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C205207-4D67-4D1B-87A9-0D22FCF7E4AA}"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<sst xmlns="http://schemas.openxmlformats.org/spreadsheetml/2006/main" xmlns:r="http://schemas.openxmlformats.org/officeDocument/2006/relationships" xmlns:xdr="http://schemas.openxmlformats.org/drawingml/2006/spreadsheetDrawing" count="4151" uniqueCount="418">
  <si>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</si>
  <si>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</si>
  <si>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</si>
  <si>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</si>
  <si>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</si>
  <si>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</si>
  <si>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</si>
  <si>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</si>
  <si>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</si>
  <si>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</si>
  <si>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</si>
  <si>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</si>
  <si>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</si>
  <si>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</si>
  <si>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</si>
  <si>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</si>
  <si>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</si>
  <si>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</si>
  <si>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</si>
  <si>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</si>
  <si>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</si>
  <si>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</si>
  <si>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</si>
  <si>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</si>
  <si>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</si>
  <si>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</si>
  <si>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</si>
  <si>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</si>
  <si>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</si>
  <si>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</si>
  <si>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</si>
  <si>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</si>
  <si>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</si>
  <si>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</si>
  <si>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</si>
  <si>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</si>
  <si>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</si>
  <si>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</si>
  <si>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</si>
  <si>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</si>
  <si>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</si>
  <si>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</si>
  <si>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</si>
  <si>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</si>
  <si>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</si>
  <si>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</si>
  <si>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</si>
  <si>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</si>
  <si>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</si>
  <si>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</si>
  <si>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</si>
  <si>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</si>
  <si>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</si>
  <si>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</si>
  <si>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</si>
  <si>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</si>
  <si>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</si>
  <si>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</si>
  <si>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</si>
  <si>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</si>
  <si>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</si>
  <si>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</si>
  <si>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</si>
  <si>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</si>
  <si>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</si>
  <si>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</si>
  <si>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</si>
  <si>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</si>
  <si>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</si>
  <si>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</si>
  <si>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</si>
  <si>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</si>
  <si>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</si>
  <si>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</si>
  <si>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</si>
  <si>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</si>
  <si>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</si>
  <si>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</si>
  <si>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</si>
  <si>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</si>
  <si>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</si>
  <si>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</si>
  <si>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</si>
  <si>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</si>
  <si>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</si>
  <si>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</si>
  <si>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</si>
  <si>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</si>
  <si>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</si>
  <si>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</si>
  <si>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</si>
  <si>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</si>
  <si>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</si>
  <si>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</si>
  <si>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</si>
  <si>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</si>
  <si>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</si>
  <si>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</si>
  <si>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</si>
  <si>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</si>
  <si>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</si>
  <si>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</si>
  <si>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</si>
  <si>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</si>
  <si>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</si>
  <si>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</si>
  <si>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</si>
  <si>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</si>
  <si>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</si>
  <si>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</si>
  <si>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</si>
  <si>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</si>
  <si>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</si>
  <si>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</si>
  <si>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</si>
  <si>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</si>
  <si>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</si>
  <si>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</si>
  <si>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</si>
  <si>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</si>
  <si>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</si>
  <si>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</si>
  <si>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</si>
  <si>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</si>
  <si>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</si>
  <si>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</si>
  <si>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</si>
  <si>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</si>
  <si>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</si>
  <si>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</si>
  <si>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</si>
  <si>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</si>
  <si>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</si>
  <si>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</si>
  <si>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</si>
  <si>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</si>
  <si>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</si>
  <si>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</si>
  <si>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</si>
  <si>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</si>
  <si>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</si>
  <si>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</si>
  <si>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</si>
  <si>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UNESCO Education for All, 2015</t>
  </si>
  <si>
    <t>Environmental Survey for Education Sector, 2012</t>
  </si>
  <si>
    <t>Post KAP survey (UNICEF, 2015)</t>
  </si>
  <si>
    <t>Census</t>
  </si>
  <si>
    <t>Survey</t>
  </si>
  <si>
    <t>Public water network</t>
  </si>
  <si>
    <t>Water Network</t>
  </si>
  <si>
    <t>Water network</t>
  </si>
  <si>
    <t>Other</t>
  </si>
  <si>
    <t>Water Tanks, wells, spring, others</t>
  </si>
  <si>
    <t>Others</t>
  </si>
  <si>
    <t xml:space="preserve">The UNESCO Education for All report references the 2001/02 EMIS data. 50% of non water-network sources are considered unimproved in the absence of additional information. </t>
  </si>
  <si>
    <t xml:space="preserve">The target population for the survey was all educational establishments including public and private schools. The survey response rate was 100%. 50% of non water-network sources are considered unimproved in the absence of additional information. </t>
  </si>
  <si>
    <t>Yes</t>
  </si>
  <si>
    <t>Improved facilities</t>
  </si>
  <si>
    <t>Wastewater Network</t>
  </si>
  <si>
    <t>Porous Cesspit</t>
  </si>
  <si>
    <t>Tight Cesspit</t>
  </si>
  <si>
    <t>The UNESCO Education for All report references the 2001/02 EMIS data.</t>
  </si>
  <si>
    <t xml:space="preserve">The target population for the survey was all educational establishments including public and private schools. The survey response rate was 100%. It is assumed that toilets connected to a cesspit are flush or pour-flush and therefore are categorised as improved. 50% of facilities in the 'other' category are assumed to be improved in the absence of addiitonal information.  </t>
  </si>
  <si>
    <t>No handwashing data</t>
  </si>
  <si>
    <t>School water, sanitation and hygiene KAP survey</t>
  </si>
  <si>
    <t>Tanker-trucks</t>
  </si>
  <si>
    <t>Rainwater</t>
  </si>
  <si>
    <t>adequate supply for drinking</t>
  </si>
  <si>
    <t>estimated from improved &amp; adequate</t>
  </si>
  <si>
    <t>In the West Bank, 54.3% of girls' toilets have soap compared with 29.8% of boys' toilets. In Gaza, 30.4% of girls' and 13.7% of boys' toilets. The average of the boys' and girls' values is used above to estimate Basic service weighted by region: West Bank (280 schools), Gaza Strip (131 schools)</t>
  </si>
  <si>
    <t>Surface water</t>
  </si>
  <si>
    <t xml:space="preserve">Both public and private schools are included ranging from primary to secondary school levels. The sample is nationally representative, as well as representative of West Bank (280 schools), Gaza Strip (131 schools), Primary, and Secondary schools. Seven camp schools are also included in the national estimates.  All schools have at least one water point. An estimate for basic service is calculated by applying the proportion with adequate supply to those with an improved water source. </t>
  </si>
  <si>
    <t>Sewer network</t>
  </si>
  <si>
    <t>Cesspits</t>
  </si>
  <si>
    <t>Directly into nature</t>
  </si>
  <si>
    <t>System of public network cesspits</t>
  </si>
  <si>
    <t>Have locks &amp; suitable for children (average boys' &amp; girls')</t>
  </si>
  <si>
    <t>Estimated from improved &amp; suitable</t>
  </si>
  <si>
    <t xml:space="preserve">Every school has at least one toilet and the door locks are in general suitable for use by children.  In the absence of other information, an estimate for basic service is based on the average condition of boys' and girls' toilets based on suitability for children and usable locks and doors. </t>
  </si>
  <si>
    <t>Water available at all or some</t>
  </si>
  <si>
    <t>Average of soap at girls' &amp; boys' facilities</t>
  </si>
  <si>
    <t>Tanker truck</t>
  </si>
  <si>
    <t>Rainwater collection</t>
  </si>
  <si>
    <t>Sewer (public network)</t>
  </si>
  <si>
    <t>Palestine in Figures 2016 (Palestinian Central Bureau of Statistics)</t>
  </si>
  <si>
    <t>Water tanks</t>
  </si>
  <si>
    <t>Establishment water well</t>
  </si>
  <si>
    <t>Spring</t>
  </si>
  <si>
    <t>N/A</t>
  </si>
  <si>
    <t>Wastewater network</t>
  </si>
  <si>
    <t>Porous cesspit</t>
  </si>
  <si>
    <t>Tight cesspit</t>
  </si>
  <si>
    <t xml:space="preserve">The primary data includes general (grades 1-10) and vocational schools. The national estimate is based on the proportion of school-aged population at each level. The national estimate is based on the proportion of school-aged population at each level.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</si>
  <si>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</si>
  <si>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</si>
  <si>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</si>
  <si>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</si>
  <si>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</si>
  <si>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</si>
  <si>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</si>
  <si>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</si>
  <si>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</si>
  <si>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</si>
  <si>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</si>
  <si>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</si>
  <si>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 xml:space="preserve">The primary data includes general (grades 1-10) and vocational schools. The national estimate is based on the proportion of school-aged population at each level. The proportion of schools with each water type includes schools that may have more than one water source. The proportion with non-water network are assumed to have an 'other' water source of which 50% are considered improved. </t>
  </si>
  <si>
    <t>Separate toilets or single-sex school</t>
  </si>
  <si>
    <t>UNESCO UIS (http://data.uis.unesco.org/)</t>
  </si>
  <si>
    <t>Basic drinking water</t>
  </si>
  <si>
    <t>Single-sex basic sanitation facilities</t>
  </si>
  <si>
    <t>Not been unavailable in past 2 weeks</t>
  </si>
  <si>
    <t>Improved and available past 2 weeks</t>
  </si>
  <si>
    <t>The survey provides a representative sample, including primary and secondary schools from West Bank and Gaza.</t>
  </si>
  <si>
    <t>Good condition and separate</t>
  </si>
  <si>
    <t>Toilet in good condition (teachers agree or strongly agree)</t>
  </si>
  <si>
    <t>The survey provides a representative sample, including primary and secondary schools from West Bank and Gaza. Facilities that empty directly into nature are assumed to refer to flush toilets. For co-education schools, usable toilets are based on the average of teachers' perspective on the condition of boys' and girls' toilets (these values are equal nationally and nearly equal in rural and urban settings).</t>
  </si>
  <si>
    <t xml:space="preserve">The survey provides a representative sample, including primary and secondary schools from West Bank and Gaza. </t>
  </si>
  <si>
    <t>Handwashing facilities at the school</t>
  </si>
  <si>
    <t>At least some student facilities have water</t>
  </si>
  <si>
    <t>At least some student facilities have soap</t>
  </si>
  <si>
    <t>At least some student facilities have water and soap</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</si>
  <si>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</si>
  <si>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</si>
  <si>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</si>
  <si>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</si>
  <si>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</si>
  <si>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</si>
  <si>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</si>
  <si>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</si>
  <si>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</si>
  <si>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</si>
  <si>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</si>
  <si>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</si>
  <si>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</si>
  <si>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</si>
  <si>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</si>
  <si>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</si>
  <si>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</si>
  <si>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</si>
  <si>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</si>
  <si>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</si>
  <si>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</si>
  <si>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</si>
  <si>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</si>
  <si>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</si>
  <si>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</si>
  <si>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</si>
  <si>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Statistical Report about Environmental Survey for Education Sector 2008, Palestinian Central Bureau of Statistics</t>
  </si>
  <si>
    <t xml:space="preserve">The number of schools is not reported, but it seems to be a census. </t>
  </si>
  <si>
    <t>No</t>
  </si>
  <si>
    <t>Sewerage network</t>
  </si>
  <si>
    <t>No hygiene data available</t>
  </si>
  <si>
    <t>Statistical Report about Environmental Survey for Education Sector 2010, Palestinian Central Bureau of Statistics</t>
  </si>
  <si>
    <t xml:space="preserve">MoE Educational databases, 2011/12 as reported in The Status of the Rights of Palestinian Children, 2013 </t>
  </si>
  <si>
    <t>Septic tank</t>
  </si>
  <si>
    <t xml:space="preserve">The number of schools is not reported. Data not used since information on non-network and non-septic tank sources not reported. </t>
  </si>
  <si>
    <t xml:space="preserve">The number of schools is not reported. 50% of non water-network and non-tank sources are considered unimproved in the absence of additional information. </t>
  </si>
  <si>
    <t xml:space="preserve">The number of schools is not reported, but it seems to be a census. 50% of non water-network sources are considered unimproved in the absence of additional information. </t>
  </si>
  <si>
    <t xml:space="preserve">50% of non water-network and non-tank sources are considered unimproved in the absence of additional information. Disaggregated primary and secondary data are EMIS 2013 data as reported in the UNESCO Education for All report. </t>
  </si>
  <si>
    <t>MoE Education Statistics Year Book 2012/13 as reported in The Status of the Rights of Palestinian Children, 2014 and the UNESCO Education for All report</t>
  </si>
  <si>
    <t xml:space="preserve">Improved estimates are EMIS 2013 data as reported in the UNESCO Education for All report. </t>
  </si>
  <si>
    <t xml:space="preserve">MoE Annual Education Statistics Book 2015/16 as reported in The Status of the Rights of Palestinian Children, 2016 </t>
  </si>
  <si>
    <t xml:space="preserve">Includes public and private primary and secondary schools. </t>
  </si>
  <si>
    <t>Public water pipeline</t>
  </si>
  <si>
    <t>Tanks</t>
  </si>
  <si>
    <t>Well</t>
  </si>
  <si>
    <t>Public sewage network</t>
  </si>
  <si>
    <t>Septic hole</t>
  </si>
  <si>
    <t>No hygiene data.</t>
  </si>
  <si>
    <t>Basic handwashing facilities</t>
  </si>
  <si>
    <t>Basic sanitation</t>
  </si>
  <si>
    <t xml:space="preserve">The number of schools is not reported. 50% of non water-network and non-tank sources are considered unimproved in the absence of additional information. Includes schools in West Bank only; not used. </t>
  </si>
  <si>
    <t xml:space="preserve">The number of schools is not reported. Includes schools in West Bank only; not used. </t>
  </si>
  <si>
    <t>PSE_2002_EMIS</t>
  </si>
  <si>
    <t>PSE_2008_SUR</t>
  </si>
  <si>
    <t>PSE_2010_SUR</t>
  </si>
  <si>
    <t>PSE_2011_KAP</t>
  </si>
  <si>
    <t>PSE_2012_SUR</t>
  </si>
  <si>
    <t>PSE_2012_EMIS</t>
  </si>
  <si>
    <t>PSE_2013_EMIS</t>
  </si>
  <si>
    <t>PSE_2015_KAP</t>
  </si>
  <si>
    <t>PSE_2016_CEN</t>
  </si>
  <si>
    <t>PSE_2016_UIS</t>
  </si>
  <si>
    <t>PSE_2016_EMIS</t>
  </si>
  <si>
    <t>PSE_2017_UIS</t>
  </si>
  <si>
    <t>PSE_2018_UIS</t>
  </si>
  <si>
    <t>State of Palestine</t>
  </si>
  <si>
    <t>2002</t>
  </si>
  <si>
    <t>2008</t>
  </si>
  <si>
    <t>2010</t>
  </si>
  <si>
    <t>2011</t>
  </si>
  <si>
    <t>2012</t>
  </si>
  <si>
    <t>2013</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</si>
  <si>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</si>
  <si>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</si>
  <si>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</si>
  <si>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</si>
  <si>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</si>
  <si>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</si>
  <si>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</si>
  <si>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</si>
  <si>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</si>
  <si>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</si>
  <si>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</si>
  <si>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</si>
  <si>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</si>
  <si>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</si>
  <si>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</si>
  <si>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</si>
  <si>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</si>
  <si>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</si>
  <si>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</si>
  <si>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</si>
  <si>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
  </si>
  <si>
    <t>Proportion of schools with access to:  (e) basic drinking water;</t>
  </si>
  <si>
    <t>Lower and uper secondary are an average, in the absence of number of schools to do a weighted average</t>
  </si>
  <si>
    <t xml:space="preserve">Basic estimate used </t>
  </si>
  <si>
    <t>Proportion of schools with access to:(f) single-sex basic sanitation facilities</t>
  </si>
  <si>
    <t>Estimated based on basic</t>
  </si>
  <si>
    <t xml:space="preserve">Facility with water </t>
  </si>
  <si>
    <t xml:space="preserve">Facility with soap </t>
  </si>
  <si>
    <t>PSE_2019_UIS</t>
  </si>
  <si>
    <t>Estimated from basic</t>
  </si>
  <si>
    <t>PSE_2020_UIS</t>
  </si>
  <si>
    <t>The JMP releases updated estimates every 2 years following consultations with national authorities: https://washdata.org/how-we-work/jmp-country-consultation</t>
  </si>
  <si>
    <t>Piped water supply</t>
  </si>
  <si>
    <t>Tanker-truck</t>
  </si>
  <si>
    <t>PSE_2021_WASHC</t>
  </si>
  <si>
    <t>WASH Cluster</t>
  </si>
  <si>
    <t>Desalination unit</t>
  </si>
  <si>
    <t>Water well</t>
  </si>
  <si>
    <t>public sewage network - شبكة الصرف الصحي العامة</t>
  </si>
  <si>
    <t>Wastewater disposal in open areas - التخلص من المياه العادمة في المناطق المفتوحة</t>
  </si>
  <si>
    <t>School treatment plant - محطة معالجة خاصة بالمدرسة</t>
  </si>
  <si>
    <t>This national survey is conducted by the WASH Cluster, in coordination with MOH and MOE. "soap for handwashing" available periodically in the health units in the school is inserted as estimates for "facility with soap". It is much smaller than previous years,therefore it is not used. The question on usable washbasin in the health unit was translated into English in the microdata file. Definition of "health unit" is unknown. National estimates are calculated with the help of weighted averages of the estimates for primary and secondary schools. Not used for basic because the data only related to health units and they are not accessible to students</t>
  </si>
  <si>
    <t>Zero washbasin in the health units - ادخل عدد المغاسل الكلي في الوحدات الصحية</t>
  </si>
  <si>
    <t>Greater than or equal to one washbasin in the health units - ادخل عدد المغاسل الكلي في الوحدات الصحية</t>
  </si>
  <si>
    <t>Greater than or equal to one usable washbasin in the health units</t>
  </si>
  <si>
    <t>"soap for handwashing" is periodically in the health units in the school</t>
  </si>
  <si>
    <t>Functional latrines</t>
  </si>
  <si>
    <t>More than or equal to one usable toilet for boys or girls</t>
  </si>
  <si>
    <t>More than or equal to one usable and functional toilet for boys or girls</t>
  </si>
  <si>
    <t>This national survey is conducted by the WASH Cluster, in coordination with MOH and MOE. The answers were translated into English in the microdata file. National estimates are calculated with the help of weighted averages of the estimates for primary and secondary schools. "water well" is not specified as whether it is improved or not.</t>
  </si>
  <si>
    <t>septic tank (deaf pit) - حفرة صماء</t>
  </si>
  <si>
    <t>cesspit tank (suction hole) - حفرة امتصاصية</t>
  </si>
  <si>
    <t>This national survey is conducted by the WASH Cluster, in coordination with MOH and MOE. The answers were translated into English in the microdata file. An estimate for improved could not be made since data is available only for sewage. No facility estimate is calculated with the help of the question on the number of available bathrooms allocated for student use (zero bathroom). National estimates are calculated with the help of weighted averages of the estimates for primary and secondary schools. Basic is calculated by multiplying the estimates for improved and usable&amp;single-sex. Country confirmed the definitions for suction hole - حفرة امتصاصية – corresponding to cesspit tank and deaf pit - حفرة صماء – corresponding to septic tank. Improved and no facility summed up over 100%.</t>
  </si>
  <si>
    <t>Estiimated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</si>
  <si>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 Not used for estimates as primary data available for same year.</t>
  </si>
  <si>
    <t>The secondary school estimate is based on coverage in lower and upper secondary schools and the school age population for each level. The national estimate is based on coverage in primary and secondary schools. The estimates are assumed to refer to improved water sources based on comparison with the other data available. Not used for estimates as primary data available for same year.</t>
  </si>
  <si>
    <t>The secondary school estimate is based on coverage in lower and upper secondary schools and the school age population for each level. The national estimate is based on coverage in primary and secondary schools. Not used for estimates as primary data available for same year.</t>
  </si>
  <si>
    <t>Lower and uper secondary are an average, in the absence of number of schools to do a weighted average. Estimates used for facility with water in the absence of data on soap</t>
  </si>
  <si>
    <t>Estimated from basic handwashing facilities</t>
  </si>
  <si>
    <t>The secondary school estimate is based on coverage in lower and upper secondary schools and the school age population for each level. The national estimate is based on coverage in primary and secondary schools. The estimates are assumed to refer to handwasing facilities with water (not basic) based on other available data. Not used for estimates as primary data available for same year.</t>
  </si>
  <si>
    <t>Estimated based on basic handwashing facilities</t>
  </si>
  <si>
    <t>Lower and uper secondary are an average, in the absence of number of schools to do a weighted average. Facility with water estimated from basic handwashing facilities in the absence of information on soap.</t>
  </si>
  <si>
    <t>Lower and uper secondary are an average, in the absence of number of schools to do a weighted average. Basic handwashing facility estimates used for facility with water in the absence of data on soap</t>
  </si>
  <si>
    <t>Estimated from basic handwashing facility</t>
  </si>
  <si>
    <t>The secondary school estimate is based on coverage in lower and upper secondary schools and the school age population for each level. The national estimate is based on coverage in primary and secondary schools. The esitmates are assumed to refer to any handwasing facilities (not basic) based on other available data. Not used for estimates as primary data available for same year.</t>
  </si>
  <si>
    <t>country</t>
  </si>
  <si>
    <t>State of Palestine</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</si>
  <si>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</si>
  <si>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</si>
  <si>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</si>
  <si>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</si>
  <si>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</si>
  <si>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</si>
  <si>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</si>
  <si>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</si>
  <si>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</si>
  <si>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</si>
  <si>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</si>
  <si>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</si>
  <si>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</si>
  <si>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</si>
  <si>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</si>
  <si>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</si>
  <si>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</si>
  <si>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</si>
  <si>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</si>
  <si>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</si>
  <si>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</si>
  <si>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</si>
  <si>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</si>
  <si>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</si>
  <si>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</si>
  <si>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</si>
  <si>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</si>
  <si>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</si>
  <si>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</si>
  <si>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</si>
  <si>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</si>
  <si>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</si>
  <si>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PSE_2021_UIS</t>
  </si>
  <si>
    <t>PSE_2022_UIS</t>
  </si>
  <si>
    <t xml:space="preserve">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 </t>
  </si>
  <si>
    <t>The secondary school estimate is based on coverage in lower and upper secondary schools and the school age population for each level. The national estimate is based on coverage in primary and secondary schools. The estimates are assumed to refer to improved water sources based on comparison with the other data available.</t>
  </si>
  <si>
    <t xml:space="preserve">The secondary school estimate is based on coverage in lower and upper secondary schools and the school age population for each level. </t>
  </si>
  <si>
    <t>PSE_2012_SDG</t>
  </si>
  <si>
    <t>PALESTINIAN DATA FOR SDGs</t>
  </si>
  <si>
    <t>PSE_2013_SDG</t>
  </si>
  <si>
    <t>Admin</t>
  </si>
  <si>
    <t>PSE_2014_SDG</t>
  </si>
  <si>
    <t>PSE_2015_SDG</t>
  </si>
  <si>
    <t>PSE_2016_SDG</t>
  </si>
  <si>
    <t>PSE_2017_SDG</t>
  </si>
  <si>
    <t>PSE_2018_SDG</t>
  </si>
  <si>
    <t>PSE_2019_SDG</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</si>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</sst>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5" fillId="0" borderId="0" applyNumberFormat="false" applyFill="false" applyBorder="false" applyAlignment="false" applyProtection="false"/>
    <xf numFmtId="0" fontId="19" fillId="0" borderId="238"/>
    <xf numFmtId="0" fontId="15" fillId="0" borderId="238"/>
    <xf numFmtId="0" fontId="19" fillId="0" borderId="238"/>
  </cellStyleXfs>
  <cellXfs count="108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0" fontId="4" fillId="2" borderId="13" xfId="0" applyFont="true" applyFill="true" applyBorder="true" applyAlignment="true">
      <alignment horizontal="left" vertical="center" indent="1"/>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0" xfId="0" applyFont="true" applyBorder="true" applyAlignment="true">
      <alignment horizontal="center" vertical="center" wrapText="true"/>
    </xf>
    <xf numFmtId="1" fontId="3" fillId="2" borderId="24" xfId="0" applyNumberFormat="true" applyFont="true" applyFill="true" applyBorder="true" applyAlignment="true">
      <alignment horizontal="center" vertical="center"/>
    </xf>
    <xf numFmtId="0" fontId="0" fillId="2" borderId="2" xfId="0" applyFill="true" applyBorder="true"/>
    <xf numFmtId="1" fontId="3" fillId="2" borderId="10" xfId="0" applyNumberFormat="true" applyFont="true" applyFill="true" applyBorder="true" applyAlignment="true">
      <alignment horizontal="center" vertical="center"/>
    </xf>
    <xf numFmtId="1" fontId="3" fillId="2" borderId="36" xfId="0" applyNumberFormat="true" applyFont="true" applyFill="true" applyBorder="true" applyAlignment="true">
      <alignment horizontal="center" vertical="center"/>
    </xf>
    <xf numFmtId="1" fontId="3" fillId="2" borderId="37"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4" fillId="0" borderId="2" xfId="0"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4" fillId="18"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4" fillId="19"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3" fillId="0" borderId="10" xfId="0" applyFont="true" applyBorder="true" applyAlignment="true">
      <alignment horizontal="left"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64" xfId="0" applyFont="true" applyFill="true" applyBorder="true" applyAlignment="true">
      <alignment vertical="center"/>
    </xf>
    <xf numFmtId="0" fontId="4" fillId="0" borderId="64" xfId="0" applyFont="true" applyFill="true" applyBorder="true" applyAlignment="true">
      <alignment vertical="center"/>
    </xf>
    <xf numFmtId="164" fontId="3" fillId="0" borderId="64" xfId="0" applyNumberFormat="true" applyFont="true" applyFill="true" applyBorder="true" applyAlignment="true">
      <alignment horizontal="center" vertical="center"/>
    </xf>
    <xf numFmtId="0" fontId="4" fillId="2" borderId="64" xfId="0" applyFont="true" applyFill="true" applyBorder="true" applyAlignment="true">
      <alignment horizontal="left" vertical="center"/>
    </xf>
    <xf numFmtId="164" fontId="3" fillId="2" borderId="64" xfId="0" applyNumberFormat="true" applyFont="true" applyFill="true" applyBorder="true" applyAlignment="true">
      <alignment horizontal="center" vertical="center"/>
    </xf>
    <xf numFmtId="164" fontId="1" fillId="0" borderId="64" xfId="0" applyNumberFormat="true" applyFont="true" applyBorder="true" applyAlignment="true">
      <alignment horizontal="center" vertical="center"/>
    </xf>
    <xf numFmtId="0" fontId="3" fillId="2" borderId="64" xfId="0" applyFont="true" applyFill="true" applyBorder="true" applyAlignment="true">
      <alignment horizontal="center"/>
    </xf>
    <xf numFmtId="1" fontId="3" fillId="0" borderId="64" xfId="0" applyNumberFormat="true" applyFont="true" applyFill="true" applyBorder="true" applyAlignment="true">
      <alignment horizontal="center" vertical="center"/>
    </xf>
    <xf numFmtId="1" fontId="3" fillId="2" borderId="64" xfId="0" applyNumberFormat="true" applyFont="true" applyFill="true" applyBorder="true" applyAlignment="true">
      <alignment horizontal="center" vertical="center"/>
    </xf>
    <xf numFmtId="1" fontId="65" fillId="29" borderId="65" xfId="0" applyNumberFormat="true" applyFont="true" applyFill="true" applyBorder="true" applyAlignment="true" applyProtection="true">
      <alignment horizontal="center" vertical="center"/>
    </xf>
    <xf numFmtId="1" fontId="66" fillId="30" borderId="66" xfId="0" applyNumberFormat="true" applyFont="true" applyFill="true" applyBorder="true" applyAlignment="true" applyProtection="true">
      <alignment horizontal="center" vertical="center"/>
    </xf>
    <xf numFmtId="164" fontId="72" fillId="36" borderId="67" xfId="0" applyNumberFormat="true" applyFont="true" applyFill="true" applyBorder="true" applyAlignment="true" applyProtection="true">
      <alignment horizontal="center" vertical="center"/>
    </xf>
    <xf numFmtId="0" fontId="73" fillId="37" borderId="68" xfId="0" applyNumberFormat="true" applyFont="true" applyFill="true" applyBorder="true" applyAlignment="true" applyProtection="true">
      <alignment horizontal="center" vertical="center"/>
    </xf>
    <xf numFmtId="0" fontId="74" fillId="38" borderId="69" xfId="0" applyNumberFormat="true" applyFont="true" applyFill="true" applyBorder="true" applyAlignment="true" applyProtection="true">
      <alignment horizontal="center" vertical="center"/>
    </xf>
    <xf numFmtId="0" fontId="75" fillId="39" borderId="70" xfId="0" applyNumberFormat="true" applyFont="true" applyFill="true" applyBorder="true" applyAlignment="true" applyProtection="true">
      <alignment horizontal="center" vertical="center"/>
    </xf>
    <xf numFmtId="0" fontId="76" fillId="40" borderId="71" xfId="0" applyNumberFormat="true" applyFont="true" applyFill="true" applyBorder="true" applyAlignment="true" applyProtection="true">
      <alignment horizontal="center" vertical="center"/>
    </xf>
    <xf numFmtId="0" fontId="19" fillId="0" borderId="72" xfId="12"/>
    <xf numFmtId="0" fontId="3" fillId="41" borderId="40"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41" borderId="72" xfId="14" applyFont="true" applyFill="true" applyBorder="true" applyAlignment="true">
      <alignment horizontal="center"/>
    </xf>
    <xf numFmtId="0" fontId="10" fillId="27" borderId="73" xfId="14" applyFont="true" applyFill="true" applyBorder="true" applyAlignment="true">
      <alignment vertical="center" textRotation="90" wrapText="true"/>
    </xf>
    <xf numFmtId="0" fontId="31" fillId="2" borderId="44" xfId="14" applyFont="true" applyFill="true" applyBorder="true" applyAlignment="true">
      <alignment horizontal="left"/>
    </xf>
    <xf numFmtId="0" fontId="31" fillId="2" borderId="39"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9" xfId="14" applyFont="true" applyFill="true" applyBorder="true" applyAlignment="true">
      <alignment horizontal="center" wrapText="true"/>
    </xf>
    <xf numFmtId="0" fontId="4" fillId="41" borderId="42" xfId="14" applyFont="true" applyFill="true" applyBorder="true" applyAlignment="true">
      <alignment horizontal="center" textRotation="90" wrapText="true"/>
    </xf>
    <xf numFmtId="0" fontId="4" fillId="4" borderId="39" xfId="14" applyFont="true" applyFill="true" applyBorder="true" applyAlignment="true">
      <alignment horizontal="center" textRotation="90" wrapText="true"/>
    </xf>
    <xf numFmtId="0" fontId="4" fillId="28" borderId="39" xfId="14" applyFont="true" applyFill="true" applyBorder="true" applyAlignment="true">
      <alignment horizontal="center" textRotation="90" wrapText="true"/>
    </xf>
    <xf numFmtId="0" fontId="4" fillId="41" borderId="39" xfId="14" applyFont="true" applyFill="true" applyBorder="true" applyAlignment="true">
      <alignment horizontal="center" textRotation="90" wrapText="true"/>
    </xf>
    <xf numFmtId="0" fontId="31" fillId="4" borderId="39" xfId="14" applyFont="true" applyFill="true" applyBorder="true" applyAlignment="true">
      <alignment horizontal="center" textRotation="90" wrapText="true"/>
    </xf>
    <xf numFmtId="0" fontId="10" fillId="27" borderId="74"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40" xfId="14" applyNumberFormat="true" applyFont="true" applyFill="true" applyBorder="true" applyAlignment="true">
      <alignment horizontal="center"/>
    </xf>
    <xf numFmtId="164" fontId="8" fillId="27" borderId="7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73" xfId="14" applyFont="true" applyFill="true" applyBorder="true" applyAlignment="true">
      <alignment vertical="center" textRotation="90" wrapText="true"/>
    </xf>
    <xf numFmtId="0" fontId="3" fillId="44" borderId="41" xfId="14" applyFont="true" applyFill="true" applyBorder="true" applyAlignment="true">
      <alignment horizontal="center"/>
    </xf>
    <xf numFmtId="0" fontId="10" fillId="43" borderId="7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74" xfId="14" applyFont="true" applyFill="true" applyBorder="true" applyAlignment="true">
      <alignment horizontal="center" textRotation="90" wrapText="true"/>
    </xf>
    <xf numFmtId="0" fontId="31" fillId="44" borderId="43" xfId="14" applyFont="true" applyFill="true" applyBorder="true" applyAlignment="true">
      <alignment horizontal="center" textRotation="90" wrapText="true"/>
    </xf>
    <xf numFmtId="0" fontId="10" fillId="43" borderId="74" xfId="14" applyFont="true" applyFill="true" applyBorder="true" applyAlignment="true">
      <alignment horizontal="center" textRotation="90" wrapText="true"/>
    </xf>
    <xf numFmtId="0" fontId="31" fillId="44" borderId="39" xfId="14" applyFont="true" applyFill="true" applyBorder="true" applyAlignment="true">
      <alignment horizontal="center" textRotation="90" wrapText="true"/>
    </xf>
    <xf numFmtId="164" fontId="8" fillId="42" borderId="73" xfId="14" applyNumberFormat="true" applyFont="true" applyFill="true" applyBorder="true" applyAlignment="true">
      <alignment horizontal="center" wrapText="true"/>
    </xf>
    <xf numFmtId="164" fontId="3" fillId="44" borderId="41"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center"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4" xfId="0" applyFont="true" applyFill="true" applyBorder="true" applyAlignment="true">
      <alignment vertical="center"/>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4" fillId="40"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1" fillId="2" borderId="72"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41" borderId="72" xfId="14" applyNumberFormat="true" applyFont="true" applyFill="true" applyAlignment="true">
      <alignment horizontal="center"/>
    </xf>
    <xf numFmtId="0" fontId="3" fillId="2" borderId="72" xfId="14" applyFont="true" applyFill="true" applyAlignment="true">
      <alignment horizontal="right"/>
    </xf>
    <xf numFmtId="0" fontId="3" fillId="2" borderId="39" xfId="14" applyFont="true" applyFill="true" applyBorder="true" applyAlignment="true">
      <alignment horizontal="left"/>
    </xf>
    <xf numFmtId="0" fontId="3" fillId="2" borderId="39" xfId="14" applyFont="true" applyFill="true" applyBorder="true" applyAlignment="true">
      <alignment horizontal="center"/>
    </xf>
    <xf numFmtId="0" fontId="3" fillId="2" borderId="39" xfId="14" applyFont="true" applyFill="true" applyBorder="true" applyAlignment="true">
      <alignment horizontal="right"/>
    </xf>
    <xf numFmtId="1" fontId="3" fillId="2" borderId="39" xfId="14" applyNumberFormat="true" applyFont="true" applyFill="true" applyBorder="true"/>
    <xf numFmtId="164" fontId="3" fillId="41" borderId="42" xfId="14" applyNumberFormat="true" applyFont="true" applyFill="true" applyBorder="true" applyAlignment="true">
      <alignment horizontal="center"/>
    </xf>
    <xf numFmtId="164" fontId="3" fillId="4" borderId="39" xfId="14" applyNumberFormat="true" applyFont="true" applyFill="true" applyBorder="true" applyAlignment="true">
      <alignment horizontal="center"/>
    </xf>
    <xf numFmtId="164" fontId="8" fillId="42" borderId="74" xfId="14" applyNumberFormat="true" applyFont="true" applyFill="true" applyBorder="true" applyAlignment="true">
      <alignment horizontal="center" wrapText="true"/>
    </xf>
    <xf numFmtId="164" fontId="3" fillId="28" borderId="39" xfId="14" applyNumberFormat="true" applyFont="true" applyFill="true" applyBorder="true" applyAlignment="true">
      <alignment horizontal="center"/>
    </xf>
    <xf numFmtId="164" fontId="3" fillId="44" borderId="43" xfId="14" applyNumberFormat="true" applyFont="true" applyFill="true" applyBorder="true" applyAlignment="true">
      <alignment horizontal="center"/>
    </xf>
    <xf numFmtId="164" fontId="3" fillId="41" borderId="39" xfId="14" applyNumberFormat="true" applyFont="true" applyFill="true" applyBorder="true" applyAlignment="true">
      <alignment horizontal="center"/>
    </xf>
    <xf numFmtId="164" fontId="8" fillId="43" borderId="74" xfId="14" applyNumberFormat="true" applyFont="true" applyFill="true" applyBorder="true" applyAlignment="true">
      <alignment horizontal="center" wrapText="true"/>
    </xf>
    <xf numFmtId="164" fontId="8" fillId="27" borderId="74" xfId="14" applyNumberFormat="true" applyFont="true" applyFill="true" applyBorder="true" applyAlignment="true">
      <alignment horizontal="center" wrapText="true"/>
    </xf>
    <xf numFmtId="0" fontId="67" fillId="31" borderId="71" xfId="0" applyNumberFormat="true" applyFont="true" applyFill="true" applyBorder="true" applyAlignment="true" applyProtection="true">
      <alignment horizontal="center" vertical="center"/>
    </xf>
    <xf numFmtId="164" fontId="68" fillId="32" borderId="71" xfId="0" applyNumberFormat="true" applyFont="true" applyFill="true" applyBorder="true" applyAlignment="true" applyProtection="true">
      <alignment horizontal="center" vertical="center"/>
    </xf>
    <xf numFmtId="0"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72" xfId="16" applyFont="true" applyFill="true" applyBorder="true" applyAlignment="true">
      <alignment horizont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92" xfId="0" applyFont="true" applyFill="true" applyBorder="true" applyAlignment="true">
      <alignment horizontal="left" vertical="center"/>
    </xf>
    <xf numFmtId="0" fontId="4" fillId="0" borderId="92" xfId="0" applyFont="true" applyBorder="true" applyAlignment="true">
      <alignment horizontal="left" vertical="center"/>
    </xf>
    <xf numFmtId="0" fontId="3" fillId="2" borderId="92" xfId="0" applyFont="true" applyFill="true" applyBorder="true" applyAlignment="true">
      <alignment horizontal="center"/>
    </xf>
    <xf numFmtId="164" fontId="3" fillId="2" borderId="92" xfId="0" applyNumberFormat="true" applyFont="true" applyFill="true" applyBorder="true" applyAlignment="true">
      <alignment horizontal="center" vertical="center"/>
    </xf>
    <xf numFmtId="0" fontId="3" fillId="2" borderId="92" xfId="0" applyFont="true" applyFill="true" applyBorder="true" applyAlignment="true">
      <alignment horizontal="center" vertical="center"/>
    </xf>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164" fontId="3" fillId="0" borderId="92"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164" fontId="3" fillId="0" borderId="10" xfId="0" applyNumberFormat="true" applyFont="true" applyBorder="true" applyAlignment="true">
      <alignment horizontal="center" vertical="center"/>
    </xf>
    <xf numFmtId="0" fontId="79" fillId="43" borderId="15" xfId="0" applyFont="true" applyFill="true" applyBorder="true" applyAlignment="true">
      <alignment horizontal="left" vertical="center"/>
    </xf>
    <xf numFmtId="0" fontId="0" fillId="0" borderId="93"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3" xfId="12" applyBorder="true"/>
    <xf numFmtId="0" fontId="3" fillId="2" borderId="93" xfId="14" applyFont="true" applyFill="true" applyBorder="true" applyAlignment="true">
      <alignment horizontal="left"/>
    </xf>
    <xf numFmtId="0" fontId="3" fillId="2" borderId="93" xfId="14" applyFont="true" applyFill="true" applyBorder="true" applyAlignment="true">
      <alignment horizontal="center"/>
    </xf>
    <xf numFmtId="0" fontId="3" fillId="2" borderId="93" xfId="14" applyFont="true" applyFill="true" applyBorder="true" applyAlignment="true">
      <alignment horizontal="right"/>
    </xf>
    <xf numFmtId="1" fontId="3" fillId="2" borderId="93" xfId="14" applyNumberFormat="true" applyFont="true" applyFill="true" applyBorder="true"/>
    <xf numFmtId="164" fontId="3" fillId="4" borderId="93" xfId="14" applyNumberFormat="true" applyFont="true" applyFill="true" applyBorder="true" applyAlignment="true">
      <alignment horizontal="center"/>
    </xf>
    <xf numFmtId="164" fontId="3" fillId="28" borderId="93" xfId="14" applyNumberFormat="true" applyFont="true" applyFill="true" applyBorder="true" applyAlignment="true">
      <alignment horizontal="center"/>
    </xf>
    <xf numFmtId="164" fontId="3" fillId="41" borderId="93" xfId="14" applyNumberFormat="true" applyFont="true" applyFill="true" applyBorder="true" applyAlignment="true">
      <alignment horizontal="center"/>
    </xf>
    <xf numFmtId="164" fontId="8" fillId="42" borderId="93" xfId="14" applyNumberFormat="true" applyFont="true" applyFill="true" applyBorder="true" applyAlignment="true">
      <alignment horizontal="center" wrapText="true"/>
    </xf>
    <xf numFmtId="164" fontId="3" fillId="44" borderId="93" xfId="14" applyNumberFormat="true" applyFont="true" applyFill="true" applyBorder="true" applyAlignment="true">
      <alignment horizontal="center"/>
    </xf>
    <xf numFmtId="164" fontId="8" fillId="43" borderId="93" xfId="14" applyNumberFormat="true" applyFont="true" applyFill="true" applyBorder="true" applyAlignment="true">
      <alignment horizontal="center" wrapText="true"/>
    </xf>
    <xf numFmtId="164" fontId="8" fillId="27" borderId="93" xfId="14" applyNumberFormat="true" applyFont="true" applyFill="true" applyBorder="true" applyAlignment="true">
      <alignment horizontal="center" wrapText="true"/>
    </xf>
    <xf numFmtId="0" fontId="19" fillId="0" borderId="93" xfId="12" applyBorder="true" applyAlignment="true">
      <alignment horizontal="left"/>
    </xf>
    <xf numFmtId="0" fontId="19" fillId="0" borderId="93" xfId="12" applyBorder="true" applyAlignment="true">
      <alignment horizontal="center"/>
    </xf>
    <xf numFmtId="0" fontId="19" fillId="0" borderId="93" xfId="12" applyBorder="true" applyAlignment="true">
      <alignment horizontal="right"/>
    </xf>
    <xf numFmtId="0" fontId="7" fillId="0" borderId="93" xfId="12" applyFont="true" applyFill="true" applyBorder="true"/>
    <xf numFmtId="0" fontId="19" fillId="0" borderId="93" xfId="12" applyFill="true" applyBorder="true"/>
    <xf numFmtId="0" fontId="33" fillId="0" borderId="93" xfId="12" applyFont="true" applyFill="true" applyBorder="true"/>
    <xf numFmtId="0" fontId="33" fillId="0" borderId="93" xfId="12" applyFont="true" applyBorder="true"/>
    <xf numFmtId="0" fontId="3" fillId="0" borderId="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97" fillId="49" borderId="94" xfId="0" applyNumberFormat="true" applyFont="true" applyFill="true" applyBorder="true" applyAlignment="true" applyProtection="true">
      <alignment horizontal="center" vertical="center"/>
    </xf>
    <xf numFmtId="1" fontId="98" fillId="50" borderId="95" xfId="0" applyNumberFormat="true" applyFont="true" applyFill="true" applyBorder="true" applyAlignment="true" applyProtection="true">
      <alignment horizontal="center" vertical="center"/>
    </xf>
    <xf numFmtId="1" fontId="99" fillId="51" borderId="96" xfId="0" applyNumberFormat="true" applyFont="true" applyFill="true" applyBorder="true" applyAlignment="true" applyProtection="true">
      <alignment horizontal="center" vertical="center"/>
    </xf>
    <xf numFmtId="1" fontId="100" fillId="52" borderId="97" xfId="0" applyNumberFormat="true" applyFont="true" applyFill="true" applyBorder="true" applyAlignment="true" applyProtection="true">
      <alignment horizontal="center" vertical="center"/>
    </xf>
    <xf numFmtId="1" fontId="101" fillId="53" borderId="98" xfId="0" applyNumberFormat="true" applyFont="true" applyFill="true" applyBorder="true" applyAlignment="true" applyProtection="true">
      <alignment horizontal="center" vertical="center"/>
    </xf>
    <xf numFmtId="1" fontId="102" fillId="54" borderId="99" xfId="0" applyNumberFormat="true" applyFont="true" applyFill="true" applyBorder="true" applyAlignment="true" applyProtection="true">
      <alignment horizontal="center" vertical="center"/>
    </xf>
    <xf numFmtId="1" fontId="103" fillId="55" borderId="100" xfId="0" applyNumberFormat="true" applyFont="true" applyFill="true" applyBorder="true" applyAlignment="true" applyProtection="true">
      <alignment horizontal="center" vertical="center"/>
    </xf>
    <xf numFmtId="1" fontId="104" fillId="56" borderId="101" xfId="0" applyNumberFormat="true" applyFont="true" applyFill="true" applyBorder="true" applyAlignment="true" applyProtection="true">
      <alignment horizontal="center" vertical="center"/>
    </xf>
    <xf numFmtId="1" fontId="105" fillId="57" borderId="102" xfId="0" applyNumberFormat="true" applyFont="true" applyFill="true" applyBorder="true" applyAlignment="true" applyProtection="true">
      <alignment horizontal="center" vertical="center"/>
    </xf>
    <xf numFmtId="1" fontId="106" fillId="58" borderId="103" xfId="0" applyNumberFormat="true" applyFont="true" applyFill="true" applyBorder="true" applyAlignment="true" applyProtection="true">
      <alignment horizontal="center" vertical="center"/>
    </xf>
    <xf numFmtId="1" fontId="107" fillId="59" borderId="104" xfId="0" applyNumberFormat="true" applyFont="true" applyFill="true" applyBorder="true" applyAlignment="true" applyProtection="true">
      <alignment horizontal="center" vertical="center"/>
    </xf>
    <xf numFmtId="1" fontId="108" fillId="60" borderId="105" xfId="0" applyNumberFormat="true" applyFont="true" applyFill="true" applyBorder="true" applyAlignment="true" applyProtection="true">
      <alignment horizontal="center" vertical="center"/>
    </xf>
    <xf numFmtId="1" fontId="109" fillId="61" borderId="106" xfId="0" applyNumberFormat="true" applyFont="true" applyFill="true" applyBorder="true" applyAlignment="true" applyProtection="true">
      <alignment horizontal="center" vertical="center"/>
    </xf>
    <xf numFmtId="1" fontId="110" fillId="62" borderId="107" xfId="0" applyNumberFormat="true" applyFont="true" applyFill="true" applyBorder="true" applyAlignment="true" applyProtection="true">
      <alignment horizontal="center" vertical="center"/>
    </xf>
    <xf numFmtId="1" fontId="111" fillId="63" borderId="108" xfId="0" applyNumberFormat="true" applyFont="true" applyFill="true" applyBorder="true" applyAlignment="true" applyProtection="true">
      <alignment horizontal="center" vertical="center"/>
    </xf>
    <xf numFmtId="1" fontId="112" fillId="64" borderId="109" xfId="0" applyNumberFormat="true" applyFont="true" applyFill="true" applyBorder="true" applyAlignment="true" applyProtection="true">
      <alignment horizontal="center" vertical="center"/>
    </xf>
    <xf numFmtId="1" fontId="113" fillId="65" borderId="110" xfId="0" applyNumberFormat="true" applyFont="true" applyFill="true" applyBorder="true" applyAlignment="true" applyProtection="true">
      <alignment horizontal="center" vertical="center"/>
    </xf>
    <xf numFmtId="1" fontId="114" fillId="66" borderId="111" xfId="0" applyNumberFormat="true" applyFont="true" applyFill="true" applyBorder="true" applyAlignment="true" applyProtection="true">
      <alignment horizontal="center" vertical="center"/>
    </xf>
    <xf numFmtId="1" fontId="115" fillId="67" borderId="112" xfId="0" applyNumberFormat="true" applyFont="true" applyFill="true" applyBorder="true" applyAlignment="true" applyProtection="true">
      <alignment horizontal="center" vertical="center"/>
    </xf>
    <xf numFmtId="1" fontId="116" fillId="68" borderId="113" xfId="0" applyNumberFormat="true" applyFont="true" applyFill="true" applyBorder="true" applyAlignment="true" applyProtection="true">
      <alignment horizontal="center" vertical="center"/>
    </xf>
    <xf numFmtId="1" fontId="117" fillId="69" borderId="114" xfId="0" applyNumberFormat="true" applyFont="true" applyFill="true" applyBorder="true" applyAlignment="true" applyProtection="true">
      <alignment horizontal="center" vertical="center"/>
    </xf>
    <xf numFmtId="1" fontId="118" fillId="70" borderId="115" xfId="0" applyNumberFormat="true" applyFont="true" applyFill="true" applyBorder="true" applyAlignment="true" applyProtection="true">
      <alignment horizontal="center" vertical="center"/>
    </xf>
    <xf numFmtId="1" fontId="119" fillId="71" borderId="116" xfId="0" applyNumberFormat="true" applyFont="true" applyFill="true" applyBorder="true" applyAlignment="true" applyProtection="true">
      <alignment horizontal="center" vertical="center"/>
    </xf>
    <xf numFmtId="0" fontId="120" fillId="72" borderId="117" xfId="0" applyNumberFormat="true" applyFont="true" applyFill="true" applyBorder="true" applyAlignment="true" applyProtection="true">
      <alignment horizontal="center" vertical="center"/>
    </xf>
    <xf numFmtId="164" fontId="121" fillId="73" borderId="118" xfId="0" applyNumberFormat="true" applyFont="true" applyFill="true" applyBorder="true" applyAlignment="true" applyProtection="true">
      <alignment horizontal="center" vertical="center"/>
    </xf>
    <xf numFmtId="0" fontId="122" fillId="74" borderId="119" xfId="0" applyNumberFormat="true" applyFont="true" applyFill="true" applyBorder="true" applyAlignment="true" applyProtection="true">
      <alignment horizontal="center" vertical="center"/>
    </xf>
    <xf numFmtId="0" fontId="123" fillId="75" borderId="120" xfId="0" applyNumberFormat="true" applyFont="true" applyFill="true" applyBorder="true" applyAlignment="true" applyProtection="true">
      <alignment horizontal="center" vertical="center"/>
    </xf>
    <xf numFmtId="0" fontId="124" fillId="76" borderId="121" xfId="0" applyNumberFormat="true" applyFont="true" applyFill="true" applyBorder="true" applyAlignment="true" applyProtection="true">
      <alignment horizontal="center" vertical="center"/>
    </xf>
    <xf numFmtId="1" fontId="125" fillId="77" borderId="122" xfId="0" applyNumberFormat="true" applyFont="true" applyFill="true" applyBorder="true" applyAlignment="true" applyProtection="true">
      <alignment horizontal="center" vertical="center"/>
    </xf>
    <xf numFmtId="164" fontId="126" fillId="78" borderId="123" xfId="0" applyNumberFormat="true" applyFont="true" applyFill="true" applyBorder="true" applyAlignment="true" applyProtection="true">
      <alignment horizontal="center" vertical="center"/>
    </xf>
    <xf numFmtId="0" fontId="127" fillId="79" borderId="124" xfId="0" applyNumberFormat="true" applyFont="true" applyFill="true" applyBorder="true" applyAlignment="true" applyProtection="true">
      <alignment horizontal="center" vertical="center"/>
    </xf>
    <xf numFmtId="164" fontId="128" fillId="80" borderId="125" xfId="0" applyNumberFormat="true" applyFont="true" applyFill="true" applyBorder="true" applyAlignment="true" applyProtection="true">
      <alignment horizontal="center" vertical="center"/>
    </xf>
    <xf numFmtId="0" fontId="129" fillId="81" borderId="126" xfId="0" applyNumberFormat="true" applyFont="true" applyFill="true" applyBorder="true" applyAlignment="true" applyProtection="true">
      <alignment horizontal="center" vertical="center"/>
    </xf>
    <xf numFmtId="0" fontId="130" fillId="82" borderId="127" xfId="0" applyNumberFormat="true" applyFont="true" applyFill="true" applyBorder="true" applyAlignment="true" applyProtection="true">
      <alignment horizontal="center" vertical="center"/>
    </xf>
    <xf numFmtId="0" fontId="131" fillId="83" borderId="128" xfId="0" applyNumberFormat="true" applyFont="true" applyFill="true" applyBorder="true" applyAlignment="true" applyProtection="true">
      <alignment horizontal="center" vertical="center"/>
    </xf>
    <xf numFmtId="0" fontId="132" fillId="84" borderId="129" xfId="0" applyNumberFormat="true" applyFont="true" applyFill="true" applyBorder="true" applyAlignment="true" applyProtection="true">
      <alignment horizontal="center" vertical="center"/>
    </xf>
    <xf numFmtId="164" fontId="133" fillId="85" borderId="130" xfId="0" applyNumberFormat="true" applyFont="true" applyFill="true" applyBorder="true" applyAlignment="true" applyProtection="true">
      <alignment horizontal="center" vertical="center"/>
    </xf>
    <xf numFmtId="0" fontId="134" fillId="86" borderId="131" xfId="0" applyNumberFormat="true" applyFont="true" applyFill="true" applyBorder="true" applyAlignment="true" applyProtection="true">
      <alignment horizontal="center" vertical="center"/>
    </xf>
    <xf numFmtId="0" fontId="135" fillId="87" borderId="132" xfId="0" applyNumberFormat="true" applyFont="true" applyFill="true" applyBorder="true" applyAlignment="true" applyProtection="true">
      <alignment horizontal="center" vertical="center"/>
    </xf>
    <xf numFmtId="0" fontId="136" fillId="88" borderId="133" xfId="0" applyNumberFormat="true" applyFont="true" applyFill="true" applyBorder="true" applyAlignment="true" applyProtection="true">
      <alignment horizontal="center" vertical="center"/>
    </xf>
    <xf numFmtId="0" fontId="137" fillId="89" borderId="134" xfId="0" applyNumberFormat="true" applyFont="true" applyFill="true" applyBorder="true" applyAlignment="true" applyProtection="true">
      <alignment horizontal="center" vertical="center"/>
    </xf>
    <xf numFmtId="164" fontId="138" fillId="90" borderId="135" xfId="0" applyNumberFormat="true" applyFont="true" applyFill="true" applyBorder="true" applyAlignment="true" applyProtection="true">
      <alignment horizontal="center" vertical="center"/>
    </xf>
    <xf numFmtId="0" fontId="139" fillId="91" borderId="136" xfId="0" applyNumberFormat="true" applyFont="true" applyFill="true" applyBorder="true" applyAlignment="true" applyProtection="true">
      <alignment horizontal="center" vertical="center"/>
    </xf>
    <xf numFmtId="0" fontId="140" fillId="92" borderId="137" xfId="0" applyNumberFormat="true" applyFont="true" applyFill="true" applyBorder="true" applyAlignment="true" applyProtection="true">
      <alignment horizontal="center" vertical="center"/>
    </xf>
    <xf numFmtId="0" fontId="141" fillId="93" borderId="138" xfId="0" applyNumberFormat="true" applyFont="true" applyFill="true" applyBorder="true" applyAlignment="true" applyProtection="true">
      <alignment horizontal="center" vertical="center"/>
    </xf>
    <xf numFmtId="0" fontId="142" fillId="94" borderId="139" xfId="0" applyNumberFormat="true" applyFont="true" applyFill="true" applyBorder="true" applyAlignment="true" applyProtection="true">
      <alignment horizontal="center" vertical="center"/>
    </xf>
    <xf numFmtId="164" fontId="143" fillId="95" borderId="140" xfId="0" applyNumberFormat="true" applyFont="true" applyFill="true" applyBorder="true" applyAlignment="true" applyProtection="true">
      <alignment horizontal="center" vertical="center"/>
    </xf>
    <xf numFmtId="0" fontId="144" fillId="96" borderId="141" xfId="0" applyNumberFormat="true" applyFont="true" applyFill="true" applyBorder="true" applyAlignment="true" applyProtection="true">
      <alignment horizontal="center" vertical="center"/>
    </xf>
    <xf numFmtId="0" fontId="145" fillId="97" borderId="142" xfId="0" applyNumberFormat="true" applyFont="true" applyFill="true" applyBorder="true" applyAlignment="true" applyProtection="true">
      <alignment horizontal="center" vertical="center"/>
    </xf>
    <xf numFmtId="0" fontId="146" fillId="98" borderId="143" xfId="0" applyNumberFormat="true" applyFont="true" applyFill="true" applyBorder="true" applyAlignment="true" applyProtection="true">
      <alignment horizontal="center" vertical="center"/>
    </xf>
    <xf numFmtId="0" fontId="147" fillId="99" borderId="144" xfId="0" applyNumberFormat="true" applyFont="true" applyFill="true" applyBorder="true" applyAlignment="true" applyProtection="true">
      <alignment horizontal="center" vertical="center"/>
    </xf>
    <xf numFmtId="164" fontId="148" fillId="100" borderId="145" xfId="0" applyNumberFormat="true" applyFont="true" applyFill="true" applyBorder="true" applyAlignment="true" applyProtection="true">
      <alignment horizontal="center" vertical="center"/>
    </xf>
    <xf numFmtId="0" fontId="149" fillId="101" borderId="146" xfId="0" applyNumberFormat="true" applyFont="true" applyFill="true" applyBorder="true" applyAlignment="true" applyProtection="true">
      <alignment horizontal="center" vertical="center"/>
    </xf>
    <xf numFmtId="0" fontId="150" fillId="102" borderId="147" xfId="0" applyNumberFormat="true" applyFont="true" applyFill="true" applyBorder="true" applyAlignment="true" applyProtection="true">
      <alignment horizontal="center" vertical="center"/>
    </xf>
    <xf numFmtId="0" fontId="151" fillId="103" borderId="148" xfId="0" applyNumberFormat="true" applyFont="true" applyFill="true" applyBorder="true" applyAlignment="true" applyProtection="true">
      <alignment horizontal="center" vertical="center"/>
    </xf>
    <xf numFmtId="0" fontId="152" fillId="104" borderId="149" xfId="0" applyNumberFormat="true" applyFont="true" applyFill="true" applyBorder="true" applyAlignment="true" applyProtection="true">
      <alignment horizontal="center" vertical="center"/>
    </xf>
    <xf numFmtId="164" fontId="153" fillId="105" borderId="150" xfId="0" applyNumberFormat="true" applyFont="true" applyFill="true" applyBorder="true" applyAlignment="true" applyProtection="true">
      <alignment horizontal="center" vertical="center"/>
    </xf>
    <xf numFmtId="0" fontId="154" fillId="106" borderId="151" xfId="0" applyNumberFormat="true" applyFont="true" applyFill="true" applyBorder="true" applyAlignment="true" applyProtection="true">
      <alignment horizontal="center" vertical="center"/>
    </xf>
    <xf numFmtId="0" fontId="155" fillId="107" borderId="152" xfId="0" applyNumberFormat="true" applyFont="true" applyFill="true" applyBorder="true" applyAlignment="true" applyProtection="true">
      <alignment horizontal="center" vertical="center"/>
    </xf>
    <xf numFmtId="0" fontId="156" fillId="108" borderId="153" xfId="0" applyNumberFormat="true" applyFont="true" applyFill="true" applyBorder="true" applyAlignment="true" applyProtection="true">
      <alignment horizontal="center" vertical="center"/>
    </xf>
    <xf numFmtId="0" fontId="157" fillId="109" borderId="154" xfId="0" applyNumberFormat="true" applyFont="true" applyFill="true" applyBorder="true" applyAlignment="true" applyProtection="true">
      <alignment horizontal="center" vertical="center"/>
    </xf>
    <xf numFmtId="164" fontId="158" fillId="110" borderId="155" xfId="0" applyNumberFormat="true" applyFont="true" applyFill="true" applyBorder="true" applyAlignment="true" applyProtection="true">
      <alignment horizontal="center" vertical="center"/>
    </xf>
    <xf numFmtId="0" fontId="159" fillId="111" borderId="156" xfId="0" applyNumberFormat="true" applyFont="true" applyFill="true" applyBorder="true" applyAlignment="true" applyProtection="true">
      <alignment horizontal="center" vertical="center"/>
    </xf>
    <xf numFmtId="0" fontId="160" fillId="112" borderId="157" xfId="0" applyNumberFormat="true" applyFont="true" applyFill="true" applyBorder="true" applyAlignment="true" applyProtection="true">
      <alignment horizontal="center" vertical="center"/>
    </xf>
    <xf numFmtId="0" fontId="161" fillId="113" borderId="158" xfId="0" applyNumberFormat="true" applyFont="true" applyFill="true" applyBorder="true" applyAlignment="true" applyProtection="true">
      <alignment horizontal="center" vertical="center"/>
    </xf>
    <xf numFmtId="0" fontId="162" fillId="114" borderId="159" xfId="0" applyNumberFormat="true" applyFont="true" applyFill="true" applyBorder="true" applyAlignment="true" applyProtection="true">
      <alignment horizontal="center" vertical="center"/>
    </xf>
    <xf numFmtId="164" fontId="163" fillId="115" borderId="160" xfId="0" applyNumberFormat="true" applyFont="true" applyFill="true" applyBorder="true" applyAlignment="true" applyProtection="true">
      <alignment horizontal="center" vertical="center"/>
    </xf>
    <xf numFmtId="0" fontId="164" fillId="116" borderId="161" xfId="0" applyNumberFormat="true" applyFont="true" applyFill="true" applyBorder="true" applyAlignment="true" applyProtection="true">
      <alignment horizontal="center" vertical="center"/>
    </xf>
    <xf numFmtId="0" fontId="165" fillId="117" borderId="162" xfId="0" applyNumberFormat="true" applyFont="true" applyFill="true" applyBorder="true" applyAlignment="true" applyProtection="true">
      <alignment horizontal="center" vertical="center"/>
    </xf>
    <xf numFmtId="0" fontId="166" fillId="118" borderId="163" xfId="0" applyNumberFormat="true" applyFont="true" applyFill="true" applyBorder="true" applyAlignment="true" applyProtection="true">
      <alignment horizontal="center" vertical="center"/>
    </xf>
    <xf numFmtId="0" fontId="167" fillId="119" borderId="164" xfId="0" applyNumberFormat="true" applyFont="true" applyFill="true" applyBorder="true" applyAlignment="true" applyProtection="true">
      <alignment horizontal="center" vertical="center"/>
    </xf>
    <xf numFmtId="164" fontId="168" fillId="120" borderId="165" xfId="0" applyNumberFormat="true" applyFont="true" applyFill="true" applyBorder="true" applyAlignment="true" applyProtection="true">
      <alignment horizontal="center" vertical="center"/>
    </xf>
    <xf numFmtId="0" fontId="169" fillId="121" borderId="166" xfId="0" applyNumberFormat="true" applyFont="true" applyFill="true" applyBorder="true" applyAlignment="true" applyProtection="true">
      <alignment horizontal="center" vertical="center"/>
    </xf>
    <xf numFmtId="0" fontId="170" fillId="122" borderId="167" xfId="0" applyNumberFormat="true" applyFont="true" applyFill="true" applyBorder="true" applyAlignment="true" applyProtection="true">
      <alignment horizontal="center" vertical="center"/>
    </xf>
    <xf numFmtId="0" fontId="171" fillId="123" borderId="168" xfId="0" applyNumberFormat="true" applyFont="true" applyFill="true" applyBorder="true" applyAlignment="true" applyProtection="true">
      <alignment horizontal="center" vertical="center"/>
    </xf>
    <xf numFmtId="0" fontId="172" fillId="124" borderId="169" xfId="0" applyNumberFormat="true" applyFont="true" applyFill="true" applyBorder="true" applyAlignment="true" applyProtection="true">
      <alignment horizontal="center" vertical="center"/>
    </xf>
    <xf numFmtId="164" fontId="173" fillId="125" borderId="170" xfId="0" applyNumberFormat="true" applyFont="true" applyFill="true" applyBorder="true" applyAlignment="true" applyProtection="true">
      <alignment horizontal="center" vertical="center"/>
    </xf>
    <xf numFmtId="0" fontId="174" fillId="126" borderId="171" xfId="0" applyNumberFormat="true" applyFont="true" applyFill="true" applyBorder="true" applyAlignment="true" applyProtection="true">
      <alignment horizontal="center" vertical="center"/>
    </xf>
    <xf numFmtId="0" fontId="175" fillId="127" borderId="172" xfId="0" applyNumberFormat="true" applyFont="true" applyFill="true" applyBorder="true" applyAlignment="true" applyProtection="true">
      <alignment horizontal="center" vertical="center"/>
    </xf>
    <xf numFmtId="0" fontId="176" fillId="128" borderId="173" xfId="0" applyNumberFormat="true" applyFont="true" applyFill="true" applyBorder="true" applyAlignment="true" applyProtection="true">
      <alignment horizontal="center" vertical="center"/>
    </xf>
    <xf numFmtId="0" fontId="177" fillId="129" borderId="174" xfId="0" applyNumberFormat="true" applyFont="true" applyFill="true" applyBorder="true" applyAlignment="true" applyProtection="true">
      <alignment horizontal="center" vertical="center"/>
    </xf>
    <xf numFmtId="164" fontId="178" fillId="130" borderId="175" xfId="0" applyNumberFormat="true" applyFont="true" applyFill="true" applyBorder="true" applyAlignment="true" applyProtection="true">
      <alignment horizontal="center" vertical="center"/>
    </xf>
    <xf numFmtId="0" fontId="179" fillId="131" borderId="176" xfId="0" applyNumberFormat="true" applyFont="true" applyFill="true" applyBorder="true" applyAlignment="true" applyProtection="true">
      <alignment horizontal="center" vertical="center"/>
    </xf>
    <xf numFmtId="0" fontId="180" fillId="132" borderId="177" xfId="0" applyNumberFormat="true" applyFont="true" applyFill="true" applyBorder="true" applyAlignment="true" applyProtection="true">
      <alignment horizontal="center" vertical="center"/>
    </xf>
    <xf numFmtId="0" fontId="181" fillId="133" borderId="178" xfId="0" applyNumberFormat="true" applyFont="true" applyFill="true" applyBorder="true" applyAlignment="true" applyProtection="true">
      <alignment horizontal="center" vertical="center"/>
    </xf>
    <xf numFmtId="0" fontId="182" fillId="134" borderId="179" xfId="0" applyNumberFormat="true" applyFont="true" applyFill="true" applyBorder="true" applyAlignment="true" applyProtection="true">
      <alignment horizontal="center" vertical="center"/>
    </xf>
    <xf numFmtId="164" fontId="183" fillId="135" borderId="180" xfId="0" applyNumberFormat="true" applyFont="true" applyFill="true" applyBorder="true" applyAlignment="true" applyProtection="true">
      <alignment horizontal="center" vertical="center"/>
    </xf>
    <xf numFmtId="0" fontId="184" fillId="136" borderId="181" xfId="0" applyNumberFormat="true" applyFont="true" applyFill="true" applyBorder="true" applyAlignment="true" applyProtection="true">
      <alignment horizontal="center" vertical="center"/>
    </xf>
    <xf numFmtId="0" fontId="185" fillId="137" borderId="182" xfId="0" applyNumberFormat="true" applyFont="true" applyFill="true" applyBorder="true" applyAlignment="true" applyProtection="true">
      <alignment horizontal="center" vertical="center"/>
    </xf>
    <xf numFmtId="0" fontId="186" fillId="138" borderId="183" xfId="0" applyNumberFormat="true" applyFont="true" applyFill="true" applyBorder="true" applyAlignment="true" applyProtection="true">
      <alignment horizontal="center" vertical="center"/>
    </xf>
    <xf numFmtId="0" fontId="187" fillId="139" borderId="184" xfId="0" applyNumberFormat="true" applyFont="true" applyFill="true" applyBorder="true" applyAlignment="true" applyProtection="true">
      <alignment horizontal="center" vertical="center"/>
    </xf>
    <xf numFmtId="164" fontId="188" fillId="140" borderId="185" xfId="0" applyNumberFormat="true" applyFont="true" applyFill="true" applyBorder="true" applyAlignment="true" applyProtection="true">
      <alignment horizontal="center" vertical="center"/>
    </xf>
    <xf numFmtId="0" fontId="189" fillId="141" borderId="186" xfId="0" applyNumberFormat="true" applyFont="true" applyFill="true" applyBorder="true" applyAlignment="true" applyProtection="true">
      <alignment horizontal="center" vertical="center"/>
    </xf>
    <xf numFmtId="0" fontId="190" fillId="142" borderId="187" xfId="0" applyNumberFormat="true" applyFont="true" applyFill="true" applyBorder="true" applyAlignment="true" applyProtection="true">
      <alignment horizontal="center" vertical="center"/>
    </xf>
    <xf numFmtId="0" fontId="191" fillId="143" borderId="188" xfId="0" applyNumberFormat="true" applyFont="true" applyFill="true" applyBorder="true" applyAlignment="true" applyProtection="true">
      <alignment horizontal="center" vertical="center"/>
    </xf>
    <xf numFmtId="0" fontId="192" fillId="144" borderId="189" xfId="0" applyNumberFormat="true" applyFont="true" applyFill="true" applyBorder="true" applyAlignment="true" applyProtection="true">
      <alignment horizontal="center" vertical="center"/>
    </xf>
    <xf numFmtId="164" fontId="193" fillId="145" borderId="190" xfId="0" applyNumberFormat="true" applyFont="true" applyFill="true" applyBorder="true" applyAlignment="true" applyProtection="true">
      <alignment horizontal="center" vertical="center"/>
    </xf>
    <xf numFmtId="0" fontId="194" fillId="146" borderId="191" xfId="0" applyNumberFormat="true" applyFont="true" applyFill="true" applyBorder="true" applyAlignment="true" applyProtection="true">
      <alignment horizontal="center" vertical="center"/>
    </xf>
    <xf numFmtId="0" fontId="195" fillId="147" borderId="192" xfId="0" applyNumberFormat="true" applyFont="true" applyFill="true" applyBorder="true" applyAlignment="true" applyProtection="true">
      <alignment horizontal="center" vertical="center"/>
    </xf>
    <xf numFmtId="0" fontId="196" fillId="148" borderId="193" xfId="0" applyNumberFormat="true" applyFont="true" applyFill="true" applyBorder="true" applyAlignment="true" applyProtection="true">
      <alignment horizontal="center" vertical="center"/>
    </xf>
    <xf numFmtId="0" fontId="197" fillId="149" borderId="194" xfId="0" applyNumberFormat="true" applyFont="true" applyFill="true" applyBorder="true" applyAlignment="true" applyProtection="true">
      <alignment horizontal="center" vertical="center"/>
    </xf>
    <xf numFmtId="164" fontId="198" fillId="150" borderId="195" xfId="0" applyNumberFormat="true" applyFont="true" applyFill="true" applyBorder="true" applyAlignment="true" applyProtection="true">
      <alignment horizontal="center" vertical="center"/>
    </xf>
    <xf numFmtId="0" fontId="199" fillId="151" borderId="196" xfId="0" applyNumberFormat="true" applyFont="true" applyFill="true" applyBorder="true" applyAlignment="true" applyProtection="true">
      <alignment horizontal="center" vertical="center"/>
    </xf>
    <xf numFmtId="0" fontId="200" fillId="152" borderId="197" xfId="0" applyNumberFormat="true" applyFont="true" applyFill="true" applyBorder="true" applyAlignment="true" applyProtection="true">
      <alignment horizontal="center" vertical="center"/>
    </xf>
    <xf numFmtId="0" fontId="201" fillId="153" borderId="198" xfId="0" applyNumberFormat="true" applyFont="true" applyFill="true" applyBorder="true" applyAlignment="true" applyProtection="true">
      <alignment horizontal="center" vertical="center"/>
    </xf>
    <xf numFmtId="0" fontId="202" fillId="154" borderId="199" xfId="0" applyNumberFormat="true" applyFont="true" applyFill="true" applyBorder="true" applyAlignment="true" applyProtection="true">
      <alignment horizontal="center" vertical="center"/>
    </xf>
    <xf numFmtId="164" fontId="203" fillId="155" borderId="200" xfId="0" applyNumberFormat="true" applyFont="true" applyFill="true" applyBorder="true" applyAlignment="true" applyProtection="true">
      <alignment horizontal="center" vertical="center"/>
    </xf>
    <xf numFmtId="0" fontId="204" fillId="156" borderId="201" xfId="0" applyNumberFormat="true" applyFont="true" applyFill="true" applyBorder="true" applyAlignment="true" applyProtection="true">
      <alignment horizontal="center" vertical="center"/>
    </xf>
    <xf numFmtId="0" fontId="205" fillId="157" borderId="202" xfId="0" applyNumberFormat="true" applyFont="true" applyFill="true" applyBorder="true" applyAlignment="true" applyProtection="true">
      <alignment horizontal="center" vertical="center"/>
    </xf>
    <xf numFmtId="0" fontId="206" fillId="158" borderId="203" xfId="0" applyNumberFormat="true" applyFont="true" applyFill="true" applyBorder="true" applyAlignment="true" applyProtection="true">
      <alignment horizontal="center" vertical="center"/>
    </xf>
    <xf numFmtId="0" fontId="207" fillId="159" borderId="204" xfId="0" applyNumberFormat="true" applyFont="true" applyFill="true" applyBorder="true" applyAlignment="true" applyProtection="true">
      <alignment horizontal="center" vertical="center"/>
    </xf>
    <xf numFmtId="164" fontId="208" fillId="160" borderId="205" xfId="0" applyNumberFormat="true" applyFont="true" applyFill="true" applyBorder="true" applyAlignment="true" applyProtection="true">
      <alignment horizontal="center" vertical="center"/>
    </xf>
    <xf numFmtId="0" fontId="209" fillId="161" borderId="206" xfId="0" applyNumberFormat="true" applyFont="true" applyFill="true" applyBorder="true" applyAlignment="true" applyProtection="true">
      <alignment horizontal="center" vertical="center"/>
    </xf>
    <xf numFmtId="0" fontId="210" fillId="162" borderId="207" xfId="0" applyNumberFormat="true" applyFont="true" applyFill="true" applyBorder="true" applyAlignment="true" applyProtection="true">
      <alignment horizontal="center" vertical="center"/>
    </xf>
    <xf numFmtId="0" fontId="211" fillId="163" borderId="208" xfId="0" applyNumberFormat="true" applyFont="true" applyFill="true" applyBorder="true" applyAlignment="true" applyProtection="true">
      <alignment horizontal="center" vertical="center"/>
    </xf>
    <xf numFmtId="0" fontId="212" fillId="164" borderId="209" xfId="0" applyNumberFormat="true" applyFont="true" applyFill="true" applyBorder="true" applyAlignment="true" applyProtection="true">
      <alignment horizontal="center" vertical="center"/>
    </xf>
    <xf numFmtId="164" fontId="213" fillId="165" borderId="210" xfId="0" applyNumberFormat="true" applyFont="true" applyFill="true" applyBorder="true" applyAlignment="true" applyProtection="true">
      <alignment horizontal="center" vertical="center"/>
    </xf>
    <xf numFmtId="0" fontId="214" fillId="166" borderId="211" xfId="0" applyNumberFormat="true" applyFont="true" applyFill="true" applyBorder="true" applyAlignment="true" applyProtection="true">
      <alignment horizontal="center" vertical="center"/>
    </xf>
    <xf numFmtId="0" fontId="215" fillId="167" borderId="212" xfId="0" applyNumberFormat="true" applyFont="true" applyFill="true" applyBorder="true" applyAlignment="true" applyProtection="true">
      <alignment horizontal="center" vertical="center"/>
    </xf>
    <xf numFmtId="0" fontId="216" fillId="168" borderId="213" xfId="0" applyNumberFormat="true" applyFont="true" applyFill="true" applyBorder="true" applyAlignment="true" applyProtection="true">
      <alignment horizontal="center" vertical="center"/>
    </xf>
    <xf numFmtId="0" fontId="217" fillId="169" borderId="214" xfId="0" applyNumberFormat="true" applyFont="true" applyFill="true" applyBorder="true" applyAlignment="true" applyProtection="true">
      <alignment horizontal="center" vertical="center"/>
    </xf>
    <xf numFmtId="164" fontId="218" fillId="170" borderId="215" xfId="0" applyNumberFormat="true" applyFont="true" applyFill="true" applyBorder="true" applyAlignment="true" applyProtection="true">
      <alignment horizontal="center" vertical="center"/>
    </xf>
    <xf numFmtId="0" fontId="219" fillId="171" borderId="216" xfId="0" applyNumberFormat="true" applyFont="true" applyFill="true" applyBorder="true" applyAlignment="true" applyProtection="true">
      <alignment horizontal="center" vertical="center"/>
    </xf>
    <xf numFmtId="0" fontId="220" fillId="172" borderId="217" xfId="0" applyNumberFormat="true" applyFont="true" applyFill="true" applyBorder="true" applyAlignment="true" applyProtection="true">
      <alignment horizontal="center" vertical="center"/>
    </xf>
    <xf numFmtId="0" fontId="221" fillId="173" borderId="218" xfId="0" applyNumberFormat="true" applyFont="true" applyFill="true" applyBorder="true" applyAlignment="true" applyProtection="true">
      <alignment horizontal="center" vertical="center"/>
    </xf>
    <xf numFmtId="0" fontId="222" fillId="174" borderId="219" xfId="0" applyNumberFormat="true" applyFont="true" applyFill="true" applyBorder="true" applyAlignment="true" applyProtection="true">
      <alignment horizontal="center" vertical="center"/>
    </xf>
    <xf numFmtId="164" fontId="223" fillId="175" borderId="220" xfId="0" applyNumberFormat="true" applyFont="true" applyFill="true" applyBorder="true" applyAlignment="true" applyProtection="true">
      <alignment horizontal="center" vertical="center"/>
    </xf>
    <xf numFmtId="0" fontId="224" fillId="176" borderId="221" xfId="0" applyNumberFormat="true" applyFont="true" applyFill="true" applyBorder="true" applyAlignment="true" applyProtection="true">
      <alignment horizontal="center" vertical="center"/>
    </xf>
    <xf numFmtId="0" fontId="225" fillId="177" borderId="222" xfId="0" applyNumberFormat="true" applyFont="true" applyFill="true" applyBorder="true" applyAlignment="true" applyProtection="true">
      <alignment horizontal="center" vertical="center"/>
    </xf>
    <xf numFmtId="0" fontId="226" fillId="178" borderId="223" xfId="0" applyNumberFormat="true" applyFont="true" applyFill="true" applyBorder="true" applyAlignment="true" applyProtection="true">
      <alignment horizontal="center" vertical="center"/>
    </xf>
    <xf numFmtId="0" fontId="227" fillId="179" borderId="224" xfId="0" applyNumberFormat="true" applyFont="true" applyFill="true" applyBorder="true" applyAlignment="true" applyProtection="true">
      <alignment horizontal="center" vertical="center"/>
    </xf>
    <xf numFmtId="164" fontId="228" fillId="180" borderId="225" xfId="0" applyNumberFormat="true" applyFont="true" applyFill="true" applyBorder="true" applyAlignment="true" applyProtection="true">
      <alignment horizontal="center" vertical="center"/>
    </xf>
    <xf numFmtId="0" fontId="229" fillId="181" borderId="226" xfId="0" applyNumberFormat="true" applyFont="true" applyFill="true" applyBorder="true" applyAlignment="true" applyProtection="true">
      <alignment horizontal="center" vertical="center"/>
    </xf>
    <xf numFmtId="0" fontId="230" fillId="182" borderId="227" xfId="0" applyNumberFormat="true" applyFont="true" applyFill="true" applyBorder="true" applyAlignment="true" applyProtection="true">
      <alignment horizontal="center" vertical="center"/>
    </xf>
    <xf numFmtId="0" fontId="231" fillId="183" borderId="228" xfId="0" applyNumberFormat="true" applyFont="true" applyFill="true" applyBorder="true" applyAlignment="true" applyProtection="true">
      <alignment horizontal="center" vertical="center"/>
    </xf>
    <xf numFmtId="0" fontId="232" fillId="184" borderId="229" xfId="0" applyNumberFormat="true" applyFont="true" applyFill="true" applyBorder="true" applyAlignment="true" applyProtection="true">
      <alignment horizontal="center" vertical="center"/>
    </xf>
    <xf numFmtId="164" fontId="233" fillId="185" borderId="230" xfId="0" applyNumberFormat="true" applyFont="true" applyFill="true" applyBorder="true" applyAlignment="true" applyProtection="true">
      <alignment horizontal="center" vertical="center"/>
    </xf>
    <xf numFmtId="0" fontId="234" fillId="186" borderId="231" xfId="0" applyNumberFormat="true" applyFont="true" applyFill="true" applyBorder="true" applyAlignment="true" applyProtection="true">
      <alignment horizontal="center" vertical="center"/>
    </xf>
    <xf numFmtId="0" fontId="235" fillId="187" borderId="232" xfId="0" applyNumberFormat="true" applyFont="true" applyFill="true" applyBorder="true" applyAlignment="true" applyProtection="true">
      <alignment horizontal="center" vertical="center"/>
    </xf>
    <xf numFmtId="0" fontId="236" fillId="188" borderId="233" xfId="0" applyNumberFormat="true" applyFont="true" applyFill="true" applyBorder="true" applyAlignment="true" applyProtection="true">
      <alignment horizontal="center" vertical="center"/>
    </xf>
    <xf numFmtId="0" fontId="237" fillId="189" borderId="234" xfId="0" applyNumberFormat="true" applyFont="true" applyFill="true" applyBorder="true" applyAlignment="true" applyProtection="true">
      <alignment horizontal="center" vertical="center"/>
    </xf>
    <xf numFmtId="0" fontId="238" fillId="190" borderId="235" xfId="0" applyNumberFormat="true" applyFont="true" applyFill="true" applyBorder="true" applyAlignment="true" applyProtection="true">
      <alignment horizontal="center" vertical="center"/>
    </xf>
    <xf numFmtId="0" fontId="239" fillId="191" borderId="236" xfId="0" applyNumberFormat="true" applyFont="true" applyFill="true" applyBorder="true" applyAlignment="true" applyProtection="true">
      <alignment horizontal="center" vertical="center"/>
    </xf>
    <xf numFmtId="0" fontId="240" fillId="192" borderId="237" xfId="0" applyNumberFormat="true" applyFont="true" applyFill="true" applyBorder="true" applyAlignment="true" applyProtection="true">
      <alignment horizontal="center" vertical="center"/>
    </xf>
    <xf numFmtId="0" fontId="241" fillId="0" borderId="238"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40"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1"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1"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5" xfId="0" applyFont="true" applyBorder="true" applyAlignment="true">
      <alignment horizontal="left" vertical="center" wrapText="true"/>
    </xf>
    <xf numFmtId="0" fontId="3" fillId="0" borderId="20"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7" fillId="2" borderId="238" xfId="20" applyFont="true" applyFill="true"/>
    <xf numFmtId="0" fontId="26" fillId="2" borderId="238" xfId="20" applyFont="true" applyFill="true"/>
    <xf numFmtId="0" fontId="78" fillId="2" borderId="238" xfId="20" applyFont="true" applyFill="true"/>
    <xf numFmtId="0" fontId="63"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5"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8"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9" xfId="20" applyFont="true" applyFill="true" applyBorder="true" applyAlignment="true">
      <alignment horizontal="center"/>
    </xf>
    <xf numFmtId="0" fontId="16" fillId="2" borderId="238" xfId="20" applyFont="true" applyFill="true" applyAlignment="true">
      <alignment horizontal="center"/>
    </xf>
    <xf numFmtId="0" fontId="16" fillId="2" borderId="85"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9"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6" xfId="20" applyNumberFormat="true" applyFont="true" applyFill="true" applyBorder="true" applyAlignment="true">
      <alignment horizontal="center"/>
    </xf>
    <xf numFmtId="0" fontId="16" fillId="2" borderId="87" xfId="20" applyFont="true" applyFill="true" applyBorder="true" applyAlignment="true">
      <alignment horizontal="center"/>
    </xf>
    <xf numFmtId="1" fontId="16" fillId="2" borderId="9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7" xfId="20" applyFont="true" applyFill="true" applyBorder="true"/>
    <xf numFmtId="165" fontId="3" fillId="2" borderId="238" xfId="21" applyNumberFormat="true" applyFont="true" applyFill="true" applyAlignment="true">
      <alignment horizontal="center"/>
    </xf>
    <xf numFmtId="0" fontId="16" fillId="2" borderId="82" xfId="20" applyFont="true" applyFill="true" applyBorder="true"/>
    <xf numFmtId="0" fontId="16" fillId="2" borderId="88" xfId="20" applyFont="true" applyFill="true" applyBorder="true"/>
    <xf numFmtId="165" fontId="3" fillId="2" borderId="18" xfId="21" applyNumberFormat="true" applyFont="true" applyFill="true" applyBorder="true" applyAlignment="true">
      <alignment horizontal="center"/>
    </xf>
    <xf numFmtId="0" fontId="16" fillId="2" borderId="76" xfId="20" applyFont="true" applyFill="true" applyBorder="true"/>
    <xf numFmtId="0" fontId="16" fillId="2" borderId="83" xfId="20" applyFont="true" applyFill="true" applyBorder="true"/>
    <xf numFmtId="0" fontId="16" fillId="2" borderId="60" xfId="20" applyFont="true" applyFill="true" applyBorder="true"/>
    <xf numFmtId="0" fontId="16" fillId="2" borderId="83" xfId="20" applyFont="true" applyFill="true" applyBorder="true" applyAlignment="true">
      <alignment horizontal="left"/>
    </xf>
    <xf numFmtId="0" fontId="16" fillId="2" borderId="60" xfId="20" applyFont="true" applyFill="true" applyBorder="true" applyAlignment="true">
      <alignment horizontal="left"/>
    </xf>
    <xf numFmtId="0" fontId="16" fillId="2" borderId="78" xfId="20" applyFont="true" applyFill="true" applyBorder="true"/>
    <xf numFmtId="165" fontId="3" fillId="2" borderId="30" xfId="20" applyNumberFormat="true" applyFont="true" applyFill="true" applyBorder="true" applyAlignment="true">
      <alignment horizontal="center"/>
    </xf>
    <xf numFmtId="0" fontId="16" fillId="2" borderId="84"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2" fillId="42" borderId="238" xfId="22" applyFont="true" applyFill="true" applyAlignment="true">
      <alignment horizontal="left" vertical="center" wrapText="true"/>
    </xf>
    <xf numFmtId="0" fontId="242" fillId="43" borderId="239" xfId="22" applyFont="true" applyFill="true" applyBorder="true" applyAlignment="true">
      <alignment horizontal="left" vertical="center" wrapText="true"/>
    </xf>
    <xf numFmtId="0" fontId="242" fillId="43" borderId="238" xfId="22" applyFont="true" applyFill="true" applyAlignment="true">
      <alignment horizontal="left" vertical="center" wrapText="true"/>
    </xf>
    <xf numFmtId="0" fontId="242" fillId="27" borderId="238" xfId="22" applyFont="true" applyFill="true" applyAlignment="true">
      <alignment horizontal="left" vertical="center" wrapText="true"/>
    </xf>
    <xf numFmtId="0" fontId="16" fillId="193" borderId="238" xfId="22" applyFont="true" applyFill="true" applyAlignment="true">
      <alignment horizontal="left" vertical="center" wrapText="true"/>
    </xf>
    <xf numFmtId="0" fontId="16" fillId="44"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3"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2"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3"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4"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5"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8"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9"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50"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1"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4"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5"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6"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7"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60"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1"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2"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3"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6"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7"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8"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9"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2"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3"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4"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5"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8"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9"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80"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1"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4"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5"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6"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7"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90"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1"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2"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3"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6"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7"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8"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9"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2"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3"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4"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5"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8"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9"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10"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1"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4"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5"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6"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7"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20"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1"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2"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3"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6"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7"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8"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9"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2"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3"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4"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5"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8"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9"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40"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1"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4"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5"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6"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7"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50"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1"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2"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3"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6"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7"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8"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9"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2"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3"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4"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5"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8"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9"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70"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1"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4"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5"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6"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7"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80"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1"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2"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3"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6"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7"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8"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9"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2"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3"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4"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5"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8"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9"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400"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1"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4"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5"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6"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7"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10"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1"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2"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3"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6"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7"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8"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9"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2"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3"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4"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5"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8"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9"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30"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1"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4"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5"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6"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7"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40"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1"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2"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3"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6"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7"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8"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9"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2"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3"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4"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5"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8"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9"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60"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1"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4"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5"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6"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7"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70"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1"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2"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3"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6"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7"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8"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9"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2"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3"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4"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5"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8"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9"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90"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1"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4"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5"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6"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7"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500"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1"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2"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3"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6"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7"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8"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9"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2"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3"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4"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5"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8"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9"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20"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1"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4"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5"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6"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7"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9"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30"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1"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2"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4"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5"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6"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7"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9"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40"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1"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2"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4"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5"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6"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7"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9"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50"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1"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2"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4"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5"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6"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7"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9"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60"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1"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2"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4"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5"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6"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7"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9"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70"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1"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2"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4"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5"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6"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7"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9"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80"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1"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2"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4"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5"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6"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7"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9"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90"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1"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2"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4"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5"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6"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7"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9"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600"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1"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2"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4"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5"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6"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7"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9"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10"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1"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2"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4"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5"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6"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7"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9"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20"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1"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2"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4"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5"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6"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7"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9"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30"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1"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2"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4"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5"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6"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7"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9"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40"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41"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2" xfId="0" applyNumberFormat="true" applyFont="true" applyBorder="true" applyAlignment="true" applyProtection="true">
      <alignment horizontal="general" vertical="bottom" textRotation="0" wrapText="false" indent="0" shrinkToFit="false"/>
      <protection locked="true" hidden="false"/>
    </xf>
    <xf numFmtId="0" fontId="796"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20.767233010000002</c:v>
                </c:pt>
                <c:pt idx="1">
                  <c:v>11.123152709999999</c:v>
                </c:pt>
                <c:pt idx="2">
                  <c:v>24.018656719999999</c:v>
                </c:pt>
                <c:pt idx="3">
                  <c:v>1E-10</c:v>
                </c:pt>
                <c:pt idx="4">
                  <c:v>1E-10</c:v>
                </c:pt>
                <c:pt idx="5">
                  <c:v>1E-10</c:v>
                </c:pt>
              </c:numCache>
            </c:numRef>
          </c:val>
          <c:extLst>
            <c:ext xmlns:c16="http://schemas.microsoft.com/office/drawing/2014/chart" uri="{C3380CC4-5D6E-409C-BE32-E72D297353CC}">
              <c16:uniqueId val="{00000000-421E-4359-8F41-487805AF549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1E-4359-8F41-487805AF549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1E-4359-8F41-487805AF549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1E-4359-8F41-487805AF549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1E-4359-8F41-487805AF549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1E-4359-8F41-487805AF549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1E-4359-8F41-487805AF549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77.695298269999995</c:v>
                </c:pt>
                <c:pt idx="1">
                  <c:v>80.043103450000004</c:v>
                </c:pt>
                <c:pt idx="2">
                  <c:v>72.403731339999993</c:v>
                </c:pt>
                <c:pt idx="3">
                  <c:v>1E-10</c:v>
                </c:pt>
                <c:pt idx="4">
                  <c:v>1E-10</c:v>
                </c:pt>
                <c:pt idx="5">
                  <c:v>1E-10</c:v>
                </c:pt>
              </c:numCache>
            </c:numRef>
          </c:val>
          <c:extLst>
            <c:ext xmlns:c16="http://schemas.microsoft.com/office/drawing/2014/chart" uri="{C3380CC4-5D6E-409C-BE32-E72D297353CC}">
              <c16:uniqueId val="{00000007-421E-4359-8F41-487805AF549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97.852281550000001</c:v>
                </c:pt>
                <c:pt idx="5">
                  <c:v>98.880366949999996</c:v>
                </c:pt>
              </c:numCache>
            </c:numRef>
          </c:val>
          <c:extLst>
            <c:ext xmlns:c16="http://schemas.microsoft.com/office/drawing/2014/chart" uri="{C3380CC4-5D6E-409C-BE32-E72D297353CC}">
              <c16:uniqueId val="{00000008-421E-4359-8F41-487805AF549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1.5374687250000001</c:v>
                </c:pt>
                <c:pt idx="1">
                  <c:v>8.8337438420000005</c:v>
                </c:pt>
                <c:pt idx="2">
                  <c:v>3.5776119400000002</c:v>
                </c:pt>
                <c:pt idx="3">
                  <c:v>1E-10</c:v>
                </c:pt>
                <c:pt idx="4">
                  <c:v>2.1477184469999999</c:v>
                </c:pt>
                <c:pt idx="5">
                  <c:v>1.1196330459999999</c:v>
                </c:pt>
              </c:numCache>
            </c:numRef>
          </c:val>
          <c:extLst>
            <c:ext xmlns:c16="http://schemas.microsoft.com/office/drawing/2014/chart" uri="{C3380CC4-5D6E-409C-BE32-E72D297353CC}">
              <c16:uniqueId val="{00000009-421E-4359-8F41-487805AF549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49-4934-8C6D-1786FCCBF6A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49-4934-8C6D-1786FCCBF6A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49-4934-8C6D-1786FCCBF6A6}"/>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49-4934-8C6D-1786FCCBF6A6}"/>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49-4934-8C6D-1786FCCBF6A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49-4934-8C6D-1786FCCBF6A6}"/>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49-4934-8C6D-1786FCCBF6A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8C-43A1-AC85-B46739011FCB}"/>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01-4E93-8EAD-EA333D1792DA}"/>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01-4E93-8EAD-EA333D1792DA}"/>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01-4E93-8EAD-EA333D1792DA}"/>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01-4E93-8EAD-EA333D1792DA}"/>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01-4E93-8EAD-EA333D1792D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01-4E93-8EAD-EA333D1792D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EB-4075-A619-B2DB12059EEF}"/>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EB-4075-A619-B2DB12059EEF}"/>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EB-4075-A619-B2DB12059EE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EB-4075-A619-B2DB12059EE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EB-4075-A619-B2DB12059EEF}"/>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EB-4075-A619-B2DB12059EEF}"/>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EB-4075-A619-B2DB12059EE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EB-4075-A619-B2DB12059E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EEB-4075-A619-B2DB12059EEF}"/>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EEB-4075-A619-B2DB12059EE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EF-47DB-A766-3813EAEC622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58-44A6-8531-4DA3515D200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58-44A6-8531-4DA3515D2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95.2</c:v>
                </c:pt>
                <c:pt idx="8">
                  <c:v>#N/A</c:v>
                </c:pt>
                <c:pt idx="9">
                  <c:v>#N/A</c:v>
                </c:pt>
                <c:pt idx="10">
                  <c:v>#N/A</c:v>
                </c:pt>
                <c:pt idx="11">
                  <c:v>97.655000000000001</c:v>
                </c:pt>
                <c:pt idx="12">
                  <c:v>#N/A</c:v>
                </c:pt>
                <c:pt idx="13">
                  <c:v>#N/A</c:v>
                </c:pt>
                <c:pt idx="14">
                  <c:v>#N/A</c:v>
                </c:pt>
                <c:pt idx="15">
                  <c:v>#N/A</c:v>
                </c:pt>
                <c:pt idx="16">
                  <c:v>#N/A</c:v>
                </c:pt>
                <c:pt idx="17">
                  <c:v>#N/A</c:v>
                </c:pt>
                <c:pt idx="18">
                  <c:v>#N/A</c:v>
                </c:pt>
                <c:pt idx="19">
                  <c:v>#N/A</c:v>
                </c:pt>
                <c:pt idx="20">
                  <c:v>#N/A</c:v>
                </c:pt>
                <c:pt idx="21">
                  <c:v>#N/A</c:v>
                </c:pt>
                <c:pt idx="22">
                  <c:v>#N/A</c:v>
                </c:pt>
                <c:pt idx="23">
                  <c:v>99.869451697127928</c:v>
                </c:pt>
                <c:pt idx="24">
                  <c:v>98.93192519986556</c:v>
                </c:pt>
                <c:pt idx="25">
                  <c:v>99.347932618338689</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95.1</c:v>
                </c:pt>
                <c:pt idx="8">
                  <c:v>95.1</c:v>
                </c:pt>
                <c:pt idx="9">
                  <c:v>95.1</c:v>
                </c:pt>
                <c:pt idx="10">
                  <c:v>95.1</c:v>
                </c:pt>
                <c:pt idx="11">
                  <c:v>95.1</c:v>
                </c:pt>
                <c:pt idx="12">
                  <c:v>95.5</c:v>
                </c:pt>
                <c:pt idx="13">
                  <c:v>95.9</c:v>
                </c:pt>
                <c:pt idx="14">
                  <c:v>96.3</c:v>
                </c:pt>
                <c:pt idx="15">
                  <c:v>96.8</c:v>
                </c:pt>
                <c:pt idx="16">
                  <c:v>97.2</c:v>
                </c:pt>
                <c:pt idx="17">
                  <c:v>97.6</c:v>
                </c:pt>
                <c:pt idx="18">
                  <c:v>98</c:v>
                </c:pt>
                <c:pt idx="19">
                  <c:v>98.5</c:v>
                </c:pt>
                <c:pt idx="20">
                  <c:v>98.9</c:v>
                </c:pt>
                <c:pt idx="21">
                  <c:v>99.3</c:v>
                </c:pt>
                <c:pt idx="22">
                  <c:v>99.7</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93.8</c:v>
                </c:pt>
                <c:pt idx="7">
                  <c:v>93.8</c:v>
                </c:pt>
                <c:pt idx="8">
                  <c:v>93.8</c:v>
                </c:pt>
                <c:pt idx="9">
                  <c:v>93.8</c:v>
                </c:pt>
                <c:pt idx="10">
                  <c:v>93.8</c:v>
                </c:pt>
                <c:pt idx="11">
                  <c:v>94.4</c:v>
                </c:pt>
                <c:pt idx="12">
                  <c:v>95</c:v>
                </c:pt>
                <c:pt idx="13">
                  <c:v>95.6</c:v>
                </c:pt>
                <c:pt idx="14">
                  <c:v>96.2</c:v>
                </c:pt>
                <c:pt idx="15">
                  <c:v>96.8</c:v>
                </c:pt>
                <c:pt idx="16">
                  <c:v>97.2</c:v>
                </c:pt>
                <c:pt idx="17">
                  <c:v>97.6</c:v>
                </c:pt>
                <c:pt idx="18">
                  <c:v>98</c:v>
                </c:pt>
                <c:pt idx="19">
                  <c:v>98.5</c:v>
                </c:pt>
                <c:pt idx="20">
                  <c:v>98.9</c:v>
                </c:pt>
                <c:pt idx="21">
                  <c:v>99.3</c:v>
                </c:pt>
                <c:pt idx="22">
                  <c:v>99.7</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DC-4805-A0B5-227F78BB616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DC-4805-A0B5-227F78BB616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DC-4805-A0B5-227F78BB6164}"/>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DC-4805-A0B5-227F78BB616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DC-4805-A0B5-227F78BB6164}"/>
                </c:ext>
              </c:extLst>
            </c:dLbl>
            <c:dLbl>
              <c:idx val="6"/>
              <c:tx>
                <c:rich>
                  <a:bodyPr/>
                  <a:lstStyle/>
                  <a:p>
                    <a:pPr>
                      <a:defRPr sz="600" b="0" i="0">
                        <a:solidFill>
                          <a:srgbClr val="000000"/>
                        </a:solidFill>
                        <a:latin typeface="Arial"/>
                        <a:ea typeface="Arial"/>
                        <a:cs typeface="Arial"/>
                      </a:defRPr>
                    </a:pPr>
                    <a:r>
                      <a:rPr lang="en-US" sz="600"/>
                      <a:t>SDG</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DC-4805-A0B5-227F78BB616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DC-4805-A0B5-227F78BB6164}"/>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501-4E93-8EAD-EA333D1792DA}"/>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01-4E93-8EAD-EA333D1792DA}"/>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01-4E93-8EAD-EA333D1792DA}"/>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01-4E93-8EAD-EA333D1792DA}"/>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501-4E93-8EAD-EA333D1792D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501-4E93-8EAD-EA333D1792D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EEB-4075-A619-B2DB12059EEF}"/>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EEB-4075-A619-B2DB12059EEF}"/>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EEB-4075-A619-B2DB12059EE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EEB-4075-A619-B2DB12059EE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EEB-4075-A619-B2DB12059EEF}"/>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EEB-4075-A619-B2DB12059EEF}"/>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EEB-4075-A619-B2DB12059EE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EEB-4075-A619-B2DB12059E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EEB-4075-A619-B2DB12059EEF}"/>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EEB-4075-A619-B2DB12059EE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EF-47DB-A766-3813EAEC622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58-44A6-8531-4DA3515D200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58-44A6-8531-4DA3515D2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93.35</c:v>
                </c:pt>
                <c:pt idx="7">
                  <c:v>#N/A</c:v>
                </c:pt>
                <c:pt idx="8">
                  <c:v>99.449999999999989</c:v>
                </c:pt>
                <c:pt idx="9">
                  <c:v>99.4</c:v>
                </c:pt>
                <c:pt idx="10">
                  <c:v>99.199999999999989</c:v>
                </c:pt>
                <c:pt idx="11">
                  <c:v>85.90604026845638</c:v>
                </c:pt>
                <c:pt idx="12">
                  <c:v>#N/A</c:v>
                </c:pt>
                <c:pt idx="13">
                  <c:v>#N/A</c:v>
                </c:pt>
                <c:pt idx="14">
                  <c:v>#N/A</c:v>
                </c:pt>
                <c:pt idx="15">
                  <c:v>98.55</c:v>
                </c:pt>
                <c:pt idx="16">
                  <c:v>98.95</c:v>
                </c:pt>
                <c:pt idx="17">
                  <c:v>#N/A</c:v>
                </c:pt>
                <c:pt idx="18">
                  <c:v>#N/A</c:v>
                </c:pt>
                <c:pt idx="19">
                  <c:v>99.699999999999989</c:v>
                </c:pt>
                <c:pt idx="20">
                  <c:v>99.050000000000011</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AB49-4934-8C6D-1786FCCBF6A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49-4934-8C6D-1786FCCBF6A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49-4934-8C6D-1786FCCBF6A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49-4934-8C6D-1786FCCBF6A6}"/>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B49-4934-8C6D-1786FCCBF6A6}"/>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B49-4934-8C6D-1786FCCBF6A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B49-4934-8C6D-1786FCCBF6A6}"/>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B49-4934-8C6D-1786FCCBF6A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8C-43A1-AC85-B46739011FCB}"/>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01-4E93-8EAD-EA333D1792DA}"/>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01-4E93-8EAD-EA333D1792DA}"/>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01-4E93-8EAD-EA333D1792DA}"/>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01-4E93-8EAD-EA333D1792DA}"/>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01-4E93-8EAD-EA333D1792D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01-4E93-8EAD-EA333D1792D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EB-4075-A619-B2DB12059EEF}"/>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EB-4075-A619-B2DB12059EEF}"/>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EB-4075-A619-B2DB12059EE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EB-4075-A619-B2DB12059EE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EB-4075-A619-B2DB12059EEF}"/>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EB-4075-A619-B2DB12059EEF}"/>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EB-4075-A619-B2DB12059EE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EB-4075-A619-B2DB12059E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EB-4075-A619-B2DB12059EEF}"/>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EB-4075-A619-B2DB12059EE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EF-47DB-A766-3813EAEC622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58-44A6-8531-4DA3515D200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58-44A6-8531-4DA3515D2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100</c:v>
                </c:pt>
                <c:pt idx="24">
                  <c:v>100</c:v>
                </c:pt>
                <c:pt idx="25">
                  <c:v>100</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B49-4934-8C6D-1786FCCBF6A6}"/>
            </c:ext>
          </c:extLst>
        </c:ser>
        <c:dLbls>
          <c:showLegendKey val="0"/>
          <c:showVal val="0"/>
          <c:showCatName val="0"/>
          <c:showSerName val="0"/>
          <c:showPercent val="0"/>
          <c:showBubbleSize val="0"/>
        </c:dLbls>
        <c:axId val="84677376"/>
        <c:axId val="84678912"/>
      </c:scatterChart>
      <c:valAx>
        <c:axId val="84677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912"/>
        <c:crosses val="autoZero"/>
        <c:crossBetween val="midCat"/>
        <c:majorUnit val="5"/>
      </c:valAx>
      <c:valAx>
        <c:axId val="84678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7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09-4E03-A2C0-9CC2A8E0777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09-4E03-A2C0-9CC2A8E0777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09-4E03-A2C0-9CC2A8E0777B}"/>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09-4E03-A2C0-9CC2A8E0777B}"/>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09-4E03-A2C0-9CC2A8E0777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09-4E03-A2C0-9CC2A8E0777B}"/>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09-4E03-A2C0-9CC2A8E0777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9E-4E43-B3EA-074738404BE0}"/>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96-4551-ACE7-923DBBDECBF5}"/>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96-4551-ACE7-923DBBDECBF5}"/>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96-4551-ACE7-923DBBDECBF5}"/>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96-4551-ACE7-923DBBDECBF5}"/>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96-4551-ACE7-923DBBDECBF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96-4551-ACE7-923DBBDECBF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8C-437B-B968-FAEA68C4769D}"/>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8C-437B-B968-FAEA68C4769D}"/>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8C-437B-B968-FAEA68C4769D}"/>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48C-437B-B968-FAEA68C4769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48C-437B-B968-FAEA68C4769D}"/>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48C-437B-B968-FAEA68C4769D}"/>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48C-437B-B968-FAEA68C4769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48C-437B-B968-FAEA68C476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48C-437B-B968-FAEA68C4769D}"/>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48C-437B-B968-FAEA68C4769D}"/>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8A-47B7-937E-01D2603A5DB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1E-4A73-8FAE-7F4D2596ACB7}"/>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1E-4A73-8FAE-7F4D2596AC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97.6</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97.6</c:v>
                </c:pt>
                <c:pt idx="13">
                  <c:v>97.6</c:v>
                </c:pt>
                <c:pt idx="14">
                  <c:v>97.6</c:v>
                </c:pt>
                <c:pt idx="15">
                  <c:v>97.6</c:v>
                </c:pt>
                <c:pt idx="16">
                  <c:v>97.6</c:v>
                </c:pt>
                <c:pt idx="17">
                  <c:v>97.6</c:v>
                </c:pt>
                <c:pt idx="18">
                  <c:v>97.6</c:v>
                </c:pt>
                <c:pt idx="19">
                  <c:v>97.6</c:v>
                </c:pt>
                <c:pt idx="20">
                  <c:v>97.6</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09-4E03-A2C0-9CC2A8E0777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09-4E03-A2C0-9CC2A8E0777B}"/>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09-4E03-A2C0-9CC2A8E0777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09-4E03-A2C0-9CC2A8E0777B}"/>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009-4E03-A2C0-9CC2A8E0777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9E-4E43-B3EA-074738404BE0}"/>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96-4551-ACE7-923DBBDECBF5}"/>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96-4551-ACE7-923DBBDECBF5}"/>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696-4551-ACE7-923DBBDECBF5}"/>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696-4551-ACE7-923DBBDECBF5}"/>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696-4551-ACE7-923DBBDECBF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696-4551-ACE7-923DBBDECBF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48C-437B-B968-FAEA68C4769D}"/>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48C-437B-B968-FAEA68C4769D}"/>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48C-437B-B968-FAEA68C4769D}"/>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48C-437B-B968-FAEA68C4769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48C-437B-B968-FAEA68C4769D}"/>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48C-437B-B968-FAEA68C4769D}"/>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48C-437B-B968-FAEA68C4769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48C-437B-B968-FAEA68C476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48C-437B-B968-FAEA68C4769D}"/>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48C-437B-B968-FAEA68C4769D}"/>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8A-47B7-937E-01D2603A5DB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1E-4A73-8FAE-7F4D2596ACB7}"/>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1E-4A73-8FAE-7F4D2596AC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5009-4E03-A2C0-9CC2A8E0777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009-4E03-A2C0-9CC2A8E0777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009-4E03-A2C0-9CC2A8E0777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009-4E03-A2C0-9CC2A8E0777B}"/>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009-4E03-A2C0-9CC2A8E0777B}"/>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009-4E03-A2C0-9CC2A8E0777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009-4E03-A2C0-9CC2A8E0777B}"/>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009-4E03-A2C0-9CC2A8E0777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9E-4E43-B3EA-074738404BE0}"/>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96-4551-ACE7-923DBBDECBF5}"/>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96-4551-ACE7-923DBBDECBF5}"/>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96-4551-ACE7-923DBBDECBF5}"/>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96-4551-ACE7-923DBBDECBF5}"/>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96-4551-ACE7-923DBBDECBF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96-4551-ACE7-923DBBDECBF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8C-437B-B968-FAEA68C4769D}"/>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8C-437B-B968-FAEA68C4769D}"/>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8C-437B-B968-FAEA68C4769D}"/>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8C-437B-B968-FAEA68C4769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8C-437B-B968-FAEA68C4769D}"/>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8C-437B-B968-FAEA68C4769D}"/>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8C-437B-B968-FAEA68C4769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8C-437B-B968-FAEA68C4769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8C-437B-B968-FAEA68C4769D}"/>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8C-437B-B968-FAEA68C4769D}"/>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8A-47B7-937E-01D2603A5DB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1E-4A73-8FAE-7F4D2596ACB7}"/>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1E-4A73-8FAE-7F4D2596AC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5009-4E03-A2C0-9CC2A8E0777B}"/>
            </c:ext>
          </c:extLst>
        </c:ser>
        <c:dLbls>
          <c:showLegendKey val="0"/>
          <c:showVal val="0"/>
          <c:showCatName val="0"/>
          <c:showSerName val="0"/>
          <c:showPercent val="0"/>
          <c:showBubbleSize val="0"/>
        </c:dLbls>
        <c:axId val="84843136"/>
        <c:axId val="84844928"/>
      </c:scatterChart>
      <c:valAx>
        <c:axId val="8484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5"/>
      </c:valAx>
      <c:valAx>
        <c:axId val="8484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1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0E-422F-A6A0-6E52D4283A6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0E-422F-A6A0-6E52D4283A6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0E-422F-A6A0-6E52D4283A6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0E-422F-A6A0-6E52D4283A6F}"/>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0E-422F-A6A0-6E52D4283A6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0E-422F-A6A0-6E52D4283A6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0E-422F-A6A0-6E52D4283A6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BB-4CED-86BD-0536122F30CB}"/>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2D-48AB-859D-53B3F361C1A2}"/>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2D-48AB-859D-53B3F361C1A2}"/>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2D-48AB-859D-53B3F361C1A2}"/>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2D-48AB-859D-53B3F361C1A2}"/>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2D-48AB-859D-53B3F361C1A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2D-48AB-859D-53B3F361C1A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B0-4659-9D73-D075C7A67791}"/>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B0-4659-9D73-D075C7A67791}"/>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B0-4659-9D73-D075C7A6779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B0-4659-9D73-D075C7A6779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B0-4659-9D73-D075C7A67791}"/>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CB0-4659-9D73-D075C7A67791}"/>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CB0-4659-9D73-D075C7A67791}"/>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CB0-4659-9D73-D075C7A6779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CB0-4659-9D73-D075C7A67791}"/>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CB0-4659-9D73-D075C7A67791}"/>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65-43DA-BD8E-B15F51C988F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19-4AF1-BBAA-17BD25A67B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19-4AF1-BBAA-17BD25A67B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95.35</c:v>
                </c:pt>
                <c:pt idx="8">
                  <c:v>#N/A</c:v>
                </c:pt>
                <c:pt idx="9">
                  <c:v>#N/A</c:v>
                </c:pt>
                <c:pt idx="10">
                  <c:v>#N/A</c:v>
                </c:pt>
                <c:pt idx="11">
                  <c:v>97.9</c:v>
                </c:pt>
                <c:pt idx="12">
                  <c:v>97.95</c:v>
                </c:pt>
                <c:pt idx="13">
                  <c:v>#N/A</c:v>
                </c:pt>
                <c:pt idx="14">
                  <c:v>#N/A</c:v>
                </c:pt>
                <c:pt idx="15">
                  <c:v>#N/A</c:v>
                </c:pt>
                <c:pt idx="16">
                  <c:v>#N/A</c:v>
                </c:pt>
                <c:pt idx="17">
                  <c:v>#N/A</c:v>
                </c:pt>
                <c:pt idx="18">
                  <c:v>#N/A</c:v>
                </c:pt>
                <c:pt idx="19">
                  <c:v>#N/A</c:v>
                </c:pt>
                <c:pt idx="20">
                  <c:v>#N/A</c:v>
                </c:pt>
                <c:pt idx="21">
                  <c:v>#N/A</c:v>
                </c:pt>
                <c:pt idx="22">
                  <c:v>#N/A</c:v>
                </c:pt>
                <c:pt idx="23">
                  <c:v>99.770009199632014</c:v>
                </c:pt>
                <c:pt idx="24">
                  <c:v>98.51</c:v>
                </c:pt>
                <c:pt idx="25">
                  <c:v>98.66</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95.8</c:v>
                </c:pt>
                <c:pt idx="8">
                  <c:v>95.8</c:v>
                </c:pt>
                <c:pt idx="9">
                  <c:v>95.8</c:v>
                </c:pt>
                <c:pt idx="10">
                  <c:v>95.8</c:v>
                </c:pt>
                <c:pt idx="11">
                  <c:v>95.8</c:v>
                </c:pt>
                <c:pt idx="12">
                  <c:v>96.1</c:v>
                </c:pt>
                <c:pt idx="13">
                  <c:v>96.4</c:v>
                </c:pt>
                <c:pt idx="14">
                  <c:v>96.7</c:v>
                </c:pt>
                <c:pt idx="15">
                  <c:v>97.1</c:v>
                </c:pt>
                <c:pt idx="16">
                  <c:v>97.4</c:v>
                </c:pt>
                <c:pt idx="17">
                  <c:v>97.7</c:v>
                </c:pt>
                <c:pt idx="18">
                  <c:v>98</c:v>
                </c:pt>
                <c:pt idx="19">
                  <c:v>98.3</c:v>
                </c:pt>
                <c:pt idx="20">
                  <c:v>98.7</c:v>
                </c:pt>
                <c:pt idx="21">
                  <c:v>99</c:v>
                </c:pt>
                <c:pt idx="22">
                  <c:v>99.3</c:v>
                </c:pt>
                <c:pt idx="23">
                  <c:v>99.6</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93.2</c:v>
                </c:pt>
                <c:pt idx="7">
                  <c:v>93.2</c:v>
                </c:pt>
                <c:pt idx="8">
                  <c:v>93.2</c:v>
                </c:pt>
                <c:pt idx="9">
                  <c:v>93.2</c:v>
                </c:pt>
                <c:pt idx="10">
                  <c:v>93.2</c:v>
                </c:pt>
                <c:pt idx="11">
                  <c:v>93.8</c:v>
                </c:pt>
                <c:pt idx="12">
                  <c:v>94.4</c:v>
                </c:pt>
                <c:pt idx="13">
                  <c:v>95</c:v>
                </c:pt>
                <c:pt idx="14">
                  <c:v>95.6</c:v>
                </c:pt>
                <c:pt idx="15">
                  <c:v>96.2</c:v>
                </c:pt>
                <c:pt idx="16">
                  <c:v>96.8</c:v>
                </c:pt>
                <c:pt idx="17">
                  <c:v>97.4</c:v>
                </c:pt>
                <c:pt idx="18">
                  <c:v>98</c:v>
                </c:pt>
                <c:pt idx="19">
                  <c:v>98.3</c:v>
                </c:pt>
                <c:pt idx="20">
                  <c:v>98.7</c:v>
                </c:pt>
                <c:pt idx="21">
                  <c:v>99</c:v>
                </c:pt>
                <c:pt idx="22">
                  <c:v>99.3</c:v>
                </c:pt>
                <c:pt idx="23">
                  <c:v>99.6</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0E-422F-A6A0-6E52D4283A6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0E-422F-A6A0-6E52D4283A6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0E-422F-A6A0-6E52D4283A6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30E-422F-A6A0-6E52D4283A6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30E-422F-A6A0-6E52D4283A6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BB-4CED-86BD-0536122F30CB}"/>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2D-48AB-859D-53B3F361C1A2}"/>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22D-48AB-859D-53B3F361C1A2}"/>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22D-48AB-859D-53B3F361C1A2}"/>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22D-48AB-859D-53B3F361C1A2}"/>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22D-48AB-859D-53B3F361C1A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22D-48AB-859D-53B3F361C1A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CB0-4659-9D73-D075C7A67791}"/>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CB0-4659-9D73-D075C7A67791}"/>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CB0-4659-9D73-D075C7A6779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CB0-4659-9D73-D075C7A6779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CB0-4659-9D73-D075C7A67791}"/>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CB0-4659-9D73-D075C7A67791}"/>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CB0-4659-9D73-D075C7A67791}"/>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CB0-4659-9D73-D075C7A6779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CB0-4659-9D73-D075C7A67791}"/>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CB0-4659-9D73-D075C7A67791}"/>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65-43DA-BD8E-B15F51C988F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19-4AF1-BBAA-17BD25A67B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19-4AF1-BBAA-17BD25A67B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94.3</c:v>
                </c:pt>
                <c:pt idx="7">
                  <c:v>#N/A</c:v>
                </c:pt>
                <c:pt idx="8">
                  <c:v>98.3</c:v>
                </c:pt>
                <c:pt idx="9">
                  <c:v>100</c:v>
                </c:pt>
                <c:pt idx="10">
                  <c:v>98.3</c:v>
                </c:pt>
                <c:pt idx="11">
                  <c:v>80.608365019011401</c:v>
                </c:pt>
                <c:pt idx="12">
                  <c:v>#N/A</c:v>
                </c:pt>
                <c:pt idx="13">
                  <c:v>#N/A</c:v>
                </c:pt>
                <c:pt idx="14">
                  <c:v>#N/A</c:v>
                </c:pt>
                <c:pt idx="15">
                  <c:v>99.5</c:v>
                </c:pt>
                <c:pt idx="16">
                  <c:v>99.5</c:v>
                </c:pt>
                <c:pt idx="17">
                  <c:v>#N/A</c:v>
                </c:pt>
                <c:pt idx="18">
                  <c:v>#N/A</c:v>
                </c:pt>
                <c:pt idx="19">
                  <c:v>99.4</c:v>
                </c:pt>
                <c:pt idx="20">
                  <c:v>98.5</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F-C30E-422F-A6A0-6E52D4283A6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30E-422F-A6A0-6E52D4283A6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30E-422F-A6A0-6E52D4283A6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30E-422F-A6A0-6E52D4283A6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30E-422F-A6A0-6E52D4283A6F}"/>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30E-422F-A6A0-6E52D4283A6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30E-422F-A6A0-6E52D4283A6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30E-422F-A6A0-6E52D4283A6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BB-4CED-86BD-0536122F30CB}"/>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2D-48AB-859D-53B3F361C1A2}"/>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2D-48AB-859D-53B3F361C1A2}"/>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2D-48AB-859D-53B3F361C1A2}"/>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2D-48AB-859D-53B3F361C1A2}"/>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2D-48AB-859D-53B3F361C1A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2D-48AB-859D-53B3F361C1A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B0-4659-9D73-D075C7A67791}"/>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B0-4659-9D73-D075C7A67791}"/>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B0-4659-9D73-D075C7A6779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B0-4659-9D73-D075C7A6779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B0-4659-9D73-D075C7A67791}"/>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B0-4659-9D73-D075C7A67791}"/>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B0-4659-9D73-D075C7A67791}"/>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B0-4659-9D73-D075C7A6779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B0-4659-9D73-D075C7A67791}"/>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B0-4659-9D73-D075C7A67791}"/>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65-43DA-BD8E-B15F51C988F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19-4AF1-BBAA-17BD25A67B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19-4AF1-BBAA-17BD25A67B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100</c:v>
                </c:pt>
                <c:pt idx="24">
                  <c:v>100</c:v>
                </c:pt>
                <c:pt idx="25">
                  <c:v>100</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C30E-422F-A6A0-6E52D4283A6F}"/>
            </c:ext>
          </c:extLst>
        </c:ser>
        <c:dLbls>
          <c:showLegendKey val="0"/>
          <c:showVal val="0"/>
          <c:showCatName val="0"/>
          <c:showSerName val="0"/>
          <c:showPercent val="0"/>
          <c:showBubbleSize val="0"/>
        </c:dLbls>
        <c:axId val="85558784"/>
        <c:axId val="85560320"/>
      </c:scatterChart>
      <c:valAx>
        <c:axId val="85558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0320"/>
        <c:crosses val="autoZero"/>
        <c:crossBetween val="midCat"/>
        <c:majorUnit val="5"/>
      </c:valAx>
      <c:valAx>
        <c:axId val="8556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87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EC-4AEB-87F0-B0615CCED1C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EC-4AEB-87F0-B0615CCED1C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EC-4AEB-87F0-B0615CCED1C2}"/>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EC-4AEB-87F0-B0615CCED1C2}"/>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EC-4AEB-87F0-B0615CCED1C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EC-4AEB-87F0-B0615CCED1C2}"/>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EC-4AEB-87F0-B0615CCED1C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94-47ED-8D04-199DAFF07492}"/>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4A-415C-996B-E84AD477227C}"/>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4A-415C-996B-E84AD477227C}"/>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4A-415C-996B-E84AD477227C}"/>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4A-415C-996B-E84AD477227C}"/>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4A-415C-996B-E84AD477227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4A-415C-996B-E84AD47722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C5-4853-B9A8-F10219928E48}"/>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C5-4853-B9A8-F10219928E48}"/>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C5-4853-B9A8-F10219928E4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C5-4853-B9A8-F10219928E4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C5-4853-B9A8-F10219928E48}"/>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6C5-4853-B9A8-F10219928E48}"/>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6C5-4853-B9A8-F10219928E4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6C5-4853-B9A8-F10219928E4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6C5-4853-B9A8-F10219928E48}"/>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6C5-4853-B9A8-F10219928E4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D9-43C2-8A92-C84A77DA10A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EF-4D25-A618-2DD58D0373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EF-4D25-A618-2DD58D037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#N/A</c:v>
                </c:pt>
                <c:pt idx="4">
                  <c:v>#N/A</c:v>
                </c:pt>
                <c:pt idx="5">
                  <c:v>#N/A</c:v>
                </c:pt>
                <c:pt idx="6">
                  <c:v>#N/A</c:v>
                </c:pt>
                <c:pt idx="7">
                  <c:v>100</c:v>
                </c:pt>
                <c:pt idx="8">
                  <c:v>#N/A</c:v>
                </c:pt>
                <c:pt idx="9">
                  <c:v>#N/A</c:v>
                </c:pt>
                <c:pt idx="10">
                  <c:v>#N/A</c:v>
                </c:pt>
                <c:pt idx="11">
                  <c:v>99.999999999999986</c:v>
                </c:pt>
                <c:pt idx="12">
                  <c:v>#N/A</c:v>
                </c:pt>
                <c:pt idx="13">
                  <c:v>#N/A</c:v>
                </c:pt>
                <c:pt idx="14">
                  <c:v>#N/A</c:v>
                </c:pt>
                <c:pt idx="15">
                  <c:v>#N/A</c:v>
                </c:pt>
                <c:pt idx="16">
                  <c:v>#N/A</c:v>
                </c:pt>
                <c:pt idx="17">
                  <c:v>#N/A</c:v>
                </c:pt>
                <c:pt idx="18">
                  <c:v>#N/A</c:v>
                </c:pt>
                <c:pt idx="19">
                  <c:v>#N/A</c:v>
                </c:pt>
                <c:pt idx="20">
                  <c:v>#N/A</c:v>
                </c:pt>
                <c:pt idx="21">
                  <c:v>#N/A</c:v>
                </c:pt>
                <c:pt idx="22">
                  <c:v>#N/A</c:v>
                </c:pt>
                <c:pt idx="23">
                  <c:v>99.869451697127943</c:v>
                </c:pt>
                <c:pt idx="24">
                  <c:v>98.962906031504659</c:v>
                </c:pt>
                <c:pt idx="25">
                  <c:v>99.486957279123075</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99.9</c:v>
                </c:pt>
                <c:pt idx="10">
                  <c:v>99.9</c:v>
                </c:pt>
                <c:pt idx="11">
                  <c:v>99.9</c:v>
                </c:pt>
                <c:pt idx="12">
                  <c:v>99.8</c:v>
                </c:pt>
                <c:pt idx="13">
                  <c:v>99.8</c:v>
                </c:pt>
                <c:pt idx="14">
                  <c:v>99.8</c:v>
                </c:pt>
                <c:pt idx="15">
                  <c:v>99.7</c:v>
                </c:pt>
                <c:pt idx="16">
                  <c:v>99.7</c:v>
                </c:pt>
                <c:pt idx="17">
                  <c:v>99.7</c:v>
                </c:pt>
                <c:pt idx="18">
                  <c:v>99.6</c:v>
                </c:pt>
                <c:pt idx="19">
                  <c:v>99.6</c:v>
                </c:pt>
                <c:pt idx="20">
                  <c:v>99.6</c:v>
                </c:pt>
                <c:pt idx="21">
                  <c:v>99.5</c:v>
                </c:pt>
                <c:pt idx="22">
                  <c:v>99.5</c:v>
                </c:pt>
                <c:pt idx="23">
                  <c:v>99.5</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97</c:v>
                </c:pt>
                <c:pt idx="7">
                  <c:v>97</c:v>
                </c:pt>
                <c:pt idx="8">
                  <c:v>97</c:v>
                </c:pt>
                <c:pt idx="9">
                  <c:v>97</c:v>
                </c:pt>
                <c:pt idx="10">
                  <c:v>97</c:v>
                </c:pt>
                <c:pt idx="11">
                  <c:v>97.2</c:v>
                </c:pt>
                <c:pt idx="12">
                  <c:v>97.4</c:v>
                </c:pt>
                <c:pt idx="13">
                  <c:v>97.6</c:v>
                </c:pt>
                <c:pt idx="14">
                  <c:v>97.7</c:v>
                </c:pt>
                <c:pt idx="15">
                  <c:v>97.9</c:v>
                </c:pt>
                <c:pt idx="16">
                  <c:v>98.1</c:v>
                </c:pt>
                <c:pt idx="17">
                  <c:v>98.2</c:v>
                </c:pt>
                <c:pt idx="18">
                  <c:v>98.4</c:v>
                </c:pt>
                <c:pt idx="19">
                  <c:v>98.6</c:v>
                </c:pt>
                <c:pt idx="20">
                  <c:v>98.7</c:v>
                </c:pt>
                <c:pt idx="21">
                  <c:v>98.9</c:v>
                </c:pt>
                <c:pt idx="22">
                  <c:v>99.1</c:v>
                </c:pt>
                <c:pt idx="23">
                  <c:v>99.2</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EC-4AEB-87F0-B0615CCED1C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EC-4AEB-87F0-B0615CCED1C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EC-4AEB-87F0-B0615CCED1C2}"/>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EC-4AEB-87F0-B0615CCED1C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EC-4AEB-87F0-B0615CCED1C2}"/>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EC-4AEB-87F0-B0615CCED1C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10-4053-BB36-A125C787BC2E}"/>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4A-415C-996B-E84AD477227C}"/>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4A-415C-996B-E84AD477227C}"/>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44A-415C-996B-E84AD477227C}"/>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44A-415C-996B-E84AD477227C}"/>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44A-415C-996B-E84AD477227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44A-415C-996B-E84AD47722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6C5-4853-B9A8-F10219928E48}"/>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6C5-4853-B9A8-F10219928E48}"/>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6C5-4853-B9A8-F10219928E4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6C5-4853-B9A8-F10219928E4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6C5-4853-B9A8-F10219928E48}"/>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6C5-4853-B9A8-F10219928E48}"/>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6C5-4853-B9A8-F10219928E4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6C5-4853-B9A8-F10219928E4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6C5-4853-B9A8-F10219928E48}"/>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6C5-4853-B9A8-F10219928E4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D9-43C2-8A92-C84A77DA10A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EF-4D25-A618-2DD58D0373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EF-4D25-A618-2DD58D037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99.65</c:v>
                </c:pt>
                <c:pt idx="7">
                  <c:v>#N/A</c:v>
                </c:pt>
                <c:pt idx="8">
                  <c:v>99.55</c:v>
                </c:pt>
                <c:pt idx="9">
                  <c:v>99.6</c:v>
                </c:pt>
                <c:pt idx="10">
                  <c:v>99.35</c:v>
                </c:pt>
                <c:pt idx="11">
                  <c:v>86.241610738255034</c:v>
                </c:pt>
                <c:pt idx="12">
                  <c:v>#N/A</c:v>
                </c:pt>
                <c:pt idx="13">
                  <c:v>#N/A</c:v>
                </c:pt>
                <c:pt idx="14">
                  <c:v>#N/A</c:v>
                </c:pt>
                <c:pt idx="15">
                  <c:v>98.4</c:v>
                </c:pt>
                <c:pt idx="16">
                  <c:v>99.6</c:v>
                </c:pt>
                <c:pt idx="17">
                  <c:v>#N/A</c:v>
                </c:pt>
                <c:pt idx="18">
                  <c:v>#N/A</c:v>
                </c:pt>
                <c:pt idx="19">
                  <c:v>99.6</c:v>
                </c:pt>
                <c:pt idx="20">
                  <c:v>99</c:v>
                </c:pt>
                <c:pt idx="21">
                  <c:v>#N/A</c:v>
                </c:pt>
                <c:pt idx="22">
                  <c:v>#N/A</c:v>
                </c:pt>
                <c:pt idx="23">
                  <c:v>99.60869594857148</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3DEC-4AEB-87F0-B0615CCED1C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EC-4AEB-87F0-B0615CCED1C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DEC-4AEB-87F0-B0615CCED1C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EC-4AEB-87F0-B0615CCED1C2}"/>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DEC-4AEB-87F0-B0615CCED1C2}"/>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DEC-4AEB-87F0-B0615CCED1C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DEC-4AEB-87F0-B0615CCED1C2}"/>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DEC-4AEB-87F0-B0615CCED1C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10-4053-BB36-A125C787BC2E}"/>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4A-415C-996B-E84AD477227C}"/>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4A-415C-996B-E84AD477227C}"/>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4A-415C-996B-E84AD477227C}"/>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4A-415C-996B-E84AD477227C}"/>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4A-415C-996B-E84AD477227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4A-415C-996B-E84AD47722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C5-4853-B9A8-F10219928E48}"/>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C5-4853-B9A8-F10219928E48}"/>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C5-4853-B9A8-F10219928E4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C5-4853-B9A8-F10219928E4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C5-4853-B9A8-F10219928E48}"/>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C5-4853-B9A8-F10219928E48}"/>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C5-4853-B9A8-F10219928E4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C5-4853-B9A8-F10219928E4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C5-4853-B9A8-F10219928E48}"/>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C5-4853-B9A8-F10219928E4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D9-43C2-8A92-C84A77DA10A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EF-4D25-A618-2DD58D0373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EF-4D25-A618-2DD58D037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3DEC-4AEB-87F0-B0615CCED1C2}"/>
            </c:ext>
          </c:extLst>
        </c:ser>
        <c:dLbls>
          <c:showLegendKey val="0"/>
          <c:showVal val="0"/>
          <c:showCatName val="0"/>
          <c:showSerName val="0"/>
          <c:showPercent val="0"/>
          <c:showBubbleSize val="0"/>
        </c:dLbls>
        <c:axId val="85687296"/>
        <c:axId val="85697280"/>
      </c:scatterChart>
      <c:valAx>
        <c:axId val="85687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7280"/>
        <c:crosses val="autoZero"/>
        <c:crossBetween val="midCat"/>
        <c:majorUnit val="5"/>
      </c:valAx>
      <c:valAx>
        <c:axId val="856972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72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19-485F-9E0B-7E68715A152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19-485F-9E0B-7E68715A152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19-485F-9E0B-7E68715A1523}"/>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19-485F-9E0B-7E68715A1523}"/>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19-485F-9E0B-7E68715A152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19-485F-9E0B-7E68715A1523}"/>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19-485F-9E0B-7E68715A152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E5-449F-A8C0-7E8D14DBFC80}"/>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6D-45A6-BC06-3F16C54C5C81}"/>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6D-45A6-BC06-3F16C54C5C81}"/>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6D-45A6-BC06-3F16C54C5C81}"/>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6D-45A6-BC06-3F16C54C5C81}"/>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56D-45A6-BC06-3F16C54C5C8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56D-45A6-BC06-3F16C54C5C8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AD-4098-BCA1-1CA77253DD38}"/>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AD-4098-BCA1-1CA77253DD38}"/>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AD-4098-BCA1-1CA77253DD3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AD-4098-BCA1-1CA77253DD3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AD-4098-BCA1-1CA77253DD38}"/>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AD-4098-BCA1-1CA77253DD38}"/>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3AD-4098-BCA1-1CA77253DD3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AD-4098-BCA1-1CA77253DD3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AD-4098-BCA1-1CA77253DD38}"/>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3AD-4098-BCA1-1CA77253DD3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E5-4B44-ACB6-72E7DD23BCE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99-4E94-B83F-D76CC7797C8D}"/>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99-4E94-B83F-D76CC7797C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99.899999999999991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99.9</c:v>
                </c:pt>
                <c:pt idx="21">
                  <c:v>99.9</c:v>
                </c:pt>
                <c:pt idx="22">
                  <c:v>99.9</c:v>
                </c:pt>
                <c:pt idx="23">
                  <c:v>99.9</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19-485F-9E0B-7E68715A152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F19-485F-9E0B-7E68715A1523}"/>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F19-485F-9E0B-7E68715A152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F19-485F-9E0B-7E68715A1523}"/>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F19-485F-9E0B-7E68715A152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09-4230-8799-9FA991B0EB49}"/>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56D-45A6-BC06-3F16C54C5C81}"/>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56D-45A6-BC06-3F16C54C5C81}"/>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56D-45A6-BC06-3F16C54C5C81}"/>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56D-45A6-BC06-3F16C54C5C81}"/>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56D-45A6-BC06-3F16C54C5C8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56D-45A6-BC06-3F16C54C5C8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3AD-4098-BCA1-1CA77253DD38}"/>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3AD-4098-BCA1-1CA77253DD38}"/>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3AD-4098-BCA1-1CA77253DD3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3AD-4098-BCA1-1CA77253DD3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3AD-4098-BCA1-1CA77253DD38}"/>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3AD-4098-BCA1-1CA77253DD38}"/>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3AD-4098-BCA1-1CA77253DD3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3AD-4098-BCA1-1CA77253DD3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3AD-4098-BCA1-1CA77253DD38}"/>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3AD-4098-BCA1-1CA77253DD3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E5-4B44-ACB6-72E7DD23BCE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99-4E94-B83F-D76CC7797C8D}"/>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99-4E94-B83F-D76CC7797C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FF19-485F-9E0B-7E68715A15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F19-485F-9E0B-7E68715A152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F19-485F-9E0B-7E68715A152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F19-485F-9E0B-7E68715A1523}"/>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F19-485F-9E0B-7E68715A1523}"/>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F19-485F-9E0B-7E68715A152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F19-485F-9E0B-7E68715A1523}"/>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F19-485F-9E0B-7E68715A152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09-4230-8799-9FA991B0EB49}"/>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6D-45A6-BC06-3F16C54C5C81}"/>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6D-45A6-BC06-3F16C54C5C81}"/>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6D-45A6-BC06-3F16C54C5C81}"/>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6D-45A6-BC06-3F16C54C5C81}"/>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6D-45A6-BC06-3F16C54C5C8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6D-45A6-BC06-3F16C54C5C8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AD-4098-BCA1-1CA77253DD38}"/>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AD-4098-BCA1-1CA77253DD38}"/>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AD-4098-BCA1-1CA77253DD3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AD-4098-BCA1-1CA77253DD3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AD-4098-BCA1-1CA77253DD38}"/>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AD-4098-BCA1-1CA77253DD38}"/>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AD-4098-BCA1-1CA77253DD3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AD-4098-BCA1-1CA77253DD3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AD-4098-BCA1-1CA77253DD38}"/>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AD-4098-BCA1-1CA77253DD3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E5-4B44-ACB6-72E7DD23BCE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99-4E94-B83F-D76CC7797C8D}"/>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99-4E94-B83F-D76CC7797C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FF19-485F-9E0B-7E68715A1523}"/>
            </c:ext>
          </c:extLst>
        </c:ser>
        <c:dLbls>
          <c:showLegendKey val="0"/>
          <c:showVal val="0"/>
          <c:showCatName val="0"/>
          <c:showSerName val="0"/>
          <c:showPercent val="0"/>
          <c:showBubbleSize val="0"/>
        </c:dLbls>
        <c:axId val="86471808"/>
        <c:axId val="86473344"/>
      </c:scatterChart>
      <c:valAx>
        <c:axId val="8647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3344"/>
        <c:crosses val="autoZero"/>
        <c:crossBetween val="midCat"/>
        <c:majorUnit val="5"/>
      </c:valAx>
      <c:valAx>
        <c:axId val="864733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53-4A3D-9D68-40C0E9BF002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53-4A3D-9D68-40C0E9BF002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53-4A3D-9D68-40C0E9BF002C}"/>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53-4A3D-9D68-40C0E9BF002C}"/>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53-4A3D-9D68-40C0E9BF002C}"/>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53-4A3D-9D68-40C0E9BF002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EB-43F8-80CE-782EB0E382E4}"/>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0F-4444-816B-ACC17F090568}"/>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0F-4444-816B-ACC17F090568}"/>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0F-4444-816B-ACC17F090568}"/>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0F-4444-816B-ACC17F090568}"/>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0F-4444-816B-ACC17F09056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0F-4444-816B-ACC17F09056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09-48E3-942F-F42D6B03E59A}"/>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09-48E3-942F-F42D6B03E59A}"/>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09-48E3-942F-F42D6B03E59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609-48E3-942F-F42D6B03E59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609-48E3-942F-F42D6B03E59A}"/>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609-48E3-942F-F42D6B03E59A}"/>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609-48E3-942F-F42D6B03E59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609-48E3-942F-F42D6B03E59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609-48E3-942F-F42D6B03E59A}"/>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609-48E3-942F-F42D6B03E59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BB-451B-A57A-2F9F90793FA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72-462D-ACEE-66F013CF297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72-462D-ACEE-66F013CF2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#N/A</c:v>
                </c:pt>
                <c:pt idx="4">
                  <c:v>#N/A</c:v>
                </c:pt>
                <c:pt idx="5">
                  <c:v>#N/A</c:v>
                </c:pt>
                <c:pt idx="6">
                  <c:v>#N/A</c:v>
                </c:pt>
                <c:pt idx="7">
                  <c:v>100</c:v>
                </c:pt>
                <c:pt idx="8">
                  <c:v>#N/A</c:v>
                </c:pt>
                <c:pt idx="9">
                  <c:v>#N/A</c:v>
                </c:pt>
                <c:pt idx="10">
                  <c:v>#N/A</c:v>
                </c:pt>
                <c:pt idx="11">
                  <c:v>100</c:v>
                </c:pt>
                <c:pt idx="12">
                  <c:v>99.899999999999991</c:v>
                </c:pt>
                <c:pt idx="13">
                  <c:v>#N/A</c:v>
                </c:pt>
                <c:pt idx="14">
                  <c:v>#N/A</c:v>
                </c:pt>
                <c:pt idx="15">
                  <c:v>#N/A</c:v>
                </c:pt>
                <c:pt idx="16">
                  <c:v>#N/A</c:v>
                </c:pt>
                <c:pt idx="17">
                  <c:v>#N/A</c:v>
                </c:pt>
                <c:pt idx="18">
                  <c:v>#N/A</c:v>
                </c:pt>
                <c:pt idx="19">
                  <c:v>#N/A</c:v>
                </c:pt>
                <c:pt idx="20">
                  <c:v>#N/A</c:v>
                </c:pt>
                <c:pt idx="21">
                  <c:v>#N/A</c:v>
                </c:pt>
                <c:pt idx="22">
                  <c:v>#N/A</c:v>
                </c:pt>
                <c:pt idx="23">
                  <c:v>99.540018399264028</c:v>
                </c:pt>
                <c:pt idx="24">
                  <c:v>98.9</c:v>
                </c:pt>
                <c:pt idx="25">
                  <c:v>99.35</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99.9</c:v>
                </c:pt>
                <c:pt idx="11">
                  <c:v>99.9</c:v>
                </c:pt>
                <c:pt idx="12">
                  <c:v>99.8</c:v>
                </c:pt>
                <c:pt idx="13">
                  <c:v>99.8</c:v>
                </c:pt>
                <c:pt idx="14">
                  <c:v>99.7</c:v>
                </c:pt>
                <c:pt idx="15">
                  <c:v>99.7</c:v>
                </c:pt>
                <c:pt idx="16">
                  <c:v>99.7</c:v>
                </c:pt>
                <c:pt idx="17">
                  <c:v>99.6</c:v>
                </c:pt>
                <c:pt idx="18">
                  <c:v>99.6</c:v>
                </c:pt>
                <c:pt idx="19">
                  <c:v>99.5</c:v>
                </c:pt>
                <c:pt idx="20">
                  <c:v>99.5</c:v>
                </c:pt>
                <c:pt idx="21">
                  <c:v>99.4</c:v>
                </c:pt>
                <c:pt idx="22">
                  <c:v>99.4</c:v>
                </c:pt>
                <c:pt idx="23">
                  <c:v>99.4</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93.8</c:v>
                </c:pt>
                <c:pt idx="7">
                  <c:v>93.8</c:v>
                </c:pt>
                <c:pt idx="8">
                  <c:v>93.8</c:v>
                </c:pt>
                <c:pt idx="9">
                  <c:v>93.8</c:v>
                </c:pt>
                <c:pt idx="10">
                  <c:v>93.8</c:v>
                </c:pt>
                <c:pt idx="11">
                  <c:v>94.3</c:v>
                </c:pt>
                <c:pt idx="12">
                  <c:v>94.7</c:v>
                </c:pt>
                <c:pt idx="13">
                  <c:v>95.2</c:v>
                </c:pt>
                <c:pt idx="14">
                  <c:v>95.6</c:v>
                </c:pt>
                <c:pt idx="15">
                  <c:v>96</c:v>
                </c:pt>
                <c:pt idx="16">
                  <c:v>96.5</c:v>
                </c:pt>
                <c:pt idx="17">
                  <c:v>96.9</c:v>
                </c:pt>
                <c:pt idx="18">
                  <c:v>97.4</c:v>
                </c:pt>
                <c:pt idx="19">
                  <c:v>97.8</c:v>
                </c:pt>
                <c:pt idx="20">
                  <c:v>98.3</c:v>
                </c:pt>
                <c:pt idx="21">
                  <c:v>98.7</c:v>
                </c:pt>
                <c:pt idx="22">
                  <c:v>99.1</c:v>
                </c:pt>
                <c:pt idx="23">
                  <c:v>99.4</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53-4A3D-9D68-40C0E9BF002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53-4A3D-9D68-40C0E9BF002C}"/>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53-4A3D-9D68-40C0E9BF002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53-4A3D-9D68-40C0E9BF002C}"/>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53-4A3D-9D68-40C0E9BF002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67-424D-B1B6-CB3AB214110F}"/>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0F-4444-816B-ACC17F090568}"/>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0F-4444-816B-ACC17F090568}"/>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0F-4444-816B-ACC17F090568}"/>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0F-4444-816B-ACC17F090568}"/>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0F-4444-816B-ACC17F09056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0F-4444-816B-ACC17F09056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609-48E3-942F-F42D6B03E59A}"/>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609-48E3-942F-F42D6B03E59A}"/>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609-48E3-942F-F42D6B03E59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609-48E3-942F-F42D6B03E59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609-48E3-942F-F42D6B03E59A}"/>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609-48E3-942F-F42D6B03E59A}"/>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609-48E3-942F-F42D6B03E59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609-48E3-942F-F42D6B03E59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609-48E3-942F-F42D6B03E59A}"/>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609-48E3-942F-F42D6B03E59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BB-451B-A57A-2F9F90793FA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72-462D-ACEE-66F013CF297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72-462D-ACEE-66F013CF2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94.5</c:v>
                </c:pt>
                <c:pt idx="7">
                  <c:v>#N/A</c:v>
                </c:pt>
                <c:pt idx="8">
                  <c:v>98.8</c:v>
                </c:pt>
                <c:pt idx="9">
                  <c:v>100</c:v>
                </c:pt>
                <c:pt idx="10">
                  <c:v>99.5</c:v>
                </c:pt>
                <c:pt idx="11">
                  <c:v>77.566539923954366</c:v>
                </c:pt>
                <c:pt idx="12">
                  <c:v>#N/A</c:v>
                </c:pt>
                <c:pt idx="13">
                  <c:v>#N/A</c:v>
                </c:pt>
                <c:pt idx="14">
                  <c:v>#N/A</c:v>
                </c:pt>
                <c:pt idx="15">
                  <c:v>99.3</c:v>
                </c:pt>
                <c:pt idx="16">
                  <c:v>99.3</c:v>
                </c:pt>
                <c:pt idx="17">
                  <c:v>#N/A</c:v>
                </c:pt>
                <c:pt idx="18">
                  <c:v>#N/A</c:v>
                </c:pt>
                <c:pt idx="19">
                  <c:v>99.6</c:v>
                </c:pt>
                <c:pt idx="20">
                  <c:v>98.9</c:v>
                </c:pt>
                <c:pt idx="21">
                  <c:v>#N/A</c:v>
                </c:pt>
                <c:pt idx="22">
                  <c:v>#N/A</c:v>
                </c:pt>
                <c:pt idx="23">
                  <c:v>97.433835857237284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D153-4A3D-9D68-40C0E9BF002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53-4A3D-9D68-40C0E9BF002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53-4A3D-9D68-40C0E9BF002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153-4A3D-9D68-40C0E9BF002C}"/>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153-4A3D-9D68-40C0E9BF002C}"/>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153-4A3D-9D68-40C0E9BF002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153-4A3D-9D68-40C0E9BF002C}"/>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153-4A3D-9D68-40C0E9BF002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67-424D-B1B6-CB3AB214110F}"/>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0F-4444-816B-ACC17F090568}"/>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0F-4444-816B-ACC17F090568}"/>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0F-4444-816B-ACC17F090568}"/>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0F-4444-816B-ACC17F090568}"/>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0F-4444-816B-ACC17F09056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0F-4444-816B-ACC17F09056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09-48E3-942F-F42D6B03E59A}"/>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09-48E3-942F-F42D6B03E59A}"/>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09-48E3-942F-F42D6B03E59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09-48E3-942F-F42D6B03E59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09-48E3-942F-F42D6B03E59A}"/>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09-48E3-942F-F42D6B03E59A}"/>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09-48E3-942F-F42D6B03E59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09-48E3-942F-F42D6B03E59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09-48E3-942F-F42D6B03E59A}"/>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09-48E3-942F-F42D6B03E59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BB-451B-A57A-2F9F90793FA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72-462D-ACEE-66F013CF297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72-462D-ACEE-66F013CF2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D153-4A3D-9D68-40C0E9BF002C}"/>
            </c:ext>
          </c:extLst>
        </c:ser>
        <c:dLbls>
          <c:showLegendKey val="0"/>
          <c:showVal val="0"/>
          <c:showCatName val="0"/>
          <c:showSerName val="0"/>
          <c:showPercent val="0"/>
          <c:showBubbleSize val="0"/>
        </c:dLbls>
        <c:axId val="86547840"/>
        <c:axId val="86553728"/>
      </c:scatterChart>
      <c:valAx>
        <c:axId val="86547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3728"/>
        <c:crosses val="autoZero"/>
        <c:crossBetween val="midCat"/>
        <c:majorUnit val="5"/>
      </c:valAx>
      <c:valAx>
        <c:axId val="865537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78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95.8</c:v>
                </c:pt>
                <c:pt idx="6">
                  <c:v>95.8</c:v>
                </c:pt>
                <c:pt idx="7">
                  <c:v>95.8</c:v>
                </c:pt>
                <c:pt idx="8">
                  <c:v>95.8</c:v>
                </c:pt>
                <c:pt idx="9">
                  <c:v>95.8</c:v>
                </c:pt>
                <c:pt idx="10">
                  <c:v>96.4</c:v>
                </c:pt>
                <c:pt idx="11">
                  <c:v>97.1</c:v>
                </c:pt>
                <c:pt idx="12">
                  <c:v>97.8</c:v>
                </c:pt>
                <c:pt idx="13">
                  <c:v>98.4</c:v>
                </c:pt>
                <c:pt idx="14">
                  <c:v>99.1</c:v>
                </c:pt>
                <c:pt idx="15">
                  <c:v>99.8</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ED-470C-9F46-2D000B32FD1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ED-470C-9F46-2D000B32FD1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ED-470C-9F46-2D000B32FD10}"/>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ED-470C-9F46-2D000B32FD10}"/>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ED-470C-9F46-2D000B32FD1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ED-470C-9F46-2D000B32FD10}"/>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ED-470C-9F46-2D000B32FD1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B8-4232-A0F7-F2BBA5F9A547}"/>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B9-464D-A576-2461B0495322}"/>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B9-464D-A576-2461B0495322}"/>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9-464D-A576-2461B0495322}"/>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9-464D-A576-2461B0495322}"/>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B9-464D-A576-2461B049532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9-464D-A576-2461B04953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72-4699-954C-CFDBD07E35F5}"/>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72-4699-954C-CFDBD07E35F5}"/>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72-4699-954C-CFDBD07E35F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72-4699-954C-CFDBD07E35F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72-4699-954C-CFDBD07E35F5}"/>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72-4699-954C-CFDBD07E35F5}"/>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72-4699-954C-CFDBD07E35F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72-4699-954C-CFDBD07E35F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72-4699-954C-CFDBD07E35F5}"/>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72-4699-954C-CFDBD07E35F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17-4C34-B54A-EC5A0C35C45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A9-40D6-AAFD-70FDB911ECB8}"/>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A9-40D6-AAFD-70FDB911EC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97.1</c:v>
                </c:pt>
                <c:pt idx="4">
                  <c:v>#N/A</c:v>
                </c:pt>
                <c:pt idx="5">
                  <c:v>#N/A</c:v>
                </c:pt>
                <c:pt idx="6">
                  <c:v>#N/A</c:v>
                </c:pt>
                <c:pt idx="7">
                  <c:v>#N/A</c:v>
                </c:pt>
                <c:pt idx="8">
                  <c:v>#N/A</c:v>
                </c:pt>
                <c:pt idx="9">
                  <c:v>#N/A</c:v>
                </c:pt>
                <c:pt idx="10">
                  <c:v>#N/A</c:v>
                </c:pt>
                <c:pt idx="11">
                  <c:v>99.76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95.8</c:v>
                </c:pt>
                <c:pt idx="6">
                  <c:v>95.8</c:v>
                </c:pt>
                <c:pt idx="7">
                  <c:v>95.8</c:v>
                </c:pt>
                <c:pt idx="8">
                  <c:v>95.8</c:v>
                </c:pt>
                <c:pt idx="9">
                  <c:v>95.8</c:v>
                </c:pt>
                <c:pt idx="10">
                  <c:v>96</c:v>
                </c:pt>
                <c:pt idx="11">
                  <c:v>96.2</c:v>
                </c:pt>
                <c:pt idx="12">
                  <c:v>96.4</c:v>
                </c:pt>
                <c:pt idx="13">
                  <c:v>96.7</c:v>
                </c:pt>
                <c:pt idx="14">
                  <c:v>96.9</c:v>
                </c:pt>
                <c:pt idx="15">
                  <c:v>97.1</c:v>
                </c:pt>
                <c:pt idx="16">
                  <c:v>97.3</c:v>
                </c:pt>
                <c:pt idx="17">
                  <c:v>97.6</c:v>
                </c:pt>
                <c:pt idx="18">
                  <c:v>97.8</c:v>
                </c:pt>
                <c:pt idx="19">
                  <c:v>98</c:v>
                </c:pt>
                <c:pt idx="20">
                  <c:v>98.2</c:v>
                </c:pt>
                <c:pt idx="21">
                  <c:v>98.5</c:v>
                </c:pt>
                <c:pt idx="22">
                  <c:v>98.7</c:v>
                </c:pt>
                <c:pt idx="23">
                  <c:v>98.9</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ED-470C-9F46-2D000B32FD1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ED-470C-9F46-2D000B32FD1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ED-470C-9F46-2D000B32FD10}"/>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ED-470C-9F46-2D000B32FD10}"/>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ED-470C-9F46-2D000B32FD1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DED-470C-9F46-2D000B32FD10}"/>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DED-470C-9F46-2D000B32FD1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B8-4232-A0F7-F2BBA5F9A547}"/>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4B9-464D-A576-2461B0495322}"/>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4B9-464D-A576-2461B0495322}"/>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4B9-464D-A576-2461B0495322}"/>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4B9-464D-A576-2461B0495322}"/>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4B9-464D-A576-2461B049532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4B9-464D-A576-2461B04953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A72-4699-954C-CFDBD07E35F5}"/>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A72-4699-954C-CFDBD07E35F5}"/>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A72-4699-954C-CFDBD07E35F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A72-4699-954C-CFDBD07E35F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A72-4699-954C-CFDBD07E35F5}"/>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A72-4699-954C-CFDBD07E35F5}"/>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A72-4699-954C-CFDBD07E35F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A72-4699-954C-CFDBD07E35F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A72-4699-954C-CFDBD07E35F5}"/>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A72-4699-954C-CFDBD07E35F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17-4C34-B54A-EC5A0C35C45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A9-40D6-AAFD-70FDB911ECB8}"/>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A9-40D6-AAFD-70FDB911EC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96.7</c:v>
                </c:pt>
                <c:pt idx="4">
                  <c:v>#N/A</c:v>
                </c:pt>
                <c:pt idx="5">
                  <c:v>#N/A</c:v>
                </c:pt>
                <c:pt idx="6">
                  <c:v>96.3</c:v>
                </c:pt>
                <c:pt idx="7">
                  <c:v>#N/A</c:v>
                </c:pt>
                <c:pt idx="8">
                  <c:v>96.9</c:v>
                </c:pt>
                <c:pt idx="9">
                  <c:v>97.1</c:v>
                </c:pt>
                <c:pt idx="10">
                  <c:v>97.6</c:v>
                </c:pt>
                <c:pt idx="11">
                  <c:v>94.17</c:v>
                </c:pt>
                <c:pt idx="12">
                  <c:v>#N/A</c:v>
                </c:pt>
                <c:pt idx="13">
                  <c:v>97.38</c:v>
                </c:pt>
                <c:pt idx="14">
                  <c:v>#N/A</c:v>
                </c:pt>
                <c:pt idx="15">
                  <c:v>97.6</c:v>
                </c:pt>
                <c:pt idx="16">
                  <c:v>98.7</c:v>
                </c:pt>
                <c:pt idx="17">
                  <c:v>#N/A</c:v>
                </c:pt>
                <c:pt idx="18">
                  <c:v>#N/A</c:v>
                </c:pt>
                <c:pt idx="19">
                  <c:v>98.1</c:v>
                </c:pt>
                <c:pt idx="20">
                  <c:v>98.5</c:v>
                </c:pt>
                <c:pt idx="21">
                  <c:v>#N/A</c:v>
                </c:pt>
                <c:pt idx="22">
                  <c:v>#N/A</c:v>
                </c:pt>
                <c:pt idx="23">
                  <c:v>#N/A</c:v>
                </c:pt>
                <c:pt idx="24">
                  <c:v>98.222862893511433</c:v>
                </c:pt>
                <c:pt idx="25">
                  <c:v>98.418845843340122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40.6</c:v>
                </c:pt>
                <c:pt idx="6">
                  <c:v>40.6</c:v>
                </c:pt>
                <c:pt idx="7">
                  <c:v>40.6</c:v>
                </c:pt>
                <c:pt idx="8">
                  <c:v>40.6</c:v>
                </c:pt>
                <c:pt idx="9">
                  <c:v>40.6</c:v>
                </c:pt>
                <c:pt idx="10">
                  <c:v>38.1</c:v>
                </c:pt>
                <c:pt idx="11">
                  <c:v>35.6</c:v>
                </c:pt>
                <c:pt idx="12">
                  <c:v>33.200000000000003</c:v>
                </c:pt>
                <c:pt idx="13">
                  <c:v>30.7</c:v>
                </c:pt>
                <c:pt idx="14">
                  <c:v>28.2</c:v>
                </c:pt>
                <c:pt idx="15">
                  <c:v>25.7</c:v>
                </c:pt>
                <c:pt idx="16">
                  <c:v>23.2</c:v>
                </c:pt>
                <c:pt idx="17">
                  <c:v>20.8</c:v>
                </c:pt>
                <c:pt idx="18">
                  <c:v>20.8</c:v>
                </c:pt>
                <c:pt idx="19">
                  <c:v>20.8</c:v>
                </c:pt>
                <c:pt idx="20">
                  <c:v>20.8</c:v>
                </c:pt>
                <c:pt idx="21">
                  <c:v>20.8</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DED-470C-9F46-2D000B32FD1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DED-470C-9F46-2D000B32FD1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DED-470C-9F46-2D000B32FD10}"/>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DED-470C-9F46-2D000B32FD10}"/>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DED-470C-9F46-2D000B32FD1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DED-470C-9F46-2D000B32FD10}"/>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DED-470C-9F46-2D000B32FD1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B8-4232-A0F7-F2BBA5F9A547}"/>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B9-464D-A576-2461B0495322}"/>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9-464D-A576-2461B0495322}"/>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B9-464D-A576-2461B0495322}"/>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B9-464D-A576-2461B0495322}"/>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B9-464D-A576-2461B049532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4B9-464D-A576-2461B04953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72-4699-954C-CFDBD07E35F5}"/>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72-4699-954C-CFDBD07E35F5}"/>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72-4699-954C-CFDBD07E35F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72-4699-954C-CFDBD07E35F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A72-4699-954C-CFDBD07E35F5}"/>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A72-4699-954C-CFDBD07E35F5}"/>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A72-4699-954C-CFDBD07E35F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A72-4699-954C-CFDBD07E35F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A72-4699-954C-CFDBD07E35F5}"/>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A72-4699-954C-CFDBD07E35F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17-4C34-B54A-EC5A0C35C45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A9-40D6-AAFD-70FDB911ECB8}"/>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A9-40D6-AAFD-70FDB911EC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35.650000000000006</c:v>
                </c:pt>
                <c:pt idx="4">
                  <c:v>#N/A</c:v>
                </c:pt>
                <c:pt idx="5">
                  <c:v>#N/A</c:v>
                </c:pt>
                <c:pt idx="6">
                  <c:v>#N/A</c:v>
                </c:pt>
                <c:pt idx="7">
                  <c:v>#N/A</c:v>
                </c:pt>
                <c:pt idx="8">
                  <c:v>#N/A</c:v>
                </c:pt>
                <c:pt idx="9">
                  <c:v>#N/A</c:v>
                </c:pt>
                <c:pt idx="10">
                  <c:v>#N/A</c:v>
                </c:pt>
                <c:pt idx="11">
                  <c:v>25.728155339805824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993984"/>
        <c:axId val="89995520"/>
      </c:scatterChart>
      <c:valAx>
        <c:axId val="89993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520"/>
        <c:crosses val="autoZero"/>
        <c:crossBetween val="midCat"/>
        <c:majorUnit val="5"/>
      </c:valAx>
      <c:valAx>
        <c:axId val="89995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98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94.1</c:v>
                </c:pt>
                <c:pt idx="6">
                  <c:v>94.1</c:v>
                </c:pt>
                <c:pt idx="7">
                  <c:v>94.1</c:v>
                </c:pt>
                <c:pt idx="8">
                  <c:v>94.1</c:v>
                </c:pt>
                <c:pt idx="9">
                  <c:v>94.1</c:v>
                </c:pt>
                <c:pt idx="10">
                  <c:v>95.1</c:v>
                </c:pt>
                <c:pt idx="11">
                  <c:v>95.5</c:v>
                </c:pt>
                <c:pt idx="12">
                  <c:v>94.8</c:v>
                </c:pt>
                <c:pt idx="13">
                  <c:v>94.1</c:v>
                </c:pt>
                <c:pt idx="14">
                  <c:v>93.3</c:v>
                </c:pt>
                <c:pt idx="15">
                  <c:v>92.6</c:v>
                </c:pt>
                <c:pt idx="16">
                  <c:v>91.9</c:v>
                </c:pt>
                <c:pt idx="17">
                  <c:v>91.2</c:v>
                </c:pt>
                <c:pt idx="18">
                  <c:v>91.2</c:v>
                </c:pt>
                <c:pt idx="19">
                  <c:v>91.2</c:v>
                </c:pt>
                <c:pt idx="20">
                  <c:v>91.2</c:v>
                </c:pt>
                <c:pt idx="21">
                  <c:v>91.2</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43-4ED8-BFE1-B675702870E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43-4ED8-BFE1-B675702870E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43-4ED8-BFE1-B675702870E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43-4ED8-BFE1-B675702870E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43-4ED8-BFE1-B675702870E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85-4498-BEF5-A68515B42EC2}"/>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392-407C-B0E4-276CA9E5ECF9}"/>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392-407C-B0E4-276CA9E5ECF9}"/>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392-407C-B0E4-276CA9E5ECF9}"/>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392-407C-B0E4-276CA9E5ECF9}"/>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392-407C-B0E4-276CA9E5ECF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392-407C-B0E4-276CA9E5ECF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AB2-4E69-97BA-63341A77A1DA}"/>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AB2-4E69-97BA-63341A77A1DA}"/>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AB2-4E69-97BA-63341A77A1D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AB2-4E69-97BA-63341A77A1D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AB2-4E69-97BA-63341A77A1DA}"/>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AB2-4E69-97BA-63341A77A1DA}"/>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AB2-4E69-97BA-63341A77A1D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AB2-4E69-97BA-63341A77A1D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AB2-4E69-97BA-63341A77A1DA}"/>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AB2-4E69-97BA-63341A77A1D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61-41DD-985F-C1C90B544D1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4A-4C5E-A5CE-6FF2B4008515}"/>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4A-4C5E-A5CE-6FF2B40085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95.5</c:v>
                </c:pt>
                <c:pt idx="4">
                  <c:v>#N/A</c:v>
                </c:pt>
                <c:pt idx="5">
                  <c:v>#N/A</c:v>
                </c:pt>
                <c:pt idx="6">
                  <c:v>#N/A</c:v>
                </c:pt>
                <c:pt idx="7">
                  <c:v>#N/A</c:v>
                </c:pt>
                <c:pt idx="8">
                  <c:v>#N/A</c:v>
                </c:pt>
                <c:pt idx="9">
                  <c:v>#N/A</c:v>
                </c:pt>
                <c:pt idx="10">
                  <c:v>#N/A</c:v>
                </c:pt>
                <c:pt idx="11">
                  <c:v>92.610837438423644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33.6</c:v>
                </c:pt>
                <c:pt idx="6">
                  <c:v>33.6</c:v>
                </c:pt>
                <c:pt idx="7">
                  <c:v>33.6</c:v>
                </c:pt>
                <c:pt idx="8">
                  <c:v>33.6</c:v>
                </c:pt>
                <c:pt idx="9">
                  <c:v>33.6</c:v>
                </c:pt>
                <c:pt idx="10">
                  <c:v>30.8</c:v>
                </c:pt>
                <c:pt idx="11">
                  <c:v>28</c:v>
                </c:pt>
                <c:pt idx="12">
                  <c:v>25.2</c:v>
                </c:pt>
                <c:pt idx="13">
                  <c:v>22.4</c:v>
                </c:pt>
                <c:pt idx="14">
                  <c:v>19.600000000000001</c:v>
                </c:pt>
                <c:pt idx="15">
                  <c:v>16.7</c:v>
                </c:pt>
                <c:pt idx="16">
                  <c:v>13.9</c:v>
                </c:pt>
                <c:pt idx="17">
                  <c:v>11.1</c:v>
                </c:pt>
                <c:pt idx="18">
                  <c:v>11.1</c:v>
                </c:pt>
                <c:pt idx="19">
                  <c:v>11.1</c:v>
                </c:pt>
                <c:pt idx="20">
                  <c:v>11.1</c:v>
                </c:pt>
                <c:pt idx="21">
                  <c:v>11.1</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43-4ED8-BFE1-B675702870E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43-4ED8-BFE1-B675702870E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43-4ED8-BFE1-B675702870E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43-4ED8-BFE1-B675702870EF}"/>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43-4ED8-BFE1-B675702870E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43-4ED8-BFE1-B675702870E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43-4ED8-BFE1-B675702870E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85-4498-BEF5-A68515B42EC2}"/>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92-407C-B0E4-276CA9E5ECF9}"/>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92-407C-B0E4-276CA9E5ECF9}"/>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92-407C-B0E4-276CA9E5ECF9}"/>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392-407C-B0E4-276CA9E5ECF9}"/>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392-407C-B0E4-276CA9E5ECF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392-407C-B0E4-276CA9E5ECF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AB2-4E69-97BA-63341A77A1DA}"/>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AB2-4E69-97BA-63341A77A1DA}"/>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AB2-4E69-97BA-63341A77A1D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AB2-4E69-97BA-63341A77A1D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AB2-4E69-97BA-63341A77A1DA}"/>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AB2-4E69-97BA-63341A77A1DA}"/>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AB2-4E69-97BA-63341A77A1D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AB2-4E69-97BA-63341A77A1D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AB2-4E69-97BA-63341A77A1DA}"/>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AB2-4E69-97BA-63341A77A1D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61-41DD-985F-C1C90B544D1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4A-4C5E-A5CE-6FF2B4008515}"/>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4A-4C5E-A5CE-6FF2B40085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28</c:v>
                </c:pt>
                <c:pt idx="4">
                  <c:v>#N/A</c:v>
                </c:pt>
                <c:pt idx="5">
                  <c:v>#N/A</c:v>
                </c:pt>
                <c:pt idx="6">
                  <c:v>#N/A</c:v>
                </c:pt>
                <c:pt idx="7">
                  <c:v>#N/A</c:v>
                </c:pt>
                <c:pt idx="8">
                  <c:v>#N/A</c:v>
                </c:pt>
                <c:pt idx="9">
                  <c:v>#N/A</c:v>
                </c:pt>
                <c:pt idx="10">
                  <c:v>#N/A</c:v>
                </c:pt>
                <c:pt idx="11">
                  <c:v>16.748768472906402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94.1</c:v>
                </c:pt>
                <c:pt idx="6">
                  <c:v>94.1</c:v>
                </c:pt>
                <c:pt idx="7">
                  <c:v>94.1</c:v>
                </c:pt>
                <c:pt idx="8">
                  <c:v>94.1</c:v>
                </c:pt>
                <c:pt idx="9">
                  <c:v>94.1</c:v>
                </c:pt>
                <c:pt idx="10">
                  <c:v>95.1</c:v>
                </c:pt>
                <c:pt idx="11">
                  <c:v>96.1</c:v>
                </c:pt>
                <c:pt idx="12">
                  <c:v>97.1</c:v>
                </c:pt>
                <c:pt idx="13">
                  <c:v>98.1</c:v>
                </c:pt>
                <c:pt idx="14">
                  <c:v>99</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43-4ED8-BFE1-B675702870E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43-4ED8-BFE1-B675702870E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43-4ED8-BFE1-B675702870E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843-4ED8-BFE1-B675702870E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843-4ED8-BFE1-B675702870E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85-4498-BEF5-A68515B42EC2}"/>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92-407C-B0E4-276CA9E5ECF9}"/>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92-407C-B0E4-276CA9E5ECF9}"/>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92-407C-B0E4-276CA9E5ECF9}"/>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92-407C-B0E4-276CA9E5ECF9}"/>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92-407C-B0E4-276CA9E5ECF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92-407C-B0E4-276CA9E5ECF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B2-4E69-97BA-63341A77A1DA}"/>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B2-4E69-97BA-63341A77A1DA}"/>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B2-4E69-97BA-63341A77A1D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B2-4E69-97BA-63341A77A1D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B2-4E69-97BA-63341A77A1DA}"/>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B2-4E69-97BA-63341A77A1DA}"/>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B2-4E69-97BA-63341A77A1D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B2-4E69-97BA-63341A77A1D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B2-4E69-97BA-63341A77A1DA}"/>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B2-4E69-97BA-63341A77A1D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61-41DD-985F-C1C90B544D1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4A-4C5E-A5CE-6FF2B4008515}"/>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4A-4C5E-A5CE-6FF2B40085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96.1</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406720"/>
        <c:axId val="91408256"/>
      </c:scatterChart>
      <c:valAx>
        <c:axId val="91406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8256"/>
        <c:crosses val="autoZero"/>
        <c:crossBetween val="midCat"/>
        <c:majorUnit val="5"/>
      </c:valAx>
      <c:valAx>
        <c:axId val="91408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67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97.7</c:v>
                </c:pt>
                <c:pt idx="6">
                  <c:v>97.7</c:v>
                </c:pt>
                <c:pt idx="7">
                  <c:v>97.7</c:v>
                </c:pt>
                <c:pt idx="8">
                  <c:v>97.7</c:v>
                </c:pt>
                <c:pt idx="9">
                  <c:v>97.7</c:v>
                </c:pt>
                <c:pt idx="10">
                  <c:v>98</c:v>
                </c:pt>
                <c:pt idx="11">
                  <c:v>98.2</c:v>
                </c:pt>
                <c:pt idx="12">
                  <c:v>97.9</c:v>
                </c:pt>
                <c:pt idx="13">
                  <c:v>97.6</c:v>
                </c:pt>
                <c:pt idx="14">
                  <c:v>97.3</c:v>
                </c:pt>
                <c:pt idx="15">
                  <c:v>97</c:v>
                </c:pt>
                <c:pt idx="16">
                  <c:v>96.7</c:v>
                </c:pt>
                <c:pt idx="17">
                  <c:v>96.4</c:v>
                </c:pt>
                <c:pt idx="18">
                  <c:v>96.4</c:v>
                </c:pt>
                <c:pt idx="19">
                  <c:v>96.4</c:v>
                </c:pt>
                <c:pt idx="20">
                  <c:v>96.4</c:v>
                </c:pt>
                <c:pt idx="21">
                  <c:v>96.4</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51.3</c:v>
                </c:pt>
                <c:pt idx="6">
                  <c:v>51.3</c:v>
                </c:pt>
                <c:pt idx="7">
                  <c:v>51.3</c:v>
                </c:pt>
                <c:pt idx="8">
                  <c:v>51.3</c:v>
                </c:pt>
                <c:pt idx="9">
                  <c:v>51.3</c:v>
                </c:pt>
                <c:pt idx="10">
                  <c:v>47.9</c:v>
                </c:pt>
                <c:pt idx="11">
                  <c:v>44.5</c:v>
                </c:pt>
                <c:pt idx="12">
                  <c:v>41.1</c:v>
                </c:pt>
                <c:pt idx="13">
                  <c:v>37.700000000000003</c:v>
                </c:pt>
                <c:pt idx="14">
                  <c:v>34.299999999999997</c:v>
                </c:pt>
                <c:pt idx="15">
                  <c:v>30.8</c:v>
                </c:pt>
                <c:pt idx="16">
                  <c:v>27.4</c:v>
                </c:pt>
                <c:pt idx="17">
                  <c:v>24</c:v>
                </c:pt>
                <c:pt idx="18">
                  <c:v>24</c:v>
                </c:pt>
                <c:pt idx="19">
                  <c:v>24</c:v>
                </c:pt>
                <c:pt idx="20">
                  <c:v>24</c:v>
                </c:pt>
                <c:pt idx="21">
                  <c:v>24</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85-4815-9D79-8D9EB0CCEEA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85-4815-9D79-8D9EB0CCEEA2}"/>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85-4815-9D79-8D9EB0CCEE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85-4815-9D79-8D9EB0CCEEA2}"/>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85-4815-9D79-8D9EB0CCEEA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B0-4F82-BB2B-B395154671D8}"/>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D0B-4E35-A242-3B96BA7D4B8D}"/>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D0B-4E35-A242-3B96BA7D4B8D}"/>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D0B-4E35-A242-3B96BA7D4B8D}"/>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D0B-4E35-A242-3B96BA7D4B8D}"/>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D0B-4E35-A242-3B96BA7D4B8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D0B-4E35-A242-3B96BA7D4B8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F08-429D-AC9A-672710925FB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F08-429D-AC9A-672710925FB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F08-429D-AC9A-672710925FB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F08-429D-AC9A-672710925F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F08-429D-AC9A-672710925FB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F08-429D-AC9A-672710925FB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F08-429D-AC9A-672710925FB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F08-429D-AC9A-672710925FB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F08-429D-AC9A-672710925FB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F08-429D-AC9A-672710925FB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82-4F45-9379-8056C6BD807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1D-4422-8E26-9D50BB046901}"/>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51D-4422-8E26-9D50BB046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98.2</c:v>
                </c:pt>
                <c:pt idx="4">
                  <c:v>#N/A</c:v>
                </c:pt>
                <c:pt idx="5">
                  <c:v>#N/A</c:v>
                </c:pt>
                <c:pt idx="6">
                  <c:v>#N/A</c:v>
                </c:pt>
                <c:pt idx="7">
                  <c:v>#N/A</c:v>
                </c:pt>
                <c:pt idx="8">
                  <c:v>#N/A</c:v>
                </c:pt>
                <c:pt idx="9">
                  <c:v>#N/A</c:v>
                </c:pt>
                <c:pt idx="10">
                  <c:v>#N/A</c:v>
                </c:pt>
                <c:pt idx="11">
                  <c:v>97.014925373134332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85-4815-9D79-8D9EB0CCEEA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85-4815-9D79-8D9EB0CCEEA2}"/>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85-4815-9D79-8D9EB0CCEEA2}"/>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85-4815-9D79-8D9EB0CCEEA2}"/>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85-4815-9D79-8D9EB0CCEE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85-4815-9D79-8D9EB0CCEEA2}"/>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85-4815-9D79-8D9EB0CCEEA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B0-4F82-BB2B-B395154671D8}"/>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0B-4E35-A242-3B96BA7D4B8D}"/>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0B-4E35-A242-3B96BA7D4B8D}"/>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0B-4E35-A242-3B96BA7D4B8D}"/>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D0B-4E35-A242-3B96BA7D4B8D}"/>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D0B-4E35-A242-3B96BA7D4B8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D0B-4E35-A242-3B96BA7D4B8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F08-429D-AC9A-672710925FB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F08-429D-AC9A-672710925FB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F08-429D-AC9A-672710925FB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F08-429D-AC9A-672710925F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F08-429D-AC9A-672710925FB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F08-429D-AC9A-672710925FB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F08-429D-AC9A-672710925FB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F08-429D-AC9A-672710925FB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F08-429D-AC9A-672710925FB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F08-429D-AC9A-672710925FB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82-4F45-9379-8056C6BD807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1D-4422-8E26-9D50BB046901}"/>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51D-4422-8E26-9D50BB046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44.5</c:v>
                </c:pt>
                <c:pt idx="4">
                  <c:v>#N/A</c:v>
                </c:pt>
                <c:pt idx="5">
                  <c:v>#N/A</c:v>
                </c:pt>
                <c:pt idx="6">
                  <c:v>#N/A</c:v>
                </c:pt>
                <c:pt idx="7">
                  <c:v>#N/A</c:v>
                </c:pt>
                <c:pt idx="8">
                  <c:v>#N/A</c:v>
                </c:pt>
                <c:pt idx="9">
                  <c:v>#N/A</c:v>
                </c:pt>
                <c:pt idx="10">
                  <c:v>#N/A</c:v>
                </c:pt>
                <c:pt idx="11">
                  <c:v>30.845771144278604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97.7</c:v>
                </c:pt>
                <c:pt idx="6">
                  <c:v>97.7</c:v>
                </c:pt>
                <c:pt idx="7">
                  <c:v>97.7</c:v>
                </c:pt>
                <c:pt idx="8">
                  <c:v>97.7</c:v>
                </c:pt>
                <c:pt idx="9">
                  <c:v>97.7</c:v>
                </c:pt>
                <c:pt idx="10">
                  <c:v>98</c:v>
                </c:pt>
                <c:pt idx="11">
                  <c:v>98.3</c:v>
                </c:pt>
                <c:pt idx="12">
                  <c:v>98.6</c:v>
                </c:pt>
                <c:pt idx="13">
                  <c:v>98.9</c:v>
                </c:pt>
                <c:pt idx="14">
                  <c:v>99.2</c:v>
                </c:pt>
                <c:pt idx="15">
                  <c:v>99.5</c:v>
                </c:pt>
                <c:pt idx="16">
                  <c:v>99.8</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85-4815-9D79-8D9EB0CCEEA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85-4815-9D79-8D9EB0CCEEA2}"/>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85-4815-9D79-8D9EB0CCEE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B85-4815-9D79-8D9EB0CCEEA2}"/>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B85-4815-9D79-8D9EB0CCEEA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B0-4F82-BB2B-B395154671D8}"/>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0B-4E35-A242-3B96BA7D4B8D}"/>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0B-4E35-A242-3B96BA7D4B8D}"/>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0B-4E35-A242-3B96BA7D4B8D}"/>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0B-4E35-A242-3B96BA7D4B8D}"/>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0B-4E35-A242-3B96BA7D4B8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0B-4E35-A242-3B96BA7D4B8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08-429D-AC9A-672710925FB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08-429D-AC9A-672710925FB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08-429D-AC9A-672710925FB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08-429D-AC9A-672710925F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08-429D-AC9A-672710925FB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08-429D-AC9A-672710925FB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08-429D-AC9A-672710925FB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08-429D-AC9A-672710925FB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F08-429D-AC9A-672710925FB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F08-429D-AC9A-672710925FB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82-4F45-9379-8056C6BD807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1D-4422-8E26-9D50BB046901}"/>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1D-4422-8E26-9D50BB046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98.3</c:v>
                </c:pt>
                <c:pt idx="4">
                  <c:v>#N/A</c:v>
                </c:pt>
                <c:pt idx="5">
                  <c:v>#N/A</c:v>
                </c:pt>
                <c:pt idx="6">
                  <c:v>#N/A</c:v>
                </c:pt>
                <c:pt idx="7">
                  <c:v>#N/A</c:v>
                </c:pt>
                <c:pt idx="8">
                  <c:v>#N/A</c:v>
                </c:pt>
                <c:pt idx="9">
                  <c:v>#N/A</c:v>
                </c:pt>
                <c:pt idx="10">
                  <c:v>#N/A</c:v>
                </c:pt>
                <c:pt idx="11">
                  <c:v>99.5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1934080"/>
        <c:axId val="91944064"/>
      </c:scatterChart>
      <c:valAx>
        <c:axId val="91934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4064"/>
        <c:crosses val="autoZero"/>
        <c:crossBetween val="midCat"/>
        <c:majorUnit val="5"/>
      </c:valAx>
      <c:valAx>
        <c:axId val="91944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4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95.2</c:v>
                </c:pt>
                <c:pt idx="7">
                  <c:v>95.2</c:v>
                </c:pt>
                <c:pt idx="8">
                  <c:v>95.2</c:v>
                </c:pt>
                <c:pt idx="9">
                  <c:v>95.2</c:v>
                </c:pt>
                <c:pt idx="10">
                  <c:v>95.2</c:v>
                </c:pt>
                <c:pt idx="11">
                  <c:v>95.5</c:v>
                </c:pt>
                <c:pt idx="12">
                  <c:v>95.9</c:v>
                </c:pt>
                <c:pt idx="13">
                  <c:v>96.2</c:v>
                </c:pt>
                <c:pt idx="14">
                  <c:v>96.5</c:v>
                </c:pt>
                <c:pt idx="15">
                  <c:v>96.9</c:v>
                </c:pt>
                <c:pt idx="16">
                  <c:v>97.2</c:v>
                </c:pt>
                <c:pt idx="17">
                  <c:v>97.5</c:v>
                </c:pt>
                <c:pt idx="18">
                  <c:v>97.9</c:v>
                </c:pt>
                <c:pt idx="19">
                  <c:v>98.2</c:v>
                </c:pt>
                <c:pt idx="20">
                  <c:v>98.5</c:v>
                </c:pt>
                <c:pt idx="21">
                  <c:v>98.9</c:v>
                </c:pt>
                <c:pt idx="22">
                  <c:v>99.2</c:v>
                </c:pt>
                <c:pt idx="23">
                  <c:v>99.6</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28.9</c:v>
                </c:pt>
                <c:pt idx="12">
                  <c:v>28.9</c:v>
                </c:pt>
                <c:pt idx="13">
                  <c:v>28.9</c:v>
                </c:pt>
                <c:pt idx="14">
                  <c:v>28.9</c:v>
                </c:pt>
                <c:pt idx="15">
                  <c:v>28.9</c:v>
                </c:pt>
                <c:pt idx="16">
                  <c:v>28.9</c:v>
                </c:pt>
                <c:pt idx="17">
                  <c:v>28.9</c:v>
                </c:pt>
                <c:pt idx="18">
                  <c:v>28.9</c:v>
                </c:pt>
                <c:pt idx="19">
                  <c:v>28.9</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22-41C9-8FE9-074EEA25CC7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22-41C9-8FE9-074EEA25CC7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22-41C9-8FE9-074EEA25CC7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22-41C9-8FE9-074EEA25CC7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22-41C9-8FE9-074EEA25CC7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22-41C9-8FE9-074EEA25CC7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F9-4139-B198-6A6894438E53}"/>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69C-4CC7-9EB4-01F40D0FFCFF}"/>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69C-4CC7-9EB4-01F40D0FFCFF}"/>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69C-4CC7-9EB4-01F40D0FFCFF}"/>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69C-4CC7-9EB4-01F40D0FFCFF}"/>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69C-4CC7-9EB4-01F40D0FFCF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69C-4CC7-9EB4-01F40D0FFCF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03D-4B09-8DAE-CAFEA24A3483}"/>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03D-4B09-8DAE-CAFEA24A3483}"/>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03D-4B09-8DAE-CAFEA24A348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03D-4B09-8DAE-CAFEA24A348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03D-4B09-8DAE-CAFEA24A3483}"/>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03D-4B09-8DAE-CAFEA24A3483}"/>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03D-4B09-8DAE-CAFEA24A348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03D-4B09-8DAE-CAFEA24A348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03D-4B09-8DAE-CAFEA24A3483}"/>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03D-4B09-8DAE-CAFEA24A348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CD-4506-90E3-5DDE15DFBF1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3A-4AE6-81D5-D15DA1D4B98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3A-4AE6-81D5-D15DA1D4B9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96.35</c:v>
                </c:pt>
                <c:pt idx="7">
                  <c:v>#N/A</c:v>
                </c:pt>
                <c:pt idx="8">
                  <c:v>96.95</c:v>
                </c:pt>
                <c:pt idx="9">
                  <c:v>98.7</c:v>
                </c:pt>
                <c:pt idx="10">
                  <c:v>99.8</c:v>
                </c:pt>
                <c:pt idx="11">
                  <c:v>87.31</c:v>
                </c:pt>
                <c:pt idx="12">
                  <c:v>#N/A</c:v>
                </c:pt>
                <c:pt idx="13">
                  <c:v>98.32</c:v>
                </c:pt>
                <c:pt idx="14">
                  <c:v>#N/A</c:v>
                </c:pt>
                <c:pt idx="15">
                  <c:v>97.75</c:v>
                </c:pt>
                <c:pt idx="16">
                  <c:v>98.25</c:v>
                </c:pt>
                <c:pt idx="17">
                  <c:v>#N/A</c:v>
                </c:pt>
                <c:pt idx="18">
                  <c:v>#N/A</c:v>
                </c:pt>
                <c:pt idx="19">
                  <c:v>98.45</c:v>
                </c:pt>
                <c:pt idx="20">
                  <c:v>98.8</c:v>
                </c:pt>
                <c:pt idx="21">
                  <c:v>#N/A</c:v>
                </c:pt>
                <c:pt idx="22">
                  <c:v>#N/A</c:v>
                </c:pt>
                <c:pt idx="23">
                  <c:v>#N/A</c:v>
                </c:pt>
                <c:pt idx="24">
                  <c:v>98.758868631437437</c:v>
                </c:pt>
                <c:pt idx="25">
                  <c:v>99.028062522952524</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22-41C9-8FE9-074EEA25CC7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22-41C9-8FE9-074EEA25CC7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22-41C9-8FE9-074EEA25CC7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22-41C9-8FE9-074EEA25CC71}"/>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22-41C9-8FE9-074EEA25CC7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B22-41C9-8FE9-074EEA25CC7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22-41C9-8FE9-074EEA25CC7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F9-4139-B198-6A6894438E53}"/>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9C-4CC7-9EB4-01F40D0FFCFF}"/>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9C-4CC7-9EB4-01F40D0FFCFF}"/>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9C-4CC7-9EB4-01F40D0FFCFF}"/>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9C-4CC7-9EB4-01F40D0FFCFF}"/>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9C-4CC7-9EB4-01F40D0FFCF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9C-4CC7-9EB4-01F40D0FFCF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3D-4B09-8DAE-CAFEA24A3483}"/>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3D-4B09-8DAE-CAFEA24A3483}"/>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3D-4B09-8DAE-CAFEA24A348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3D-4B09-8DAE-CAFEA24A348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3D-4B09-8DAE-CAFEA24A3483}"/>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3D-4B09-8DAE-CAFEA24A3483}"/>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3D-4B09-8DAE-CAFEA24A348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03D-4B09-8DAE-CAFEA24A348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03D-4B09-8DAE-CAFEA24A3483}"/>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03D-4B09-8DAE-CAFEA24A348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CD-4506-90E3-5DDE15DFBF1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3A-4AE6-81D5-D15DA1D4B98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3A-4AE6-81D5-D15DA1D4B9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28.859060402684566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22-41C9-8FE9-074EEA25CC7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22-41C9-8FE9-074EEA25CC7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22-41C9-8FE9-074EEA25CC7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B22-41C9-8FE9-074EEA25CC7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B22-41C9-8FE9-074EEA25CC7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B22-41C9-8FE9-074EEA25CC7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F9-4139-B198-6A6894438E53}"/>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9C-4CC7-9EB4-01F40D0FFCFF}"/>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9C-4CC7-9EB4-01F40D0FFCFF}"/>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9C-4CC7-9EB4-01F40D0FFCFF}"/>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9C-4CC7-9EB4-01F40D0FFCFF}"/>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9C-4CC7-9EB4-01F40D0FFCF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9C-4CC7-9EB4-01F40D0FFCF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3D-4B09-8DAE-CAFEA24A3483}"/>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D-4B09-8DAE-CAFEA24A3483}"/>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D-4B09-8DAE-CAFEA24A348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D-4B09-8DAE-CAFEA24A348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3D-4B09-8DAE-CAFEA24A3483}"/>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3D-4B09-8DAE-CAFEA24A3483}"/>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3D-4B09-8DAE-CAFEA24A348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3D-4B09-8DAE-CAFEA24A348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3D-4B09-8DAE-CAFEA24A3483}"/>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3D-4B09-8DAE-CAFEA24A348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CD-4506-90E3-5DDE15DFBF1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3A-4AE6-81D5-D15DA1D4B984}"/>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3A-4AE6-81D5-D15DA1D4B9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046656"/>
        <c:axId val="93048192"/>
      </c:scatterChart>
      <c:valAx>
        <c:axId val="93046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8192"/>
        <c:crosses val="autoZero"/>
        <c:crossBetween val="midCat"/>
        <c:majorUnit val="5"/>
      </c:valAx>
      <c:valAx>
        <c:axId val="93048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66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18C-4591-B448-8A4142DD19D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99.629586779999997</c:v>
                </c:pt>
                <c:pt idx="5">
                  <c:v>100</c:v>
                </c:pt>
              </c:numCache>
            </c:numRef>
          </c:val>
          <c:extLst>
            <c:ext xmlns:c16="http://schemas.microsoft.com/office/drawing/2014/chart" uri="{C3380CC4-5D6E-409C-BE32-E72D297353CC}">
              <c16:uniqueId val="{00000002-218C-4591-B448-8A4142DD19D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18C-4591-B448-8A4142DD19D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218C-4591-B448-8A4142DD19D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0.3704132168</c:v>
                </c:pt>
                <c:pt idx="5">
                  <c:v>0</c:v>
                </c:pt>
              </c:numCache>
            </c:numRef>
          </c:val>
          <c:extLst>
            <c:ext xmlns:c16="http://schemas.microsoft.com/office/drawing/2014/chart" uri="{C3380CC4-5D6E-409C-BE32-E72D297353CC}">
              <c16:uniqueId val="{00000005-218C-4591-B448-8A4142DD19D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21-4A1C-ACBA-6CDA0EF0F69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21-4A1C-ACBA-6CDA0EF0F694}"/>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21-4A1C-ACBA-6CDA0EF0F69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21-4A1C-ACBA-6CDA0EF0F694}"/>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21-4A1C-ACBA-6CDA0EF0F69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78-4209-84D6-05C417B97DB5}"/>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BA-4D11-90F1-A6449762CE57}"/>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BA-4D11-90F1-A6449762CE57}"/>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DBA-4D11-90F1-A6449762CE57}"/>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DBA-4D11-90F1-A6449762CE57}"/>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DBA-4D11-90F1-A6449762CE5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DBA-4D11-90F1-A6449762CE5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A4F-4276-9319-E57A94A93735}"/>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A4F-4276-9319-E57A94A93735}"/>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A4F-4276-9319-E57A94A9373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A4F-4276-9319-E57A94A937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A4F-4276-9319-E57A94A93735}"/>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A4F-4276-9319-E57A94A93735}"/>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A4F-4276-9319-E57A94A9373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A4F-4276-9319-E57A94A9373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A4F-4276-9319-E57A94A93735}"/>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A4F-4276-9319-E57A94A9373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C4-4714-81D3-ED6263F0CAD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E5-4F07-851C-0338E4B318E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5-4F07-851C-0338E4B31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21-4A1C-ACBA-6CDA0EF0F69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21-4A1C-ACBA-6CDA0EF0F69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21-4A1C-ACBA-6CDA0EF0F694}"/>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21-4A1C-ACBA-6CDA0EF0F694}"/>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21-4A1C-ACBA-6CDA0EF0F69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21-4A1C-ACBA-6CDA0EF0F694}"/>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21-4A1C-ACBA-6CDA0EF0F69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78-4209-84D6-05C417B97DB5}"/>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BA-4D11-90F1-A6449762CE57}"/>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BA-4D11-90F1-A6449762CE57}"/>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BA-4D11-90F1-A6449762CE57}"/>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BA-4D11-90F1-A6449762CE57}"/>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BA-4D11-90F1-A6449762CE5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BA-4D11-90F1-A6449762CE5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4F-4276-9319-E57A94A93735}"/>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4F-4276-9319-E57A94A93735}"/>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4F-4276-9319-E57A94A9373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4F-4276-9319-E57A94A937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A4F-4276-9319-E57A94A93735}"/>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A4F-4276-9319-E57A94A93735}"/>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A4F-4276-9319-E57A94A9373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A4F-4276-9319-E57A94A9373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A4F-4276-9319-E57A94A93735}"/>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A4F-4276-9319-E57A94A9373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C4-4714-81D3-ED6263F0CAD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E5-4F07-851C-0338E4B318E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5-4F07-851C-0338E4B31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321-4A1C-ACBA-6CDA0EF0F69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21-4A1C-ACBA-6CDA0EF0F694}"/>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21-4A1C-ACBA-6CDA0EF0F69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321-4A1C-ACBA-6CDA0EF0F694}"/>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321-4A1C-ACBA-6CDA0EF0F694}"/>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78-4209-84D6-05C417B97DB5}"/>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BA-4D11-90F1-A6449762CE57}"/>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BA-4D11-90F1-A6449762CE57}"/>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BA-4D11-90F1-A6449762CE57}"/>
                </c:ext>
              </c:extLst>
            </c:dLbl>
            <c:dLbl>
              <c:idx val="11"/>
              <c:tx>
                <c:rich>
                  <a:bodyPr/>
                  <a:lstStyle/>
                  <a:p>
                    <a:pPr>
                      <a:defRPr sz="600" b="0" i="0">
                        <a:solidFill>
                          <a:srgbClr val="000000"/>
                        </a:solidFill>
                        <a:latin typeface="Arial"/>
                        <a:ea typeface="Arial"/>
                        <a:cs typeface="Arial"/>
                      </a:defRPr>
                    </a:pPr>
                    <a:r>
                      <a:rPr lang="en-GB"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BA-4D11-90F1-A6449762CE57}"/>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BA-4D11-90F1-A6449762CE5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BA-4D11-90F1-A6449762CE5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4F-4276-9319-E57A94A93735}"/>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4F-4276-9319-E57A94A93735}"/>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4F-4276-9319-E57A94A9373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4F-4276-9319-E57A94A937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4F-4276-9319-E57A94A93735}"/>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4F-4276-9319-E57A94A93735}"/>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4F-4276-9319-E57A94A9373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4F-4276-9319-E57A94A9373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4F-4276-9319-E57A94A93735}"/>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4F-4276-9319-E57A94A9373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C4-4714-81D3-ED6263F0CAD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E5-4F07-851C-0338E4B318EA}"/>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5-4F07-851C-0338E4B31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804032"/>
        <c:axId val="93805568"/>
      </c:scatterChart>
      <c:valAx>
        <c:axId val="93804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05568"/>
        <c:crosses val="autoZero"/>
        <c:crossBetween val="midCat"/>
        <c:majorUnit val="5"/>
      </c:valAx>
      <c:valAx>
        <c:axId val="9380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040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92.8</c:v>
                </c:pt>
                <c:pt idx="7">
                  <c:v>92.8</c:v>
                </c:pt>
                <c:pt idx="8">
                  <c:v>92.8</c:v>
                </c:pt>
                <c:pt idx="9">
                  <c:v>92.8</c:v>
                </c:pt>
                <c:pt idx="10">
                  <c:v>92.8</c:v>
                </c:pt>
                <c:pt idx="11">
                  <c:v>93.3</c:v>
                </c:pt>
                <c:pt idx="12">
                  <c:v>93.7</c:v>
                </c:pt>
                <c:pt idx="13">
                  <c:v>94.2</c:v>
                </c:pt>
                <c:pt idx="14">
                  <c:v>94.6</c:v>
                </c:pt>
                <c:pt idx="15">
                  <c:v>95.1</c:v>
                </c:pt>
                <c:pt idx="16">
                  <c:v>95.6</c:v>
                </c:pt>
                <c:pt idx="17">
                  <c:v>96</c:v>
                </c:pt>
                <c:pt idx="18">
                  <c:v>96.5</c:v>
                </c:pt>
                <c:pt idx="19">
                  <c:v>96.9</c:v>
                </c:pt>
                <c:pt idx="20">
                  <c:v>97.4</c:v>
                </c:pt>
                <c:pt idx="21">
                  <c:v>97.9</c:v>
                </c:pt>
                <c:pt idx="22">
                  <c:v>98.3</c:v>
                </c:pt>
                <c:pt idx="23">
                  <c:v>98.8</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22.1</c:v>
                </c:pt>
                <c:pt idx="12">
                  <c:v>22.1</c:v>
                </c:pt>
                <c:pt idx="13">
                  <c:v>22.1</c:v>
                </c:pt>
                <c:pt idx="14">
                  <c:v>22.1</c:v>
                </c:pt>
                <c:pt idx="15">
                  <c:v>22.1</c:v>
                </c:pt>
                <c:pt idx="16">
                  <c:v>22.1</c:v>
                </c:pt>
                <c:pt idx="17">
                  <c:v>22.1</c:v>
                </c:pt>
                <c:pt idx="18">
                  <c:v>22.1</c:v>
                </c:pt>
                <c:pt idx="19">
                  <c:v>22.1</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9A-4092-A75F-15752D00285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9A-4092-A75F-15752D00285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9A-4092-A75F-15752D0028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9A-4092-A75F-15752D00285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9A-4092-A75F-15752D00285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F7-46D2-AFD7-C4932AADBDA2}"/>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FB9-46F4-B926-BB9C2DF99290}"/>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FB9-46F4-B926-BB9C2DF99290}"/>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FB9-46F4-B926-BB9C2DF99290}"/>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FB9-46F4-B926-BB9C2DF99290}"/>
                </c:ext>
              </c:extLst>
            </c:dLbl>
            <c:dLbl>
              <c:idx val="1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FB9-46F4-B926-BB9C2DF992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FB9-46F4-B926-BB9C2DF992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ED2-4AE5-8AEB-1DA94FF705F0}"/>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ED2-4AE5-8AEB-1DA94FF705F0}"/>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ED2-4AE5-8AEB-1DA94FF705F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ED2-4AE5-8AEB-1DA94FF705F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ED2-4AE5-8AEB-1DA94FF705F0}"/>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ED2-4AE5-8AEB-1DA94FF705F0}"/>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ED2-4AE5-8AEB-1DA94FF705F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ED2-4AE5-8AEB-1DA94FF705F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ED2-4AE5-8AEB-1DA94FF705F0}"/>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ED2-4AE5-8AEB-1DA94FF705F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35-43DD-9A1E-8BAB9F29EA6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07-417A-A268-9B3FF5133D1B}"/>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07-417A-A268-9B3FF5133D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91.4</c:v>
                </c:pt>
                <c:pt idx="7">
                  <c:v>#N/A</c:v>
                </c:pt>
                <c:pt idx="8">
                  <c:v>96.2</c:v>
                </c:pt>
                <c:pt idx="9">
                  <c:v>95.7</c:v>
                </c:pt>
                <c:pt idx="10">
                  <c:v>94.8</c:v>
                </c:pt>
                <c:pt idx="11">
                  <c:v>92.4</c:v>
                </c:pt>
                <c:pt idx="12">
                  <c:v>#N/A</c:v>
                </c:pt>
                <c:pt idx="13">
                  <c:v>95.71</c:v>
                </c:pt>
                <c:pt idx="14">
                  <c:v>#N/A</c:v>
                </c:pt>
                <c:pt idx="15">
                  <c:v>95.5</c:v>
                </c:pt>
                <c:pt idx="16">
                  <c:v>99.2</c:v>
                </c:pt>
                <c:pt idx="17">
                  <c:v>#N/A</c:v>
                </c:pt>
                <c:pt idx="18">
                  <c:v>#N/A</c:v>
                </c:pt>
                <c:pt idx="19">
                  <c:v>96.5</c:v>
                </c:pt>
                <c:pt idx="20">
                  <c:v>97.3</c:v>
                </c:pt>
                <c:pt idx="21">
                  <c:v>#N/A</c:v>
                </c:pt>
                <c:pt idx="22">
                  <c:v>#N/A</c:v>
                </c:pt>
                <c:pt idx="23">
                  <c:v>#N/A</c:v>
                </c:pt>
                <c:pt idx="24">
                  <c:v>97.31</c:v>
                </c:pt>
                <c:pt idx="25">
                  <c:v>97.37</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9A-4092-A75F-15752D00285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9A-4092-A75F-15752D00285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9A-4092-A75F-15752D00285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9A-4092-A75F-15752D002851}"/>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9A-4092-A75F-15752D0028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C9A-4092-A75F-15752D00285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C9A-4092-A75F-15752D00285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F7-46D2-AFD7-C4932AADBDA2}"/>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FB9-46F4-B926-BB9C2DF99290}"/>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FB9-46F4-B926-BB9C2DF99290}"/>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FB9-46F4-B926-BB9C2DF99290}"/>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FB9-46F4-B926-BB9C2DF99290}"/>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FB9-46F4-B926-BB9C2DF992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FB9-46F4-B926-BB9C2DF992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D2-4AE5-8AEB-1DA94FF705F0}"/>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D2-4AE5-8AEB-1DA94FF705F0}"/>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D2-4AE5-8AEB-1DA94FF705F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D2-4AE5-8AEB-1DA94FF705F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D2-4AE5-8AEB-1DA94FF705F0}"/>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ED2-4AE5-8AEB-1DA94FF705F0}"/>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ED2-4AE5-8AEB-1DA94FF705F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ED2-4AE5-8AEB-1DA94FF705F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ED2-4AE5-8AEB-1DA94FF705F0}"/>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ED2-4AE5-8AEB-1DA94FF705F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5-43DD-9A1E-8BAB9F29EA6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07-417A-A268-9B3FF5133D1B}"/>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07-417A-A268-9B3FF5133D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22.053231939163499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C9A-4092-A75F-15752D00285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C9A-4092-A75F-15752D00285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C9A-4092-A75F-15752D00285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C9A-4092-A75F-15752D0028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C9A-4092-A75F-15752D00285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C9A-4092-A75F-15752D00285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F7-46D2-AFD7-C4932AADBDA2}"/>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B9-46F4-B926-BB9C2DF99290}"/>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B9-46F4-B926-BB9C2DF99290}"/>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B9-46F4-B926-BB9C2DF99290}"/>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B9-46F4-B926-BB9C2DF99290}"/>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B9-46F4-B926-BB9C2DF992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B9-46F4-B926-BB9C2DF992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D2-4AE5-8AEB-1DA94FF705F0}"/>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D2-4AE5-8AEB-1DA94FF705F0}"/>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D2-4AE5-8AEB-1DA94FF705F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D2-4AE5-8AEB-1DA94FF705F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D2-4AE5-8AEB-1DA94FF705F0}"/>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D2-4AE5-8AEB-1DA94FF705F0}"/>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D2-4AE5-8AEB-1DA94FF705F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D2-4AE5-8AEB-1DA94FF705F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D2-4AE5-8AEB-1DA94FF705F0}"/>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D2-4AE5-8AEB-1DA94FF705F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5-43DD-9A1E-8BAB9F29EA6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07-417A-A268-9B3FF5133D1B}"/>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07-417A-A268-9B3FF5133D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99.619771863117862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335744"/>
        <c:axId val="94337280"/>
      </c:scatterChart>
      <c:valAx>
        <c:axId val="94335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37280"/>
        <c:crosses val="autoZero"/>
        <c:crossBetween val="midCat"/>
        <c:majorUnit val="5"/>
      </c:valAx>
      <c:valAx>
        <c:axId val="943372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357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97.153913169999996</c:v>
                </c:pt>
                <c:pt idx="1">
                  <c:v>1E-10</c:v>
                </c:pt>
                <c:pt idx="2">
                  <c:v>1E-10</c:v>
                </c:pt>
                <c:pt idx="3">
                  <c:v>1E-10</c:v>
                </c:pt>
                <c:pt idx="4">
                  <c:v>99.361005059999997</c:v>
                </c:pt>
                <c:pt idx="5">
                  <c:v>99.240217569999999</c:v>
                </c:pt>
              </c:numCache>
            </c:numRef>
          </c:val>
          <c:extLst>
            <c:ext xmlns:c16="http://schemas.microsoft.com/office/drawing/2014/chart" uri="{C3380CC4-5D6E-409C-BE32-E72D297353CC}">
              <c16:uniqueId val="{00000000-508E-484F-972B-2C8404E9093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2.3327348680000002</c:v>
                </c:pt>
                <c:pt idx="1">
                  <c:v>1E-10</c:v>
                </c:pt>
                <c:pt idx="2">
                  <c:v>1E-10</c:v>
                </c:pt>
                <c:pt idx="3">
                  <c:v>1E-10</c:v>
                </c:pt>
                <c:pt idx="4">
                  <c:v>0</c:v>
                </c:pt>
                <c:pt idx="5">
                  <c:v>0.24112442989999999</c:v>
                </c:pt>
              </c:numCache>
            </c:numRef>
          </c:val>
          <c:extLst>
            <c:ext xmlns:c16="http://schemas.microsoft.com/office/drawing/2014/chart" uri="{C3380CC4-5D6E-409C-BE32-E72D297353CC}">
              <c16:uniqueId val="{00000001-508E-484F-972B-2C8404E9093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99.9</c:v>
                </c:pt>
                <c:pt idx="4">
                  <c:v>0</c:v>
                </c:pt>
                <c:pt idx="5">
                  <c:v>0</c:v>
                </c:pt>
              </c:numCache>
            </c:numRef>
          </c:val>
          <c:extLst>
            <c:ext xmlns:c16="http://schemas.microsoft.com/office/drawing/2014/chart" uri="{C3380CC4-5D6E-409C-BE32-E72D297353CC}">
              <c16:uniqueId val="{00000002-508E-484F-972B-2C8404E9093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0.51335195960000002</c:v>
                </c:pt>
                <c:pt idx="1">
                  <c:v>0</c:v>
                </c:pt>
                <c:pt idx="2">
                  <c:v>0</c:v>
                </c:pt>
                <c:pt idx="3">
                  <c:v>0.1</c:v>
                </c:pt>
                <c:pt idx="4">
                  <c:v>0.63899494020000003</c:v>
                </c:pt>
                <c:pt idx="5">
                  <c:v>0.51865800090000003</c:v>
                </c:pt>
              </c:numCache>
            </c:numRef>
          </c:val>
          <c:extLst>
            <c:ext xmlns:c16="http://schemas.microsoft.com/office/drawing/2014/chart" uri="{C3380CC4-5D6E-409C-BE32-E72D297353CC}">
              <c16:uniqueId val="{00000003-508E-484F-972B-2C8404E9093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82DA-48CF-B905-AB9353BA511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DA-48CF-B905-AB9353BA511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DA-48CF-B905-AB9353BA511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DA-48CF-B905-AB9353BA511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DA-48CF-B905-AB9353BA511F}"/>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DA-48CF-B905-AB9353BA511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DA-48CF-B905-AB9353BA511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DA-48CF-B905-AB9353BA511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99-4375-BFDB-B555D15FB613}"/>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DE-4F80-9625-E1870B4F901D}"/>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DE-4F80-9625-E1870B4F901D}"/>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DE-4F80-9625-E1870B4F901D}"/>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E-4F80-9625-E1870B4F901D}"/>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E-4F80-9625-E1870B4F90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DE-4F80-9625-E1870B4F901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10-4E64-95EB-68AB41E626D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10-4E64-95EB-68AB41E626D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10-4E64-95EB-68AB41E626D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10-4E64-95EB-68AB41E626D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10-4E64-95EB-68AB41E626D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10-4E64-95EB-68AB41E626D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10-4E64-95EB-68AB41E626D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10-4E64-95EB-68AB41E626D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10-4E64-95EB-68AB41E626D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10-4E64-95EB-68AB41E626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B0-4463-8D03-AF5C81439ED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E8-473E-AD72-834098260376}"/>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E8-473E-AD72-834098260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100</c:v>
                </c:pt>
                <c:pt idx="24">
                  <c:v>100</c:v>
                </c:pt>
                <c:pt idx="25">
                  <c:v>100</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2DA-48CF-B905-AB9353BA511F}"/>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91.8</c:v>
                </c:pt>
                <c:pt idx="1">
                  <c:v>92.2</c:v>
                </c:pt>
                <c:pt idx="2">
                  <c:v>92.6</c:v>
                </c:pt>
                <c:pt idx="3">
                  <c:v>92.9</c:v>
                </c:pt>
                <c:pt idx="4">
                  <c:v>93.3</c:v>
                </c:pt>
                <c:pt idx="5">
                  <c:v>93.7</c:v>
                </c:pt>
                <c:pt idx="6">
                  <c:v>94.1</c:v>
                </c:pt>
                <c:pt idx="7">
                  <c:v>94.4</c:v>
                </c:pt>
                <c:pt idx="8">
                  <c:v>94.8</c:v>
                </c:pt>
                <c:pt idx="9">
                  <c:v>95.2</c:v>
                </c:pt>
                <c:pt idx="10">
                  <c:v>95.5</c:v>
                </c:pt>
                <c:pt idx="11">
                  <c:v>95.9</c:v>
                </c:pt>
                <c:pt idx="12">
                  <c:v>96.3</c:v>
                </c:pt>
                <c:pt idx="13">
                  <c:v>96.7</c:v>
                </c:pt>
                <c:pt idx="14">
                  <c:v>97</c:v>
                </c:pt>
                <c:pt idx="15">
                  <c:v>97.4</c:v>
                </c:pt>
                <c:pt idx="16">
                  <c:v>97.8</c:v>
                </c:pt>
                <c:pt idx="17">
                  <c:v>98.2</c:v>
                </c:pt>
                <c:pt idx="18">
                  <c:v>98.5</c:v>
                </c:pt>
                <c:pt idx="19">
                  <c:v>98.9</c:v>
                </c:pt>
                <c:pt idx="20">
                  <c:v>99.3</c:v>
                </c:pt>
                <c:pt idx="21">
                  <c:v>99.6</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99-4375-BFDB-B555D15FB613}"/>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DE-4F80-9625-E1870B4F901D}"/>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DE-4F80-9625-E1870B4F901D}"/>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DE-4F80-9625-E1870B4F901D}"/>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DE-4F80-9625-E1870B4F901D}"/>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DE-4F80-9625-E1870B4F901D}"/>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DE-4F80-9625-E1870B4F901D}"/>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10-4E64-95EB-68AB41E626D2}"/>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10-4E64-95EB-68AB41E626D2}"/>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10-4E64-95EB-68AB41E626D2}"/>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10-4E64-95EB-68AB41E626D2}"/>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10-4E64-95EB-68AB41E626D2}"/>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10-4E64-95EB-68AB41E626D2}"/>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310-4E64-95EB-68AB41E626D2}"/>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310-4E64-95EB-68AB41E626D2}"/>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310-4E64-95EB-68AB41E626D2}"/>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310-4E64-95EB-68AB41E626D2}"/>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B0-4463-8D03-AF5C81439ED6}"/>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E8-473E-AD72-834098260376}"/>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E8-473E-AD72-83409826037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90.65</c:v>
                </c:pt>
                <c:pt idx="1">
                  <c:v>94.5</c:v>
                </c:pt>
                <c:pt idx="2">
                  <c:v>#N/A</c:v>
                </c:pt>
                <c:pt idx="3">
                  <c:v>99.119951338199513</c:v>
                </c:pt>
                <c:pt idx="4">
                  <c:v>96.35</c:v>
                </c:pt>
                <c:pt idx="5">
                  <c:v>96.75</c:v>
                </c:pt>
                <c:pt idx="6">
                  <c:v>#N/A</c:v>
                </c:pt>
                <c:pt idx="7">
                  <c:v>97.199999999999989</c:v>
                </c:pt>
                <c:pt idx="8">
                  <c:v>#N/A</c:v>
                </c:pt>
                <c:pt idx="9">
                  <c:v>#N/A</c:v>
                </c:pt>
                <c:pt idx="10">
                  <c:v>#N/A</c:v>
                </c:pt>
                <c:pt idx="11">
                  <c:v>97.93</c:v>
                </c:pt>
                <c:pt idx="12">
                  <c:v>97.826192309196173</c:v>
                </c:pt>
                <c:pt idx="13">
                  <c:v>#N/A</c:v>
                </c:pt>
                <c:pt idx="14">
                  <c:v>96.800000000000011</c:v>
                </c:pt>
                <c:pt idx="15">
                  <c:v>#N/A</c:v>
                </c:pt>
                <c:pt idx="16">
                  <c:v>#N/A</c:v>
                </c:pt>
                <c:pt idx="17">
                  <c:v>#N/A</c:v>
                </c:pt>
                <c:pt idx="18">
                  <c:v>#N/A</c:v>
                </c:pt>
                <c:pt idx="19">
                  <c:v>#N/A</c:v>
                </c:pt>
                <c:pt idx="20">
                  <c:v>#N/A</c:v>
                </c:pt>
                <c:pt idx="21">
                  <c:v>#N/A</c:v>
                </c:pt>
                <c:pt idx="22">
                  <c:v>#N/A</c:v>
                </c:pt>
                <c:pt idx="23">
                  <c:v>99.8111171073934</c:v>
                </c:pt>
                <c:pt idx="24">
                  <c:v>98.775834907622055</c:v>
                </c:pt>
                <c:pt idx="25">
                  <c:v>99.095167707643355</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91.1</c:v>
                </c:pt>
                <c:pt idx="6">
                  <c:v>91.1</c:v>
                </c:pt>
                <c:pt idx="7">
                  <c:v>91.1</c:v>
                </c:pt>
                <c:pt idx="8">
                  <c:v>91.1</c:v>
                </c:pt>
                <c:pt idx="9">
                  <c:v>91.1</c:v>
                </c:pt>
                <c:pt idx="10">
                  <c:v>91.9</c:v>
                </c:pt>
                <c:pt idx="11">
                  <c:v>92.7</c:v>
                </c:pt>
                <c:pt idx="12">
                  <c:v>93.6</c:v>
                </c:pt>
                <c:pt idx="13">
                  <c:v>94.4</c:v>
                </c:pt>
                <c:pt idx="14">
                  <c:v>95.2</c:v>
                </c:pt>
                <c:pt idx="15">
                  <c:v>96.1</c:v>
                </c:pt>
                <c:pt idx="16">
                  <c:v>96.9</c:v>
                </c:pt>
                <c:pt idx="17">
                  <c:v>97.7</c:v>
                </c:pt>
                <c:pt idx="18">
                  <c:v>98.5</c:v>
                </c:pt>
                <c:pt idx="19">
                  <c:v>98.9</c:v>
                </c:pt>
                <c:pt idx="20">
                  <c:v>99.3</c:v>
                </c:pt>
                <c:pt idx="21">
                  <c:v>99.6</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DA-48CF-B905-AB9353BA511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DA-48CF-B905-AB9353BA511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DA-48CF-B905-AB9353BA511F}"/>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DA-48CF-B905-AB9353BA511F}"/>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DA-48CF-B905-AB9353BA511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DA-48CF-B905-AB9353BA511F}"/>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DA-48CF-B905-AB9353BA511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99-4375-BFDB-B555D15FB613}"/>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DE-4F80-9625-E1870B4F901D}"/>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DE-4F80-9625-E1870B4F901D}"/>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DE-4F80-9625-E1870B4F901D}"/>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DE-4F80-9625-E1870B4F901D}"/>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DE-4F80-9625-E1870B4F90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8DE-4F80-9625-E1870B4F901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310-4E64-95EB-68AB41E626D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310-4E64-95EB-68AB41E626D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310-4E64-95EB-68AB41E626D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310-4E64-95EB-68AB41E626D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310-4E64-95EB-68AB41E626D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310-4E64-95EB-68AB41E626D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310-4E64-95EB-68AB41E626D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310-4E64-95EB-68AB41E626D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310-4E64-95EB-68AB41E626D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310-4E64-95EB-68AB41E626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B0-4463-8D03-AF5C81439ED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E8-473E-AD72-834098260376}"/>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E8-473E-AD72-8340982603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90.892995377128955</c:v>
                </c:pt>
                <c:pt idx="4">
                  <c:v>#N/A</c:v>
                </c:pt>
                <c:pt idx="5">
                  <c:v>#N/A</c:v>
                </c:pt>
                <c:pt idx="6">
                  <c:v>93.2</c:v>
                </c:pt>
                <c:pt idx="7">
                  <c:v>#N/A</c:v>
                </c:pt>
                <c:pt idx="8">
                  <c:v>99.3</c:v>
                </c:pt>
                <c:pt idx="9">
                  <c:v>99.6</c:v>
                </c:pt>
                <c:pt idx="10">
                  <c:v>98.8</c:v>
                </c:pt>
                <c:pt idx="11">
                  <c:v>82.524271844660191</c:v>
                </c:pt>
                <c:pt idx="12">
                  <c:v>#N/A</c:v>
                </c:pt>
                <c:pt idx="13">
                  <c:v>#N/A</c:v>
                </c:pt>
                <c:pt idx="14">
                  <c:v>#N/A</c:v>
                </c:pt>
                <c:pt idx="15">
                  <c:v>98.6</c:v>
                </c:pt>
                <c:pt idx="16">
                  <c:v>99.2</c:v>
                </c:pt>
                <c:pt idx="17">
                  <c:v>#N/A</c:v>
                </c:pt>
                <c:pt idx="18">
                  <c:v>#N/A</c:v>
                </c:pt>
                <c:pt idx="19">
                  <c:v>99.6</c:v>
                </c:pt>
                <c:pt idx="20">
                  <c:v>98.9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891776"/>
        <c:axId val="93590272"/>
      </c:scatterChart>
      <c:valAx>
        <c:axId val="9289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89177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99.9</c:v>
                </c:pt>
                <c:pt idx="1">
                  <c:v>99.9</c:v>
                </c:pt>
                <c:pt idx="2">
                  <c:v>99.9</c:v>
                </c:pt>
                <c:pt idx="3">
                  <c:v>99.9</c:v>
                </c:pt>
                <c:pt idx="4">
                  <c:v>99.9</c:v>
                </c:pt>
                <c:pt idx="5">
                  <c:v>99.9</c:v>
                </c:pt>
                <c:pt idx="6">
                  <c:v>99.9</c:v>
                </c:pt>
                <c:pt idx="7">
                  <c:v>99.9</c:v>
                </c:pt>
                <c:pt idx="8">
                  <c:v>99.9</c:v>
                </c:pt>
                <c:pt idx="9">
                  <c:v>99.9</c:v>
                </c:pt>
                <c:pt idx="10">
                  <c:v>99.5</c:v>
                </c:pt>
                <c:pt idx="11">
                  <c:v>99.2</c:v>
                </c:pt>
                <c:pt idx="12">
                  <c:v>98.8</c:v>
                </c:pt>
                <c:pt idx="13">
                  <c:v>98.4</c:v>
                </c:pt>
                <c:pt idx="14">
                  <c:v>98</c:v>
                </c:pt>
                <c:pt idx="15">
                  <c:v>97.6</c:v>
                </c:pt>
                <c:pt idx="16">
                  <c:v>97.2</c:v>
                </c:pt>
                <c:pt idx="17">
                  <c:v>96.8</c:v>
                </c:pt>
                <c:pt idx="18">
                  <c:v>96.8</c:v>
                </c:pt>
                <c:pt idx="19">
                  <c:v>96.8</c:v>
                </c:pt>
                <c:pt idx="20">
                  <c:v>96.8</c:v>
                </c:pt>
                <c:pt idx="21">
                  <c:v>96.8</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3C-4120-B0BF-59A3826E163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3C-4120-B0BF-59A3826E163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3C-4120-B0BF-59A3826E1639}"/>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3C-4120-B0BF-59A3826E1639}"/>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3C-4120-B0BF-59A3826E163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3C-4120-B0BF-59A3826E1639}"/>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3C-4120-B0BF-59A3826E163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08-4282-B78D-108879480663}"/>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4D-4730-BC74-3ACBDDF77E2F}"/>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4D-4730-BC74-3ACBDDF77E2F}"/>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4D-4730-BC74-3ACBDDF77E2F}"/>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4D-4730-BC74-3ACBDDF77E2F}"/>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4D-4730-BC74-3ACBDDF77E2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04D-4730-BC74-3ACBDDF77E2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CB-4E8A-9B49-AEDDEE40BC1B}"/>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CB-4E8A-9B49-AEDDEE40BC1B}"/>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CB-4E8A-9B49-AEDDEE40BC1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CB-4E8A-9B49-AEDDEE40BC1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CB-4E8A-9B49-AEDDEE40BC1B}"/>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CB-4E8A-9B49-AEDDEE40BC1B}"/>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CB-4E8A-9B49-AEDDEE40BC1B}"/>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CB-4E8A-9B49-AEDDEE40BC1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CB-4E8A-9B49-AEDDEE40BC1B}"/>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CB-4E8A-9B49-AEDDEE40BC1B}"/>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88-4B71-B47D-AB7B3C6656E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BC-45D1-9F17-DCD90FD1D79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BC-45D1-9F17-DCD90FD1D7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99.15000000000002</c:v>
                </c:pt>
                <c:pt idx="4">
                  <c:v>#N/A</c:v>
                </c:pt>
                <c:pt idx="5">
                  <c:v>#N/A</c:v>
                </c:pt>
                <c:pt idx="6">
                  <c:v>#N/A</c:v>
                </c:pt>
                <c:pt idx="7">
                  <c:v>#N/A</c:v>
                </c:pt>
                <c:pt idx="8">
                  <c:v>#N/A</c:v>
                </c:pt>
                <c:pt idx="9">
                  <c:v>#N/A</c:v>
                </c:pt>
                <c:pt idx="10">
                  <c:v>#N/A</c:v>
                </c:pt>
                <c:pt idx="11">
                  <c:v>97.554999999999993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94</c:v>
                </c:pt>
                <c:pt idx="6">
                  <c:v>94</c:v>
                </c:pt>
                <c:pt idx="7">
                  <c:v>94</c:v>
                </c:pt>
                <c:pt idx="8">
                  <c:v>94</c:v>
                </c:pt>
                <c:pt idx="9">
                  <c:v>94</c:v>
                </c:pt>
                <c:pt idx="10">
                  <c:v>92</c:v>
                </c:pt>
                <c:pt idx="11">
                  <c:v>90</c:v>
                </c:pt>
                <c:pt idx="12">
                  <c:v>88</c:v>
                </c:pt>
                <c:pt idx="13">
                  <c:v>86</c:v>
                </c:pt>
                <c:pt idx="14">
                  <c:v>84</c:v>
                </c:pt>
                <c:pt idx="15">
                  <c:v>82</c:v>
                </c:pt>
                <c:pt idx="16">
                  <c:v>80</c:v>
                </c:pt>
                <c:pt idx="17">
                  <c:v>78</c:v>
                </c:pt>
                <c:pt idx="18">
                  <c:v>78</c:v>
                </c:pt>
                <c:pt idx="19">
                  <c:v>78</c:v>
                </c:pt>
                <c:pt idx="20">
                  <c:v>78</c:v>
                </c:pt>
                <c:pt idx="21">
                  <c:v>78</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3C-4120-B0BF-59A3826E163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3C-4120-B0BF-59A3826E163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3C-4120-B0BF-59A3826E1639}"/>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3C-4120-B0BF-59A3826E1639}"/>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3C-4120-B0BF-59A3826E163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3C-4120-B0BF-59A3826E1639}"/>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3C-4120-B0BF-59A3826E163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08-4282-B78D-108879480663}"/>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04D-4730-BC74-3ACBDDF77E2F}"/>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04D-4730-BC74-3ACBDDF77E2F}"/>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04D-4730-BC74-3ACBDDF77E2F}"/>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04D-4730-BC74-3ACBDDF77E2F}"/>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04D-4730-BC74-3ACBDDF77E2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04D-4730-BC74-3ACBDDF77E2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ACB-4E8A-9B49-AEDDEE40BC1B}"/>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ACB-4E8A-9B49-AEDDEE40BC1B}"/>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ACB-4E8A-9B49-AEDDEE40BC1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ACB-4E8A-9B49-AEDDEE40BC1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ACB-4E8A-9B49-AEDDEE40BC1B}"/>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ACB-4E8A-9B49-AEDDEE40BC1B}"/>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ACB-4E8A-9B49-AEDDEE40BC1B}"/>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ACB-4E8A-9B49-AEDDEE40BC1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ACB-4E8A-9B49-AEDDEE40BC1B}"/>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ACB-4E8A-9B49-AEDDEE40BC1B}"/>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88-4B71-B47D-AB7B3C6656E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BC-45D1-9F17-DCD90FD1D79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BC-45D1-9F17-DCD90FD1D7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89.982605474452583</c:v>
                </c:pt>
                <c:pt idx="4">
                  <c:v>#N/A</c:v>
                </c:pt>
                <c:pt idx="5">
                  <c:v>#N/A</c:v>
                </c:pt>
                <c:pt idx="6">
                  <c:v>#N/A</c:v>
                </c:pt>
                <c:pt idx="7">
                  <c:v>#N/A</c:v>
                </c:pt>
                <c:pt idx="8">
                  <c:v>#N/A</c:v>
                </c:pt>
                <c:pt idx="9">
                  <c:v>#N/A</c:v>
                </c:pt>
                <c:pt idx="10">
                  <c:v>#N/A</c:v>
                </c:pt>
                <c:pt idx="11">
                  <c:v>82.019704433497537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273C-4120-B0BF-59A3826E163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3C-4120-B0BF-59A3826E163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3C-4120-B0BF-59A3826E163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3C-4120-B0BF-59A3826E1639}"/>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73C-4120-B0BF-59A3826E1639}"/>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73C-4120-B0BF-59A3826E163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73C-4120-B0BF-59A3826E1639}"/>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73C-4120-B0BF-59A3826E163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08-4282-B78D-108879480663}"/>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4D-4730-BC74-3ACBDDF77E2F}"/>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4D-4730-BC74-3ACBDDF77E2F}"/>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4D-4730-BC74-3ACBDDF77E2F}"/>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4D-4730-BC74-3ACBDDF77E2F}"/>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4D-4730-BC74-3ACBDDF77E2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4D-4730-BC74-3ACBDDF77E2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CB-4E8A-9B49-AEDDEE40BC1B}"/>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CB-4E8A-9B49-AEDDEE40BC1B}"/>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CB-4E8A-9B49-AEDDEE40BC1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CB-4E8A-9B49-AEDDEE40BC1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CB-4E8A-9B49-AEDDEE40BC1B}"/>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CB-4E8A-9B49-AEDDEE40BC1B}"/>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CB-4E8A-9B49-AEDDEE40BC1B}"/>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CB-4E8A-9B49-AEDDEE40BC1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CB-4E8A-9B49-AEDDEE40BC1B}"/>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CB-4E8A-9B49-AEDDEE40BC1B}"/>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88-4B71-B47D-AB7B3C6656E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BC-45D1-9F17-DCD90FD1D79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BC-45D1-9F17-DCD90FD1D7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273C-4120-B0BF-59A3826E1639}"/>
            </c:ext>
          </c:extLst>
        </c:ser>
        <c:dLbls>
          <c:showLegendKey val="0"/>
          <c:showVal val="0"/>
          <c:showCatName val="0"/>
          <c:showSerName val="0"/>
          <c:showPercent val="0"/>
          <c:showBubbleSize val="0"/>
        </c:dLbls>
        <c:axId val="134415488"/>
        <c:axId val="134417792"/>
      </c:scatterChart>
      <c:valAx>
        <c:axId val="134415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792"/>
        <c:crosses val="autoZero"/>
        <c:crossBetween val="midCat"/>
        <c:majorUnit val="5"/>
      </c:valAx>
      <c:valAx>
        <c:axId val="13441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5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99.8</c:v>
                </c:pt>
                <c:pt idx="1">
                  <c:v>99.8</c:v>
                </c:pt>
                <c:pt idx="2">
                  <c:v>99.8</c:v>
                </c:pt>
                <c:pt idx="3">
                  <c:v>99.8</c:v>
                </c:pt>
                <c:pt idx="4">
                  <c:v>99.8</c:v>
                </c:pt>
                <c:pt idx="5">
                  <c:v>99.8</c:v>
                </c:pt>
                <c:pt idx="6">
                  <c:v>99.8</c:v>
                </c:pt>
                <c:pt idx="7">
                  <c:v>99.8</c:v>
                </c:pt>
                <c:pt idx="8">
                  <c:v>99.8</c:v>
                </c:pt>
                <c:pt idx="9">
                  <c:v>99.8</c:v>
                </c:pt>
                <c:pt idx="10">
                  <c:v>99.6</c:v>
                </c:pt>
                <c:pt idx="11">
                  <c:v>99.5</c:v>
                </c:pt>
                <c:pt idx="12">
                  <c:v>99.3</c:v>
                </c:pt>
                <c:pt idx="13">
                  <c:v>99.1</c:v>
                </c:pt>
                <c:pt idx="14">
                  <c:v>98.9</c:v>
                </c:pt>
                <c:pt idx="15">
                  <c:v>98.8</c:v>
                </c:pt>
                <c:pt idx="16">
                  <c:v>98.6</c:v>
                </c:pt>
                <c:pt idx="17">
                  <c:v>98.4</c:v>
                </c:pt>
                <c:pt idx="18">
                  <c:v>98.4</c:v>
                </c:pt>
                <c:pt idx="19">
                  <c:v>98.4</c:v>
                </c:pt>
                <c:pt idx="20">
                  <c:v>98.4</c:v>
                </c:pt>
                <c:pt idx="21">
                  <c:v>98.4</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6A-4836-A412-3FC9E40DFF9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A-4836-A412-3FC9E40DFF9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A-4836-A412-3FC9E40DFF9E}"/>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A-4836-A412-3FC9E40DFF9E}"/>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A-4836-A412-3FC9E40DFF9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A-4836-A412-3FC9E40DFF9E}"/>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A-4836-A412-3FC9E40DFF9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41-4CA0-9B47-6FE4539C7146}"/>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E2-4AFD-A622-F7D962C2AFCB}"/>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E2-4AFD-A622-F7D962C2AFCB}"/>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E2-4AFD-A622-F7D962C2AFCB}"/>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E2-4AFD-A622-F7D962C2AFCB}"/>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E2-4AFD-A622-F7D962C2AFC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E2-4AFD-A622-F7D962C2AFC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EE-46F4-8ABD-2B7F856E8D16}"/>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EE-46F4-8ABD-2B7F856E8D16}"/>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9EE-46F4-8ABD-2B7F856E8D1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9EE-46F4-8ABD-2B7F856E8D1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9EE-46F4-8ABD-2B7F856E8D16}"/>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9EE-46F4-8ABD-2B7F856E8D16}"/>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9EE-46F4-8ABD-2B7F856E8D1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9EE-46F4-8ABD-2B7F856E8D1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9EE-46F4-8ABD-2B7F856E8D16}"/>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9EE-46F4-8ABD-2B7F856E8D1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34-473B-8A67-175BB394508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F4-4DF9-9BA0-284748AAF215}"/>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F4-4DF9-9BA0-284748AAF2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99.45</c:v>
                </c:pt>
                <c:pt idx="4">
                  <c:v>#N/A</c:v>
                </c:pt>
                <c:pt idx="5">
                  <c:v>#N/A</c:v>
                </c:pt>
                <c:pt idx="6">
                  <c:v>#N/A</c:v>
                </c:pt>
                <c:pt idx="7">
                  <c:v>#N/A</c:v>
                </c:pt>
                <c:pt idx="8">
                  <c:v>#N/A</c:v>
                </c:pt>
                <c:pt idx="9">
                  <c:v>#N/A</c:v>
                </c:pt>
                <c:pt idx="10">
                  <c:v>#N/A</c:v>
                </c:pt>
                <c:pt idx="11">
                  <c:v>98.759999999999991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97.8</c:v>
                </c:pt>
                <c:pt idx="6">
                  <c:v>97.8</c:v>
                </c:pt>
                <c:pt idx="7">
                  <c:v>97.8</c:v>
                </c:pt>
                <c:pt idx="8">
                  <c:v>97.8</c:v>
                </c:pt>
                <c:pt idx="9">
                  <c:v>97.8</c:v>
                </c:pt>
                <c:pt idx="10">
                  <c:v>95.6</c:v>
                </c:pt>
                <c:pt idx="11">
                  <c:v>93.5</c:v>
                </c:pt>
                <c:pt idx="12">
                  <c:v>91.3</c:v>
                </c:pt>
                <c:pt idx="13">
                  <c:v>89.1</c:v>
                </c:pt>
                <c:pt idx="14">
                  <c:v>87</c:v>
                </c:pt>
                <c:pt idx="15">
                  <c:v>84.8</c:v>
                </c:pt>
                <c:pt idx="16">
                  <c:v>82.7</c:v>
                </c:pt>
                <c:pt idx="17">
                  <c:v>80.5</c:v>
                </c:pt>
                <c:pt idx="18">
                  <c:v>80.5</c:v>
                </c:pt>
                <c:pt idx="19">
                  <c:v>80.5</c:v>
                </c:pt>
                <c:pt idx="20">
                  <c:v>80.5</c:v>
                </c:pt>
                <c:pt idx="21">
                  <c:v>80.5</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A-4836-A412-3FC9E40DFF9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A-4836-A412-3FC9E40DFF9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A-4836-A412-3FC9E40DFF9E}"/>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A-4836-A412-3FC9E40DFF9E}"/>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A-4836-A412-3FC9E40DFF9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A-4836-A412-3FC9E40DFF9E}"/>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A-4836-A412-3FC9E40DFF9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41-4CA0-9B47-6FE4539C7146}"/>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E2-4AFD-A622-F7D962C2AFCB}"/>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E2-4AFD-A622-F7D962C2AFCB}"/>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E2-4AFD-A622-F7D962C2AFCB}"/>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FE2-4AFD-A622-F7D962C2AFCB}"/>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FE2-4AFD-A622-F7D962C2AFC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FE2-4AFD-A622-F7D962C2AFC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9EE-46F4-8ABD-2B7F856E8D16}"/>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9EE-46F4-8ABD-2B7F856E8D16}"/>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9EE-46F4-8ABD-2B7F856E8D1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9EE-46F4-8ABD-2B7F856E8D1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9EE-46F4-8ABD-2B7F856E8D16}"/>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9EE-46F4-8ABD-2B7F856E8D16}"/>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9EE-46F4-8ABD-2B7F856E8D1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9EE-46F4-8ABD-2B7F856E8D1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9EE-46F4-8ABD-2B7F856E8D16}"/>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9EE-46F4-8ABD-2B7F856E8D1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34-473B-8A67-175BB394508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F4-4DF9-9BA0-284748AAF215}"/>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F4-4DF9-9BA0-284748AAF2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93.463884306569341</c:v>
                </c:pt>
                <c:pt idx="4">
                  <c:v>#N/A</c:v>
                </c:pt>
                <c:pt idx="5">
                  <c:v>#N/A</c:v>
                </c:pt>
                <c:pt idx="6">
                  <c:v>#N/A</c:v>
                </c:pt>
                <c:pt idx="7">
                  <c:v>#N/A</c:v>
                </c:pt>
                <c:pt idx="8">
                  <c:v>#N/A</c:v>
                </c:pt>
                <c:pt idx="9">
                  <c:v>#N/A</c:v>
                </c:pt>
                <c:pt idx="10">
                  <c:v>#N/A</c:v>
                </c:pt>
                <c:pt idx="11">
                  <c:v>84.825870646766163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706A-4836-A412-3FC9E40DFF9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A-4836-A412-3FC9E40DFF9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A-4836-A412-3FC9E40DFF9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A-4836-A412-3FC9E40DFF9E}"/>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A-4836-A412-3FC9E40DFF9E}"/>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A-4836-A412-3FC9E40DFF9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A-4836-A412-3FC9E40DFF9E}"/>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A-4836-A412-3FC9E40DFF9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41-4CA0-9B47-6FE4539C7146}"/>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E2-4AFD-A622-F7D962C2AFCB}"/>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E2-4AFD-A622-F7D962C2AFCB}"/>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E2-4AFD-A622-F7D962C2AFCB}"/>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E2-4AFD-A622-F7D962C2AFCB}"/>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E2-4AFD-A622-F7D962C2AFC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E2-4AFD-A622-F7D962C2AFC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EE-46F4-8ABD-2B7F856E8D16}"/>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EE-46F4-8ABD-2B7F856E8D16}"/>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E-46F4-8ABD-2B7F856E8D1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EE-46F4-8ABD-2B7F856E8D1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E-46F4-8ABD-2B7F856E8D16}"/>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EE-46F4-8ABD-2B7F856E8D16}"/>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E-46F4-8ABD-2B7F856E8D1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EE-46F4-8ABD-2B7F856E8D1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EE-46F4-8ABD-2B7F856E8D16}"/>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EE-46F4-8ABD-2B7F856E8D1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34-473B-8A67-175BB394508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F4-4DF9-9BA0-284748AAF215}"/>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F4-4DF9-9BA0-284748AAF2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706A-4836-A412-3FC9E40DFF9E}"/>
            </c:ext>
          </c:extLst>
        </c:ser>
        <c:dLbls>
          <c:showLegendKey val="0"/>
          <c:showVal val="0"/>
          <c:showCatName val="0"/>
          <c:showSerName val="0"/>
          <c:showPercent val="0"/>
          <c:showBubbleSize val="0"/>
        </c:dLbls>
        <c:axId val="157645056"/>
        <c:axId val="161055104"/>
      </c:scatterChart>
      <c:valAx>
        <c:axId val="15764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104"/>
        <c:crosses val="autoZero"/>
        <c:crossBetween val="midCat"/>
        <c:majorUnit val="5"/>
      </c:valAx>
      <c:valAx>
        <c:axId val="161055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81B0-4C96-9017-FB2323613E3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B0-4C96-9017-FB2323613E3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B0-4C96-9017-FB2323613E3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B0-4C96-9017-FB2323613E3D}"/>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B0-4C96-9017-FB2323613E3D}"/>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B0-4C96-9017-FB2323613E3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B0-4C96-9017-FB2323613E3D}"/>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B0-4C96-9017-FB2323613E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CC-49A6-8F74-84A8E9BC3A91}"/>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B0-4AB8-9EB4-FBD5097C8D26}"/>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B0-4AB8-9EB4-FBD5097C8D26}"/>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B0-4AB8-9EB4-FBD5097C8D26}"/>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B0-4AB8-9EB4-FBD5097C8D26}"/>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B0-4AB8-9EB4-FBD5097C8D2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B0-4AB8-9EB4-FBD5097C8D2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C5-459D-B30D-E00236E15F67}"/>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C5-459D-B30D-E00236E15F67}"/>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C5-459D-B30D-E00236E15F6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C5-459D-B30D-E00236E15F6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C5-459D-B30D-E00236E15F67}"/>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C5-459D-B30D-E00236E15F67}"/>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C5-459D-B30D-E00236E15F67}"/>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C5-459D-B30D-E00236E15F6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C5-459D-B30D-E00236E15F67}"/>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C5-459D-B30D-E00236E15F67}"/>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B3-4E7F-9DC1-2B21AB01169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69-473E-A721-99FC7E5BCE7C}"/>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69-473E-A721-99FC7E5BCE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1B0-4C96-9017-FB2323613E3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99.9</c:v>
                </c:pt>
                <c:pt idx="9">
                  <c:v>99.9</c:v>
                </c:pt>
                <c:pt idx="10">
                  <c:v>99.9</c:v>
                </c:pt>
                <c:pt idx="11">
                  <c:v>99.8</c:v>
                </c:pt>
                <c:pt idx="12">
                  <c:v>99.8</c:v>
                </c:pt>
                <c:pt idx="13">
                  <c:v>99.8</c:v>
                </c:pt>
                <c:pt idx="14">
                  <c:v>99.7</c:v>
                </c:pt>
                <c:pt idx="15">
                  <c:v>99.7</c:v>
                </c:pt>
                <c:pt idx="16">
                  <c:v>99.7</c:v>
                </c:pt>
                <c:pt idx="17">
                  <c:v>99.7</c:v>
                </c:pt>
                <c:pt idx="18">
                  <c:v>99.6</c:v>
                </c:pt>
                <c:pt idx="19">
                  <c:v>99.6</c:v>
                </c:pt>
                <c:pt idx="20">
                  <c:v>99.6</c:v>
                </c:pt>
                <c:pt idx="21">
                  <c:v>99.5</c:v>
                </c:pt>
                <c:pt idx="22">
                  <c:v>99.5</c:v>
                </c:pt>
                <c:pt idx="23">
                  <c:v>99.5</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99.5</c:v>
                </c:pt>
                <c:pt idx="2">
                  <c:v>#N/A</c:v>
                </c:pt>
                <c:pt idx="3">
                  <c:v>100</c:v>
                </c:pt>
                <c:pt idx="4">
                  <c:v>99.85</c:v>
                </c:pt>
                <c:pt idx="5">
                  <c:v>#N/A</c:v>
                </c:pt>
                <c:pt idx="6">
                  <c:v>#N/A</c:v>
                </c:pt>
                <c:pt idx="7">
                  <c:v>100</c:v>
                </c:pt>
                <c:pt idx="8">
                  <c:v>#N/A</c:v>
                </c:pt>
                <c:pt idx="9">
                  <c:v>#N/A</c:v>
                </c:pt>
                <c:pt idx="10">
                  <c:v>#N/A</c:v>
                </c:pt>
                <c:pt idx="11">
                  <c:v>100</c:v>
                </c:pt>
                <c:pt idx="12">
                  <c:v>99.899999999999991</c:v>
                </c:pt>
                <c:pt idx="13">
                  <c:v>#N/A</c:v>
                </c:pt>
                <c:pt idx="14">
                  <c:v>99.850000000000009</c:v>
                </c:pt>
                <c:pt idx="15">
                  <c:v>#N/A</c:v>
                </c:pt>
                <c:pt idx="16">
                  <c:v>#N/A</c:v>
                </c:pt>
                <c:pt idx="17">
                  <c:v>#N/A</c:v>
                </c:pt>
                <c:pt idx="18">
                  <c:v>#N/A</c:v>
                </c:pt>
                <c:pt idx="19">
                  <c:v>#N/A</c:v>
                </c:pt>
                <c:pt idx="20">
                  <c:v>#N/A</c:v>
                </c:pt>
                <c:pt idx="21">
                  <c:v>#N/A</c:v>
                </c:pt>
                <c:pt idx="22">
                  <c:v>#N/A</c:v>
                </c:pt>
                <c:pt idx="23">
                  <c:v>99.676200755531568</c:v>
                </c:pt>
                <c:pt idx="24">
                  <c:v>98.93963408461795</c:v>
                </c:pt>
                <c:pt idx="25">
                  <c:v>99.436635498321024</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92.5</c:v>
                </c:pt>
                <c:pt idx="6">
                  <c:v>92.5</c:v>
                </c:pt>
                <c:pt idx="7">
                  <c:v>92.5</c:v>
                </c:pt>
                <c:pt idx="8">
                  <c:v>92.5</c:v>
                </c:pt>
                <c:pt idx="9">
                  <c:v>92.5</c:v>
                </c:pt>
                <c:pt idx="10">
                  <c:v>92.9</c:v>
                </c:pt>
                <c:pt idx="11">
                  <c:v>93.2</c:v>
                </c:pt>
                <c:pt idx="12">
                  <c:v>93.5</c:v>
                </c:pt>
                <c:pt idx="13">
                  <c:v>93.9</c:v>
                </c:pt>
                <c:pt idx="14">
                  <c:v>94.2</c:v>
                </c:pt>
                <c:pt idx="15">
                  <c:v>94.5</c:v>
                </c:pt>
                <c:pt idx="16">
                  <c:v>94.8</c:v>
                </c:pt>
                <c:pt idx="17">
                  <c:v>95.2</c:v>
                </c:pt>
                <c:pt idx="18">
                  <c:v>95.5</c:v>
                </c:pt>
                <c:pt idx="19">
                  <c:v>95.8</c:v>
                </c:pt>
                <c:pt idx="20">
                  <c:v>96.2</c:v>
                </c:pt>
                <c:pt idx="21">
                  <c:v>96.5</c:v>
                </c:pt>
                <c:pt idx="22">
                  <c:v>96.8</c:v>
                </c:pt>
                <c:pt idx="23">
                  <c:v>97.2</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B0-4C96-9017-FB2323613E3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B0-4C96-9017-FB2323613E3D}"/>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B0-4C96-9017-FB2323613E3D}"/>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B0-4C96-9017-FB2323613E3D}"/>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B0-4C96-9017-FB2323613E3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B0-4C96-9017-FB2323613E3D}"/>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B0-4C96-9017-FB2323613E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CC-49A6-8F74-84A8E9BC3A91}"/>
                </c:ext>
              </c:extLst>
            </c:dLbl>
            <c:dLbl>
              <c:idx val="8"/>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B0-4AB8-9EB4-FBD5097C8D26}"/>
                </c:ext>
              </c:extLst>
            </c:dLbl>
            <c:dLbl>
              <c:idx val="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B0-4AB8-9EB4-FBD5097C8D26}"/>
                </c:ext>
              </c:extLst>
            </c:dLbl>
            <c:dLbl>
              <c:idx val="1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B0-4AB8-9EB4-FBD5097C8D26}"/>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1B0-4AB8-9EB4-FBD5097C8D26}"/>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1B0-4AB8-9EB4-FBD5097C8D2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1B0-4AB8-9EB4-FBD5097C8D2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C5-459D-B30D-E00236E15F67}"/>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C5-459D-B30D-E00236E15F67}"/>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FC5-459D-B30D-E00236E15F6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FC5-459D-B30D-E00236E15F6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FC5-459D-B30D-E00236E15F67}"/>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FC5-459D-B30D-E00236E15F67}"/>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FC5-459D-B30D-E00236E15F67}"/>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FC5-459D-B30D-E00236E15F6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FC5-459D-B30D-E00236E15F67}"/>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FC5-459D-B30D-E00236E15F67}"/>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B3-4E7F-9DC1-2B21AB01169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69-473E-A721-99FC7E5BCE7C}"/>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69-473E-A721-99FC7E5BCE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79.5</c:v>
                </c:pt>
                <c:pt idx="4">
                  <c:v>#N/A</c:v>
                </c:pt>
                <c:pt idx="5">
                  <c:v>#N/A</c:v>
                </c:pt>
                <c:pt idx="6">
                  <c:v>99.6</c:v>
                </c:pt>
                <c:pt idx="7">
                  <c:v>#N/A</c:v>
                </c:pt>
                <c:pt idx="8">
                  <c:v>99.2</c:v>
                </c:pt>
                <c:pt idx="9">
                  <c:v>99.7</c:v>
                </c:pt>
                <c:pt idx="10">
                  <c:v>99.3</c:v>
                </c:pt>
                <c:pt idx="11">
                  <c:v>80.582524271844662</c:v>
                </c:pt>
                <c:pt idx="12">
                  <c:v>#N/A</c:v>
                </c:pt>
                <c:pt idx="13">
                  <c:v>#N/A</c:v>
                </c:pt>
                <c:pt idx="14">
                  <c:v>#N/A</c:v>
                </c:pt>
                <c:pt idx="15">
                  <c:v>98.7</c:v>
                </c:pt>
                <c:pt idx="16">
                  <c:v>99.5</c:v>
                </c:pt>
                <c:pt idx="17">
                  <c:v>#N/A</c:v>
                </c:pt>
                <c:pt idx="18">
                  <c:v>#N/A</c:v>
                </c:pt>
                <c:pt idx="19">
                  <c:v>99.6</c:v>
                </c:pt>
                <c:pt idx="20">
                  <c:v>99.3</c:v>
                </c:pt>
                <c:pt idx="21">
                  <c:v>#N/A</c:v>
                </c:pt>
                <c:pt idx="22">
                  <c:v>#N/A</c:v>
                </c:pt>
                <c:pt idx="23">
                  <c:v>86.659685686902606</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03987328"/>
        <c:axId val="354267904"/>
      </c:scatterChart>
      <c:valAx>
        <c:axId val="303987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904"/>
        <c:crosses val="autoZero"/>
        <c:crossBetween val="midCat"/>
        <c:majorUnit val="5"/>
      </c:valAx>
      <c:valAx>
        <c:axId val="354267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73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5D-4F2F-8A1E-3CC83DA865C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5D-4F2F-8A1E-3CC83DA865C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5D-4F2F-8A1E-3CC83DA865C3}"/>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5D-4F2F-8A1E-3CC83DA865C3}"/>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5D-4F2F-8A1E-3CC83DA865C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5D-4F2F-8A1E-3CC83DA865C3}"/>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5D-4F2F-8A1E-3CC83DA865C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59-44B5-98CA-524B5315899E}"/>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B0-4F5E-9F57-7D69FB74C755}"/>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B0-4F5E-9F57-7D69FB74C755}"/>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B0-4F5E-9F57-7D69FB74C755}"/>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B0-4F5E-9F57-7D69FB74C755}"/>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B0-4F5E-9F57-7D69FB74C75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B0-4F5E-9F57-7D69FB74C75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0F-4D8A-B9C8-0ABA07B6DBD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0F-4D8A-B9C8-0ABA07B6DBD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0F-4D8A-B9C8-0ABA07B6DBD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0F-4D8A-B9C8-0ABA07B6DBD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90F-4D8A-B9C8-0ABA07B6DBD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0F-4D8A-B9C8-0ABA07B6DBD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90F-4D8A-B9C8-0ABA07B6DBD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90F-4D8A-B9C8-0ABA07B6DBD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90F-4D8A-B9C8-0ABA07B6DBD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90F-4D8A-B9C8-0ABA07B6DB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FC-40DD-BDF4-33CA08AF97D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B3-4175-8889-D01030C43F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B3-4175-8889-D01030C43F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100.00000000000001</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78.8</c:v>
                </c:pt>
                <c:pt idx="6">
                  <c:v>78.8</c:v>
                </c:pt>
                <c:pt idx="7">
                  <c:v>78.8</c:v>
                </c:pt>
                <c:pt idx="8">
                  <c:v>78.8</c:v>
                </c:pt>
                <c:pt idx="9">
                  <c:v>78.8</c:v>
                </c:pt>
                <c:pt idx="10">
                  <c:v>78.7</c:v>
                </c:pt>
                <c:pt idx="11">
                  <c:v>78.7</c:v>
                </c:pt>
                <c:pt idx="12">
                  <c:v>78.7</c:v>
                </c:pt>
                <c:pt idx="13">
                  <c:v>78.599999999999994</c:v>
                </c:pt>
                <c:pt idx="14">
                  <c:v>78.599999999999994</c:v>
                </c:pt>
                <c:pt idx="15">
                  <c:v>78.599999999999994</c:v>
                </c:pt>
                <c:pt idx="16">
                  <c:v>78.5</c:v>
                </c:pt>
                <c:pt idx="17">
                  <c:v>78.5</c:v>
                </c:pt>
                <c:pt idx="18">
                  <c:v>78.5</c:v>
                </c:pt>
                <c:pt idx="19">
                  <c:v>78.5</c:v>
                </c:pt>
                <c:pt idx="20">
                  <c:v>78.5</c:v>
                </c:pt>
                <c:pt idx="21">
                  <c:v>78.5</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F5D-4F2F-8A1E-3CC83DA865C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F5D-4F2F-8A1E-3CC83DA865C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F5D-4F2F-8A1E-3CC83DA865C3}"/>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F5D-4F2F-8A1E-3CC83DA865C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59-44B5-98CA-524B5315899E}"/>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B0-4F5E-9F57-7D69FB74C755}"/>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B0-4F5E-9F57-7D69FB74C755}"/>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B0-4F5E-9F57-7D69FB74C755}"/>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B0-4F5E-9F57-7D69FB74C755}"/>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EB0-4F5E-9F57-7D69FB74C75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EB0-4F5E-9F57-7D69FB74C75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90F-4D8A-B9C8-0ABA07B6DBD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90F-4D8A-B9C8-0ABA07B6DBD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90F-4D8A-B9C8-0ABA07B6DBD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90F-4D8A-B9C8-0ABA07B6DBD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90F-4D8A-B9C8-0ABA07B6DBD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90F-4D8A-B9C8-0ABA07B6DBD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90F-4D8A-B9C8-0ABA07B6DBD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90F-4D8A-B9C8-0ABA07B6DBD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90F-4D8A-B9C8-0ABA07B6DBD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90F-4D8A-B9C8-0ABA07B6DB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FC-40DD-BDF4-33CA08AF97D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B3-4175-8889-D01030C43F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3B3-4175-8889-D01030C43F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78.7</c:v>
                </c:pt>
                <c:pt idx="4">
                  <c:v>#N/A</c:v>
                </c:pt>
                <c:pt idx="5">
                  <c:v>#N/A</c:v>
                </c:pt>
                <c:pt idx="6">
                  <c:v>#N/A</c:v>
                </c:pt>
                <c:pt idx="7">
                  <c:v>#N/A</c:v>
                </c:pt>
                <c:pt idx="8">
                  <c:v>#N/A</c:v>
                </c:pt>
                <c:pt idx="9">
                  <c:v>#N/A</c:v>
                </c:pt>
                <c:pt idx="10">
                  <c:v>#N/A</c:v>
                </c:pt>
                <c:pt idx="11">
                  <c:v>78.571428571428569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FF5D-4F2F-8A1E-3CC83DA865C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F5D-4F2F-8A1E-3CC83DA865C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F5D-4F2F-8A1E-3CC83DA865C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F5D-4F2F-8A1E-3CC83DA865C3}"/>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F5D-4F2F-8A1E-3CC83DA865C3}"/>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F5D-4F2F-8A1E-3CC83DA865C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F5D-4F2F-8A1E-3CC83DA865C3}"/>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F5D-4F2F-8A1E-3CC83DA865C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59-44B5-98CA-524B5315899E}"/>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B0-4F5E-9F57-7D69FB74C755}"/>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B0-4F5E-9F57-7D69FB74C755}"/>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B0-4F5E-9F57-7D69FB74C755}"/>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B0-4F5E-9F57-7D69FB74C755}"/>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B0-4F5E-9F57-7D69FB74C75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B0-4F5E-9F57-7D69FB74C75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0F-4D8A-B9C8-0ABA07B6DBD2}"/>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0F-4D8A-B9C8-0ABA07B6DBD2}"/>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0F-4D8A-B9C8-0ABA07B6DBD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0F-4D8A-B9C8-0ABA07B6DBD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0F-4D8A-B9C8-0ABA07B6DBD2}"/>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0F-4D8A-B9C8-0ABA07B6DBD2}"/>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0F-4D8A-B9C8-0ABA07B6DBD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0F-4D8A-B9C8-0ABA07B6DBD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0F-4D8A-B9C8-0ABA07B6DBD2}"/>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0F-4D8A-B9C8-0ABA07B6DB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FC-40DD-BDF4-33CA08AF97D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B3-4175-8889-D01030C43F8F}"/>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B3-4175-8889-D01030C43F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FF5D-4F2F-8A1E-3CC83DA865C3}"/>
            </c:ext>
          </c:extLst>
        </c:ser>
        <c:dLbls>
          <c:showLegendKey val="0"/>
          <c:showVal val="0"/>
          <c:showCatName val="0"/>
          <c:showSerName val="0"/>
          <c:showPercent val="0"/>
          <c:showBubbleSize val="0"/>
        </c:dLbls>
        <c:axId val="74570752"/>
        <c:axId val="74576640"/>
      </c:scatterChart>
      <c:valAx>
        <c:axId val="74570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6640"/>
        <c:crosses val="autoZero"/>
        <c:crossBetween val="midCat"/>
        <c:majorUnit val="5"/>
      </c:valAx>
      <c:valAx>
        <c:axId val="74576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0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5E-43A7-9DE3-A92CF64696D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5E-43A7-9DE3-A92CF64696D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5E-43A7-9DE3-A92CF64696D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5E-43A7-9DE3-A92CF64696D1}"/>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5E-43A7-9DE3-A92CF64696D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5E-43A7-9DE3-A92CF64696D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5E-43A7-9DE3-A92CF64696D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D5-4E9B-AE36-382AD11F8943}"/>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03-448B-A74E-2F9AB5957208}"/>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03-448B-A74E-2F9AB5957208}"/>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03-448B-A74E-2F9AB5957208}"/>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03-448B-A74E-2F9AB5957208}"/>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03-448B-A74E-2F9AB595720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03-448B-A74E-2F9AB595720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22A-405A-9F92-FEFF82725623}"/>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22A-405A-9F92-FEFF82725623}"/>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22A-405A-9F92-FEFF8272562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22A-405A-9F92-FEFF8272562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22A-405A-9F92-FEFF82725623}"/>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22A-405A-9F92-FEFF82725623}"/>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22A-405A-9F92-FEFF8272562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22A-405A-9F92-FEFF8272562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22A-405A-9F92-FEFF82725623}"/>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22A-405A-9F92-FEFF8272562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D3-414C-9D59-3EC242DE441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60-4517-AD08-50EBE80B3BF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60-4517-AD08-50EBE80B3B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100.01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80.2</c:v>
                </c:pt>
                <c:pt idx="6">
                  <c:v>80.2</c:v>
                </c:pt>
                <c:pt idx="7">
                  <c:v>80.2</c:v>
                </c:pt>
                <c:pt idx="8">
                  <c:v>80.2</c:v>
                </c:pt>
                <c:pt idx="9">
                  <c:v>80.2</c:v>
                </c:pt>
                <c:pt idx="10">
                  <c:v>80.7</c:v>
                </c:pt>
                <c:pt idx="11">
                  <c:v>81.099999999999994</c:v>
                </c:pt>
                <c:pt idx="12">
                  <c:v>81.5</c:v>
                </c:pt>
                <c:pt idx="13">
                  <c:v>82</c:v>
                </c:pt>
                <c:pt idx="14">
                  <c:v>82.4</c:v>
                </c:pt>
                <c:pt idx="15">
                  <c:v>82.8</c:v>
                </c:pt>
                <c:pt idx="16">
                  <c:v>83.3</c:v>
                </c:pt>
                <c:pt idx="17">
                  <c:v>83.7</c:v>
                </c:pt>
                <c:pt idx="18">
                  <c:v>83.7</c:v>
                </c:pt>
                <c:pt idx="19">
                  <c:v>83.7</c:v>
                </c:pt>
                <c:pt idx="20">
                  <c:v>83.7</c:v>
                </c:pt>
                <c:pt idx="21">
                  <c:v>83.7</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5E-43A7-9DE3-A92CF64696D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5E-43A7-9DE3-A92CF64696D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5E-43A7-9DE3-A92CF64696D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5E-43A7-9DE3-A92CF64696D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A4-4869-8885-C4EBD52E3A6F}"/>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F03-448B-A74E-2F9AB5957208}"/>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F03-448B-A74E-2F9AB5957208}"/>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F03-448B-A74E-2F9AB5957208}"/>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F03-448B-A74E-2F9AB5957208}"/>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F03-448B-A74E-2F9AB595720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F03-448B-A74E-2F9AB595720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22A-405A-9F92-FEFF82725623}"/>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22A-405A-9F92-FEFF82725623}"/>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22A-405A-9F92-FEFF8272562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22A-405A-9F92-FEFF8272562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22A-405A-9F92-FEFF82725623}"/>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22A-405A-9F92-FEFF82725623}"/>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22A-405A-9F92-FEFF8272562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22A-405A-9F92-FEFF8272562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22A-405A-9F92-FEFF82725623}"/>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22A-405A-9F92-FEFF8272562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D3-414C-9D59-3EC242DE441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60-4517-AD08-50EBE80B3BF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160-4517-AD08-50EBE80B3B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81.099999999999994</c:v>
                </c:pt>
                <c:pt idx="4">
                  <c:v>#N/A</c:v>
                </c:pt>
                <c:pt idx="5">
                  <c:v>#N/A</c:v>
                </c:pt>
                <c:pt idx="6">
                  <c:v>#N/A</c:v>
                </c:pt>
                <c:pt idx="7">
                  <c:v>#N/A</c:v>
                </c:pt>
                <c:pt idx="8">
                  <c:v>#N/A</c:v>
                </c:pt>
                <c:pt idx="9">
                  <c:v>#N/A</c:v>
                </c:pt>
                <c:pt idx="10">
                  <c:v>#N/A</c:v>
                </c:pt>
                <c:pt idx="11">
                  <c:v>82.835820895522389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7E5E-43A7-9DE3-A92CF64696D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5E-43A7-9DE3-A92CF64696D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E5E-43A7-9DE3-A92CF64696D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5E-43A7-9DE3-A92CF64696D1}"/>
                </c:ext>
              </c:extLst>
            </c:dLbl>
            <c:dLbl>
              <c:idx val="3"/>
              <c:tx>
                <c:rich>
                  <a:bodyPr/>
                  <a:lstStyle/>
                  <a:p>
                    <a:pPr>
                      <a:defRPr sz="600" b="0" i="0">
                        <a:solidFill>
                          <a:srgbClr val="000000"/>
                        </a:solidFill>
                        <a:latin typeface="Arial"/>
                        <a:ea typeface="Arial"/>
                        <a:cs typeface="Arial"/>
                      </a:defRPr>
                    </a:pPr>
                    <a:r>
                      <a:rPr lang="en-US" sz="600"/>
                      <a:t>KAP</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E5E-43A7-9DE3-A92CF64696D1}"/>
                </c:ext>
              </c:extLst>
            </c:dLbl>
            <c:dLbl>
              <c:idx val="4"/>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E5E-43A7-9DE3-A92CF64696D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E5E-43A7-9DE3-A92CF64696D1}"/>
                </c:ext>
              </c:extLst>
            </c:dLbl>
            <c:dLbl>
              <c:idx val="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E5E-43A7-9DE3-A92CF64696D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A4-4869-8885-C4EBD52E3A6F}"/>
                </c:ext>
              </c:extLst>
            </c:dLbl>
            <c:dLbl>
              <c:idx val="8"/>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03-448B-A74E-2F9AB5957208}"/>
                </c:ext>
              </c:extLst>
            </c:dLbl>
            <c:dLbl>
              <c:idx val="9"/>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03-448B-A74E-2F9AB5957208}"/>
                </c:ext>
              </c:extLst>
            </c:dLbl>
            <c:dLbl>
              <c:idx val="10"/>
              <c:tx>
                <c:rich>
                  <a:bodyPr/>
                  <a:lstStyle/>
                  <a:p>
                    <a:pPr>
                      <a:defRPr sz="600" b="0" i="0">
                        <a:solidFill>
                          <a:srgbClr val="000000"/>
                        </a:solidFill>
                        <a:latin typeface="Arial"/>
                        <a:ea typeface="Arial"/>
                        <a:cs typeface="Arial"/>
                      </a:defRPr>
                    </a:pPr>
                    <a:r>
                      <a:rPr lang="en-GB"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03-448B-A74E-2F9AB5957208}"/>
                </c:ext>
              </c:extLst>
            </c:dLbl>
            <c:dLbl>
              <c:idx val="11"/>
              <c:tx>
                <c:rich>
                  <a:bodyPr/>
                  <a:lstStyle/>
                  <a:p>
                    <a:pPr>
                      <a:defRPr sz="600" b="0" i="0">
                        <a:solidFill>
                          <a:srgbClr val="000000"/>
                        </a:solidFill>
                        <a:latin typeface="Arial"/>
                        <a:ea typeface="Arial"/>
                        <a:cs typeface="Arial"/>
                      </a:defRPr>
                    </a:pPr>
                    <a:r>
                      <a:rPr lang="en-US" sz="600"/>
                      <a:t>KAP</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03-448B-A74E-2F9AB5957208}"/>
                </c:ext>
              </c:extLst>
            </c:dLbl>
            <c:dLbl>
              <c:idx val="12"/>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03-448B-A74E-2F9AB595720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03-448B-A74E-2F9AB595720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2A-405A-9F92-FEFF82725623}"/>
                </c:ext>
              </c:extLst>
            </c:dLbl>
            <c:dLbl>
              <c:idx val="15"/>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2A-405A-9F92-FEFF82725623}"/>
                </c:ext>
              </c:extLst>
            </c:dLbl>
            <c:dLbl>
              <c:idx val="16"/>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2A-405A-9F92-FEFF8272562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2A-405A-9F92-FEFF8272562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2A-405A-9F92-FEFF82725623}"/>
                </c:ext>
              </c:extLst>
            </c:dLbl>
            <c:dLbl>
              <c:idx val="19"/>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2A-405A-9F92-FEFF82725623}"/>
                </c:ext>
              </c:extLst>
            </c:dLbl>
            <c:dLbl>
              <c:idx val="20"/>
              <c:tx>
                <c:rich>
                  <a:bodyPr/>
                  <a:lstStyle/>
                  <a:p>
                    <a:pPr>
                      <a:defRPr sz="600" b="0" i="0">
                        <a:solidFill>
                          <a:srgbClr val="000000"/>
                        </a:solidFill>
                        <a:latin typeface="Arial"/>
                        <a:ea typeface="Arial"/>
                        <a:cs typeface="Arial"/>
                      </a:defRPr>
                    </a:pPr>
                    <a:r>
                      <a:rPr lang="en-US" sz="600"/>
                      <a:t>SDG</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2A-405A-9F92-FEFF8272562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2A-405A-9F92-FEFF8272562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2A-405A-9F92-FEFF82725623}"/>
                </c:ext>
              </c:extLst>
            </c:dLbl>
            <c:dLbl>
              <c:idx val="23"/>
              <c:tx>
                <c:rich>
                  <a:bodyPr/>
                  <a:lstStyle/>
                  <a:p>
                    <a:pPr>
                      <a:defRPr sz="600" b="0" i="0">
                        <a:solidFill>
                          <a:srgbClr val="000000"/>
                        </a:solidFill>
                        <a:latin typeface="Arial"/>
                        <a:ea typeface="Arial"/>
                        <a:cs typeface="Arial"/>
                      </a:defRPr>
                    </a:pPr>
                    <a:r>
                      <a:rPr lang="en-US" sz="600"/>
                      <a:t>WASHC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2A-405A-9F92-FEFF8272562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D3-414C-9D59-3EC242DE441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60-4517-AD08-50EBE80B3BF3}"/>
                </c:ext>
              </c:extLst>
            </c:dLbl>
            <c:dLbl>
              <c:idx val="2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60-4517-AD08-50EBE80B3B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2002</c:v>
                </c:pt>
                <c:pt idx="1">
                  <c:v>2008</c:v>
                </c:pt>
                <c:pt idx="2">
                  <c:v>2010</c:v>
                </c:pt>
                <c:pt idx="3">
                  <c:v>2011</c:v>
                </c:pt>
                <c:pt idx="4">
                  <c:v>2012</c:v>
                </c:pt>
                <c:pt idx="5">
                  <c:v>2012</c:v>
                </c:pt>
                <c:pt idx="6">
                  <c:v>2012</c:v>
                </c:pt>
                <c:pt idx="7">
                  <c:v>2013</c:v>
                </c:pt>
                <c:pt idx="8">
                  <c:v>2013</c:v>
                </c:pt>
                <c:pt idx="9">
                  <c:v>2014</c:v>
                </c:pt>
                <c:pt idx="10">
                  <c:v>2015</c:v>
                </c:pt>
                <c:pt idx="11">
                  <c:v>2015</c:v>
                </c:pt>
                <c:pt idx="12">
                  <c:v>2016</c:v>
                </c:pt>
                <c:pt idx="13">
                  <c:v>2016</c:v>
                </c:pt>
                <c:pt idx="14">
                  <c:v>2016</c:v>
                </c:pt>
                <c:pt idx="15">
                  <c:v>2016</c:v>
                </c:pt>
                <c:pt idx="16">
                  <c:v>2017</c:v>
                </c:pt>
                <c:pt idx="17">
                  <c:v>2017</c:v>
                </c:pt>
                <c:pt idx="18">
                  <c:v>2018</c:v>
                </c:pt>
                <c:pt idx="19">
                  <c:v>2018</c:v>
                </c:pt>
                <c:pt idx="20">
                  <c:v>2019</c:v>
                </c:pt>
                <c:pt idx="21">
                  <c:v>2019</c:v>
                </c:pt>
                <c:pt idx="22">
                  <c:v>2020</c:v>
                </c:pt>
                <c:pt idx="23">
                  <c:v>2021</c:v>
                </c:pt>
                <c:pt idx="24">
                  <c:v>2021</c:v>
                </c:pt>
                <c:pt idx="25">
                  <c:v>2022</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100</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7E5E-43A7-9DE3-A92CF64696D1}"/>
            </c:ext>
          </c:extLst>
        </c:ser>
        <c:dLbls>
          <c:showLegendKey val="0"/>
          <c:showVal val="0"/>
          <c:showCatName val="0"/>
          <c:showSerName val="0"/>
          <c:showPercent val="0"/>
          <c:showBubbleSize val="0"/>
        </c:dLbls>
        <c:axId val="75155712"/>
        <c:axId val="75161600"/>
      </c:scatterChart>
      <c:valAx>
        <c:axId val="75155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1600"/>
        <c:crosses val="autoZero"/>
        <c:crossBetween val="midCat"/>
        <c:majorUnit val="5"/>
      </c:valAx>
      <c:valAx>
        <c:axId val="75161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57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6DB9185-F72B-44F7-9B9D-A855F64413D3}"/>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B9630C34-96F2-46BE-B987-B591FBABEDE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DA3FF59-353F-4058-A67B-551F85B62EF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62A64C9-63E1-40D7-B93B-E01DD898C4E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BBD57C2-1E3D-4127-956C-EF732FA7956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689E496-E846-418A-8AAC-161CA8E71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8269040-5E4F-4739-ADA6-985C6B6E32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69BB319-E702-4BFD-A643-AAC3D79D18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DEF7FDA-46C4-4E5A-8A70-8A7FAFC74B0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BDC6179-95A7-40A0-9F18-ED19F90CB59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4ACF281-486B-4FC8-A4FE-051122A65FD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45F03E7-A4A0-4A56-8B7B-3B9E68B2324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4D15C60-5E3E-4D1F-9F3B-7A0FB0BA306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67776F3-537C-4EC7-980B-0A9840A74BB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83EFB9A-C954-4AFF-A19E-86A337A66D3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A038-5BB8-46E0-BACF-62BBBCAF6ED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5" customWidth="true"/>
    <col min="2" max="2" width="2.375" style="305" customWidth="true"/>
    <col min="3" max="3" width="58" style="305" customWidth="true"/>
    <col min="4" max="4" width="7.75" style="305" customWidth="true"/>
    <col min="5" max="16384" width="7.75" style="305"/>
  </cols>
  <sheetData>
    <row xmlns:x14ac="http://schemas.microsoft.com/office/spreadsheetml/2009/9/ac" r="1" ht="29.25" customHeight="true" x14ac:dyDescent="0.25">
      <c r="A1" s="302"/>
      <c r="B1" s="303"/>
      <c r="C1" s="303"/>
      <c r="D1" s="303"/>
      <c r="E1" s="304"/>
      <c r="F1" s="304"/>
      <c r="G1" s="304"/>
      <c r="H1" s="304"/>
      <c r="I1" s="304"/>
      <c r="J1" s="304"/>
      <c r="K1" s="304"/>
      <c r="L1" s="304"/>
      <c r="M1" s="304"/>
      <c r="N1" s="304"/>
      <c r="O1" s="304"/>
      <c r="P1" s="304"/>
      <c r="Q1" s="304"/>
      <c r="R1" s="304"/>
    </row>
    <row xmlns:x14ac="http://schemas.microsoft.com/office/spreadsheetml/2009/9/ac" r="2" ht="23.25" x14ac:dyDescent="0.35">
      <c r="A2" s="303"/>
      <c r="B2" s="303"/>
      <c r="C2" s="306"/>
      <c r="D2" s="303"/>
      <c r="E2" s="304"/>
      <c r="F2" s="304"/>
      <c r="G2" s="303"/>
      <c r="H2" s="304"/>
      <c r="I2" s="304"/>
      <c r="J2" s="304"/>
      <c r="K2" s="304"/>
      <c r="L2" s="304"/>
      <c r="M2" s="304"/>
      <c r="N2" s="304"/>
      <c r="O2" s="304"/>
      <c r="P2" s="304"/>
      <c r="Q2" s="304"/>
      <c r="R2" s="304"/>
    </row>
    <row xmlns:x14ac="http://schemas.microsoft.com/office/spreadsheetml/2009/9/ac" r="3" ht="15" x14ac:dyDescent="0.2">
      <c r="A3" s="303"/>
      <c r="B3" s="303"/>
      <c r="C3" s="303"/>
      <c r="D3" s="303"/>
      <c r="F3" s="303"/>
      <c r="G3" s="303"/>
      <c r="H3" s="307"/>
      <c r="I3" s="307"/>
      <c r="J3" s="307"/>
      <c r="K3" s="307"/>
      <c r="L3" s="304"/>
      <c r="M3" s="304"/>
      <c r="N3" s="304"/>
      <c r="O3" s="304"/>
      <c r="P3" s="304"/>
      <c r="Q3" s="304"/>
      <c r="R3" s="304"/>
    </row>
    <row xmlns:x14ac="http://schemas.microsoft.com/office/spreadsheetml/2009/9/ac" r="4" ht="40.5" x14ac:dyDescent="0.2">
      <c r="A4" s="303"/>
      <c r="B4" s="303"/>
      <c r="C4" s="308" t="s">
        <v>129</v>
      </c>
      <c r="D4" s="303"/>
      <c r="E4" s="309"/>
      <c r="F4" s="304"/>
      <c r="G4" s="303"/>
      <c r="H4" s="304"/>
      <c r="I4" s="304"/>
      <c r="J4" s="304"/>
      <c r="K4" s="304"/>
      <c r="L4" s="304"/>
      <c r="M4" s="304"/>
      <c r="N4" s="304"/>
      <c r="O4" s="304"/>
      <c r="P4" s="304"/>
      <c r="Q4" s="304"/>
      <c r="R4" s="304"/>
    </row>
    <row xmlns:x14ac="http://schemas.microsoft.com/office/spreadsheetml/2009/9/ac" r="5" ht="20.25" x14ac:dyDescent="0.2">
      <c r="A5" s="303"/>
      <c r="B5" s="303"/>
      <c r="C5" s="310"/>
      <c r="D5" s="303"/>
      <c r="E5" s="309"/>
      <c r="F5" s="304"/>
      <c r="G5" s="303"/>
      <c r="H5" s="304"/>
      <c r="I5" s="304"/>
      <c r="J5" s="304"/>
      <c r="K5" s="304"/>
      <c r="L5" s="304"/>
      <c r="M5" s="304"/>
      <c r="N5" s="304"/>
      <c r="O5" s="304"/>
      <c r="P5" s="304"/>
      <c r="Q5" s="304"/>
      <c r="R5" s="304"/>
    </row>
    <row xmlns:x14ac="http://schemas.microsoft.com/office/spreadsheetml/2009/9/ac" r="6" ht="15" x14ac:dyDescent="0.2">
      <c r="A6" s="303"/>
      <c r="B6" s="303"/>
      <c r="C6" s="311" t="s">
        <v>136</v>
      </c>
      <c r="D6" s="304"/>
      <c r="E6" s="304"/>
      <c r="F6" s="304"/>
      <c r="G6" s="304"/>
      <c r="H6" s="304"/>
      <c r="I6" s="304"/>
      <c r="J6" s="304"/>
      <c r="K6" s="304"/>
      <c r="L6" s="304"/>
      <c r="M6" s="304"/>
      <c r="N6" s="304"/>
      <c r="O6" s="304"/>
      <c r="P6" s="304"/>
      <c r="Q6" s="304"/>
      <c r="R6" s="304"/>
    </row>
    <row xmlns:x14ac="http://schemas.microsoft.com/office/spreadsheetml/2009/9/ac" r="7" ht="26.25" x14ac:dyDescent="0.4">
      <c r="A7" s="303"/>
      <c r="B7" s="303"/>
      <c r="C7" s="312" t="s">
        <v>286</v>
      </c>
      <c r="D7" s="304"/>
      <c r="E7" s="304"/>
      <c r="F7" s="304"/>
      <c r="G7" s="304"/>
      <c r="H7" s="304"/>
      <c r="I7" s="304"/>
      <c r="J7" s="304"/>
      <c r="K7" s="304"/>
      <c r="L7" s="304"/>
      <c r="M7" s="304"/>
      <c r="N7" s="304"/>
      <c r="O7" s="304"/>
      <c r="P7" s="304"/>
      <c r="Q7" s="304"/>
      <c r="R7" s="304"/>
    </row>
    <row xmlns:x14ac="http://schemas.microsoft.com/office/spreadsheetml/2009/9/ac" r="8" ht="15" x14ac:dyDescent="0.2">
      <c r="A8" s="303"/>
      <c r="B8" s="303"/>
      <c r="C8" s="303"/>
      <c r="D8" s="304"/>
      <c r="E8" s="304"/>
      <c r="F8" s="304"/>
      <c r="G8" s="304"/>
      <c r="H8" s="304"/>
      <c r="I8" s="304"/>
      <c r="J8" s="304"/>
      <c r="K8" s="304"/>
      <c r="L8" s="304"/>
      <c r="M8" s="304"/>
      <c r="N8" s="304"/>
      <c r="O8" s="304"/>
      <c r="P8" s="304"/>
      <c r="Q8" s="304"/>
      <c r="R8" s="304"/>
    </row>
    <row xmlns:x14ac="http://schemas.microsoft.com/office/spreadsheetml/2009/9/ac" r="9" ht="15" x14ac:dyDescent="0.2">
      <c r="A9" s="303"/>
      <c r="B9" s="303"/>
      <c r="C9" s="313" t="s">
        <v>407</v>
      </c>
      <c r="D9" s="304"/>
      <c r="E9" s="304"/>
      <c r="F9" s="304"/>
      <c r="G9" s="304"/>
      <c r="H9" s="304"/>
      <c r="I9" s="304"/>
      <c r="J9" s="304"/>
      <c r="K9" s="304"/>
      <c r="L9" s="304"/>
      <c r="M9" s="304"/>
      <c r="N9" s="304"/>
      <c r="O9" s="304"/>
      <c r="P9" s="304"/>
      <c r="Q9" s="304"/>
      <c r="R9" s="304"/>
    </row>
    <row xmlns:x14ac="http://schemas.microsoft.com/office/spreadsheetml/2009/9/ac" r="10" ht="15" x14ac:dyDescent="0.2">
      <c r="A10" s="303"/>
      <c r="B10" s="303"/>
      <c r="C10" s="311"/>
      <c r="D10" s="304"/>
      <c r="E10" s="304"/>
      <c r="F10" s="304"/>
      <c r="G10" s="304"/>
      <c r="H10" s="304"/>
      <c r="I10" s="304"/>
      <c r="J10" s="304"/>
      <c r="K10" s="304"/>
      <c r="L10" s="304"/>
      <c r="M10" s="304"/>
      <c r="N10" s="304"/>
      <c r="O10" s="304"/>
      <c r="P10" s="304"/>
      <c r="Q10" s="304"/>
      <c r="R10" s="304"/>
    </row>
    <row xmlns:x14ac="http://schemas.microsoft.com/office/spreadsheetml/2009/9/ac" r="11" ht="15.95" customHeight="true" x14ac:dyDescent="0.2">
      <c r="A11" s="303"/>
      <c r="C11" s="337" t="s">
        <v>32</v>
      </c>
      <c r="D11" s="314"/>
      <c r="E11" s="315"/>
      <c r="F11" s="314"/>
      <c r="G11" s="314"/>
      <c r="H11" s="304"/>
      <c r="I11" s="304"/>
      <c r="J11" s="304"/>
      <c r="K11" s="304"/>
      <c r="L11" s="304"/>
      <c r="M11" s="304"/>
      <c r="N11" s="304"/>
      <c r="O11" s="304"/>
      <c r="P11" s="304"/>
      <c r="Q11" s="304"/>
      <c r="R11" s="304"/>
    </row>
    <row xmlns:x14ac="http://schemas.microsoft.com/office/spreadsheetml/2009/9/ac" r="12" ht="9" customHeight="true" x14ac:dyDescent="0.2">
      <c r="A12" s="303"/>
      <c r="B12" s="304"/>
      <c r="C12" s="316"/>
      <c r="D12" s="314"/>
      <c r="E12" s="315"/>
      <c r="F12" s="314"/>
      <c r="G12" s="314"/>
      <c r="H12" s="304"/>
      <c r="I12" s="304"/>
      <c r="J12" s="304"/>
      <c r="K12" s="304"/>
      <c r="L12" s="304"/>
      <c r="M12" s="304"/>
      <c r="N12" s="304"/>
      <c r="O12" s="304"/>
      <c r="P12" s="304"/>
      <c r="Q12" s="304"/>
      <c r="R12" s="304"/>
    </row>
    <row xmlns:x14ac="http://schemas.microsoft.com/office/spreadsheetml/2009/9/ac" r="13" ht="24.95" customHeight="true" x14ac:dyDescent="0.25">
      <c r="A13" s="303"/>
      <c r="B13" s="304"/>
      <c r="C13" s="317" t="s">
        <v>130</v>
      </c>
      <c r="D13" s="314"/>
      <c r="E13" s="315"/>
      <c r="F13" s="314"/>
      <c r="G13" s="314"/>
      <c r="H13" s="304"/>
      <c r="I13" s="304"/>
      <c r="J13" s="304"/>
      <c r="K13" s="304"/>
      <c r="L13" s="304"/>
      <c r="M13" s="304"/>
      <c r="N13" s="304"/>
      <c r="O13" s="304"/>
      <c r="P13" s="304"/>
      <c r="Q13" s="304"/>
      <c r="R13" s="304"/>
    </row>
    <row xmlns:x14ac="http://schemas.microsoft.com/office/spreadsheetml/2009/9/ac" r="14" ht="21.95" customHeight="true" x14ac:dyDescent="0.2">
      <c r="A14" s="303"/>
      <c r="B14" s="318"/>
      <c r="C14" s="319" t="s">
        <v>137</v>
      </c>
      <c r="D14" s="314"/>
      <c r="E14" s="315"/>
      <c r="F14" s="314"/>
      <c r="G14" s="314"/>
      <c r="H14" s="304"/>
      <c r="I14" s="304"/>
      <c r="J14" s="304"/>
      <c r="K14" s="304"/>
      <c r="L14" s="304"/>
      <c r="M14" s="304"/>
      <c r="N14" s="304"/>
      <c r="O14" s="304"/>
      <c r="P14" s="304"/>
      <c r="Q14" s="304"/>
      <c r="R14" s="304"/>
    </row>
    <row xmlns:x14ac="http://schemas.microsoft.com/office/spreadsheetml/2009/9/ac" r="15" ht="15" x14ac:dyDescent="0.2">
      <c r="A15" s="303"/>
      <c r="B15" s="318"/>
      <c r="C15" s="320" t="s">
        <v>138</v>
      </c>
      <c r="D15" s="314"/>
      <c r="E15" s="315"/>
      <c r="F15" s="314"/>
      <c r="G15" s="314"/>
      <c r="H15" s="304"/>
      <c r="I15" s="304"/>
      <c r="J15" s="304"/>
      <c r="K15" s="304"/>
      <c r="L15" s="304"/>
      <c r="M15" s="304"/>
      <c r="N15" s="304"/>
      <c r="O15" s="304"/>
      <c r="P15" s="304"/>
      <c r="Q15" s="304"/>
      <c r="R15" s="304"/>
    </row>
    <row xmlns:x14ac="http://schemas.microsoft.com/office/spreadsheetml/2009/9/ac" r="16" ht="15" x14ac:dyDescent="0.2">
      <c r="A16" s="303"/>
      <c r="B16" s="318"/>
      <c r="C16" s="319" t="s">
        <v>388</v>
      </c>
      <c r="D16" s="314"/>
      <c r="E16" s="315"/>
      <c r="F16" s="314"/>
      <c r="G16" s="314"/>
      <c r="H16" s="304"/>
      <c r="I16" s="304"/>
      <c r="J16" s="304"/>
      <c r="K16" s="304"/>
      <c r="L16" s="304"/>
      <c r="M16" s="304"/>
      <c r="N16" s="304"/>
      <c r="O16" s="304"/>
      <c r="P16" s="304"/>
      <c r="Q16" s="304"/>
      <c r="R16" s="304"/>
    </row>
    <row xmlns:x14ac="http://schemas.microsoft.com/office/spreadsheetml/2009/9/ac" r="17" ht="26.1" customHeight="true" x14ac:dyDescent="0.2">
      <c r="A17" s="303"/>
      <c r="B17" s="315"/>
      <c r="C17" s="321"/>
      <c r="D17" s="314"/>
      <c r="E17" s="318"/>
      <c r="F17" s="314"/>
      <c r="G17" s="314"/>
      <c r="H17" s="304"/>
      <c r="I17" s="304"/>
      <c r="J17" s="304"/>
      <c r="K17" s="304"/>
      <c r="L17" s="304"/>
      <c r="M17" s="304"/>
      <c r="N17" s="304"/>
      <c r="O17" s="304"/>
      <c r="P17" s="304"/>
      <c r="Q17" s="304"/>
      <c r="R17" s="304"/>
    </row>
    <row xmlns:x14ac="http://schemas.microsoft.com/office/spreadsheetml/2009/9/ac" r="18" ht="15.75" x14ac:dyDescent="0.25">
      <c r="A18" s="303"/>
      <c r="B18" s="315"/>
      <c r="C18" s="322" t="s">
        <v>33</v>
      </c>
      <c r="D18" s="314"/>
      <c r="E18" s="323"/>
      <c r="F18" s="314"/>
      <c r="G18" s="314"/>
      <c r="H18" s="304"/>
      <c r="I18" s="304"/>
      <c r="J18" s="304"/>
      <c r="K18" s="304"/>
      <c r="L18" s="304"/>
      <c r="M18" s="304"/>
      <c r="N18" s="304"/>
      <c r="O18" s="304"/>
      <c r="P18" s="304"/>
      <c r="Q18" s="304"/>
      <c r="R18" s="304"/>
    </row>
    <row xmlns:x14ac="http://schemas.microsoft.com/office/spreadsheetml/2009/9/ac" r="19" ht="15" x14ac:dyDescent="0.2">
      <c r="A19" s="303"/>
      <c r="B19" s="315"/>
      <c r="C19" s="324" t="s">
        <v>131</v>
      </c>
      <c r="D19" s="314"/>
      <c r="E19" s="325"/>
      <c r="F19" s="314"/>
      <c r="G19" s="314"/>
      <c r="H19" s="304"/>
      <c r="I19" s="304"/>
      <c r="J19" s="304"/>
      <c r="K19" s="304"/>
      <c r="L19" s="304"/>
      <c r="M19" s="304"/>
      <c r="N19" s="304"/>
      <c r="O19" s="304"/>
      <c r="P19" s="304"/>
      <c r="Q19" s="304"/>
      <c r="R19" s="304"/>
    </row>
    <row xmlns:x14ac="http://schemas.microsoft.com/office/spreadsheetml/2009/9/ac" r="20" ht="15" x14ac:dyDescent="0.2">
      <c r="A20" s="303"/>
      <c r="B20" s="315"/>
      <c r="C20" s="394" t="s">
        <v>132</v>
      </c>
      <c r="D20" s="314"/>
      <c r="E20" s="326"/>
      <c r="F20" s="314"/>
      <c r="G20" s="314"/>
      <c r="H20" s="304"/>
      <c r="I20" s="304"/>
      <c r="J20" s="304"/>
      <c r="K20" s="304"/>
      <c r="L20" s="304"/>
      <c r="M20" s="304"/>
      <c r="N20" s="304"/>
      <c r="O20" s="304"/>
      <c r="P20" s="304"/>
      <c r="Q20" s="304"/>
      <c r="R20" s="304"/>
    </row>
    <row xmlns:x14ac="http://schemas.microsoft.com/office/spreadsheetml/2009/9/ac" r="21" ht="15" x14ac:dyDescent="0.2">
      <c r="A21" s="303"/>
      <c r="B21" s="315"/>
      <c r="C21" s="395" t="s">
        <v>133</v>
      </c>
      <c r="D21" s="314"/>
      <c r="E21" s="327"/>
      <c r="F21" s="314"/>
      <c r="G21" s="314"/>
      <c r="H21" s="304"/>
      <c r="I21" s="304"/>
      <c r="J21" s="304"/>
      <c r="K21" s="304"/>
      <c r="L21" s="304"/>
      <c r="M21" s="304"/>
      <c r="N21" s="304"/>
      <c r="O21" s="304"/>
      <c r="P21" s="304"/>
      <c r="Q21" s="304"/>
      <c r="R21" s="304"/>
    </row>
    <row xmlns:x14ac="http://schemas.microsoft.com/office/spreadsheetml/2009/9/ac" r="22" ht="15" x14ac:dyDescent="0.2">
      <c r="A22" s="303"/>
      <c r="B22" s="315"/>
      <c r="C22" s="396" t="s">
        <v>134</v>
      </c>
      <c r="D22" s="314"/>
      <c r="E22" s="314"/>
      <c r="F22" s="314"/>
      <c r="G22" s="314"/>
      <c r="H22" s="304"/>
      <c r="I22" s="304"/>
      <c r="J22" s="304"/>
      <c r="K22" s="304"/>
      <c r="L22" s="304"/>
      <c r="M22" s="304"/>
      <c r="N22" s="304"/>
      <c r="O22" s="304"/>
      <c r="P22" s="304"/>
      <c r="Q22" s="304"/>
      <c r="R22" s="304"/>
    </row>
    <row xmlns:x14ac="http://schemas.microsoft.com/office/spreadsheetml/2009/9/ac" r="23" ht="15" x14ac:dyDescent="0.2">
      <c r="A23" s="303"/>
      <c r="B23" s="315"/>
      <c r="C23" s="324" t="s">
        <v>135</v>
      </c>
      <c r="D23" s="314"/>
      <c r="E23" s="314"/>
      <c r="F23" s="314"/>
      <c r="G23" s="314"/>
      <c r="H23" s="304"/>
      <c r="I23" s="304"/>
      <c r="J23" s="304"/>
      <c r="K23" s="304"/>
      <c r="L23" s="304"/>
      <c r="M23" s="304"/>
      <c r="N23" s="304"/>
      <c r="O23" s="304"/>
      <c r="P23" s="304"/>
      <c r="Q23" s="304"/>
      <c r="R23" s="304"/>
    </row>
    <row xmlns:x14ac="http://schemas.microsoft.com/office/spreadsheetml/2009/9/ac" r="24" ht="15" x14ac:dyDescent="0.2">
      <c r="A24" s="303"/>
      <c r="B24" s="315"/>
      <c r="C24" s="328"/>
      <c r="D24" s="314"/>
      <c r="E24" s="314"/>
      <c r="F24" s="314"/>
      <c r="G24" s="314"/>
      <c r="H24" s="304"/>
      <c r="I24" s="304"/>
      <c r="J24" s="304"/>
      <c r="K24" s="304"/>
      <c r="L24" s="304"/>
      <c r="M24" s="304"/>
      <c r="N24" s="304"/>
      <c r="O24" s="304"/>
      <c r="P24" s="304"/>
      <c r="Q24" s="304"/>
      <c r="R24" s="304"/>
    </row>
    <row xmlns:x14ac="http://schemas.microsoft.com/office/spreadsheetml/2009/9/ac" r="25" ht="15.95" customHeight="true" x14ac:dyDescent="0.2">
      <c r="A25" s="329"/>
      <c r="B25" s="329"/>
      <c r="C25" s="330"/>
      <c r="D25" s="303"/>
      <c r="E25" s="304"/>
      <c r="F25" s="304"/>
      <c r="G25" s="304"/>
      <c r="H25" s="304"/>
      <c r="I25" s="304"/>
      <c r="J25" s="304"/>
      <c r="K25" s="304"/>
      <c r="L25" s="304"/>
      <c r="M25" s="304"/>
      <c r="N25" s="304"/>
      <c r="O25" s="304"/>
      <c r="P25" s="304"/>
      <c r="Q25" s="304"/>
      <c r="R25" s="304"/>
    </row>
    <row xmlns:x14ac="http://schemas.microsoft.com/office/spreadsheetml/2009/9/ac" r="26" ht="23.25" x14ac:dyDescent="0.2">
      <c r="A26" s="329"/>
      <c r="B26" s="329"/>
      <c r="C26" s="329"/>
      <c r="D26" s="303"/>
      <c r="E26" s="304"/>
      <c r="F26" s="304"/>
      <c r="G26" s="304"/>
      <c r="H26" s="304"/>
      <c r="I26" s="304"/>
      <c r="J26" s="304"/>
      <c r="K26" s="304"/>
      <c r="L26" s="304"/>
      <c r="M26" s="304"/>
      <c r="N26" s="304"/>
      <c r="O26" s="304"/>
      <c r="P26" s="304"/>
      <c r="Q26" s="304"/>
      <c r="R26" s="304"/>
    </row>
    <row xmlns:x14ac="http://schemas.microsoft.com/office/spreadsheetml/2009/9/ac" r="27" ht="15" x14ac:dyDescent="0.2">
      <c r="A27" s="331"/>
      <c r="B27" s="332"/>
      <c r="C27" s="333"/>
      <c r="D27" s="303"/>
      <c r="E27" s="304"/>
      <c r="F27" s="304"/>
      <c r="G27" s="304"/>
      <c r="H27" s="304"/>
      <c r="I27" s="304"/>
      <c r="J27" s="304"/>
      <c r="K27" s="304"/>
      <c r="L27" s="304"/>
      <c r="M27" s="304"/>
      <c r="N27" s="304"/>
      <c r="O27" s="304"/>
      <c r="P27" s="304"/>
      <c r="Q27" s="304"/>
      <c r="R27" s="304"/>
    </row>
    <row xmlns:x14ac="http://schemas.microsoft.com/office/spreadsheetml/2009/9/ac" r="28" ht="15" x14ac:dyDescent="0.2">
      <c r="A28" s="331"/>
      <c r="B28" s="332"/>
      <c r="C28" s="334"/>
      <c r="D28" s="303"/>
      <c r="E28" s="304"/>
      <c r="F28" s="304"/>
      <c r="G28" s="304"/>
      <c r="H28" s="304"/>
      <c r="I28" s="304"/>
      <c r="J28" s="304"/>
      <c r="K28" s="304"/>
      <c r="L28" s="304"/>
      <c r="M28" s="304"/>
      <c r="N28" s="304"/>
      <c r="O28" s="304"/>
      <c r="P28" s="304"/>
      <c r="Q28" s="304"/>
      <c r="R28" s="304"/>
    </row>
    <row xmlns:x14ac="http://schemas.microsoft.com/office/spreadsheetml/2009/9/ac" r="29" ht="15" x14ac:dyDescent="0.2">
      <c r="A29" s="331"/>
      <c r="B29" s="332"/>
      <c r="C29" s="335"/>
      <c r="D29" s="303"/>
      <c r="E29" s="304"/>
      <c r="F29" s="304"/>
      <c r="G29" s="304"/>
      <c r="H29" s="304"/>
      <c r="I29" s="304"/>
      <c r="J29" s="304"/>
      <c r="K29" s="304"/>
      <c r="L29" s="304"/>
      <c r="M29" s="304"/>
      <c r="N29" s="304"/>
      <c r="O29" s="304"/>
      <c r="P29" s="304"/>
      <c r="Q29" s="304"/>
      <c r="R29" s="304"/>
    </row>
    <row xmlns:x14ac="http://schemas.microsoft.com/office/spreadsheetml/2009/9/ac" r="30" ht="15" x14ac:dyDescent="0.2">
      <c r="A30" s="331"/>
      <c r="B30" s="332"/>
      <c r="C30" s="335"/>
      <c r="D30" s="303"/>
      <c r="E30" s="304"/>
      <c r="F30" s="304"/>
      <c r="G30" s="304"/>
      <c r="H30" s="304"/>
      <c r="I30" s="304"/>
      <c r="J30" s="304"/>
      <c r="K30" s="304"/>
      <c r="L30" s="304"/>
      <c r="M30" s="304"/>
      <c r="N30" s="304"/>
      <c r="O30" s="304"/>
      <c r="P30" s="304"/>
      <c r="Q30" s="304"/>
      <c r="R30" s="304"/>
    </row>
    <row xmlns:x14ac="http://schemas.microsoft.com/office/spreadsheetml/2009/9/ac" r="31" ht="15" x14ac:dyDescent="0.2">
      <c r="A31" s="331"/>
      <c r="B31" s="332"/>
      <c r="C31" s="335"/>
      <c r="D31" s="303"/>
      <c r="E31" s="304"/>
      <c r="F31" s="304"/>
      <c r="G31" s="304"/>
      <c r="H31" s="304"/>
      <c r="I31" s="304"/>
      <c r="J31" s="304"/>
      <c r="K31" s="304"/>
      <c r="L31" s="304"/>
      <c r="M31" s="304"/>
      <c r="N31" s="304"/>
      <c r="O31" s="304"/>
      <c r="P31" s="304"/>
      <c r="Q31" s="304"/>
      <c r="R31" s="304"/>
    </row>
    <row xmlns:x14ac="http://schemas.microsoft.com/office/spreadsheetml/2009/9/ac" r="32" ht="15" x14ac:dyDescent="0.2">
      <c r="A32" s="331"/>
      <c r="B32" s="332"/>
      <c r="C32" s="335"/>
      <c r="D32" s="303"/>
      <c r="E32" s="304"/>
      <c r="F32" s="304"/>
      <c r="G32" s="304"/>
      <c r="H32" s="304"/>
      <c r="I32" s="304"/>
      <c r="J32" s="304"/>
      <c r="K32" s="304"/>
      <c r="L32" s="304"/>
      <c r="M32" s="304"/>
      <c r="N32" s="304"/>
      <c r="O32" s="304"/>
      <c r="P32" s="304"/>
      <c r="Q32" s="304"/>
      <c r="R32" s="304"/>
    </row>
    <row xmlns:x14ac="http://schemas.microsoft.com/office/spreadsheetml/2009/9/ac" r="33" ht="15" x14ac:dyDescent="0.2">
      <c r="A33" s="331"/>
      <c r="B33" s="332"/>
      <c r="C33" s="335"/>
      <c r="D33" s="303"/>
      <c r="E33" s="304"/>
      <c r="F33" s="304"/>
      <c r="G33" s="304"/>
      <c r="H33" s="304"/>
      <c r="I33" s="304"/>
      <c r="J33" s="304"/>
      <c r="K33" s="304"/>
      <c r="L33" s="304"/>
      <c r="M33" s="304"/>
      <c r="N33" s="304"/>
      <c r="O33" s="304"/>
      <c r="P33" s="304"/>
      <c r="Q33" s="304"/>
      <c r="R33" s="304"/>
    </row>
    <row xmlns:x14ac="http://schemas.microsoft.com/office/spreadsheetml/2009/9/ac" r="34" ht="15" x14ac:dyDescent="0.2">
      <c r="A34" s="331"/>
      <c r="B34" s="332"/>
      <c r="D34" s="303"/>
      <c r="E34" s="304"/>
      <c r="F34" s="304"/>
      <c r="G34" s="304"/>
      <c r="H34" s="304"/>
      <c r="I34" s="304"/>
      <c r="J34" s="304"/>
      <c r="K34" s="304"/>
      <c r="L34" s="304"/>
      <c r="M34" s="304"/>
      <c r="N34" s="304"/>
      <c r="O34" s="304"/>
      <c r="P34" s="304"/>
      <c r="Q34" s="304"/>
      <c r="R34" s="304"/>
    </row>
    <row xmlns:x14ac="http://schemas.microsoft.com/office/spreadsheetml/2009/9/ac" r="35" ht="15" x14ac:dyDescent="0.2">
      <c r="A35" s="303"/>
      <c r="B35" s="303"/>
      <c r="C35" s="303"/>
      <c r="D35" s="303"/>
      <c r="E35" s="304"/>
      <c r="F35" s="304"/>
      <c r="G35" s="304"/>
      <c r="H35" s="304"/>
      <c r="I35" s="304"/>
      <c r="J35" s="304"/>
      <c r="K35" s="304"/>
      <c r="L35" s="304"/>
      <c r="M35" s="304"/>
      <c r="N35" s="304"/>
      <c r="O35" s="304"/>
      <c r="P35" s="304"/>
      <c r="Q35" s="304"/>
      <c r="R35" s="304"/>
    </row>
    <row xmlns:x14ac="http://schemas.microsoft.com/office/spreadsheetml/2009/9/ac" r="36" ht="15" x14ac:dyDescent="0.2">
      <c r="A36" s="303"/>
      <c r="B36" s="303"/>
      <c r="C36" s="303"/>
      <c r="D36" s="303"/>
      <c r="E36" s="304"/>
      <c r="F36" s="304"/>
      <c r="G36" s="304"/>
      <c r="H36" s="304"/>
      <c r="I36" s="304"/>
      <c r="J36" s="304"/>
      <c r="K36" s="304"/>
      <c r="L36" s="304"/>
      <c r="M36" s="304"/>
      <c r="N36" s="304"/>
      <c r="O36" s="304"/>
      <c r="P36" s="304"/>
      <c r="Q36" s="304"/>
      <c r="R36" s="304"/>
    </row>
    <row xmlns:x14ac="http://schemas.microsoft.com/office/spreadsheetml/2009/9/ac" r="37" ht="15" x14ac:dyDescent="0.2">
      <c r="A37" s="303"/>
      <c r="B37" s="303"/>
      <c r="C37" s="303"/>
      <c r="D37" s="303"/>
    </row>
    <row xmlns:x14ac="http://schemas.microsoft.com/office/spreadsheetml/2009/9/ac" r="38" ht="15" x14ac:dyDescent="0.2">
      <c r="A38" s="303"/>
      <c r="B38" s="303"/>
      <c r="C38" s="303"/>
      <c r="D38" s="303"/>
    </row>
    <row xmlns:x14ac="http://schemas.microsoft.com/office/spreadsheetml/2009/9/ac" r="39" ht="15" x14ac:dyDescent="0.2">
      <c r="A39" s="303"/>
      <c r="B39" s="303"/>
      <c r="C39" s="303"/>
      <c r="D39" s="303"/>
    </row>
    <row xmlns:x14ac="http://schemas.microsoft.com/office/spreadsheetml/2009/9/ac" r="40" ht="15" x14ac:dyDescent="0.2">
      <c r="A40" s="303"/>
      <c r="B40" s="303"/>
      <c r="C40" s="303"/>
      <c r="D40" s="303"/>
    </row>
    <row xmlns:x14ac="http://schemas.microsoft.com/office/spreadsheetml/2009/9/ac" r="46" x14ac:dyDescent="0.2">
      <c r="L46" s="33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KF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style="134" customWidth="true"/>
    <col min="54" max="59" width="7.875" style="134" customWidth="true"/>
    <col min="60" max="61" width="1.125" customWidth="true"/>
    <col min="62" max="62" width="24.625" style="134" customWidth="true"/>
    <col min="63" max="63" width="29.75"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 min="252" max="252" width="24.625" style="134" customWidth="true"/>
    <col min="253" max="253" width="29.75" customWidth="true"/>
    <col min="254" max="259" width="7.875" customWidth="true"/>
    <col min="260" max="261" width="1.125" customWidth="true"/>
    <col min="262" max="262" width="24.625" style="134" customWidth="true"/>
    <col min="263" max="263" width="29.75" customWidth="true"/>
    <col min="264" max="269" width="7.875" customWidth="true"/>
    <col min="270" max="271" width="1.125" customWidth="true"/>
    <col min="272" max="272" width="24.625" style="134" customWidth="true"/>
    <col min="273" max="273" width="29.75" customWidth="true"/>
    <col min="274" max="279" width="7.875" customWidth="true"/>
    <col min="280" max="281" width="1.125" customWidth="true"/>
    <col min="282" max="282" width="24.625" style="134" customWidth="true"/>
    <col min="283" max="283" width="29.75" customWidth="true"/>
    <col min="284" max="289" width="7.875" customWidth="true"/>
    <col min="290" max="291" width="1.125" customWidth="true"/>
    <col min="292" max="292" width="24.625" style="134" customWidth="true"/>
    <col min="293" max="293" width="29.75" customWidth="true"/>
    <col min="294" max="299" width="7.875" customWidth="true"/>
    <col min="300" max="301" width="1.125" customWidth="true"/>
  </cols>
  <sheetData>
    <row xmlns:x14ac="http://schemas.microsoft.com/office/spreadsheetml/2009/9/ac" r="1" s="342" customFormat="true" ht="30" customHeight="true" x14ac:dyDescent="0.25">
      <c r="B1" s="360" t="s">
        <v>31</v>
      </c>
      <c r="C1" s="598" t="s">
        <v>287</v>
      </c>
      <c r="D1" s="348" t="s">
        <v>286</v>
      </c>
      <c r="E1" s="348"/>
      <c r="F1" s="348"/>
      <c r="G1" s="348"/>
      <c r="H1" s="348"/>
      <c r="I1" s="349"/>
      <c r="J1" s="339"/>
      <c r="K1" s="339"/>
      <c r="L1" s="360" t="s">
        <v>31</v>
      </c>
      <c r="M1" s="598" t="s">
        <v>288</v>
      </c>
      <c r="N1" s="348" t="s">
        <v>286</v>
      </c>
      <c r="O1" s="348"/>
      <c r="P1" s="348"/>
      <c r="Q1" s="348"/>
      <c r="R1" s="348"/>
      <c r="S1" s="349"/>
      <c r="T1" s="339"/>
      <c r="U1" s="339"/>
      <c r="V1" s="360" t="s">
        <v>31</v>
      </c>
      <c r="W1" s="598" t="s">
        <v>289</v>
      </c>
      <c r="X1" s="348" t="s">
        <v>286</v>
      </c>
      <c r="Y1" s="348"/>
      <c r="Z1" s="348"/>
      <c r="AA1" s="348"/>
      <c r="AB1" s="348"/>
      <c r="AC1" s="349"/>
      <c r="AD1" s="339"/>
      <c r="AE1" s="339"/>
      <c r="AF1" s="360" t="s">
        <v>31</v>
      </c>
      <c r="AG1" s="598" t="s">
        <v>290</v>
      </c>
      <c r="AH1" s="348" t="s">
        <v>286</v>
      </c>
      <c r="AI1" s="348"/>
      <c r="AJ1" s="348"/>
      <c r="AK1" s="348"/>
      <c r="AL1" s="348"/>
      <c r="AM1" s="349"/>
      <c r="AN1" s="339"/>
      <c r="AO1" s="339"/>
      <c r="AP1" s="360" t="s">
        <v>31</v>
      </c>
      <c r="AQ1" s="598" t="s">
        <v>291</v>
      </c>
      <c r="AR1" s="348" t="s">
        <v>286</v>
      </c>
      <c r="AS1" s="348"/>
      <c r="AT1" s="348"/>
      <c r="AU1" s="348"/>
      <c r="AV1" s="348"/>
      <c r="AW1" s="349"/>
      <c r="AX1" s="339"/>
      <c r="AY1" s="339"/>
      <c r="AZ1" s="360" t="s">
        <v>31</v>
      </c>
      <c r="BA1" s="598" t="s">
        <v>291</v>
      </c>
      <c r="BB1" s="348" t="s">
        <v>286</v>
      </c>
      <c r="BC1" s="348"/>
      <c r="BD1" s="348"/>
      <c r="BE1" s="348"/>
      <c r="BF1" s="348"/>
      <c r="BG1" s="349"/>
      <c r="BH1" s="339"/>
      <c r="BI1" s="339"/>
      <c r="BJ1" s="360" t="s">
        <v>31</v>
      </c>
      <c r="BK1" s="598">
        <v>2012</v>
      </c>
      <c r="BL1" s="348" t="s">
        <v>286</v>
      </c>
      <c r="BM1" s="348"/>
      <c r="BN1" s="348"/>
      <c r="BO1" s="348"/>
      <c r="BP1" s="348"/>
      <c r="BQ1" s="349"/>
      <c r="BR1" s="339"/>
      <c r="BS1" s="339"/>
      <c r="BT1" s="360" t="s">
        <v>31</v>
      </c>
      <c r="BU1" s="598" t="s">
        <v>292</v>
      </c>
      <c r="BV1" s="348" t="s">
        <v>286</v>
      </c>
      <c r="BW1" s="348"/>
      <c r="BX1" s="348"/>
      <c r="BY1" s="348"/>
      <c r="BZ1" s="348"/>
      <c r="CA1" s="349"/>
      <c r="CB1" s="339"/>
      <c r="CC1" s="339"/>
      <c r="CD1" s="360" t="s">
        <v>31</v>
      </c>
      <c r="CE1" s="598">
        <v>2013</v>
      </c>
      <c r="CF1" s="348" t="s">
        <v>286</v>
      </c>
      <c r="CG1" s="348"/>
      <c r="CH1" s="348"/>
      <c r="CI1" s="348"/>
      <c r="CJ1" s="348"/>
      <c r="CK1" s="349"/>
      <c r="CL1" s="339"/>
      <c r="CM1" s="339"/>
      <c r="CN1" s="360" t="s">
        <v>31</v>
      </c>
      <c r="CO1" s="598">
        <v>2014</v>
      </c>
      <c r="CP1" s="348" t="s">
        <v>286</v>
      </c>
      <c r="CQ1" s="348"/>
      <c r="CR1" s="348"/>
      <c r="CS1" s="348"/>
      <c r="CT1" s="348"/>
      <c r="CU1" s="349"/>
      <c r="CV1" s="339"/>
      <c r="CW1" s="339"/>
      <c r="CX1" s="360" t="s">
        <v>31</v>
      </c>
      <c r="CY1" s="598">
        <v>2015</v>
      </c>
      <c r="CZ1" s="348" t="s">
        <v>286</v>
      </c>
      <c r="DA1" s="348"/>
      <c r="DB1" s="348"/>
      <c r="DC1" s="348"/>
      <c r="DD1" s="348"/>
      <c r="DE1" s="349"/>
      <c r="DF1" s="339"/>
      <c r="DG1" s="339"/>
      <c r="DH1" s="360" t="s">
        <v>31</v>
      </c>
      <c r="DI1" s="598" t="s">
        <v>293</v>
      </c>
      <c r="DJ1" s="348" t="s">
        <v>286</v>
      </c>
      <c r="DK1" s="348"/>
      <c r="DL1" s="348"/>
      <c r="DM1" s="348"/>
      <c r="DN1" s="348"/>
      <c r="DO1" s="349"/>
      <c r="DP1" s="339"/>
      <c r="DQ1" s="339"/>
      <c r="DR1" s="360" t="s">
        <v>31</v>
      </c>
      <c r="DS1" s="598" t="s">
        <v>294</v>
      </c>
      <c r="DT1" s="348" t="s">
        <v>286</v>
      </c>
      <c r="DU1" s="348"/>
      <c r="DV1" s="348"/>
      <c r="DW1" s="348"/>
      <c r="DX1" s="348"/>
      <c r="DY1" s="349"/>
      <c r="DZ1" s="339"/>
      <c r="EA1" s="339"/>
      <c r="EB1" s="360" t="s">
        <v>31</v>
      </c>
      <c r="EC1" s="598" t="s">
        <v>294</v>
      </c>
      <c r="ED1" s="348" t="s">
        <v>286</v>
      </c>
      <c r="EE1" s="348"/>
      <c r="EF1" s="348"/>
      <c r="EG1" s="348"/>
      <c r="EH1" s="348"/>
      <c r="EI1" s="349"/>
      <c r="EJ1" s="339"/>
      <c r="EK1" s="339"/>
      <c r="EL1" s="360" t="s">
        <v>31</v>
      </c>
      <c r="EM1" s="598" t="s">
        <v>294</v>
      </c>
      <c r="EN1" s="348" t="s">
        <v>286</v>
      </c>
      <c r="EO1" s="348"/>
      <c r="EP1" s="348"/>
      <c r="EQ1" s="348"/>
      <c r="ER1" s="348"/>
      <c r="ES1" s="349"/>
      <c r="ET1" s="339"/>
      <c r="EU1" s="339"/>
      <c r="EV1" s="360" t="s">
        <v>31</v>
      </c>
      <c r="EW1" s="598">
        <v>2016</v>
      </c>
      <c r="EX1" s="348" t="s">
        <v>286</v>
      </c>
      <c r="EY1" s="348"/>
      <c r="EZ1" s="348"/>
      <c r="FA1" s="348"/>
      <c r="FB1" s="348"/>
      <c r="FC1" s="349"/>
      <c r="FD1" s="339"/>
      <c r="FE1" s="339"/>
      <c r="FF1" s="360" t="s">
        <v>31</v>
      </c>
      <c r="FG1" s="598">
        <v>2017</v>
      </c>
      <c r="FH1" s="348" t="s">
        <v>286</v>
      </c>
      <c r="FI1" s="348"/>
      <c r="FJ1" s="348"/>
      <c r="FK1" s="348"/>
      <c r="FL1" s="348"/>
      <c r="FM1" s="349"/>
      <c r="FN1" s="339"/>
      <c r="FO1" s="339"/>
      <c r="FP1" s="360" t="s">
        <v>31</v>
      </c>
      <c r="FQ1" s="598" t="s">
        <v>295</v>
      </c>
      <c r="FR1" s="348" t="s">
        <v>286</v>
      </c>
      <c r="FS1" s="348"/>
      <c r="FT1" s="348"/>
      <c r="FU1" s="348"/>
      <c r="FV1" s="348"/>
      <c r="FW1" s="349"/>
      <c r="FX1" s="339"/>
      <c r="FY1" s="339"/>
      <c r="FZ1" s="360" t="s">
        <v>31</v>
      </c>
      <c r="GA1" s="598" t="s">
        <v>296</v>
      </c>
      <c r="GB1" s="348" t="s">
        <v>286</v>
      </c>
      <c r="GC1" s="348"/>
      <c r="GD1" s="348"/>
      <c r="GE1" s="348"/>
      <c r="GF1" s="348"/>
      <c r="GG1" s="349"/>
      <c r="GH1" s="339"/>
      <c r="GI1" s="339"/>
      <c r="GJ1" s="360" t="s">
        <v>31</v>
      </c>
      <c r="GK1" s="598">
        <v>2018</v>
      </c>
      <c r="GL1" s="348" t="s">
        <v>286</v>
      </c>
      <c r="GM1" s="348"/>
      <c r="GN1" s="348"/>
      <c r="GO1" s="348"/>
      <c r="GP1" s="348"/>
      <c r="GQ1" s="349"/>
      <c r="GR1" s="339"/>
      <c r="GS1" s="339"/>
      <c r="GT1" s="360" t="s">
        <v>31</v>
      </c>
      <c r="GU1" s="598">
        <v>2019</v>
      </c>
      <c r="GV1" s="348" t="s">
        <v>286</v>
      </c>
      <c r="GW1" s="348"/>
      <c r="GX1" s="348"/>
      <c r="GY1" s="348"/>
      <c r="GZ1" s="348"/>
      <c r="HA1" s="349"/>
      <c r="HB1" s="339"/>
      <c r="HC1" s="339"/>
      <c r="HD1" s="360" t="s">
        <v>31</v>
      </c>
      <c r="HE1" s="598">
        <v>2019</v>
      </c>
      <c r="HF1" s="348" t="s">
        <v>286</v>
      </c>
      <c r="HG1" s="348"/>
      <c r="HH1" s="348"/>
      <c r="HI1" s="348"/>
      <c r="HJ1" s="348"/>
      <c r="HK1" s="349"/>
      <c r="HL1" s="339"/>
      <c r="HM1" s="339"/>
      <c r="HN1" s="360" t="s">
        <v>31</v>
      </c>
      <c r="HO1" s="598">
        <v>2020</v>
      </c>
      <c r="HP1" s="348" t="s">
        <v>286</v>
      </c>
      <c r="HQ1" s="348"/>
      <c r="HR1" s="348"/>
      <c r="HS1" s="348"/>
      <c r="HT1" s="348"/>
      <c r="HU1" s="349"/>
      <c r="HV1" s="339"/>
      <c r="HW1" s="339"/>
      <c r="HX1" s="360" t="s">
        <v>31</v>
      </c>
      <c r="HY1" s="598">
        <v>2021</v>
      </c>
      <c r="HZ1" s="348" t="s">
        <v>286</v>
      </c>
      <c r="IA1" s="348"/>
      <c r="IB1" s="348"/>
      <c r="IC1" s="348"/>
      <c r="ID1" s="348"/>
      <c r="IE1" s="349"/>
      <c r="IF1" s="339"/>
      <c r="IG1" s="339"/>
      <c r="IH1" s="360" t="s">
        <v>31</v>
      </c>
      <c r="II1" s="598">
        <v>2021</v>
      </c>
      <c r="IJ1" s="348" t="s">
        <v>286</v>
      </c>
      <c r="IK1" s="348"/>
      <c r="IL1" s="348"/>
      <c r="IM1" s="348"/>
      <c r="IN1" s="348"/>
      <c r="IO1" s="349"/>
      <c r="IP1" s="339"/>
      <c r="IQ1" s="339"/>
      <c r="IR1" s="360" t="s">
        <v>31</v>
      </c>
      <c r="IS1" s="598">
        <v>2022</v>
      </c>
      <c r="IT1" s="348" t="s">
        <v>286</v>
      </c>
      <c r="IU1" s="348"/>
      <c r="IV1" s="348"/>
      <c r="IW1" s="348"/>
      <c r="IX1" s="348"/>
      <c r="IY1" s="349"/>
      <c r="IZ1" s="339"/>
      <c r="JA1" s="339"/>
    </row>
    <row xmlns:x14ac="http://schemas.microsoft.com/office/spreadsheetml/2009/9/ac" r="2" s="342" customFormat="true" ht="30" customHeight="true" x14ac:dyDescent="0.25">
      <c r="A2" s="615" t="s">
        <v>387</v>
      </c>
      <c r="B2" s="350" t="s">
        <v>273</v>
      </c>
      <c r="C2" s="301" t="s">
        <v>204</v>
      </c>
      <c r="D2" s="301" t="s">
        <v>143</v>
      </c>
      <c r="E2" s="351"/>
      <c r="F2" s="351"/>
      <c r="G2" s="351"/>
      <c r="H2" s="351"/>
      <c r="I2" s="352"/>
      <c r="J2" s="343" t="s">
        <v>297</v>
      </c>
      <c r="K2" s="343"/>
      <c r="L2" s="350" t="s">
        <v>274</v>
      </c>
      <c r="M2" s="301" t="s">
        <v>147</v>
      </c>
      <c r="N2" s="301" t="s">
        <v>247</v>
      </c>
      <c r="O2" s="351"/>
      <c r="P2" s="351"/>
      <c r="Q2" s="351"/>
      <c r="R2" s="351"/>
      <c r="S2" s="352"/>
      <c r="T2" s="343" t="s">
        <v>297</v>
      </c>
      <c r="U2" s="343"/>
      <c r="V2" s="350" t="s">
        <v>275</v>
      </c>
      <c r="W2" s="301" t="s">
        <v>147</v>
      </c>
      <c r="X2" s="301" t="s">
        <v>252</v>
      </c>
      <c r="Y2" s="351"/>
      <c r="Z2" s="351"/>
      <c r="AA2" s="351"/>
      <c r="AB2" s="351"/>
      <c r="AC2" s="352"/>
      <c r="AD2" s="343" t="s">
        <v>297</v>
      </c>
      <c r="AE2" s="343"/>
      <c r="AF2" s="350" t="s">
        <v>276</v>
      </c>
      <c r="AG2" s="301" t="s">
        <v>147</v>
      </c>
      <c r="AH2" s="301" t="s">
        <v>164</v>
      </c>
      <c r="AI2" s="351"/>
      <c r="AJ2" s="351"/>
      <c r="AK2" s="351"/>
      <c r="AL2" s="351"/>
      <c r="AM2" s="352"/>
      <c r="AN2" s="343" t="s">
        <v>297</v>
      </c>
      <c r="AO2" s="343"/>
      <c r="AP2" s="350" t="s">
        <v>277</v>
      </c>
      <c r="AQ2" s="301" t="s">
        <v>147</v>
      </c>
      <c r="AR2" s="301" t="s">
        <v>144</v>
      </c>
      <c r="AS2" s="351"/>
      <c r="AT2" s="351"/>
      <c r="AU2" s="351"/>
      <c r="AV2" s="351"/>
      <c r="AW2" s="352"/>
      <c r="AX2" s="343" t="s">
        <v>297</v>
      </c>
      <c r="AY2" s="343"/>
      <c r="AZ2" s="350" t="s">
        <v>278</v>
      </c>
      <c r="BA2" s="301" t="s">
        <v>204</v>
      </c>
      <c r="BB2" s="301" t="s">
        <v>253</v>
      </c>
      <c r="BC2" s="351"/>
      <c r="BD2" s="351"/>
      <c r="BE2" s="351"/>
      <c r="BF2" s="351"/>
      <c r="BG2" s="352"/>
      <c r="BH2" s="343" t="s">
        <v>297</v>
      </c>
      <c r="BI2" s="343"/>
      <c r="BJ2" s="350" t="s">
        <v>397</v>
      </c>
      <c r="BK2" s="301" t="s">
        <v>400</v>
      </c>
      <c r="BL2" s="301" t="s">
        <v>398</v>
      </c>
      <c r="BM2" s="351"/>
      <c r="BN2" s="351"/>
      <c r="BO2" s="351"/>
      <c r="BP2" s="351"/>
      <c r="BQ2" s="352"/>
      <c r="BR2" s="343" t="s">
        <v>297</v>
      </c>
      <c r="BS2" s="343"/>
      <c r="BT2" s="350" t="s">
        <v>279</v>
      </c>
      <c r="BU2" s="301" t="s">
        <v>204</v>
      </c>
      <c r="BV2" s="301" t="s">
        <v>259</v>
      </c>
      <c r="BW2" s="351"/>
      <c r="BX2" s="351"/>
      <c r="BY2" s="351"/>
      <c r="BZ2" s="351"/>
      <c r="CA2" s="352"/>
      <c r="CB2" s="343" t="s">
        <v>297</v>
      </c>
      <c r="CC2" s="343"/>
      <c r="CD2" s="350" t="s">
        <v>399</v>
      </c>
      <c r="CE2" s="301" t="s">
        <v>400</v>
      </c>
      <c r="CF2" s="301" t="s">
        <v>398</v>
      </c>
      <c r="CG2" s="351"/>
      <c r="CH2" s="351"/>
      <c r="CI2" s="351"/>
      <c r="CJ2" s="351"/>
      <c r="CK2" s="352"/>
      <c r="CL2" s="343" t="s">
        <v>297</v>
      </c>
      <c r="CM2" s="343"/>
      <c r="CN2" s="350" t="s">
        <v>401</v>
      </c>
      <c r="CO2" s="301" t="s">
        <v>400</v>
      </c>
      <c r="CP2" s="301" t="s">
        <v>398</v>
      </c>
      <c r="CQ2" s="351"/>
      <c r="CR2" s="351"/>
      <c r="CS2" s="351"/>
      <c r="CT2" s="351"/>
      <c r="CU2" s="352"/>
      <c r="CV2" s="343" t="s">
        <v>297</v>
      </c>
      <c r="CW2" s="343"/>
      <c r="CX2" s="350" t="s">
        <v>402</v>
      </c>
      <c r="CY2" s="301" t="s">
        <v>400</v>
      </c>
      <c r="CZ2" s="301" t="s">
        <v>398</v>
      </c>
      <c r="DA2" s="351"/>
      <c r="DB2" s="351"/>
      <c r="DC2" s="351"/>
      <c r="DD2" s="351"/>
      <c r="DE2" s="352"/>
      <c r="DF2" s="343" t="s">
        <v>297</v>
      </c>
      <c r="DG2" s="343"/>
      <c r="DH2" s="350" t="s">
        <v>280</v>
      </c>
      <c r="DI2" s="301" t="s">
        <v>147</v>
      </c>
      <c r="DJ2" s="301" t="s">
        <v>145</v>
      </c>
      <c r="DK2" s="351"/>
      <c r="DL2" s="351"/>
      <c r="DM2" s="351"/>
      <c r="DN2" s="351"/>
      <c r="DO2" s="352"/>
      <c r="DP2" s="343" t="s">
        <v>297</v>
      </c>
      <c r="DQ2" s="343"/>
      <c r="DR2" s="350" t="s">
        <v>281</v>
      </c>
      <c r="DS2" s="301" t="s">
        <v>146</v>
      </c>
      <c r="DT2" s="301" t="s">
        <v>184</v>
      </c>
      <c r="DU2" s="351"/>
      <c r="DV2" s="351"/>
      <c r="DW2" s="351"/>
      <c r="DX2" s="351"/>
      <c r="DY2" s="352"/>
      <c r="DZ2" s="343" t="s">
        <v>297</v>
      </c>
      <c r="EA2" s="343"/>
      <c r="EB2" s="350" t="s">
        <v>282</v>
      </c>
      <c r="EC2" s="301" t="s">
        <v>151</v>
      </c>
      <c r="ED2" s="301" t="s">
        <v>207</v>
      </c>
      <c r="EE2" s="351"/>
      <c r="EF2" s="351"/>
      <c r="EG2" s="351"/>
      <c r="EH2" s="351"/>
      <c r="EI2" s="352"/>
      <c r="EJ2" s="343" t="s">
        <v>297</v>
      </c>
      <c r="EK2" s="343"/>
      <c r="EL2" s="350" t="s">
        <v>283</v>
      </c>
      <c r="EM2" s="301" t="s">
        <v>204</v>
      </c>
      <c r="EN2" s="301" t="s">
        <v>261</v>
      </c>
      <c r="EO2" s="351"/>
      <c r="EP2" s="351"/>
      <c r="EQ2" s="351"/>
      <c r="ER2" s="351"/>
      <c r="ES2" s="352"/>
      <c r="ET2" s="343" t="s">
        <v>297</v>
      </c>
      <c r="EU2" s="343"/>
      <c r="EV2" s="350" t="s">
        <v>403</v>
      </c>
      <c r="EW2" s="301" t="s">
        <v>400</v>
      </c>
      <c r="EX2" s="301" t="s">
        <v>398</v>
      </c>
      <c r="EY2" s="351"/>
      <c r="EZ2" s="351"/>
      <c r="FA2" s="351"/>
      <c r="FB2" s="351"/>
      <c r="FC2" s="352"/>
      <c r="FD2" s="343" t="s">
        <v>297</v>
      </c>
      <c r="FE2" s="343"/>
      <c r="FF2" s="350" t="s">
        <v>404</v>
      </c>
      <c r="FG2" s="301" t="s">
        <v>400</v>
      </c>
      <c r="FH2" s="301" t="s">
        <v>398</v>
      </c>
      <c r="FI2" s="351"/>
      <c r="FJ2" s="351"/>
      <c r="FK2" s="351"/>
      <c r="FL2" s="351"/>
      <c r="FM2" s="352"/>
      <c r="FN2" s="343" t="s">
        <v>297</v>
      </c>
      <c r="FO2" s="343"/>
      <c r="FP2" s="350" t="s">
        <v>284</v>
      </c>
      <c r="FQ2" s="301" t="s">
        <v>151</v>
      </c>
      <c r="FR2" s="301" t="s">
        <v>207</v>
      </c>
      <c r="FS2" s="351"/>
      <c r="FT2" s="351"/>
      <c r="FU2" s="351"/>
      <c r="FV2" s="351"/>
      <c r="FW2" s="352"/>
      <c r="FX2" s="343" t="s">
        <v>297</v>
      </c>
      <c r="FY2" s="343"/>
      <c r="FZ2" s="350" t="s">
        <v>285</v>
      </c>
      <c r="GA2" s="301" t="s">
        <v>151</v>
      </c>
      <c r="GB2" s="301" t="s">
        <v>207</v>
      </c>
      <c r="GC2" s="351"/>
      <c r="GD2" s="351"/>
      <c r="GE2" s="351"/>
      <c r="GF2" s="351"/>
      <c r="GG2" s="352"/>
      <c r="GH2" s="343" t="s">
        <v>297</v>
      </c>
      <c r="GI2" s="343"/>
      <c r="GJ2" s="350" t="s">
        <v>405</v>
      </c>
      <c r="GK2" s="301" t="s">
        <v>400</v>
      </c>
      <c r="GL2" s="301" t="s">
        <v>398</v>
      </c>
      <c r="GM2" s="351"/>
      <c r="GN2" s="351"/>
      <c r="GO2" s="351"/>
      <c r="GP2" s="351"/>
      <c r="GQ2" s="352"/>
      <c r="GR2" s="343" t="s">
        <v>297</v>
      </c>
      <c r="GS2" s="343"/>
      <c r="GT2" s="350" t="s">
        <v>406</v>
      </c>
      <c r="GU2" s="301" t="s">
        <v>400</v>
      </c>
      <c r="GV2" s="301" t="s">
        <v>398</v>
      </c>
      <c r="GW2" s="351"/>
      <c r="GX2" s="351"/>
      <c r="GY2" s="351"/>
      <c r="GZ2" s="351"/>
      <c r="HA2" s="352"/>
      <c r="HB2" s="343" t="s">
        <v>297</v>
      </c>
      <c r="HC2" s="343"/>
      <c r="HD2" s="350" t="s">
        <v>321</v>
      </c>
      <c r="HE2" s="301" t="s">
        <v>151</v>
      </c>
      <c r="HF2" s="301" t="s">
        <v>207</v>
      </c>
      <c r="HG2" s="351"/>
      <c r="HH2" s="351"/>
      <c r="HI2" s="351"/>
      <c r="HJ2" s="351"/>
      <c r="HK2" s="352"/>
      <c r="HL2" s="343" t="s">
        <v>297</v>
      </c>
      <c r="HM2" s="343"/>
      <c r="HN2" s="350" t="s">
        <v>323</v>
      </c>
      <c r="HO2" s="301" t="s">
        <v>151</v>
      </c>
      <c r="HP2" s="301" t="s">
        <v>207</v>
      </c>
      <c r="HQ2" s="351"/>
      <c r="HR2" s="351"/>
      <c r="HS2" s="351"/>
      <c r="HT2" s="351"/>
      <c r="HU2" s="352"/>
      <c r="HV2" s="343" t="s">
        <v>297</v>
      </c>
      <c r="HW2" s="343"/>
      <c r="HX2" s="350" t="s">
        <v>327</v>
      </c>
      <c r="HY2" s="301" t="s">
        <v>147</v>
      </c>
      <c r="HZ2" s="301" t="s">
        <v>328</v>
      </c>
      <c r="IA2" s="351"/>
      <c r="IB2" s="351"/>
      <c r="IC2" s="351"/>
      <c r="ID2" s="351"/>
      <c r="IE2" s="352"/>
      <c r="IF2" s="343" t="s">
        <v>297</v>
      </c>
      <c r="IG2" s="343"/>
      <c r="IH2" s="350" t="s">
        <v>392</v>
      </c>
      <c r="II2" s="301" t="s">
        <v>151</v>
      </c>
      <c r="IJ2" s="301" t="s">
        <v>207</v>
      </c>
      <c r="IK2" s="351"/>
      <c r="IL2" s="351"/>
      <c r="IM2" s="351"/>
      <c r="IN2" s="351"/>
      <c r="IO2" s="352"/>
      <c r="IP2" s="343" t="s">
        <v>297</v>
      </c>
      <c r="IQ2" s="343"/>
      <c r="IR2" s="350" t="s">
        <v>393</v>
      </c>
      <c r="IS2" s="301" t="s">
        <v>151</v>
      </c>
      <c r="IT2" s="301" t="s">
        <v>207</v>
      </c>
      <c r="IU2" s="351"/>
      <c r="IV2" s="351"/>
      <c r="IW2" s="351"/>
      <c r="IX2" s="351"/>
      <c r="IY2" s="352"/>
      <c r="IZ2" s="343" t="s">
        <v>297</v>
      </c>
      <c r="JA2" s="343"/>
    </row>
    <row xmlns:x14ac="http://schemas.microsoft.com/office/spreadsheetml/2009/9/ac" r="3" s="274" customFormat="true" ht="18" customHeight="true" x14ac:dyDescent="0.25">
      <c r="A3" s="615"/>
      <c r="B3" s="389" t="s">
        <v>196</v>
      </c>
      <c r="C3" s="390" t="s">
        <v>54</v>
      </c>
      <c r="D3" s="391" t="s">
        <v>7</v>
      </c>
      <c r="E3" s="391" t="s">
        <v>1</v>
      </c>
      <c r="F3" s="391" t="s">
        <v>2</v>
      </c>
      <c r="G3" s="391" t="s">
        <v>16</v>
      </c>
      <c r="H3" s="391" t="s">
        <v>17</v>
      </c>
      <c r="I3" s="392" t="s">
        <v>18</v>
      </c>
      <c r="J3" s="271"/>
      <c r="K3" s="271"/>
      <c r="L3" s="389" t="s">
        <v>196</v>
      </c>
      <c r="M3" s="390" t="s">
        <v>54</v>
      </c>
      <c r="N3" s="391" t="s">
        <v>7</v>
      </c>
      <c r="O3" s="391" t="s">
        <v>1</v>
      </c>
      <c r="P3" s="391" t="s">
        <v>2</v>
      </c>
      <c r="Q3" s="391" t="s">
        <v>16</v>
      </c>
      <c r="R3" s="391" t="s">
        <v>17</v>
      </c>
      <c r="S3" s="392" t="s">
        <v>18</v>
      </c>
      <c r="T3" s="271"/>
      <c r="U3" s="271"/>
      <c r="V3" s="389" t="s">
        <v>196</v>
      </c>
      <c r="W3" s="390" t="s">
        <v>54</v>
      </c>
      <c r="X3" s="391" t="s">
        <v>7</v>
      </c>
      <c r="Y3" s="391" t="s">
        <v>1</v>
      </c>
      <c r="Z3" s="391" t="s">
        <v>2</v>
      </c>
      <c r="AA3" s="391" t="s">
        <v>16</v>
      </c>
      <c r="AB3" s="391" t="s">
        <v>17</v>
      </c>
      <c r="AC3" s="392" t="s">
        <v>18</v>
      </c>
      <c r="AD3" s="271"/>
      <c r="AE3" s="271"/>
      <c r="AF3" s="389" t="s">
        <v>196</v>
      </c>
      <c r="AG3" s="390" t="s">
        <v>54</v>
      </c>
      <c r="AH3" s="391" t="s">
        <v>7</v>
      </c>
      <c r="AI3" s="391" t="s">
        <v>1</v>
      </c>
      <c r="AJ3" s="391" t="s">
        <v>2</v>
      </c>
      <c r="AK3" s="391" t="s">
        <v>16</v>
      </c>
      <c r="AL3" s="391" t="s">
        <v>17</v>
      </c>
      <c r="AM3" s="392" t="s">
        <v>18</v>
      </c>
      <c r="AN3" s="271"/>
      <c r="AO3" s="271"/>
      <c r="AP3" s="389" t="s">
        <v>196</v>
      </c>
      <c r="AQ3" s="390" t="s">
        <v>54</v>
      </c>
      <c r="AR3" s="391" t="s">
        <v>7</v>
      </c>
      <c r="AS3" s="391" t="s">
        <v>1</v>
      </c>
      <c r="AT3" s="391" t="s">
        <v>2</v>
      </c>
      <c r="AU3" s="391" t="s">
        <v>16</v>
      </c>
      <c r="AV3" s="391" t="s">
        <v>17</v>
      </c>
      <c r="AW3" s="392" t="s">
        <v>18</v>
      </c>
      <c r="AX3" s="271"/>
      <c r="AY3" s="271"/>
      <c r="AZ3" s="389" t="s">
        <v>196</v>
      </c>
      <c r="BA3" s="390" t="s">
        <v>54</v>
      </c>
      <c r="BB3" s="391" t="s">
        <v>7</v>
      </c>
      <c r="BC3" s="391" t="s">
        <v>1</v>
      </c>
      <c r="BD3" s="391" t="s">
        <v>2</v>
      </c>
      <c r="BE3" s="391" t="s">
        <v>16</v>
      </c>
      <c r="BF3" s="391" t="s">
        <v>17</v>
      </c>
      <c r="BG3" s="392" t="s">
        <v>18</v>
      </c>
      <c r="BH3" s="271"/>
      <c r="BI3" s="271"/>
      <c r="BJ3" s="389" t="s">
        <v>196</v>
      </c>
      <c r="BK3" s="390" t="s">
        <v>54</v>
      </c>
      <c r="BL3" s="391" t="s">
        <v>7</v>
      </c>
      <c r="BM3" s="391" t="s">
        <v>1</v>
      </c>
      <c r="BN3" s="391" t="s">
        <v>2</v>
      </c>
      <c r="BO3" s="391" t="s">
        <v>16</v>
      </c>
      <c r="BP3" s="391" t="s">
        <v>17</v>
      </c>
      <c r="BQ3" s="392" t="s">
        <v>18</v>
      </c>
      <c r="BR3" s="271"/>
      <c r="BS3" s="271"/>
      <c r="BT3" s="389" t="s">
        <v>196</v>
      </c>
      <c r="BU3" s="390" t="s">
        <v>54</v>
      </c>
      <c r="BV3" s="391" t="s">
        <v>7</v>
      </c>
      <c r="BW3" s="391" t="s">
        <v>1</v>
      </c>
      <c r="BX3" s="391" t="s">
        <v>2</v>
      </c>
      <c r="BY3" s="391" t="s">
        <v>16</v>
      </c>
      <c r="BZ3" s="391" t="s">
        <v>17</v>
      </c>
      <c r="CA3" s="392" t="s">
        <v>18</v>
      </c>
      <c r="CB3" s="271"/>
      <c r="CC3" s="271"/>
      <c r="CD3" s="389" t="s">
        <v>196</v>
      </c>
      <c r="CE3" s="390" t="s">
        <v>54</v>
      </c>
      <c r="CF3" s="391" t="s">
        <v>7</v>
      </c>
      <c r="CG3" s="391" t="s">
        <v>1</v>
      </c>
      <c r="CH3" s="391" t="s">
        <v>2</v>
      </c>
      <c r="CI3" s="391" t="s">
        <v>16</v>
      </c>
      <c r="CJ3" s="391" t="s">
        <v>17</v>
      </c>
      <c r="CK3" s="392" t="s">
        <v>18</v>
      </c>
      <c r="CL3" s="271"/>
      <c r="CM3" s="271"/>
      <c r="CN3" s="389" t="s">
        <v>196</v>
      </c>
      <c r="CO3" s="390" t="s">
        <v>54</v>
      </c>
      <c r="CP3" s="391" t="s">
        <v>7</v>
      </c>
      <c r="CQ3" s="391" t="s">
        <v>1</v>
      </c>
      <c r="CR3" s="391" t="s">
        <v>2</v>
      </c>
      <c r="CS3" s="391" t="s">
        <v>16</v>
      </c>
      <c r="CT3" s="391" t="s">
        <v>17</v>
      </c>
      <c r="CU3" s="392" t="s">
        <v>18</v>
      </c>
      <c r="CV3" s="271"/>
      <c r="CW3" s="271"/>
      <c r="CX3" s="389" t="s">
        <v>196</v>
      </c>
      <c r="CY3" s="390" t="s">
        <v>54</v>
      </c>
      <c r="CZ3" s="391" t="s">
        <v>7</v>
      </c>
      <c r="DA3" s="391" t="s">
        <v>1</v>
      </c>
      <c r="DB3" s="391" t="s">
        <v>2</v>
      </c>
      <c r="DC3" s="391" t="s">
        <v>16</v>
      </c>
      <c r="DD3" s="391" t="s">
        <v>17</v>
      </c>
      <c r="DE3" s="392" t="s">
        <v>18</v>
      </c>
      <c r="DF3" s="271"/>
      <c r="DG3" s="271"/>
      <c r="DH3" s="389" t="s">
        <v>196</v>
      </c>
      <c r="DI3" s="390" t="s">
        <v>54</v>
      </c>
      <c r="DJ3" s="391" t="s">
        <v>7</v>
      </c>
      <c r="DK3" s="391" t="s">
        <v>1</v>
      </c>
      <c r="DL3" s="391" t="s">
        <v>2</v>
      </c>
      <c r="DM3" s="391" t="s">
        <v>16</v>
      </c>
      <c r="DN3" s="391" t="s">
        <v>17</v>
      </c>
      <c r="DO3" s="392" t="s">
        <v>18</v>
      </c>
      <c r="DP3" s="271"/>
      <c r="DQ3" s="271"/>
      <c r="DR3" s="389" t="s">
        <v>196</v>
      </c>
      <c r="DS3" s="393" t="s">
        <v>54</v>
      </c>
      <c r="DT3" s="391" t="s">
        <v>7</v>
      </c>
      <c r="DU3" s="391" t="s">
        <v>1</v>
      </c>
      <c r="DV3" s="391" t="s">
        <v>2</v>
      </c>
      <c r="DW3" s="391" t="s">
        <v>16</v>
      </c>
      <c r="DX3" s="391" t="s">
        <v>17</v>
      </c>
      <c r="DY3" s="392" t="s">
        <v>18</v>
      </c>
      <c r="DZ3" s="271"/>
      <c r="EA3" s="271"/>
      <c r="EB3" s="389" t="s">
        <v>196</v>
      </c>
      <c r="EC3" s="390" t="s">
        <v>54</v>
      </c>
      <c r="ED3" s="391" t="s">
        <v>7</v>
      </c>
      <c r="EE3" s="391" t="s">
        <v>1</v>
      </c>
      <c r="EF3" s="391" t="s">
        <v>2</v>
      </c>
      <c r="EG3" s="391" t="s">
        <v>16</v>
      </c>
      <c r="EH3" s="391" t="s">
        <v>17</v>
      </c>
      <c r="EI3" s="392" t="s">
        <v>18</v>
      </c>
      <c r="EJ3" s="271"/>
      <c r="EK3" s="271"/>
      <c r="EL3" s="389" t="s">
        <v>196</v>
      </c>
      <c r="EM3" s="390" t="s">
        <v>54</v>
      </c>
      <c r="EN3" s="391" t="s">
        <v>7</v>
      </c>
      <c r="EO3" s="391" t="s">
        <v>1</v>
      </c>
      <c r="EP3" s="391" t="s">
        <v>2</v>
      </c>
      <c r="EQ3" s="391" t="s">
        <v>16</v>
      </c>
      <c r="ER3" s="391" t="s">
        <v>17</v>
      </c>
      <c r="ES3" s="392" t="s">
        <v>18</v>
      </c>
      <c r="ET3" s="271"/>
      <c r="EU3" s="271"/>
      <c r="EV3" s="389" t="s">
        <v>196</v>
      </c>
      <c r="EW3" s="390" t="s">
        <v>54</v>
      </c>
      <c r="EX3" s="391" t="s">
        <v>7</v>
      </c>
      <c r="EY3" s="391" t="s">
        <v>1</v>
      </c>
      <c r="EZ3" s="391" t="s">
        <v>2</v>
      </c>
      <c r="FA3" s="391" t="s">
        <v>16</v>
      </c>
      <c r="FB3" s="391" t="s">
        <v>17</v>
      </c>
      <c r="FC3" s="392" t="s">
        <v>18</v>
      </c>
      <c r="FD3" s="271"/>
      <c r="FE3" s="271"/>
      <c r="FF3" s="389" t="s">
        <v>196</v>
      </c>
      <c r="FG3" s="390" t="s">
        <v>54</v>
      </c>
      <c r="FH3" s="391" t="s">
        <v>7</v>
      </c>
      <c r="FI3" s="391" t="s">
        <v>1</v>
      </c>
      <c r="FJ3" s="391" t="s">
        <v>2</v>
      </c>
      <c r="FK3" s="391" t="s">
        <v>16</v>
      </c>
      <c r="FL3" s="391" t="s">
        <v>17</v>
      </c>
      <c r="FM3" s="392" t="s">
        <v>18</v>
      </c>
      <c r="FN3" s="271"/>
      <c r="FO3" s="271"/>
      <c r="FP3" s="389" t="s">
        <v>196</v>
      </c>
      <c r="FQ3" s="390" t="s">
        <v>54</v>
      </c>
      <c r="FR3" s="391" t="s">
        <v>7</v>
      </c>
      <c r="FS3" s="391" t="s">
        <v>1</v>
      </c>
      <c r="FT3" s="391" t="s">
        <v>2</v>
      </c>
      <c r="FU3" s="391" t="s">
        <v>16</v>
      </c>
      <c r="FV3" s="391" t="s">
        <v>17</v>
      </c>
      <c r="FW3" s="392" t="s">
        <v>18</v>
      </c>
      <c r="FX3" s="271"/>
      <c r="FY3" s="271"/>
      <c r="FZ3" s="389" t="s">
        <v>196</v>
      </c>
      <c r="GA3" s="390" t="s">
        <v>54</v>
      </c>
      <c r="GB3" s="391" t="s">
        <v>7</v>
      </c>
      <c r="GC3" s="391" t="s">
        <v>1</v>
      </c>
      <c r="GD3" s="391" t="s">
        <v>2</v>
      </c>
      <c r="GE3" s="391" t="s">
        <v>16</v>
      </c>
      <c r="GF3" s="391" t="s">
        <v>17</v>
      </c>
      <c r="GG3" s="392" t="s">
        <v>18</v>
      </c>
      <c r="GH3" s="271"/>
      <c r="GI3" s="271"/>
      <c r="GJ3" s="389" t="s">
        <v>196</v>
      </c>
      <c r="GK3" s="390" t="s">
        <v>54</v>
      </c>
      <c r="GL3" s="391" t="s">
        <v>7</v>
      </c>
      <c r="GM3" s="391" t="s">
        <v>1</v>
      </c>
      <c r="GN3" s="391" t="s">
        <v>2</v>
      </c>
      <c r="GO3" s="391" t="s">
        <v>16</v>
      </c>
      <c r="GP3" s="391" t="s">
        <v>17</v>
      </c>
      <c r="GQ3" s="392" t="s">
        <v>18</v>
      </c>
      <c r="GR3" s="271"/>
      <c r="GS3" s="271"/>
      <c r="GT3" s="389" t="s">
        <v>196</v>
      </c>
      <c r="GU3" s="390" t="s">
        <v>54</v>
      </c>
      <c r="GV3" s="391" t="s">
        <v>7</v>
      </c>
      <c r="GW3" s="391" t="s">
        <v>1</v>
      </c>
      <c r="GX3" s="391" t="s">
        <v>2</v>
      </c>
      <c r="GY3" s="391" t="s">
        <v>16</v>
      </c>
      <c r="GZ3" s="391" t="s">
        <v>17</v>
      </c>
      <c r="HA3" s="392" t="s">
        <v>18</v>
      </c>
      <c r="HB3" s="271"/>
      <c r="HC3" s="271"/>
      <c r="HD3" s="389" t="s">
        <v>196</v>
      </c>
      <c r="HE3" s="390" t="s">
        <v>54</v>
      </c>
      <c r="HF3" s="391" t="s">
        <v>7</v>
      </c>
      <c r="HG3" s="391" t="s">
        <v>1</v>
      </c>
      <c r="HH3" s="391" t="s">
        <v>2</v>
      </c>
      <c r="HI3" s="391" t="s">
        <v>16</v>
      </c>
      <c r="HJ3" s="391" t="s">
        <v>17</v>
      </c>
      <c r="HK3" s="392" t="s">
        <v>18</v>
      </c>
      <c r="HL3" s="271"/>
      <c r="HM3" s="271"/>
      <c r="HN3" s="389" t="s">
        <v>196</v>
      </c>
      <c r="HO3" s="390" t="s">
        <v>54</v>
      </c>
      <c r="HP3" s="391" t="s">
        <v>7</v>
      </c>
      <c r="HQ3" s="391" t="s">
        <v>1</v>
      </c>
      <c r="HR3" s="391" t="s">
        <v>2</v>
      </c>
      <c r="HS3" s="391" t="s">
        <v>16</v>
      </c>
      <c r="HT3" s="391" t="s">
        <v>17</v>
      </c>
      <c r="HU3" s="392" t="s">
        <v>18</v>
      </c>
      <c r="HV3" s="271"/>
      <c r="HW3" s="271"/>
      <c r="HX3" s="389" t="s">
        <v>196</v>
      </c>
      <c r="HY3" s="390" t="s">
        <v>54</v>
      </c>
      <c r="HZ3" s="391" t="s">
        <v>7</v>
      </c>
      <c r="IA3" s="391" t="s">
        <v>1</v>
      </c>
      <c r="IB3" s="391" t="s">
        <v>2</v>
      </c>
      <c r="IC3" s="391" t="s">
        <v>16</v>
      </c>
      <c r="ID3" s="391" t="s">
        <v>17</v>
      </c>
      <c r="IE3" s="392" t="s">
        <v>18</v>
      </c>
      <c r="IF3" s="271"/>
      <c r="IG3" s="271"/>
      <c r="IH3" s="389" t="s">
        <v>196</v>
      </c>
      <c r="II3" s="390" t="s">
        <v>54</v>
      </c>
      <c r="IJ3" s="391" t="s">
        <v>7</v>
      </c>
      <c r="IK3" s="391" t="s">
        <v>1</v>
      </c>
      <c r="IL3" s="391" t="s">
        <v>2</v>
      </c>
      <c r="IM3" s="391" t="s">
        <v>16</v>
      </c>
      <c r="IN3" s="391" t="s">
        <v>17</v>
      </c>
      <c r="IO3" s="392" t="s">
        <v>18</v>
      </c>
      <c r="IP3" s="271"/>
      <c r="IQ3" s="271"/>
      <c r="IR3" s="389" t="s">
        <v>196</v>
      </c>
      <c r="IS3" s="390" t="s">
        <v>54</v>
      </c>
      <c r="IT3" s="391" t="s">
        <v>7</v>
      </c>
      <c r="IU3" s="391" t="s">
        <v>1</v>
      </c>
      <c r="IV3" s="391" t="s">
        <v>2</v>
      </c>
      <c r="IW3" s="391" t="s">
        <v>16</v>
      </c>
      <c r="IX3" s="391" t="s">
        <v>17</v>
      </c>
      <c r="IY3" s="392" t="s">
        <v>18</v>
      </c>
      <c r="IZ3" s="271"/>
      <c r="JA3" s="271"/>
      <c r="JB3" s="273"/>
      <c r="JL3" s="273"/>
      <c r="JV3" s="273"/>
      <c r="KF3" s="273"/>
    </row>
    <row xmlns:x14ac="http://schemas.microsoft.com/office/spreadsheetml/2009/9/ac" r="4" s="4" customFormat="true" x14ac:dyDescent="0.25">
      <c r="A4" s="429" t="str">
        <f>IF(ISBLANK('Data Summary'!A6),"",'Data Summary'!A6)</f>
        <v>PSE_2002_EMIS</v>
      </c>
      <c r="B4" s="143"/>
      <c r="C4" s="94" t="s">
        <v>3</v>
      </c>
      <c r="D4" s="7"/>
      <c r="E4" s="7"/>
      <c r="F4" s="7"/>
      <c r="G4" s="7"/>
      <c r="H4" s="7"/>
      <c r="I4" s="26"/>
      <c r="J4" s="24"/>
      <c r="K4" s="24"/>
      <c r="L4" s="143"/>
      <c r="M4" s="94" t="s">
        <v>3</v>
      </c>
      <c r="N4" s="7"/>
      <c r="O4" s="7"/>
      <c r="P4" s="7"/>
      <c r="Q4" s="7"/>
      <c r="R4" s="7"/>
      <c r="S4" s="26"/>
      <c r="T4" s="24"/>
      <c r="U4" s="24"/>
      <c r="V4" s="143"/>
      <c r="W4" s="94" t="s">
        <v>3</v>
      </c>
      <c r="X4" s="7"/>
      <c r="Y4" s="7"/>
      <c r="Z4" s="7"/>
      <c r="AA4" s="7"/>
      <c r="AB4" s="7"/>
      <c r="AC4" s="26"/>
      <c r="AD4" s="24"/>
      <c r="AE4" s="24"/>
      <c r="AF4" s="143"/>
      <c r="AG4" s="94" t="s">
        <v>3</v>
      </c>
      <c r="AH4" s="7">
        <f>100-AH5</f>
        <v>2.9000000000000057</v>
      </c>
      <c r="AI4" s="7">
        <v>3.9</v>
      </c>
      <c r="AJ4" s="7">
        <v>1.7</v>
      </c>
      <c r="AK4" s="7"/>
      <c r="AL4" s="7"/>
      <c r="AM4" s="26"/>
      <c r="AN4" s="24"/>
      <c r="AO4" s="24"/>
      <c r="AP4" s="143"/>
      <c r="AQ4" s="94" t="s">
        <v>3</v>
      </c>
      <c r="AR4" s="7"/>
      <c r="AS4" s="7"/>
      <c r="AT4" s="7"/>
      <c r="AU4" s="7"/>
      <c r="AV4" s="7"/>
      <c r="AW4" s="26"/>
      <c r="AX4" s="24"/>
      <c r="AY4" s="24"/>
      <c r="AZ4" s="143"/>
      <c r="BA4" s="94" t="s">
        <v>3</v>
      </c>
      <c r="BB4" s="7"/>
      <c r="BC4" s="7"/>
      <c r="BD4" s="7"/>
      <c r="BE4" s="7"/>
      <c r="BF4" s="7"/>
      <c r="BG4" s="26"/>
      <c r="BH4" s="24"/>
      <c r="BI4" s="24"/>
      <c r="BJ4" s="143"/>
      <c r="BK4" s="94" t="s">
        <v>3</v>
      </c>
      <c r="BL4" s="7"/>
      <c r="BM4" s="7"/>
      <c r="BN4" s="7"/>
      <c r="BO4" s="7"/>
      <c r="BP4" s="7"/>
      <c r="BQ4" s="26"/>
      <c r="BR4" s="24"/>
      <c r="BS4" s="24"/>
      <c r="BT4" s="143"/>
      <c r="BU4" s="94" t="s">
        <v>3</v>
      </c>
      <c r="BV4" s="7"/>
      <c r="BW4" s="7"/>
      <c r="BX4" s="7"/>
      <c r="BY4" s="7"/>
      <c r="BZ4" s="7"/>
      <c r="CA4" s="26"/>
      <c r="CB4" s="24"/>
      <c r="CC4" s="24"/>
      <c r="CD4" s="143"/>
      <c r="CE4" s="94" t="s">
        <v>3</v>
      </c>
      <c r="CF4" s="7"/>
      <c r="CG4" s="7"/>
      <c r="CH4" s="7"/>
      <c r="CI4" s="7"/>
      <c r="CJ4" s="7"/>
      <c r="CK4" s="26"/>
      <c r="CL4" s="24"/>
      <c r="CM4" s="24"/>
      <c r="CN4" s="143"/>
      <c r="CO4" s="94" t="s">
        <v>3</v>
      </c>
      <c r="CP4" s="7"/>
      <c r="CQ4" s="7"/>
      <c r="CR4" s="7"/>
      <c r="CS4" s="7"/>
      <c r="CT4" s="7"/>
      <c r="CU4" s="26"/>
      <c r="CV4" s="24"/>
      <c r="CW4" s="24"/>
      <c r="CX4" s="143"/>
      <c r="CY4" s="94" t="s">
        <v>3</v>
      </c>
      <c r="CZ4" s="7"/>
      <c r="DA4" s="7"/>
      <c r="DB4" s="7"/>
      <c r="DC4" s="7"/>
      <c r="DD4" s="7"/>
      <c r="DE4" s="26"/>
      <c r="DF4" s="24"/>
      <c r="DG4" s="24"/>
      <c r="DH4" s="143"/>
      <c r="DI4" s="94" t="s">
        <v>3</v>
      </c>
      <c r="DJ4" s="7">
        <v>0.24</v>
      </c>
      <c r="DK4" s="7">
        <v>0</v>
      </c>
      <c r="DL4" s="7">
        <v>0.5</v>
      </c>
      <c r="DM4" s="7"/>
      <c r="DN4" s="7">
        <f>100-DN5</f>
        <v>0.3802281368821383</v>
      </c>
      <c r="DO4" s="26">
        <v>0</v>
      </c>
      <c r="DP4" s="24"/>
      <c r="DQ4" s="24"/>
      <c r="DR4" s="143"/>
      <c r="DS4" s="95" t="s">
        <v>3</v>
      </c>
      <c r="DT4" s="7"/>
      <c r="DU4" s="7"/>
      <c r="DV4" s="7"/>
      <c r="DW4" s="7"/>
      <c r="DX4" s="7"/>
      <c r="DY4" s="26"/>
      <c r="DZ4" s="24"/>
      <c r="EA4" s="24"/>
      <c r="EB4" s="143"/>
      <c r="EC4" s="94" t="s">
        <v>3</v>
      </c>
      <c r="ED4" s="7"/>
      <c r="EE4" s="7"/>
      <c r="EF4" s="7"/>
      <c r="EG4" s="7"/>
      <c r="EH4" s="7"/>
      <c r="EI4" s="26"/>
      <c r="EJ4" s="24"/>
      <c r="EK4" s="24"/>
      <c r="EL4" s="143"/>
      <c r="EM4" s="94" t="s">
        <v>3</v>
      </c>
      <c r="EN4" s="7"/>
      <c r="EO4" s="7"/>
      <c r="EP4" s="7"/>
      <c r="EQ4" s="7"/>
      <c r="ER4" s="7"/>
      <c r="ES4" s="26"/>
      <c r="ET4" s="24"/>
      <c r="EU4" s="24"/>
      <c r="EV4" s="143"/>
      <c r="EW4" s="94" t="s">
        <v>3</v>
      </c>
      <c r="EX4" s="7"/>
      <c r="EY4" s="7"/>
      <c r="EZ4" s="7"/>
      <c r="FA4" s="7"/>
      <c r="FB4" s="7"/>
      <c r="FC4" s="26"/>
      <c r="FD4" s="24"/>
      <c r="FE4" s="24"/>
      <c r="FF4" s="143"/>
      <c r="FG4" s="94" t="s">
        <v>3</v>
      </c>
      <c r="FH4" s="7"/>
      <c r="FI4" s="7"/>
      <c r="FJ4" s="7"/>
      <c r="FK4" s="7"/>
      <c r="FL4" s="7"/>
      <c r="FM4" s="26"/>
      <c r="FN4" s="24"/>
      <c r="FO4" s="24"/>
      <c r="FP4" s="143"/>
      <c r="FQ4" s="94" t="s">
        <v>3</v>
      </c>
      <c r="FR4" s="7">
        <v>0</v>
      </c>
      <c r="FS4" s="7"/>
      <c r="FT4" s="7"/>
      <c r="FU4" s="7"/>
      <c r="FV4" s="7">
        <v>0</v>
      </c>
      <c r="FW4" s="26">
        <v>0</v>
      </c>
      <c r="FX4" s="24"/>
      <c r="FY4" s="24"/>
      <c r="FZ4" s="143"/>
      <c r="GA4" s="94" t="s">
        <v>3</v>
      </c>
      <c r="GB4" s="7"/>
      <c r="GC4" s="7"/>
      <c r="GD4" s="7"/>
      <c r="GE4" s="7"/>
      <c r="GF4" s="7"/>
      <c r="GG4" s="26"/>
      <c r="GH4" s="24"/>
      <c r="GI4" s="24"/>
      <c r="GJ4" s="143"/>
      <c r="GK4" s="94" t="s">
        <v>3</v>
      </c>
      <c r="GL4" s="7"/>
      <c r="GM4" s="7"/>
      <c r="GN4" s="7"/>
      <c r="GO4" s="7"/>
      <c r="GP4" s="7"/>
      <c r="GQ4" s="26"/>
      <c r="GR4" s="24"/>
      <c r="GS4" s="24"/>
      <c r="GT4" s="143"/>
      <c r="GU4" s="94" t="s">
        <v>3</v>
      </c>
      <c r="GV4" s="7"/>
      <c r="GW4" s="7"/>
      <c r="GX4" s="7"/>
      <c r="GY4" s="7"/>
      <c r="GZ4" s="7"/>
      <c r="HA4" s="26"/>
      <c r="HB4" s="24"/>
      <c r="HC4" s="24"/>
      <c r="HD4" s="127"/>
      <c r="HE4" s="94" t="s">
        <v>3</v>
      </c>
      <c r="HF4" s="7"/>
      <c r="HG4" s="7"/>
      <c r="HH4" s="7"/>
      <c r="HI4" s="7"/>
      <c r="HJ4" s="7"/>
      <c r="HK4" s="26"/>
      <c r="HL4" s="24"/>
      <c r="HM4" s="24"/>
      <c r="HN4" s="127"/>
      <c r="HO4" s="94" t="s">
        <v>3</v>
      </c>
      <c r="HP4" s="7"/>
      <c r="HQ4" s="7"/>
      <c r="HR4" s="7"/>
      <c r="HS4" s="7"/>
      <c r="HT4" s="7"/>
      <c r="HU4" s="26"/>
      <c r="HV4" s="24"/>
      <c r="HW4" s="24"/>
      <c r="HX4" s="127" t="s">
        <v>335</v>
      </c>
      <c r="HY4" s="94" t="s">
        <v>3</v>
      </c>
      <c r="HZ4" s="7">
        <v>0.917501737158256</v>
      </c>
      <c r="IA4" s="7"/>
      <c r="IB4" s="7"/>
      <c r="IC4" s="7"/>
      <c r="ID4" s="7">
        <v>1.4719411223551058</v>
      </c>
      <c r="IE4" s="26">
        <v>0.13071895424836599</v>
      </c>
      <c r="IF4" s="24"/>
      <c r="IG4" s="24"/>
      <c r="IH4" s="127"/>
      <c r="II4" s="94" t="s">
        <v>3</v>
      </c>
      <c r="IJ4" s="7"/>
      <c r="IK4" s="7"/>
      <c r="IL4" s="7"/>
      <c r="IM4" s="7"/>
      <c r="IN4" s="7"/>
      <c r="IO4" s="26"/>
      <c r="IP4" s="24"/>
      <c r="IQ4" s="24"/>
      <c r="IR4" s="127"/>
      <c r="IS4" s="94" t="s">
        <v>3</v>
      </c>
      <c r="IT4" s="7"/>
      <c r="IU4" s="7"/>
      <c r="IV4" s="7"/>
      <c r="IW4" s="7"/>
      <c r="IX4" s="7"/>
      <c r="IY4" s="26"/>
      <c r="IZ4" s="24"/>
      <c r="JA4" s="24"/>
      <c r="JB4" s="139"/>
      <c r="JL4" s="139"/>
      <c r="JV4" s="139"/>
      <c r="KF4" s="139"/>
    </row>
    <row xmlns:x14ac="http://schemas.microsoft.com/office/spreadsheetml/2009/9/ac" r="5" s="4" customFormat="true" x14ac:dyDescent="0.25">
      <c r="A5" s="429" t="str">
        <f ca="true">IF(ISBLANK('Data Summary'!A7),"",'Data Summary'!A7)</f>
        <v>PSE_2008_SUR</v>
      </c>
      <c r="B5" s="143"/>
      <c r="C5" s="94" t="s">
        <v>25</v>
      </c>
      <c r="D5" s="7"/>
      <c r="E5" s="7"/>
      <c r="F5" s="7"/>
      <c r="G5" s="7"/>
      <c r="H5" s="7"/>
      <c r="I5" s="26"/>
      <c r="J5" s="24"/>
      <c r="K5" s="24"/>
      <c r="L5" s="143"/>
      <c r="M5" s="94" t="s">
        <v>25</v>
      </c>
      <c r="N5" s="7"/>
      <c r="O5" s="7"/>
      <c r="P5" s="7"/>
      <c r="Q5" s="7"/>
      <c r="R5" s="7"/>
      <c r="S5" s="26"/>
      <c r="T5" s="24"/>
      <c r="U5" s="24"/>
      <c r="V5" s="143"/>
      <c r="W5" s="94" t="s">
        <v>25</v>
      </c>
      <c r="X5" s="7"/>
      <c r="Y5" s="7"/>
      <c r="Z5" s="7"/>
      <c r="AA5" s="7"/>
      <c r="AB5" s="7"/>
      <c r="AC5" s="26"/>
      <c r="AD5" s="24"/>
      <c r="AE5" s="24"/>
      <c r="AF5" s="143"/>
      <c r="AG5" s="94" t="s">
        <v>25</v>
      </c>
      <c r="AH5" s="7">
        <v>97.1</v>
      </c>
      <c r="AI5" s="7">
        <f>100-AI4</f>
        <v>96.1</v>
      </c>
      <c r="AJ5" s="7">
        <f>100-AJ4</f>
        <v>98.3</v>
      </c>
      <c r="AK5" s="7"/>
      <c r="AL5" s="7"/>
      <c r="AM5" s="26"/>
      <c r="AN5" s="24"/>
      <c r="AO5" s="24"/>
      <c r="AP5" s="143"/>
      <c r="AQ5" s="94" t="s">
        <v>25</v>
      </c>
      <c r="AR5" s="7"/>
      <c r="AS5" s="7"/>
      <c r="AT5" s="7"/>
      <c r="AU5" s="7"/>
      <c r="AV5" s="7"/>
      <c r="AW5" s="26"/>
      <c r="AX5" s="24"/>
      <c r="AY5" s="24"/>
      <c r="AZ5" s="143"/>
      <c r="BA5" s="94" t="s">
        <v>25</v>
      </c>
      <c r="BB5" s="7"/>
      <c r="BC5" s="7"/>
      <c r="BD5" s="7"/>
      <c r="BE5" s="7"/>
      <c r="BF5" s="7"/>
      <c r="BG5" s="26"/>
      <c r="BH5" s="24"/>
      <c r="BI5" s="24"/>
      <c r="BJ5" s="127"/>
      <c r="BK5" s="94" t="s">
        <v>25</v>
      </c>
      <c r="BL5" s="7"/>
      <c r="BM5" s="7"/>
      <c r="BN5" s="7"/>
      <c r="BO5" s="7"/>
      <c r="BP5" s="7"/>
      <c r="BQ5" s="26"/>
      <c r="BR5" s="24"/>
      <c r="BS5" s="24"/>
      <c r="BT5" s="143"/>
      <c r="BU5" s="94" t="s">
        <v>25</v>
      </c>
      <c r="BV5" s="7"/>
      <c r="BW5" s="7"/>
      <c r="BX5" s="7"/>
      <c r="BY5" s="7"/>
      <c r="BZ5" s="7"/>
      <c r="CA5" s="26"/>
      <c r="CB5" s="24"/>
      <c r="CC5" s="24"/>
      <c r="CD5" s="127"/>
      <c r="CE5" s="94" t="s">
        <v>25</v>
      </c>
      <c r="CF5" s="7"/>
      <c r="CG5" s="7"/>
      <c r="CH5" s="7"/>
      <c r="CI5" s="7"/>
      <c r="CJ5" s="7"/>
      <c r="CK5" s="26"/>
      <c r="CL5" s="24"/>
      <c r="CM5" s="24"/>
      <c r="CN5" s="127"/>
      <c r="CO5" s="94" t="s">
        <v>25</v>
      </c>
      <c r="CP5" s="7"/>
      <c r="CQ5" s="7"/>
      <c r="CR5" s="7"/>
      <c r="CS5" s="7"/>
      <c r="CT5" s="7"/>
      <c r="CU5" s="26"/>
      <c r="CV5" s="24"/>
      <c r="CW5" s="24"/>
      <c r="CX5" s="127"/>
      <c r="CY5" s="94" t="s">
        <v>25</v>
      </c>
      <c r="CZ5" s="7"/>
      <c r="DA5" s="7"/>
      <c r="DB5" s="7"/>
      <c r="DC5" s="7"/>
      <c r="DD5" s="7"/>
      <c r="DE5" s="26"/>
      <c r="DF5" s="24"/>
      <c r="DG5" s="24"/>
      <c r="DH5" s="127" t="s">
        <v>217</v>
      </c>
      <c r="DI5" s="94" t="s">
        <v>25</v>
      </c>
      <c r="DJ5" s="7">
        <f>100-0.24</f>
        <v>99.76</v>
      </c>
      <c r="DK5" s="7">
        <v>100</v>
      </c>
      <c r="DL5" s="7">
        <v>99.5</v>
      </c>
      <c r="DM5" s="7"/>
      <c r="DN5" s="7">
        <f>262/263*100</f>
        <v>99.619771863117862</v>
      </c>
      <c r="DO5" s="26">
        <v>100</v>
      </c>
      <c r="DP5" s="24"/>
      <c r="DQ5" s="24"/>
      <c r="DR5" s="143"/>
      <c r="DS5" s="95" t="s">
        <v>25</v>
      </c>
      <c r="DT5" s="7"/>
      <c r="DU5" s="7"/>
      <c r="DV5" s="7"/>
      <c r="DW5" s="7"/>
      <c r="DX5" s="7"/>
      <c r="DY5" s="26"/>
      <c r="DZ5" s="24"/>
      <c r="EA5" s="24"/>
      <c r="EB5" s="127"/>
      <c r="EC5" s="94" t="s">
        <v>25</v>
      </c>
      <c r="ED5" s="19"/>
      <c r="EE5" s="7"/>
      <c r="EF5" s="7"/>
      <c r="EG5" s="7"/>
      <c r="EH5" s="7"/>
      <c r="EI5" s="26"/>
      <c r="EJ5" s="24"/>
      <c r="EK5" s="24"/>
      <c r="EL5" s="127"/>
      <c r="EM5" s="94" t="s">
        <v>25</v>
      </c>
      <c r="EN5" s="19"/>
      <c r="EO5" s="7"/>
      <c r="EP5" s="7"/>
      <c r="EQ5" s="7"/>
      <c r="ER5" s="7"/>
      <c r="ES5" s="26"/>
      <c r="ET5" s="24"/>
      <c r="EU5" s="24"/>
      <c r="EV5" s="127"/>
      <c r="EW5" s="94" t="s">
        <v>25</v>
      </c>
      <c r="EX5" s="7"/>
      <c r="EY5" s="7"/>
      <c r="EZ5" s="7"/>
      <c r="FA5" s="7"/>
      <c r="FB5" s="7"/>
      <c r="FC5" s="26"/>
      <c r="FD5" s="24"/>
      <c r="FE5" s="24"/>
      <c r="FF5" s="127"/>
      <c r="FG5" s="94" t="s">
        <v>25</v>
      </c>
      <c r="FH5" s="7"/>
      <c r="FI5" s="7"/>
      <c r="FJ5" s="7"/>
      <c r="FK5" s="7"/>
      <c r="FL5" s="7"/>
      <c r="FM5" s="26"/>
      <c r="FN5" s="24"/>
      <c r="FO5" s="24"/>
      <c r="FP5" s="127" t="s">
        <v>269</v>
      </c>
      <c r="FQ5" s="94" t="s">
        <v>25</v>
      </c>
      <c r="FR5" s="19">
        <v>100</v>
      </c>
      <c r="FS5" s="7"/>
      <c r="FT5" s="7"/>
      <c r="FU5" s="7"/>
      <c r="FV5" s="7">
        <v>100</v>
      </c>
      <c r="FW5" s="26">
        <v>100</v>
      </c>
      <c r="FX5" s="24"/>
      <c r="FY5" s="24"/>
      <c r="FZ5" s="127"/>
      <c r="GA5" s="94" t="s">
        <v>25</v>
      </c>
      <c r="GB5" s="19"/>
      <c r="GC5" s="7"/>
      <c r="GD5" s="7"/>
      <c r="GE5" s="7"/>
      <c r="GF5" s="7"/>
      <c r="GG5" s="26"/>
      <c r="GH5" s="24"/>
      <c r="GI5" s="24"/>
      <c r="GJ5" s="127"/>
      <c r="GK5" s="94" t="s">
        <v>25</v>
      </c>
      <c r="GL5" s="19"/>
      <c r="GM5" s="7"/>
      <c r="GN5" s="7"/>
      <c r="GO5" s="7"/>
      <c r="GP5" s="7"/>
      <c r="GQ5" s="26"/>
      <c r="GR5" s="24"/>
      <c r="GS5" s="24"/>
      <c r="GT5" s="127"/>
      <c r="GU5" s="94" t="s">
        <v>25</v>
      </c>
      <c r="GV5" s="19"/>
      <c r="GW5" s="7"/>
      <c r="GX5" s="7"/>
      <c r="GY5" s="7"/>
      <c r="GZ5" s="7"/>
      <c r="HA5" s="26"/>
      <c r="HB5" s="24"/>
      <c r="HC5" s="24"/>
      <c r="HD5" s="127" t="s">
        <v>318</v>
      </c>
      <c r="HE5" s="94" t="s">
        <v>25</v>
      </c>
      <c r="HF5" s="19">
        <v>100</v>
      </c>
      <c r="HG5" s="7"/>
      <c r="HH5" s="7"/>
      <c r="HI5" s="7"/>
      <c r="HJ5" s="7">
        <v>100</v>
      </c>
      <c r="HK5" s="26">
        <v>100</v>
      </c>
      <c r="HL5" s="24"/>
      <c r="HM5" s="24"/>
      <c r="HN5" s="127" t="s">
        <v>318</v>
      </c>
      <c r="HO5" s="94" t="s">
        <v>25</v>
      </c>
      <c r="HP5" s="19">
        <v>100</v>
      </c>
      <c r="HQ5" s="7"/>
      <c r="HR5" s="7"/>
      <c r="HS5" s="7"/>
      <c r="HT5" s="7">
        <v>100</v>
      </c>
      <c r="HU5" s="26">
        <v>100</v>
      </c>
      <c r="HV5" s="24"/>
      <c r="HW5" s="24"/>
      <c r="HX5" s="127" t="s">
        <v>336</v>
      </c>
      <c r="HY5" s="94" t="s">
        <v>25</v>
      </c>
      <c r="HZ5" s="19">
        <v>99.136535348084195</v>
      </c>
      <c r="IA5" s="7"/>
      <c r="IB5" s="7"/>
      <c r="IC5" s="7"/>
      <c r="ID5" s="7">
        <v>98.528058877644895</v>
      </c>
      <c r="IE5" s="26">
        <v>100</v>
      </c>
      <c r="IF5" s="24"/>
      <c r="IG5" s="24"/>
      <c r="IH5" s="127" t="s">
        <v>318</v>
      </c>
      <c r="II5" s="94" t="s">
        <v>25</v>
      </c>
      <c r="IJ5" s="19"/>
      <c r="IK5" s="7"/>
      <c r="IL5" s="7"/>
      <c r="IM5" s="7"/>
      <c r="IN5" s="7"/>
      <c r="IO5" s="26"/>
      <c r="IP5" s="24"/>
      <c r="IQ5" s="24"/>
      <c r="IR5" s="127" t="s">
        <v>318</v>
      </c>
      <c r="IS5" s="94" t="s">
        <v>25</v>
      </c>
      <c r="IT5" s="19"/>
      <c r="IU5" s="7"/>
      <c r="IV5" s="7"/>
      <c r="IW5" s="7"/>
      <c r="IX5" s="7"/>
      <c r="IY5" s="26"/>
      <c r="IZ5" s="24"/>
      <c r="JA5" s="24"/>
      <c r="JB5" s="139"/>
      <c r="JL5" s="139"/>
      <c r="JV5" s="139"/>
      <c r="KF5" s="139"/>
    </row>
    <row xmlns:x14ac="http://schemas.microsoft.com/office/spreadsheetml/2009/9/ac" r="6" s="4" customFormat="true" ht="15.75" customHeight="true" x14ac:dyDescent="0.25">
      <c r="A6" s="429" t="str">
        <f ca="true">IF(ISBLANK('Data Summary'!A8),"",'Data Summary'!A8)</f>
        <v>PSE_2010_SUR</v>
      </c>
      <c r="B6" s="143"/>
      <c r="C6" s="95" t="s">
        <v>26</v>
      </c>
      <c r="D6" s="19"/>
      <c r="E6" s="7"/>
      <c r="F6" s="7"/>
      <c r="G6" s="7"/>
      <c r="H6" s="7"/>
      <c r="I6" s="26"/>
      <c r="J6" s="24"/>
      <c r="K6" s="24"/>
      <c r="L6" s="143"/>
      <c r="M6" s="98" t="s">
        <v>26</v>
      </c>
      <c r="N6" s="19"/>
      <c r="O6" s="7"/>
      <c r="P6" s="7"/>
      <c r="Q6" s="7"/>
      <c r="R6" s="7"/>
      <c r="S6" s="26"/>
      <c r="T6" s="24"/>
      <c r="U6" s="24"/>
      <c r="V6" s="143"/>
      <c r="W6" s="98" t="s">
        <v>26</v>
      </c>
      <c r="X6" s="19"/>
      <c r="Y6" s="7"/>
      <c r="Z6" s="7"/>
      <c r="AA6" s="7"/>
      <c r="AB6" s="7"/>
      <c r="AC6" s="26"/>
      <c r="AD6" s="24"/>
      <c r="AE6" s="24"/>
      <c r="AF6" s="143"/>
      <c r="AG6" s="98" t="s">
        <v>26</v>
      </c>
      <c r="AH6" s="19"/>
      <c r="AI6" s="7"/>
      <c r="AJ6" s="7"/>
      <c r="AK6" s="7"/>
      <c r="AL6" s="7"/>
      <c r="AM6" s="26"/>
      <c r="AN6" s="24"/>
      <c r="AO6" s="24"/>
      <c r="AP6" s="143"/>
      <c r="AQ6" s="98" t="s">
        <v>26</v>
      </c>
      <c r="AR6" s="19"/>
      <c r="AS6" s="7"/>
      <c r="AT6" s="7"/>
      <c r="AU6" s="7"/>
      <c r="AV6" s="7"/>
      <c r="AW6" s="26"/>
      <c r="AX6" s="24"/>
      <c r="AY6" s="24"/>
      <c r="AZ6" s="143"/>
      <c r="BA6" s="98" t="s">
        <v>26</v>
      </c>
      <c r="BB6" s="19"/>
      <c r="BC6" s="7"/>
      <c r="BD6" s="7"/>
      <c r="BE6" s="7"/>
      <c r="BF6" s="7"/>
      <c r="BG6" s="26"/>
      <c r="BH6" s="24"/>
      <c r="BI6" s="24"/>
      <c r="BJ6" s="143"/>
      <c r="BK6" s="98" t="s">
        <v>26</v>
      </c>
      <c r="BL6" s="19"/>
      <c r="BM6" s="7"/>
      <c r="BN6" s="7"/>
      <c r="BO6" s="7"/>
      <c r="BP6" s="7"/>
      <c r="BQ6" s="26"/>
      <c r="BR6" s="24"/>
      <c r="BS6" s="24"/>
      <c r="BT6" s="143"/>
      <c r="BU6" s="98" t="s">
        <v>26</v>
      </c>
      <c r="BV6" s="19"/>
      <c r="BW6" s="7"/>
      <c r="BX6" s="7"/>
      <c r="BY6" s="7"/>
      <c r="BZ6" s="7"/>
      <c r="CA6" s="26"/>
      <c r="CB6" s="24"/>
      <c r="CC6" s="24"/>
      <c r="CD6" s="143"/>
      <c r="CE6" s="98" t="s">
        <v>26</v>
      </c>
      <c r="CF6" s="19"/>
      <c r="CG6" s="7"/>
      <c r="CH6" s="7"/>
      <c r="CI6" s="7"/>
      <c r="CJ6" s="7"/>
      <c r="CK6" s="26"/>
      <c r="CL6" s="24"/>
      <c r="CM6" s="24"/>
      <c r="CN6" s="143"/>
      <c r="CO6" s="98" t="s">
        <v>26</v>
      </c>
      <c r="CP6" s="19"/>
      <c r="CQ6" s="7"/>
      <c r="CR6" s="7"/>
      <c r="CS6" s="7"/>
      <c r="CT6" s="7"/>
      <c r="CU6" s="26"/>
      <c r="CV6" s="24"/>
      <c r="CW6" s="24"/>
      <c r="CX6" s="143"/>
      <c r="CY6" s="98" t="s">
        <v>26</v>
      </c>
      <c r="CZ6" s="19"/>
      <c r="DA6" s="7"/>
      <c r="DB6" s="7"/>
      <c r="DC6" s="7"/>
      <c r="DD6" s="7"/>
      <c r="DE6" s="26"/>
      <c r="DF6" s="24"/>
      <c r="DG6" s="24"/>
      <c r="DH6" s="143"/>
      <c r="DI6" s="98" t="s">
        <v>26</v>
      </c>
      <c r="DJ6" s="19"/>
      <c r="DK6" s="7"/>
      <c r="DL6" s="7"/>
      <c r="DM6" s="7"/>
      <c r="DN6" s="7"/>
      <c r="DO6" s="26"/>
      <c r="DP6" s="24"/>
      <c r="DQ6" s="24"/>
      <c r="DR6" s="143"/>
      <c r="DS6" s="95" t="s">
        <v>26</v>
      </c>
      <c r="DT6" s="19"/>
      <c r="DU6" s="7"/>
      <c r="DV6" s="7"/>
      <c r="DW6" s="7"/>
      <c r="DX6" s="7"/>
      <c r="DY6" s="26"/>
      <c r="DZ6" s="24"/>
      <c r="EA6" s="24"/>
      <c r="EB6" s="143"/>
      <c r="EC6" s="95" t="s">
        <v>26</v>
      </c>
      <c r="ED6" s="19"/>
      <c r="EE6" s="7"/>
      <c r="EF6" s="7"/>
      <c r="EG6" s="7"/>
      <c r="EH6" s="7"/>
      <c r="EI6" s="26"/>
      <c r="EJ6" s="24"/>
      <c r="EK6" s="24"/>
      <c r="EL6" s="143"/>
      <c r="EM6" s="95" t="s">
        <v>26</v>
      </c>
      <c r="EN6" s="19"/>
      <c r="EO6" s="7"/>
      <c r="EP6" s="7"/>
      <c r="EQ6" s="7"/>
      <c r="ER6" s="7"/>
      <c r="ES6" s="26"/>
      <c r="ET6" s="24"/>
      <c r="EU6" s="24"/>
      <c r="EV6" s="143"/>
      <c r="EW6" s="94" t="s">
        <v>26</v>
      </c>
      <c r="EX6" s="19"/>
      <c r="EY6" s="7"/>
      <c r="EZ6" s="7"/>
      <c r="FA6" s="7"/>
      <c r="FB6" s="7"/>
      <c r="FC6" s="26"/>
      <c r="FD6" s="24"/>
      <c r="FE6" s="24"/>
      <c r="FF6" s="143"/>
      <c r="FG6" s="94" t="s">
        <v>26</v>
      </c>
      <c r="FH6" s="19"/>
      <c r="FI6" s="7"/>
      <c r="FJ6" s="7"/>
      <c r="FK6" s="7"/>
      <c r="FL6" s="7"/>
      <c r="FM6" s="26"/>
      <c r="FN6" s="24"/>
      <c r="FO6" s="24"/>
      <c r="FP6" s="143"/>
      <c r="FQ6" s="95" t="s">
        <v>26</v>
      </c>
      <c r="FR6" s="19"/>
      <c r="FS6" s="7"/>
      <c r="FT6" s="7"/>
      <c r="FU6" s="7"/>
      <c r="FV6" s="7"/>
      <c r="FW6" s="26"/>
      <c r="FX6" s="24"/>
      <c r="FY6" s="24"/>
      <c r="FZ6" s="143"/>
      <c r="GA6" s="95" t="s">
        <v>26</v>
      </c>
      <c r="GB6" s="19"/>
      <c r="GC6" s="7"/>
      <c r="GD6" s="7"/>
      <c r="GE6" s="7"/>
      <c r="GF6" s="7"/>
      <c r="GG6" s="26"/>
      <c r="GH6" s="24"/>
      <c r="GI6" s="24"/>
      <c r="GJ6" s="143"/>
      <c r="GK6" s="95" t="s">
        <v>26</v>
      </c>
      <c r="GL6" s="19"/>
      <c r="GM6" s="7"/>
      <c r="GN6" s="7"/>
      <c r="GO6" s="7"/>
      <c r="GP6" s="7"/>
      <c r="GQ6" s="26"/>
      <c r="GR6" s="24"/>
      <c r="GS6" s="24"/>
      <c r="GT6" s="143"/>
      <c r="GU6" s="95" t="s">
        <v>26</v>
      </c>
      <c r="GV6" s="19"/>
      <c r="GW6" s="7"/>
      <c r="GX6" s="7"/>
      <c r="GY6" s="7"/>
      <c r="GZ6" s="7"/>
      <c r="HA6" s="26"/>
      <c r="HB6" s="24"/>
      <c r="HC6" s="24"/>
      <c r="HD6" s="143"/>
      <c r="HE6" s="95" t="s">
        <v>26</v>
      </c>
      <c r="HF6" s="19"/>
      <c r="HG6" s="7"/>
      <c r="HH6" s="7"/>
      <c r="HI6" s="7"/>
      <c r="HJ6" s="7"/>
      <c r="HK6" s="26"/>
      <c r="HL6" s="24"/>
      <c r="HM6" s="24"/>
      <c r="HN6" s="143"/>
      <c r="HO6" s="95" t="s">
        <v>26</v>
      </c>
      <c r="HP6" s="19"/>
      <c r="HQ6" s="7"/>
      <c r="HR6" s="7"/>
      <c r="HS6" s="7"/>
      <c r="HT6" s="7"/>
      <c r="HU6" s="26"/>
      <c r="HV6" s="24"/>
      <c r="HW6" s="24"/>
      <c r="HX6" s="143"/>
      <c r="HY6" s="95" t="s">
        <v>26</v>
      </c>
      <c r="HZ6" s="19"/>
      <c r="IA6" s="7"/>
      <c r="IB6" s="7"/>
      <c r="IC6" s="7"/>
      <c r="ID6" s="7"/>
      <c r="IE6" s="26"/>
      <c r="IF6" s="24"/>
      <c r="IG6" s="24"/>
      <c r="IH6" s="143"/>
      <c r="II6" s="95" t="s">
        <v>26</v>
      </c>
      <c r="IJ6" s="19"/>
      <c r="IK6" s="7"/>
      <c r="IL6" s="7"/>
      <c r="IM6" s="7"/>
      <c r="IN6" s="7"/>
      <c r="IO6" s="26"/>
      <c r="IP6" s="24"/>
      <c r="IQ6" s="24"/>
      <c r="IR6" s="143"/>
      <c r="IS6" s="95" t="s">
        <v>26</v>
      </c>
      <c r="IT6" s="19"/>
      <c r="IU6" s="7"/>
      <c r="IV6" s="7"/>
      <c r="IW6" s="7"/>
      <c r="IX6" s="7"/>
      <c r="IY6" s="26"/>
      <c r="IZ6" s="24"/>
      <c r="JA6" s="24"/>
      <c r="JB6" s="139"/>
      <c r="JL6" s="139"/>
      <c r="JV6" s="139"/>
      <c r="KF6" s="139"/>
    </row>
    <row xmlns:x14ac="http://schemas.microsoft.com/office/spreadsheetml/2009/9/ac" r="7" s="4" customFormat="true" x14ac:dyDescent="0.25">
      <c r="A7" s="429" t="str">
        <f ca="true">IF(ISBLANK('Data Summary'!A9),"",'Data Summary'!A9)</f>
        <v>PSE_2011_KAP</v>
      </c>
      <c r="B7" s="143"/>
      <c r="C7" s="95" t="s">
        <v>126</v>
      </c>
      <c r="D7" s="7"/>
      <c r="E7" s="7"/>
      <c r="F7" s="7"/>
      <c r="G7" s="7"/>
      <c r="H7" s="7"/>
      <c r="I7" s="26"/>
      <c r="J7" s="24"/>
      <c r="K7" s="24"/>
      <c r="L7" s="127"/>
      <c r="M7" s="95" t="s">
        <v>126</v>
      </c>
      <c r="N7" s="7"/>
      <c r="O7" s="7"/>
      <c r="P7" s="7"/>
      <c r="Q7" s="7"/>
      <c r="R7" s="7"/>
      <c r="S7" s="26"/>
      <c r="T7" s="24"/>
      <c r="U7" s="24"/>
      <c r="V7" s="143"/>
      <c r="W7" s="95" t="s">
        <v>126</v>
      </c>
      <c r="X7" s="7"/>
      <c r="Y7" s="7"/>
      <c r="Z7" s="7"/>
      <c r="AA7" s="7"/>
      <c r="AB7" s="7"/>
      <c r="AC7" s="26"/>
      <c r="AD7" s="24"/>
      <c r="AE7" s="24"/>
      <c r="AF7" s="127" t="s">
        <v>179</v>
      </c>
      <c r="AG7" s="95" t="s">
        <v>126</v>
      </c>
      <c r="AH7" s="7">
        <f>100-3.3</f>
        <v>96.7</v>
      </c>
      <c r="AI7" s="7">
        <f>100-4.5</f>
        <v>95.5</v>
      </c>
      <c r="AJ7" s="7">
        <f>100-1.8</f>
        <v>98.2</v>
      </c>
      <c r="AK7" s="7"/>
      <c r="AL7" s="7"/>
      <c r="AM7" s="26"/>
      <c r="AN7" s="24"/>
      <c r="AO7" s="24"/>
      <c r="AP7" s="143"/>
      <c r="AQ7" s="95" t="s">
        <v>126</v>
      </c>
      <c r="AR7" s="7"/>
      <c r="AS7" s="7"/>
      <c r="AT7" s="7"/>
      <c r="AU7" s="7"/>
      <c r="AV7" s="7"/>
      <c r="AW7" s="26"/>
      <c r="AX7" s="24"/>
      <c r="AY7" s="24"/>
      <c r="AZ7" s="143"/>
      <c r="BA7" s="95" t="s">
        <v>126</v>
      </c>
      <c r="BB7" s="7"/>
      <c r="BC7" s="7"/>
      <c r="BD7" s="7"/>
      <c r="BE7" s="7"/>
      <c r="BF7" s="7"/>
      <c r="BG7" s="26"/>
      <c r="BH7" s="24"/>
      <c r="BI7" s="24"/>
      <c r="BJ7" s="127" t="s">
        <v>351</v>
      </c>
      <c r="BK7" s="95" t="s">
        <v>319</v>
      </c>
      <c r="BL7" s="19">
        <v>96.3</v>
      </c>
      <c r="BM7" s="7"/>
      <c r="BN7" s="7"/>
      <c r="BO7" s="7"/>
      <c r="BP7" s="7">
        <v>91.4</v>
      </c>
      <c r="BQ7" s="26">
        <v>96.35</v>
      </c>
      <c r="BR7" s="24"/>
      <c r="BS7" s="24"/>
      <c r="BT7" s="143"/>
      <c r="BU7" s="95" t="s">
        <v>126</v>
      </c>
      <c r="BV7" s="7"/>
      <c r="BW7" s="7"/>
      <c r="BX7" s="7"/>
      <c r="BY7" s="7"/>
      <c r="BZ7" s="7"/>
      <c r="CA7" s="26"/>
      <c r="CB7" s="24"/>
      <c r="CC7" s="24"/>
      <c r="CD7" s="127" t="s">
        <v>356</v>
      </c>
      <c r="CE7" s="95" t="s">
        <v>319</v>
      </c>
      <c r="CF7" s="19">
        <v>96.9</v>
      </c>
      <c r="CG7" s="7"/>
      <c r="CH7" s="7"/>
      <c r="CI7" s="7"/>
      <c r="CJ7" s="7">
        <v>96.2</v>
      </c>
      <c r="CK7" s="26">
        <v>96.95</v>
      </c>
      <c r="CL7" s="24"/>
      <c r="CM7" s="24"/>
      <c r="CN7" s="127" t="s">
        <v>356</v>
      </c>
      <c r="CO7" s="95" t="s">
        <v>319</v>
      </c>
      <c r="CP7" s="19">
        <v>97.1</v>
      </c>
      <c r="CQ7" s="7"/>
      <c r="CR7" s="7"/>
      <c r="CS7" s="7"/>
      <c r="CT7" s="7">
        <v>95.7</v>
      </c>
      <c r="CU7" s="26">
        <v>98.7</v>
      </c>
      <c r="CV7" s="24"/>
      <c r="CW7" s="24"/>
      <c r="CX7" s="127" t="s">
        <v>353</v>
      </c>
      <c r="CY7" s="95" t="s">
        <v>319</v>
      </c>
      <c r="CZ7" s="19">
        <v>97.6</v>
      </c>
      <c r="DA7" s="7"/>
      <c r="DB7" s="7"/>
      <c r="DC7" s="7"/>
      <c r="DD7" s="7">
        <v>94.8</v>
      </c>
      <c r="DE7" s="26">
        <v>99.8</v>
      </c>
      <c r="DF7" s="24"/>
      <c r="DG7" s="24"/>
      <c r="DH7" s="127" t="s">
        <v>218</v>
      </c>
      <c r="DI7" s="95" t="s">
        <v>126</v>
      </c>
      <c r="DJ7" s="7">
        <f>100-5.34-0.49</f>
        <v>94.17</v>
      </c>
      <c r="DK7" s="7">
        <f>((203-15)/203*100)</f>
        <v>92.610837438423644</v>
      </c>
      <c r="DL7" s="7">
        <f>((201-6)/201)*100</f>
        <v>97.014925373134332</v>
      </c>
      <c r="DM7" s="7"/>
      <c r="DN7" s="7">
        <f>76.81+15.59</f>
        <v>92.4</v>
      </c>
      <c r="DO7" s="26">
        <f>83.22+4.09</f>
        <v>87.31</v>
      </c>
      <c r="DP7" s="24"/>
      <c r="DQ7" s="24"/>
      <c r="DR7" s="143"/>
      <c r="DS7" s="95" t="s">
        <v>126</v>
      </c>
      <c r="DT7" s="7"/>
      <c r="DU7" s="7"/>
      <c r="DV7" s="7"/>
      <c r="DW7" s="7"/>
      <c r="DX7" s="7"/>
      <c r="DY7" s="26"/>
      <c r="DZ7" s="24"/>
      <c r="EA7" s="24"/>
      <c r="EB7" s="127" t="s">
        <v>269</v>
      </c>
      <c r="EC7" s="95" t="s">
        <v>126</v>
      </c>
      <c r="ED7" s="19">
        <v>97.38</v>
      </c>
      <c r="EE7" s="7"/>
      <c r="EF7" s="7"/>
      <c r="EG7" s="7"/>
      <c r="EH7" s="7">
        <v>95.71</v>
      </c>
      <c r="EI7" s="26">
        <v>98.32</v>
      </c>
      <c r="EJ7" s="24"/>
      <c r="EK7" s="24"/>
      <c r="EL7" s="127"/>
      <c r="EM7" s="95" t="s">
        <v>126</v>
      </c>
      <c r="EN7" s="81"/>
      <c r="EO7" s="7"/>
      <c r="EP7" s="7"/>
      <c r="EQ7" s="7"/>
      <c r="ER7" s="7"/>
      <c r="ES7" s="26"/>
      <c r="ET7" s="24"/>
      <c r="EU7" s="24"/>
      <c r="EV7" s="127" t="s">
        <v>351</v>
      </c>
      <c r="EW7" s="94" t="s">
        <v>319</v>
      </c>
      <c r="EX7" s="19">
        <v>97.6</v>
      </c>
      <c r="EY7" s="7"/>
      <c r="EZ7" s="7"/>
      <c r="FA7" s="7"/>
      <c r="FB7" s="7">
        <v>95.5</v>
      </c>
      <c r="FC7" s="26">
        <v>97.75</v>
      </c>
      <c r="FD7" s="24"/>
      <c r="FE7" s="24"/>
      <c r="FF7" s="127" t="s">
        <v>351</v>
      </c>
      <c r="FG7" s="94" t="s">
        <v>319</v>
      </c>
      <c r="FH7" s="19">
        <v>98.7</v>
      </c>
      <c r="FI7" s="7"/>
      <c r="FJ7" s="7"/>
      <c r="FK7" s="7"/>
      <c r="FL7" s="7">
        <v>99.2</v>
      </c>
      <c r="FM7" s="26">
        <v>98.25</v>
      </c>
      <c r="FN7" s="24"/>
      <c r="FO7" s="24"/>
      <c r="FP7" s="127"/>
      <c r="FQ7" s="95" t="s">
        <v>126</v>
      </c>
      <c r="FR7" s="81"/>
      <c r="FS7" s="7"/>
      <c r="FT7" s="7"/>
      <c r="FU7" s="7"/>
      <c r="FV7" s="7"/>
      <c r="FW7" s="26"/>
      <c r="FX7" s="24"/>
      <c r="FY7" s="24"/>
      <c r="FZ7" s="127" t="s">
        <v>351</v>
      </c>
      <c r="GA7" s="95" t="s">
        <v>126</v>
      </c>
      <c r="GB7" s="19">
        <v>97.187266547755655</v>
      </c>
      <c r="GC7" s="7"/>
      <c r="GD7" s="7"/>
      <c r="GE7" s="7"/>
      <c r="GF7" s="7">
        <v>95.740369999999999</v>
      </c>
      <c r="GG7" s="26">
        <v>98.025251277604255</v>
      </c>
      <c r="GH7" s="24"/>
      <c r="GI7" s="24"/>
      <c r="GJ7" s="127" t="s">
        <v>351</v>
      </c>
      <c r="GK7" s="95" t="s">
        <v>126</v>
      </c>
      <c r="GL7" s="19">
        <v>98.1</v>
      </c>
      <c r="GM7" s="7"/>
      <c r="GN7" s="7"/>
      <c r="GO7" s="7"/>
      <c r="GP7" s="7">
        <v>96.5</v>
      </c>
      <c r="GQ7" s="26">
        <v>98.45</v>
      </c>
      <c r="GR7" s="24"/>
      <c r="GS7" s="24"/>
      <c r="GT7" s="127" t="s">
        <v>351</v>
      </c>
      <c r="GU7" s="95" t="s">
        <v>319</v>
      </c>
      <c r="GV7" s="19">
        <v>98.5</v>
      </c>
      <c r="GW7" s="7"/>
      <c r="GX7" s="7"/>
      <c r="GY7" s="7"/>
      <c r="GZ7" s="7">
        <v>97.3</v>
      </c>
      <c r="HA7" s="26">
        <v>98.8</v>
      </c>
      <c r="HB7" s="24"/>
      <c r="HC7" s="24"/>
      <c r="HD7" s="127" t="s">
        <v>351</v>
      </c>
      <c r="HE7" s="95" t="s">
        <v>319</v>
      </c>
      <c r="HF7" s="19">
        <v>100</v>
      </c>
      <c r="HG7" s="7"/>
      <c r="HH7" s="7"/>
      <c r="HI7" s="7"/>
      <c r="HJ7" s="7">
        <v>100</v>
      </c>
      <c r="HK7" s="26">
        <v>100</v>
      </c>
      <c r="HL7" s="24"/>
      <c r="HM7" s="24"/>
      <c r="HN7" s="127" t="s">
        <v>351</v>
      </c>
      <c r="HO7" s="95" t="s">
        <v>319</v>
      </c>
      <c r="HP7" s="19">
        <v>100</v>
      </c>
      <c r="HQ7" s="7"/>
      <c r="HR7" s="7"/>
      <c r="HS7" s="7"/>
      <c r="HT7" s="7">
        <v>100</v>
      </c>
      <c r="HU7" s="26">
        <v>100</v>
      </c>
      <c r="HV7" s="24"/>
      <c r="HW7" s="24"/>
      <c r="HX7" s="127" t="s">
        <v>337</v>
      </c>
      <c r="HY7" s="95" t="s">
        <v>319</v>
      </c>
      <c r="HZ7" s="19">
        <v>98.650836481381546</v>
      </c>
      <c r="IA7" s="7"/>
      <c r="IB7" s="7"/>
      <c r="IC7" s="7"/>
      <c r="ID7" s="7">
        <v>98.160073597056112</v>
      </c>
      <c r="IE7" s="26">
        <v>99.347258485639685</v>
      </c>
      <c r="IF7" s="24"/>
      <c r="IG7" s="24"/>
      <c r="IH7" s="127" t="s">
        <v>351</v>
      </c>
      <c r="II7" s="95" t="s">
        <v>319</v>
      </c>
      <c r="IJ7" s="19">
        <v>98.222862893511433</v>
      </c>
      <c r="IK7" s="7"/>
      <c r="IL7" s="7"/>
      <c r="IM7" s="7"/>
      <c r="IN7" s="7">
        <v>97.31</v>
      </c>
      <c r="IO7" s="26">
        <v>98.758868631437437</v>
      </c>
      <c r="IP7" s="24"/>
      <c r="IQ7" s="24"/>
      <c r="IR7" s="127" t="s">
        <v>351</v>
      </c>
      <c r="IS7" s="95" t="s">
        <v>319</v>
      </c>
      <c r="IT7" s="19">
        <v>98.418845843340122</v>
      </c>
      <c r="IU7" s="7"/>
      <c r="IV7" s="7"/>
      <c r="IW7" s="7"/>
      <c r="IX7" s="7">
        <v>97.37</v>
      </c>
      <c r="IY7" s="26">
        <v>99.028062522952524</v>
      </c>
      <c r="IZ7" s="24"/>
      <c r="JA7" s="24"/>
      <c r="JB7" s="139"/>
      <c r="JL7" s="139"/>
      <c r="JV7" s="139"/>
      <c r="KF7" s="139"/>
    </row>
    <row xmlns:x14ac="http://schemas.microsoft.com/office/spreadsheetml/2009/9/ac" r="8" s="4" customFormat="true" x14ac:dyDescent="0.25">
      <c r="A8" s="429" t="str">
        <f ca="true">IF(ISBLANK('Data Summary'!A10),"",'Data Summary'!A10)</f>
        <v>PSE_2012_SUR</v>
      </c>
      <c r="B8" s="143"/>
      <c r="C8" s="95" t="s">
        <v>127</v>
      </c>
      <c r="D8" s="19"/>
      <c r="E8" s="7"/>
      <c r="F8" s="7"/>
      <c r="G8" s="7"/>
      <c r="H8" s="7"/>
      <c r="I8" s="26"/>
      <c r="J8" s="24"/>
      <c r="K8" s="24"/>
      <c r="L8" s="143"/>
      <c r="M8" s="95" t="s">
        <v>127</v>
      </c>
      <c r="N8" s="19"/>
      <c r="O8" s="7"/>
      <c r="P8" s="7"/>
      <c r="Q8" s="7"/>
      <c r="R8" s="7"/>
      <c r="S8" s="26"/>
      <c r="T8" s="24"/>
      <c r="U8" s="24"/>
      <c r="V8" s="143"/>
      <c r="W8" s="95" t="s">
        <v>127</v>
      </c>
      <c r="X8" s="19"/>
      <c r="Y8" s="7"/>
      <c r="Z8" s="7"/>
      <c r="AA8" s="7"/>
      <c r="AB8" s="7"/>
      <c r="AC8" s="26"/>
      <c r="AD8" s="24"/>
      <c r="AE8" s="24"/>
      <c r="AF8" s="143"/>
      <c r="AG8" s="95" t="s">
        <v>127</v>
      </c>
      <c r="AH8" s="19"/>
      <c r="AI8" s="7"/>
      <c r="AJ8" s="7"/>
      <c r="AK8" s="7"/>
      <c r="AL8" s="7"/>
      <c r="AM8" s="26"/>
      <c r="AN8" s="24"/>
      <c r="AO8" s="24"/>
      <c r="AP8" s="143"/>
      <c r="AQ8" s="95" t="s">
        <v>127</v>
      </c>
      <c r="AR8" s="19"/>
      <c r="AS8" s="7"/>
      <c r="AT8" s="7"/>
      <c r="AU8" s="7"/>
      <c r="AV8" s="7"/>
      <c r="AW8" s="26"/>
      <c r="AX8" s="24"/>
      <c r="AY8" s="24"/>
      <c r="AZ8" s="143"/>
      <c r="BA8" s="95" t="s">
        <v>127</v>
      </c>
      <c r="BB8" s="19"/>
      <c r="BC8" s="7"/>
      <c r="BD8" s="7"/>
      <c r="BE8" s="7"/>
      <c r="BF8" s="7"/>
      <c r="BG8" s="26"/>
      <c r="BH8" s="24"/>
      <c r="BI8" s="24"/>
      <c r="BJ8" s="127"/>
      <c r="BK8" s="95" t="s">
        <v>320</v>
      </c>
      <c r="BL8" s="19"/>
      <c r="BM8" s="7"/>
      <c r="BN8" s="7"/>
      <c r="BO8" s="7"/>
      <c r="BP8" s="7"/>
      <c r="BQ8" s="26"/>
      <c r="BR8" s="24"/>
      <c r="BS8" s="24"/>
      <c r="BT8" s="143"/>
      <c r="BU8" s="95" t="s">
        <v>127</v>
      </c>
      <c r="BV8" s="19"/>
      <c r="BW8" s="7"/>
      <c r="BX8" s="7"/>
      <c r="BY8" s="7"/>
      <c r="BZ8" s="7"/>
      <c r="CA8" s="26"/>
      <c r="CB8" s="24"/>
      <c r="CC8" s="24"/>
      <c r="CD8" s="127"/>
      <c r="CE8" s="95" t="s">
        <v>320</v>
      </c>
      <c r="CF8" s="19"/>
      <c r="CG8" s="7"/>
      <c r="CH8" s="7"/>
      <c r="CI8" s="7"/>
      <c r="CJ8" s="7"/>
      <c r="CK8" s="26"/>
      <c r="CL8" s="24"/>
      <c r="CM8" s="24"/>
      <c r="CN8" s="127"/>
      <c r="CO8" s="95" t="s">
        <v>320</v>
      </c>
      <c r="CP8" s="19"/>
      <c r="CQ8" s="7"/>
      <c r="CR8" s="7"/>
      <c r="CS8" s="7"/>
      <c r="CT8" s="7"/>
      <c r="CU8" s="26"/>
      <c r="CV8" s="24"/>
      <c r="CW8" s="24"/>
      <c r="CX8" s="127"/>
      <c r="CY8" s="95" t="s">
        <v>320</v>
      </c>
      <c r="CZ8" s="19"/>
      <c r="DA8" s="7"/>
      <c r="DB8" s="7"/>
      <c r="DC8" s="7"/>
      <c r="DD8" s="7"/>
      <c r="DE8" s="26"/>
      <c r="DF8" s="24"/>
      <c r="DG8" s="24"/>
      <c r="DH8" s="127" t="s">
        <v>219</v>
      </c>
      <c r="DI8" s="95" t="s">
        <v>127</v>
      </c>
      <c r="DJ8" s="7">
        <f>(412-53-107-145)/412*100</f>
        <v>25.970873786407765</v>
      </c>
      <c r="DK8" s="7">
        <f>(1+7+3+18+9)/DK15*100</f>
        <v>18.7192118226601</v>
      </c>
      <c r="DL8" s="7">
        <f>(12+1+6+1+2+1+10+6+12+13)/DL15*100</f>
        <v>31.840796019900498</v>
      </c>
      <c r="DM8" s="7"/>
      <c r="DN8" s="7">
        <f>(10+1+8+1+1+1+6+4+15+13)/DN15*100</f>
        <v>22.813688212927758</v>
      </c>
      <c r="DO8" s="26">
        <f>(3+6+1+4+5+17+10)/DO15*100</f>
        <v>30.872483221476511</v>
      </c>
      <c r="DP8" s="24"/>
      <c r="DQ8" s="24"/>
      <c r="DR8" s="143"/>
      <c r="DS8" s="95" t="s">
        <v>127</v>
      </c>
      <c r="DT8" s="19"/>
      <c r="DU8" s="7"/>
      <c r="DV8" s="7"/>
      <c r="DW8" s="7"/>
      <c r="DX8" s="7"/>
      <c r="DY8" s="26"/>
      <c r="DZ8" s="24"/>
      <c r="EA8" s="24"/>
      <c r="EB8" s="143"/>
      <c r="EC8" s="95" t="s">
        <v>127</v>
      </c>
      <c r="ED8" s="19"/>
      <c r="EE8" s="7"/>
      <c r="EF8" s="7"/>
      <c r="EG8" s="7"/>
      <c r="EH8" s="7"/>
      <c r="EI8" s="26"/>
      <c r="EJ8" s="24"/>
      <c r="EK8" s="24"/>
      <c r="EL8" s="143"/>
      <c r="EM8" s="95" t="s">
        <v>127</v>
      </c>
      <c r="EN8" s="19"/>
      <c r="EO8" s="7"/>
      <c r="EP8" s="7"/>
      <c r="EQ8" s="7"/>
      <c r="ER8" s="7"/>
      <c r="ES8" s="26"/>
      <c r="ET8" s="24"/>
      <c r="EU8" s="24"/>
      <c r="EV8" s="127"/>
      <c r="EW8" s="94" t="s">
        <v>320</v>
      </c>
      <c r="EX8" s="19"/>
      <c r="EY8" s="7"/>
      <c r="EZ8" s="7"/>
      <c r="FA8" s="7"/>
      <c r="FB8" s="7"/>
      <c r="FC8" s="26"/>
      <c r="FD8" s="24"/>
      <c r="FE8" s="24"/>
      <c r="FF8" s="127"/>
      <c r="FG8" s="94" t="s">
        <v>320</v>
      </c>
      <c r="FH8" s="19"/>
      <c r="FI8" s="7"/>
      <c r="FJ8" s="7"/>
      <c r="FK8" s="7"/>
      <c r="FL8" s="7"/>
      <c r="FM8" s="26"/>
      <c r="FN8" s="24"/>
      <c r="FO8" s="24"/>
      <c r="FP8" s="143"/>
      <c r="FQ8" s="95" t="s">
        <v>127</v>
      </c>
      <c r="FR8" s="19"/>
      <c r="FS8" s="7"/>
      <c r="FT8" s="7"/>
      <c r="FU8" s="7"/>
      <c r="FV8" s="7"/>
      <c r="FW8" s="26"/>
      <c r="FX8" s="24"/>
      <c r="FY8" s="24"/>
      <c r="FZ8" s="143"/>
      <c r="GA8" s="95" t="s">
        <v>127</v>
      </c>
      <c r="GB8" s="19"/>
      <c r="GC8" s="7"/>
      <c r="GD8" s="7"/>
      <c r="GE8" s="7"/>
      <c r="GF8" s="7"/>
      <c r="GG8" s="26"/>
      <c r="GH8" s="24"/>
      <c r="GI8" s="24"/>
      <c r="GJ8" s="143"/>
      <c r="GK8" s="95" t="s">
        <v>127</v>
      </c>
      <c r="GL8" s="19"/>
      <c r="GM8" s="7"/>
      <c r="GN8" s="7"/>
      <c r="GO8" s="7"/>
      <c r="GP8" s="7"/>
      <c r="GQ8" s="26"/>
      <c r="GR8" s="24"/>
      <c r="GS8" s="24"/>
      <c r="GT8" s="143"/>
      <c r="GU8" s="95" t="s">
        <v>320</v>
      </c>
      <c r="GV8" s="19"/>
      <c r="GW8" s="7"/>
      <c r="GX8" s="7"/>
      <c r="GY8" s="7"/>
      <c r="GZ8" s="7"/>
      <c r="HA8" s="26"/>
      <c r="HB8" s="24"/>
      <c r="HC8" s="24"/>
      <c r="HD8" s="143"/>
      <c r="HE8" s="95" t="s">
        <v>320</v>
      </c>
      <c r="HF8" s="19"/>
      <c r="HG8" s="7"/>
      <c r="HH8" s="7"/>
      <c r="HI8" s="7"/>
      <c r="HJ8" s="7"/>
      <c r="HK8" s="26"/>
      <c r="HL8" s="24"/>
      <c r="HM8" s="24"/>
      <c r="HN8" s="143"/>
      <c r="HO8" s="95" t="s">
        <v>320</v>
      </c>
      <c r="HP8" s="19"/>
      <c r="HQ8" s="7"/>
      <c r="HR8" s="7"/>
      <c r="HS8" s="7"/>
      <c r="HT8" s="7"/>
      <c r="HU8" s="26"/>
      <c r="HV8" s="24"/>
      <c r="HW8" s="24"/>
      <c r="HX8" s="127" t="s">
        <v>338</v>
      </c>
      <c r="HY8" s="95" t="s">
        <v>320</v>
      </c>
      <c r="HZ8" s="19">
        <v>10.631408526713438</v>
      </c>
      <c r="IA8" s="7"/>
      <c r="IB8" s="7"/>
      <c r="IC8" s="7"/>
      <c r="ID8" s="7">
        <v>11.959521619135234</v>
      </c>
      <c r="IE8" s="26">
        <v>8.7467362924281993</v>
      </c>
      <c r="IF8" s="24"/>
      <c r="IG8" s="24"/>
      <c r="IH8" s="143"/>
      <c r="II8" s="95" t="s">
        <v>320</v>
      </c>
      <c r="IJ8" s="19"/>
      <c r="IK8" s="7"/>
      <c r="IL8" s="7"/>
      <c r="IM8" s="7"/>
      <c r="IN8" s="7"/>
      <c r="IO8" s="26"/>
      <c r="IP8" s="24"/>
      <c r="IQ8" s="24"/>
      <c r="IR8" s="143"/>
      <c r="IS8" s="95" t="s">
        <v>320</v>
      </c>
      <c r="IT8" s="19"/>
      <c r="IU8" s="7"/>
      <c r="IV8" s="7"/>
      <c r="IW8" s="7"/>
      <c r="IX8" s="7"/>
      <c r="IY8" s="26"/>
      <c r="IZ8" s="24"/>
      <c r="JA8" s="24"/>
      <c r="JB8" s="139"/>
      <c r="JL8" s="139"/>
      <c r="JV8" s="139"/>
      <c r="KF8" s="139"/>
    </row>
    <row xmlns:x14ac="http://schemas.microsoft.com/office/spreadsheetml/2009/9/ac" r="9" s="4" customFormat="true" x14ac:dyDescent="0.25">
      <c r="A9" s="429" t="str">
        <f ca="true">IF(ISBLANK('Data Summary'!A11),"",'Data Summary'!A11)</f>
        <v>PSE_2012_EMIS</v>
      </c>
      <c r="B9" s="143"/>
      <c r="C9" s="95" t="s">
        <v>199</v>
      </c>
      <c r="D9" s="19"/>
      <c r="E9" s="7"/>
      <c r="F9" s="7"/>
      <c r="G9" s="7"/>
      <c r="H9" s="7"/>
      <c r="I9" s="26"/>
      <c r="J9" s="24"/>
      <c r="K9" s="24"/>
      <c r="L9" s="127"/>
      <c r="M9" s="95" t="s">
        <v>199</v>
      </c>
      <c r="N9" s="19"/>
      <c r="O9" s="7"/>
      <c r="P9" s="7"/>
      <c r="Q9" s="7"/>
      <c r="R9" s="7"/>
      <c r="S9" s="26"/>
      <c r="T9" s="24"/>
      <c r="U9" s="24"/>
      <c r="V9" s="143"/>
      <c r="W9" s="95" t="s">
        <v>199</v>
      </c>
      <c r="X9" s="19"/>
      <c r="Y9" s="7"/>
      <c r="Z9" s="7"/>
      <c r="AA9" s="7"/>
      <c r="AB9" s="7"/>
      <c r="AC9" s="26"/>
      <c r="AD9" s="24"/>
      <c r="AE9" s="24"/>
      <c r="AF9" s="127" t="s">
        <v>180</v>
      </c>
      <c r="AG9" s="95" t="s">
        <v>199</v>
      </c>
      <c r="AH9" s="19">
        <f>(24.6+46.7)/2</f>
        <v>35.650000000000006</v>
      </c>
      <c r="AI9" s="7">
        <f>(16.5+39.5)/2</f>
        <v>28</v>
      </c>
      <c r="AJ9" s="7">
        <f>(34.3+54.7)/2</f>
        <v>44.5</v>
      </c>
      <c r="AK9" s="7"/>
      <c r="AL9" s="7"/>
      <c r="AM9" s="26"/>
      <c r="AN9" s="24"/>
      <c r="AO9" s="24"/>
      <c r="AP9" s="143"/>
      <c r="AQ9" s="95" t="s">
        <v>199</v>
      </c>
      <c r="AR9" s="19"/>
      <c r="AS9" s="7"/>
      <c r="AT9" s="7"/>
      <c r="AU9" s="7"/>
      <c r="AV9" s="7"/>
      <c r="AW9" s="26"/>
      <c r="AX9" s="24"/>
      <c r="AY9" s="24"/>
      <c r="AZ9" s="143"/>
      <c r="BA9" s="95" t="s">
        <v>199</v>
      </c>
      <c r="BB9" s="19"/>
      <c r="BC9" s="7"/>
      <c r="BD9" s="7"/>
      <c r="BE9" s="7"/>
      <c r="BF9" s="7"/>
      <c r="BG9" s="26"/>
      <c r="BH9" s="24"/>
      <c r="BI9" s="24"/>
      <c r="BJ9" s="127"/>
      <c r="BK9" s="95" t="s">
        <v>199</v>
      </c>
      <c r="BL9" s="19"/>
      <c r="BM9" s="7"/>
      <c r="BN9" s="7"/>
      <c r="BO9" s="7"/>
      <c r="BP9" s="7"/>
      <c r="BQ9" s="26"/>
      <c r="BR9" s="24"/>
      <c r="BS9" s="24"/>
      <c r="BT9" s="143"/>
      <c r="BU9" s="95" t="s">
        <v>199</v>
      </c>
      <c r="BV9" s="19"/>
      <c r="BW9" s="7"/>
      <c r="BX9" s="7"/>
      <c r="BY9" s="7"/>
      <c r="BZ9" s="7"/>
      <c r="CA9" s="26"/>
      <c r="CB9" s="24"/>
      <c r="CC9" s="24"/>
      <c r="CD9" s="127"/>
      <c r="CE9" s="95" t="s">
        <v>199</v>
      </c>
      <c r="CF9" s="19"/>
      <c r="CG9" s="7"/>
      <c r="CH9" s="7"/>
      <c r="CI9" s="7"/>
      <c r="CJ9" s="7"/>
      <c r="CK9" s="26"/>
      <c r="CL9" s="24"/>
      <c r="CM9" s="24"/>
      <c r="CN9" s="127"/>
      <c r="CO9" s="95" t="s">
        <v>199</v>
      </c>
      <c r="CP9" s="19"/>
      <c r="CQ9" s="7"/>
      <c r="CR9" s="7"/>
      <c r="CS9" s="7"/>
      <c r="CT9" s="7"/>
      <c r="CU9" s="26"/>
      <c r="CV9" s="24"/>
      <c r="CW9" s="24"/>
      <c r="CX9" s="127"/>
      <c r="CY9" s="95" t="s">
        <v>199</v>
      </c>
      <c r="CZ9" s="19"/>
      <c r="DA9" s="7"/>
      <c r="DB9" s="7"/>
      <c r="DC9" s="7"/>
      <c r="DD9" s="7"/>
      <c r="DE9" s="26"/>
      <c r="DF9" s="24"/>
      <c r="DG9" s="24"/>
      <c r="DH9" s="127" t="s">
        <v>220</v>
      </c>
      <c r="DI9" s="95" t="s">
        <v>199</v>
      </c>
      <c r="DJ9" s="7">
        <f>(412-53-107-145-1)/412*100</f>
        <v>25.728155339805824</v>
      </c>
      <c r="DK9" s="7">
        <f>(1+6+18+6+1+2)/DK15*100</f>
        <v>16.748768472906402</v>
      </c>
      <c r="DL9" s="7">
        <f>(12+1+6+1+2+1+9+5+12+9+4)/DL15*100</f>
        <v>30.845771144278604</v>
      </c>
      <c r="DM9" s="7"/>
      <c r="DN9" s="7">
        <f>(10+1+7+1+1+1+5+4+15+8+1+4)/DN15*100</f>
        <v>22.053231939163499</v>
      </c>
      <c r="DO9" s="26">
        <f>(3+6+1+4+3+17+8+1)/DO15*100</f>
        <v>28.859060402684566</v>
      </c>
      <c r="DP9" s="24"/>
      <c r="DQ9" s="24"/>
      <c r="DR9" s="143"/>
      <c r="DS9" s="95" t="s">
        <v>199</v>
      </c>
      <c r="DT9" s="19"/>
      <c r="DU9" s="7"/>
      <c r="DV9" s="7"/>
      <c r="DW9" s="7"/>
      <c r="DX9" s="7"/>
      <c r="DY9" s="26"/>
      <c r="DZ9" s="24"/>
      <c r="EA9" s="24"/>
      <c r="EB9" s="127"/>
      <c r="EC9" s="95" t="s">
        <v>199</v>
      </c>
      <c r="ED9" s="19"/>
      <c r="EE9" s="7"/>
      <c r="EF9" s="7"/>
      <c r="EG9" s="7"/>
      <c r="EH9" s="7"/>
      <c r="EI9" s="26"/>
      <c r="EJ9" s="24"/>
      <c r="EK9" s="24"/>
      <c r="EL9" s="127"/>
      <c r="EM9" s="95" t="s">
        <v>199</v>
      </c>
      <c r="EN9" s="19"/>
      <c r="EO9" s="7"/>
      <c r="EP9" s="7"/>
      <c r="EQ9" s="7"/>
      <c r="ER9" s="7"/>
      <c r="ES9" s="26"/>
      <c r="ET9" s="24"/>
      <c r="EU9" s="24"/>
      <c r="EV9" s="127"/>
      <c r="EW9" s="94" t="s">
        <v>199</v>
      </c>
      <c r="EX9" s="19"/>
      <c r="EY9" s="7"/>
      <c r="EZ9" s="7"/>
      <c r="FA9" s="7"/>
      <c r="FB9" s="7"/>
      <c r="FC9" s="26"/>
      <c r="FD9" s="24"/>
      <c r="FE9" s="24"/>
      <c r="FF9" s="127"/>
      <c r="FG9" s="94" t="s">
        <v>199</v>
      </c>
      <c r="FH9" s="19"/>
      <c r="FI9" s="7"/>
      <c r="FJ9" s="7"/>
      <c r="FK9" s="7"/>
      <c r="FL9" s="7"/>
      <c r="FM9" s="26"/>
      <c r="FN9" s="24"/>
      <c r="FO9" s="24"/>
      <c r="FP9" s="127"/>
      <c r="FQ9" s="95" t="s">
        <v>199</v>
      </c>
      <c r="FR9" s="19"/>
      <c r="FS9" s="7"/>
      <c r="FT9" s="7"/>
      <c r="FU9" s="7"/>
      <c r="FV9" s="7"/>
      <c r="FW9" s="26"/>
      <c r="FX9" s="24"/>
      <c r="FY9" s="24"/>
      <c r="FZ9" s="127"/>
      <c r="GA9" s="95" t="s">
        <v>199</v>
      </c>
      <c r="GB9" s="19"/>
      <c r="GC9" s="7"/>
      <c r="GD9" s="7"/>
      <c r="GE9" s="7"/>
      <c r="GF9" s="7"/>
      <c r="GG9" s="26"/>
      <c r="GH9" s="24"/>
      <c r="GI9" s="24"/>
      <c r="GJ9" s="127"/>
      <c r="GK9" s="95" t="s">
        <v>199</v>
      </c>
      <c r="GL9" s="19"/>
      <c r="GM9" s="7"/>
      <c r="GN9" s="7"/>
      <c r="GO9" s="7"/>
      <c r="GP9" s="7"/>
      <c r="GQ9" s="26"/>
      <c r="GR9" s="24"/>
      <c r="GS9" s="24"/>
      <c r="GT9" s="127"/>
      <c r="GU9" s="95" t="s">
        <v>199</v>
      </c>
      <c r="GV9" s="19"/>
      <c r="GW9" s="7"/>
      <c r="GX9" s="7"/>
      <c r="GY9" s="7"/>
      <c r="GZ9" s="7"/>
      <c r="HA9" s="26"/>
      <c r="HB9" s="24"/>
      <c r="HC9" s="24"/>
      <c r="HD9" s="127"/>
      <c r="HE9" s="95" t="s">
        <v>199</v>
      </c>
      <c r="HF9" s="19"/>
      <c r="HG9" s="7"/>
      <c r="HH9" s="7"/>
      <c r="HI9" s="7"/>
      <c r="HJ9" s="7"/>
      <c r="HK9" s="26"/>
      <c r="HL9" s="24"/>
      <c r="HM9" s="24"/>
      <c r="HN9" s="127"/>
      <c r="HO9" s="95" t="s">
        <v>199</v>
      </c>
      <c r="HP9" s="19"/>
      <c r="HQ9" s="7"/>
      <c r="HR9" s="7"/>
      <c r="HS9" s="7"/>
      <c r="HT9" s="7"/>
      <c r="HU9" s="26"/>
      <c r="HV9" s="24"/>
      <c r="HW9" s="24"/>
      <c r="HX9" s="127"/>
      <c r="HY9" s="95" t="s">
        <v>199</v>
      </c>
      <c r="HZ9" s="19">
        <v>100</v>
      </c>
      <c r="IA9" s="7"/>
      <c r="IB9" s="7"/>
      <c r="IC9" s="7"/>
      <c r="ID9" s="7">
        <v>100</v>
      </c>
      <c r="IE9" s="26">
        <v>100</v>
      </c>
      <c r="IF9" s="24"/>
      <c r="IG9" s="24"/>
      <c r="IH9" s="127"/>
      <c r="II9" s="95" t="s">
        <v>199</v>
      </c>
      <c r="IJ9" s="19"/>
      <c r="IK9" s="7"/>
      <c r="IL9" s="7"/>
      <c r="IM9" s="7"/>
      <c r="IN9" s="7"/>
      <c r="IO9" s="26"/>
      <c r="IP9" s="24"/>
      <c r="IQ9" s="24"/>
      <c r="IR9" s="127"/>
      <c r="IS9" s="95" t="s">
        <v>199</v>
      </c>
      <c r="IT9" s="19"/>
      <c r="IU9" s="7"/>
      <c r="IV9" s="7"/>
      <c r="IW9" s="7"/>
      <c r="IX9" s="7"/>
      <c r="IY9" s="26"/>
      <c r="IZ9" s="24"/>
      <c r="JA9" s="24"/>
      <c r="JB9" s="139"/>
      <c r="JL9" s="139"/>
      <c r="JV9" s="139"/>
      <c r="KF9" s="139"/>
    </row>
    <row xmlns:x14ac="http://schemas.microsoft.com/office/spreadsheetml/2009/9/ac" r="10" s="2" customFormat="true" ht="86.45" customHeight="true" x14ac:dyDescent="0.25">
      <c r="A10" s="429" t="str">
        <f ca="true">IF(ISBLANK('Data Summary'!A12),"",'Data Summary'!A12)</f>
        <v>PSE_2012_SDG</v>
      </c>
      <c r="B10" s="130" t="s">
        <v>12</v>
      </c>
      <c r="C10" s="618" t="s">
        <v>163</v>
      </c>
      <c r="D10" s="616"/>
      <c r="E10" s="616"/>
      <c r="F10" s="616"/>
      <c r="G10" s="616"/>
      <c r="H10" s="616"/>
      <c r="I10" s="617"/>
      <c r="J10" s="11"/>
      <c r="K10" s="11"/>
      <c r="L10" s="130" t="s">
        <v>12</v>
      </c>
      <c r="M10" s="618" t="s">
        <v>251</v>
      </c>
      <c r="N10" s="616"/>
      <c r="O10" s="616"/>
      <c r="P10" s="616"/>
      <c r="Q10" s="616"/>
      <c r="R10" s="616"/>
      <c r="S10" s="617"/>
      <c r="T10" s="11"/>
      <c r="U10" s="11"/>
      <c r="V10" s="130" t="s">
        <v>12</v>
      </c>
      <c r="W10" s="618" t="s">
        <v>163</v>
      </c>
      <c r="X10" s="616"/>
      <c r="Y10" s="616"/>
      <c r="Z10" s="616"/>
      <c r="AA10" s="616"/>
      <c r="AB10" s="616"/>
      <c r="AC10" s="617"/>
      <c r="AD10" s="11"/>
      <c r="AE10" s="11"/>
      <c r="AF10" s="130" t="s">
        <v>12</v>
      </c>
      <c r="AG10" s="618" t="s">
        <v>169</v>
      </c>
      <c r="AH10" s="616"/>
      <c r="AI10" s="616"/>
      <c r="AJ10" s="616"/>
      <c r="AK10" s="616"/>
      <c r="AL10" s="616"/>
      <c r="AM10" s="617"/>
      <c r="AN10" s="11"/>
      <c r="AO10" s="11"/>
      <c r="AP10" s="130" t="s">
        <v>12</v>
      </c>
      <c r="AQ10" s="618" t="s">
        <v>163</v>
      </c>
      <c r="AR10" s="616"/>
      <c r="AS10" s="616"/>
      <c r="AT10" s="616"/>
      <c r="AU10" s="616"/>
      <c r="AV10" s="616"/>
      <c r="AW10" s="617"/>
      <c r="AX10" s="11"/>
      <c r="AY10" s="11"/>
      <c r="AZ10" s="130" t="s">
        <v>12</v>
      </c>
      <c r="BA10" s="609" t="s">
        <v>163</v>
      </c>
      <c r="BB10" s="610"/>
      <c r="BC10" s="610"/>
      <c r="BD10" s="610"/>
      <c r="BE10" s="610"/>
      <c r="BF10" s="610"/>
      <c r="BG10" s="611"/>
      <c r="BH10" s="11"/>
      <c r="BI10" s="11"/>
      <c r="BJ10" s="130" t="s">
        <v>12</v>
      </c>
      <c r="BK10" s="609" t="s">
        <v>355</v>
      </c>
      <c r="BL10" s="610"/>
      <c r="BM10" s="610"/>
      <c r="BN10" s="610"/>
      <c r="BO10" s="610"/>
      <c r="BP10" s="610"/>
      <c r="BQ10" s="611"/>
      <c r="BR10" s="11"/>
      <c r="BS10" s="11"/>
      <c r="BT10" s="130" t="s">
        <v>12</v>
      </c>
      <c r="BU10" s="609" t="s">
        <v>163</v>
      </c>
      <c r="BV10" s="610"/>
      <c r="BW10" s="610"/>
      <c r="BX10" s="610"/>
      <c r="BY10" s="610"/>
      <c r="BZ10" s="610"/>
      <c r="CA10" s="611"/>
      <c r="CB10" s="11"/>
      <c r="CC10" s="11"/>
      <c r="CD10" s="130" t="s">
        <v>12</v>
      </c>
      <c r="CE10" s="609" t="s">
        <v>355</v>
      </c>
      <c r="CF10" s="610"/>
      <c r="CG10" s="610"/>
      <c r="CH10" s="610"/>
      <c r="CI10" s="610"/>
      <c r="CJ10" s="610"/>
      <c r="CK10" s="611"/>
      <c r="CL10" s="11"/>
      <c r="CM10" s="11"/>
      <c r="CN10" s="130" t="s">
        <v>12</v>
      </c>
      <c r="CO10" s="609" t="s">
        <v>355</v>
      </c>
      <c r="CP10" s="610"/>
      <c r="CQ10" s="610"/>
      <c r="CR10" s="610"/>
      <c r="CS10" s="610"/>
      <c r="CT10" s="610"/>
      <c r="CU10" s="611"/>
      <c r="CV10" s="11"/>
      <c r="CW10" s="11"/>
      <c r="CX10" s="130" t="s">
        <v>12</v>
      </c>
      <c r="CY10" s="609" t="s">
        <v>354</v>
      </c>
      <c r="CZ10" s="610"/>
      <c r="DA10" s="610"/>
      <c r="DB10" s="610"/>
      <c r="DC10" s="610"/>
      <c r="DD10" s="610"/>
      <c r="DE10" s="611"/>
      <c r="DF10" s="11"/>
      <c r="DG10" s="11"/>
      <c r="DH10" s="130" t="s">
        <v>12</v>
      </c>
      <c r="DI10" s="609" t="s">
        <v>216</v>
      </c>
      <c r="DJ10" s="610"/>
      <c r="DK10" s="610"/>
      <c r="DL10" s="610"/>
      <c r="DM10" s="610"/>
      <c r="DN10" s="610"/>
      <c r="DO10" s="611"/>
      <c r="DP10" s="11"/>
      <c r="DQ10" s="11"/>
      <c r="DR10" s="130" t="s">
        <v>12</v>
      </c>
      <c r="DS10" s="609" t="s">
        <v>163</v>
      </c>
      <c r="DT10" s="610"/>
      <c r="DU10" s="610"/>
      <c r="DV10" s="610"/>
      <c r="DW10" s="610"/>
      <c r="DX10" s="610"/>
      <c r="DY10" s="611"/>
      <c r="DZ10" s="11"/>
      <c r="EA10" s="11"/>
      <c r="EB10" s="130" t="s">
        <v>12</v>
      </c>
      <c r="EC10" s="609" t="s">
        <v>352</v>
      </c>
      <c r="ED10" s="610"/>
      <c r="EE10" s="610"/>
      <c r="EF10" s="610"/>
      <c r="EG10" s="610"/>
      <c r="EH10" s="610"/>
      <c r="EI10" s="611"/>
      <c r="EJ10" s="11"/>
      <c r="EK10" s="11"/>
      <c r="EL10" s="130" t="s">
        <v>12</v>
      </c>
      <c r="EM10" s="609" t="s">
        <v>268</v>
      </c>
      <c r="EN10" s="610"/>
      <c r="EO10" s="610"/>
      <c r="EP10" s="610"/>
      <c r="EQ10" s="610"/>
      <c r="ER10" s="610"/>
      <c r="ES10" s="611"/>
      <c r="ET10" s="11"/>
      <c r="EU10" s="11"/>
      <c r="EV10" s="130" t="s">
        <v>12</v>
      </c>
      <c r="EW10" s="609" t="s">
        <v>355</v>
      </c>
      <c r="EX10" s="610"/>
      <c r="EY10" s="610"/>
      <c r="EZ10" s="610"/>
      <c r="FA10" s="610"/>
      <c r="FB10" s="610"/>
      <c r="FC10" s="611"/>
      <c r="FD10" s="11"/>
      <c r="FE10" s="11"/>
      <c r="FF10" s="130" t="s">
        <v>12</v>
      </c>
      <c r="FG10" s="609" t="s">
        <v>355</v>
      </c>
      <c r="FH10" s="610"/>
      <c r="FI10" s="610"/>
      <c r="FJ10" s="610"/>
      <c r="FK10" s="610"/>
      <c r="FL10" s="610"/>
      <c r="FM10" s="611"/>
      <c r="FN10" s="11"/>
      <c r="FO10" s="11"/>
      <c r="FP10" s="130" t="s">
        <v>12</v>
      </c>
      <c r="FQ10" s="609" t="s">
        <v>357</v>
      </c>
      <c r="FR10" s="610"/>
      <c r="FS10" s="610"/>
      <c r="FT10" s="610"/>
      <c r="FU10" s="610"/>
      <c r="FV10" s="610"/>
      <c r="FW10" s="611"/>
      <c r="FX10" s="11"/>
      <c r="FY10" s="11"/>
      <c r="FZ10" s="130" t="s">
        <v>12</v>
      </c>
      <c r="GA10" s="609" t="s">
        <v>352</v>
      </c>
      <c r="GB10" s="610"/>
      <c r="GC10" s="610"/>
      <c r="GD10" s="610"/>
      <c r="GE10" s="610"/>
      <c r="GF10" s="610"/>
      <c r="GG10" s="611"/>
      <c r="GH10" s="11"/>
      <c r="GI10" s="11"/>
      <c r="GJ10" s="130" t="s">
        <v>12</v>
      </c>
      <c r="GK10" s="609" t="s">
        <v>355</v>
      </c>
      <c r="GL10" s="610"/>
      <c r="GM10" s="610"/>
      <c r="GN10" s="610"/>
      <c r="GO10" s="610"/>
      <c r="GP10" s="610"/>
      <c r="GQ10" s="611"/>
      <c r="GR10" s="11"/>
      <c r="GS10" s="11"/>
      <c r="GT10" s="130" t="s">
        <v>12</v>
      </c>
      <c r="GU10" s="609" t="s">
        <v>350</v>
      </c>
      <c r="GV10" s="610"/>
      <c r="GW10" s="610"/>
      <c r="GX10" s="610"/>
      <c r="GY10" s="610"/>
      <c r="GZ10" s="610"/>
      <c r="HA10" s="611"/>
      <c r="HB10" s="11"/>
      <c r="HC10" s="11"/>
      <c r="HD10" s="130" t="s">
        <v>12</v>
      </c>
      <c r="HE10" s="609" t="s">
        <v>349</v>
      </c>
      <c r="HF10" s="610"/>
      <c r="HG10" s="610"/>
      <c r="HH10" s="610"/>
      <c r="HI10" s="610"/>
      <c r="HJ10" s="610"/>
      <c r="HK10" s="611"/>
      <c r="HL10" s="11"/>
      <c r="HM10" s="11"/>
      <c r="HN10" s="130" t="s">
        <v>12</v>
      </c>
      <c r="HO10" s="609" t="s">
        <v>349</v>
      </c>
      <c r="HP10" s="610"/>
      <c r="HQ10" s="610"/>
      <c r="HR10" s="610"/>
      <c r="HS10" s="610"/>
      <c r="HT10" s="610"/>
      <c r="HU10" s="611"/>
      <c r="HV10" s="11"/>
      <c r="HW10" s="11"/>
      <c r="HX10" s="130" t="s">
        <v>12</v>
      </c>
      <c r="HY10" s="609" t="s">
        <v>334</v>
      </c>
      <c r="HZ10" s="610"/>
      <c r="IA10" s="610"/>
      <c r="IB10" s="610"/>
      <c r="IC10" s="610"/>
      <c r="ID10" s="610"/>
      <c r="IE10" s="611"/>
      <c r="IF10" s="11"/>
      <c r="IG10" s="11"/>
      <c r="IH10" s="130" t="s">
        <v>12</v>
      </c>
      <c r="II10" s="609" t="s">
        <v>396</v>
      </c>
      <c r="IJ10" s="610"/>
      <c r="IK10" s="610"/>
      <c r="IL10" s="610"/>
      <c r="IM10" s="610"/>
      <c r="IN10" s="610"/>
      <c r="IO10" s="611"/>
      <c r="IP10" s="11"/>
      <c r="IQ10" s="11"/>
      <c r="IR10" s="130" t="s">
        <v>12</v>
      </c>
      <c r="IS10" s="609" t="s">
        <v>349</v>
      </c>
      <c r="IT10" s="610"/>
      <c r="IU10" s="610"/>
      <c r="IV10" s="610"/>
      <c r="IW10" s="610"/>
      <c r="IX10" s="610"/>
      <c r="IY10" s="611"/>
      <c r="IZ10" s="11"/>
      <c r="JA10" s="11"/>
      <c r="JB10" s="142"/>
      <c r="JL10" s="142"/>
      <c r="JV10" s="142"/>
      <c r="KF10" s="142"/>
    </row>
    <row xmlns:x14ac="http://schemas.microsoft.com/office/spreadsheetml/2009/9/ac" r="11" s="2" customFormat="true" ht="15.6" customHeight="true" x14ac:dyDescent="0.25">
      <c r="A11" s="429" t="str">
        <f ca="true">IF(ISBLANK('Data Summary'!A13),"",'Data Summary'!A13)</f>
        <v>PSE_2013_EMIS</v>
      </c>
      <c r="B11" s="130"/>
      <c r="C11" s="106" t="s">
        <v>106</v>
      </c>
      <c r="D11" s="104"/>
      <c r="E11" s="104"/>
      <c r="F11" s="104"/>
      <c r="G11" s="104"/>
      <c r="H11" s="104"/>
      <c r="I11" s="105"/>
      <c r="J11" s="11"/>
      <c r="K11" s="11"/>
      <c r="L11" s="130"/>
      <c r="M11" s="106" t="s">
        <v>106</v>
      </c>
      <c r="N11" s="55"/>
      <c r="O11" s="55"/>
      <c r="P11" s="55"/>
      <c r="Q11" s="104"/>
      <c r="R11" s="104"/>
      <c r="S11" s="105"/>
      <c r="T11" s="11"/>
      <c r="U11" s="11"/>
      <c r="V11" s="130"/>
      <c r="W11" s="125" t="s">
        <v>106</v>
      </c>
      <c r="X11" s="123"/>
      <c r="Y11" s="123"/>
      <c r="Z11" s="123"/>
      <c r="AA11" s="123"/>
      <c r="AB11" s="123"/>
      <c r="AC11" s="124"/>
      <c r="AD11" s="11"/>
      <c r="AE11" s="11"/>
      <c r="AF11" s="130"/>
      <c r="AG11" s="201" t="s">
        <v>106</v>
      </c>
      <c r="AH11" s="55" t="s">
        <v>156</v>
      </c>
      <c r="AI11" s="55" t="s">
        <v>156</v>
      </c>
      <c r="AJ11" s="55" t="s">
        <v>156</v>
      </c>
      <c r="AK11" s="198"/>
      <c r="AL11" s="198"/>
      <c r="AM11" s="199"/>
      <c r="AN11" s="11"/>
      <c r="AO11" s="11"/>
      <c r="AP11" s="130"/>
      <c r="AQ11" s="201" t="s">
        <v>106</v>
      </c>
      <c r="AR11" s="198"/>
      <c r="AS11" s="198"/>
      <c r="AT11" s="198"/>
      <c r="AU11" s="198"/>
      <c r="AV11" s="198"/>
      <c r="AW11" s="199"/>
      <c r="AX11" s="11"/>
      <c r="AY11" s="11"/>
      <c r="AZ11" s="130"/>
      <c r="BA11" s="201" t="s">
        <v>106</v>
      </c>
      <c r="BB11" s="198"/>
      <c r="BC11" s="198"/>
      <c r="BD11" s="198"/>
      <c r="BE11" s="198"/>
      <c r="BF11" s="198"/>
      <c r="BG11" s="199"/>
      <c r="BH11" s="11"/>
      <c r="BI11" s="11"/>
      <c r="BJ11" s="130"/>
      <c r="BK11" s="410" t="s">
        <v>106</v>
      </c>
      <c r="BL11" s="408"/>
      <c r="BM11" s="408"/>
      <c r="BN11" s="408"/>
      <c r="BO11" s="408"/>
      <c r="BP11" s="408"/>
      <c r="BQ11" s="409"/>
      <c r="BR11" s="11"/>
      <c r="BS11" s="11"/>
      <c r="BT11" s="130"/>
      <c r="BU11" s="201" t="s">
        <v>106</v>
      </c>
      <c r="BV11" s="198"/>
      <c r="BW11" s="198"/>
      <c r="BX11" s="198"/>
      <c r="BY11" s="198"/>
      <c r="BZ11" s="198"/>
      <c r="CA11" s="199"/>
      <c r="CB11" s="11"/>
      <c r="CC11" s="11"/>
      <c r="CD11" s="130"/>
      <c r="CE11" s="410" t="s">
        <v>106</v>
      </c>
      <c r="CF11" s="408"/>
      <c r="CG11" s="408"/>
      <c r="CH11" s="408"/>
      <c r="CI11" s="408"/>
      <c r="CJ11" s="408"/>
      <c r="CK11" s="409"/>
      <c r="CL11" s="11"/>
      <c r="CM11" s="11"/>
      <c r="CN11" s="130"/>
      <c r="CO11" s="410" t="s">
        <v>106</v>
      </c>
      <c r="CP11" s="408"/>
      <c r="CQ11" s="408"/>
      <c r="CR11" s="408"/>
      <c r="CS11" s="408"/>
      <c r="CT11" s="408"/>
      <c r="CU11" s="409"/>
      <c r="CV11" s="11"/>
      <c r="CW11" s="11"/>
      <c r="CX11" s="130"/>
      <c r="CY11" s="410" t="s">
        <v>106</v>
      </c>
      <c r="CZ11" s="408"/>
      <c r="DA11" s="408"/>
      <c r="DB11" s="408"/>
      <c r="DC11" s="408"/>
      <c r="DD11" s="408"/>
      <c r="DE11" s="409"/>
      <c r="DF11" s="11"/>
      <c r="DG11" s="11"/>
      <c r="DH11" s="130"/>
      <c r="DI11" s="201" t="s">
        <v>106</v>
      </c>
      <c r="DJ11" s="55" t="s">
        <v>156</v>
      </c>
      <c r="DK11" s="55" t="s">
        <v>156</v>
      </c>
      <c r="DL11" s="55" t="s">
        <v>156</v>
      </c>
      <c r="DM11" s="55"/>
      <c r="DN11" s="55" t="s">
        <v>156</v>
      </c>
      <c r="DO11" s="103" t="s">
        <v>156</v>
      </c>
      <c r="DP11" s="11"/>
      <c r="DQ11" s="11"/>
      <c r="DR11" s="130"/>
      <c r="DS11" s="201" t="s">
        <v>106</v>
      </c>
      <c r="DT11" s="55"/>
      <c r="DU11" s="55"/>
      <c r="DV11" s="55"/>
      <c r="DW11" s="55"/>
      <c r="DX11" s="55"/>
      <c r="DY11" s="103"/>
      <c r="DZ11" s="11"/>
      <c r="EA11" s="11"/>
      <c r="EB11" s="130"/>
      <c r="EC11" s="201" t="s">
        <v>106</v>
      </c>
      <c r="ED11" s="55"/>
      <c r="EE11" s="55"/>
      <c r="EF11" s="55"/>
      <c r="EG11" s="55"/>
      <c r="EH11" s="55"/>
      <c r="EI11" s="103"/>
      <c r="EJ11" s="11"/>
      <c r="EK11" s="11"/>
      <c r="EL11" s="130"/>
      <c r="EM11" s="201" t="s">
        <v>106</v>
      </c>
      <c r="EN11" s="55"/>
      <c r="EO11" s="55"/>
      <c r="EP11" s="55"/>
      <c r="EQ11" s="55"/>
      <c r="ER11" s="55"/>
      <c r="ES11" s="103"/>
      <c r="ET11" s="11"/>
      <c r="EU11" s="11"/>
      <c r="EV11" s="130"/>
      <c r="EW11" s="410" t="s">
        <v>106</v>
      </c>
      <c r="EX11" s="408"/>
      <c r="EY11" s="408"/>
      <c r="EZ11" s="408"/>
      <c r="FA11" s="408"/>
      <c r="FB11" s="408"/>
      <c r="FC11" s="409"/>
      <c r="FD11" s="11"/>
      <c r="FE11" s="11"/>
      <c r="FF11" s="130"/>
      <c r="FG11" s="410" t="s">
        <v>106</v>
      </c>
      <c r="FH11" s="408"/>
      <c r="FI11" s="408"/>
      <c r="FJ11" s="408"/>
      <c r="FK11" s="408"/>
      <c r="FL11" s="408"/>
      <c r="FM11" s="409"/>
      <c r="FN11" s="11"/>
      <c r="FO11" s="11"/>
      <c r="FP11" s="130"/>
      <c r="FQ11" s="201" t="s">
        <v>106</v>
      </c>
      <c r="FR11" s="55" t="s">
        <v>249</v>
      </c>
      <c r="FS11" s="55"/>
      <c r="FT11" s="55"/>
      <c r="FU11" s="55"/>
      <c r="FV11" s="55" t="s">
        <v>249</v>
      </c>
      <c r="FW11" s="103" t="s">
        <v>249</v>
      </c>
      <c r="FX11" s="11"/>
      <c r="FY11" s="11"/>
      <c r="FZ11" s="130"/>
      <c r="GA11" s="201" t="s">
        <v>106</v>
      </c>
      <c r="GB11" s="55"/>
      <c r="GC11" s="55"/>
      <c r="GD11" s="55"/>
      <c r="GE11" s="55"/>
      <c r="GF11" s="55"/>
      <c r="GG11" s="103"/>
      <c r="GH11" s="11"/>
      <c r="GI11" s="11"/>
      <c r="GJ11" s="130"/>
      <c r="GK11" s="410" t="s">
        <v>106</v>
      </c>
      <c r="GL11" s="55"/>
      <c r="GM11" s="55"/>
      <c r="GN11" s="55"/>
      <c r="GO11" s="55"/>
      <c r="GP11" s="55"/>
      <c r="GQ11" s="103"/>
      <c r="GR11" s="11"/>
      <c r="GS11" s="11"/>
      <c r="GT11" s="130"/>
      <c r="GU11" s="410" t="s">
        <v>106</v>
      </c>
      <c r="GV11" s="55"/>
      <c r="GW11" s="55"/>
      <c r="GX11" s="55"/>
      <c r="GY11" s="55"/>
      <c r="GZ11" s="55"/>
      <c r="HA11" s="103"/>
      <c r="HB11" s="11"/>
      <c r="HC11" s="11"/>
      <c r="HD11" s="130"/>
      <c r="HE11" s="410" t="s">
        <v>106</v>
      </c>
      <c r="HF11" s="55" t="s">
        <v>249</v>
      </c>
      <c r="HG11" s="55"/>
      <c r="HH11" s="55"/>
      <c r="HI11" s="55"/>
      <c r="HJ11" s="55" t="s">
        <v>249</v>
      </c>
      <c r="HK11" s="103" t="s">
        <v>249</v>
      </c>
      <c r="HL11" s="11"/>
      <c r="HM11" s="11"/>
      <c r="HN11" s="130"/>
      <c r="HO11" s="412" t="s">
        <v>106</v>
      </c>
      <c r="HP11" s="55" t="s">
        <v>249</v>
      </c>
      <c r="HQ11" s="55"/>
      <c r="HR11" s="55"/>
      <c r="HS11" s="55"/>
      <c r="HT11" s="55" t="s">
        <v>249</v>
      </c>
      <c r="HU11" s="55" t="s">
        <v>249</v>
      </c>
      <c r="HV11" s="11"/>
      <c r="HW11" s="11"/>
      <c r="HX11" s="130"/>
      <c r="HY11" s="419" t="s">
        <v>106</v>
      </c>
      <c r="HZ11" s="55" t="s">
        <v>249</v>
      </c>
      <c r="IA11" s="55"/>
      <c r="IB11" s="55"/>
      <c r="IC11" s="55"/>
      <c r="ID11" s="55" t="s">
        <v>249</v>
      </c>
      <c r="IE11" s="103" t="s">
        <v>249</v>
      </c>
      <c r="IF11" s="11"/>
      <c r="IG11" s="11"/>
      <c r="IH11" s="130"/>
      <c r="II11" s="451" t="s">
        <v>106</v>
      </c>
      <c r="IJ11" s="55"/>
      <c r="IK11" s="55"/>
      <c r="IL11" s="55"/>
      <c r="IM11" s="55"/>
      <c r="IN11" s="55"/>
      <c r="IO11" s="103"/>
      <c r="IP11" s="11"/>
      <c r="IQ11" s="11"/>
      <c r="IR11" s="130"/>
      <c r="IS11" s="451" t="s">
        <v>106</v>
      </c>
      <c r="IT11" s="55"/>
      <c r="IU11" s="55"/>
      <c r="IV11" s="55"/>
      <c r="IW11" s="55"/>
      <c r="IX11" s="55"/>
      <c r="IY11" s="103"/>
      <c r="IZ11" s="11"/>
      <c r="JA11" s="11"/>
      <c r="JB11" s="142"/>
      <c r="JL11" s="142"/>
      <c r="JV11" s="142"/>
      <c r="KF11" s="142"/>
    </row>
    <row xmlns:x14ac="http://schemas.microsoft.com/office/spreadsheetml/2009/9/ac" r="12" s="2" customFormat="true" ht="15" customHeight="true" x14ac:dyDescent="0.25">
      <c r="A12" s="429" t="str">
        <f ca="true">IF(ISBLANK('Data Summary'!A14),"",'Data Summary'!A14)</f>
        <v>PSE_2013_SDG</v>
      </c>
      <c r="B12" s="130"/>
      <c r="C12" s="106" t="s">
        <v>111</v>
      </c>
      <c r="D12" s="55"/>
      <c r="E12" s="55"/>
      <c r="F12" s="55"/>
      <c r="G12" s="55"/>
      <c r="H12" s="55"/>
      <c r="I12" s="103"/>
      <c r="J12" s="11"/>
      <c r="K12" s="11"/>
      <c r="L12" s="130"/>
      <c r="M12" s="106" t="s">
        <v>111</v>
      </c>
      <c r="N12" s="55"/>
      <c r="O12" s="55"/>
      <c r="P12" s="55"/>
      <c r="Q12" s="55"/>
      <c r="R12" s="55"/>
      <c r="S12" s="103"/>
      <c r="T12" s="11"/>
      <c r="U12" s="11"/>
      <c r="V12" s="130"/>
      <c r="W12" s="125" t="s">
        <v>111</v>
      </c>
      <c r="X12" s="55"/>
      <c r="Y12" s="55"/>
      <c r="Z12" s="55"/>
      <c r="AA12" s="55"/>
      <c r="AB12" s="55"/>
      <c r="AC12" s="103"/>
      <c r="AD12" s="11"/>
      <c r="AE12" s="11"/>
      <c r="AF12" s="130"/>
      <c r="AG12" s="201" t="s">
        <v>111</v>
      </c>
      <c r="AH12" s="55" t="s">
        <v>156</v>
      </c>
      <c r="AI12" s="55" t="s">
        <v>156</v>
      </c>
      <c r="AJ12" s="55" t="s">
        <v>156</v>
      </c>
      <c r="AK12" s="55"/>
      <c r="AL12" s="55"/>
      <c r="AM12" s="103"/>
      <c r="AN12" s="11"/>
      <c r="AO12" s="11"/>
      <c r="AP12" s="130"/>
      <c r="AQ12" s="201" t="s">
        <v>111</v>
      </c>
      <c r="AR12" s="55"/>
      <c r="AS12" s="55"/>
      <c r="AT12" s="55"/>
      <c r="AU12" s="55"/>
      <c r="AV12" s="55"/>
      <c r="AW12" s="103"/>
      <c r="AX12" s="11"/>
      <c r="AY12" s="11"/>
      <c r="AZ12" s="130"/>
      <c r="BA12" s="201" t="s">
        <v>111</v>
      </c>
      <c r="BB12" s="55"/>
      <c r="BC12" s="55"/>
      <c r="BD12" s="55"/>
      <c r="BE12" s="55"/>
      <c r="BF12" s="55"/>
      <c r="BG12" s="103"/>
      <c r="BH12" s="11"/>
      <c r="BI12" s="11"/>
      <c r="BJ12" s="130"/>
      <c r="BK12" s="410" t="s">
        <v>111</v>
      </c>
      <c r="BL12" s="55" t="s">
        <v>156</v>
      </c>
      <c r="BM12" s="55"/>
      <c r="BN12" s="55"/>
      <c r="BO12" s="55"/>
      <c r="BP12" s="55" t="s">
        <v>156</v>
      </c>
      <c r="BQ12" s="103" t="s">
        <v>156</v>
      </c>
      <c r="BR12" s="11"/>
      <c r="BS12" s="11"/>
      <c r="BT12" s="130"/>
      <c r="BU12" s="201" t="s">
        <v>111</v>
      </c>
      <c r="BV12" s="55"/>
      <c r="BW12" s="55"/>
      <c r="BX12" s="55"/>
      <c r="BY12" s="55"/>
      <c r="BZ12" s="55"/>
      <c r="CA12" s="103"/>
      <c r="CB12" s="11"/>
      <c r="CC12" s="11"/>
      <c r="CD12" s="130"/>
      <c r="CE12" s="410" t="s">
        <v>111</v>
      </c>
      <c r="CF12" s="55" t="s">
        <v>156</v>
      </c>
      <c r="CG12" s="55"/>
      <c r="CH12" s="55"/>
      <c r="CI12" s="55"/>
      <c r="CJ12" s="55" t="s">
        <v>156</v>
      </c>
      <c r="CK12" s="103" t="s">
        <v>156</v>
      </c>
      <c r="CL12" s="11"/>
      <c r="CM12" s="11"/>
      <c r="CN12" s="130"/>
      <c r="CO12" s="410" t="s">
        <v>111</v>
      </c>
      <c r="CP12" s="55" t="s">
        <v>156</v>
      </c>
      <c r="CQ12" s="55"/>
      <c r="CR12" s="55"/>
      <c r="CS12" s="55"/>
      <c r="CT12" s="55" t="s">
        <v>156</v>
      </c>
      <c r="CU12" s="103" t="s">
        <v>156</v>
      </c>
      <c r="CV12" s="11"/>
      <c r="CW12" s="11"/>
      <c r="CX12" s="130"/>
      <c r="CY12" s="410" t="s">
        <v>111</v>
      </c>
      <c r="CZ12" s="55" t="s">
        <v>156</v>
      </c>
      <c r="DA12" s="55"/>
      <c r="DB12" s="55"/>
      <c r="DC12" s="55"/>
      <c r="DD12" s="55" t="s">
        <v>156</v>
      </c>
      <c r="DE12" s="103" t="s">
        <v>156</v>
      </c>
      <c r="DF12" s="11"/>
      <c r="DG12" s="11"/>
      <c r="DH12" s="130"/>
      <c r="DI12" s="201" t="s">
        <v>111</v>
      </c>
      <c r="DJ12" s="55" t="s">
        <v>156</v>
      </c>
      <c r="DK12" s="55" t="s">
        <v>156</v>
      </c>
      <c r="DL12" s="55" t="s">
        <v>156</v>
      </c>
      <c r="DM12" s="55"/>
      <c r="DN12" s="55" t="s">
        <v>156</v>
      </c>
      <c r="DO12" s="103" t="s">
        <v>156</v>
      </c>
      <c r="DP12" s="11"/>
      <c r="DQ12" s="11"/>
      <c r="DR12" s="130"/>
      <c r="DS12" s="201" t="s">
        <v>111</v>
      </c>
      <c r="DT12" s="55"/>
      <c r="DU12" s="55"/>
      <c r="DV12" s="55"/>
      <c r="DW12" s="55"/>
      <c r="DX12" s="55"/>
      <c r="DY12" s="103"/>
      <c r="DZ12" s="11"/>
      <c r="EA12" s="11"/>
      <c r="EB12" s="130"/>
      <c r="EC12" s="201" t="s">
        <v>111</v>
      </c>
      <c r="ED12" s="55" t="s">
        <v>156</v>
      </c>
      <c r="EE12" s="55"/>
      <c r="EF12" s="55"/>
      <c r="EG12" s="55"/>
      <c r="EH12" s="55" t="s">
        <v>156</v>
      </c>
      <c r="EI12" s="103" t="s">
        <v>156</v>
      </c>
      <c r="EJ12" s="11"/>
      <c r="EK12" s="11"/>
      <c r="EL12" s="130"/>
      <c r="EM12" s="201" t="s">
        <v>111</v>
      </c>
      <c r="EN12" s="55"/>
      <c r="EO12" s="55"/>
      <c r="EP12" s="55"/>
      <c r="EQ12" s="55"/>
      <c r="ER12" s="55"/>
      <c r="ES12" s="103"/>
      <c r="ET12" s="11"/>
      <c r="EU12" s="11"/>
      <c r="EV12" s="130"/>
      <c r="EW12" s="410" t="s">
        <v>111</v>
      </c>
      <c r="EX12" s="55" t="s">
        <v>156</v>
      </c>
      <c r="EY12" s="55"/>
      <c r="EZ12" s="55"/>
      <c r="FA12" s="55"/>
      <c r="FB12" s="55" t="s">
        <v>156</v>
      </c>
      <c r="FC12" s="103" t="s">
        <v>156</v>
      </c>
      <c r="FD12" s="11"/>
      <c r="FE12" s="11"/>
      <c r="FF12" s="130"/>
      <c r="FG12" s="410" t="s">
        <v>111</v>
      </c>
      <c r="FH12" s="55" t="s">
        <v>156</v>
      </c>
      <c r="FI12" s="55"/>
      <c r="FJ12" s="55"/>
      <c r="FK12" s="55"/>
      <c r="FL12" s="55" t="s">
        <v>156</v>
      </c>
      <c r="FM12" s="103" t="s">
        <v>156</v>
      </c>
      <c r="FN12" s="11"/>
      <c r="FO12" s="11"/>
      <c r="FP12" s="130"/>
      <c r="FQ12" s="201" t="s">
        <v>111</v>
      </c>
      <c r="FR12" s="55"/>
      <c r="FS12" s="55"/>
      <c r="FT12" s="55"/>
      <c r="FU12" s="55"/>
      <c r="FV12" s="55"/>
      <c r="FW12" s="103"/>
      <c r="FX12" s="11"/>
      <c r="FY12" s="11"/>
      <c r="FZ12" s="130"/>
      <c r="GA12" s="201" t="s">
        <v>111</v>
      </c>
      <c r="GB12" s="55" t="s">
        <v>249</v>
      </c>
      <c r="GC12" s="55"/>
      <c r="GD12" s="55"/>
      <c r="GE12" s="55"/>
      <c r="GF12" s="55" t="s">
        <v>249</v>
      </c>
      <c r="GG12" s="103" t="s">
        <v>249</v>
      </c>
      <c r="GH12" s="11"/>
      <c r="GI12" s="11"/>
      <c r="GJ12" s="130"/>
      <c r="GK12" s="410" t="s">
        <v>111</v>
      </c>
      <c r="GL12" s="55" t="s">
        <v>156</v>
      </c>
      <c r="GM12" s="55"/>
      <c r="GN12" s="55"/>
      <c r="GO12" s="55"/>
      <c r="GP12" s="55" t="s">
        <v>156</v>
      </c>
      <c r="GQ12" s="103" t="s">
        <v>156</v>
      </c>
      <c r="GR12" s="11"/>
      <c r="GS12" s="11"/>
      <c r="GT12" s="130"/>
      <c r="GU12" s="410" t="s">
        <v>111</v>
      </c>
      <c r="GV12" s="55" t="s">
        <v>156</v>
      </c>
      <c r="GW12" s="55"/>
      <c r="GX12" s="55"/>
      <c r="GY12" s="55"/>
      <c r="GZ12" s="55" t="s">
        <v>156</v>
      </c>
      <c r="HA12" s="103" t="s">
        <v>156</v>
      </c>
      <c r="HB12" s="11"/>
      <c r="HC12" s="11"/>
      <c r="HD12" s="130"/>
      <c r="HE12" s="410" t="s">
        <v>111</v>
      </c>
      <c r="HF12" s="55" t="s">
        <v>249</v>
      </c>
      <c r="HG12" s="55"/>
      <c r="HH12" s="55"/>
      <c r="HI12" s="55"/>
      <c r="HJ12" s="55" t="s">
        <v>249</v>
      </c>
      <c r="HK12" s="103" t="s">
        <v>249</v>
      </c>
      <c r="HL12" s="11"/>
      <c r="HM12" s="11"/>
      <c r="HN12" s="130"/>
      <c r="HO12" s="412" t="s">
        <v>111</v>
      </c>
      <c r="HP12" s="55" t="s">
        <v>249</v>
      </c>
      <c r="HQ12" s="55"/>
      <c r="HR12" s="55"/>
      <c r="HS12" s="55"/>
      <c r="HT12" s="55" t="s">
        <v>249</v>
      </c>
      <c r="HU12" s="55" t="s">
        <v>249</v>
      </c>
      <c r="HV12" s="11"/>
      <c r="HW12" s="11"/>
      <c r="HX12" s="130"/>
      <c r="HY12" s="419" t="s">
        <v>111</v>
      </c>
      <c r="HZ12" s="55" t="s">
        <v>249</v>
      </c>
      <c r="IA12" s="55"/>
      <c r="IB12" s="55"/>
      <c r="IC12" s="55"/>
      <c r="ID12" s="55" t="s">
        <v>249</v>
      </c>
      <c r="IE12" s="103" t="s">
        <v>249</v>
      </c>
      <c r="IF12" s="11"/>
      <c r="IG12" s="11"/>
      <c r="IH12" s="130"/>
      <c r="II12" s="451" t="s">
        <v>111</v>
      </c>
      <c r="IJ12" s="55" t="s">
        <v>156</v>
      </c>
      <c r="IK12" s="55"/>
      <c r="IL12" s="55"/>
      <c r="IM12" s="55"/>
      <c r="IN12" s="55" t="s">
        <v>156</v>
      </c>
      <c r="IO12" s="103" t="s">
        <v>156</v>
      </c>
      <c r="IP12" s="11"/>
      <c r="IQ12" s="11"/>
      <c r="IR12" s="130"/>
      <c r="IS12" s="451" t="s">
        <v>111</v>
      </c>
      <c r="IT12" s="55" t="s">
        <v>156</v>
      </c>
      <c r="IU12" s="55"/>
      <c r="IV12" s="55"/>
      <c r="IW12" s="55"/>
      <c r="IX12" s="55" t="s">
        <v>156</v>
      </c>
      <c r="IY12" s="103" t="s">
        <v>156</v>
      </c>
      <c r="IZ12" s="11"/>
      <c r="JA12" s="11"/>
      <c r="JB12" s="142"/>
      <c r="JL12" s="142"/>
      <c r="JV12" s="142"/>
      <c r="KF12" s="142"/>
    </row>
    <row xmlns:x14ac="http://schemas.microsoft.com/office/spreadsheetml/2009/9/ac" r="13" s="2" customFormat="true" ht="15" customHeight="true" x14ac:dyDescent="0.25">
      <c r="A13" s="429" t="str">
        <f ca="true">IF(ISBLANK('Data Summary'!A15),"",'Data Summary'!A15)</f>
        <v>PSE_2014_SDG</v>
      </c>
      <c r="B13" s="130"/>
      <c r="C13" s="106" t="s">
        <v>89</v>
      </c>
      <c r="D13" s="55"/>
      <c r="E13" s="55"/>
      <c r="F13" s="55"/>
      <c r="G13" s="55"/>
      <c r="H13" s="55"/>
      <c r="I13" s="103"/>
      <c r="J13" s="11"/>
      <c r="K13" s="11"/>
      <c r="L13" s="130"/>
      <c r="M13" s="106" t="s">
        <v>89</v>
      </c>
      <c r="N13" s="55"/>
      <c r="O13" s="55"/>
      <c r="P13" s="55"/>
      <c r="Q13" s="55"/>
      <c r="R13" s="55"/>
      <c r="S13" s="103"/>
      <c r="T13" s="11"/>
      <c r="U13" s="11"/>
      <c r="V13" s="130"/>
      <c r="W13" s="125" t="s">
        <v>89</v>
      </c>
      <c r="X13" s="55"/>
      <c r="Y13" s="55"/>
      <c r="Z13" s="55"/>
      <c r="AA13" s="55"/>
      <c r="AB13" s="55"/>
      <c r="AC13" s="103"/>
      <c r="AD13" s="11"/>
      <c r="AE13" s="11"/>
      <c r="AF13" s="130"/>
      <c r="AG13" s="201" t="s">
        <v>89</v>
      </c>
      <c r="AH13" s="55" t="s">
        <v>156</v>
      </c>
      <c r="AI13" s="55" t="s">
        <v>156</v>
      </c>
      <c r="AJ13" s="55" t="s">
        <v>156</v>
      </c>
      <c r="AK13" s="55"/>
      <c r="AL13" s="55"/>
      <c r="AM13" s="103"/>
      <c r="AN13" s="11"/>
      <c r="AO13" s="11"/>
      <c r="AP13" s="130"/>
      <c r="AQ13" s="201" t="s">
        <v>89</v>
      </c>
      <c r="AR13" s="55"/>
      <c r="AS13" s="55"/>
      <c r="AT13" s="55"/>
      <c r="AU13" s="55"/>
      <c r="AV13" s="55"/>
      <c r="AW13" s="103"/>
      <c r="AX13" s="11"/>
      <c r="AY13" s="11"/>
      <c r="AZ13" s="130"/>
      <c r="BA13" s="201" t="s">
        <v>89</v>
      </c>
      <c r="BB13" s="55"/>
      <c r="BC13" s="55"/>
      <c r="BD13" s="55"/>
      <c r="BE13" s="55"/>
      <c r="BF13" s="55"/>
      <c r="BG13" s="103"/>
      <c r="BH13" s="11"/>
      <c r="BI13" s="11"/>
      <c r="BJ13" s="130"/>
      <c r="BK13" s="410" t="s">
        <v>89</v>
      </c>
      <c r="BL13" s="55"/>
      <c r="BM13" s="55"/>
      <c r="BN13" s="55"/>
      <c r="BO13" s="55"/>
      <c r="BP13" s="55"/>
      <c r="BQ13" s="103"/>
      <c r="BR13" s="11"/>
      <c r="BS13" s="11"/>
      <c r="BT13" s="130"/>
      <c r="BU13" s="201" t="s">
        <v>89</v>
      </c>
      <c r="BV13" s="55"/>
      <c r="BW13" s="55"/>
      <c r="BX13" s="55"/>
      <c r="BY13" s="55"/>
      <c r="BZ13" s="55"/>
      <c r="CA13" s="103"/>
      <c r="CB13" s="11"/>
      <c r="CC13" s="11"/>
      <c r="CD13" s="130"/>
      <c r="CE13" s="410" t="s">
        <v>89</v>
      </c>
      <c r="CF13" s="55"/>
      <c r="CG13" s="55"/>
      <c r="CH13" s="55"/>
      <c r="CI13" s="55"/>
      <c r="CJ13" s="55"/>
      <c r="CK13" s="103"/>
      <c r="CL13" s="11"/>
      <c r="CM13" s="11"/>
      <c r="CN13" s="130"/>
      <c r="CO13" s="410" t="s">
        <v>89</v>
      </c>
      <c r="CP13" s="55"/>
      <c r="CQ13" s="55"/>
      <c r="CR13" s="55"/>
      <c r="CS13" s="55"/>
      <c r="CT13" s="55"/>
      <c r="CU13" s="103"/>
      <c r="CV13" s="11"/>
      <c r="CW13" s="11"/>
      <c r="CX13" s="130"/>
      <c r="CY13" s="410" t="s">
        <v>89</v>
      </c>
      <c r="CZ13" s="55"/>
      <c r="DA13" s="55"/>
      <c r="DB13" s="55"/>
      <c r="DC13" s="55"/>
      <c r="DD13" s="55"/>
      <c r="DE13" s="103"/>
      <c r="DF13" s="11"/>
      <c r="DG13" s="11"/>
      <c r="DH13" s="130"/>
      <c r="DI13" s="201" t="s">
        <v>89</v>
      </c>
      <c r="DJ13" s="55" t="s">
        <v>156</v>
      </c>
      <c r="DK13" s="55" t="s">
        <v>156</v>
      </c>
      <c r="DL13" s="55" t="s">
        <v>156</v>
      </c>
      <c r="DM13" s="55"/>
      <c r="DN13" s="55" t="s">
        <v>156</v>
      </c>
      <c r="DO13" s="103" t="s">
        <v>156</v>
      </c>
      <c r="DP13" s="11"/>
      <c r="DQ13" s="11"/>
      <c r="DR13" s="130"/>
      <c r="DS13" s="201" t="s">
        <v>89</v>
      </c>
      <c r="DT13" s="55"/>
      <c r="DU13" s="55"/>
      <c r="DV13" s="55"/>
      <c r="DW13" s="55"/>
      <c r="DX13" s="55"/>
      <c r="DY13" s="103"/>
      <c r="DZ13" s="11"/>
      <c r="EA13" s="11"/>
      <c r="EB13" s="130"/>
      <c r="EC13" s="201" t="s">
        <v>89</v>
      </c>
      <c r="ED13" s="55"/>
      <c r="EE13" s="55"/>
      <c r="EF13" s="55"/>
      <c r="EG13" s="55"/>
      <c r="EH13" s="55"/>
      <c r="EI13" s="103"/>
      <c r="EJ13" s="11"/>
      <c r="EK13" s="11"/>
      <c r="EL13" s="130"/>
      <c r="EM13" s="201" t="s">
        <v>89</v>
      </c>
      <c r="EN13" s="55"/>
      <c r="EO13" s="55"/>
      <c r="EP13" s="55"/>
      <c r="EQ13" s="55"/>
      <c r="ER13" s="55"/>
      <c r="ES13" s="103"/>
      <c r="ET13" s="11"/>
      <c r="EU13" s="11"/>
      <c r="EV13" s="130"/>
      <c r="EW13" s="410" t="s">
        <v>89</v>
      </c>
      <c r="EX13" s="55"/>
      <c r="EY13" s="55"/>
      <c r="EZ13" s="55"/>
      <c r="FA13" s="55"/>
      <c r="FB13" s="55"/>
      <c r="FC13" s="103"/>
      <c r="FD13" s="11"/>
      <c r="FE13" s="11"/>
      <c r="FF13" s="130"/>
      <c r="FG13" s="410" t="s">
        <v>89</v>
      </c>
      <c r="FH13" s="55"/>
      <c r="FI13" s="55"/>
      <c r="FJ13" s="55"/>
      <c r="FK13" s="55"/>
      <c r="FL13" s="55"/>
      <c r="FM13" s="103"/>
      <c r="FN13" s="11"/>
      <c r="FO13" s="11"/>
      <c r="FP13" s="130"/>
      <c r="FQ13" s="201" t="s">
        <v>89</v>
      </c>
      <c r="FR13" s="55"/>
      <c r="FS13" s="55"/>
      <c r="FT13" s="55"/>
      <c r="FU13" s="55"/>
      <c r="FV13" s="55"/>
      <c r="FW13" s="103"/>
      <c r="FX13" s="11"/>
      <c r="FY13" s="11"/>
      <c r="FZ13" s="130"/>
      <c r="GA13" s="201" t="s">
        <v>89</v>
      </c>
      <c r="GB13" s="55"/>
      <c r="GC13" s="55"/>
      <c r="GD13" s="55"/>
      <c r="GE13" s="55"/>
      <c r="GF13" s="55"/>
      <c r="GG13" s="103"/>
      <c r="GH13" s="11"/>
      <c r="GI13" s="11"/>
      <c r="GJ13" s="130"/>
      <c r="GK13" s="410" t="s">
        <v>89</v>
      </c>
      <c r="GL13" s="55"/>
      <c r="GM13" s="55"/>
      <c r="GN13" s="55"/>
      <c r="GO13" s="55"/>
      <c r="GP13" s="55"/>
      <c r="GQ13" s="103"/>
      <c r="GR13" s="11"/>
      <c r="GS13" s="11"/>
      <c r="GT13" s="130"/>
      <c r="GU13" s="410" t="s">
        <v>89</v>
      </c>
      <c r="GV13" s="55"/>
      <c r="GW13" s="55"/>
      <c r="GX13" s="55"/>
      <c r="GY13" s="55"/>
      <c r="GZ13" s="55"/>
      <c r="HA13" s="103"/>
      <c r="HB13" s="11"/>
      <c r="HC13" s="11"/>
      <c r="HD13" s="130"/>
      <c r="HE13" s="410" t="s">
        <v>89</v>
      </c>
      <c r="HF13" s="55"/>
      <c r="HG13" s="55"/>
      <c r="HH13" s="55"/>
      <c r="HI13" s="55"/>
      <c r="HJ13" s="55"/>
      <c r="HK13" s="103"/>
      <c r="HL13" s="11"/>
      <c r="HM13" s="11"/>
      <c r="HN13" s="130"/>
      <c r="HO13" s="412" t="s">
        <v>89</v>
      </c>
      <c r="HP13" s="55"/>
      <c r="HQ13" s="55"/>
      <c r="HR13" s="55"/>
      <c r="HS13" s="55"/>
      <c r="HT13" s="55"/>
      <c r="HU13" s="55"/>
      <c r="HV13" s="11"/>
      <c r="HW13" s="11"/>
      <c r="HX13" s="130"/>
      <c r="HY13" s="419" t="s">
        <v>89</v>
      </c>
      <c r="HZ13" s="55" t="s">
        <v>249</v>
      </c>
      <c r="IA13" s="55"/>
      <c r="IB13" s="55"/>
      <c r="IC13" s="55"/>
      <c r="ID13" s="55" t="s">
        <v>249</v>
      </c>
      <c r="IE13" s="103" t="s">
        <v>249</v>
      </c>
      <c r="IF13" s="11"/>
      <c r="IG13" s="11"/>
      <c r="IH13" s="130"/>
      <c r="II13" s="451" t="s">
        <v>89</v>
      </c>
      <c r="IJ13" s="55"/>
      <c r="IK13" s="55"/>
      <c r="IL13" s="55"/>
      <c r="IM13" s="55"/>
      <c r="IN13" s="55"/>
      <c r="IO13" s="103"/>
      <c r="IP13" s="11"/>
      <c r="IQ13" s="11"/>
      <c r="IR13" s="130"/>
      <c r="IS13" s="451" t="s">
        <v>89</v>
      </c>
      <c r="IT13" s="55"/>
      <c r="IU13" s="55"/>
      <c r="IV13" s="55"/>
      <c r="IW13" s="55"/>
      <c r="IX13" s="55"/>
      <c r="IY13" s="103"/>
      <c r="IZ13" s="11"/>
      <c r="JA13" s="11"/>
      <c r="JB13" s="142"/>
      <c r="JL13" s="142"/>
      <c r="JV13" s="142"/>
      <c r="KF13" s="142"/>
    </row>
    <row xmlns:x14ac="http://schemas.microsoft.com/office/spreadsheetml/2009/9/ac" r="14" ht="15.75" customHeight="true" x14ac:dyDescent="0.25">
      <c r="A14" s="429" t="str">
        <f ca="true">IF(ISBLANK('Data Summary'!A16),"",'Data Summary'!A16)</f>
        <v>PSE_2015_SDG</v>
      </c>
      <c r="B14" s="131"/>
      <c r="C14" s="96" t="s">
        <v>23</v>
      </c>
      <c r="D14" s="10"/>
      <c r="E14" s="10"/>
      <c r="F14" s="10"/>
      <c r="G14" s="74"/>
      <c r="H14" s="75"/>
      <c r="I14" s="76"/>
      <c r="J14" s="11"/>
      <c r="K14" s="11"/>
      <c r="L14" s="131"/>
      <c r="M14" s="96" t="s">
        <v>23</v>
      </c>
      <c r="N14" s="73"/>
      <c r="O14" s="10"/>
      <c r="P14" s="10"/>
      <c r="Q14" s="10"/>
      <c r="R14" s="10"/>
      <c r="S14" s="108"/>
      <c r="T14" s="11"/>
      <c r="U14" s="11"/>
      <c r="V14" s="131"/>
      <c r="W14" s="96" t="s">
        <v>23</v>
      </c>
      <c r="X14" s="10"/>
      <c r="Y14" s="10"/>
      <c r="Z14" s="10"/>
      <c r="AA14" s="74"/>
      <c r="AB14" s="75"/>
      <c r="AC14" s="76"/>
      <c r="AD14" s="11"/>
      <c r="AE14" s="11"/>
      <c r="AF14" s="131"/>
      <c r="AG14" s="96" t="s">
        <v>23</v>
      </c>
      <c r="AH14" s="73">
        <v>2577</v>
      </c>
      <c r="AI14" s="10"/>
      <c r="AJ14" s="10"/>
      <c r="AK14" s="10"/>
      <c r="AL14" s="10"/>
      <c r="AM14" s="108"/>
      <c r="AN14" s="11"/>
      <c r="AO14" s="11"/>
      <c r="AP14" s="131"/>
      <c r="AQ14" s="96" t="s">
        <v>23</v>
      </c>
      <c r="AR14" s="10"/>
      <c r="AS14" s="10"/>
      <c r="AT14" s="10"/>
      <c r="AU14" s="74"/>
      <c r="AV14" s="75"/>
      <c r="AW14" s="76"/>
      <c r="AX14" s="11"/>
      <c r="AY14" s="11"/>
      <c r="AZ14" s="131"/>
      <c r="BA14" s="96" t="s">
        <v>23</v>
      </c>
      <c r="BB14" s="10"/>
      <c r="BC14" s="10"/>
      <c r="BD14" s="10"/>
      <c r="BE14" s="74"/>
      <c r="BF14" s="75"/>
      <c r="BG14" s="76"/>
      <c r="BH14" s="11"/>
      <c r="BI14" s="11"/>
      <c r="BJ14" s="131"/>
      <c r="BK14" s="96" t="s">
        <v>23</v>
      </c>
      <c r="BL14" s="10"/>
      <c r="BM14" s="10"/>
      <c r="BN14" s="10"/>
      <c r="BO14" s="74"/>
      <c r="BP14" s="75"/>
      <c r="BQ14" s="76"/>
      <c r="BR14" s="11"/>
      <c r="BS14" s="11"/>
      <c r="BT14" s="131"/>
      <c r="BU14" s="96" t="s">
        <v>23</v>
      </c>
      <c r="BV14" s="10"/>
      <c r="BW14" s="10"/>
      <c r="BX14" s="10"/>
      <c r="BY14" s="74"/>
      <c r="BZ14" s="75"/>
      <c r="CA14" s="76"/>
      <c r="CB14" s="11"/>
      <c r="CC14" s="11"/>
      <c r="CD14" s="131"/>
      <c r="CE14" s="96" t="s">
        <v>23</v>
      </c>
      <c r="CF14" s="10"/>
      <c r="CG14" s="10"/>
      <c r="CH14" s="10"/>
      <c r="CI14" s="74"/>
      <c r="CJ14" s="75"/>
      <c r="CK14" s="76"/>
      <c r="CL14" s="11"/>
      <c r="CM14" s="11"/>
      <c r="CN14" s="131"/>
      <c r="CO14" s="96" t="s">
        <v>23</v>
      </c>
      <c r="CP14" s="10"/>
      <c r="CQ14" s="10"/>
      <c r="CR14" s="10"/>
      <c r="CS14" s="74"/>
      <c r="CT14" s="75"/>
      <c r="CU14" s="76"/>
      <c r="CV14" s="11"/>
      <c r="CW14" s="11"/>
      <c r="CX14" s="131"/>
      <c r="CY14" s="96" t="s">
        <v>23</v>
      </c>
      <c r="CZ14" s="10"/>
      <c r="DA14" s="10"/>
      <c r="DB14" s="10"/>
      <c r="DC14" s="74"/>
      <c r="DD14" s="75"/>
      <c r="DE14" s="76"/>
      <c r="DF14" s="11"/>
      <c r="DG14" s="11"/>
      <c r="DH14" s="131"/>
      <c r="DI14" s="96" t="s">
        <v>23</v>
      </c>
      <c r="DJ14" s="10"/>
      <c r="DK14" s="10"/>
      <c r="DL14" s="10"/>
      <c r="DM14" s="74"/>
      <c r="DN14" s="75"/>
      <c r="DO14" s="76"/>
      <c r="DP14" s="11"/>
      <c r="DQ14" s="11"/>
      <c r="DR14" s="131"/>
      <c r="DS14" s="96" t="s">
        <v>23</v>
      </c>
      <c r="DT14" s="10"/>
      <c r="DU14" s="10"/>
      <c r="DV14" s="10"/>
      <c r="DW14" s="74"/>
      <c r="DX14" s="75"/>
      <c r="DY14" s="76"/>
      <c r="DZ14" s="11"/>
      <c r="EA14" s="11"/>
      <c r="EB14" s="131"/>
      <c r="EC14" s="96" t="s">
        <v>23</v>
      </c>
      <c r="ED14" s="10"/>
      <c r="EE14" s="10"/>
      <c r="EF14" s="10"/>
      <c r="EG14" s="74"/>
      <c r="EH14" s="75"/>
      <c r="EI14" s="76"/>
      <c r="EJ14" s="11"/>
      <c r="EK14" s="11"/>
      <c r="EL14" s="131"/>
      <c r="EM14" s="96" t="s">
        <v>23</v>
      </c>
      <c r="EN14" s="10"/>
      <c r="EO14" s="10"/>
      <c r="EP14" s="10"/>
      <c r="EQ14" s="74"/>
      <c r="ER14" s="75"/>
      <c r="ES14" s="76"/>
      <c r="ET14" s="11"/>
      <c r="EU14" s="11"/>
      <c r="EV14" s="131"/>
      <c r="EW14" s="96" t="s">
        <v>23</v>
      </c>
      <c r="EX14" s="10"/>
      <c r="EY14" s="10"/>
      <c r="EZ14" s="10"/>
      <c r="FA14" s="74"/>
      <c r="FB14" s="75"/>
      <c r="FC14" s="76"/>
      <c r="FD14" s="11"/>
      <c r="FE14" s="11"/>
      <c r="FF14" s="131"/>
      <c r="FG14" s="96" t="s">
        <v>23</v>
      </c>
      <c r="FH14" s="10"/>
      <c r="FI14" s="10"/>
      <c r="FJ14" s="10"/>
      <c r="FK14" s="74"/>
      <c r="FL14" s="75"/>
      <c r="FM14" s="76"/>
      <c r="FN14" s="11"/>
      <c r="FO14" s="11"/>
      <c r="FP14" s="131"/>
      <c r="FQ14" s="96" t="s">
        <v>23</v>
      </c>
      <c r="FR14" s="10"/>
      <c r="FS14" s="10"/>
      <c r="FT14" s="10"/>
      <c r="FU14" s="74"/>
      <c r="FV14" s="75"/>
      <c r="FW14" s="76"/>
      <c r="FX14" s="11"/>
      <c r="FY14" s="11"/>
      <c r="FZ14" s="131"/>
      <c r="GA14" s="96" t="s">
        <v>23</v>
      </c>
      <c r="GB14" s="10"/>
      <c r="GC14" s="10"/>
      <c r="GD14" s="10"/>
      <c r="GE14" s="74"/>
      <c r="GF14" s="75"/>
      <c r="GG14" s="76"/>
      <c r="GH14" s="11"/>
      <c r="GI14" s="11"/>
      <c r="GJ14" s="131"/>
      <c r="GK14" s="96" t="s">
        <v>23</v>
      </c>
      <c r="GL14" s="10"/>
      <c r="GM14" s="10"/>
      <c r="GN14" s="10"/>
      <c r="GO14" s="74"/>
      <c r="GP14" s="75"/>
      <c r="GQ14" s="76"/>
      <c r="GR14" s="11"/>
      <c r="GS14" s="11"/>
      <c r="GT14" s="131"/>
      <c r="GU14" s="96" t="s">
        <v>23</v>
      </c>
      <c r="GV14" s="10"/>
      <c r="GW14" s="10"/>
      <c r="GX14" s="10"/>
      <c r="GY14" s="74"/>
      <c r="GZ14" s="75"/>
      <c r="HA14" s="76"/>
      <c r="HB14" s="11"/>
      <c r="HC14" s="11"/>
      <c r="HD14" s="131"/>
      <c r="HE14" s="96" t="s">
        <v>23</v>
      </c>
      <c r="HF14" s="10"/>
      <c r="HG14" s="10"/>
      <c r="HH14" s="10"/>
      <c r="HI14" s="74"/>
      <c r="HJ14" s="75"/>
      <c r="HK14" s="76"/>
      <c r="HL14" s="11"/>
      <c r="HM14" s="11"/>
      <c r="HN14" s="131"/>
      <c r="HO14" s="96" t="s">
        <v>23</v>
      </c>
      <c r="HP14" s="10"/>
      <c r="HQ14" s="10"/>
      <c r="HR14" s="10"/>
      <c r="HS14" s="74"/>
      <c r="HT14" s="75"/>
      <c r="HU14" s="76"/>
      <c r="HV14" s="11"/>
      <c r="HW14" s="11"/>
      <c r="HX14" s="131"/>
      <c r="HY14" s="96" t="s">
        <v>23</v>
      </c>
      <c r="HZ14" s="10" t="s">
        <v>313</v>
      </c>
      <c r="IA14" s="10" t="s">
        <v>313</v>
      </c>
      <c r="IB14" s="10" t="s">
        <v>313</v>
      </c>
      <c r="IC14" s="74" t="s">
        <v>313</v>
      </c>
      <c r="ID14" s="75" t="s">
        <v>313</v>
      </c>
      <c r="IE14" s="76" t="s">
        <v>313</v>
      </c>
      <c r="IF14" s="11"/>
      <c r="IG14" s="11"/>
      <c r="IH14" s="131"/>
      <c r="II14" s="96" t="s">
        <v>23</v>
      </c>
      <c r="IJ14" s="10"/>
      <c r="IK14" s="10"/>
      <c r="IL14" s="10"/>
      <c r="IM14" s="74"/>
      <c r="IN14" s="75"/>
      <c r="IO14" s="76"/>
      <c r="IP14" s="11"/>
      <c r="IQ14" s="11"/>
      <c r="IR14" s="131"/>
      <c r="IS14" s="96" t="s">
        <v>23</v>
      </c>
      <c r="IT14" s="10"/>
      <c r="IU14" s="10"/>
      <c r="IV14" s="10"/>
      <c r="IW14" s="74"/>
      <c r="IX14" s="75"/>
      <c r="IY14" s="76"/>
      <c r="IZ14" s="11"/>
      <c r="JA14" s="11"/>
    </row>
    <row xmlns:x14ac="http://schemas.microsoft.com/office/spreadsheetml/2009/9/ac" r="15" ht="15.75" customHeight="true" thickBot="true" x14ac:dyDescent="0.3">
      <c r="A15" s="429" t="str">
        <f ca="true">IF(ISBLANK('Data Summary'!A17),"",'Data Summary'!A17)</f>
        <v>PSE_2015_KAP</v>
      </c>
      <c r="B15" s="132"/>
      <c r="C15" s="97" t="s">
        <v>20</v>
      </c>
      <c r="D15" s="29"/>
      <c r="E15" s="29"/>
      <c r="F15" s="29"/>
      <c r="G15" s="29"/>
      <c r="H15" s="29"/>
      <c r="I15" s="30"/>
      <c r="J15" s="25"/>
      <c r="K15" s="25"/>
      <c r="L15" s="132"/>
      <c r="M15" s="97" t="s">
        <v>20</v>
      </c>
      <c r="N15" s="78"/>
      <c r="O15" s="29"/>
      <c r="P15" s="29"/>
      <c r="Q15" s="29"/>
      <c r="R15" s="29"/>
      <c r="S15" s="30"/>
      <c r="T15" s="25"/>
      <c r="U15" s="25"/>
      <c r="V15" s="132"/>
      <c r="W15" s="97" t="s">
        <v>20</v>
      </c>
      <c r="X15" s="78"/>
      <c r="Y15" s="78"/>
      <c r="Z15" s="78"/>
      <c r="AA15" s="78"/>
      <c r="AB15" s="78"/>
      <c r="AC15" s="30"/>
      <c r="AD15" s="25"/>
      <c r="AE15" s="25"/>
      <c r="AF15" s="132"/>
      <c r="AG15" s="97" t="s">
        <v>20</v>
      </c>
      <c r="AH15" s="78">
        <v>411</v>
      </c>
      <c r="AI15" s="29">
        <f>135+95</f>
        <v>230</v>
      </c>
      <c r="AJ15" s="29">
        <f>143+31</f>
        <v>174</v>
      </c>
      <c r="AK15" s="29"/>
      <c r="AL15" s="29">
        <f>160+104</f>
        <v>264</v>
      </c>
      <c r="AM15" s="30">
        <f>120+27</f>
        <v>147</v>
      </c>
      <c r="AN15" s="25"/>
      <c r="AO15" s="25"/>
      <c r="AP15" s="132"/>
      <c r="AQ15" s="97" t="s">
        <v>20</v>
      </c>
      <c r="AR15" s="78"/>
      <c r="AS15" s="78"/>
      <c r="AT15" s="78"/>
      <c r="AU15" s="78"/>
      <c r="AV15" s="78"/>
      <c r="AW15" s="30"/>
      <c r="AX15" s="25"/>
      <c r="AY15" s="25"/>
      <c r="AZ15" s="132"/>
      <c r="BA15" s="97" t="s">
        <v>20</v>
      </c>
      <c r="BB15" s="78"/>
      <c r="BC15" s="78"/>
      <c r="BD15" s="78"/>
      <c r="BE15" s="78"/>
      <c r="BF15" s="78"/>
      <c r="BG15" s="30"/>
      <c r="BH15" s="25"/>
      <c r="BI15" s="25"/>
      <c r="BJ15" s="132"/>
      <c r="BK15" s="97" t="s">
        <v>20</v>
      </c>
      <c r="BL15" s="78"/>
      <c r="BM15" s="78"/>
      <c r="BN15" s="78"/>
      <c r="BO15" s="78"/>
      <c r="BP15" s="78"/>
      <c r="BQ15" s="30"/>
      <c r="BR15" s="25"/>
      <c r="BS15" s="25"/>
      <c r="BT15" s="132"/>
      <c r="BU15" s="97" t="s">
        <v>20</v>
      </c>
      <c r="BV15" s="78"/>
      <c r="BW15" s="78"/>
      <c r="BX15" s="78"/>
      <c r="BY15" s="78"/>
      <c r="BZ15" s="78"/>
      <c r="CA15" s="30"/>
      <c r="CB15" s="25"/>
      <c r="CC15" s="25"/>
      <c r="CD15" s="132"/>
      <c r="CE15" s="97" t="s">
        <v>20</v>
      </c>
      <c r="CF15" s="78"/>
      <c r="CG15" s="78"/>
      <c r="CH15" s="78"/>
      <c r="CI15" s="78"/>
      <c r="CJ15" s="78"/>
      <c r="CK15" s="30"/>
      <c r="CL15" s="25"/>
      <c r="CM15" s="25"/>
      <c r="CN15" s="132"/>
      <c r="CO15" s="97" t="s">
        <v>20</v>
      </c>
      <c r="CP15" s="78"/>
      <c r="CQ15" s="78"/>
      <c r="CR15" s="78"/>
      <c r="CS15" s="78"/>
      <c r="CT15" s="78"/>
      <c r="CU15" s="30"/>
      <c r="CV15" s="25"/>
      <c r="CW15" s="25"/>
      <c r="CX15" s="132"/>
      <c r="CY15" s="97" t="s">
        <v>20</v>
      </c>
      <c r="CZ15" s="78"/>
      <c r="DA15" s="78"/>
      <c r="DB15" s="78"/>
      <c r="DC15" s="78"/>
      <c r="DD15" s="78"/>
      <c r="DE15" s="30"/>
      <c r="DF15" s="25"/>
      <c r="DG15" s="25"/>
      <c r="DH15" s="132"/>
      <c r="DI15" s="97" t="s">
        <v>20</v>
      </c>
      <c r="DJ15" s="78">
        <v>412</v>
      </c>
      <c r="DK15" s="78">
        <v>203</v>
      </c>
      <c r="DL15" s="78">
        <v>201</v>
      </c>
      <c r="DM15" s="78"/>
      <c r="DN15" s="78">
        <v>263</v>
      </c>
      <c r="DO15" s="79">
        <v>149</v>
      </c>
      <c r="DP15" s="25"/>
      <c r="DQ15" s="25"/>
      <c r="DR15" s="132"/>
      <c r="DS15" s="97" t="s">
        <v>20</v>
      </c>
      <c r="DT15" s="29"/>
      <c r="DU15" s="29"/>
      <c r="DV15" s="29"/>
      <c r="DW15" s="29"/>
      <c r="DX15" s="29"/>
      <c r="DY15" s="30"/>
      <c r="DZ15" s="25"/>
      <c r="EA15" s="25"/>
      <c r="EB15" s="132"/>
      <c r="EC15" s="97" t="s">
        <v>20</v>
      </c>
      <c r="ED15" s="78"/>
      <c r="EE15" s="83"/>
      <c r="EF15" s="83"/>
      <c r="EG15" s="84"/>
      <c r="EH15" s="83"/>
      <c r="EI15" s="85"/>
      <c r="EJ15" s="25"/>
      <c r="EK15" s="25"/>
      <c r="EL15" s="132"/>
      <c r="EM15" s="97" t="s">
        <v>20</v>
      </c>
      <c r="EN15" s="78"/>
      <c r="EO15" s="83"/>
      <c r="EP15" s="83"/>
      <c r="EQ15" s="84"/>
      <c r="ER15" s="83"/>
      <c r="ES15" s="85"/>
      <c r="ET15" s="25"/>
      <c r="EU15" s="25"/>
      <c r="EV15" s="132"/>
      <c r="EW15" s="97" t="s">
        <v>20</v>
      </c>
      <c r="EX15" s="78"/>
      <c r="EY15" s="78"/>
      <c r="EZ15" s="78"/>
      <c r="FA15" s="78"/>
      <c r="FB15" s="78"/>
      <c r="FC15" s="30"/>
      <c r="FD15" s="25"/>
      <c r="FE15" s="25"/>
      <c r="FF15" s="132"/>
      <c r="FG15" s="97" t="s">
        <v>20</v>
      </c>
      <c r="FH15" s="78"/>
      <c r="FI15" s="78"/>
      <c r="FJ15" s="78"/>
      <c r="FK15" s="78"/>
      <c r="FL15" s="78"/>
      <c r="FM15" s="30"/>
      <c r="FN15" s="25"/>
      <c r="FO15" s="25"/>
      <c r="FP15" s="132"/>
      <c r="FQ15" s="97" t="s">
        <v>20</v>
      </c>
      <c r="FR15" s="78"/>
      <c r="FS15" s="83"/>
      <c r="FT15" s="83"/>
      <c r="FU15" s="84"/>
      <c r="FV15" s="83"/>
      <c r="FW15" s="85"/>
      <c r="FX15" s="25"/>
      <c r="FY15" s="25"/>
      <c r="FZ15" s="132"/>
      <c r="GA15" s="97" t="s">
        <v>20</v>
      </c>
      <c r="GB15" s="78"/>
      <c r="GC15" s="83"/>
      <c r="GD15" s="83"/>
      <c r="GE15" s="84"/>
      <c r="GF15" s="83"/>
      <c r="GG15" s="85"/>
      <c r="GH15" s="25"/>
      <c r="GI15" s="25"/>
      <c r="GJ15" s="132"/>
      <c r="GK15" s="97" t="s">
        <v>20</v>
      </c>
      <c r="GL15" s="78"/>
      <c r="GM15" s="83"/>
      <c r="GN15" s="83"/>
      <c r="GO15" s="84"/>
      <c r="GP15" s="83"/>
      <c r="GQ15" s="85"/>
      <c r="GR15" s="25"/>
      <c r="GS15" s="25"/>
      <c r="GT15" s="132"/>
      <c r="GU15" s="97" t="s">
        <v>20</v>
      </c>
      <c r="GV15" s="78"/>
      <c r="GW15" s="83"/>
      <c r="GX15" s="83"/>
      <c r="GY15" s="84"/>
      <c r="GZ15" s="83"/>
      <c r="HA15" s="85"/>
      <c r="HB15" s="25"/>
      <c r="HC15" s="25"/>
      <c r="HD15" s="132"/>
      <c r="HE15" s="97" t="s">
        <v>20</v>
      </c>
      <c r="HF15" s="78"/>
      <c r="HG15" s="83"/>
      <c r="HH15" s="83"/>
      <c r="HI15" s="84"/>
      <c r="HJ15" s="83"/>
      <c r="HK15" s="85"/>
      <c r="HL15" s="25"/>
      <c r="HM15" s="25"/>
      <c r="HN15" s="132"/>
      <c r="HO15" s="97" t="s">
        <v>20</v>
      </c>
      <c r="HP15" s="78"/>
      <c r="HQ15" s="83"/>
      <c r="HR15" s="83"/>
      <c r="HS15" s="84"/>
      <c r="HT15" s="83"/>
      <c r="HU15" s="85"/>
      <c r="HV15" s="25"/>
      <c r="HW15" s="25"/>
      <c r="HX15" s="132"/>
      <c r="HY15" s="97" t="s">
        <v>20</v>
      </c>
      <c r="HZ15" s="78">
        <v>1853</v>
      </c>
      <c r="IA15" s="83" t="s">
        <v>313</v>
      </c>
      <c r="IB15" s="83" t="s">
        <v>313</v>
      </c>
      <c r="IC15" s="84" t="s">
        <v>313</v>
      </c>
      <c r="ID15" s="83">
        <v>1087</v>
      </c>
      <c r="IE15" s="85">
        <v>766</v>
      </c>
      <c r="IF15" s="25"/>
      <c r="IG15" s="25"/>
      <c r="IH15" s="132"/>
      <c r="II15" s="97" t="s">
        <v>20</v>
      </c>
      <c r="IJ15" s="78"/>
      <c r="IK15" s="83"/>
      <c r="IL15" s="83"/>
      <c r="IM15" s="84"/>
      <c r="IN15" s="83"/>
      <c r="IO15" s="85"/>
      <c r="IP15" s="25"/>
      <c r="IQ15" s="25"/>
      <c r="IR15" s="132"/>
      <c r="IS15" s="97" t="s">
        <v>20</v>
      </c>
      <c r="IT15" s="78"/>
      <c r="IU15" s="83"/>
      <c r="IV15" s="83"/>
      <c r="IW15" s="84"/>
      <c r="IX15" s="83"/>
      <c r="IY15" s="85"/>
      <c r="IZ15" s="25"/>
      <c r="JA15" s="25"/>
    </row>
    <row xmlns:x14ac="http://schemas.microsoft.com/office/spreadsheetml/2009/9/ac" r="16" s="3" customFormat="true" x14ac:dyDescent="0.25">
      <c r="A16" s="429" t="str">
        <f ca="true">IF(ISBLANK('Data Summary'!A18),"",'Data Summary'!A18)</f>
        <v>PSE_2016_CEN</v>
      </c>
      <c r="B16" s="133"/>
      <c r="L16" s="133"/>
      <c r="V16" s="133"/>
      <c r="AF16" s="133"/>
      <c r="AP16" s="133"/>
      <c r="AZ16" s="133"/>
      <c r="BA16" s="133"/>
      <c r="BB16" s="133"/>
      <c r="BC16" s="133"/>
      <c r="BD16" s="133"/>
      <c r="BE16" s="133"/>
      <c r="BF16" s="133"/>
      <c r="BG16" s="133"/>
      <c r="BJ16" s="133"/>
      <c r="BT16" s="133"/>
      <c r="CD16" s="133"/>
      <c r="CN16" s="133"/>
      <c r="CX16" s="133"/>
      <c r="DH16" s="133"/>
      <c r="DR16" s="133"/>
      <c r="EB16" s="133"/>
      <c r="EL16" s="133"/>
      <c r="EV16" s="133"/>
      <c r="FF16" s="133"/>
      <c r="FP16" s="133"/>
      <c r="FZ16" s="133"/>
      <c r="GJ16" s="133"/>
      <c r="GT16" s="133"/>
      <c r="HD16" s="133"/>
      <c r="HN16" s="133"/>
      <c r="HX16" s="133"/>
      <c r="IH16" s="133"/>
      <c r="IR16" s="133"/>
      <c r="JB16" s="133"/>
      <c r="JL16" s="133"/>
      <c r="JV16" s="133"/>
      <c r="KF16" s="133"/>
    </row>
    <row xmlns:x14ac="http://schemas.microsoft.com/office/spreadsheetml/2009/9/ac" r="17" s="3" customFormat="true" x14ac:dyDescent="0.25">
      <c r="A17" s="429" t="str">
        <f ca="true">IF(ISBLANK('Data Summary'!A19),"",'Data Summary'!A19)</f>
        <v>PSE_2016_UIS</v>
      </c>
      <c r="B17" s="133"/>
      <c r="L17" s="133"/>
      <c r="V17" s="133"/>
      <c r="AF17" s="133"/>
      <c r="AP17" s="133"/>
      <c r="AZ17" s="133"/>
      <c r="BA17" s="133"/>
      <c r="BB17" s="133"/>
      <c r="BC17" s="133"/>
      <c r="BD17" s="133"/>
      <c r="BE17" s="133"/>
      <c r="BF17" s="133"/>
      <c r="BG17" s="133"/>
      <c r="BJ17" s="133"/>
      <c r="BT17" s="133"/>
      <c r="CD17" s="133"/>
      <c r="CN17" s="133"/>
      <c r="CX17" s="133"/>
      <c r="DH17" s="133"/>
      <c r="DR17" s="133"/>
      <c r="EB17" s="133"/>
      <c r="EL17" s="133"/>
      <c r="EV17" s="133"/>
      <c r="FF17" s="133"/>
      <c r="FP17" s="133"/>
      <c r="FZ17" s="133"/>
      <c r="GJ17" s="133"/>
      <c r="GT17" s="133"/>
      <c r="HD17" s="133"/>
      <c r="HN17" s="133"/>
      <c r="HX17" s="133"/>
      <c r="IH17" s="133"/>
      <c r="IR17" s="133"/>
      <c r="JB17" s="133"/>
      <c r="JL17" s="133"/>
      <c r="JV17" s="133"/>
      <c r="KF17" s="133"/>
    </row>
    <row xmlns:x14ac="http://schemas.microsoft.com/office/spreadsheetml/2009/9/ac" r="18" s="3" customFormat="true" x14ac:dyDescent="0.25">
      <c r="A18" s="429" t="str">
        <f ca="true">IF(ISBLANK('Data Summary'!A20),"",'Data Summary'!A20)</f>
        <v>PSE_2016_EMIS</v>
      </c>
      <c r="B18" s="133"/>
      <c r="L18" s="133"/>
      <c r="V18" s="133"/>
      <c r="AF18" s="133"/>
      <c r="AP18" s="133"/>
      <c r="AZ18" s="133"/>
      <c r="BA18" s="133"/>
      <c r="BB18" s="133"/>
      <c r="BC18" s="133"/>
      <c r="BD18" s="133"/>
      <c r="BE18" s="133"/>
      <c r="BF18" s="133"/>
      <c r="BG18" s="133"/>
      <c r="BJ18" s="133"/>
      <c r="BT18" s="133"/>
      <c r="CD18" s="133"/>
      <c r="CN18" s="133"/>
      <c r="CX18" s="133"/>
      <c r="DH18" s="133"/>
      <c r="DR18" s="133"/>
      <c r="EB18" s="133"/>
      <c r="EL18" s="133"/>
      <c r="EV18" s="133"/>
      <c r="FF18" s="133"/>
      <c r="FP18" s="133"/>
      <c r="FZ18" s="133"/>
      <c r="GJ18" s="133"/>
      <c r="GT18" s="133"/>
      <c r="HD18" s="133"/>
      <c r="HN18" s="133"/>
      <c r="HX18" s="133"/>
      <c r="IH18" s="133"/>
      <c r="IR18" s="133"/>
      <c r="JB18" s="133"/>
      <c r="JL18" s="133"/>
      <c r="JV18" s="133"/>
      <c r="KF18" s="133"/>
    </row>
    <row xmlns:x14ac="http://schemas.microsoft.com/office/spreadsheetml/2009/9/ac" r="19" s="3" customFormat="true" x14ac:dyDescent="0.25">
      <c r="A19" s="429" t="str">
        <f ca="true">IF(ISBLANK('Data Summary'!A21),"",'Data Summary'!A21)</f>
        <v>PSE_2016_SDG</v>
      </c>
      <c r="B19" s="133"/>
      <c r="L19" s="133"/>
      <c r="V19" s="133"/>
      <c r="AF19" s="133"/>
      <c r="AP19" s="133"/>
      <c r="AZ19" s="133"/>
      <c r="BA19" s="133"/>
      <c r="BB19" s="133"/>
      <c r="BC19" s="133"/>
      <c r="BD19" s="133"/>
      <c r="BE19" s="133"/>
      <c r="BF19" s="133"/>
      <c r="BG19" s="133"/>
      <c r="BJ19" s="133"/>
      <c r="BT19" s="133"/>
      <c r="CD19" s="133"/>
      <c r="CN19" s="133"/>
      <c r="CX19" s="133"/>
      <c r="DH19" s="133"/>
      <c r="DR19" s="133"/>
      <c r="EB19" s="133"/>
      <c r="EL19" s="133"/>
      <c r="EV19" s="133"/>
      <c r="FF19" s="133"/>
      <c r="FP19" s="133"/>
      <c r="FZ19" s="133"/>
      <c r="GJ19" s="133"/>
      <c r="GT19" s="133"/>
      <c r="HD19" s="133"/>
      <c r="HN19" s="133"/>
      <c r="HX19" s="133"/>
      <c r="IH19" s="133"/>
      <c r="IR19" s="133"/>
      <c r="JB19" s="133"/>
      <c r="JL19" s="133"/>
      <c r="JV19" s="133"/>
      <c r="KF19" s="133"/>
    </row>
    <row xmlns:x14ac="http://schemas.microsoft.com/office/spreadsheetml/2009/9/ac" r="20" s="3" customFormat="true" x14ac:dyDescent="0.25">
      <c r="A20" s="429" t="str">
        <f ca="true">IF(ISBLANK('Data Summary'!A22),"",'Data Summary'!A22)</f>
        <v>PSE_2017_SDG</v>
      </c>
      <c r="B20" s="133"/>
      <c r="L20" s="133"/>
      <c r="V20" s="133"/>
      <c r="AF20" s="133"/>
      <c r="AP20" s="133"/>
      <c r="AZ20" s="133"/>
      <c r="BA20" s="133"/>
      <c r="BB20" s="133"/>
      <c r="BC20" s="133"/>
      <c r="BD20" s="133"/>
      <c r="BE20" s="133"/>
      <c r="BF20" s="133"/>
      <c r="BG20" s="133"/>
      <c r="BJ20" s="133"/>
      <c r="BT20" s="133"/>
      <c r="CD20" s="133"/>
      <c r="CN20" s="133"/>
      <c r="CX20" s="133"/>
      <c r="DH20" s="133"/>
      <c r="DR20" s="133"/>
      <c r="EB20" s="133"/>
      <c r="EL20" s="133"/>
      <c r="EV20" s="133"/>
      <c r="FF20" s="133"/>
      <c r="FP20" s="133"/>
      <c r="FZ20" s="133"/>
      <c r="GJ20" s="133"/>
      <c r="GT20" s="133"/>
      <c r="HD20" s="133"/>
      <c r="HN20" s="133"/>
      <c r="HX20" s="133"/>
      <c r="IH20" s="133"/>
      <c r="IR20" s="133"/>
      <c r="JB20" s="133"/>
      <c r="JL20" s="133"/>
      <c r="JV20" s="133"/>
      <c r="KF20" s="133"/>
    </row>
    <row xmlns:x14ac="http://schemas.microsoft.com/office/spreadsheetml/2009/9/ac" r="21" s="3" customFormat="true" x14ac:dyDescent="0.25">
      <c r="A21" s="429" t="str">
        <f ca="true">IF(ISBLANK('Data Summary'!A23),"",'Data Summary'!A23)</f>
        <v>PSE_2017_UIS</v>
      </c>
      <c r="B21" s="133"/>
      <c r="L21" s="133"/>
      <c r="V21" s="133"/>
      <c r="AF21" s="133"/>
      <c r="AP21" s="133"/>
      <c r="AZ21" s="133"/>
      <c r="BA21" s="133"/>
      <c r="BB21" s="133"/>
      <c r="BC21" s="133"/>
      <c r="BD21" s="133"/>
      <c r="BE21" s="133"/>
      <c r="BF21" s="133"/>
      <c r="BG21" s="133"/>
      <c r="BJ21" s="133"/>
      <c r="BT21" s="133"/>
      <c r="CD21" s="133"/>
      <c r="CN21" s="133"/>
      <c r="CX21" s="133"/>
      <c r="DH21" s="133"/>
      <c r="DR21" s="133"/>
      <c r="EB21" s="133"/>
      <c r="EL21" s="133"/>
      <c r="EV21" s="133"/>
      <c r="FF21" s="133"/>
      <c r="FP21" s="133"/>
      <c r="FZ21" s="133"/>
      <c r="GJ21" s="133"/>
      <c r="GT21" s="133"/>
      <c r="HD21" s="133"/>
      <c r="HN21" s="133"/>
      <c r="HX21" s="133"/>
      <c r="IH21" s="133"/>
      <c r="IR21" s="133"/>
      <c r="JB21" s="133"/>
      <c r="JL21" s="133"/>
      <c r="JV21" s="133"/>
      <c r="KF21" s="133"/>
    </row>
    <row xmlns:x14ac="http://schemas.microsoft.com/office/spreadsheetml/2009/9/ac" r="22" s="3" customFormat="true" x14ac:dyDescent="0.25">
      <c r="A22" s="429" t="str">
        <f ca="true">IF(ISBLANK('Data Summary'!A24),"",'Data Summary'!A24)</f>
        <v>PSE_2018_UIS</v>
      </c>
      <c r="B22" s="133"/>
      <c r="L22" s="133"/>
      <c r="V22" s="133"/>
      <c r="AF22" s="133"/>
      <c r="AP22" s="133"/>
      <c r="AZ22" s="133"/>
      <c r="BA22" s="133"/>
      <c r="BB22" s="133"/>
      <c r="BC22" s="133"/>
      <c r="BD22" s="133"/>
      <c r="BE22" s="133"/>
      <c r="BF22" s="133"/>
      <c r="BG22" s="133"/>
      <c r="BJ22" s="133"/>
      <c r="BT22" s="133"/>
      <c r="CD22" s="133"/>
      <c r="CN22" s="133"/>
      <c r="CX22" s="133"/>
      <c r="DH22" s="133"/>
      <c r="DR22" s="133"/>
      <c r="EB22" s="133"/>
      <c r="EL22" s="133"/>
      <c r="EV22" s="133"/>
      <c r="FF22" s="133"/>
      <c r="FP22" s="133"/>
      <c r="FZ22" s="133"/>
      <c r="GJ22" s="133"/>
      <c r="GT22" s="133"/>
      <c r="HD22" s="133"/>
      <c r="HN22" s="133"/>
      <c r="HX22" s="133"/>
      <c r="IH22" s="133"/>
      <c r="IR22" s="133"/>
      <c r="JB22" s="133"/>
      <c r="JL22" s="133"/>
      <c r="JV22" s="133"/>
      <c r="KF22" s="133"/>
    </row>
    <row xmlns:x14ac="http://schemas.microsoft.com/office/spreadsheetml/2009/9/ac" r="23" s="3" customFormat="true" x14ac:dyDescent="0.25">
      <c r="A23" s="429" t="str">
        <f ca="true">IF(ISBLANK('Data Summary'!A25),"",'Data Summary'!A25)</f>
        <v>PSE_2018_SDG</v>
      </c>
      <c r="B23" s="133"/>
      <c r="L23" s="133"/>
      <c r="V23" s="133"/>
      <c r="AF23" s="133"/>
      <c r="AP23" s="133"/>
      <c r="AZ23" s="133"/>
      <c r="BA23" s="133"/>
      <c r="BB23" s="133"/>
      <c r="BC23" s="133"/>
      <c r="BD23" s="133"/>
      <c r="BE23" s="133"/>
      <c r="BF23" s="133"/>
      <c r="BG23" s="133"/>
      <c r="BJ23" s="133"/>
      <c r="BT23" s="133"/>
      <c r="CD23" s="133"/>
      <c r="CN23" s="133"/>
      <c r="CX23" s="133"/>
      <c r="DH23" s="133"/>
      <c r="DR23" s="133"/>
      <c r="EB23" s="133"/>
      <c r="EL23" s="133"/>
      <c r="EV23" s="133"/>
      <c r="FF23" s="133"/>
      <c r="FP23" s="133"/>
      <c r="FZ23" s="133"/>
      <c r="GJ23" s="133"/>
      <c r="GT23" s="133"/>
      <c r="HD23" s="133"/>
      <c r="HN23" s="133"/>
      <c r="HX23" s="133"/>
      <c r="IH23" s="133"/>
      <c r="IR23" s="133"/>
      <c r="JB23" s="133"/>
      <c r="JL23" s="133"/>
      <c r="JV23" s="133"/>
      <c r="KF23" s="133"/>
    </row>
    <row xmlns:x14ac="http://schemas.microsoft.com/office/spreadsheetml/2009/9/ac" r="24" s="3" customFormat="true" x14ac:dyDescent="0.25">
      <c r="A24" s="429" t="str">
        <f ca="true">IF(ISBLANK('Data Summary'!A26),"",'Data Summary'!A26)</f>
        <v>PSE_2019_SDG</v>
      </c>
      <c r="B24" s="133"/>
      <c r="L24" s="133"/>
      <c r="V24" s="133"/>
      <c r="AF24" s="133"/>
      <c r="AP24" s="133"/>
      <c r="AZ24" s="133"/>
      <c r="BA24" s="133"/>
      <c r="BB24" s="133"/>
      <c r="BC24" s="133"/>
      <c r="BD24" s="133"/>
      <c r="BE24" s="133"/>
      <c r="BF24" s="133"/>
      <c r="BG24" s="133"/>
      <c r="BJ24" s="133"/>
      <c r="BT24" s="133"/>
      <c r="CD24" s="133"/>
      <c r="CN24" s="133"/>
      <c r="CX24" s="133"/>
      <c r="DH24" s="133"/>
      <c r="DR24" s="133"/>
      <c r="EB24" s="133"/>
      <c r="EL24" s="133"/>
      <c r="EV24" s="133"/>
      <c r="FF24" s="133"/>
      <c r="FP24" s="133"/>
      <c r="FZ24" s="133"/>
      <c r="GJ24" s="133"/>
      <c r="GT24" s="133"/>
      <c r="HD24" s="133"/>
      <c r="HN24" s="133"/>
      <c r="HX24" s="133"/>
      <c r="IH24" s="133"/>
      <c r="IR24" s="133"/>
      <c r="JB24" s="133"/>
      <c r="JL24" s="133"/>
      <c r="JV24" s="133"/>
      <c r="KF24" s="133"/>
    </row>
    <row xmlns:x14ac="http://schemas.microsoft.com/office/spreadsheetml/2009/9/ac" r="25" s="3" customFormat="true" x14ac:dyDescent="0.25">
      <c r="A25" s="429" t="str">
        <f ca="true">IF(ISBLANK('Data Summary'!A27),"",'Data Summary'!A27)</f>
        <v>PSE_2019_UIS</v>
      </c>
      <c r="B25" s="133"/>
      <c r="L25" s="133"/>
      <c r="V25" s="133"/>
      <c r="AF25" s="133"/>
      <c r="AP25" s="133"/>
      <c r="AZ25" s="133"/>
      <c r="BA25" s="133"/>
      <c r="BB25" s="133"/>
      <c r="BC25" s="133"/>
      <c r="BD25" s="133"/>
      <c r="BE25" s="133"/>
      <c r="BF25" s="133"/>
      <c r="BG25" s="133"/>
      <c r="BJ25" s="133"/>
      <c r="BT25" s="133"/>
      <c r="CD25" s="133"/>
      <c r="CN25" s="133"/>
      <c r="CX25" s="133"/>
      <c r="DH25" s="133"/>
      <c r="DR25" s="133"/>
      <c r="EB25" s="133"/>
      <c r="EL25" s="133"/>
      <c r="EV25" s="133"/>
      <c r="FF25" s="133"/>
      <c r="FP25" s="133"/>
      <c r="FZ25" s="133"/>
      <c r="GJ25" s="133"/>
      <c r="GT25" s="133"/>
      <c r="HD25" s="133"/>
      <c r="HN25" s="133"/>
      <c r="HX25" s="133"/>
      <c r="IH25" s="133"/>
      <c r="IR25" s="133"/>
      <c r="JB25" s="133"/>
      <c r="JL25" s="133"/>
      <c r="JV25" s="133"/>
      <c r="KF25" s="133"/>
    </row>
    <row xmlns:x14ac="http://schemas.microsoft.com/office/spreadsheetml/2009/9/ac" r="26" s="3" customFormat="true" x14ac:dyDescent="0.25">
      <c r="A26" s="429" t="str">
        <f ca="true">IF(ISBLANK('Data Summary'!A28),"",'Data Summary'!A28)</f>
        <v>PSE_2020_UIS</v>
      </c>
      <c r="B26" s="133"/>
      <c r="L26" s="133"/>
      <c r="V26" s="133"/>
      <c r="AF26" s="133"/>
      <c r="AP26" s="133"/>
      <c r="AZ26" s="133"/>
      <c r="BA26" s="133"/>
      <c r="BB26" s="133"/>
      <c r="BC26" s="133"/>
      <c r="BD26" s="133"/>
      <c r="BE26" s="133"/>
      <c r="BF26" s="133"/>
      <c r="BG26" s="133"/>
      <c r="BJ26" s="133"/>
      <c r="BT26" s="133"/>
      <c r="CD26" s="133"/>
      <c r="CN26" s="133"/>
      <c r="CX26" s="133"/>
      <c r="DH26" s="133"/>
      <c r="DR26" s="133"/>
      <c r="EB26" s="133"/>
      <c r="EL26" s="133"/>
      <c r="EV26" s="133"/>
      <c r="FF26" s="133"/>
      <c r="FP26" s="133"/>
      <c r="FZ26" s="133"/>
      <c r="GJ26" s="133"/>
      <c r="GT26" s="133"/>
      <c r="HD26" s="133"/>
      <c r="HN26" s="133"/>
      <c r="HX26" s="133"/>
      <c r="IH26" s="133"/>
      <c r="IR26" s="133"/>
      <c r="JB26" s="133"/>
      <c r="JL26" s="133"/>
      <c r="JV26" s="133"/>
      <c r="KF26" s="133"/>
    </row>
    <row xmlns:x14ac="http://schemas.microsoft.com/office/spreadsheetml/2009/9/ac" r="27" s="3" customFormat="true" x14ac:dyDescent="0.25">
      <c r="A27" s="429" t="str">
        <f ca="true">IF(ISBLANK('Data Summary'!A29),"",'Data Summary'!A29)</f>
        <v>PSE_2021_WASHC</v>
      </c>
      <c r="B27" s="133"/>
      <c r="L27" s="133"/>
      <c r="V27" s="133"/>
      <c r="AF27" s="133"/>
      <c r="AP27" s="133"/>
      <c r="AZ27" s="133"/>
      <c r="BA27" s="133"/>
      <c r="BB27" s="133"/>
      <c r="BC27" s="133"/>
      <c r="BD27" s="133"/>
      <c r="BE27" s="133"/>
      <c r="BF27" s="133"/>
      <c r="BG27" s="133"/>
      <c r="BJ27" s="133"/>
      <c r="BT27" s="133"/>
      <c r="CD27" s="133"/>
      <c r="CN27" s="133"/>
      <c r="CX27" s="133"/>
      <c r="DH27" s="133"/>
      <c r="DR27" s="133"/>
      <c r="EB27" s="133"/>
      <c r="EL27" s="133"/>
      <c r="EV27" s="133"/>
      <c r="FF27" s="133"/>
      <c r="FP27" s="133"/>
      <c r="FZ27" s="133"/>
      <c r="GJ27" s="133"/>
      <c r="GT27" s="133"/>
      <c r="HD27" s="133"/>
      <c r="HN27" s="133"/>
      <c r="HX27" s="133"/>
      <c r="IH27" s="133"/>
      <c r="IR27" s="133"/>
      <c r="JB27" s="133"/>
      <c r="JL27" s="133"/>
      <c r="JV27" s="133"/>
      <c r="KF27" s="133"/>
    </row>
    <row xmlns:x14ac="http://schemas.microsoft.com/office/spreadsheetml/2009/9/ac" r="28" s="3" customFormat="true" x14ac:dyDescent="0.25">
      <c r="A28" s="429" t="str">
        <f ca="true">IF(ISBLANK('Data Summary'!A30),"",'Data Summary'!A30)</f>
        <v>PSE_2021_UIS</v>
      </c>
      <c r="B28" s="133"/>
      <c r="L28" s="133"/>
      <c r="V28" s="133"/>
      <c r="AF28" s="133"/>
      <c r="AP28" s="133"/>
      <c r="AZ28" s="133"/>
      <c r="BA28" s="133"/>
      <c r="BB28" s="133"/>
      <c r="BC28" s="133"/>
      <c r="BD28" s="133"/>
      <c r="BE28" s="133"/>
      <c r="BF28" s="133"/>
      <c r="BG28" s="133"/>
      <c r="BJ28" s="133"/>
      <c r="BT28" s="133"/>
      <c r="CD28" s="133"/>
      <c r="CN28" s="133"/>
      <c r="CX28" s="133"/>
      <c r="DH28" s="133"/>
      <c r="DR28" s="133"/>
      <c r="EB28" s="133"/>
      <c r="EL28" s="133"/>
      <c r="EV28" s="133"/>
      <c r="FF28" s="133"/>
      <c r="FP28" s="133"/>
      <c r="FZ28" s="133"/>
      <c r="GJ28" s="133"/>
      <c r="GT28" s="133"/>
      <c r="HD28" s="133"/>
      <c r="HN28" s="133"/>
      <c r="HX28" s="133"/>
      <c r="IH28" s="133"/>
      <c r="IR28" s="133"/>
      <c r="JB28" s="133"/>
      <c r="JL28" s="133"/>
      <c r="JV28" s="133"/>
      <c r="KF28" s="133"/>
    </row>
    <row xmlns:x14ac="http://schemas.microsoft.com/office/spreadsheetml/2009/9/ac" r="29" s="3" customFormat="true" x14ac:dyDescent="0.25">
      <c r="A29" s="429" t="str">
        <f ca="true">IF(ISBLANK('Data Summary'!A31),"",'Data Summary'!A31)</f>
        <v>PSE_2022_UIS</v>
      </c>
      <c r="B29" s="133"/>
      <c r="L29" s="133"/>
      <c r="V29" s="133"/>
      <c r="AF29" s="133"/>
      <c r="AP29" s="133"/>
      <c r="AZ29" s="133"/>
      <c r="BA29" s="133"/>
      <c r="BB29" s="133"/>
      <c r="BC29" s="133"/>
      <c r="BD29" s="133"/>
      <c r="BE29" s="133"/>
      <c r="BF29" s="133"/>
      <c r="BG29" s="133"/>
      <c r="BJ29" s="133"/>
      <c r="BT29" s="133"/>
      <c r="CD29" s="133"/>
      <c r="CN29" s="133"/>
      <c r="CX29" s="133"/>
      <c r="DH29" s="133"/>
      <c r="DR29" s="133"/>
      <c r="EB29" s="133"/>
      <c r="EL29" s="133"/>
      <c r="EV29" s="133"/>
      <c r="FF29" s="133"/>
      <c r="FP29" s="133"/>
      <c r="FZ29" s="133"/>
      <c r="GJ29" s="133"/>
      <c r="GT29" s="133"/>
      <c r="HD29" s="133"/>
      <c r="HN29" s="133"/>
      <c r="HX29" s="133"/>
      <c r="IH29" s="133"/>
      <c r="IR29" s="133"/>
      <c r="JB29" s="133"/>
      <c r="JL29" s="133"/>
      <c r="JV29" s="133"/>
      <c r="KF29" s="133"/>
    </row>
    <row xmlns:x14ac="http://schemas.microsoft.com/office/spreadsheetml/2009/9/ac" r="30" s="3" customFormat="true" x14ac:dyDescent="0.25">
      <c r="A30" s="430" t="str">
        <f ca="true">IF(ISBLANK('Data Summary'!A32),"",'Data Summary'!A32)</f>
        <v/>
      </c>
      <c r="B30" s="133"/>
      <c r="L30" s="133"/>
      <c r="V30" s="133"/>
      <c r="AF30" s="133"/>
      <c r="AP30" s="133"/>
      <c r="AZ30" s="133"/>
      <c r="BA30" s="133"/>
      <c r="BB30" s="133"/>
      <c r="BC30" s="133"/>
      <c r="BD30" s="133"/>
      <c r="BE30" s="133"/>
      <c r="BF30" s="133"/>
      <c r="BG30" s="133"/>
      <c r="BJ30" s="133"/>
      <c r="BT30" s="133"/>
      <c r="CD30" s="133"/>
      <c r="CN30" s="133"/>
      <c r="CX30" s="133"/>
      <c r="DH30" s="133"/>
      <c r="DR30" s="133"/>
      <c r="EB30" s="133"/>
      <c r="EL30" s="133"/>
      <c r="EV30" s="133"/>
      <c r="FF30" s="133"/>
      <c r="FP30" s="133"/>
      <c r="FZ30" s="133"/>
      <c r="GJ30" s="133"/>
      <c r="GT30" s="133"/>
      <c r="HD30" s="133"/>
      <c r="HN30" s="133"/>
      <c r="HX30" s="133"/>
      <c r="IH30" s="133"/>
      <c r="IR30" s="133"/>
      <c r="JB30" s="133"/>
      <c r="JL30" s="133"/>
      <c r="JV30" s="133"/>
      <c r="KF30" s="133"/>
    </row>
    <row xmlns:x14ac="http://schemas.microsoft.com/office/spreadsheetml/2009/9/ac" r="31" s="3" customFormat="true" x14ac:dyDescent="0.25">
      <c r="A31" s="430" t="str">
        <f ca="true">IF(ISBLANK('Data Summary'!A33),"",'Data Summary'!A33)</f>
        <v/>
      </c>
      <c r="B31" s="133"/>
      <c r="L31" s="133"/>
      <c r="V31" s="133"/>
      <c r="AF31" s="133"/>
      <c r="AP31" s="133"/>
      <c r="AZ31" s="133"/>
      <c r="BA31" s="133"/>
      <c r="BB31" s="133"/>
      <c r="BC31" s="133"/>
      <c r="BD31" s="133"/>
      <c r="BE31" s="133"/>
      <c r="BF31" s="133"/>
      <c r="BG31" s="133"/>
      <c r="BJ31" s="133"/>
      <c r="BT31" s="133"/>
      <c r="CD31" s="133"/>
      <c r="CN31" s="133"/>
      <c r="CX31" s="133"/>
      <c r="DH31" s="133"/>
      <c r="DR31" s="133"/>
      <c r="EB31" s="133"/>
      <c r="EL31" s="133"/>
      <c r="EV31" s="133"/>
      <c r="FF31" s="133"/>
      <c r="FP31" s="133"/>
      <c r="FZ31" s="133"/>
      <c r="GJ31" s="133"/>
      <c r="GT31" s="133"/>
      <c r="HD31" s="133"/>
      <c r="HN31" s="133"/>
      <c r="HX31" s="133"/>
      <c r="IH31" s="133"/>
      <c r="IR31" s="133"/>
      <c r="JB31" s="133"/>
      <c r="JL31" s="133"/>
      <c r="JV31" s="133"/>
      <c r="KF31" s="133"/>
    </row>
    <row xmlns:x14ac="http://schemas.microsoft.com/office/spreadsheetml/2009/9/ac" r="32" s="3" customFormat="true" x14ac:dyDescent="0.25">
      <c r="A32" s="430" t="str">
        <f ca="true">IF(ISBLANK('Data Summary'!A34),"",'Data Summary'!A34)</f>
        <v/>
      </c>
      <c r="B32" s="133"/>
      <c r="L32" s="133"/>
      <c r="V32" s="133"/>
      <c r="AF32" s="133"/>
      <c r="AP32" s="133"/>
      <c r="AZ32" s="133"/>
      <c r="BA32" s="133"/>
      <c r="BB32" s="133"/>
      <c r="BC32" s="133"/>
      <c r="BD32" s="133"/>
      <c r="BE32" s="133"/>
      <c r="BF32" s="133"/>
      <c r="BG32" s="133"/>
      <c r="BJ32" s="133"/>
      <c r="BT32" s="133"/>
      <c r="CD32" s="133"/>
      <c r="CN32" s="133"/>
      <c r="CX32" s="133"/>
      <c r="DH32" s="133"/>
      <c r="DR32" s="133"/>
      <c r="EB32" s="133"/>
      <c r="EL32" s="133"/>
      <c r="EV32" s="133"/>
      <c r="FF32" s="133"/>
      <c r="FP32" s="133"/>
      <c r="FZ32" s="133"/>
      <c r="GJ32" s="133"/>
      <c r="GT32" s="133"/>
      <c r="HD32" s="133"/>
      <c r="HN32" s="133"/>
      <c r="HX32" s="133"/>
      <c r="IH32" s="133"/>
      <c r="IR32" s="133"/>
      <c r="JB32" s="133"/>
      <c r="JL32" s="133"/>
      <c r="JV32" s="133"/>
      <c r="KF32" s="133"/>
    </row>
    <row xmlns:x14ac="http://schemas.microsoft.com/office/spreadsheetml/2009/9/ac" r="33" s="3" customFormat="true" x14ac:dyDescent="0.25">
      <c r="A33" s="430" t="str">
        <f ca="true">IF(ISBLANK('Data Summary'!A35),"",'Data Summary'!A35)</f>
        <v/>
      </c>
      <c r="B33" s="133"/>
      <c r="L33" s="133"/>
      <c r="V33" s="133"/>
      <c r="AF33" s="133"/>
      <c r="AP33" s="133"/>
      <c r="AZ33" s="133"/>
      <c r="BA33" s="133"/>
      <c r="BB33" s="133"/>
      <c r="BC33" s="133"/>
      <c r="BD33" s="133"/>
      <c r="BE33" s="133"/>
      <c r="BF33" s="133"/>
      <c r="BG33" s="133"/>
      <c r="BJ33" s="133"/>
      <c r="BT33" s="133"/>
      <c r="CD33" s="133"/>
      <c r="CN33" s="133"/>
      <c r="CX33" s="133"/>
      <c r="DH33" s="133"/>
      <c r="DR33" s="133"/>
      <c r="EB33" s="133"/>
      <c r="EL33" s="133"/>
      <c r="EV33" s="133"/>
      <c r="FF33" s="133"/>
      <c r="FP33" s="133"/>
      <c r="FZ33" s="133"/>
      <c r="GJ33" s="133"/>
      <c r="GT33" s="133"/>
      <c r="HD33" s="133"/>
      <c r="HN33" s="133"/>
      <c r="HX33" s="133"/>
      <c r="IH33" s="133"/>
      <c r="IR33" s="133"/>
      <c r="JB33" s="133"/>
      <c r="JL33" s="133"/>
      <c r="JV33" s="133"/>
      <c r="KF33" s="133"/>
    </row>
    <row xmlns:x14ac="http://schemas.microsoft.com/office/spreadsheetml/2009/9/ac" r="34" s="3" customFormat="true" x14ac:dyDescent="0.25">
      <c r="A34" s="430" t="str">
        <f ca="true">IF(ISBLANK('Data Summary'!A36),"",'Data Summary'!A36)</f>
        <v/>
      </c>
      <c r="B34" s="133"/>
      <c r="L34" s="133"/>
      <c r="V34" s="133"/>
      <c r="AF34" s="133"/>
      <c r="AP34" s="133"/>
      <c r="AZ34" s="133"/>
      <c r="BA34" s="133"/>
      <c r="BB34" s="133"/>
      <c r="BC34" s="133"/>
      <c r="BD34" s="133"/>
      <c r="BE34" s="133"/>
      <c r="BF34" s="133"/>
      <c r="BG34" s="133"/>
      <c r="BJ34" s="133"/>
      <c r="BT34" s="133"/>
      <c r="CD34" s="133"/>
      <c r="CN34" s="133"/>
      <c r="CX34" s="133"/>
      <c r="DH34" s="133"/>
      <c r="DR34" s="133"/>
      <c r="EB34" s="133"/>
      <c r="EL34" s="133"/>
      <c r="EV34" s="133"/>
      <c r="FF34" s="133"/>
      <c r="FP34" s="133"/>
      <c r="FZ34" s="133"/>
      <c r="GJ34" s="133"/>
      <c r="GT34" s="133"/>
      <c r="HD34" s="133"/>
      <c r="HN34" s="133"/>
      <c r="HX34" s="133"/>
      <c r="IH34" s="133"/>
      <c r="IR34" s="133"/>
      <c r="JB34" s="133"/>
      <c r="JL34" s="133"/>
      <c r="JV34" s="133"/>
      <c r="KF34" s="133"/>
    </row>
    <row xmlns:x14ac="http://schemas.microsoft.com/office/spreadsheetml/2009/9/ac" r="35" s="3" customFormat="true" x14ac:dyDescent="0.25">
      <c r="A35" s="430" t="str">
        <f ca="true">IF(ISBLANK('Data Summary'!A37),"",'Data Summary'!A37)</f>
        <v/>
      </c>
      <c r="B35" s="133"/>
      <c r="L35" s="133"/>
      <c r="V35" s="133"/>
      <c r="AF35" s="133"/>
      <c r="AP35" s="133"/>
      <c r="AZ35" s="133"/>
      <c r="BA35" s="133"/>
      <c r="BB35" s="133"/>
      <c r="BC35" s="133"/>
      <c r="BD35" s="133"/>
      <c r="BE35" s="133"/>
      <c r="BF35" s="133"/>
      <c r="BG35" s="133"/>
      <c r="BJ35" s="133"/>
      <c r="BT35" s="133"/>
      <c r="CD35" s="133"/>
      <c r="CN35" s="133"/>
      <c r="CX35" s="133"/>
      <c r="DH35" s="133"/>
      <c r="DR35" s="133"/>
      <c r="EB35" s="133"/>
      <c r="EL35" s="133"/>
      <c r="EV35" s="133"/>
      <c r="FF35" s="133"/>
      <c r="FP35" s="133"/>
      <c r="FZ35" s="133"/>
      <c r="GJ35" s="133"/>
      <c r="GT35" s="133"/>
      <c r="HD35" s="133"/>
      <c r="HN35" s="133"/>
      <c r="HX35" s="133"/>
      <c r="IH35" s="133"/>
      <c r="IR35" s="133"/>
      <c r="JB35" s="133"/>
      <c r="JL35" s="133"/>
      <c r="JV35" s="133"/>
      <c r="KF35" s="133"/>
    </row>
    <row xmlns:x14ac="http://schemas.microsoft.com/office/spreadsheetml/2009/9/ac" r="36" s="3" customFormat="true" x14ac:dyDescent="0.25">
      <c r="A36" s="430" t="str">
        <f ca="true">IF(ISBLANK('Data Summary'!A38),"",'Data Summary'!A38)</f>
        <v/>
      </c>
      <c r="B36" s="133"/>
      <c r="L36" s="133"/>
      <c r="V36" s="133"/>
      <c r="AF36" s="133"/>
      <c r="AP36" s="133"/>
      <c r="AZ36" s="133"/>
      <c r="BA36" s="133"/>
      <c r="BB36" s="133"/>
      <c r="BC36" s="133"/>
      <c r="BD36" s="133"/>
      <c r="BE36" s="133"/>
      <c r="BF36" s="133"/>
      <c r="BG36" s="133"/>
      <c r="BJ36" s="133"/>
      <c r="BT36" s="133"/>
      <c r="CD36" s="133"/>
      <c r="CN36" s="133"/>
      <c r="CX36" s="133"/>
      <c r="DH36" s="133"/>
      <c r="DR36" s="133"/>
      <c r="EB36" s="133"/>
      <c r="EL36" s="133"/>
      <c r="EV36" s="133"/>
      <c r="FF36" s="133"/>
      <c r="FP36" s="133"/>
      <c r="FZ36" s="133"/>
      <c r="GJ36" s="133"/>
      <c r="GT36" s="133"/>
      <c r="HD36" s="133"/>
      <c r="HN36" s="133"/>
      <c r="HX36" s="133"/>
      <c r="IH36" s="133"/>
      <c r="IR36" s="133"/>
      <c r="JB36" s="133"/>
      <c r="JL36" s="133"/>
      <c r="JV36" s="133"/>
      <c r="KF36" s="133"/>
    </row>
    <row xmlns:x14ac="http://schemas.microsoft.com/office/spreadsheetml/2009/9/ac" r="37" s="3" customFormat="true" x14ac:dyDescent="0.25">
      <c r="A37" s="430" t="str">
        <f ca="true">IF(ISBLANK('Data Summary'!A39),"",'Data Summary'!A39)</f>
        <v/>
      </c>
      <c r="B37" s="133"/>
      <c r="L37" s="133"/>
      <c r="V37" s="133"/>
      <c r="AF37" s="133"/>
      <c r="AP37" s="133"/>
      <c r="AZ37" s="133"/>
      <c r="BA37" s="133"/>
      <c r="BB37" s="133"/>
      <c r="BC37" s="133"/>
      <c r="BD37" s="133"/>
      <c r="BE37" s="133"/>
      <c r="BF37" s="133"/>
      <c r="BG37" s="133"/>
      <c r="BJ37" s="133"/>
      <c r="BT37" s="133"/>
      <c r="CD37" s="133"/>
      <c r="CN37" s="133"/>
      <c r="CX37" s="133"/>
      <c r="DH37" s="133"/>
      <c r="DR37" s="133"/>
      <c r="EB37" s="133"/>
      <c r="EL37" s="133"/>
      <c r="EV37" s="133"/>
      <c r="FF37" s="133"/>
      <c r="FP37" s="133"/>
      <c r="FZ37" s="133"/>
      <c r="GJ37" s="133"/>
      <c r="GT37" s="133"/>
      <c r="HD37" s="133"/>
      <c r="HN37" s="133"/>
      <c r="HX37" s="133"/>
      <c r="IH37" s="133"/>
      <c r="IR37" s="133"/>
      <c r="JB37" s="133"/>
      <c r="JL37" s="133"/>
      <c r="JV37" s="133"/>
      <c r="KF37" s="133"/>
    </row>
    <row xmlns:x14ac="http://schemas.microsoft.com/office/spreadsheetml/2009/9/ac" r="38" s="3" customFormat="true" x14ac:dyDescent="0.25">
      <c r="A38" s="430" t="str">
        <f ca="true">IF(ISBLANK('Data Summary'!A40),"",'Data Summary'!A40)</f>
        <v/>
      </c>
      <c r="B38" s="133"/>
      <c r="L38" s="133"/>
      <c r="V38" s="133"/>
      <c r="AF38" s="133"/>
      <c r="AP38" s="133"/>
      <c r="AZ38" s="133"/>
      <c r="BA38" s="133"/>
      <c r="BB38" s="133"/>
      <c r="BC38" s="133"/>
      <c r="BD38" s="133"/>
      <c r="BE38" s="133"/>
      <c r="BF38" s="133"/>
      <c r="BG38" s="133"/>
      <c r="BJ38" s="133"/>
      <c r="BT38" s="133"/>
      <c r="CD38" s="133"/>
      <c r="CN38" s="133"/>
      <c r="CX38" s="133"/>
      <c r="DH38" s="133"/>
      <c r="DR38" s="133"/>
      <c r="EB38" s="133"/>
      <c r="EL38" s="133"/>
      <c r="EV38" s="133"/>
      <c r="FF38" s="133"/>
      <c r="FP38" s="133"/>
      <c r="FZ38" s="133"/>
      <c r="GJ38" s="133"/>
      <c r="GT38" s="133"/>
      <c r="HD38" s="133"/>
      <c r="HN38" s="133"/>
      <c r="HX38" s="133"/>
      <c r="IH38" s="133"/>
      <c r="IR38" s="133"/>
      <c r="JB38" s="133"/>
      <c r="JL38" s="133"/>
      <c r="JV38" s="133"/>
      <c r="KF38" s="133"/>
    </row>
    <row xmlns:x14ac="http://schemas.microsoft.com/office/spreadsheetml/2009/9/ac" r="39" s="3" customFormat="true" x14ac:dyDescent="0.25">
      <c r="A39" s="430" t="str">
        <f ca="true">IF(ISBLANK('Data Summary'!A41),"",'Data Summary'!A41)</f>
        <v/>
      </c>
      <c r="B39" s="133"/>
      <c r="L39" s="133"/>
      <c r="V39" s="133"/>
      <c r="AF39" s="133"/>
      <c r="AP39" s="133"/>
      <c r="AZ39" s="133"/>
      <c r="BA39" s="133"/>
      <c r="BB39" s="133"/>
      <c r="BC39" s="133"/>
      <c r="BD39" s="133"/>
      <c r="BE39" s="133"/>
      <c r="BF39" s="133"/>
      <c r="BG39" s="133"/>
      <c r="BJ39" s="133"/>
      <c r="BT39" s="133"/>
      <c r="CD39" s="133"/>
      <c r="CN39" s="133"/>
      <c r="CX39" s="133"/>
      <c r="DH39" s="133"/>
      <c r="DR39" s="133"/>
      <c r="EB39" s="133"/>
      <c r="EL39" s="133"/>
      <c r="EV39" s="133"/>
      <c r="FF39" s="133"/>
      <c r="FP39" s="133"/>
      <c r="FZ39" s="133"/>
      <c r="GJ39" s="133"/>
      <c r="GT39" s="133"/>
      <c r="HD39" s="133"/>
      <c r="HN39" s="133"/>
      <c r="HX39" s="133"/>
      <c r="IH39" s="133"/>
      <c r="IR39" s="133"/>
      <c r="JB39" s="133"/>
      <c r="JL39" s="133"/>
      <c r="JV39" s="133"/>
      <c r="KF39" s="133"/>
    </row>
    <row xmlns:x14ac="http://schemas.microsoft.com/office/spreadsheetml/2009/9/ac" r="40" s="3" customFormat="true" x14ac:dyDescent="0.25">
      <c r="A40" s="430" t="str">
        <f ca="true">IF(ISBLANK('Data Summary'!A42),"",'Data Summary'!A42)</f>
        <v/>
      </c>
      <c r="B40" s="133"/>
      <c r="L40" s="133"/>
      <c r="V40" s="133"/>
      <c r="AF40" s="133"/>
      <c r="AP40" s="133"/>
      <c r="AZ40" s="133"/>
      <c r="BA40" s="133"/>
      <c r="BB40" s="133"/>
      <c r="BC40" s="133"/>
      <c r="BD40" s="133"/>
      <c r="BE40" s="133"/>
      <c r="BF40" s="133"/>
      <c r="BG40" s="133"/>
      <c r="BJ40" s="133"/>
      <c r="BT40" s="133"/>
      <c r="CD40" s="133"/>
      <c r="CN40" s="133"/>
      <c r="CX40" s="133"/>
      <c r="DH40" s="133"/>
      <c r="DR40" s="133"/>
      <c r="EB40" s="133"/>
      <c r="EL40" s="133"/>
      <c r="EV40" s="133"/>
      <c r="FF40" s="133"/>
      <c r="FP40" s="133"/>
      <c r="FZ40" s="133"/>
      <c r="GJ40" s="133"/>
      <c r="GT40" s="133"/>
      <c r="HD40" s="133"/>
      <c r="HN40" s="133"/>
      <c r="HX40" s="133"/>
      <c r="IH40" s="133"/>
      <c r="IR40" s="133"/>
      <c r="JB40" s="133"/>
      <c r="JL40" s="133"/>
      <c r="JV40" s="133"/>
      <c r="KF40" s="133"/>
    </row>
    <row xmlns:x14ac="http://schemas.microsoft.com/office/spreadsheetml/2009/9/ac" r="41" s="3" customFormat="true" x14ac:dyDescent="0.25">
      <c r="A41" s="430" t="str">
        <f ca="true">IF(ISBLANK('Data Summary'!A43),"",'Data Summary'!A43)</f>
        <v/>
      </c>
      <c r="B41" s="133"/>
      <c r="L41" s="133"/>
      <c r="V41" s="133"/>
      <c r="AF41" s="133"/>
      <c r="AP41" s="133"/>
      <c r="AZ41" s="133"/>
      <c r="BA41" s="133"/>
      <c r="BB41" s="133"/>
      <c r="BC41" s="133"/>
      <c r="BD41" s="133"/>
      <c r="BE41" s="133"/>
      <c r="BF41" s="133"/>
      <c r="BG41" s="133"/>
      <c r="BJ41" s="133"/>
      <c r="BT41" s="133"/>
      <c r="CD41" s="133"/>
      <c r="CN41" s="133"/>
      <c r="CX41" s="133"/>
      <c r="DH41" s="133"/>
      <c r="DR41" s="133"/>
      <c r="EB41" s="133"/>
      <c r="EL41" s="133"/>
      <c r="EV41" s="133"/>
      <c r="FF41" s="133"/>
      <c r="FP41" s="133"/>
      <c r="FZ41" s="133"/>
      <c r="GJ41" s="133"/>
      <c r="GT41" s="133"/>
      <c r="HD41" s="133"/>
      <c r="HN41" s="133"/>
      <c r="HX41" s="133"/>
      <c r="IH41" s="133"/>
      <c r="IR41" s="133"/>
      <c r="JB41" s="133"/>
      <c r="JL41" s="133"/>
      <c r="JV41" s="133"/>
      <c r="KF41" s="133"/>
    </row>
    <row xmlns:x14ac="http://schemas.microsoft.com/office/spreadsheetml/2009/9/ac" r="42" s="3" customFormat="true" x14ac:dyDescent="0.25">
      <c r="A42" s="430" t="str">
        <f ca="true">IF(ISBLANK('Data Summary'!A44),"",'Data Summary'!A44)</f>
        <v/>
      </c>
      <c r="B42" s="133"/>
      <c r="L42" s="133"/>
      <c r="V42" s="133"/>
      <c r="AF42" s="133"/>
      <c r="AP42" s="133"/>
      <c r="AZ42" s="133"/>
      <c r="BA42" s="133"/>
      <c r="BB42" s="133"/>
      <c r="BC42" s="133"/>
      <c r="BD42" s="133"/>
      <c r="BE42" s="133"/>
      <c r="BF42" s="133"/>
      <c r="BG42" s="133"/>
      <c r="BJ42" s="133"/>
      <c r="BT42" s="133"/>
      <c r="CD42" s="133"/>
      <c r="CN42" s="133"/>
      <c r="CX42" s="133"/>
      <c r="DH42" s="133"/>
      <c r="DR42" s="133"/>
      <c r="EB42" s="133"/>
      <c r="EL42" s="133"/>
      <c r="EV42" s="133"/>
      <c r="FF42" s="133"/>
      <c r="FP42" s="133"/>
      <c r="FZ42" s="133"/>
      <c r="GJ42" s="133"/>
      <c r="GT42" s="133"/>
      <c r="HD42" s="133"/>
      <c r="HN42" s="133"/>
      <c r="HX42" s="133"/>
      <c r="IH42" s="133"/>
      <c r="IR42" s="133"/>
      <c r="JB42" s="133"/>
      <c r="JL42" s="133"/>
      <c r="JV42" s="133"/>
      <c r="KF42" s="133"/>
    </row>
    <row xmlns:x14ac="http://schemas.microsoft.com/office/spreadsheetml/2009/9/ac" r="43" s="3" customFormat="true" x14ac:dyDescent="0.25">
      <c r="A43" s="430" t="str">
        <f ca="true">IF(ISBLANK('Data Summary'!A45),"",'Data Summary'!A45)</f>
        <v/>
      </c>
      <c r="B43" s="133"/>
      <c r="L43" s="133"/>
      <c r="V43" s="133"/>
      <c r="AF43" s="133"/>
      <c r="AP43" s="133"/>
      <c r="AZ43" s="133"/>
      <c r="BA43" s="133"/>
      <c r="BB43" s="133"/>
      <c r="BC43" s="133"/>
      <c r="BD43" s="133"/>
      <c r="BE43" s="133"/>
      <c r="BF43" s="133"/>
      <c r="BG43" s="133"/>
      <c r="BJ43" s="133"/>
      <c r="BT43" s="133"/>
      <c r="CD43" s="133"/>
      <c r="CN43" s="133"/>
      <c r="CX43" s="133"/>
      <c r="DH43" s="133"/>
      <c r="DR43" s="133"/>
      <c r="EB43" s="133"/>
      <c r="EL43" s="133"/>
      <c r="EV43" s="133"/>
      <c r="FF43" s="133"/>
      <c r="FP43" s="133"/>
      <c r="FZ43" s="133"/>
      <c r="GJ43" s="133"/>
      <c r="GT43" s="133"/>
      <c r="HD43" s="133"/>
      <c r="HN43" s="133"/>
      <c r="HX43" s="133"/>
      <c r="IH43" s="133"/>
      <c r="IR43" s="133"/>
      <c r="JB43" s="133"/>
      <c r="JL43" s="133"/>
      <c r="JV43" s="133"/>
      <c r="KF43" s="133"/>
    </row>
    <row xmlns:x14ac="http://schemas.microsoft.com/office/spreadsheetml/2009/9/ac" r="44" s="3" customFormat="true" x14ac:dyDescent="0.25">
      <c r="A44" s="430" t="str">
        <f ca="true">IF(ISBLANK('Data Summary'!A46),"",'Data Summary'!A46)</f>
        <v/>
      </c>
      <c r="B44" s="133"/>
      <c r="L44" s="133"/>
      <c r="V44" s="133"/>
      <c r="AF44" s="133"/>
      <c r="AP44" s="133"/>
      <c r="AZ44" s="133"/>
      <c r="BA44" s="133"/>
      <c r="BB44" s="133"/>
      <c r="BC44" s="133"/>
      <c r="BD44" s="133"/>
      <c r="BE44" s="133"/>
      <c r="BF44" s="133"/>
      <c r="BG44" s="133"/>
      <c r="BJ44" s="133"/>
      <c r="BT44" s="133"/>
      <c r="CD44" s="133"/>
      <c r="CN44" s="133"/>
      <c r="CX44" s="133"/>
      <c r="DH44" s="133"/>
      <c r="DR44" s="133"/>
      <c r="EB44" s="133"/>
      <c r="EL44" s="133"/>
      <c r="EV44" s="133"/>
      <c r="FF44" s="133"/>
      <c r="FP44" s="133"/>
      <c r="FZ44" s="133"/>
      <c r="GJ44" s="133"/>
      <c r="GT44" s="133"/>
      <c r="HD44" s="133"/>
      <c r="HN44" s="133"/>
      <c r="HX44" s="133"/>
      <c r="IH44" s="133"/>
      <c r="IR44" s="133"/>
      <c r="JB44" s="133"/>
      <c r="JL44" s="133"/>
      <c r="JV44" s="133"/>
      <c r="KF44" s="133"/>
    </row>
    <row xmlns:x14ac="http://schemas.microsoft.com/office/spreadsheetml/2009/9/ac" r="45" s="3" customFormat="true" x14ac:dyDescent="0.25">
      <c r="A45" s="430" t="str">
        <f ca="true">IF(ISBLANK('Data Summary'!A47),"",'Data Summary'!A47)</f>
        <v/>
      </c>
      <c r="B45" s="133"/>
      <c r="L45" s="133"/>
      <c r="V45" s="133"/>
      <c r="AF45" s="133"/>
      <c r="AP45" s="133"/>
      <c r="AZ45" s="133"/>
      <c r="BA45" s="133"/>
      <c r="BB45" s="133"/>
      <c r="BC45" s="133"/>
      <c r="BD45" s="133"/>
      <c r="BE45" s="133"/>
      <c r="BF45" s="133"/>
      <c r="BG45" s="133"/>
      <c r="BJ45" s="133"/>
      <c r="BT45" s="133"/>
      <c r="CD45" s="133"/>
      <c r="CN45" s="133"/>
      <c r="CX45" s="133"/>
      <c r="DH45" s="133"/>
      <c r="DR45" s="133"/>
      <c r="EB45" s="133"/>
      <c r="EL45" s="133"/>
      <c r="EV45" s="133"/>
      <c r="FF45" s="133"/>
      <c r="FP45" s="133"/>
      <c r="FZ45" s="133"/>
      <c r="GJ45" s="133"/>
      <c r="GT45" s="133"/>
      <c r="HD45" s="133"/>
      <c r="HN45" s="133"/>
      <c r="HX45" s="133"/>
      <c r="IH45" s="133"/>
      <c r="IR45" s="133"/>
      <c r="JB45" s="133"/>
      <c r="JL45" s="133"/>
      <c r="JV45" s="133"/>
      <c r="KF45" s="133"/>
    </row>
    <row xmlns:x14ac="http://schemas.microsoft.com/office/spreadsheetml/2009/9/ac" r="46" s="3" customFormat="true" x14ac:dyDescent="0.25">
      <c r="A46" s="430" t="str">
        <f ca="true">IF(ISBLANK('Data Summary'!A48),"",'Data Summary'!A48)</f>
        <v/>
      </c>
      <c r="B46" s="133"/>
      <c r="L46" s="133"/>
      <c r="V46" s="133"/>
      <c r="AF46" s="133"/>
      <c r="AP46" s="133"/>
      <c r="AZ46" s="133"/>
      <c r="BA46" s="133"/>
      <c r="BB46" s="133"/>
      <c r="BC46" s="133"/>
      <c r="BD46" s="133"/>
      <c r="BE46" s="133"/>
      <c r="BF46" s="133"/>
      <c r="BG46" s="133"/>
      <c r="BJ46" s="133"/>
      <c r="BT46" s="133"/>
      <c r="CD46" s="133"/>
      <c r="CN46" s="133"/>
      <c r="CX46" s="133"/>
      <c r="DH46" s="133"/>
      <c r="DR46" s="133"/>
      <c r="EB46" s="133"/>
      <c r="EL46" s="133"/>
      <c r="EV46" s="133"/>
      <c r="FF46" s="133"/>
      <c r="FP46" s="133"/>
      <c r="FZ46" s="133"/>
      <c r="GJ46" s="133"/>
      <c r="GT46" s="133"/>
      <c r="HD46" s="133"/>
      <c r="HN46" s="133"/>
      <c r="HX46" s="133"/>
      <c r="IH46" s="133"/>
      <c r="IR46" s="133"/>
      <c r="JB46" s="133"/>
      <c r="JL46" s="133"/>
      <c r="JV46" s="133"/>
      <c r="KF46" s="133"/>
    </row>
    <row xmlns:x14ac="http://schemas.microsoft.com/office/spreadsheetml/2009/9/ac" r="47" s="3" customFormat="true" x14ac:dyDescent="0.25">
      <c r="A47" s="430" t="str">
        <f ca="true">IF(ISBLANK('Data Summary'!A49),"",'Data Summary'!A49)</f>
        <v/>
      </c>
      <c r="B47" s="133"/>
      <c r="L47" s="133"/>
      <c r="V47" s="133"/>
      <c r="AF47" s="133"/>
      <c r="AP47" s="133"/>
      <c r="AZ47" s="133"/>
      <c r="BA47" s="133"/>
      <c r="BB47" s="133"/>
      <c r="BC47" s="133"/>
      <c r="BD47" s="133"/>
      <c r="BE47" s="133"/>
      <c r="BF47" s="133"/>
      <c r="BG47" s="133"/>
      <c r="BJ47" s="133"/>
      <c r="BT47" s="133"/>
      <c r="CD47" s="133"/>
      <c r="CN47" s="133"/>
      <c r="CX47" s="133"/>
      <c r="DH47" s="133"/>
      <c r="DR47" s="133"/>
      <c r="EB47" s="133"/>
      <c r="EL47" s="133"/>
      <c r="EV47" s="133"/>
      <c r="FF47" s="133"/>
      <c r="FP47" s="133"/>
      <c r="FZ47" s="133"/>
      <c r="GJ47" s="133"/>
      <c r="GT47" s="133"/>
      <c r="HD47" s="133"/>
      <c r="HN47" s="133"/>
      <c r="HX47" s="133"/>
      <c r="IH47" s="133"/>
      <c r="IR47" s="133"/>
      <c r="JB47" s="133"/>
      <c r="JL47" s="133"/>
      <c r="JV47" s="133"/>
      <c r="KF47" s="133"/>
    </row>
    <row xmlns:x14ac="http://schemas.microsoft.com/office/spreadsheetml/2009/9/ac" r="48" s="3" customFormat="true" x14ac:dyDescent="0.25">
      <c r="A48" s="430" t="str">
        <f ca="true">IF(ISBLANK('Data Summary'!A50),"",'Data Summary'!A50)</f>
        <v/>
      </c>
      <c r="B48" s="133"/>
      <c r="L48" s="133"/>
      <c r="V48" s="133"/>
      <c r="AF48" s="133"/>
      <c r="AP48" s="133"/>
      <c r="AZ48" s="133"/>
      <c r="BA48" s="133"/>
      <c r="BB48" s="133"/>
      <c r="BC48" s="133"/>
      <c r="BD48" s="133"/>
      <c r="BE48" s="133"/>
      <c r="BF48" s="133"/>
      <c r="BG48" s="133"/>
      <c r="BJ48" s="133"/>
      <c r="BT48" s="133"/>
      <c r="CD48" s="133"/>
      <c r="CN48" s="133"/>
      <c r="CX48" s="133"/>
      <c r="DH48" s="133"/>
      <c r="DR48" s="133"/>
      <c r="EB48" s="133"/>
      <c r="EL48" s="133"/>
      <c r="EV48" s="133"/>
      <c r="FF48" s="133"/>
      <c r="FP48" s="133"/>
      <c r="FZ48" s="133"/>
      <c r="GJ48" s="133"/>
      <c r="GT48" s="133"/>
      <c r="HD48" s="133"/>
      <c r="HN48" s="133"/>
      <c r="HX48" s="133"/>
      <c r="IH48" s="133"/>
      <c r="IR48" s="133"/>
      <c r="JB48" s="133"/>
      <c r="JL48" s="133"/>
      <c r="JV48" s="133"/>
      <c r="KF48" s="133"/>
    </row>
    <row xmlns:x14ac="http://schemas.microsoft.com/office/spreadsheetml/2009/9/ac" r="49" s="3" customFormat="true" x14ac:dyDescent="0.25">
      <c r="A49" s="430" t="str">
        <f ca="true">IF(ISBLANK('Data Summary'!A51),"",'Data Summary'!A51)</f>
        <v/>
      </c>
      <c r="B49" s="133"/>
      <c r="L49" s="133"/>
      <c r="V49" s="133"/>
      <c r="AF49" s="133"/>
      <c r="AP49" s="133"/>
      <c r="AZ49" s="133"/>
      <c r="BA49" s="133"/>
      <c r="BB49" s="133"/>
      <c r="BC49" s="133"/>
      <c r="BD49" s="133"/>
      <c r="BE49" s="133"/>
      <c r="BF49" s="133"/>
      <c r="BG49" s="133"/>
      <c r="BJ49" s="133"/>
      <c r="BT49" s="133"/>
      <c r="CD49" s="133"/>
      <c r="CN49" s="133"/>
      <c r="CX49" s="133"/>
      <c r="DH49" s="133"/>
      <c r="DR49" s="133"/>
      <c r="EB49" s="133"/>
      <c r="EL49" s="133"/>
      <c r="EV49" s="133"/>
      <c r="FF49" s="133"/>
      <c r="FP49" s="133"/>
      <c r="FZ49" s="133"/>
      <c r="GJ49" s="133"/>
      <c r="GT49" s="133"/>
      <c r="HD49" s="133"/>
      <c r="HN49" s="133"/>
      <c r="HX49" s="133"/>
      <c r="IH49" s="133"/>
      <c r="IR49" s="133"/>
      <c r="JB49" s="133"/>
      <c r="JL49" s="133"/>
      <c r="JV49" s="133"/>
      <c r="KF49" s="133"/>
    </row>
    <row xmlns:x14ac="http://schemas.microsoft.com/office/spreadsheetml/2009/9/ac" r="50" s="3" customFormat="true" x14ac:dyDescent="0.25">
      <c r="A50" s="430" t="str">
        <f ca="true">IF(ISBLANK('Data Summary'!A52),"",'Data Summary'!A52)</f>
        <v/>
      </c>
      <c r="B50" s="133"/>
      <c r="L50" s="133"/>
      <c r="V50" s="133"/>
      <c r="AF50" s="133"/>
      <c r="AP50" s="133"/>
      <c r="AZ50" s="133"/>
      <c r="BA50" s="133"/>
      <c r="BB50" s="133"/>
      <c r="BC50" s="133"/>
      <c r="BD50" s="133"/>
      <c r="BE50" s="133"/>
      <c r="BF50" s="133"/>
      <c r="BG50" s="133"/>
      <c r="BJ50" s="133"/>
      <c r="BT50" s="133"/>
      <c r="CD50" s="133"/>
      <c r="CN50" s="133"/>
      <c r="CX50" s="133"/>
      <c r="DH50" s="133"/>
      <c r="DR50" s="133"/>
      <c r="EB50" s="133"/>
      <c r="EL50" s="133"/>
      <c r="EV50" s="133"/>
      <c r="FF50" s="133"/>
      <c r="FP50" s="133"/>
      <c r="FZ50" s="133"/>
      <c r="GJ50" s="133"/>
      <c r="GT50" s="133"/>
      <c r="HD50" s="133"/>
      <c r="HN50" s="133"/>
      <c r="HX50" s="133"/>
      <c r="IH50" s="133"/>
      <c r="IR50" s="133"/>
      <c r="JB50" s="133"/>
      <c r="JL50" s="133"/>
      <c r="JV50" s="133"/>
      <c r="KF50" s="133"/>
    </row>
    <row xmlns:x14ac="http://schemas.microsoft.com/office/spreadsheetml/2009/9/ac" r="51" s="3" customFormat="true" x14ac:dyDescent="0.25">
      <c r="A51" s="430" t="str">
        <f ca="true">IF(ISBLANK('Data Summary'!A53),"",'Data Summary'!A53)</f>
        <v/>
      </c>
      <c r="B51" s="133"/>
      <c r="L51" s="133"/>
      <c r="V51" s="133"/>
      <c r="AF51" s="133"/>
      <c r="AP51" s="133"/>
      <c r="AZ51" s="133"/>
      <c r="BA51" s="133"/>
      <c r="BB51" s="133"/>
      <c r="BC51" s="133"/>
      <c r="BD51" s="133"/>
      <c r="BE51" s="133"/>
      <c r="BF51" s="133"/>
      <c r="BG51" s="133"/>
      <c r="BJ51" s="133"/>
      <c r="BT51" s="133"/>
      <c r="CD51" s="133"/>
      <c r="CN51" s="133"/>
      <c r="CX51" s="133"/>
      <c r="DH51" s="133"/>
      <c r="DR51" s="133"/>
      <c r="EB51" s="133"/>
      <c r="EL51" s="133"/>
      <c r="EV51" s="133"/>
      <c r="FF51" s="133"/>
      <c r="FP51" s="133"/>
      <c r="FZ51" s="133"/>
      <c r="GJ51" s="133"/>
      <c r="GT51" s="133"/>
      <c r="HD51" s="133"/>
      <c r="HN51" s="133"/>
      <c r="HX51" s="133"/>
      <c r="IH51" s="133"/>
      <c r="IR51" s="133"/>
      <c r="JB51" s="133"/>
      <c r="JL51" s="133"/>
      <c r="JV51" s="133"/>
      <c r="KF51" s="133"/>
    </row>
    <row xmlns:x14ac="http://schemas.microsoft.com/office/spreadsheetml/2009/9/ac" r="52" s="3" customFormat="true" x14ac:dyDescent="0.25">
      <c r="A52" s="430" t="str">
        <f ca="true">IF(ISBLANK('Data Summary'!A54),"",'Data Summary'!A54)</f>
        <v/>
      </c>
      <c r="B52" s="133"/>
      <c r="L52" s="133"/>
      <c r="V52" s="133"/>
      <c r="AF52" s="133"/>
      <c r="AP52" s="133"/>
      <c r="AZ52" s="133"/>
      <c r="BA52" s="133"/>
      <c r="BB52" s="133"/>
      <c r="BC52" s="133"/>
      <c r="BD52" s="133"/>
      <c r="BE52" s="133"/>
      <c r="BF52" s="133"/>
      <c r="BG52" s="133"/>
      <c r="BJ52" s="133"/>
      <c r="BT52" s="133"/>
      <c r="CD52" s="133"/>
      <c r="CN52" s="133"/>
      <c r="CX52" s="133"/>
      <c r="DH52" s="133"/>
      <c r="DR52" s="133"/>
      <c r="EB52" s="133"/>
      <c r="EL52" s="133"/>
      <c r="EV52" s="133"/>
      <c r="FF52" s="133"/>
      <c r="FP52" s="133"/>
      <c r="FZ52" s="133"/>
      <c r="GJ52" s="133"/>
      <c r="GT52" s="133"/>
      <c r="HD52" s="133"/>
      <c r="HN52" s="133"/>
      <c r="HX52" s="133"/>
      <c r="IH52" s="133"/>
      <c r="IR52" s="133"/>
      <c r="JB52" s="133"/>
      <c r="JL52" s="133"/>
      <c r="JV52" s="133"/>
      <c r="KF52" s="133"/>
    </row>
    <row xmlns:x14ac="http://schemas.microsoft.com/office/spreadsheetml/2009/9/ac" r="53" s="3" customFormat="true" x14ac:dyDescent="0.25">
      <c r="A53" s="430" t="str">
        <f ca="true">IF(ISBLANK('Data Summary'!A55),"",'Data Summary'!A55)</f>
        <v/>
      </c>
      <c r="B53" s="133"/>
      <c r="L53" s="133"/>
      <c r="V53" s="133"/>
      <c r="AF53" s="133"/>
      <c r="AP53" s="133"/>
      <c r="AZ53" s="133"/>
      <c r="BA53" s="133"/>
      <c r="BB53" s="133"/>
      <c r="BC53" s="133"/>
      <c r="BD53" s="133"/>
      <c r="BE53" s="133"/>
      <c r="BF53" s="133"/>
      <c r="BG53" s="133"/>
      <c r="BJ53" s="133"/>
      <c r="BT53" s="133"/>
      <c r="CD53" s="133"/>
      <c r="CN53" s="133"/>
      <c r="CX53" s="133"/>
      <c r="DH53" s="133"/>
      <c r="DR53" s="133"/>
      <c r="EB53" s="133"/>
      <c r="EL53" s="133"/>
      <c r="EV53" s="133"/>
      <c r="FF53" s="133"/>
      <c r="FP53" s="133"/>
      <c r="FZ53" s="133"/>
      <c r="GJ53" s="133"/>
      <c r="GT53" s="133"/>
      <c r="HD53" s="133"/>
      <c r="HN53" s="133"/>
      <c r="HX53" s="133"/>
      <c r="IH53" s="133"/>
      <c r="IR53" s="133"/>
      <c r="JB53" s="133"/>
      <c r="JL53" s="133"/>
      <c r="JV53" s="133"/>
      <c r="KF53" s="133"/>
    </row>
    <row xmlns:x14ac="http://schemas.microsoft.com/office/spreadsheetml/2009/9/ac" r="54" s="3" customFormat="true" x14ac:dyDescent="0.25">
      <c r="A54" s="430" t="str">
        <f ca="true">IF(ISBLANK('Data Summary'!A56),"",'Data Summary'!A56)</f>
        <v/>
      </c>
      <c r="B54" s="133"/>
      <c r="L54" s="133"/>
      <c r="V54" s="133"/>
      <c r="AF54" s="133"/>
      <c r="AP54" s="133"/>
      <c r="AZ54" s="133"/>
      <c r="BA54" s="133"/>
      <c r="BB54" s="133"/>
      <c r="BC54" s="133"/>
      <c r="BD54" s="133"/>
      <c r="BE54" s="133"/>
      <c r="BF54" s="133"/>
      <c r="BG54" s="133"/>
      <c r="BJ54" s="133"/>
      <c r="BT54" s="133"/>
      <c r="CD54" s="133"/>
      <c r="CN54" s="133"/>
      <c r="CX54" s="133"/>
      <c r="DH54" s="133"/>
      <c r="DR54" s="133"/>
      <c r="EB54" s="133"/>
      <c r="EL54" s="133"/>
      <c r="EV54" s="133"/>
      <c r="FF54" s="133"/>
      <c r="FP54" s="133"/>
      <c r="FZ54" s="133"/>
      <c r="GJ54" s="133"/>
      <c r="GT54" s="133"/>
      <c r="HD54" s="133"/>
      <c r="HN54" s="133"/>
      <c r="HX54" s="133"/>
      <c r="IH54" s="133"/>
      <c r="IR54" s="133"/>
      <c r="JB54" s="133"/>
      <c r="JL54" s="133"/>
      <c r="JV54" s="133"/>
      <c r="KF54" s="133"/>
    </row>
    <row xmlns:x14ac="http://schemas.microsoft.com/office/spreadsheetml/2009/9/ac" r="55" s="3" customFormat="true" x14ac:dyDescent="0.25">
      <c r="A55" s="430" t="str">
        <f ca="true">IF(ISBLANK('Data Summary'!A57),"",'Data Summary'!A57)</f>
        <v/>
      </c>
      <c r="B55" s="133"/>
      <c r="L55" s="133"/>
      <c r="V55" s="133"/>
      <c r="AF55" s="133"/>
      <c r="AP55" s="133"/>
      <c r="AZ55" s="133"/>
      <c r="BA55" s="133"/>
      <c r="BB55" s="133"/>
      <c r="BC55" s="133"/>
      <c r="BD55" s="133"/>
      <c r="BE55" s="133"/>
      <c r="BF55" s="133"/>
      <c r="BG55" s="133"/>
      <c r="BJ55" s="133"/>
      <c r="BT55" s="133"/>
      <c r="CD55" s="133"/>
      <c r="CN55" s="133"/>
      <c r="CX55" s="133"/>
      <c r="DH55" s="133"/>
      <c r="DR55" s="133"/>
      <c r="EB55" s="133"/>
      <c r="EL55" s="133"/>
      <c r="EV55" s="133"/>
      <c r="FF55" s="133"/>
      <c r="FP55" s="133"/>
      <c r="FZ55" s="133"/>
      <c r="GJ55" s="133"/>
      <c r="GT55" s="133"/>
      <c r="HD55" s="133"/>
      <c r="HN55" s="133"/>
      <c r="HX55" s="133"/>
      <c r="IH55" s="133"/>
      <c r="IR55" s="133"/>
      <c r="JB55" s="133"/>
      <c r="JL55" s="133"/>
      <c r="JV55" s="133"/>
      <c r="KF55" s="133"/>
    </row>
    <row xmlns:x14ac="http://schemas.microsoft.com/office/spreadsheetml/2009/9/ac" r="56" s="3" customFormat="true" x14ac:dyDescent="0.25">
      <c r="A56" s="430" t="str">
        <f ca="true">IF(ISBLANK('Data Summary'!A58),"",'Data Summary'!A58)</f>
        <v/>
      </c>
      <c r="B56" s="133"/>
      <c r="L56" s="133"/>
      <c r="V56" s="133"/>
      <c r="AF56" s="133"/>
      <c r="AP56" s="133"/>
      <c r="AZ56" s="133"/>
      <c r="BA56" s="133"/>
      <c r="BB56" s="133"/>
      <c r="BC56" s="133"/>
      <c r="BD56" s="133"/>
      <c r="BE56" s="133"/>
      <c r="BF56" s="133"/>
      <c r="BG56" s="133"/>
      <c r="BJ56" s="133"/>
      <c r="BT56" s="133"/>
      <c r="CD56" s="133"/>
      <c r="CN56" s="133"/>
      <c r="CX56" s="133"/>
      <c r="DH56" s="133"/>
      <c r="DR56" s="133"/>
      <c r="EB56" s="133"/>
      <c r="EL56" s="133"/>
      <c r="EV56" s="133"/>
      <c r="FF56" s="133"/>
      <c r="FP56" s="133"/>
      <c r="FZ56" s="133"/>
      <c r="GJ56" s="133"/>
      <c r="GT56" s="133"/>
      <c r="HD56" s="133"/>
      <c r="HN56" s="133"/>
      <c r="HX56" s="133"/>
      <c r="IH56" s="133"/>
      <c r="IR56" s="133"/>
      <c r="JB56" s="133"/>
      <c r="JL56" s="133"/>
      <c r="JV56" s="133"/>
      <c r="KF56" s="133"/>
    </row>
    <row xmlns:x14ac="http://schemas.microsoft.com/office/spreadsheetml/2009/9/ac" r="57" s="3" customFormat="true" x14ac:dyDescent="0.25">
      <c r="A57" s="430" t="str">
        <f ca="true">IF(ISBLANK('Data Summary'!A59),"",'Data Summary'!A59)</f>
        <v/>
      </c>
      <c r="B57" s="133"/>
      <c r="L57" s="133"/>
      <c r="V57" s="133"/>
      <c r="AF57" s="133"/>
      <c r="AP57" s="133"/>
      <c r="AZ57" s="133"/>
      <c r="BA57" s="133"/>
      <c r="BB57" s="133"/>
      <c r="BC57" s="133"/>
      <c r="BD57" s="133"/>
      <c r="BE57" s="133"/>
      <c r="BF57" s="133"/>
      <c r="BG57" s="133"/>
      <c r="BJ57" s="133"/>
      <c r="BT57" s="133"/>
      <c r="CD57" s="133"/>
      <c r="CN57" s="133"/>
      <c r="CX57" s="133"/>
      <c r="DH57" s="133"/>
      <c r="DR57" s="133"/>
      <c r="EB57" s="133"/>
      <c r="EL57" s="133"/>
      <c r="EV57" s="133"/>
      <c r="FF57" s="133"/>
      <c r="FP57" s="133"/>
      <c r="FZ57" s="133"/>
      <c r="GJ57" s="133"/>
      <c r="GT57" s="133"/>
      <c r="HD57" s="133"/>
      <c r="HN57" s="133"/>
      <c r="HX57" s="133"/>
      <c r="IH57" s="133"/>
      <c r="IR57" s="133"/>
      <c r="JB57" s="133"/>
      <c r="JL57" s="133"/>
      <c r="JV57" s="133"/>
      <c r="KF57" s="133"/>
    </row>
    <row xmlns:x14ac="http://schemas.microsoft.com/office/spreadsheetml/2009/9/ac" r="58" s="3" customFormat="true" x14ac:dyDescent="0.25">
      <c r="A58" s="430" t="str">
        <f ca="true">IF(ISBLANK('Data Summary'!A60),"",'Data Summary'!A60)</f>
        <v/>
      </c>
      <c r="B58" s="133"/>
      <c r="L58" s="133"/>
      <c r="V58" s="133"/>
      <c r="AF58" s="133"/>
      <c r="AP58" s="133"/>
      <c r="AZ58" s="133"/>
      <c r="BA58" s="133"/>
      <c r="BB58" s="133"/>
      <c r="BC58" s="133"/>
      <c r="BD58" s="133"/>
      <c r="BE58" s="133"/>
      <c r="BF58" s="133"/>
      <c r="BG58" s="133"/>
      <c r="BJ58" s="133"/>
      <c r="BT58" s="133"/>
      <c r="CD58" s="133"/>
      <c r="CN58" s="133"/>
      <c r="CX58" s="133"/>
      <c r="DH58" s="133"/>
      <c r="DR58" s="133"/>
      <c r="EB58" s="133"/>
      <c r="EL58" s="133"/>
      <c r="EV58" s="133"/>
      <c r="FF58" s="133"/>
      <c r="FP58" s="133"/>
      <c r="FZ58" s="133"/>
      <c r="GJ58" s="133"/>
      <c r="GT58" s="133"/>
      <c r="HD58" s="133"/>
      <c r="HN58" s="133"/>
      <c r="HX58" s="133"/>
      <c r="IH58" s="133"/>
      <c r="IR58" s="133"/>
      <c r="JB58" s="133"/>
      <c r="JL58" s="133"/>
      <c r="JV58" s="133"/>
      <c r="KF58" s="133"/>
    </row>
    <row xmlns:x14ac="http://schemas.microsoft.com/office/spreadsheetml/2009/9/ac" r="59" s="3" customFormat="true" x14ac:dyDescent="0.25">
      <c r="A59" s="430" t="str">
        <f ca="true">IF(ISBLANK('Data Summary'!A61),"",'Data Summary'!A61)</f>
        <v/>
      </c>
      <c r="B59" s="133"/>
      <c r="L59" s="133"/>
      <c r="V59" s="133"/>
      <c r="AF59" s="133"/>
      <c r="AP59" s="133"/>
      <c r="AZ59" s="133"/>
      <c r="BA59" s="133"/>
      <c r="BB59" s="133"/>
      <c r="BC59" s="133"/>
      <c r="BD59" s="133"/>
      <c r="BE59" s="133"/>
      <c r="BF59" s="133"/>
      <c r="BG59" s="133"/>
      <c r="BJ59" s="133"/>
      <c r="BT59" s="133"/>
      <c r="CD59" s="133"/>
      <c r="CN59" s="133"/>
      <c r="CX59" s="133"/>
      <c r="DH59" s="133"/>
      <c r="DR59" s="133"/>
      <c r="EB59" s="133"/>
      <c r="EL59" s="133"/>
      <c r="EV59" s="133"/>
      <c r="FF59" s="133"/>
      <c r="FP59" s="133"/>
      <c r="FZ59" s="133"/>
      <c r="GJ59" s="133"/>
      <c r="GT59" s="133"/>
      <c r="HD59" s="133"/>
      <c r="HN59" s="133"/>
      <c r="HX59" s="133"/>
      <c r="IH59" s="133"/>
      <c r="IR59" s="133"/>
      <c r="JB59" s="133"/>
      <c r="JL59" s="133"/>
      <c r="JV59" s="133"/>
      <c r="KF59" s="133"/>
    </row>
    <row xmlns:x14ac="http://schemas.microsoft.com/office/spreadsheetml/2009/9/ac" r="60" s="3" customFormat="true" x14ac:dyDescent="0.25">
      <c r="A60" s="430" t="str">
        <f ca="true">IF(ISBLANK('Data Summary'!A62),"",'Data Summary'!A62)</f>
        <v/>
      </c>
      <c r="B60" s="133"/>
      <c r="L60" s="133"/>
      <c r="V60" s="133"/>
      <c r="AF60" s="133"/>
      <c r="AP60" s="133"/>
      <c r="AZ60" s="133"/>
      <c r="BA60" s="133"/>
      <c r="BB60" s="133"/>
      <c r="BC60" s="133"/>
      <c r="BD60" s="133"/>
      <c r="BE60" s="133"/>
      <c r="BF60" s="133"/>
      <c r="BG60" s="133"/>
      <c r="BJ60" s="133"/>
      <c r="BT60" s="133"/>
      <c r="CD60" s="133"/>
      <c r="CN60" s="133"/>
      <c r="CX60" s="133"/>
      <c r="DH60" s="133"/>
      <c r="DR60" s="133"/>
      <c r="EB60" s="133"/>
      <c r="EL60" s="133"/>
      <c r="EV60" s="133"/>
      <c r="FF60" s="133"/>
      <c r="FP60" s="133"/>
      <c r="FZ60" s="133"/>
      <c r="GJ60" s="133"/>
      <c r="GT60" s="133"/>
      <c r="HD60" s="133"/>
      <c r="HN60" s="133"/>
      <c r="HX60" s="133"/>
      <c r="IH60" s="133"/>
      <c r="IR60" s="133"/>
      <c r="JB60" s="133"/>
      <c r="JL60" s="133"/>
      <c r="JV60" s="133"/>
      <c r="KF60" s="133"/>
    </row>
    <row xmlns:x14ac="http://schemas.microsoft.com/office/spreadsheetml/2009/9/ac" r="61" s="3" customFormat="true" x14ac:dyDescent="0.25">
      <c r="A61" s="430" t="str">
        <f ca="true">IF(ISBLANK('Data Summary'!A63),"",'Data Summary'!A63)</f>
        <v/>
      </c>
      <c r="B61" s="133"/>
      <c r="L61" s="133"/>
      <c r="V61" s="133"/>
      <c r="AF61" s="133"/>
      <c r="AP61" s="133"/>
      <c r="AZ61" s="133"/>
      <c r="BA61" s="133"/>
      <c r="BB61" s="133"/>
      <c r="BC61" s="133"/>
      <c r="BD61" s="133"/>
      <c r="BE61" s="133"/>
      <c r="BF61" s="133"/>
      <c r="BG61" s="133"/>
      <c r="BJ61" s="133"/>
      <c r="BT61" s="133"/>
      <c r="CD61" s="133"/>
      <c r="CN61" s="133"/>
      <c r="CX61" s="133"/>
      <c r="DH61" s="133"/>
      <c r="DR61" s="133"/>
      <c r="EB61" s="133"/>
      <c r="EL61" s="133"/>
      <c r="EV61" s="133"/>
      <c r="FF61" s="133"/>
      <c r="FP61" s="133"/>
      <c r="FZ61" s="133"/>
      <c r="GJ61" s="133"/>
      <c r="GT61" s="133"/>
      <c r="HD61" s="133"/>
      <c r="HN61" s="133"/>
      <c r="HX61" s="133"/>
      <c r="IH61" s="133"/>
      <c r="IR61" s="133"/>
      <c r="JB61" s="133"/>
      <c r="JL61" s="133"/>
      <c r="JV61" s="133"/>
      <c r="KF61" s="133"/>
    </row>
    <row xmlns:x14ac="http://schemas.microsoft.com/office/spreadsheetml/2009/9/ac" r="62" s="3" customFormat="true" x14ac:dyDescent="0.25">
      <c r="A62" s="430" t="str">
        <f ca="true">IF(ISBLANK('Data Summary'!A64),"",'Data Summary'!A64)</f>
        <v/>
      </c>
      <c r="B62" s="133"/>
      <c r="L62" s="133"/>
      <c r="V62" s="133"/>
      <c r="AF62" s="133"/>
      <c r="AP62" s="133"/>
      <c r="AZ62" s="133"/>
      <c r="BA62" s="133"/>
      <c r="BB62" s="133"/>
      <c r="BC62" s="133"/>
      <c r="BD62" s="133"/>
      <c r="BE62" s="133"/>
      <c r="BF62" s="133"/>
      <c r="BG62" s="133"/>
      <c r="BJ62" s="133"/>
      <c r="BT62" s="133"/>
      <c r="CD62" s="133"/>
      <c r="CN62" s="133"/>
      <c r="CX62" s="133"/>
      <c r="DH62" s="133"/>
      <c r="DR62" s="133"/>
      <c r="EB62" s="133"/>
      <c r="EL62" s="133"/>
      <c r="EV62" s="133"/>
      <c r="FF62" s="133"/>
      <c r="FP62" s="133"/>
      <c r="FZ62" s="133"/>
      <c r="GJ62" s="133"/>
      <c r="GT62" s="133"/>
      <c r="HD62" s="133"/>
      <c r="HN62" s="133"/>
      <c r="HX62" s="133"/>
      <c r="IH62" s="133"/>
      <c r="IR62" s="133"/>
      <c r="JB62" s="133"/>
      <c r="JL62" s="133"/>
      <c r="JV62" s="133"/>
      <c r="KF62" s="133"/>
    </row>
    <row xmlns:x14ac="http://schemas.microsoft.com/office/spreadsheetml/2009/9/ac" r="63" s="3" customFormat="true" x14ac:dyDescent="0.25">
      <c r="A63" s="430" t="str">
        <f ca="true">IF(ISBLANK('Data Summary'!A65),"",'Data Summary'!A65)</f>
        <v/>
      </c>
      <c r="B63" s="133"/>
      <c r="L63" s="133"/>
      <c r="V63" s="133"/>
      <c r="AF63" s="133"/>
      <c r="AP63" s="133"/>
      <c r="AZ63" s="133"/>
      <c r="BA63" s="133"/>
      <c r="BB63" s="133"/>
      <c r="BC63" s="133"/>
      <c r="BD63" s="133"/>
      <c r="BE63" s="133"/>
      <c r="BF63" s="133"/>
      <c r="BG63" s="133"/>
      <c r="BJ63" s="133"/>
      <c r="BT63" s="133"/>
      <c r="CD63" s="133"/>
      <c r="CN63" s="133"/>
      <c r="CX63" s="133"/>
      <c r="DH63" s="133"/>
      <c r="DR63" s="133"/>
      <c r="EB63" s="133"/>
      <c r="EL63" s="133"/>
      <c r="EV63" s="133"/>
      <c r="FF63" s="133"/>
      <c r="FP63" s="133"/>
      <c r="FZ63" s="133"/>
      <c r="GJ63" s="133"/>
      <c r="GT63" s="133"/>
      <c r="HD63" s="133"/>
      <c r="HN63" s="133"/>
      <c r="HX63" s="133"/>
      <c r="IH63" s="133"/>
      <c r="IR63" s="133"/>
      <c r="JB63" s="133"/>
      <c r="JL63" s="133"/>
      <c r="JV63" s="133"/>
      <c r="KF63" s="133"/>
    </row>
    <row xmlns:x14ac="http://schemas.microsoft.com/office/spreadsheetml/2009/9/ac" r="64" s="3" customFormat="true" x14ac:dyDescent="0.25">
      <c r="A64" s="430" t="str">
        <f ca="true">IF(ISBLANK('Data Summary'!A66),"",'Data Summary'!A66)</f>
        <v/>
      </c>
      <c r="B64" s="133"/>
      <c r="L64" s="133"/>
      <c r="V64" s="133"/>
      <c r="AF64" s="133"/>
      <c r="AP64" s="133"/>
      <c r="AZ64" s="133"/>
      <c r="BA64" s="133"/>
      <c r="BB64" s="133"/>
      <c r="BC64" s="133"/>
      <c r="BD64" s="133"/>
      <c r="BE64" s="133"/>
      <c r="BF64" s="133"/>
      <c r="BG64" s="133"/>
      <c r="BJ64" s="133"/>
      <c r="BT64" s="133"/>
      <c r="CD64" s="133"/>
      <c r="CN64" s="133"/>
      <c r="CX64" s="133"/>
      <c r="DH64" s="133"/>
      <c r="DR64" s="133"/>
      <c r="EB64" s="133"/>
      <c r="EL64" s="133"/>
      <c r="EV64" s="133"/>
      <c r="FF64" s="133"/>
      <c r="FP64" s="133"/>
      <c r="FZ64" s="133"/>
      <c r="GJ64" s="133"/>
      <c r="GT64" s="133"/>
      <c r="HD64" s="133"/>
      <c r="HN64" s="133"/>
      <c r="HX64" s="133"/>
      <c r="IH64" s="133"/>
      <c r="IR64" s="133"/>
      <c r="JB64" s="133"/>
      <c r="JL64" s="133"/>
      <c r="JV64" s="133"/>
      <c r="KF64" s="133"/>
    </row>
    <row xmlns:x14ac="http://schemas.microsoft.com/office/spreadsheetml/2009/9/ac" r="65" s="3" customFormat="true" x14ac:dyDescent="0.25">
      <c r="A65" s="430" t="str">
        <f ca="true">IF(ISBLANK('Data Summary'!A67),"",'Data Summary'!A67)</f>
        <v/>
      </c>
      <c r="B65" s="133"/>
      <c r="L65" s="133"/>
      <c r="V65" s="133"/>
      <c r="AF65" s="133"/>
      <c r="AP65" s="133"/>
      <c r="AZ65" s="133"/>
      <c r="BA65" s="133"/>
      <c r="BB65" s="133"/>
      <c r="BC65" s="133"/>
      <c r="BD65" s="133"/>
      <c r="BE65" s="133"/>
      <c r="BF65" s="133"/>
      <c r="BG65" s="133"/>
      <c r="BJ65" s="133"/>
      <c r="BT65" s="133"/>
      <c r="CD65" s="133"/>
      <c r="CN65" s="133"/>
      <c r="CX65" s="133"/>
      <c r="DH65" s="133"/>
      <c r="DR65" s="133"/>
      <c r="EB65" s="133"/>
      <c r="EL65" s="133"/>
      <c r="EV65" s="133"/>
      <c r="FF65" s="133"/>
      <c r="FP65" s="133"/>
      <c r="FZ65" s="133"/>
      <c r="GJ65" s="133"/>
      <c r="GT65" s="133"/>
      <c r="HD65" s="133"/>
      <c r="HN65" s="133"/>
      <c r="HX65" s="133"/>
      <c r="IH65" s="133"/>
      <c r="IR65" s="133"/>
      <c r="JB65" s="133"/>
      <c r="JL65" s="133"/>
      <c r="JV65" s="133"/>
      <c r="KF65" s="133"/>
    </row>
    <row xmlns:x14ac="http://schemas.microsoft.com/office/spreadsheetml/2009/9/ac" r="66" s="3" customFormat="true" x14ac:dyDescent="0.25">
      <c r="A66" s="430" t="str">
        <f ca="true">IF(ISBLANK('Data Summary'!A68),"",'Data Summary'!A68)</f>
        <v/>
      </c>
      <c r="B66" s="133"/>
      <c r="L66" s="133"/>
      <c r="V66" s="133"/>
      <c r="AF66" s="133"/>
      <c r="AP66" s="133"/>
      <c r="AZ66" s="133"/>
      <c r="BA66" s="133"/>
      <c r="BB66" s="133"/>
      <c r="BC66" s="133"/>
      <c r="BD66" s="133"/>
      <c r="BE66" s="133"/>
      <c r="BF66" s="133"/>
      <c r="BG66" s="133"/>
      <c r="BJ66" s="133"/>
      <c r="BT66" s="133"/>
      <c r="CD66" s="133"/>
      <c r="CN66" s="133"/>
      <c r="CX66" s="133"/>
      <c r="DH66" s="133"/>
      <c r="DR66" s="133"/>
      <c r="EB66" s="133"/>
      <c r="EL66" s="133"/>
      <c r="EV66" s="133"/>
      <c r="FF66" s="133"/>
      <c r="FP66" s="133"/>
      <c r="FZ66" s="133"/>
      <c r="GJ66" s="133"/>
      <c r="GT66" s="133"/>
      <c r="HD66" s="133"/>
      <c r="HN66" s="133"/>
      <c r="HX66" s="133"/>
      <c r="IH66" s="133"/>
      <c r="IR66" s="133"/>
      <c r="JB66" s="133"/>
      <c r="JL66" s="133"/>
      <c r="JV66" s="133"/>
      <c r="KF66" s="133"/>
    </row>
    <row xmlns:x14ac="http://schemas.microsoft.com/office/spreadsheetml/2009/9/ac" r="67" s="3" customFormat="true" x14ac:dyDescent="0.25">
      <c r="A67" s="430" t="str">
        <f ca="true">IF(ISBLANK('Data Summary'!A69),"",'Data Summary'!A69)</f>
        <v/>
      </c>
      <c r="B67" s="133"/>
      <c r="L67" s="133"/>
      <c r="V67" s="133"/>
      <c r="AF67" s="133"/>
      <c r="AP67" s="133"/>
      <c r="AZ67" s="133"/>
      <c r="BA67" s="133"/>
      <c r="BB67" s="133"/>
      <c r="BC67" s="133"/>
      <c r="BD67" s="133"/>
      <c r="BE67" s="133"/>
      <c r="BF67" s="133"/>
      <c r="BG67" s="133"/>
      <c r="BJ67" s="133"/>
      <c r="BT67" s="133"/>
      <c r="CD67" s="133"/>
      <c r="CN67" s="133"/>
      <c r="CX67" s="133"/>
      <c r="DH67" s="133"/>
      <c r="DR67" s="133"/>
      <c r="EB67" s="133"/>
      <c r="EL67" s="133"/>
      <c r="EV67" s="133"/>
      <c r="FF67" s="133"/>
      <c r="FP67" s="133"/>
      <c r="FZ67" s="133"/>
      <c r="GJ67" s="133"/>
      <c r="GT67" s="133"/>
      <c r="HD67" s="133"/>
      <c r="HN67" s="133"/>
      <c r="HX67" s="133"/>
      <c r="IH67" s="133"/>
      <c r="IR67" s="133"/>
      <c r="JB67" s="133"/>
      <c r="JL67" s="133"/>
      <c r="JV67" s="133"/>
      <c r="KF67" s="133"/>
    </row>
    <row xmlns:x14ac="http://schemas.microsoft.com/office/spreadsheetml/2009/9/ac" r="68" s="3" customFormat="true" x14ac:dyDescent="0.25">
      <c r="A68" s="430" t="str">
        <f ca="true">IF(ISBLANK('Data Summary'!A70),"",'Data Summary'!A70)</f>
        <v/>
      </c>
      <c r="B68" s="133"/>
      <c r="L68" s="133"/>
      <c r="V68" s="133"/>
      <c r="AF68" s="133"/>
      <c r="AP68" s="133"/>
      <c r="AZ68" s="133"/>
      <c r="BA68" s="133"/>
      <c r="BB68" s="133"/>
      <c r="BC68" s="133"/>
      <c r="BD68" s="133"/>
      <c r="BE68" s="133"/>
      <c r="BF68" s="133"/>
      <c r="BG68" s="133"/>
      <c r="BJ68" s="133"/>
      <c r="BT68" s="133"/>
      <c r="CD68" s="133"/>
      <c r="CN68" s="133"/>
      <c r="CX68" s="133"/>
      <c r="DH68" s="133"/>
      <c r="DR68" s="133"/>
      <c r="EB68" s="133"/>
      <c r="EL68" s="133"/>
      <c r="EV68" s="133"/>
      <c r="FF68" s="133"/>
      <c r="FP68" s="133"/>
      <c r="FZ68" s="133"/>
      <c r="GJ68" s="133"/>
      <c r="GT68" s="133"/>
      <c r="HD68" s="133"/>
      <c r="HN68" s="133"/>
      <c r="HX68" s="133"/>
      <c r="IH68" s="133"/>
      <c r="IR68" s="133"/>
      <c r="JB68" s="133"/>
      <c r="JL68" s="133"/>
      <c r="JV68" s="133"/>
      <c r="KF68" s="133"/>
    </row>
    <row xmlns:x14ac="http://schemas.microsoft.com/office/spreadsheetml/2009/9/ac" r="69" s="3" customFormat="true" x14ac:dyDescent="0.25">
      <c r="A69" s="430" t="str">
        <f ca="true">IF(ISBLANK('Data Summary'!A71),"",'Data Summary'!A71)</f>
        <v/>
      </c>
      <c r="B69" s="133"/>
      <c r="L69" s="133"/>
      <c r="V69" s="133"/>
      <c r="AF69" s="133"/>
      <c r="AP69" s="133"/>
      <c r="AZ69" s="133"/>
      <c r="BA69" s="133"/>
      <c r="BB69" s="133"/>
      <c r="BC69" s="133"/>
      <c r="BD69" s="133"/>
      <c r="BE69" s="133"/>
      <c r="BF69" s="133"/>
      <c r="BG69" s="133"/>
      <c r="BJ69" s="133"/>
      <c r="BT69" s="133"/>
      <c r="CD69" s="133"/>
      <c r="CN69" s="133"/>
      <c r="CX69" s="133"/>
      <c r="DH69" s="133"/>
      <c r="DR69" s="133"/>
      <c r="EB69" s="133"/>
      <c r="EL69" s="133"/>
      <c r="EV69" s="133"/>
      <c r="FF69" s="133"/>
      <c r="FP69" s="133"/>
      <c r="FZ69" s="133"/>
      <c r="GJ69" s="133"/>
      <c r="GT69" s="133"/>
      <c r="HD69" s="133"/>
      <c r="HN69" s="133"/>
      <c r="HX69" s="133"/>
      <c r="IH69" s="133"/>
      <c r="IR69" s="133"/>
      <c r="JB69" s="133"/>
      <c r="JL69" s="133"/>
      <c r="JV69" s="133"/>
      <c r="KF69" s="133"/>
    </row>
    <row xmlns:x14ac="http://schemas.microsoft.com/office/spreadsheetml/2009/9/ac" r="70" s="3" customFormat="true" x14ac:dyDescent="0.25">
      <c r="A70" s="430" t="str">
        <f ca="true">IF(ISBLANK('Data Summary'!A72),"",'Data Summary'!A72)</f>
        <v/>
      </c>
      <c r="B70" s="133"/>
      <c r="L70" s="133"/>
      <c r="V70" s="133"/>
      <c r="AF70" s="133"/>
      <c r="AP70" s="133"/>
      <c r="AZ70" s="133"/>
      <c r="BA70" s="133"/>
      <c r="BB70" s="133"/>
      <c r="BC70" s="133"/>
      <c r="BD70" s="133"/>
      <c r="BE70" s="133"/>
      <c r="BF70" s="133"/>
      <c r="BG70" s="133"/>
      <c r="BJ70" s="133"/>
      <c r="BT70" s="133"/>
      <c r="CD70" s="133"/>
      <c r="CN70" s="133"/>
      <c r="CX70" s="133"/>
      <c r="DH70" s="133"/>
      <c r="DR70" s="133"/>
      <c r="EB70" s="133"/>
      <c r="EL70" s="133"/>
      <c r="EV70" s="133"/>
      <c r="FF70" s="133"/>
      <c r="FP70" s="133"/>
      <c r="FZ70" s="133"/>
      <c r="GJ70" s="133"/>
      <c r="GT70" s="133"/>
      <c r="HD70" s="133"/>
      <c r="HN70" s="133"/>
      <c r="HX70" s="133"/>
      <c r="IH70" s="133"/>
      <c r="IR70" s="133"/>
      <c r="JB70" s="133"/>
      <c r="JL70" s="133"/>
      <c r="JV70" s="133"/>
      <c r="KF70" s="133"/>
    </row>
    <row xmlns:x14ac="http://schemas.microsoft.com/office/spreadsheetml/2009/9/ac" r="71" s="3" customFormat="true" x14ac:dyDescent="0.25">
      <c r="A71" s="430" t="str">
        <f ca="true">IF(ISBLANK('Data Summary'!A73),"",'Data Summary'!A73)</f>
        <v/>
      </c>
      <c r="B71" s="133"/>
      <c r="L71" s="133"/>
      <c r="V71" s="133"/>
      <c r="AF71" s="133"/>
      <c r="AP71" s="133"/>
      <c r="AZ71" s="133"/>
      <c r="BA71" s="133"/>
      <c r="BB71" s="133"/>
      <c r="BC71" s="133"/>
      <c r="BD71" s="133"/>
      <c r="BE71" s="133"/>
      <c r="BF71" s="133"/>
      <c r="BG71" s="133"/>
      <c r="BJ71" s="133"/>
      <c r="BT71" s="133"/>
      <c r="CD71" s="133"/>
      <c r="CN71" s="133"/>
      <c r="CX71" s="133"/>
      <c r="DH71" s="133"/>
      <c r="DR71" s="133"/>
      <c r="EB71" s="133"/>
      <c r="EL71" s="133"/>
      <c r="EV71" s="133"/>
      <c r="FF71" s="133"/>
      <c r="FP71" s="133"/>
      <c r="FZ71" s="133"/>
      <c r="GJ71" s="133"/>
      <c r="GT71" s="133"/>
      <c r="HD71" s="133"/>
      <c r="HN71" s="133"/>
      <c r="HX71" s="133"/>
      <c r="IH71" s="133"/>
      <c r="IR71" s="133"/>
      <c r="JB71" s="133"/>
      <c r="JL71" s="133"/>
      <c r="JV71" s="133"/>
      <c r="KF71" s="133"/>
    </row>
    <row xmlns:x14ac="http://schemas.microsoft.com/office/spreadsheetml/2009/9/ac" r="72" s="3" customFormat="true" x14ac:dyDescent="0.25">
      <c r="A72" s="430" t="str">
        <f ca="true">IF(ISBLANK('Data Summary'!A74),"",'Data Summary'!A74)</f>
        <v/>
      </c>
      <c r="B72" s="133"/>
      <c r="L72" s="133"/>
      <c r="V72" s="133"/>
      <c r="AF72" s="133"/>
      <c r="AP72" s="133"/>
      <c r="AZ72" s="133"/>
      <c r="BA72" s="133"/>
      <c r="BB72" s="133"/>
      <c r="BC72" s="133"/>
      <c r="BD72" s="133"/>
      <c r="BE72" s="133"/>
      <c r="BF72" s="133"/>
      <c r="BG72" s="133"/>
      <c r="BJ72" s="133"/>
      <c r="BT72" s="133"/>
      <c r="CD72" s="133"/>
      <c r="CN72" s="133"/>
      <c r="CX72" s="133"/>
      <c r="DH72" s="133"/>
      <c r="DR72" s="133"/>
      <c r="EB72" s="133"/>
      <c r="EL72" s="133"/>
      <c r="EV72" s="133"/>
      <c r="FF72" s="133"/>
      <c r="FP72" s="133"/>
      <c r="FZ72" s="133"/>
      <c r="GJ72" s="133"/>
      <c r="GT72" s="133"/>
      <c r="HD72" s="133"/>
      <c r="HN72" s="133"/>
      <c r="HX72" s="133"/>
      <c r="IH72" s="133"/>
      <c r="IR72" s="133"/>
      <c r="JB72" s="133"/>
      <c r="JL72" s="133"/>
      <c r="JV72" s="133"/>
      <c r="KF72" s="133"/>
    </row>
    <row xmlns:x14ac="http://schemas.microsoft.com/office/spreadsheetml/2009/9/ac" r="73" s="3" customFormat="true" x14ac:dyDescent="0.25">
      <c r="A73" s="430" t="str">
        <f ca="true">IF(ISBLANK('Data Summary'!A75),"",'Data Summary'!A75)</f>
        <v/>
      </c>
      <c r="B73" s="133"/>
      <c r="L73" s="133"/>
      <c r="V73" s="133"/>
      <c r="AF73" s="133"/>
      <c r="AP73" s="133"/>
      <c r="AZ73" s="133"/>
      <c r="BA73" s="133"/>
      <c r="BB73" s="133"/>
      <c r="BC73" s="133"/>
      <c r="BD73" s="133"/>
      <c r="BE73" s="133"/>
      <c r="BF73" s="133"/>
      <c r="BG73" s="133"/>
      <c r="BJ73" s="133"/>
      <c r="BT73" s="133"/>
      <c r="CD73" s="133"/>
      <c r="CN73" s="133"/>
      <c r="CX73" s="133"/>
      <c r="DH73" s="133"/>
      <c r="DR73" s="133"/>
      <c r="EB73" s="133"/>
      <c r="EL73" s="133"/>
      <c r="EV73" s="133"/>
      <c r="FF73" s="133"/>
      <c r="FP73" s="133"/>
      <c r="FZ73" s="133"/>
      <c r="GJ73" s="133"/>
      <c r="GT73" s="133"/>
      <c r="HD73" s="133"/>
      <c r="HN73" s="133"/>
      <c r="HX73" s="133"/>
      <c r="IH73" s="133"/>
      <c r="IR73" s="133"/>
      <c r="JB73" s="133"/>
      <c r="JL73" s="133"/>
      <c r="JV73" s="133"/>
      <c r="KF73" s="133"/>
    </row>
    <row xmlns:x14ac="http://schemas.microsoft.com/office/spreadsheetml/2009/9/ac" r="74" s="3" customFormat="true" x14ac:dyDescent="0.25">
      <c r="A74" s="430" t="str">
        <f ca="true">IF(ISBLANK('Data Summary'!A76),"",'Data Summary'!A76)</f>
        <v/>
      </c>
      <c r="B74" s="133"/>
      <c r="L74" s="133"/>
      <c r="V74" s="133"/>
      <c r="AF74" s="133"/>
      <c r="AP74" s="133"/>
      <c r="AZ74" s="133"/>
      <c r="BA74" s="133"/>
      <c r="BB74" s="133"/>
      <c r="BC74" s="133"/>
      <c r="BD74" s="133"/>
      <c r="BE74" s="133"/>
      <c r="BF74" s="133"/>
      <c r="BG74" s="133"/>
      <c r="BJ74" s="133"/>
      <c r="BT74" s="133"/>
      <c r="CD74" s="133"/>
      <c r="CN74" s="133"/>
      <c r="CX74" s="133"/>
      <c r="DH74" s="133"/>
      <c r="DR74" s="133"/>
      <c r="EB74" s="133"/>
      <c r="EL74" s="133"/>
      <c r="EV74" s="133"/>
      <c r="FF74" s="133"/>
      <c r="FP74" s="133"/>
      <c r="FZ74" s="133"/>
      <c r="GJ74" s="133"/>
      <c r="GT74" s="133"/>
      <c r="HD74" s="133"/>
      <c r="HN74" s="133"/>
      <c r="HX74" s="133"/>
      <c r="IH74" s="133"/>
      <c r="IR74" s="133"/>
      <c r="JB74" s="133"/>
      <c r="JL74" s="133"/>
      <c r="JV74" s="133"/>
      <c r="KF74" s="133"/>
    </row>
    <row xmlns:x14ac="http://schemas.microsoft.com/office/spreadsheetml/2009/9/ac" r="75" s="3" customFormat="true" x14ac:dyDescent="0.25">
      <c r="A75" s="430" t="str">
        <f ca="true">IF(ISBLANK('Data Summary'!A77),"",'Data Summary'!A77)</f>
        <v/>
      </c>
      <c r="B75" s="133"/>
      <c r="L75" s="133"/>
      <c r="V75" s="133"/>
      <c r="AF75" s="133"/>
      <c r="AP75" s="133"/>
      <c r="AZ75" s="133"/>
      <c r="BA75" s="133"/>
      <c r="BB75" s="133"/>
      <c r="BC75" s="133"/>
      <c r="BD75" s="133"/>
      <c r="BE75" s="133"/>
      <c r="BF75" s="133"/>
      <c r="BG75" s="133"/>
      <c r="BJ75" s="133"/>
      <c r="BT75" s="133"/>
      <c r="CD75" s="133"/>
      <c r="CN75" s="133"/>
      <c r="CX75" s="133"/>
      <c r="DH75" s="133"/>
      <c r="DR75" s="133"/>
      <c r="EB75" s="133"/>
      <c r="EL75" s="133"/>
      <c r="EV75" s="133"/>
      <c r="FF75" s="133"/>
      <c r="FP75" s="133"/>
      <c r="FZ75" s="133"/>
      <c r="GJ75" s="133"/>
      <c r="GT75" s="133"/>
      <c r="HD75" s="133"/>
      <c r="HN75" s="133"/>
      <c r="HX75" s="133"/>
      <c r="IH75" s="133"/>
      <c r="IR75" s="133"/>
      <c r="JB75" s="133"/>
      <c r="JL75" s="133"/>
      <c r="JV75" s="133"/>
      <c r="KF75" s="133"/>
    </row>
    <row xmlns:x14ac="http://schemas.microsoft.com/office/spreadsheetml/2009/9/ac" r="76" s="3" customFormat="true" x14ac:dyDescent="0.25">
      <c r="A76" s="430" t="str">
        <f ca="true">IF(ISBLANK('Data Summary'!A78),"",'Data Summary'!A78)</f>
        <v/>
      </c>
      <c r="B76" s="133"/>
      <c r="L76" s="133"/>
      <c r="V76" s="133"/>
      <c r="AF76" s="133"/>
      <c r="AP76" s="133"/>
      <c r="AZ76" s="133"/>
      <c r="BA76" s="133"/>
      <c r="BB76" s="133"/>
      <c r="BC76" s="133"/>
      <c r="BD76" s="133"/>
      <c r="BE76" s="133"/>
      <c r="BF76" s="133"/>
      <c r="BG76" s="133"/>
      <c r="BJ76" s="133"/>
      <c r="BT76" s="133"/>
      <c r="CD76" s="133"/>
      <c r="CN76" s="133"/>
      <c r="CX76" s="133"/>
      <c r="DH76" s="133"/>
      <c r="DR76" s="133"/>
      <c r="EB76" s="133"/>
      <c r="EL76" s="133"/>
      <c r="EV76" s="133"/>
      <c r="FF76" s="133"/>
      <c r="FP76" s="133"/>
      <c r="FZ76" s="133"/>
      <c r="GJ76" s="133"/>
      <c r="GT76" s="133"/>
      <c r="HD76" s="133"/>
      <c r="HN76" s="133"/>
      <c r="HX76" s="133"/>
      <c r="IH76" s="133"/>
      <c r="IR76" s="133"/>
      <c r="JB76" s="133"/>
      <c r="JL76" s="133"/>
      <c r="JV76" s="133"/>
      <c r="KF76" s="133"/>
    </row>
    <row xmlns:x14ac="http://schemas.microsoft.com/office/spreadsheetml/2009/9/ac" r="77" s="3" customFormat="true" x14ac:dyDescent="0.25">
      <c r="A77" s="430" t="str">
        <f ca="true">IF(ISBLANK('Data Summary'!A79),"",'Data Summary'!A79)</f>
        <v/>
      </c>
      <c r="B77" s="133"/>
      <c r="L77" s="133"/>
      <c r="V77" s="133"/>
      <c r="AF77" s="133"/>
      <c r="AP77" s="133"/>
      <c r="AZ77" s="133"/>
      <c r="BA77" s="133"/>
      <c r="BB77" s="133"/>
      <c r="BC77" s="133"/>
      <c r="BD77" s="133"/>
      <c r="BE77" s="133"/>
      <c r="BF77" s="133"/>
      <c r="BG77" s="133"/>
      <c r="BJ77" s="133"/>
      <c r="BT77" s="133"/>
      <c r="CD77" s="133"/>
      <c r="CN77" s="133"/>
      <c r="CX77" s="133"/>
      <c r="DH77" s="133"/>
      <c r="DR77" s="133"/>
      <c r="EB77" s="133"/>
      <c r="EL77" s="133"/>
      <c r="EV77" s="133"/>
      <c r="FF77" s="133"/>
      <c r="FP77" s="133"/>
      <c r="FZ77" s="133"/>
      <c r="GJ77" s="133"/>
      <c r="GT77" s="133"/>
      <c r="HD77" s="133"/>
      <c r="HN77" s="133"/>
      <c r="HX77" s="133"/>
      <c r="IH77" s="133"/>
      <c r="IR77" s="133"/>
      <c r="JB77" s="133"/>
      <c r="JL77" s="133"/>
      <c r="JV77" s="133"/>
      <c r="KF77" s="133"/>
    </row>
    <row xmlns:x14ac="http://schemas.microsoft.com/office/spreadsheetml/2009/9/ac" r="78" s="3" customFormat="true" x14ac:dyDescent="0.25">
      <c r="A78" s="430" t="str">
        <f ca="true">IF(ISBLANK('Data Summary'!A80),"",'Data Summary'!A80)</f>
        <v/>
      </c>
      <c r="B78" s="133"/>
      <c r="L78" s="133"/>
      <c r="V78" s="133"/>
      <c r="AF78" s="133"/>
      <c r="AP78" s="133"/>
      <c r="AZ78" s="133"/>
      <c r="BA78" s="133"/>
      <c r="BB78" s="133"/>
      <c r="BC78" s="133"/>
      <c r="BD78" s="133"/>
      <c r="BE78" s="133"/>
      <c r="BF78" s="133"/>
      <c r="BG78" s="133"/>
      <c r="BJ78" s="133"/>
      <c r="BT78" s="133"/>
      <c r="CD78" s="133"/>
      <c r="CN78" s="133"/>
      <c r="CX78" s="133"/>
      <c r="DH78" s="133"/>
      <c r="DR78" s="133"/>
      <c r="EB78" s="133"/>
      <c r="EL78" s="133"/>
      <c r="EV78" s="133"/>
      <c r="FF78" s="133"/>
      <c r="FP78" s="133"/>
      <c r="FZ78" s="133"/>
      <c r="GJ78" s="133"/>
      <c r="GT78" s="133"/>
      <c r="HD78" s="133"/>
      <c r="HN78" s="133"/>
      <c r="HX78" s="133"/>
      <c r="IH78" s="133"/>
      <c r="IR78" s="133"/>
      <c r="JB78" s="133"/>
      <c r="JL78" s="133"/>
      <c r="JV78" s="133"/>
      <c r="KF78" s="133"/>
    </row>
    <row xmlns:x14ac="http://schemas.microsoft.com/office/spreadsheetml/2009/9/ac" r="79" s="3" customFormat="true" x14ac:dyDescent="0.25">
      <c r="A79" s="430" t="str">
        <f ca="true">IF(ISBLANK('Data Summary'!A81),"",'Data Summary'!A81)</f>
        <v/>
      </c>
      <c r="B79" s="133"/>
      <c r="L79" s="133"/>
      <c r="V79" s="133"/>
      <c r="AF79" s="133"/>
      <c r="AP79" s="133"/>
      <c r="AZ79" s="133"/>
      <c r="BA79" s="133"/>
      <c r="BB79" s="133"/>
      <c r="BC79" s="133"/>
      <c r="BD79" s="133"/>
      <c r="BE79" s="133"/>
      <c r="BF79" s="133"/>
      <c r="BG79" s="133"/>
      <c r="BJ79" s="133"/>
      <c r="BT79" s="133"/>
      <c r="CD79" s="133"/>
      <c r="CN79" s="133"/>
      <c r="CX79" s="133"/>
      <c r="DH79" s="133"/>
      <c r="DR79" s="133"/>
      <c r="EB79" s="133"/>
      <c r="EL79" s="133"/>
      <c r="EV79" s="133"/>
      <c r="FF79" s="133"/>
      <c r="FP79" s="133"/>
      <c r="FZ79" s="133"/>
      <c r="GJ79" s="133"/>
      <c r="GT79" s="133"/>
      <c r="HD79" s="133"/>
      <c r="HN79" s="133"/>
      <c r="HX79" s="133"/>
      <c r="IH79" s="133"/>
      <c r="IR79" s="133"/>
      <c r="JB79" s="133"/>
      <c r="JL79" s="133"/>
      <c r="JV79" s="133"/>
      <c r="KF79" s="133"/>
    </row>
    <row xmlns:x14ac="http://schemas.microsoft.com/office/spreadsheetml/2009/9/ac" r="80" s="3" customFormat="true" x14ac:dyDescent="0.25">
      <c r="A80" s="430" t="str">
        <f ca="true">IF(ISBLANK('Data Summary'!A82),"",'Data Summary'!A82)</f>
        <v/>
      </c>
      <c r="B80" s="133"/>
      <c r="L80" s="133"/>
      <c r="V80" s="133"/>
      <c r="AF80" s="133"/>
      <c r="AP80" s="133"/>
      <c r="AZ80" s="133"/>
      <c r="BA80" s="133"/>
      <c r="BB80" s="133"/>
      <c r="BC80" s="133"/>
      <c r="BD80" s="133"/>
      <c r="BE80" s="133"/>
      <c r="BF80" s="133"/>
      <c r="BG80" s="133"/>
      <c r="BJ80" s="133"/>
      <c r="BT80" s="133"/>
      <c r="CD80" s="133"/>
      <c r="CN80" s="133"/>
      <c r="CX80" s="133"/>
      <c r="DH80" s="133"/>
      <c r="DR80" s="133"/>
      <c r="EB80" s="133"/>
      <c r="EL80" s="133"/>
      <c r="EV80" s="133"/>
      <c r="FF80" s="133"/>
      <c r="FP80" s="133"/>
      <c r="FZ80" s="133"/>
      <c r="GJ80" s="133"/>
      <c r="GT80" s="133"/>
      <c r="HD80" s="133"/>
      <c r="HN80" s="133"/>
      <c r="HX80" s="133"/>
      <c r="IH80" s="133"/>
      <c r="IR80" s="133"/>
      <c r="JB80" s="133"/>
      <c r="JL80" s="133"/>
      <c r="JV80" s="133"/>
      <c r="KF80" s="133"/>
    </row>
    <row xmlns:x14ac="http://schemas.microsoft.com/office/spreadsheetml/2009/9/ac" r="81" s="3" customFormat="true" x14ac:dyDescent="0.25">
      <c r="A81" s="430" t="str">
        <f ca="true">IF(ISBLANK('Data Summary'!A83),"",'Data Summary'!A83)</f>
        <v/>
      </c>
      <c r="B81" s="133"/>
      <c r="L81" s="133"/>
      <c r="V81" s="133"/>
      <c r="AF81" s="133"/>
      <c r="AP81" s="133"/>
      <c r="AZ81" s="133"/>
      <c r="BA81" s="133"/>
      <c r="BB81" s="133"/>
      <c r="BC81" s="133"/>
      <c r="BD81" s="133"/>
      <c r="BE81" s="133"/>
      <c r="BF81" s="133"/>
      <c r="BG81" s="133"/>
      <c r="BJ81" s="133"/>
      <c r="BT81" s="133"/>
      <c r="CD81" s="133"/>
      <c r="CN81" s="133"/>
      <c r="CX81" s="133"/>
      <c r="DH81" s="133"/>
      <c r="DR81" s="133"/>
      <c r="EB81" s="133"/>
      <c r="EL81" s="133"/>
      <c r="EV81" s="133"/>
      <c r="FF81" s="133"/>
      <c r="FP81" s="133"/>
      <c r="FZ81" s="133"/>
      <c r="GJ81" s="133"/>
      <c r="GT81" s="133"/>
      <c r="HD81" s="133"/>
      <c r="HN81" s="133"/>
      <c r="HX81" s="133"/>
      <c r="IH81" s="133"/>
      <c r="IR81" s="133"/>
      <c r="JB81" s="133"/>
      <c r="JL81" s="133"/>
      <c r="JV81" s="133"/>
      <c r="KF81" s="133"/>
    </row>
    <row xmlns:x14ac="http://schemas.microsoft.com/office/spreadsheetml/2009/9/ac" r="82" s="3" customFormat="true" x14ac:dyDescent="0.25">
      <c r="A82" s="430" t="str">
        <f ca="true">IF(ISBLANK('Data Summary'!A84),"",'Data Summary'!A84)</f>
        <v/>
      </c>
      <c r="B82" s="133"/>
      <c r="L82" s="133"/>
      <c r="V82" s="133"/>
      <c r="AF82" s="133"/>
      <c r="AP82" s="133"/>
      <c r="AZ82" s="133"/>
      <c r="BA82" s="133"/>
      <c r="BB82" s="133"/>
      <c r="BC82" s="133"/>
      <c r="BD82" s="133"/>
      <c r="BE82" s="133"/>
      <c r="BF82" s="133"/>
      <c r="BG82" s="133"/>
      <c r="BJ82" s="133"/>
      <c r="BT82" s="133"/>
      <c r="CD82" s="133"/>
      <c r="CN82" s="133"/>
      <c r="CX82" s="133"/>
      <c r="DH82" s="133"/>
      <c r="DR82" s="133"/>
      <c r="EB82" s="133"/>
      <c r="EL82" s="133"/>
      <c r="EV82" s="133"/>
      <c r="FF82" s="133"/>
      <c r="FP82" s="133"/>
      <c r="FZ82" s="133"/>
      <c r="GJ82" s="133"/>
      <c r="GT82" s="133"/>
      <c r="HD82" s="133"/>
      <c r="HN82" s="133"/>
      <c r="HX82" s="133"/>
      <c r="IH82" s="133"/>
      <c r="IR82" s="133"/>
      <c r="JB82" s="133"/>
      <c r="JL82" s="133"/>
      <c r="JV82" s="133"/>
      <c r="KF82" s="133"/>
    </row>
    <row xmlns:x14ac="http://schemas.microsoft.com/office/spreadsheetml/2009/9/ac" r="83" s="3" customFormat="true" x14ac:dyDescent="0.25">
      <c r="A83" s="430" t="str">
        <f ca="true">IF(ISBLANK('Data Summary'!A85),"",'Data Summary'!A85)</f>
        <v/>
      </c>
      <c r="B83" s="133"/>
      <c r="L83" s="133"/>
      <c r="V83" s="133"/>
      <c r="AF83" s="133"/>
      <c r="AP83" s="133"/>
      <c r="AZ83" s="133"/>
      <c r="BA83" s="133"/>
      <c r="BB83" s="133"/>
      <c r="BC83" s="133"/>
      <c r="BD83" s="133"/>
      <c r="BE83" s="133"/>
      <c r="BF83" s="133"/>
      <c r="BG83" s="133"/>
      <c r="BJ83" s="133"/>
      <c r="BT83" s="133"/>
      <c r="CD83" s="133"/>
      <c r="CN83" s="133"/>
      <c r="CX83" s="133"/>
      <c r="DH83" s="133"/>
      <c r="DR83" s="133"/>
      <c r="EB83" s="133"/>
      <c r="EL83" s="133"/>
      <c r="EV83" s="133"/>
      <c r="FF83" s="133"/>
      <c r="FP83" s="133"/>
      <c r="FZ83" s="133"/>
      <c r="GJ83" s="133"/>
      <c r="GT83" s="133"/>
      <c r="HD83" s="133"/>
      <c r="HN83" s="133"/>
      <c r="HX83" s="133"/>
      <c r="IH83" s="133"/>
      <c r="IR83" s="133"/>
      <c r="JB83" s="133"/>
      <c r="JL83" s="133"/>
      <c r="JV83" s="133"/>
      <c r="KF83" s="133"/>
    </row>
    <row xmlns:x14ac="http://schemas.microsoft.com/office/spreadsheetml/2009/9/ac" r="84" s="3" customFormat="true" x14ac:dyDescent="0.25">
      <c r="A84" s="430" t="str">
        <f ca="true">IF(ISBLANK('Data Summary'!A86),"",'Data Summary'!A86)</f>
        <v/>
      </c>
      <c r="B84" s="133"/>
      <c r="L84" s="133"/>
      <c r="V84" s="133"/>
      <c r="AF84" s="133"/>
      <c r="AP84" s="133"/>
      <c r="AZ84" s="133"/>
      <c r="BA84" s="133"/>
      <c r="BB84" s="133"/>
      <c r="BC84" s="133"/>
      <c r="BD84" s="133"/>
      <c r="BE84" s="133"/>
      <c r="BF84" s="133"/>
      <c r="BG84" s="133"/>
      <c r="BJ84" s="133"/>
      <c r="BT84" s="133"/>
      <c r="CD84" s="133"/>
      <c r="CN84" s="133"/>
      <c r="CX84" s="133"/>
      <c r="DH84" s="133"/>
      <c r="DR84" s="133"/>
      <c r="EB84" s="133"/>
      <c r="EL84" s="133"/>
      <c r="EV84" s="133"/>
      <c r="FF84" s="133"/>
      <c r="FP84" s="133"/>
      <c r="FZ84" s="133"/>
      <c r="GJ84" s="133"/>
      <c r="GT84" s="133"/>
      <c r="HD84" s="133"/>
      <c r="HN84" s="133"/>
      <c r="HX84" s="133"/>
      <c r="IH84" s="133"/>
      <c r="IR84" s="133"/>
      <c r="JB84" s="133"/>
      <c r="JL84" s="133"/>
      <c r="JV84" s="133"/>
      <c r="KF84" s="133"/>
    </row>
    <row xmlns:x14ac="http://schemas.microsoft.com/office/spreadsheetml/2009/9/ac" r="85" s="3" customFormat="true" x14ac:dyDescent="0.25">
      <c r="A85" s="430" t="str">
        <f ca="true">IF(ISBLANK('Data Summary'!A87),"",'Data Summary'!A87)</f>
        <v/>
      </c>
      <c r="B85" s="133"/>
      <c r="L85" s="133"/>
      <c r="V85" s="133"/>
      <c r="AF85" s="133"/>
      <c r="AP85" s="133"/>
      <c r="AZ85" s="133"/>
      <c r="BA85" s="133"/>
      <c r="BB85" s="133"/>
      <c r="BC85" s="133"/>
      <c r="BD85" s="133"/>
      <c r="BE85" s="133"/>
      <c r="BF85" s="133"/>
      <c r="BG85" s="133"/>
      <c r="BJ85" s="133"/>
      <c r="BT85" s="133"/>
      <c r="CD85" s="133"/>
      <c r="CN85" s="133"/>
      <c r="CX85" s="133"/>
      <c r="DH85" s="133"/>
      <c r="DR85" s="133"/>
      <c r="EB85" s="133"/>
      <c r="EL85" s="133"/>
      <c r="EV85" s="133"/>
      <c r="FF85" s="133"/>
      <c r="FP85" s="133"/>
      <c r="FZ85" s="133"/>
      <c r="GJ85" s="133"/>
      <c r="GT85" s="133"/>
      <c r="HD85" s="133"/>
      <c r="HN85" s="133"/>
      <c r="HX85" s="133"/>
      <c r="IH85" s="133"/>
      <c r="IR85" s="133"/>
      <c r="JB85" s="133"/>
      <c r="JL85" s="133"/>
      <c r="JV85" s="133"/>
      <c r="KF85" s="133"/>
    </row>
    <row xmlns:x14ac="http://schemas.microsoft.com/office/spreadsheetml/2009/9/ac" r="86" s="3" customFormat="true" x14ac:dyDescent="0.25">
      <c r="A86" s="430" t="str">
        <f ca="true">IF(ISBLANK('Data Summary'!A88),"",'Data Summary'!A88)</f>
        <v/>
      </c>
      <c r="B86" s="133"/>
      <c r="L86" s="133"/>
      <c r="V86" s="133"/>
      <c r="AF86" s="133"/>
      <c r="AP86" s="133"/>
      <c r="AZ86" s="133"/>
      <c r="BA86" s="133"/>
      <c r="BB86" s="133"/>
      <c r="BC86" s="133"/>
      <c r="BD86" s="133"/>
      <c r="BE86" s="133"/>
      <c r="BF86" s="133"/>
      <c r="BG86" s="133"/>
      <c r="BJ86" s="133"/>
      <c r="BT86" s="133"/>
      <c r="CD86" s="133"/>
      <c r="CN86" s="133"/>
      <c r="CX86" s="133"/>
      <c r="DH86" s="133"/>
      <c r="DR86" s="133"/>
      <c r="EB86" s="133"/>
      <c r="EL86" s="133"/>
      <c r="EV86" s="133"/>
      <c r="FF86" s="133"/>
      <c r="FP86" s="133"/>
      <c r="FZ86" s="133"/>
      <c r="GJ86" s="133"/>
      <c r="GT86" s="133"/>
      <c r="HD86" s="133"/>
      <c r="HN86" s="133"/>
      <c r="HX86" s="133"/>
      <c r="IH86" s="133"/>
      <c r="IR86" s="133"/>
      <c r="JB86" s="133"/>
      <c r="JL86" s="133"/>
      <c r="JV86" s="133"/>
      <c r="KF86" s="133"/>
    </row>
    <row xmlns:x14ac="http://schemas.microsoft.com/office/spreadsheetml/2009/9/ac" r="87" s="3" customFormat="true" x14ac:dyDescent="0.25">
      <c r="A87" s="430" t="str">
        <f ca="true">IF(ISBLANK('Data Summary'!A89),"",'Data Summary'!A89)</f>
        <v/>
      </c>
      <c r="B87" s="133"/>
      <c r="L87" s="133"/>
      <c r="V87" s="133"/>
      <c r="AF87" s="133"/>
      <c r="AP87" s="133"/>
      <c r="AZ87" s="133"/>
      <c r="BA87" s="133"/>
      <c r="BB87" s="133"/>
      <c r="BC87" s="133"/>
      <c r="BD87" s="133"/>
      <c r="BE87" s="133"/>
      <c r="BF87" s="133"/>
      <c r="BG87" s="133"/>
      <c r="BJ87" s="133"/>
      <c r="BT87" s="133"/>
      <c r="CD87" s="133"/>
      <c r="CN87" s="133"/>
      <c r="CX87" s="133"/>
      <c r="DH87" s="133"/>
      <c r="DR87" s="133"/>
      <c r="EB87" s="133"/>
      <c r="EL87" s="133"/>
      <c r="EV87" s="133"/>
      <c r="FF87" s="133"/>
      <c r="FP87" s="133"/>
      <c r="FZ87" s="133"/>
      <c r="GJ87" s="133"/>
      <c r="GT87" s="133"/>
      <c r="HD87" s="133"/>
      <c r="HN87" s="133"/>
      <c r="HX87" s="133"/>
      <c r="IH87" s="133"/>
      <c r="IR87" s="133"/>
      <c r="JB87" s="133"/>
      <c r="JL87" s="133"/>
      <c r="JV87" s="133"/>
      <c r="KF87" s="133"/>
    </row>
    <row xmlns:x14ac="http://schemas.microsoft.com/office/spreadsheetml/2009/9/ac" r="88" s="3" customFormat="true" x14ac:dyDescent="0.25">
      <c r="A88" s="430" t="str">
        <f ca="true">IF(ISBLANK('Data Summary'!A90),"",'Data Summary'!A90)</f>
        <v/>
      </c>
      <c r="B88" s="133"/>
      <c r="L88" s="133"/>
      <c r="V88" s="133"/>
      <c r="AF88" s="133"/>
      <c r="AP88" s="133"/>
      <c r="AZ88" s="133"/>
      <c r="BA88" s="133"/>
      <c r="BB88" s="133"/>
      <c r="BC88" s="133"/>
      <c r="BD88" s="133"/>
      <c r="BE88" s="133"/>
      <c r="BF88" s="133"/>
      <c r="BG88" s="133"/>
      <c r="BJ88" s="133"/>
      <c r="BT88" s="133"/>
      <c r="CD88" s="133"/>
      <c r="CN88" s="133"/>
      <c r="CX88" s="133"/>
      <c r="DH88" s="133"/>
      <c r="DR88" s="133"/>
      <c r="EB88" s="133"/>
      <c r="EL88" s="133"/>
      <c r="EV88" s="133"/>
      <c r="FF88" s="133"/>
      <c r="FP88" s="133"/>
      <c r="FZ88" s="133"/>
      <c r="GJ88" s="133"/>
      <c r="GT88" s="133"/>
      <c r="HD88" s="133"/>
      <c r="HN88" s="133"/>
      <c r="HX88" s="133"/>
      <c r="IH88" s="133"/>
      <c r="IR88" s="133"/>
      <c r="JB88" s="133"/>
      <c r="JL88" s="133"/>
      <c r="JV88" s="133"/>
      <c r="KF88" s="133"/>
    </row>
    <row xmlns:x14ac="http://schemas.microsoft.com/office/spreadsheetml/2009/9/ac" r="89" s="3" customFormat="true" x14ac:dyDescent="0.25">
      <c r="A89" s="430" t="str">
        <f ca="true">IF(ISBLANK('Data Summary'!A91),"",'Data Summary'!A91)</f>
        <v/>
      </c>
      <c r="B89" s="133"/>
      <c r="L89" s="133"/>
      <c r="V89" s="133"/>
      <c r="AF89" s="133"/>
      <c r="AP89" s="133"/>
      <c r="AZ89" s="133"/>
      <c r="BA89" s="133"/>
      <c r="BB89" s="133"/>
      <c r="BC89" s="133"/>
      <c r="BD89" s="133"/>
      <c r="BE89" s="133"/>
      <c r="BF89" s="133"/>
      <c r="BG89" s="133"/>
      <c r="BJ89" s="133"/>
      <c r="BT89" s="133"/>
      <c r="CD89" s="133"/>
      <c r="CN89" s="133"/>
      <c r="CX89" s="133"/>
      <c r="DH89" s="133"/>
      <c r="DR89" s="133"/>
      <c r="EB89" s="133"/>
      <c r="EL89" s="133"/>
      <c r="EV89" s="133"/>
      <c r="FF89" s="133"/>
      <c r="FP89" s="133"/>
      <c r="FZ89" s="133"/>
      <c r="GJ89" s="133"/>
      <c r="GT89" s="133"/>
      <c r="HD89" s="133"/>
      <c r="HN89" s="133"/>
      <c r="HX89" s="133"/>
      <c r="IH89" s="133"/>
      <c r="IR89" s="133"/>
      <c r="JB89" s="133"/>
      <c r="JL89" s="133"/>
      <c r="JV89" s="133"/>
      <c r="KF89" s="133"/>
    </row>
    <row xmlns:x14ac="http://schemas.microsoft.com/office/spreadsheetml/2009/9/ac" r="90" s="3" customFormat="true" x14ac:dyDescent="0.25">
      <c r="A90" s="430" t="str">
        <f ca="true">IF(ISBLANK('Data Summary'!A92),"",'Data Summary'!A92)</f>
        <v/>
      </c>
      <c r="B90" s="133"/>
      <c r="L90" s="133"/>
      <c r="V90" s="133"/>
      <c r="AF90" s="133"/>
      <c r="AP90" s="133"/>
      <c r="AZ90" s="133"/>
      <c r="BA90" s="133"/>
      <c r="BB90" s="133"/>
      <c r="BC90" s="133"/>
      <c r="BD90" s="133"/>
      <c r="BE90" s="133"/>
      <c r="BF90" s="133"/>
      <c r="BG90" s="133"/>
      <c r="BJ90" s="133"/>
      <c r="BT90" s="133"/>
      <c r="CD90" s="133"/>
      <c r="CN90" s="133"/>
      <c r="CX90" s="133"/>
      <c r="DH90" s="133"/>
      <c r="DR90" s="133"/>
      <c r="EB90" s="133"/>
      <c r="EL90" s="133"/>
      <c r="EV90" s="133"/>
      <c r="FF90" s="133"/>
      <c r="FP90" s="133"/>
      <c r="FZ90" s="133"/>
      <c r="GJ90" s="133"/>
      <c r="GT90" s="133"/>
      <c r="HD90" s="133"/>
      <c r="HN90" s="133"/>
      <c r="HX90" s="133"/>
      <c r="IH90" s="133"/>
      <c r="IR90" s="133"/>
      <c r="JB90" s="133"/>
      <c r="JL90" s="133"/>
      <c r="JV90" s="133"/>
      <c r="KF90" s="133"/>
    </row>
    <row xmlns:x14ac="http://schemas.microsoft.com/office/spreadsheetml/2009/9/ac" r="91" s="3" customFormat="true" x14ac:dyDescent="0.25">
      <c r="A91" s="430" t="str">
        <f ca="true">IF(ISBLANK('Data Summary'!A93),"",'Data Summary'!A93)</f>
        <v/>
      </c>
      <c r="B91" s="133"/>
      <c r="L91" s="133"/>
      <c r="V91" s="133"/>
      <c r="AF91" s="133"/>
      <c r="AP91" s="133"/>
      <c r="AZ91" s="133"/>
      <c r="BA91" s="133"/>
      <c r="BB91" s="133"/>
      <c r="BC91" s="133"/>
      <c r="BD91" s="133"/>
      <c r="BE91" s="133"/>
      <c r="BF91" s="133"/>
      <c r="BG91" s="133"/>
      <c r="BJ91" s="133"/>
      <c r="BT91" s="133"/>
      <c r="CD91" s="133"/>
      <c r="CN91" s="133"/>
      <c r="CX91" s="133"/>
      <c r="DH91" s="133"/>
      <c r="DR91" s="133"/>
      <c r="EB91" s="133"/>
      <c r="EL91" s="133"/>
      <c r="EV91" s="133"/>
      <c r="FF91" s="133"/>
      <c r="FP91" s="133"/>
      <c r="FZ91" s="133"/>
      <c r="GJ91" s="133"/>
      <c r="GT91" s="133"/>
      <c r="HD91" s="133"/>
      <c r="HN91" s="133"/>
      <c r="HX91" s="133"/>
      <c r="IH91" s="133"/>
      <c r="IR91" s="133"/>
      <c r="JB91" s="133"/>
      <c r="JL91" s="133"/>
      <c r="JV91" s="133"/>
      <c r="KF91" s="133"/>
    </row>
    <row xmlns:x14ac="http://schemas.microsoft.com/office/spreadsheetml/2009/9/ac" r="92" s="3" customFormat="true" x14ac:dyDescent="0.25">
      <c r="A92" s="430" t="str">
        <f ca="true">IF(ISBLANK('Data Summary'!A94),"",'Data Summary'!A94)</f>
        <v/>
      </c>
      <c r="B92" s="133"/>
      <c r="L92" s="133"/>
      <c r="V92" s="133"/>
      <c r="AF92" s="133"/>
      <c r="AP92" s="133"/>
      <c r="AZ92" s="133"/>
      <c r="BA92" s="133"/>
      <c r="BB92" s="133"/>
      <c r="BC92" s="133"/>
      <c r="BD92" s="133"/>
      <c r="BE92" s="133"/>
      <c r="BF92" s="133"/>
      <c r="BG92" s="133"/>
      <c r="BJ92" s="133"/>
      <c r="BT92" s="133"/>
      <c r="CD92" s="133"/>
      <c r="CN92" s="133"/>
      <c r="CX92" s="133"/>
      <c r="DH92" s="133"/>
      <c r="DR92" s="133"/>
      <c r="EB92" s="133"/>
      <c r="EL92" s="133"/>
      <c r="EV92" s="133"/>
      <c r="FF92" s="133"/>
      <c r="FP92" s="133"/>
      <c r="FZ92" s="133"/>
      <c r="GJ92" s="133"/>
      <c r="GT92" s="133"/>
      <c r="HD92" s="133"/>
      <c r="HN92" s="133"/>
      <c r="HX92" s="133"/>
      <c r="IH92" s="133"/>
      <c r="IR92" s="133"/>
      <c r="JB92" s="133"/>
      <c r="JL92" s="133"/>
      <c r="JV92" s="133"/>
      <c r="KF92" s="133"/>
    </row>
    <row xmlns:x14ac="http://schemas.microsoft.com/office/spreadsheetml/2009/9/ac" r="93" s="3" customFormat="true" x14ac:dyDescent="0.25">
      <c r="A93" s="430" t="str">
        <f ca="true">IF(ISBLANK('Data Summary'!A95),"",'Data Summary'!A95)</f>
        <v/>
      </c>
      <c r="B93" s="133"/>
      <c r="L93" s="133"/>
      <c r="V93" s="133"/>
      <c r="AF93" s="133"/>
      <c r="AP93" s="133"/>
      <c r="AZ93" s="133"/>
      <c r="BA93" s="133"/>
      <c r="BB93" s="133"/>
      <c r="BC93" s="133"/>
      <c r="BD93" s="133"/>
      <c r="BE93" s="133"/>
      <c r="BF93" s="133"/>
      <c r="BG93" s="133"/>
      <c r="BJ93" s="133"/>
      <c r="BT93" s="133"/>
      <c r="CD93" s="133"/>
      <c r="CN93" s="133"/>
      <c r="CX93" s="133"/>
      <c r="DH93" s="133"/>
      <c r="DR93" s="133"/>
      <c r="EB93" s="133"/>
      <c r="EL93" s="133"/>
      <c r="EV93" s="133"/>
      <c r="FF93" s="133"/>
      <c r="FP93" s="133"/>
      <c r="FZ93" s="133"/>
      <c r="GJ93" s="133"/>
      <c r="GT93" s="133"/>
      <c r="HD93" s="133"/>
      <c r="HN93" s="133"/>
      <c r="HX93" s="133"/>
      <c r="IH93" s="133"/>
      <c r="IR93" s="133"/>
      <c r="JB93" s="133"/>
      <c r="JL93" s="133"/>
      <c r="JV93" s="133"/>
      <c r="KF93" s="133"/>
    </row>
    <row xmlns:x14ac="http://schemas.microsoft.com/office/spreadsheetml/2009/9/ac" r="94" s="3" customFormat="true" x14ac:dyDescent="0.25">
      <c r="A94" s="430" t="str">
        <f ca="true">IF(ISBLANK('Data Summary'!A96),"",'Data Summary'!A96)</f>
        <v/>
      </c>
      <c r="B94" s="133"/>
      <c r="L94" s="133"/>
      <c r="V94" s="133"/>
      <c r="AF94" s="133"/>
      <c r="AP94" s="133"/>
      <c r="AZ94" s="133"/>
      <c r="BA94" s="133"/>
      <c r="BB94" s="133"/>
      <c r="BC94" s="133"/>
      <c r="BD94" s="133"/>
      <c r="BE94" s="133"/>
      <c r="BF94" s="133"/>
      <c r="BG94" s="133"/>
      <c r="BJ94" s="133"/>
      <c r="BT94" s="133"/>
      <c r="CD94" s="133"/>
      <c r="CN94" s="133"/>
      <c r="CX94" s="133"/>
      <c r="DH94" s="133"/>
      <c r="DR94" s="133"/>
      <c r="EB94" s="133"/>
      <c r="EL94" s="133"/>
      <c r="EV94" s="133"/>
      <c r="FF94" s="133"/>
      <c r="FP94" s="133"/>
      <c r="FZ94" s="133"/>
      <c r="GJ94" s="133"/>
      <c r="GT94" s="133"/>
      <c r="HD94" s="133"/>
      <c r="HN94" s="133"/>
      <c r="HX94" s="133"/>
      <c r="IH94" s="133"/>
      <c r="IR94" s="133"/>
      <c r="JB94" s="133"/>
      <c r="JL94" s="133"/>
      <c r="JV94" s="133"/>
      <c r="KF94" s="133"/>
    </row>
    <row xmlns:x14ac="http://schemas.microsoft.com/office/spreadsheetml/2009/9/ac" r="95" s="3" customFormat="true" x14ac:dyDescent="0.25">
      <c r="A95" s="430" t="str">
        <f ca="true">IF(ISBLANK('Data Summary'!A97),"",'Data Summary'!A97)</f>
        <v/>
      </c>
      <c r="B95" s="133"/>
      <c r="L95" s="133"/>
      <c r="V95" s="133"/>
      <c r="AF95" s="133"/>
      <c r="AP95" s="133"/>
      <c r="AZ95" s="133"/>
      <c r="BA95" s="133"/>
      <c r="BB95" s="133"/>
      <c r="BC95" s="133"/>
      <c r="BD95" s="133"/>
      <c r="BE95" s="133"/>
      <c r="BF95" s="133"/>
      <c r="BG95" s="133"/>
      <c r="BJ95" s="133"/>
      <c r="BT95" s="133"/>
      <c r="CD95" s="133"/>
      <c r="CN95" s="133"/>
      <c r="CX95" s="133"/>
      <c r="DH95" s="133"/>
      <c r="DR95" s="133"/>
      <c r="EB95" s="133"/>
      <c r="EL95" s="133"/>
      <c r="EV95" s="133"/>
      <c r="FF95" s="133"/>
      <c r="FP95" s="133"/>
      <c r="FZ95" s="133"/>
      <c r="GJ95" s="133"/>
      <c r="GT95" s="133"/>
      <c r="HD95" s="133"/>
      <c r="HN95" s="133"/>
      <c r="HX95" s="133"/>
      <c r="IH95" s="133"/>
      <c r="IR95" s="133"/>
      <c r="JB95" s="133"/>
      <c r="JL95" s="133"/>
      <c r="JV95" s="133"/>
      <c r="KF95" s="133"/>
    </row>
    <row xmlns:x14ac="http://schemas.microsoft.com/office/spreadsheetml/2009/9/ac" r="96" s="3" customFormat="true" x14ac:dyDescent="0.25">
      <c r="A96" s="430" t="str">
        <f ca="true">IF(ISBLANK('Data Summary'!A98),"",'Data Summary'!A98)</f>
        <v/>
      </c>
      <c r="B96" s="133"/>
      <c r="L96" s="133"/>
      <c r="V96" s="133"/>
      <c r="AF96" s="133"/>
      <c r="AP96" s="133"/>
      <c r="AZ96" s="133"/>
      <c r="BA96" s="133"/>
      <c r="BB96" s="133"/>
      <c r="BC96" s="133"/>
      <c r="BD96" s="133"/>
      <c r="BE96" s="133"/>
      <c r="BF96" s="133"/>
      <c r="BG96" s="133"/>
      <c r="BJ96" s="133"/>
      <c r="BT96" s="133"/>
      <c r="CD96" s="133"/>
      <c r="CN96" s="133"/>
      <c r="CX96" s="133"/>
      <c r="DH96" s="133"/>
      <c r="DR96" s="133"/>
      <c r="EB96" s="133"/>
      <c r="EL96" s="133"/>
      <c r="EV96" s="133"/>
      <c r="FF96" s="133"/>
      <c r="FP96" s="133"/>
      <c r="FZ96" s="133"/>
      <c r="GJ96" s="133"/>
      <c r="GT96" s="133"/>
      <c r="HD96" s="133"/>
      <c r="HN96" s="133"/>
      <c r="HX96" s="133"/>
      <c r="IH96" s="133"/>
      <c r="IR96" s="133"/>
      <c r="JB96" s="133"/>
      <c r="JL96" s="133"/>
      <c r="JV96" s="133"/>
      <c r="KF96" s="133"/>
    </row>
    <row xmlns:x14ac="http://schemas.microsoft.com/office/spreadsheetml/2009/9/ac" r="97" s="3" customFormat="true" x14ac:dyDescent="0.25">
      <c r="A97" s="430" t="str">
        <f ca="true">IF(ISBLANK('Data Summary'!A99),"",'Data Summary'!A99)</f>
        <v/>
      </c>
      <c r="B97" s="133"/>
      <c r="L97" s="133"/>
      <c r="V97" s="133"/>
      <c r="AF97" s="133"/>
      <c r="AP97" s="133"/>
      <c r="AZ97" s="133"/>
      <c r="BA97" s="133"/>
      <c r="BB97" s="133"/>
      <c r="BC97" s="133"/>
      <c r="BD97" s="133"/>
      <c r="BE97" s="133"/>
      <c r="BF97" s="133"/>
      <c r="BG97" s="133"/>
      <c r="BJ97" s="133"/>
      <c r="BT97" s="133"/>
      <c r="CD97" s="133"/>
      <c r="CN97" s="133"/>
      <c r="CX97" s="133"/>
      <c r="DH97" s="133"/>
      <c r="DR97" s="133"/>
      <c r="EB97" s="133"/>
      <c r="EL97" s="133"/>
      <c r="EV97" s="133"/>
      <c r="FF97" s="133"/>
      <c r="FP97" s="133"/>
      <c r="FZ97" s="133"/>
      <c r="GJ97" s="133"/>
      <c r="GT97" s="133"/>
      <c r="HD97" s="133"/>
      <c r="HN97" s="133"/>
      <c r="HX97" s="133"/>
      <c r="IH97" s="133"/>
      <c r="IR97" s="133"/>
      <c r="JB97" s="133"/>
      <c r="JL97" s="133"/>
      <c r="JV97" s="133"/>
      <c r="KF97" s="133"/>
    </row>
    <row xmlns:x14ac="http://schemas.microsoft.com/office/spreadsheetml/2009/9/ac" r="98" s="3" customFormat="true" x14ac:dyDescent="0.25">
      <c r="A98" s="430" t="str">
        <f ca="true">IF(ISBLANK('Data Summary'!A100),"",'Data Summary'!A100)</f>
        <v/>
      </c>
      <c r="B98" s="133"/>
      <c r="L98" s="133"/>
      <c r="V98" s="133"/>
      <c r="AF98" s="133"/>
      <c r="AP98" s="133"/>
      <c r="AZ98" s="133"/>
      <c r="BA98" s="133"/>
      <c r="BB98" s="133"/>
      <c r="BC98" s="133"/>
      <c r="BD98" s="133"/>
      <c r="BE98" s="133"/>
      <c r="BF98" s="133"/>
      <c r="BG98" s="133"/>
      <c r="BJ98" s="133"/>
      <c r="BT98" s="133"/>
      <c r="CD98" s="133"/>
      <c r="CN98" s="133"/>
      <c r="CX98" s="133"/>
      <c r="DH98" s="133"/>
      <c r="DR98" s="133"/>
      <c r="EB98" s="133"/>
      <c r="EL98" s="133"/>
      <c r="EV98" s="133"/>
      <c r="FF98" s="133"/>
      <c r="FP98" s="133"/>
      <c r="FZ98" s="133"/>
      <c r="GJ98" s="133"/>
      <c r="GT98" s="133"/>
      <c r="HD98" s="133"/>
      <c r="HN98" s="133"/>
      <c r="HX98" s="133"/>
      <c r="IH98" s="133"/>
      <c r="IR98" s="133"/>
      <c r="JB98" s="133"/>
      <c r="JL98" s="133"/>
      <c r="JV98" s="133"/>
      <c r="KF98" s="133"/>
    </row>
    <row xmlns:x14ac="http://schemas.microsoft.com/office/spreadsheetml/2009/9/ac" r="99" s="3" customFormat="true" x14ac:dyDescent="0.25">
      <c r="A99" s="430" t="str">
        <f ca="true">IF(ISBLANK('Data Summary'!A101),"",'Data Summary'!A101)</f>
        <v/>
      </c>
      <c r="B99" s="133"/>
      <c r="L99" s="133"/>
      <c r="V99" s="133"/>
      <c r="AF99" s="133"/>
      <c r="AP99" s="133"/>
      <c r="AZ99" s="133"/>
      <c r="BA99" s="133"/>
      <c r="BB99" s="133"/>
      <c r="BC99" s="133"/>
      <c r="BD99" s="133"/>
      <c r="BE99" s="133"/>
      <c r="BF99" s="133"/>
      <c r="BG99" s="133"/>
      <c r="BJ99" s="133"/>
      <c r="BT99" s="133"/>
      <c r="CD99" s="133"/>
      <c r="CN99" s="133"/>
      <c r="CX99" s="133"/>
      <c r="DH99" s="133"/>
      <c r="DR99" s="133"/>
      <c r="EB99" s="133"/>
      <c r="EL99" s="133"/>
      <c r="EV99" s="133"/>
      <c r="FF99" s="133"/>
      <c r="FP99" s="133"/>
      <c r="FZ99" s="133"/>
      <c r="GJ99" s="133"/>
      <c r="GT99" s="133"/>
      <c r="HD99" s="133"/>
      <c r="HN99" s="133"/>
      <c r="HX99" s="133"/>
      <c r="IH99" s="133"/>
      <c r="IR99" s="133"/>
      <c r="JB99" s="133"/>
      <c r="JL99" s="133"/>
      <c r="JV99" s="133"/>
      <c r="KF99" s="133"/>
    </row>
    <row xmlns:x14ac="http://schemas.microsoft.com/office/spreadsheetml/2009/9/ac" r="100" s="3" customFormat="true" x14ac:dyDescent="0.25">
      <c r="A100" s="430" t="str">
        <f ca="true">IF(ISBLANK('Data Summary'!A102),"",'Data Summary'!A102)</f>
        <v/>
      </c>
      <c r="B100" s="133"/>
      <c r="L100" s="133"/>
      <c r="V100" s="133"/>
      <c r="AF100" s="133"/>
      <c r="AP100" s="133"/>
      <c r="AZ100" s="133"/>
      <c r="BA100" s="133"/>
      <c r="BB100" s="133"/>
      <c r="BC100" s="133"/>
      <c r="BD100" s="133"/>
      <c r="BE100" s="133"/>
      <c r="BF100" s="133"/>
      <c r="BG100" s="133"/>
      <c r="BJ100" s="133"/>
      <c r="BT100" s="133"/>
      <c r="CD100" s="133"/>
      <c r="CN100" s="133"/>
      <c r="CX100" s="133"/>
      <c r="DH100" s="133"/>
      <c r="DR100" s="133"/>
      <c r="EB100" s="133"/>
      <c r="EL100" s="133"/>
      <c r="EV100" s="133"/>
      <c r="FF100" s="133"/>
      <c r="FP100" s="133"/>
      <c r="FZ100" s="133"/>
      <c r="GJ100" s="133"/>
      <c r="GT100" s="133"/>
      <c r="HD100" s="133"/>
      <c r="HN100" s="133"/>
      <c r="HX100" s="133"/>
      <c r="IH100" s="133"/>
      <c r="IR100" s="133"/>
      <c r="JB100" s="133"/>
      <c r="JL100" s="133"/>
      <c r="JV100" s="133"/>
      <c r="KF100" s="133"/>
    </row>
    <row xmlns:x14ac="http://schemas.microsoft.com/office/spreadsheetml/2009/9/ac" r="101" s="3" customFormat="true" x14ac:dyDescent="0.25">
      <c r="A101" s="430" t="str">
        <f ca="true">IF(ISBLANK('Data Summary'!A103),"",'Data Summary'!A103)</f>
        <v/>
      </c>
      <c r="B101" s="133"/>
      <c r="L101" s="133"/>
      <c r="V101" s="133"/>
      <c r="AF101" s="133"/>
      <c r="AP101" s="133"/>
      <c r="AZ101" s="133"/>
      <c r="BA101" s="133"/>
      <c r="BB101" s="133"/>
      <c r="BC101" s="133"/>
      <c r="BD101" s="133"/>
      <c r="BE101" s="133"/>
      <c r="BF101" s="133"/>
      <c r="BG101" s="133"/>
      <c r="BJ101" s="133"/>
      <c r="BT101" s="133"/>
      <c r="CD101" s="133"/>
      <c r="CN101" s="133"/>
      <c r="CX101" s="133"/>
      <c r="DH101" s="133"/>
      <c r="DR101" s="133"/>
      <c r="EB101" s="133"/>
      <c r="EL101" s="133"/>
      <c r="EV101" s="133"/>
      <c r="FF101" s="133"/>
      <c r="FP101" s="133"/>
      <c r="FZ101" s="133"/>
      <c r="GJ101" s="133"/>
      <c r="GT101" s="133"/>
      <c r="HD101" s="133"/>
      <c r="HN101" s="133"/>
      <c r="HX101" s="133"/>
      <c r="IH101" s="133"/>
      <c r="IR101" s="133"/>
      <c r="JB101" s="133"/>
      <c r="JL101" s="133"/>
      <c r="JV101" s="133"/>
      <c r="KF101" s="133"/>
    </row>
    <row xmlns:x14ac="http://schemas.microsoft.com/office/spreadsheetml/2009/9/ac" r="102" s="3" customFormat="true" x14ac:dyDescent="0.25">
      <c r="A102" s="430" t="str">
        <f ca="true">IF(ISBLANK('Data Summary'!A104),"",'Data Summary'!A104)</f>
        <v/>
      </c>
      <c r="B102" s="133"/>
      <c r="L102" s="133"/>
      <c r="V102" s="133"/>
      <c r="AF102" s="133"/>
      <c r="AP102" s="133"/>
      <c r="AZ102" s="133"/>
      <c r="BA102" s="133"/>
      <c r="BB102" s="133"/>
      <c r="BC102" s="133"/>
      <c r="BD102" s="133"/>
      <c r="BE102" s="133"/>
      <c r="BF102" s="133"/>
      <c r="BG102" s="133"/>
      <c r="BJ102" s="133"/>
      <c r="BT102" s="133"/>
      <c r="CD102" s="133"/>
      <c r="CN102" s="133"/>
      <c r="CX102" s="133"/>
      <c r="DH102" s="133"/>
      <c r="DR102" s="133"/>
      <c r="EB102" s="133"/>
      <c r="EL102" s="133"/>
      <c r="EV102" s="133"/>
      <c r="FF102" s="133"/>
      <c r="FP102" s="133"/>
      <c r="FZ102" s="133"/>
      <c r="GJ102" s="133"/>
      <c r="GT102" s="133"/>
      <c r="HD102" s="133"/>
      <c r="HN102" s="133"/>
      <c r="HX102" s="133"/>
      <c r="IH102" s="133"/>
      <c r="IR102" s="133"/>
      <c r="JB102" s="133"/>
      <c r="JL102" s="133"/>
      <c r="JV102" s="133"/>
      <c r="KF102" s="133"/>
    </row>
    <row xmlns:x14ac="http://schemas.microsoft.com/office/spreadsheetml/2009/9/ac" r="103" s="3" customFormat="true" x14ac:dyDescent="0.25">
      <c r="A103" s="430" t="str">
        <f ca="true">IF(ISBLANK('Data Summary'!A105),"",'Data Summary'!A105)</f>
        <v/>
      </c>
      <c r="B103" s="133"/>
      <c r="L103" s="133"/>
      <c r="V103" s="133"/>
      <c r="AF103" s="133"/>
      <c r="AP103" s="133"/>
      <c r="AZ103" s="133"/>
      <c r="BA103" s="133"/>
      <c r="BB103" s="133"/>
      <c r="BC103" s="133"/>
      <c r="BD103" s="133"/>
      <c r="BE103" s="133"/>
      <c r="BF103" s="133"/>
      <c r="BG103" s="133"/>
      <c r="BJ103" s="133"/>
      <c r="BT103" s="133"/>
      <c r="CD103" s="133"/>
      <c r="CN103" s="133"/>
      <c r="CX103" s="133"/>
      <c r="DH103" s="133"/>
      <c r="DR103" s="133"/>
      <c r="EB103" s="133"/>
      <c r="EL103" s="133"/>
      <c r="EV103" s="133"/>
      <c r="FF103" s="133"/>
      <c r="FP103" s="133"/>
      <c r="FZ103" s="133"/>
      <c r="GJ103" s="133"/>
      <c r="GT103" s="133"/>
      <c r="HD103" s="133"/>
      <c r="HN103" s="133"/>
      <c r="HX103" s="133"/>
      <c r="IH103" s="133"/>
      <c r="IR103" s="133"/>
      <c r="JB103" s="133"/>
      <c r="JL103" s="133"/>
      <c r="JV103" s="133"/>
      <c r="KF103" s="133"/>
    </row>
    <row xmlns:x14ac="http://schemas.microsoft.com/office/spreadsheetml/2009/9/ac" r="104" s="3" customFormat="true" x14ac:dyDescent="0.25">
      <c r="A104" s="430" t="str">
        <f ca="true">IF(ISBLANK('Data Summary'!A106),"",'Data Summary'!A106)</f>
        <v/>
      </c>
      <c r="B104" s="133"/>
      <c r="L104" s="133"/>
      <c r="V104" s="133"/>
      <c r="AF104" s="133"/>
      <c r="AP104" s="133"/>
      <c r="AZ104" s="133"/>
      <c r="BA104" s="133"/>
      <c r="BB104" s="133"/>
      <c r="BC104" s="133"/>
      <c r="BD104" s="133"/>
      <c r="BE104" s="133"/>
      <c r="BF104" s="133"/>
      <c r="BG104" s="133"/>
      <c r="BJ104" s="133"/>
      <c r="BT104" s="133"/>
      <c r="CD104" s="133"/>
      <c r="CN104" s="133"/>
      <c r="CX104" s="133"/>
      <c r="DH104" s="133"/>
      <c r="DR104" s="133"/>
      <c r="EB104" s="133"/>
      <c r="EL104" s="133"/>
      <c r="EV104" s="133"/>
      <c r="FF104" s="133"/>
      <c r="FP104" s="133"/>
      <c r="FZ104" s="133"/>
      <c r="GJ104" s="133"/>
      <c r="GT104" s="133"/>
      <c r="HD104" s="133"/>
      <c r="HN104" s="133"/>
      <c r="HX104" s="133"/>
      <c r="IH104" s="133"/>
      <c r="IR104" s="133"/>
      <c r="JB104" s="133"/>
      <c r="JL104" s="133"/>
      <c r="JV104" s="133"/>
      <c r="KF104" s="133"/>
    </row>
    <row xmlns:x14ac="http://schemas.microsoft.com/office/spreadsheetml/2009/9/ac" r="105" s="3" customFormat="true" x14ac:dyDescent="0.25">
      <c r="A105" s="430" t="str">
        <f ca="true">IF(ISBLANK('Data Summary'!A107),"",'Data Summary'!A107)</f>
        <v/>
      </c>
      <c r="B105" s="133"/>
      <c r="L105" s="133"/>
      <c r="V105" s="133"/>
      <c r="AF105" s="133"/>
      <c r="AP105" s="133"/>
      <c r="AZ105" s="133"/>
      <c r="BA105" s="133"/>
      <c r="BB105" s="133"/>
      <c r="BC105" s="133"/>
      <c r="BD105" s="133"/>
      <c r="BE105" s="133"/>
      <c r="BF105" s="133"/>
      <c r="BG105" s="133"/>
      <c r="BJ105" s="133"/>
      <c r="BT105" s="133"/>
      <c r="CD105" s="133"/>
      <c r="CN105" s="133"/>
      <c r="CX105" s="133"/>
      <c r="DH105" s="133"/>
      <c r="DR105" s="133"/>
      <c r="EB105" s="133"/>
      <c r="EL105" s="133"/>
      <c r="EV105" s="133"/>
      <c r="FF105" s="133"/>
      <c r="FP105" s="133"/>
      <c r="FZ105" s="133"/>
      <c r="GJ105" s="133"/>
      <c r="GT105" s="133"/>
      <c r="HD105" s="133"/>
      <c r="HN105" s="133"/>
      <c r="HX105" s="133"/>
      <c r="IH105" s="133"/>
      <c r="IR105" s="133"/>
      <c r="JB105" s="133"/>
      <c r="JL105" s="133"/>
      <c r="JV105" s="133"/>
      <c r="KF105" s="133"/>
    </row>
    <row xmlns:x14ac="http://schemas.microsoft.com/office/spreadsheetml/2009/9/ac" r="106" s="3" customFormat="true" x14ac:dyDescent="0.25">
      <c r="A106" s="430" t="str">
        <f ca="true">IF(ISBLANK('Data Summary'!A108),"",'Data Summary'!A108)</f>
        <v/>
      </c>
      <c r="B106" s="133"/>
      <c r="L106" s="133"/>
      <c r="V106" s="133"/>
      <c r="AF106" s="133"/>
      <c r="AP106" s="133"/>
      <c r="AZ106" s="133"/>
      <c r="BA106" s="133"/>
      <c r="BB106" s="133"/>
      <c r="BC106" s="133"/>
      <c r="BD106" s="133"/>
      <c r="BE106" s="133"/>
      <c r="BF106" s="133"/>
      <c r="BG106" s="133"/>
      <c r="BJ106" s="133"/>
      <c r="BT106" s="133"/>
      <c r="CD106" s="133"/>
      <c r="CN106" s="133"/>
      <c r="CX106" s="133"/>
      <c r="DH106" s="133"/>
      <c r="DR106" s="133"/>
      <c r="EB106" s="133"/>
      <c r="EL106" s="133"/>
      <c r="EV106" s="133"/>
      <c r="FF106" s="133"/>
      <c r="FP106" s="133"/>
      <c r="FZ106" s="133"/>
      <c r="GJ106" s="133"/>
      <c r="GT106" s="133"/>
      <c r="HD106" s="133"/>
      <c r="HN106" s="133"/>
      <c r="HX106" s="133"/>
      <c r="IH106" s="133"/>
      <c r="IR106" s="133"/>
      <c r="JB106" s="133"/>
      <c r="JL106" s="133"/>
      <c r="JV106" s="133"/>
      <c r="KF106" s="133"/>
    </row>
    <row xmlns:x14ac="http://schemas.microsoft.com/office/spreadsheetml/2009/9/ac" r="107" s="3" customFormat="true" x14ac:dyDescent="0.25">
      <c r="A107" s="430" t="str">
        <f ca="true">IF(ISBLANK('Data Summary'!A109),"",'Data Summary'!A109)</f>
        <v/>
      </c>
      <c r="B107" s="133"/>
      <c r="L107" s="133"/>
      <c r="V107" s="133"/>
      <c r="AF107" s="133"/>
      <c r="AP107" s="133"/>
      <c r="AZ107" s="133"/>
      <c r="BA107" s="133"/>
      <c r="BB107" s="133"/>
      <c r="BC107" s="133"/>
      <c r="BD107" s="133"/>
      <c r="BE107" s="133"/>
      <c r="BF107" s="133"/>
      <c r="BG107" s="133"/>
      <c r="BJ107" s="133"/>
      <c r="BT107" s="133"/>
      <c r="CD107" s="133"/>
      <c r="CN107" s="133"/>
      <c r="CX107" s="133"/>
      <c r="DH107" s="133"/>
      <c r="DR107" s="133"/>
      <c r="EB107" s="133"/>
      <c r="EL107" s="133"/>
      <c r="EV107" s="133"/>
      <c r="FF107" s="133"/>
      <c r="FP107" s="133"/>
      <c r="FZ107" s="133"/>
      <c r="GJ107" s="133"/>
      <c r="GT107" s="133"/>
      <c r="HD107" s="133"/>
      <c r="HN107" s="133"/>
      <c r="HX107" s="133"/>
      <c r="IH107" s="133"/>
      <c r="IR107" s="133"/>
      <c r="JB107" s="133"/>
      <c r="JL107" s="133"/>
      <c r="JV107" s="133"/>
      <c r="KF107" s="133"/>
    </row>
    <row xmlns:x14ac="http://schemas.microsoft.com/office/spreadsheetml/2009/9/ac" r="108" s="3" customFormat="true" x14ac:dyDescent="0.25">
      <c r="A108" s="430" t="str">
        <f ca="true">IF(ISBLANK('Data Summary'!A110),"",'Data Summary'!A110)</f>
        <v/>
      </c>
      <c r="B108" s="133"/>
      <c r="L108" s="133"/>
      <c r="V108" s="133"/>
      <c r="AF108" s="133"/>
      <c r="AP108" s="133"/>
      <c r="AZ108" s="133"/>
      <c r="BA108" s="133"/>
      <c r="BB108" s="133"/>
      <c r="BC108" s="133"/>
      <c r="BD108" s="133"/>
      <c r="BE108" s="133"/>
      <c r="BF108" s="133"/>
      <c r="BG108" s="133"/>
      <c r="BJ108" s="133"/>
      <c r="BT108" s="133"/>
      <c r="CD108" s="133"/>
      <c r="CN108" s="133"/>
      <c r="CX108" s="133"/>
      <c r="DH108" s="133"/>
      <c r="DR108" s="133"/>
      <c r="EB108" s="133"/>
      <c r="EL108" s="133"/>
      <c r="EV108" s="133"/>
      <c r="FF108" s="133"/>
      <c r="FP108" s="133"/>
      <c r="FZ108" s="133"/>
      <c r="GJ108" s="133"/>
      <c r="GT108" s="133"/>
      <c r="HD108" s="133"/>
      <c r="HN108" s="133"/>
      <c r="HX108" s="133"/>
      <c r="IH108" s="133"/>
      <c r="IR108" s="133"/>
      <c r="JB108" s="133"/>
      <c r="JL108" s="133"/>
      <c r="JV108" s="133"/>
      <c r="KF108" s="133"/>
    </row>
    <row xmlns:x14ac="http://schemas.microsoft.com/office/spreadsheetml/2009/9/ac" r="109" s="3" customFormat="true" x14ac:dyDescent="0.25">
      <c r="A109" s="430" t="str">
        <f ca="true">IF(ISBLANK('Data Summary'!A111),"",'Data Summary'!A111)</f>
        <v/>
      </c>
      <c r="B109" s="133"/>
      <c r="L109" s="133"/>
      <c r="V109" s="133"/>
      <c r="AF109" s="133"/>
      <c r="AP109" s="133"/>
      <c r="AZ109" s="133"/>
      <c r="BA109" s="133"/>
      <c r="BB109" s="133"/>
      <c r="BC109" s="133"/>
      <c r="BD109" s="133"/>
      <c r="BE109" s="133"/>
      <c r="BF109" s="133"/>
      <c r="BG109" s="133"/>
      <c r="BJ109" s="133"/>
      <c r="BT109" s="133"/>
      <c r="CD109" s="133"/>
      <c r="CN109" s="133"/>
      <c r="CX109" s="133"/>
      <c r="DH109" s="133"/>
      <c r="DR109" s="133"/>
      <c r="EB109" s="133"/>
      <c r="EL109" s="133"/>
      <c r="EV109" s="133"/>
      <c r="FF109" s="133"/>
      <c r="FP109" s="133"/>
      <c r="FZ109" s="133"/>
      <c r="GJ109" s="133"/>
      <c r="GT109" s="133"/>
      <c r="HD109" s="133"/>
      <c r="HN109" s="133"/>
      <c r="HX109" s="133"/>
      <c r="IH109" s="133"/>
      <c r="IR109" s="133"/>
      <c r="JB109" s="133"/>
      <c r="JL109" s="133"/>
      <c r="JV109" s="133"/>
      <c r="KF109" s="133"/>
    </row>
    <row xmlns:x14ac="http://schemas.microsoft.com/office/spreadsheetml/2009/9/ac" r="110" s="3" customFormat="true" x14ac:dyDescent="0.25">
      <c r="A110" s="430" t="str">
        <f ca="true">IF(ISBLANK('Data Summary'!A112),"",'Data Summary'!A112)</f>
        <v/>
      </c>
      <c r="B110" s="133"/>
      <c r="L110" s="133"/>
      <c r="V110" s="133"/>
      <c r="AF110" s="133"/>
      <c r="AP110" s="133"/>
      <c r="AZ110" s="133"/>
      <c r="BA110" s="133"/>
      <c r="BB110" s="133"/>
      <c r="BC110" s="133"/>
      <c r="BD110" s="133"/>
      <c r="BE110" s="133"/>
      <c r="BF110" s="133"/>
      <c r="BG110" s="133"/>
      <c r="BJ110" s="133"/>
      <c r="BT110" s="133"/>
      <c r="CD110" s="133"/>
      <c r="CN110" s="133"/>
      <c r="CX110" s="133"/>
      <c r="DH110" s="133"/>
      <c r="DR110" s="133"/>
      <c r="EB110" s="133"/>
      <c r="EL110" s="133"/>
      <c r="EV110" s="133"/>
      <c r="FF110" s="133"/>
      <c r="FP110" s="133"/>
      <c r="FZ110" s="133"/>
      <c r="GJ110" s="133"/>
      <c r="GT110" s="133"/>
      <c r="HD110" s="133"/>
      <c r="HN110" s="133"/>
      <c r="HX110" s="133"/>
      <c r="IH110" s="133"/>
      <c r="IR110" s="133"/>
      <c r="JB110" s="133"/>
      <c r="JL110" s="133"/>
      <c r="JV110" s="133"/>
      <c r="KF110" s="133"/>
    </row>
    <row xmlns:x14ac="http://schemas.microsoft.com/office/spreadsheetml/2009/9/ac" r="111" s="3" customFormat="true" x14ac:dyDescent="0.25">
      <c r="A111" s="430" t="str">
        <f ca="true">IF(ISBLANK('Data Summary'!A113),"",'Data Summary'!A113)</f>
        <v/>
      </c>
      <c r="B111" s="133"/>
      <c r="L111" s="133"/>
      <c r="V111" s="133"/>
      <c r="AF111" s="133"/>
      <c r="AP111" s="133"/>
      <c r="AZ111" s="133"/>
      <c r="BA111" s="133"/>
      <c r="BB111" s="133"/>
      <c r="BC111" s="133"/>
      <c r="BD111" s="133"/>
      <c r="BE111" s="133"/>
      <c r="BF111" s="133"/>
      <c r="BG111" s="133"/>
      <c r="BJ111" s="133"/>
      <c r="BT111" s="133"/>
      <c r="CD111" s="133"/>
      <c r="CN111" s="133"/>
      <c r="CX111" s="133"/>
      <c r="DH111" s="133"/>
      <c r="DR111" s="133"/>
      <c r="EB111" s="133"/>
      <c r="EL111" s="133"/>
      <c r="EV111" s="133"/>
      <c r="FF111" s="133"/>
      <c r="FP111" s="133"/>
      <c r="FZ111" s="133"/>
      <c r="GJ111" s="133"/>
      <c r="GT111" s="133"/>
      <c r="HD111" s="133"/>
      <c r="HN111" s="133"/>
      <c r="HX111" s="133"/>
      <c r="IH111" s="133"/>
      <c r="IR111" s="133"/>
      <c r="JB111" s="133"/>
      <c r="JL111" s="133"/>
      <c r="JV111" s="133"/>
      <c r="KF111" s="133"/>
    </row>
    <row xmlns:x14ac="http://schemas.microsoft.com/office/spreadsheetml/2009/9/ac" r="112" s="3" customFormat="true" x14ac:dyDescent="0.25">
      <c r="A112" s="430" t="str">
        <f ca="true">IF(ISBLANK('Data Summary'!A114),"",'Data Summary'!A114)</f>
        <v/>
      </c>
      <c r="B112" s="133"/>
      <c r="L112" s="133"/>
      <c r="V112" s="133"/>
      <c r="AF112" s="133"/>
      <c r="AP112" s="133"/>
      <c r="AZ112" s="133"/>
      <c r="BA112" s="133"/>
      <c r="BB112" s="133"/>
      <c r="BC112" s="133"/>
      <c r="BD112" s="133"/>
      <c r="BE112" s="133"/>
      <c r="BF112" s="133"/>
      <c r="BG112" s="133"/>
      <c r="BJ112" s="133"/>
      <c r="BT112" s="133"/>
      <c r="CD112" s="133"/>
      <c r="CN112" s="133"/>
      <c r="CX112" s="133"/>
      <c r="DH112" s="133"/>
      <c r="DR112" s="133"/>
      <c r="EB112" s="133"/>
      <c r="EL112" s="133"/>
      <c r="EV112" s="133"/>
      <c r="FF112" s="133"/>
      <c r="FP112" s="133"/>
      <c r="FZ112" s="133"/>
      <c r="GJ112" s="133"/>
      <c r="GT112" s="133"/>
      <c r="HD112" s="133"/>
      <c r="HN112" s="133"/>
      <c r="HX112" s="133"/>
      <c r="IH112" s="133"/>
      <c r="IR112" s="133"/>
      <c r="JB112" s="133"/>
      <c r="JL112" s="133"/>
      <c r="JV112" s="133"/>
      <c r="KF112" s="133"/>
    </row>
    <row xmlns:x14ac="http://schemas.microsoft.com/office/spreadsheetml/2009/9/ac" r="113" s="3" customFormat="true" x14ac:dyDescent="0.25">
      <c r="A113" s="430" t="str">
        <f ca="true">IF(ISBLANK('Data Summary'!A115),"",'Data Summary'!A115)</f>
        <v/>
      </c>
      <c r="B113" s="133"/>
      <c r="L113" s="133"/>
      <c r="V113" s="133"/>
      <c r="AF113" s="133"/>
      <c r="AP113" s="133"/>
      <c r="AZ113" s="133"/>
      <c r="BA113" s="133"/>
      <c r="BB113" s="133"/>
      <c r="BC113" s="133"/>
      <c r="BD113" s="133"/>
      <c r="BE113" s="133"/>
      <c r="BF113" s="133"/>
      <c r="BG113" s="133"/>
      <c r="BJ113" s="133"/>
      <c r="BT113" s="133"/>
      <c r="CD113" s="133"/>
      <c r="CN113" s="133"/>
      <c r="CX113" s="133"/>
      <c r="DH113" s="133"/>
      <c r="DR113" s="133"/>
      <c r="EB113" s="133"/>
      <c r="EL113" s="133"/>
      <c r="EV113" s="133"/>
      <c r="FF113" s="133"/>
      <c r="FP113" s="133"/>
      <c r="FZ113" s="133"/>
      <c r="GJ113" s="133"/>
      <c r="GT113" s="133"/>
      <c r="HD113" s="133"/>
      <c r="HN113" s="133"/>
      <c r="HX113" s="133"/>
      <c r="IH113" s="133"/>
      <c r="IR113" s="133"/>
      <c r="JB113" s="133"/>
      <c r="JL113" s="133"/>
      <c r="JV113" s="133"/>
      <c r="KF113" s="133"/>
    </row>
    <row xmlns:x14ac="http://schemas.microsoft.com/office/spreadsheetml/2009/9/ac" r="114" s="3" customFormat="true" x14ac:dyDescent="0.25">
      <c r="A114" s="430" t="str">
        <f ca="true">IF(ISBLANK('Data Summary'!A116),"",'Data Summary'!A116)</f>
        <v/>
      </c>
      <c r="B114" s="133"/>
      <c r="L114" s="133"/>
      <c r="V114" s="133"/>
      <c r="AF114" s="133"/>
      <c r="AP114" s="133"/>
      <c r="AZ114" s="133"/>
      <c r="BA114" s="133"/>
      <c r="BB114" s="133"/>
      <c r="BC114" s="133"/>
      <c r="BD114" s="133"/>
      <c r="BE114" s="133"/>
      <c r="BF114" s="133"/>
      <c r="BG114" s="133"/>
      <c r="BJ114" s="133"/>
      <c r="BT114" s="133"/>
      <c r="CD114" s="133"/>
      <c r="CN114" s="133"/>
      <c r="CX114" s="133"/>
      <c r="DH114" s="133"/>
      <c r="DR114" s="133"/>
      <c r="EB114" s="133"/>
      <c r="EL114" s="133"/>
      <c r="EV114" s="133"/>
      <c r="FF114" s="133"/>
      <c r="FP114" s="133"/>
      <c r="FZ114" s="133"/>
      <c r="GJ114" s="133"/>
      <c r="GT114" s="133"/>
      <c r="HD114" s="133"/>
      <c r="HN114" s="133"/>
      <c r="HX114" s="133"/>
      <c r="IH114" s="133"/>
      <c r="IR114" s="133"/>
      <c r="JB114" s="133"/>
      <c r="JL114" s="133"/>
      <c r="JV114" s="133"/>
      <c r="KF114" s="133"/>
    </row>
    <row xmlns:x14ac="http://schemas.microsoft.com/office/spreadsheetml/2009/9/ac" r="115" s="3" customFormat="true" x14ac:dyDescent="0.25">
      <c r="A115" s="430" t="str">
        <f ca="true">IF(ISBLANK('Data Summary'!A117),"",'Data Summary'!A117)</f>
        <v/>
      </c>
      <c r="B115" s="133"/>
      <c r="L115" s="133"/>
      <c r="V115" s="133"/>
      <c r="AF115" s="133"/>
      <c r="AP115" s="133"/>
      <c r="AZ115" s="133"/>
      <c r="BA115" s="133"/>
      <c r="BB115" s="133"/>
      <c r="BC115" s="133"/>
      <c r="BD115" s="133"/>
      <c r="BE115" s="133"/>
      <c r="BF115" s="133"/>
      <c r="BG115" s="133"/>
      <c r="BJ115" s="133"/>
      <c r="BT115" s="133"/>
      <c r="CD115" s="133"/>
      <c r="CN115" s="133"/>
      <c r="CX115" s="133"/>
      <c r="DH115" s="133"/>
      <c r="DR115" s="133"/>
      <c r="EB115" s="133"/>
      <c r="EL115" s="133"/>
      <c r="EV115" s="133"/>
      <c r="FF115" s="133"/>
      <c r="FP115" s="133"/>
      <c r="FZ115" s="133"/>
      <c r="GJ115" s="133"/>
      <c r="GT115" s="133"/>
      <c r="HD115" s="133"/>
      <c r="HN115" s="133"/>
      <c r="HX115" s="133"/>
      <c r="IH115" s="133"/>
      <c r="IR115" s="133"/>
      <c r="JB115" s="133"/>
      <c r="JL115" s="133"/>
      <c r="JV115" s="133"/>
      <c r="KF115" s="133"/>
    </row>
    <row xmlns:x14ac="http://schemas.microsoft.com/office/spreadsheetml/2009/9/ac" r="116" s="3" customFormat="true" x14ac:dyDescent="0.25">
      <c r="A116" s="430" t="str">
        <f ca="true">IF(ISBLANK('Data Summary'!A118),"",'Data Summary'!A118)</f>
        <v/>
      </c>
      <c r="B116" s="133"/>
      <c r="L116" s="133"/>
      <c r="V116" s="133"/>
      <c r="AF116" s="133"/>
      <c r="AP116" s="133"/>
      <c r="AZ116" s="133"/>
      <c r="BA116" s="133"/>
      <c r="BB116" s="133"/>
      <c r="BC116" s="133"/>
      <c r="BD116" s="133"/>
      <c r="BE116" s="133"/>
      <c r="BF116" s="133"/>
      <c r="BG116" s="133"/>
      <c r="BJ116" s="133"/>
      <c r="BT116" s="133"/>
      <c r="CD116" s="133"/>
      <c r="CN116" s="133"/>
      <c r="CX116" s="133"/>
      <c r="DH116" s="133"/>
      <c r="DR116" s="133"/>
      <c r="EB116" s="133"/>
      <c r="EL116" s="133"/>
      <c r="EV116" s="133"/>
      <c r="FF116" s="133"/>
      <c r="FP116" s="133"/>
      <c r="FZ116" s="133"/>
      <c r="GJ116" s="133"/>
      <c r="GT116" s="133"/>
      <c r="HD116" s="133"/>
      <c r="HN116" s="133"/>
      <c r="HX116" s="133"/>
      <c r="IH116" s="133"/>
      <c r="IR116" s="133"/>
      <c r="JB116" s="133"/>
      <c r="JL116" s="133"/>
      <c r="JV116" s="133"/>
      <c r="KF116" s="133"/>
    </row>
    <row xmlns:x14ac="http://schemas.microsoft.com/office/spreadsheetml/2009/9/ac" r="117" s="3" customFormat="true" x14ac:dyDescent="0.25">
      <c r="A117" s="430" t="str">
        <f ca="true">IF(ISBLANK('Data Summary'!A119),"",'Data Summary'!A119)</f>
        <v/>
      </c>
      <c r="B117" s="133"/>
      <c r="L117" s="133"/>
      <c r="V117" s="133"/>
      <c r="AF117" s="133"/>
      <c r="AP117" s="133"/>
      <c r="AZ117" s="133"/>
      <c r="BA117" s="133"/>
      <c r="BB117" s="133"/>
      <c r="BC117" s="133"/>
      <c r="BD117" s="133"/>
      <c r="BE117" s="133"/>
      <c r="BF117" s="133"/>
      <c r="BG117" s="133"/>
      <c r="BJ117" s="133"/>
      <c r="BT117" s="133"/>
      <c r="CD117" s="133"/>
      <c r="CN117" s="133"/>
      <c r="CX117" s="133"/>
      <c r="DH117" s="133"/>
      <c r="DR117" s="133"/>
      <c r="EB117" s="133"/>
      <c r="EL117" s="133"/>
      <c r="EV117" s="133"/>
      <c r="FF117" s="133"/>
      <c r="FP117" s="133"/>
      <c r="FZ117" s="133"/>
      <c r="GJ117" s="133"/>
      <c r="GT117" s="133"/>
      <c r="HD117" s="133"/>
      <c r="HN117" s="133"/>
      <c r="HX117" s="133"/>
      <c r="IH117" s="133"/>
      <c r="IR117" s="133"/>
      <c r="JB117" s="133"/>
      <c r="JL117" s="133"/>
      <c r="JV117" s="133"/>
      <c r="KF117" s="133"/>
    </row>
    <row xmlns:x14ac="http://schemas.microsoft.com/office/spreadsheetml/2009/9/ac" r="118" s="3" customFormat="true" x14ac:dyDescent="0.25">
      <c r="A118" s="430" t="str">
        <f ca="true">IF(ISBLANK('Data Summary'!A120),"",'Data Summary'!A120)</f>
        <v/>
      </c>
      <c r="B118" s="133"/>
      <c r="L118" s="133"/>
      <c r="V118" s="133"/>
      <c r="AF118" s="133"/>
      <c r="AP118" s="133"/>
      <c r="AZ118" s="133"/>
      <c r="BA118" s="133"/>
      <c r="BB118" s="133"/>
      <c r="BC118" s="133"/>
      <c r="BD118" s="133"/>
      <c r="BE118" s="133"/>
      <c r="BF118" s="133"/>
      <c r="BG118" s="133"/>
      <c r="BJ118" s="133"/>
      <c r="BT118" s="133"/>
      <c r="CD118" s="133"/>
      <c r="CN118" s="133"/>
      <c r="CX118" s="133"/>
      <c r="DH118" s="133"/>
      <c r="DR118" s="133"/>
      <c r="EB118" s="133"/>
      <c r="EL118" s="133"/>
      <c r="EV118" s="133"/>
      <c r="FF118" s="133"/>
      <c r="FP118" s="133"/>
      <c r="FZ118" s="133"/>
      <c r="GJ118" s="133"/>
      <c r="GT118" s="133"/>
      <c r="HD118" s="133"/>
      <c r="HN118" s="133"/>
      <c r="HX118" s="133"/>
      <c r="IH118" s="133"/>
      <c r="IR118" s="133"/>
      <c r="JB118" s="133"/>
      <c r="JL118" s="133"/>
      <c r="JV118" s="133"/>
      <c r="KF118" s="133"/>
    </row>
    <row xmlns:x14ac="http://schemas.microsoft.com/office/spreadsheetml/2009/9/ac" r="119" s="3" customFormat="true" x14ac:dyDescent="0.25">
      <c r="A119" s="430" t="str">
        <f ca="true">IF(ISBLANK('Data Summary'!A121),"",'Data Summary'!A121)</f>
        <v/>
      </c>
      <c r="B119" s="133"/>
      <c r="L119" s="133"/>
      <c r="V119" s="133"/>
      <c r="AF119" s="133"/>
      <c r="AP119" s="133"/>
      <c r="AZ119" s="133"/>
      <c r="BA119" s="133"/>
      <c r="BB119" s="133"/>
      <c r="BC119" s="133"/>
      <c r="BD119" s="133"/>
      <c r="BE119" s="133"/>
      <c r="BF119" s="133"/>
      <c r="BG119" s="133"/>
      <c r="BJ119" s="133"/>
      <c r="BT119" s="133"/>
      <c r="CD119" s="133"/>
      <c r="CN119" s="133"/>
      <c r="CX119" s="133"/>
      <c r="DH119" s="133"/>
      <c r="DR119" s="133"/>
      <c r="EB119" s="133"/>
      <c r="EL119" s="133"/>
      <c r="EV119" s="133"/>
      <c r="FF119" s="133"/>
      <c r="FP119" s="133"/>
      <c r="FZ119" s="133"/>
      <c r="GJ119" s="133"/>
      <c r="GT119" s="133"/>
      <c r="HD119" s="133"/>
      <c r="HN119" s="133"/>
      <c r="HX119" s="133"/>
      <c r="IH119" s="133"/>
      <c r="IR119" s="133"/>
      <c r="JB119" s="133"/>
      <c r="JL119" s="133"/>
      <c r="JV119" s="133"/>
      <c r="KF119" s="133"/>
    </row>
    <row xmlns:x14ac="http://schemas.microsoft.com/office/spreadsheetml/2009/9/ac" r="120" s="3" customFormat="true" x14ac:dyDescent="0.25">
      <c r="A120" s="430" t="str">
        <f ca="true">IF(ISBLANK('Data Summary'!A122),"",'Data Summary'!A122)</f>
        <v/>
      </c>
      <c r="B120" s="133"/>
      <c r="L120" s="133"/>
      <c r="V120" s="133"/>
      <c r="AF120" s="133"/>
      <c r="AP120" s="133"/>
      <c r="AZ120" s="133"/>
      <c r="BA120" s="133"/>
      <c r="BB120" s="133"/>
      <c r="BC120" s="133"/>
      <c r="BD120" s="133"/>
      <c r="BE120" s="133"/>
      <c r="BF120" s="133"/>
      <c r="BG120" s="133"/>
      <c r="BJ120" s="133"/>
      <c r="BT120" s="133"/>
      <c r="CD120" s="133"/>
      <c r="CN120" s="133"/>
      <c r="CX120" s="133"/>
      <c r="DH120" s="133"/>
      <c r="DR120" s="133"/>
      <c r="EB120" s="133"/>
      <c r="EL120" s="133"/>
      <c r="EV120" s="133"/>
      <c r="FF120" s="133"/>
      <c r="FP120" s="133"/>
      <c r="FZ120" s="133"/>
      <c r="GJ120" s="133"/>
      <c r="GT120" s="133"/>
      <c r="HD120" s="133"/>
      <c r="HN120" s="133"/>
      <c r="HX120" s="133"/>
      <c r="IH120" s="133"/>
      <c r="IR120" s="133"/>
      <c r="JB120" s="133"/>
      <c r="JL120" s="133"/>
      <c r="JV120" s="133"/>
      <c r="KF120" s="133"/>
    </row>
    <row xmlns:x14ac="http://schemas.microsoft.com/office/spreadsheetml/2009/9/ac" r="121" s="3" customFormat="true" x14ac:dyDescent="0.25">
      <c r="A121" s="430" t="str">
        <f ca="true">IF(ISBLANK('Data Summary'!A123),"",'Data Summary'!A123)</f>
        <v/>
      </c>
      <c r="B121" s="133"/>
      <c r="L121" s="133"/>
      <c r="V121" s="133"/>
      <c r="AF121" s="133"/>
      <c r="AP121" s="133"/>
      <c r="AZ121" s="133"/>
      <c r="BA121" s="133"/>
      <c r="BB121" s="133"/>
      <c r="BC121" s="133"/>
      <c r="BD121" s="133"/>
      <c r="BE121" s="133"/>
      <c r="BF121" s="133"/>
      <c r="BG121" s="133"/>
      <c r="BJ121" s="133"/>
      <c r="BT121" s="133"/>
      <c r="CD121" s="133"/>
      <c r="CN121" s="133"/>
      <c r="CX121" s="133"/>
      <c r="DH121" s="133"/>
      <c r="DR121" s="133"/>
      <c r="EB121" s="133"/>
      <c r="EL121" s="133"/>
      <c r="EV121" s="133"/>
      <c r="FF121" s="133"/>
      <c r="FP121" s="133"/>
      <c r="FZ121" s="133"/>
      <c r="GJ121" s="133"/>
      <c r="GT121" s="133"/>
      <c r="HD121" s="133"/>
      <c r="HN121" s="133"/>
      <c r="HX121" s="133"/>
      <c r="IH121" s="133"/>
      <c r="IR121" s="133"/>
      <c r="JB121" s="133"/>
      <c r="JL121" s="133"/>
      <c r="JV121" s="133"/>
      <c r="KF121" s="133"/>
    </row>
    <row xmlns:x14ac="http://schemas.microsoft.com/office/spreadsheetml/2009/9/ac" r="122" s="3" customFormat="true" x14ac:dyDescent="0.25">
      <c r="A122" s="430" t="str">
        <f ca="true">IF(ISBLANK('Data Summary'!A124),"",'Data Summary'!A124)</f>
        <v/>
      </c>
      <c r="B122" s="133"/>
      <c r="L122" s="133"/>
      <c r="V122" s="133"/>
      <c r="AF122" s="133"/>
      <c r="AP122" s="133"/>
      <c r="AZ122" s="133"/>
      <c r="BA122" s="133"/>
      <c r="BB122" s="133"/>
      <c r="BC122" s="133"/>
      <c r="BD122" s="133"/>
      <c r="BE122" s="133"/>
      <c r="BF122" s="133"/>
      <c r="BG122" s="133"/>
      <c r="BJ122" s="133"/>
      <c r="BT122" s="133"/>
      <c r="CD122" s="133"/>
      <c r="CN122" s="133"/>
      <c r="CX122" s="133"/>
      <c r="DH122" s="133"/>
      <c r="DR122" s="133"/>
      <c r="EB122" s="133"/>
      <c r="EL122" s="133"/>
      <c r="EV122" s="133"/>
      <c r="FF122" s="133"/>
      <c r="FP122" s="133"/>
      <c r="FZ122" s="133"/>
      <c r="GJ122" s="133"/>
      <c r="GT122" s="133"/>
      <c r="HD122" s="133"/>
      <c r="HN122" s="133"/>
      <c r="HX122" s="133"/>
      <c r="IH122" s="133"/>
      <c r="IR122" s="133"/>
      <c r="JB122" s="133"/>
      <c r="JL122" s="133"/>
      <c r="JV122" s="133"/>
      <c r="KF122" s="133"/>
    </row>
    <row xmlns:x14ac="http://schemas.microsoft.com/office/spreadsheetml/2009/9/ac" r="123" s="3" customFormat="true" x14ac:dyDescent="0.25">
      <c r="A123" s="430" t="str">
        <f ca="true">IF(ISBLANK('Data Summary'!A125),"",'Data Summary'!A125)</f>
        <v/>
      </c>
      <c r="B123" s="133"/>
      <c r="L123" s="133"/>
      <c r="V123" s="133"/>
      <c r="AF123" s="133"/>
      <c r="AP123" s="133"/>
      <c r="AZ123" s="133"/>
      <c r="BA123" s="133"/>
      <c r="BB123" s="133"/>
      <c r="BC123" s="133"/>
      <c r="BD123" s="133"/>
      <c r="BE123" s="133"/>
      <c r="BF123" s="133"/>
      <c r="BG123" s="133"/>
      <c r="BJ123" s="133"/>
      <c r="BT123" s="133"/>
      <c r="CD123" s="133"/>
      <c r="CN123" s="133"/>
      <c r="CX123" s="133"/>
      <c r="DH123" s="133"/>
      <c r="DR123" s="133"/>
      <c r="EB123" s="133"/>
      <c r="EL123" s="133"/>
      <c r="EV123" s="133"/>
      <c r="FF123" s="133"/>
      <c r="FP123" s="133"/>
      <c r="FZ123" s="133"/>
      <c r="GJ123" s="133"/>
      <c r="GT123" s="133"/>
      <c r="HD123" s="133"/>
      <c r="HN123" s="133"/>
      <c r="HX123" s="133"/>
      <c r="IH123" s="133"/>
      <c r="IR123" s="133"/>
      <c r="JB123" s="133"/>
      <c r="JL123" s="133"/>
      <c r="JV123" s="133"/>
      <c r="KF123" s="133"/>
    </row>
    <row xmlns:x14ac="http://schemas.microsoft.com/office/spreadsheetml/2009/9/ac" r="124" s="3" customFormat="true" x14ac:dyDescent="0.25">
      <c r="A124" s="430" t="str">
        <f ca="true">IF(ISBLANK('Data Summary'!A126),"",'Data Summary'!A126)</f>
        <v/>
      </c>
      <c r="B124" s="133"/>
      <c r="L124" s="133"/>
      <c r="V124" s="133"/>
      <c r="AF124" s="133"/>
      <c r="AP124" s="133"/>
      <c r="AZ124" s="133"/>
      <c r="BA124" s="133"/>
      <c r="BB124" s="133"/>
      <c r="BC124" s="133"/>
      <c r="BD124" s="133"/>
      <c r="BE124" s="133"/>
      <c r="BF124" s="133"/>
      <c r="BG124" s="133"/>
      <c r="BJ124" s="133"/>
      <c r="BT124" s="133"/>
      <c r="CD124" s="133"/>
      <c r="CN124" s="133"/>
      <c r="CX124" s="133"/>
      <c r="DH124" s="133"/>
      <c r="DR124" s="133"/>
      <c r="EB124" s="133"/>
      <c r="EL124" s="133"/>
      <c r="EV124" s="133"/>
      <c r="FF124" s="133"/>
      <c r="FP124" s="133"/>
      <c r="FZ124" s="133"/>
      <c r="GJ124" s="133"/>
      <c r="GT124" s="133"/>
      <c r="HD124" s="133"/>
      <c r="HN124" s="133"/>
      <c r="HX124" s="133"/>
      <c r="IH124" s="133"/>
      <c r="IR124" s="133"/>
      <c r="JB124" s="133"/>
      <c r="JL124" s="133"/>
      <c r="JV124" s="133"/>
      <c r="KF124" s="133"/>
    </row>
    <row xmlns:x14ac="http://schemas.microsoft.com/office/spreadsheetml/2009/9/ac" r="125" s="3" customFormat="true" x14ac:dyDescent="0.25">
      <c r="A125" s="430" t="str">
        <f ca="true">IF(ISBLANK('Data Summary'!A127),"",'Data Summary'!A127)</f>
        <v/>
      </c>
      <c r="B125" s="133"/>
      <c r="L125" s="133"/>
      <c r="V125" s="133"/>
      <c r="AF125" s="133"/>
      <c r="AP125" s="133"/>
      <c r="AZ125" s="133"/>
      <c r="BA125" s="133"/>
      <c r="BB125" s="133"/>
      <c r="BC125" s="133"/>
      <c r="BD125" s="133"/>
      <c r="BE125" s="133"/>
      <c r="BF125" s="133"/>
      <c r="BG125" s="133"/>
      <c r="BJ125" s="133"/>
      <c r="BT125" s="133"/>
      <c r="CD125" s="133"/>
      <c r="CN125" s="133"/>
      <c r="CX125" s="133"/>
      <c r="DH125" s="133"/>
      <c r="DR125" s="133"/>
      <c r="EB125" s="133"/>
      <c r="EL125" s="133"/>
      <c r="EV125" s="133"/>
      <c r="FF125" s="133"/>
      <c r="FP125" s="133"/>
      <c r="FZ125" s="133"/>
      <c r="GJ125" s="133"/>
      <c r="GT125" s="133"/>
      <c r="HD125" s="133"/>
      <c r="HN125" s="133"/>
      <c r="HX125" s="133"/>
      <c r="IH125" s="133"/>
      <c r="IR125" s="133"/>
      <c r="JB125" s="133"/>
      <c r="JL125" s="133"/>
      <c r="JV125" s="133"/>
      <c r="KF125" s="133"/>
    </row>
    <row xmlns:x14ac="http://schemas.microsoft.com/office/spreadsheetml/2009/9/ac" r="126" s="3" customFormat="true" x14ac:dyDescent="0.25">
      <c r="A126" s="430" t="str">
        <f ca="true">IF(ISBLANK('Data Summary'!A128),"",'Data Summary'!A128)</f>
        <v/>
      </c>
      <c r="B126" s="133"/>
      <c r="L126" s="133"/>
      <c r="V126" s="133"/>
      <c r="AF126" s="133"/>
      <c r="AP126" s="133"/>
      <c r="AZ126" s="133"/>
      <c r="BA126" s="133"/>
      <c r="BB126" s="133"/>
      <c r="BC126" s="133"/>
      <c r="BD126" s="133"/>
      <c r="BE126" s="133"/>
      <c r="BF126" s="133"/>
      <c r="BG126" s="133"/>
      <c r="BJ126" s="133"/>
      <c r="BT126" s="133"/>
      <c r="CD126" s="133"/>
      <c r="CN126" s="133"/>
      <c r="CX126" s="133"/>
      <c r="DH126" s="133"/>
      <c r="DR126" s="133"/>
      <c r="EB126" s="133"/>
      <c r="EL126" s="133"/>
      <c r="EV126" s="133"/>
      <c r="FF126" s="133"/>
      <c r="FP126" s="133"/>
      <c r="FZ126" s="133"/>
      <c r="GJ126" s="133"/>
      <c r="GT126" s="133"/>
      <c r="HD126" s="133"/>
      <c r="HN126" s="133"/>
      <c r="HX126" s="133"/>
      <c r="IH126" s="133"/>
      <c r="IR126" s="133"/>
      <c r="JB126" s="133"/>
      <c r="JL126" s="133"/>
      <c r="JV126" s="133"/>
      <c r="KF126" s="133"/>
    </row>
    <row xmlns:x14ac="http://schemas.microsoft.com/office/spreadsheetml/2009/9/ac" r="127" s="3" customFormat="true" x14ac:dyDescent="0.25">
      <c r="A127" s="430" t="str">
        <f ca="true">IF(ISBLANK('Data Summary'!A129),"",'Data Summary'!A129)</f>
        <v/>
      </c>
      <c r="B127" s="133"/>
      <c r="L127" s="133"/>
      <c r="V127" s="133"/>
      <c r="AF127" s="133"/>
      <c r="AP127" s="133"/>
      <c r="AZ127" s="133"/>
      <c r="BA127" s="133"/>
      <c r="BB127" s="133"/>
      <c r="BC127" s="133"/>
      <c r="BD127" s="133"/>
      <c r="BE127" s="133"/>
      <c r="BF127" s="133"/>
      <c r="BG127" s="133"/>
      <c r="BJ127" s="133"/>
      <c r="BT127" s="133"/>
      <c r="CD127" s="133"/>
      <c r="CN127" s="133"/>
      <c r="CX127" s="133"/>
      <c r="DH127" s="133"/>
      <c r="DR127" s="133"/>
      <c r="EB127" s="133"/>
      <c r="EL127" s="133"/>
      <c r="EV127" s="133"/>
      <c r="FF127" s="133"/>
      <c r="FP127" s="133"/>
      <c r="FZ127" s="133"/>
      <c r="GJ127" s="133"/>
      <c r="GT127" s="133"/>
      <c r="HD127" s="133"/>
      <c r="HN127" s="133"/>
      <c r="HX127" s="133"/>
      <c r="IH127" s="133"/>
      <c r="IR127" s="133"/>
      <c r="JB127" s="133"/>
      <c r="JL127" s="133"/>
      <c r="JV127" s="133"/>
      <c r="KF127" s="133"/>
    </row>
    <row xmlns:x14ac="http://schemas.microsoft.com/office/spreadsheetml/2009/9/ac" r="128" s="3" customFormat="true" x14ac:dyDescent="0.25">
      <c r="A128" s="430" t="str">
        <f ca="true">IF(ISBLANK('Data Summary'!A130),"",'Data Summary'!A130)</f>
        <v/>
      </c>
      <c r="B128" s="133"/>
      <c r="L128" s="133"/>
      <c r="V128" s="133"/>
      <c r="AF128" s="133"/>
      <c r="AP128" s="133"/>
      <c r="AZ128" s="133"/>
      <c r="BA128" s="133"/>
      <c r="BB128" s="133"/>
      <c r="BC128" s="133"/>
      <c r="BD128" s="133"/>
      <c r="BE128" s="133"/>
      <c r="BF128" s="133"/>
      <c r="BG128" s="133"/>
      <c r="BJ128" s="133"/>
      <c r="BT128" s="133"/>
      <c r="CD128" s="133"/>
      <c r="CN128" s="133"/>
      <c r="CX128" s="133"/>
      <c r="DH128" s="133"/>
      <c r="DR128" s="133"/>
      <c r="EB128" s="133"/>
      <c r="EL128" s="133"/>
      <c r="EV128" s="133"/>
      <c r="FF128" s="133"/>
      <c r="FP128" s="133"/>
      <c r="FZ128" s="133"/>
      <c r="GJ128" s="133"/>
      <c r="GT128" s="133"/>
      <c r="HD128" s="133"/>
      <c r="HN128" s="133"/>
      <c r="HX128" s="133"/>
      <c r="IH128" s="133"/>
      <c r="IR128" s="133"/>
      <c r="JB128" s="133"/>
      <c r="JL128" s="133"/>
      <c r="JV128" s="133"/>
      <c r="KF128" s="133"/>
    </row>
    <row xmlns:x14ac="http://schemas.microsoft.com/office/spreadsheetml/2009/9/ac" r="129" s="3" customFormat="true" x14ac:dyDescent="0.25">
      <c r="A129" s="430" t="str">
        <f ca="true">IF(ISBLANK('Data Summary'!A131),"",'Data Summary'!A131)</f>
        <v/>
      </c>
      <c r="B129" s="133"/>
      <c r="L129" s="133"/>
      <c r="V129" s="133"/>
      <c r="AF129" s="133"/>
      <c r="AP129" s="133"/>
      <c r="AZ129" s="133"/>
      <c r="BA129" s="133"/>
      <c r="BB129" s="133"/>
      <c r="BC129" s="133"/>
      <c r="BD129" s="133"/>
      <c r="BE129" s="133"/>
      <c r="BF129" s="133"/>
      <c r="BG129" s="133"/>
      <c r="BJ129" s="133"/>
      <c r="BT129" s="133"/>
      <c r="CD129" s="133"/>
      <c r="CN129" s="133"/>
      <c r="CX129" s="133"/>
      <c r="DH129" s="133"/>
      <c r="DR129" s="133"/>
      <c r="EB129" s="133"/>
      <c r="EL129" s="133"/>
      <c r="EV129" s="133"/>
      <c r="FF129" s="133"/>
      <c r="FP129" s="133"/>
      <c r="FZ129" s="133"/>
      <c r="GJ129" s="133"/>
      <c r="GT129" s="133"/>
      <c r="HD129" s="133"/>
      <c r="HN129" s="133"/>
      <c r="HX129" s="133"/>
      <c r="IH129" s="133"/>
      <c r="IR129" s="133"/>
      <c r="JB129" s="133"/>
      <c r="JL129" s="133"/>
      <c r="JV129" s="133"/>
      <c r="KF129" s="133"/>
    </row>
    <row xmlns:x14ac="http://schemas.microsoft.com/office/spreadsheetml/2009/9/ac" r="130" s="3" customFormat="true" x14ac:dyDescent="0.25">
      <c r="A130" s="430" t="str">
        <f ca="true">IF(ISBLANK('Data Summary'!A132),"",'Data Summary'!A132)</f>
        <v/>
      </c>
      <c r="B130" s="133"/>
      <c r="L130" s="133"/>
      <c r="V130" s="133"/>
      <c r="AF130" s="133"/>
      <c r="AP130" s="133"/>
      <c r="AZ130" s="133"/>
      <c r="BA130" s="133"/>
      <c r="BB130" s="133"/>
      <c r="BC130" s="133"/>
      <c r="BD130" s="133"/>
      <c r="BE130" s="133"/>
      <c r="BF130" s="133"/>
      <c r="BG130" s="133"/>
      <c r="BJ130" s="133"/>
      <c r="BT130" s="133"/>
      <c r="CD130" s="133"/>
      <c r="CN130" s="133"/>
      <c r="CX130" s="133"/>
      <c r="DH130" s="133"/>
      <c r="DR130" s="133"/>
      <c r="EB130" s="133"/>
      <c r="EL130" s="133"/>
      <c r="EV130" s="133"/>
      <c r="FF130" s="133"/>
      <c r="FP130" s="133"/>
      <c r="FZ130" s="133"/>
      <c r="GJ130" s="133"/>
      <c r="GT130" s="133"/>
      <c r="HD130" s="133"/>
      <c r="HN130" s="133"/>
      <c r="HX130" s="133"/>
      <c r="IH130" s="133"/>
      <c r="IR130" s="133"/>
      <c r="JB130" s="133"/>
      <c r="JL130" s="133"/>
      <c r="JV130" s="133"/>
      <c r="KF130" s="133"/>
    </row>
    <row xmlns:x14ac="http://schemas.microsoft.com/office/spreadsheetml/2009/9/ac" r="131" s="3" customFormat="true" x14ac:dyDescent="0.25">
      <c r="A131" s="430" t="str">
        <f ca="true">IF(ISBLANK('Data Summary'!A133),"",'Data Summary'!A133)</f>
        <v/>
      </c>
      <c r="B131" s="133"/>
      <c r="L131" s="133"/>
      <c r="V131" s="133"/>
      <c r="AF131" s="133"/>
      <c r="AP131" s="133"/>
      <c r="AZ131" s="133"/>
      <c r="BA131" s="133"/>
      <c r="BB131" s="133"/>
      <c r="BC131" s="133"/>
      <c r="BD131" s="133"/>
      <c r="BE131" s="133"/>
      <c r="BF131" s="133"/>
      <c r="BG131" s="133"/>
      <c r="BJ131" s="133"/>
      <c r="BT131" s="133"/>
      <c r="CD131" s="133"/>
      <c r="CN131" s="133"/>
      <c r="CX131" s="133"/>
      <c r="DH131" s="133"/>
      <c r="DR131" s="133"/>
      <c r="EB131" s="133"/>
      <c r="EL131" s="133"/>
      <c r="EV131" s="133"/>
      <c r="FF131" s="133"/>
      <c r="FP131" s="133"/>
      <c r="FZ131" s="133"/>
      <c r="GJ131" s="133"/>
      <c r="GT131" s="133"/>
      <c r="HD131" s="133"/>
      <c r="HN131" s="133"/>
      <c r="HX131" s="133"/>
      <c r="IH131" s="133"/>
      <c r="IR131" s="133"/>
      <c r="JB131" s="133"/>
      <c r="JL131" s="133"/>
      <c r="JV131" s="133"/>
      <c r="KF131" s="133"/>
    </row>
    <row xmlns:x14ac="http://schemas.microsoft.com/office/spreadsheetml/2009/9/ac" r="132" s="3" customFormat="true" x14ac:dyDescent="0.25">
      <c r="A132" s="430" t="str">
        <f ca="true">IF(ISBLANK('Data Summary'!A134),"",'Data Summary'!A134)</f>
        <v/>
      </c>
      <c r="B132" s="133"/>
      <c r="L132" s="133"/>
      <c r="V132" s="133"/>
      <c r="AF132" s="133"/>
      <c r="AP132" s="133"/>
      <c r="AZ132" s="133"/>
      <c r="BA132" s="133"/>
      <c r="BB132" s="133"/>
      <c r="BC132" s="133"/>
      <c r="BD132" s="133"/>
      <c r="BE132" s="133"/>
      <c r="BF132" s="133"/>
      <c r="BG132" s="133"/>
      <c r="BJ132" s="133"/>
      <c r="BT132" s="133"/>
      <c r="CD132" s="133"/>
      <c r="CN132" s="133"/>
      <c r="CX132" s="133"/>
      <c r="DH132" s="133"/>
      <c r="DR132" s="133"/>
      <c r="EB132" s="133"/>
      <c r="EL132" s="133"/>
      <c r="EV132" s="133"/>
      <c r="FF132" s="133"/>
      <c r="FP132" s="133"/>
      <c r="FZ132" s="133"/>
      <c r="GJ132" s="133"/>
      <c r="GT132" s="133"/>
      <c r="HD132" s="133"/>
      <c r="HN132" s="133"/>
      <c r="HX132" s="133"/>
      <c r="IH132" s="133"/>
      <c r="IR132" s="133"/>
      <c r="JB132" s="133"/>
      <c r="JL132" s="133"/>
      <c r="JV132" s="133"/>
      <c r="KF132" s="133"/>
    </row>
    <row xmlns:x14ac="http://schemas.microsoft.com/office/spreadsheetml/2009/9/ac" r="133" s="3" customFormat="true" x14ac:dyDescent="0.25">
      <c r="A133" s="430" t="str">
        <f ca="true">IF(ISBLANK('Data Summary'!A135),"",'Data Summary'!A135)</f>
        <v/>
      </c>
      <c r="B133" s="133"/>
      <c r="L133" s="133"/>
      <c r="V133" s="133"/>
      <c r="AF133" s="133"/>
      <c r="AP133" s="133"/>
      <c r="AZ133" s="133"/>
      <c r="BA133" s="133"/>
      <c r="BB133" s="133"/>
      <c r="BC133" s="133"/>
      <c r="BD133" s="133"/>
      <c r="BE133" s="133"/>
      <c r="BF133" s="133"/>
      <c r="BG133" s="133"/>
      <c r="BJ133" s="133"/>
      <c r="BT133" s="133"/>
      <c r="CD133" s="133"/>
      <c r="CN133" s="133"/>
      <c r="CX133" s="133"/>
      <c r="DH133" s="133"/>
      <c r="DR133" s="133"/>
      <c r="EB133" s="133"/>
      <c r="EL133" s="133"/>
      <c r="EV133" s="133"/>
      <c r="FF133" s="133"/>
      <c r="FP133" s="133"/>
      <c r="FZ133" s="133"/>
      <c r="GJ133" s="133"/>
      <c r="GT133" s="133"/>
      <c r="HD133" s="133"/>
      <c r="HN133" s="133"/>
      <c r="HX133" s="133"/>
      <c r="IH133" s="133"/>
      <c r="IR133" s="133"/>
      <c r="JB133" s="133"/>
      <c r="JL133" s="133"/>
      <c r="JV133" s="133"/>
      <c r="KF133" s="133"/>
    </row>
    <row xmlns:x14ac="http://schemas.microsoft.com/office/spreadsheetml/2009/9/ac" r="134" s="3" customFormat="true" x14ac:dyDescent="0.25">
      <c r="A134" s="430" t="str">
        <f ca="true">IF(ISBLANK('Data Summary'!A136),"",'Data Summary'!A136)</f>
        <v/>
      </c>
      <c r="B134" s="133"/>
      <c r="L134" s="133"/>
      <c r="V134" s="133"/>
      <c r="AF134" s="133"/>
      <c r="AP134" s="133"/>
      <c r="AZ134" s="133"/>
      <c r="BA134" s="133"/>
      <c r="BB134" s="133"/>
      <c r="BC134" s="133"/>
      <c r="BD134" s="133"/>
      <c r="BE134" s="133"/>
      <c r="BF134" s="133"/>
      <c r="BG134" s="133"/>
      <c r="BJ134" s="133"/>
      <c r="BT134" s="133"/>
      <c r="CD134" s="133"/>
      <c r="CN134" s="133"/>
      <c r="CX134" s="133"/>
      <c r="DH134" s="133"/>
      <c r="DR134" s="133"/>
      <c r="EB134" s="133"/>
      <c r="EL134" s="133"/>
      <c r="EV134" s="133"/>
      <c r="FF134" s="133"/>
      <c r="FP134" s="133"/>
      <c r="FZ134" s="133"/>
      <c r="GJ134" s="133"/>
      <c r="GT134" s="133"/>
      <c r="HD134" s="133"/>
      <c r="HN134" s="133"/>
      <c r="HX134" s="133"/>
      <c r="IH134" s="133"/>
      <c r="IR134" s="133"/>
      <c r="JB134" s="133"/>
      <c r="JL134" s="133"/>
      <c r="JV134" s="133"/>
      <c r="KF134" s="133"/>
    </row>
    <row xmlns:x14ac="http://schemas.microsoft.com/office/spreadsheetml/2009/9/ac" r="135" s="3" customFormat="true" x14ac:dyDescent="0.25">
      <c r="A135" s="430" t="str">
        <f ca="true">IF(ISBLANK('Data Summary'!A137),"",'Data Summary'!A137)</f>
        <v/>
      </c>
      <c r="B135" s="133"/>
      <c r="L135" s="133"/>
      <c r="V135" s="133"/>
      <c r="AF135" s="133"/>
      <c r="AP135" s="133"/>
      <c r="AZ135" s="133"/>
      <c r="BA135" s="133"/>
      <c r="BB135" s="133"/>
      <c r="BC135" s="133"/>
      <c r="BD135" s="133"/>
      <c r="BE135" s="133"/>
      <c r="BF135" s="133"/>
      <c r="BG135" s="133"/>
      <c r="BJ135" s="133"/>
      <c r="BT135" s="133"/>
      <c r="CD135" s="133"/>
      <c r="CN135" s="133"/>
      <c r="CX135" s="133"/>
      <c r="DH135" s="133"/>
      <c r="DR135" s="133"/>
      <c r="EB135" s="133"/>
      <c r="EL135" s="133"/>
      <c r="EV135" s="133"/>
      <c r="FF135" s="133"/>
      <c r="FP135" s="133"/>
      <c r="FZ135" s="133"/>
      <c r="GJ135" s="133"/>
      <c r="GT135" s="133"/>
      <c r="HD135" s="133"/>
      <c r="HN135" s="133"/>
      <c r="HX135" s="133"/>
      <c r="IH135" s="133"/>
      <c r="IR135" s="133"/>
      <c r="JB135" s="133"/>
      <c r="JL135" s="133"/>
      <c r="JV135" s="133"/>
      <c r="KF135" s="133"/>
    </row>
    <row xmlns:x14ac="http://schemas.microsoft.com/office/spreadsheetml/2009/9/ac" r="136" s="3" customFormat="true" x14ac:dyDescent="0.25">
      <c r="A136" s="430" t="str">
        <f ca="true">IF(ISBLANK('Data Summary'!A138),"",'Data Summary'!A138)</f>
        <v/>
      </c>
      <c r="B136" s="133"/>
      <c r="L136" s="133"/>
      <c r="V136" s="133"/>
      <c r="AF136" s="133"/>
      <c r="AP136" s="133"/>
      <c r="AZ136" s="133"/>
      <c r="BA136" s="133"/>
      <c r="BB136" s="133"/>
      <c r="BC136" s="133"/>
      <c r="BD136" s="133"/>
      <c r="BE136" s="133"/>
      <c r="BF136" s="133"/>
      <c r="BG136" s="133"/>
      <c r="BJ136" s="133"/>
      <c r="BT136" s="133"/>
      <c r="CD136" s="133"/>
      <c r="CN136" s="133"/>
      <c r="CX136" s="133"/>
      <c r="DH136" s="133"/>
      <c r="DR136" s="133"/>
      <c r="EB136" s="133"/>
      <c r="EL136" s="133"/>
      <c r="EV136" s="133"/>
      <c r="FF136" s="133"/>
      <c r="FP136" s="133"/>
      <c r="FZ136" s="133"/>
      <c r="GJ136" s="133"/>
      <c r="GT136" s="133"/>
      <c r="HD136" s="133"/>
      <c r="HN136" s="133"/>
      <c r="HX136" s="133"/>
      <c r="IH136" s="133"/>
      <c r="IR136" s="133"/>
      <c r="JB136" s="133"/>
      <c r="JL136" s="133"/>
      <c r="JV136" s="133"/>
      <c r="KF136" s="133"/>
    </row>
    <row xmlns:x14ac="http://schemas.microsoft.com/office/spreadsheetml/2009/9/ac" r="137" s="3" customFormat="true" x14ac:dyDescent="0.25">
      <c r="A137" s="430" t="str">
        <f ca="true">IF(ISBLANK('Data Summary'!A139),"",'Data Summary'!A139)</f>
        <v/>
      </c>
      <c r="B137" s="133"/>
      <c r="L137" s="133"/>
      <c r="V137" s="133"/>
      <c r="AF137" s="133"/>
      <c r="AP137" s="133"/>
      <c r="AZ137" s="133"/>
      <c r="BA137" s="133"/>
      <c r="BB137" s="133"/>
      <c r="BC137" s="133"/>
      <c r="BD137" s="133"/>
      <c r="BE137" s="133"/>
      <c r="BF137" s="133"/>
      <c r="BG137" s="133"/>
      <c r="BJ137" s="133"/>
      <c r="BT137" s="133"/>
      <c r="CD137" s="133"/>
      <c r="CN137" s="133"/>
      <c r="CX137" s="133"/>
      <c r="DH137" s="133"/>
      <c r="DR137" s="133"/>
      <c r="EB137" s="133"/>
      <c r="EL137" s="133"/>
      <c r="EV137" s="133"/>
      <c r="FF137" s="133"/>
      <c r="FP137" s="133"/>
      <c r="FZ137" s="133"/>
      <c r="GJ137" s="133"/>
      <c r="GT137" s="133"/>
      <c r="HD137" s="133"/>
      <c r="HN137" s="133"/>
      <c r="HX137" s="133"/>
      <c r="IH137" s="133"/>
      <c r="IR137" s="133"/>
      <c r="JB137" s="133"/>
      <c r="JL137" s="133"/>
      <c r="JV137" s="133"/>
      <c r="KF137" s="133"/>
    </row>
    <row xmlns:x14ac="http://schemas.microsoft.com/office/spreadsheetml/2009/9/ac" r="138" s="3" customFormat="true" x14ac:dyDescent="0.25">
      <c r="A138" s="430" t="str">
        <f ca="true">IF(ISBLANK('Data Summary'!A140),"",'Data Summary'!A140)</f>
        <v/>
      </c>
      <c r="B138" s="133"/>
      <c r="L138" s="133"/>
      <c r="V138" s="133"/>
      <c r="AF138" s="133"/>
      <c r="AP138" s="133"/>
      <c r="AZ138" s="133"/>
      <c r="BA138" s="133"/>
      <c r="BB138" s="133"/>
      <c r="BC138" s="133"/>
      <c r="BD138" s="133"/>
      <c r="BE138" s="133"/>
      <c r="BF138" s="133"/>
      <c r="BG138" s="133"/>
      <c r="BJ138" s="133"/>
      <c r="BT138" s="133"/>
      <c r="CD138" s="133"/>
      <c r="CN138" s="133"/>
      <c r="CX138" s="133"/>
      <c r="DH138" s="133"/>
      <c r="DR138" s="133"/>
      <c r="EB138" s="133"/>
      <c r="EL138" s="133"/>
      <c r="EV138" s="133"/>
      <c r="FF138" s="133"/>
      <c r="FP138" s="133"/>
      <c r="FZ138" s="133"/>
      <c r="GJ138" s="133"/>
      <c r="GT138" s="133"/>
      <c r="HD138" s="133"/>
      <c r="HN138" s="133"/>
      <c r="HX138" s="133"/>
      <c r="IH138" s="133"/>
      <c r="IR138" s="133"/>
      <c r="JB138" s="133"/>
      <c r="JL138" s="133"/>
      <c r="JV138" s="133"/>
      <c r="KF138" s="133"/>
    </row>
    <row xmlns:x14ac="http://schemas.microsoft.com/office/spreadsheetml/2009/9/ac" r="139" s="3" customFormat="true" x14ac:dyDescent="0.25">
      <c r="A139" s="430" t="str">
        <f ca="true">IF(ISBLANK('Data Summary'!A141),"",'Data Summary'!A141)</f>
        <v/>
      </c>
      <c r="B139" s="133"/>
      <c r="L139" s="133"/>
      <c r="V139" s="133"/>
      <c r="AF139" s="133"/>
      <c r="AP139" s="133"/>
      <c r="AZ139" s="133"/>
      <c r="BA139" s="133"/>
      <c r="BB139" s="133"/>
      <c r="BC139" s="133"/>
      <c r="BD139" s="133"/>
      <c r="BE139" s="133"/>
      <c r="BF139" s="133"/>
      <c r="BG139" s="133"/>
      <c r="BJ139" s="133"/>
      <c r="BT139" s="133"/>
      <c r="CD139" s="133"/>
      <c r="CN139" s="133"/>
      <c r="CX139" s="133"/>
      <c r="DH139" s="133"/>
      <c r="DR139" s="133"/>
      <c r="EB139" s="133"/>
      <c r="EL139" s="133"/>
      <c r="EV139" s="133"/>
      <c r="FF139" s="133"/>
      <c r="FP139" s="133"/>
      <c r="FZ139" s="133"/>
      <c r="GJ139" s="133"/>
      <c r="GT139" s="133"/>
      <c r="HD139" s="133"/>
      <c r="HN139" s="133"/>
      <c r="HX139" s="133"/>
      <c r="IH139" s="133"/>
      <c r="IR139" s="133"/>
      <c r="JB139" s="133"/>
      <c r="JL139" s="133"/>
      <c r="JV139" s="133"/>
      <c r="KF139" s="133"/>
    </row>
    <row xmlns:x14ac="http://schemas.microsoft.com/office/spreadsheetml/2009/9/ac" r="140" s="3" customFormat="true" x14ac:dyDescent="0.25">
      <c r="A140" s="430" t="str">
        <f ca="true">IF(ISBLANK('Data Summary'!A142),"",'Data Summary'!A142)</f>
        <v/>
      </c>
      <c r="B140" s="133"/>
      <c r="L140" s="133"/>
      <c r="V140" s="133"/>
      <c r="AF140" s="133"/>
      <c r="AP140" s="133"/>
      <c r="AZ140" s="133"/>
      <c r="BA140" s="133"/>
      <c r="BB140" s="133"/>
      <c r="BC140" s="133"/>
      <c r="BD140" s="133"/>
      <c r="BE140" s="133"/>
      <c r="BF140" s="133"/>
      <c r="BG140" s="133"/>
      <c r="BJ140" s="133"/>
      <c r="BT140" s="133"/>
      <c r="CD140" s="133"/>
      <c r="CN140" s="133"/>
      <c r="CX140" s="133"/>
      <c r="DH140" s="133"/>
      <c r="DR140" s="133"/>
      <c r="EB140" s="133"/>
      <c r="EL140" s="133"/>
      <c r="EV140" s="133"/>
      <c r="FF140" s="133"/>
      <c r="FP140" s="133"/>
      <c r="FZ140" s="133"/>
      <c r="GJ140" s="133"/>
      <c r="GT140" s="133"/>
      <c r="HD140" s="133"/>
      <c r="HN140" s="133"/>
      <c r="HX140" s="133"/>
      <c r="IH140" s="133"/>
      <c r="IR140" s="133"/>
      <c r="JB140" s="133"/>
      <c r="JL140" s="133"/>
      <c r="JV140" s="133"/>
      <c r="KF140" s="133"/>
    </row>
    <row xmlns:x14ac="http://schemas.microsoft.com/office/spreadsheetml/2009/9/ac" r="141" s="3" customFormat="true" x14ac:dyDescent="0.25">
      <c r="A141" s="430" t="str">
        <f ca="true">IF(ISBLANK('Data Summary'!A143),"",'Data Summary'!A143)</f>
        <v/>
      </c>
      <c r="B141" s="133"/>
      <c r="L141" s="133"/>
      <c r="V141" s="133"/>
      <c r="AF141" s="133"/>
      <c r="AP141" s="133"/>
      <c r="AZ141" s="133"/>
      <c r="BA141" s="133"/>
      <c r="BB141" s="133"/>
      <c r="BC141" s="133"/>
      <c r="BD141" s="133"/>
      <c r="BE141" s="133"/>
      <c r="BF141" s="133"/>
      <c r="BG141" s="133"/>
      <c r="BJ141" s="133"/>
      <c r="BT141" s="133"/>
      <c r="CD141" s="133"/>
      <c r="CN141" s="133"/>
      <c r="CX141" s="133"/>
      <c r="DH141" s="133"/>
      <c r="DR141" s="133"/>
      <c r="EB141" s="133"/>
      <c r="EL141" s="133"/>
      <c r="EV141" s="133"/>
      <c r="FF141" s="133"/>
      <c r="FP141" s="133"/>
      <c r="FZ141" s="133"/>
      <c r="GJ141" s="133"/>
      <c r="GT141" s="133"/>
      <c r="HD141" s="133"/>
      <c r="HN141" s="133"/>
      <c r="HX141" s="133"/>
      <c r="IH141" s="133"/>
      <c r="IR141" s="133"/>
      <c r="JB141" s="133"/>
      <c r="JL141" s="133"/>
      <c r="JV141" s="133"/>
      <c r="KF141" s="133"/>
    </row>
    <row xmlns:x14ac="http://schemas.microsoft.com/office/spreadsheetml/2009/9/ac" r="142" s="3" customFormat="true" x14ac:dyDescent="0.25">
      <c r="A142" s="430" t="str">
        <f ca="true">IF(ISBLANK('Data Summary'!A144),"",'Data Summary'!A144)</f>
        <v/>
      </c>
      <c r="B142" s="133"/>
      <c r="L142" s="133"/>
      <c r="V142" s="133"/>
      <c r="AF142" s="133"/>
      <c r="AP142" s="133"/>
      <c r="AZ142" s="133"/>
      <c r="BA142" s="133"/>
      <c r="BB142" s="133"/>
      <c r="BC142" s="133"/>
      <c r="BD142" s="133"/>
      <c r="BE142" s="133"/>
      <c r="BF142" s="133"/>
      <c r="BG142" s="133"/>
      <c r="BJ142" s="133"/>
      <c r="BT142" s="133"/>
      <c r="CD142" s="133"/>
      <c r="CN142" s="133"/>
      <c r="CX142" s="133"/>
      <c r="DH142" s="133"/>
      <c r="DR142" s="133"/>
      <c r="EB142" s="133"/>
      <c r="EL142" s="133"/>
      <c r="EV142" s="133"/>
      <c r="FF142" s="133"/>
      <c r="FP142" s="133"/>
      <c r="FZ142" s="133"/>
      <c r="GJ142" s="133"/>
      <c r="GT142" s="133"/>
      <c r="HD142" s="133"/>
      <c r="HN142" s="133"/>
      <c r="HX142" s="133"/>
      <c r="IH142" s="133"/>
      <c r="IR142" s="133"/>
      <c r="JB142" s="133"/>
      <c r="JL142" s="133"/>
      <c r="JV142" s="133"/>
      <c r="KF142" s="133"/>
    </row>
    <row xmlns:x14ac="http://schemas.microsoft.com/office/spreadsheetml/2009/9/ac" r="143" s="3" customFormat="true" x14ac:dyDescent="0.25">
      <c r="A143" s="430" t="str">
        <f ca="true">IF(ISBLANK('Data Summary'!A145),"",'Data Summary'!A145)</f>
        <v/>
      </c>
      <c r="B143" s="133"/>
      <c r="L143" s="133"/>
      <c r="V143" s="133"/>
      <c r="AF143" s="133"/>
      <c r="AP143" s="133"/>
      <c r="AZ143" s="133"/>
      <c r="BA143" s="133"/>
      <c r="BB143" s="133"/>
      <c r="BC143" s="133"/>
      <c r="BD143" s="133"/>
      <c r="BE143" s="133"/>
      <c r="BF143" s="133"/>
      <c r="BG143" s="133"/>
      <c r="BJ143" s="133"/>
      <c r="BT143" s="133"/>
      <c r="CD143" s="133"/>
      <c r="CN143" s="133"/>
      <c r="CX143" s="133"/>
      <c r="DH143" s="133"/>
      <c r="DR143" s="133"/>
      <c r="EB143" s="133"/>
      <c r="EL143" s="133"/>
      <c r="EV143" s="133"/>
      <c r="FF143" s="133"/>
      <c r="FP143" s="133"/>
      <c r="FZ143" s="133"/>
      <c r="GJ143" s="133"/>
      <c r="GT143" s="133"/>
      <c r="HD143" s="133"/>
      <c r="HN143" s="133"/>
      <c r="HX143" s="133"/>
      <c r="IH143" s="133"/>
      <c r="IR143" s="133"/>
      <c r="JB143" s="133"/>
      <c r="JL143" s="133"/>
      <c r="JV143" s="133"/>
      <c r="KF143" s="133"/>
    </row>
    <row xmlns:x14ac="http://schemas.microsoft.com/office/spreadsheetml/2009/9/ac" r="144" s="3" customFormat="true" x14ac:dyDescent="0.25">
      <c r="A144" s="430" t="str">
        <f ca="true">IF(ISBLANK('Data Summary'!A146),"",'Data Summary'!A146)</f>
        <v/>
      </c>
      <c r="B144" s="133"/>
      <c r="L144" s="133"/>
      <c r="V144" s="133"/>
      <c r="AF144" s="133"/>
      <c r="AP144" s="133"/>
      <c r="AZ144" s="133"/>
      <c r="BA144" s="133"/>
      <c r="BB144" s="133"/>
      <c r="BC144" s="133"/>
      <c r="BD144" s="133"/>
      <c r="BE144" s="133"/>
      <c r="BF144" s="133"/>
      <c r="BG144" s="133"/>
      <c r="BJ144" s="133"/>
      <c r="BT144" s="133"/>
      <c r="CD144" s="133"/>
      <c r="CN144" s="133"/>
      <c r="CX144" s="133"/>
      <c r="DH144" s="133"/>
      <c r="DR144" s="133"/>
      <c r="EB144" s="133"/>
      <c r="EL144" s="133"/>
      <c r="EV144" s="133"/>
      <c r="FF144" s="133"/>
      <c r="FP144" s="133"/>
      <c r="FZ144" s="133"/>
      <c r="GJ144" s="133"/>
      <c r="GT144" s="133"/>
      <c r="HD144" s="133"/>
      <c r="HN144" s="133"/>
      <c r="HX144" s="133"/>
      <c r="IH144" s="133"/>
      <c r="IR144" s="133"/>
      <c r="JB144" s="133"/>
      <c r="JL144" s="133"/>
      <c r="JV144" s="133"/>
      <c r="KF144" s="133"/>
    </row>
    <row xmlns:x14ac="http://schemas.microsoft.com/office/spreadsheetml/2009/9/ac" r="145" s="3" customFormat="true" x14ac:dyDescent="0.25">
      <c r="A145" s="430" t="str">
        <f ca="true">IF(ISBLANK('Data Summary'!A147),"",'Data Summary'!A147)</f>
        <v/>
      </c>
      <c r="B145" s="133"/>
      <c r="L145" s="133"/>
      <c r="V145" s="133"/>
      <c r="AF145" s="133"/>
      <c r="AP145" s="133"/>
      <c r="AZ145" s="133"/>
      <c r="BA145" s="133"/>
      <c r="BB145" s="133"/>
      <c r="BC145" s="133"/>
      <c r="BD145" s="133"/>
      <c r="BE145" s="133"/>
      <c r="BF145" s="133"/>
      <c r="BG145" s="133"/>
      <c r="BJ145" s="133"/>
      <c r="BT145" s="133"/>
      <c r="CD145" s="133"/>
      <c r="CN145" s="133"/>
      <c r="CX145" s="133"/>
      <c r="DH145" s="133"/>
      <c r="DR145" s="133"/>
      <c r="EB145" s="133"/>
      <c r="EL145" s="133"/>
      <c r="EV145" s="133"/>
      <c r="FF145" s="133"/>
      <c r="FP145" s="133"/>
      <c r="FZ145" s="133"/>
      <c r="GJ145" s="133"/>
      <c r="GT145" s="133"/>
      <c r="HD145" s="133"/>
      <c r="HN145" s="133"/>
      <c r="HX145" s="133"/>
      <c r="IH145" s="133"/>
      <c r="IR145" s="133"/>
      <c r="JB145" s="133"/>
      <c r="JL145" s="133"/>
      <c r="JV145" s="133"/>
      <c r="KF145" s="133"/>
    </row>
    <row xmlns:x14ac="http://schemas.microsoft.com/office/spreadsheetml/2009/9/ac" r="146" s="3" customFormat="true" x14ac:dyDescent="0.25">
      <c r="A146" s="430" t="str">
        <f ca="true">IF(ISBLANK('Data Summary'!A148),"",'Data Summary'!A148)</f>
        <v/>
      </c>
      <c r="B146" s="133"/>
      <c r="L146" s="133"/>
      <c r="V146" s="133"/>
      <c r="AF146" s="133"/>
      <c r="AP146" s="133"/>
      <c r="AZ146" s="133"/>
      <c r="BA146" s="133"/>
      <c r="BB146" s="133"/>
      <c r="BC146" s="133"/>
      <c r="BD146" s="133"/>
      <c r="BE146" s="133"/>
      <c r="BF146" s="133"/>
      <c r="BG146" s="133"/>
      <c r="BJ146" s="133"/>
      <c r="BT146" s="133"/>
      <c r="CD146" s="133"/>
      <c r="CN146" s="133"/>
      <c r="CX146" s="133"/>
      <c r="DH146" s="133"/>
      <c r="DR146" s="133"/>
      <c r="EB146" s="133"/>
      <c r="EL146" s="133"/>
      <c r="EV146" s="133"/>
      <c r="FF146" s="133"/>
      <c r="FP146" s="133"/>
      <c r="FZ146" s="133"/>
      <c r="GJ146" s="133"/>
      <c r="GT146" s="133"/>
      <c r="HD146" s="133"/>
      <c r="HN146" s="133"/>
      <c r="HX146" s="133"/>
      <c r="IH146" s="133"/>
      <c r="IR146" s="133"/>
      <c r="JB146" s="133"/>
      <c r="JL146" s="133"/>
      <c r="JV146" s="133"/>
      <c r="KF146" s="133"/>
    </row>
    <row xmlns:x14ac="http://schemas.microsoft.com/office/spreadsheetml/2009/9/ac" r="147" s="3" customFormat="true" x14ac:dyDescent="0.25">
      <c r="A147" s="430" t="str">
        <f ca="true">IF(ISBLANK('Data Summary'!A149),"",'Data Summary'!A149)</f>
        <v/>
      </c>
      <c r="B147" s="133"/>
      <c r="L147" s="133"/>
      <c r="V147" s="133"/>
      <c r="AF147" s="133"/>
      <c r="AP147" s="133"/>
      <c r="AZ147" s="133"/>
      <c r="BA147" s="133"/>
      <c r="BB147" s="133"/>
      <c r="BC147" s="133"/>
      <c r="BD147" s="133"/>
      <c r="BE147" s="133"/>
      <c r="BF147" s="133"/>
      <c r="BG147" s="133"/>
      <c r="BJ147" s="133"/>
      <c r="BT147" s="133"/>
      <c r="CD147" s="133"/>
      <c r="CN147" s="133"/>
      <c r="CX147" s="133"/>
      <c r="DH147" s="133"/>
      <c r="DR147" s="133"/>
      <c r="EB147" s="133"/>
      <c r="EL147" s="133"/>
      <c r="EV147" s="133"/>
      <c r="FF147" s="133"/>
      <c r="FP147" s="133"/>
      <c r="FZ147" s="133"/>
      <c r="GJ147" s="133"/>
      <c r="GT147" s="133"/>
      <c r="HD147" s="133"/>
      <c r="HN147" s="133"/>
      <c r="HX147" s="133"/>
      <c r="IH147" s="133"/>
      <c r="IR147" s="133"/>
      <c r="JB147" s="133"/>
      <c r="JL147" s="133"/>
      <c r="JV147" s="133"/>
      <c r="KF147" s="133"/>
    </row>
    <row xmlns:x14ac="http://schemas.microsoft.com/office/spreadsheetml/2009/9/ac" r="148" s="3" customFormat="true" x14ac:dyDescent="0.25">
      <c r="A148" s="430" t="str">
        <f ca="true">IF(ISBLANK('Data Summary'!A150),"",'Data Summary'!A150)</f>
        <v/>
      </c>
      <c r="B148" s="133"/>
      <c r="L148" s="133"/>
      <c r="V148" s="133"/>
      <c r="AF148" s="133"/>
      <c r="AP148" s="133"/>
      <c r="AZ148" s="133"/>
      <c r="BA148" s="133"/>
      <c r="BB148" s="133"/>
      <c r="BC148" s="133"/>
      <c r="BD148" s="133"/>
      <c r="BE148" s="133"/>
      <c r="BF148" s="133"/>
      <c r="BG148" s="133"/>
      <c r="BJ148" s="133"/>
      <c r="BT148" s="133"/>
      <c r="CD148" s="133"/>
      <c r="CN148" s="133"/>
      <c r="CX148" s="133"/>
      <c r="DH148" s="133"/>
      <c r="DR148" s="133"/>
      <c r="EB148" s="133"/>
      <c r="EL148" s="133"/>
      <c r="EV148" s="133"/>
      <c r="FF148" s="133"/>
      <c r="FP148" s="133"/>
      <c r="FZ148" s="133"/>
      <c r="GJ148" s="133"/>
      <c r="GT148" s="133"/>
      <c r="HD148" s="133"/>
      <c r="HN148" s="133"/>
      <c r="HX148" s="133"/>
      <c r="IH148" s="133"/>
      <c r="IR148" s="133"/>
      <c r="JB148" s="133"/>
      <c r="JL148" s="133"/>
      <c r="JV148" s="133"/>
      <c r="KF148" s="133"/>
    </row>
    <row xmlns:x14ac="http://schemas.microsoft.com/office/spreadsheetml/2009/9/ac" r="149" s="3" customFormat="true" x14ac:dyDescent="0.25">
      <c r="A149" s="430" t="str">
        <f ca="true">IF(ISBLANK('Data Summary'!A151),"",'Data Summary'!A151)</f>
        <v/>
      </c>
      <c r="B149" s="133"/>
      <c r="L149" s="133"/>
      <c r="V149" s="133"/>
      <c r="AF149" s="133"/>
      <c r="AP149" s="133"/>
      <c r="AZ149" s="133"/>
      <c r="BA149" s="133"/>
      <c r="BB149" s="133"/>
      <c r="BC149" s="133"/>
      <c r="BD149" s="133"/>
      <c r="BE149" s="133"/>
      <c r="BF149" s="133"/>
      <c r="BG149" s="133"/>
      <c r="BJ149" s="133"/>
      <c r="BT149" s="133"/>
      <c r="CD149" s="133"/>
      <c r="CN149" s="133"/>
      <c r="CX149" s="133"/>
      <c r="DH149" s="133"/>
      <c r="DR149" s="133"/>
      <c r="EB149" s="133"/>
      <c r="EL149" s="133"/>
      <c r="EV149" s="133"/>
      <c r="FF149" s="133"/>
      <c r="FP149" s="133"/>
      <c r="FZ149" s="133"/>
      <c r="GJ149" s="133"/>
      <c r="GT149" s="133"/>
      <c r="HD149" s="133"/>
      <c r="HN149" s="133"/>
      <c r="HX149" s="133"/>
      <c r="IH149" s="133"/>
      <c r="IR149" s="133"/>
      <c r="JB149" s="133"/>
      <c r="JL149" s="133"/>
      <c r="JV149" s="133"/>
      <c r="KF149" s="133"/>
    </row>
    <row xmlns:x14ac="http://schemas.microsoft.com/office/spreadsheetml/2009/9/ac" r="150" s="3" customFormat="true" x14ac:dyDescent="0.25">
      <c r="A150" s="430" t="str">
        <f ca="true">IF(ISBLANK('Data Summary'!A152),"",'Data Summary'!A152)</f>
        <v/>
      </c>
      <c r="B150" s="133"/>
      <c r="L150" s="133"/>
      <c r="V150" s="133"/>
      <c r="AF150" s="133"/>
      <c r="AP150" s="133"/>
      <c r="AZ150" s="133"/>
      <c r="BA150" s="133"/>
      <c r="BB150" s="133"/>
      <c r="BC150" s="133"/>
      <c r="BD150" s="133"/>
      <c r="BE150" s="133"/>
      <c r="BF150" s="133"/>
      <c r="BG150" s="133"/>
      <c r="BJ150" s="133"/>
      <c r="BT150" s="133"/>
      <c r="CD150" s="133"/>
      <c r="CN150" s="133"/>
      <c r="CX150" s="133"/>
      <c r="DH150" s="133"/>
      <c r="DR150" s="133"/>
      <c r="EB150" s="133"/>
      <c r="EL150" s="133"/>
      <c r="EV150" s="133"/>
      <c r="FF150" s="133"/>
      <c r="FP150" s="133"/>
      <c r="FZ150" s="133"/>
      <c r="GJ150" s="133"/>
      <c r="GT150" s="133"/>
      <c r="HD150" s="133"/>
      <c r="HN150" s="133"/>
      <c r="HX150" s="133"/>
      <c r="IH150" s="133"/>
      <c r="IR150" s="133"/>
      <c r="JB150" s="133"/>
      <c r="JL150" s="133"/>
      <c r="JV150" s="133"/>
      <c r="KF150" s="133"/>
    </row>
    <row xmlns:x14ac="http://schemas.microsoft.com/office/spreadsheetml/2009/9/ac" r="151" s="3" customFormat="true" x14ac:dyDescent="0.25">
      <c r="A151" s="430" t="str">
        <f ca="true">IF(ISBLANK('Data Summary'!A153),"",'Data Summary'!A153)</f>
        <v/>
      </c>
      <c r="B151" s="133"/>
      <c r="L151" s="133"/>
      <c r="V151" s="133"/>
      <c r="AF151" s="133"/>
      <c r="AP151" s="133"/>
      <c r="AZ151" s="133"/>
      <c r="BA151" s="133"/>
      <c r="BB151" s="133"/>
      <c r="BC151" s="133"/>
      <c r="BD151" s="133"/>
      <c r="BE151" s="133"/>
      <c r="BF151" s="133"/>
      <c r="BG151" s="133"/>
      <c r="BJ151" s="133"/>
      <c r="BT151" s="133"/>
      <c r="CD151" s="133"/>
      <c r="CN151" s="133"/>
      <c r="CX151" s="133"/>
      <c r="DH151" s="133"/>
      <c r="DR151" s="133"/>
      <c r="EB151" s="133"/>
      <c r="EL151" s="133"/>
      <c r="EV151" s="133"/>
      <c r="FF151" s="133"/>
      <c r="FP151" s="133"/>
      <c r="FZ151" s="133"/>
      <c r="GJ151" s="133"/>
      <c r="GT151" s="133"/>
      <c r="HD151" s="133"/>
      <c r="HN151" s="133"/>
      <c r="HX151" s="133"/>
      <c r="IH151" s="133"/>
      <c r="IR151" s="133"/>
      <c r="JB151" s="133"/>
      <c r="JL151" s="133"/>
      <c r="JV151" s="133"/>
      <c r="KF151" s="133"/>
    </row>
    <row xmlns:x14ac="http://schemas.microsoft.com/office/spreadsheetml/2009/9/ac" r="152" s="3" customFormat="true" x14ac:dyDescent="0.25">
      <c r="A152" s="424"/>
      <c r="B152" s="133"/>
      <c r="L152" s="133"/>
      <c r="V152" s="133"/>
      <c r="AF152" s="133"/>
      <c r="AP152" s="133"/>
      <c r="AZ152" s="133"/>
      <c r="BA152" s="133"/>
      <c r="BB152" s="133"/>
      <c r="BC152" s="133"/>
      <c r="BD152" s="133"/>
      <c r="BE152" s="133"/>
      <c r="BF152" s="133"/>
      <c r="BG152" s="133"/>
      <c r="BJ152" s="133"/>
      <c r="BT152" s="133"/>
      <c r="CD152" s="133"/>
      <c r="CN152" s="133"/>
      <c r="CX152" s="133"/>
      <c r="DH152" s="133"/>
      <c r="DR152" s="133"/>
      <c r="EB152" s="133"/>
      <c r="EL152" s="133"/>
      <c r="EV152" s="133"/>
      <c r="FF152" s="133"/>
      <c r="FP152" s="133"/>
      <c r="FZ152" s="133"/>
      <c r="GJ152" s="133"/>
      <c r="GT152" s="133"/>
      <c r="HD152" s="133"/>
      <c r="HN152" s="133"/>
      <c r="HX152" s="133"/>
      <c r="IH152" s="133"/>
      <c r="IR152" s="133"/>
      <c r="JB152" s="133"/>
      <c r="JL152" s="133"/>
      <c r="JV152" s="133"/>
      <c r="KF152" s="133"/>
    </row>
    <row xmlns:x14ac="http://schemas.microsoft.com/office/spreadsheetml/2009/9/ac" r="153" s="3" customFormat="true" x14ac:dyDescent="0.25">
      <c r="A153" s="424"/>
      <c r="B153" s="133"/>
      <c r="L153" s="133"/>
      <c r="V153" s="133"/>
      <c r="AF153" s="133"/>
      <c r="AP153" s="133"/>
      <c r="AZ153" s="133"/>
      <c r="BA153" s="133"/>
      <c r="BB153" s="133"/>
      <c r="BC153" s="133"/>
      <c r="BD153" s="133"/>
      <c r="BE153" s="133"/>
      <c r="BF153" s="133"/>
      <c r="BG153" s="133"/>
      <c r="BJ153" s="133"/>
      <c r="BT153" s="133"/>
      <c r="CD153" s="133"/>
      <c r="CN153" s="133"/>
      <c r="CX153" s="133"/>
      <c r="DH153" s="133"/>
      <c r="DR153" s="133"/>
      <c r="EB153" s="133"/>
      <c r="EL153" s="133"/>
      <c r="EV153" s="133"/>
      <c r="FF153" s="133"/>
      <c r="FP153" s="133"/>
      <c r="FZ153" s="133"/>
      <c r="GJ153" s="133"/>
      <c r="GT153" s="133"/>
      <c r="HD153" s="133"/>
      <c r="HN153" s="133"/>
      <c r="HX153" s="133"/>
      <c r="IH153" s="133"/>
      <c r="IR153" s="133"/>
      <c r="JB153" s="133"/>
      <c r="JL153" s="133"/>
      <c r="JV153" s="133"/>
      <c r="KF153" s="133"/>
    </row>
    <row xmlns:x14ac="http://schemas.microsoft.com/office/spreadsheetml/2009/9/ac" r="154" s="3" customFormat="true" x14ac:dyDescent="0.25">
      <c r="A154" s="424"/>
      <c r="B154" s="133"/>
      <c r="L154" s="133"/>
      <c r="V154" s="133"/>
      <c r="AF154" s="133"/>
      <c r="AP154" s="133"/>
      <c r="AZ154" s="133"/>
      <c r="BA154" s="133"/>
      <c r="BB154" s="133"/>
      <c r="BC154" s="133"/>
      <c r="BD154" s="133"/>
      <c r="BE154" s="133"/>
      <c r="BF154" s="133"/>
      <c r="BG154" s="133"/>
      <c r="BJ154" s="133"/>
      <c r="BT154" s="133"/>
      <c r="CD154" s="133"/>
      <c r="CN154" s="133"/>
      <c r="CX154" s="133"/>
      <c r="DH154" s="133"/>
      <c r="DR154" s="133"/>
      <c r="EB154" s="133"/>
      <c r="EL154" s="133"/>
      <c r="EV154" s="133"/>
      <c r="FF154" s="133"/>
      <c r="FP154" s="133"/>
      <c r="FZ154" s="133"/>
      <c r="GJ154" s="133"/>
      <c r="GT154" s="133"/>
      <c r="HD154" s="133"/>
      <c r="HN154" s="133"/>
      <c r="HX154" s="133"/>
      <c r="IH154" s="133"/>
      <c r="IR154" s="133"/>
      <c r="JB154" s="133"/>
      <c r="JL154" s="133"/>
      <c r="JV154" s="133"/>
      <c r="KF154" s="133"/>
    </row>
    <row xmlns:x14ac="http://schemas.microsoft.com/office/spreadsheetml/2009/9/ac" r="155" s="3" customFormat="true" x14ac:dyDescent="0.25">
      <c r="A155" s="424"/>
      <c r="B155" s="133"/>
      <c r="L155" s="133"/>
      <c r="V155" s="133"/>
      <c r="AF155" s="133"/>
      <c r="AP155" s="133"/>
      <c r="AZ155" s="133"/>
      <c r="BA155" s="133"/>
      <c r="BB155" s="133"/>
      <c r="BC155" s="133"/>
      <c r="BD155" s="133"/>
      <c r="BE155" s="133"/>
      <c r="BF155" s="133"/>
      <c r="BG155" s="133"/>
      <c r="BJ155" s="133"/>
      <c r="BT155" s="133"/>
      <c r="CD155" s="133"/>
      <c r="CN155" s="133"/>
      <c r="CX155" s="133"/>
      <c r="DH155" s="133"/>
      <c r="DR155" s="133"/>
      <c r="EB155" s="133"/>
      <c r="EL155" s="133"/>
      <c r="EV155" s="133"/>
      <c r="FF155" s="133"/>
      <c r="FP155" s="133"/>
      <c r="FZ155" s="133"/>
      <c r="GJ155" s="133"/>
      <c r="GT155" s="133"/>
      <c r="HD155" s="133"/>
      <c r="HN155" s="133"/>
      <c r="HX155" s="133"/>
      <c r="IH155" s="133"/>
      <c r="IR155" s="133"/>
      <c r="JB155" s="133"/>
      <c r="JL155" s="133"/>
      <c r="JV155" s="133"/>
      <c r="KF155" s="133"/>
    </row>
    <row xmlns:x14ac="http://schemas.microsoft.com/office/spreadsheetml/2009/9/ac" r="156" s="3" customFormat="true" x14ac:dyDescent="0.25">
      <c r="A156" s="424"/>
      <c r="B156" s="133"/>
      <c r="L156" s="133"/>
      <c r="V156" s="133"/>
      <c r="AF156" s="133"/>
      <c r="AP156" s="133"/>
      <c r="AZ156" s="133"/>
      <c r="BA156" s="133"/>
      <c r="BB156" s="133"/>
      <c r="BC156" s="133"/>
      <c r="BD156" s="133"/>
      <c r="BE156" s="133"/>
      <c r="BF156" s="133"/>
      <c r="BG156" s="133"/>
      <c r="BJ156" s="133"/>
      <c r="BT156" s="133"/>
      <c r="CD156" s="133"/>
      <c r="CN156" s="133"/>
      <c r="CX156" s="133"/>
      <c r="DH156" s="133"/>
      <c r="DR156" s="133"/>
      <c r="EB156" s="133"/>
      <c r="EL156" s="133"/>
      <c r="EV156" s="133"/>
      <c r="FF156" s="133"/>
      <c r="FP156" s="133"/>
      <c r="FZ156" s="133"/>
      <c r="GJ156" s="133"/>
      <c r="GT156" s="133"/>
      <c r="HD156" s="133"/>
      <c r="HN156" s="133"/>
      <c r="HX156" s="133"/>
      <c r="IH156" s="133"/>
      <c r="IR156" s="133"/>
      <c r="JB156" s="133"/>
      <c r="JL156" s="133"/>
      <c r="JV156" s="133"/>
      <c r="KF156" s="133"/>
    </row>
    <row xmlns:x14ac="http://schemas.microsoft.com/office/spreadsheetml/2009/9/ac" r="157" s="3" customFormat="true" x14ac:dyDescent="0.25">
      <c r="A157" s="424"/>
      <c r="B157" s="133"/>
      <c r="L157" s="133"/>
      <c r="V157" s="133"/>
      <c r="AF157" s="133"/>
      <c r="AP157" s="133"/>
      <c r="AZ157" s="133"/>
      <c r="BA157" s="133"/>
      <c r="BB157" s="133"/>
      <c r="BC157" s="133"/>
      <c r="BD157" s="133"/>
      <c r="BE157" s="133"/>
      <c r="BF157" s="133"/>
      <c r="BG157" s="133"/>
      <c r="BJ157" s="133"/>
      <c r="BT157" s="133"/>
      <c r="CD157" s="133"/>
      <c r="CN157" s="133"/>
      <c r="CX157" s="133"/>
      <c r="DH157" s="133"/>
      <c r="DR157" s="133"/>
      <c r="EB157" s="133"/>
      <c r="EL157" s="133"/>
      <c r="EV157" s="133"/>
      <c r="FF157" s="133"/>
      <c r="FP157" s="133"/>
      <c r="FZ157" s="133"/>
      <c r="GJ157" s="133"/>
      <c r="GT157" s="133"/>
      <c r="HD157" s="133"/>
      <c r="HN157" s="133"/>
      <c r="HX157" s="133"/>
      <c r="IH157" s="133"/>
      <c r="IR157" s="133"/>
      <c r="JB157" s="133"/>
      <c r="JL157" s="133"/>
      <c r="JV157" s="133"/>
      <c r="KF157" s="133"/>
    </row>
    <row xmlns:x14ac="http://schemas.microsoft.com/office/spreadsheetml/2009/9/ac" r="158" s="3" customFormat="true" x14ac:dyDescent="0.25">
      <c r="A158" s="424"/>
      <c r="B158" s="133"/>
      <c r="L158" s="133"/>
      <c r="V158" s="133"/>
      <c r="AF158" s="133"/>
      <c r="AP158" s="133"/>
      <c r="AZ158" s="133"/>
      <c r="BA158" s="133"/>
      <c r="BB158" s="133"/>
      <c r="BC158" s="133"/>
      <c r="BD158" s="133"/>
      <c r="BE158" s="133"/>
      <c r="BF158" s="133"/>
      <c r="BG158" s="133"/>
      <c r="BJ158" s="133"/>
      <c r="BT158" s="133"/>
      <c r="CD158" s="133"/>
      <c r="CN158" s="133"/>
      <c r="CX158" s="133"/>
      <c r="DH158" s="133"/>
      <c r="DR158" s="133"/>
      <c r="EB158" s="133"/>
      <c r="EL158" s="133"/>
      <c r="EV158" s="133"/>
      <c r="FF158" s="133"/>
      <c r="FP158" s="133"/>
      <c r="FZ158" s="133"/>
      <c r="GJ158" s="133"/>
      <c r="GT158" s="133"/>
      <c r="HD158" s="133"/>
      <c r="HN158" s="133"/>
      <c r="HX158" s="133"/>
      <c r="IH158" s="133"/>
      <c r="IR158" s="133"/>
      <c r="JB158" s="133"/>
      <c r="JL158" s="133"/>
      <c r="JV158" s="133"/>
      <c r="KF158" s="133"/>
    </row>
    <row xmlns:x14ac="http://schemas.microsoft.com/office/spreadsheetml/2009/9/ac" r="159" s="3" customFormat="true" x14ac:dyDescent="0.25">
      <c r="A159" s="424"/>
      <c r="B159" s="133"/>
      <c r="L159" s="133"/>
      <c r="V159" s="133"/>
      <c r="AF159" s="133"/>
      <c r="AP159" s="133"/>
      <c r="AZ159" s="133"/>
      <c r="BA159" s="133"/>
      <c r="BB159" s="133"/>
      <c r="BC159" s="133"/>
      <c r="BD159" s="133"/>
      <c r="BE159" s="133"/>
      <c r="BF159" s="133"/>
      <c r="BG159" s="133"/>
      <c r="BJ159" s="133"/>
      <c r="BT159" s="133"/>
      <c r="CD159" s="133"/>
      <c r="CN159" s="133"/>
      <c r="CX159" s="133"/>
      <c r="DH159" s="133"/>
      <c r="DR159" s="133"/>
      <c r="EB159" s="133"/>
      <c r="EL159" s="133"/>
      <c r="EV159" s="133"/>
      <c r="FF159" s="133"/>
      <c r="FP159" s="133"/>
      <c r="FZ159" s="133"/>
      <c r="GJ159" s="133"/>
      <c r="GT159" s="133"/>
      <c r="HD159" s="133"/>
      <c r="HN159" s="133"/>
      <c r="HX159" s="133"/>
      <c r="IH159" s="133"/>
      <c r="IR159" s="133"/>
      <c r="JB159" s="133"/>
      <c r="JL159" s="133"/>
      <c r="JV159" s="133"/>
      <c r="KF159" s="133"/>
    </row>
    <row xmlns:x14ac="http://schemas.microsoft.com/office/spreadsheetml/2009/9/ac" r="160" s="3" customFormat="true" x14ac:dyDescent="0.25">
      <c r="A160" s="424"/>
      <c r="B160" s="133"/>
      <c r="L160" s="133"/>
      <c r="V160" s="133"/>
      <c r="AF160" s="133"/>
      <c r="AP160" s="133"/>
      <c r="AZ160" s="133"/>
      <c r="BA160" s="133"/>
      <c r="BB160" s="133"/>
      <c r="BC160" s="133"/>
      <c r="BD160" s="133"/>
      <c r="BE160" s="133"/>
      <c r="BF160" s="133"/>
      <c r="BG160" s="133"/>
      <c r="BJ160" s="133"/>
      <c r="BT160" s="133"/>
      <c r="CD160" s="133"/>
      <c r="CN160" s="133"/>
      <c r="CX160" s="133"/>
      <c r="DH160" s="133"/>
      <c r="DR160" s="133"/>
      <c r="EB160" s="133"/>
      <c r="EL160" s="133"/>
      <c r="EV160" s="133"/>
      <c r="FF160" s="133"/>
      <c r="FP160" s="133"/>
      <c r="FZ160" s="133"/>
      <c r="GJ160" s="133"/>
      <c r="GT160" s="133"/>
      <c r="HD160" s="133"/>
      <c r="HN160" s="133"/>
      <c r="HX160" s="133"/>
      <c r="IH160" s="133"/>
      <c r="IR160" s="133"/>
      <c r="JB160" s="133"/>
      <c r="JL160" s="133"/>
      <c r="JV160" s="133"/>
      <c r="KF160" s="133"/>
    </row>
    <row xmlns:x14ac="http://schemas.microsoft.com/office/spreadsheetml/2009/9/ac" r="161" s="3" customFormat="true" x14ac:dyDescent="0.25">
      <c r="A161" s="424"/>
      <c r="B161" s="133"/>
      <c r="L161" s="133"/>
      <c r="V161" s="133"/>
      <c r="AF161" s="133"/>
      <c r="AP161" s="133"/>
      <c r="AZ161" s="133"/>
      <c r="BA161" s="133"/>
      <c r="BB161" s="133"/>
      <c r="BC161" s="133"/>
      <c r="BD161" s="133"/>
      <c r="BE161" s="133"/>
      <c r="BF161" s="133"/>
      <c r="BG161" s="133"/>
      <c r="BJ161" s="133"/>
      <c r="BT161" s="133"/>
      <c r="CD161" s="133"/>
      <c r="CN161" s="133"/>
      <c r="CX161" s="133"/>
      <c r="DH161" s="133"/>
      <c r="DR161" s="133"/>
      <c r="EB161" s="133"/>
      <c r="EL161" s="133"/>
      <c r="EV161" s="133"/>
      <c r="FF161" s="133"/>
      <c r="FP161" s="133"/>
      <c r="FZ161" s="133"/>
      <c r="GJ161" s="133"/>
      <c r="GT161" s="133"/>
      <c r="HD161" s="133"/>
      <c r="HN161" s="133"/>
      <c r="HX161" s="133"/>
      <c r="IH161" s="133"/>
      <c r="IR161" s="133"/>
      <c r="JB161" s="133"/>
      <c r="JL161" s="133"/>
      <c r="JV161" s="133"/>
      <c r="KF161" s="133"/>
    </row>
    <row xmlns:x14ac="http://schemas.microsoft.com/office/spreadsheetml/2009/9/ac" r="162" s="3" customFormat="true" x14ac:dyDescent="0.25">
      <c r="A162" s="424"/>
      <c r="B162" s="133"/>
      <c r="L162" s="133"/>
      <c r="V162" s="133"/>
      <c r="AF162" s="133"/>
      <c r="AP162" s="133"/>
      <c r="AZ162" s="133"/>
      <c r="BA162" s="133"/>
      <c r="BB162" s="133"/>
      <c r="BC162" s="133"/>
      <c r="BD162" s="133"/>
      <c r="BE162" s="133"/>
      <c r="BF162" s="133"/>
      <c r="BG162" s="133"/>
      <c r="BJ162" s="133"/>
      <c r="BT162" s="133"/>
      <c r="CD162" s="133"/>
      <c r="CN162" s="133"/>
      <c r="CX162" s="133"/>
      <c r="DH162" s="133"/>
      <c r="DR162" s="133"/>
      <c r="EB162" s="133"/>
      <c r="EL162" s="133"/>
      <c r="EV162" s="133"/>
      <c r="FF162" s="133"/>
      <c r="FP162" s="133"/>
      <c r="FZ162" s="133"/>
      <c r="GJ162" s="133"/>
      <c r="GT162" s="133"/>
      <c r="HD162" s="133"/>
      <c r="HN162" s="133"/>
      <c r="HX162" s="133"/>
      <c r="IH162" s="133"/>
      <c r="IR162" s="133"/>
      <c r="JB162" s="133"/>
      <c r="JL162" s="133"/>
      <c r="JV162" s="133"/>
      <c r="KF162" s="133"/>
    </row>
    <row xmlns:x14ac="http://schemas.microsoft.com/office/spreadsheetml/2009/9/ac" r="163" s="3" customFormat="true" x14ac:dyDescent="0.25">
      <c r="A163" s="424"/>
      <c r="B163" s="133"/>
      <c r="L163" s="133"/>
      <c r="V163" s="133"/>
      <c r="AF163" s="133"/>
      <c r="AP163" s="133"/>
      <c r="AZ163" s="133"/>
      <c r="BA163" s="133"/>
      <c r="BB163" s="133"/>
      <c r="BC163" s="133"/>
      <c r="BD163" s="133"/>
      <c r="BE163" s="133"/>
      <c r="BF163" s="133"/>
      <c r="BG163" s="133"/>
      <c r="BJ163" s="133"/>
      <c r="BT163" s="133"/>
      <c r="CD163" s="133"/>
      <c r="CN163" s="133"/>
      <c r="CX163" s="133"/>
      <c r="DH163" s="133"/>
      <c r="DR163" s="133"/>
      <c r="EB163" s="133"/>
      <c r="EL163" s="133"/>
      <c r="EV163" s="133"/>
      <c r="FF163" s="133"/>
      <c r="FP163" s="133"/>
      <c r="FZ163" s="133"/>
      <c r="GJ163" s="133"/>
      <c r="GT163" s="133"/>
      <c r="HD163" s="133"/>
      <c r="HN163" s="133"/>
      <c r="HX163" s="133"/>
      <c r="IH163" s="133"/>
      <c r="IR163" s="133"/>
      <c r="JB163" s="133"/>
      <c r="JL163" s="133"/>
      <c r="JV163" s="133"/>
      <c r="KF163" s="133"/>
    </row>
    <row xmlns:x14ac="http://schemas.microsoft.com/office/spreadsheetml/2009/9/ac" r="164" s="3" customFormat="true" x14ac:dyDescent="0.25">
      <c r="A164" s="424"/>
      <c r="B164" s="133"/>
      <c r="L164" s="133"/>
      <c r="V164" s="133"/>
      <c r="AF164" s="133"/>
      <c r="AP164" s="133"/>
      <c r="AZ164" s="133"/>
      <c r="BA164" s="133"/>
      <c r="BB164" s="133"/>
      <c r="BC164" s="133"/>
      <c r="BD164" s="133"/>
      <c r="BE164" s="133"/>
      <c r="BF164" s="133"/>
      <c r="BG164" s="133"/>
      <c r="BJ164" s="133"/>
      <c r="BT164" s="133"/>
      <c r="CD164" s="133"/>
      <c r="CN164" s="133"/>
      <c r="CX164" s="133"/>
      <c r="DH164" s="133"/>
      <c r="DR164" s="133"/>
      <c r="EB164" s="133"/>
      <c r="EL164" s="133"/>
      <c r="EV164" s="133"/>
      <c r="FF164" s="133"/>
      <c r="FP164" s="133"/>
      <c r="FZ164" s="133"/>
      <c r="GJ164" s="133"/>
      <c r="GT164" s="133"/>
      <c r="HD164" s="133"/>
      <c r="HN164" s="133"/>
      <c r="HX164" s="133"/>
      <c r="IH164" s="133"/>
      <c r="IR164" s="133"/>
      <c r="JB164" s="133"/>
      <c r="JL164" s="133"/>
      <c r="JV164" s="133"/>
      <c r="KF164" s="133"/>
    </row>
    <row xmlns:x14ac="http://schemas.microsoft.com/office/spreadsheetml/2009/9/ac" r="165" s="3" customFormat="true" x14ac:dyDescent="0.25">
      <c r="A165" s="424"/>
      <c r="B165" s="133"/>
      <c r="L165" s="133"/>
      <c r="V165" s="133"/>
      <c r="AF165" s="133"/>
      <c r="AP165" s="133"/>
      <c r="AZ165" s="133"/>
      <c r="BA165" s="133"/>
      <c r="BB165" s="133"/>
      <c r="BC165" s="133"/>
      <c r="BD165" s="133"/>
      <c r="BE165" s="133"/>
      <c r="BF165" s="133"/>
      <c r="BG165" s="133"/>
      <c r="BJ165" s="133"/>
      <c r="BT165" s="133"/>
      <c r="CD165" s="133"/>
      <c r="CN165" s="133"/>
      <c r="CX165" s="133"/>
      <c r="DH165" s="133"/>
      <c r="DR165" s="133"/>
      <c r="EB165" s="133"/>
      <c r="EL165" s="133"/>
      <c r="EV165" s="133"/>
      <c r="FF165" s="133"/>
      <c r="FP165" s="133"/>
      <c r="FZ165" s="133"/>
      <c r="GJ165" s="133"/>
      <c r="GT165" s="133"/>
      <c r="HD165" s="133"/>
      <c r="HN165" s="133"/>
      <c r="HX165" s="133"/>
      <c r="IH165" s="133"/>
      <c r="IR165" s="133"/>
      <c r="JB165" s="133"/>
      <c r="JL165" s="133"/>
      <c r="JV165" s="133"/>
      <c r="KF165" s="133"/>
    </row>
    <row xmlns:x14ac="http://schemas.microsoft.com/office/spreadsheetml/2009/9/ac" r="166" s="3" customFormat="true" x14ac:dyDescent="0.25">
      <c r="A166" s="424"/>
      <c r="B166" s="133"/>
      <c r="L166" s="133"/>
      <c r="V166" s="133"/>
      <c r="AF166" s="133"/>
      <c r="AP166" s="133"/>
      <c r="AZ166" s="133"/>
      <c r="BA166" s="133"/>
      <c r="BB166" s="133"/>
      <c r="BC166" s="133"/>
      <c r="BD166" s="133"/>
      <c r="BE166" s="133"/>
      <c r="BF166" s="133"/>
      <c r="BG166" s="133"/>
      <c r="BJ166" s="133"/>
      <c r="BT166" s="133"/>
      <c r="CD166" s="133"/>
      <c r="CN166" s="133"/>
      <c r="CX166" s="133"/>
      <c r="DH166" s="133"/>
      <c r="DR166" s="133"/>
      <c r="EB166" s="133"/>
      <c r="EL166" s="133"/>
      <c r="EV166" s="133"/>
      <c r="FF166" s="133"/>
      <c r="FP166" s="133"/>
      <c r="FZ166" s="133"/>
      <c r="GJ166" s="133"/>
      <c r="GT166" s="133"/>
      <c r="HD166" s="133"/>
      <c r="HN166" s="133"/>
      <c r="HX166" s="133"/>
      <c r="IH166" s="133"/>
      <c r="IR166" s="133"/>
      <c r="JB166" s="133"/>
      <c r="JL166" s="133"/>
      <c r="JV166" s="133"/>
      <c r="KF166" s="133"/>
    </row>
    <row xmlns:x14ac="http://schemas.microsoft.com/office/spreadsheetml/2009/9/ac" r="167" s="3" customFormat="true" x14ac:dyDescent="0.25">
      <c r="A167" s="424"/>
      <c r="B167" s="133"/>
      <c r="L167" s="133"/>
      <c r="V167" s="133"/>
      <c r="AF167" s="133"/>
      <c r="AP167" s="133"/>
      <c r="AZ167" s="133"/>
      <c r="BA167" s="133"/>
      <c r="BB167" s="133"/>
      <c r="BC167" s="133"/>
      <c r="BD167" s="133"/>
      <c r="BE167" s="133"/>
      <c r="BF167" s="133"/>
      <c r="BG167" s="133"/>
      <c r="BJ167" s="133"/>
      <c r="BT167" s="133"/>
      <c r="CD167" s="133"/>
      <c r="CN167" s="133"/>
      <c r="CX167" s="133"/>
      <c r="DH167" s="133"/>
      <c r="DR167" s="133"/>
      <c r="EB167" s="133"/>
      <c r="EL167" s="133"/>
      <c r="EV167" s="133"/>
      <c r="FF167" s="133"/>
      <c r="FP167" s="133"/>
      <c r="FZ167" s="133"/>
      <c r="GJ167" s="133"/>
      <c r="GT167" s="133"/>
      <c r="HD167" s="133"/>
      <c r="HN167" s="133"/>
      <c r="HX167" s="133"/>
      <c r="IH167" s="133"/>
      <c r="IR167" s="133"/>
      <c r="JB167" s="133"/>
      <c r="JL167" s="133"/>
      <c r="JV167" s="133"/>
      <c r="KF167" s="133"/>
    </row>
    <row xmlns:x14ac="http://schemas.microsoft.com/office/spreadsheetml/2009/9/ac" r="168" s="3" customFormat="true" x14ac:dyDescent="0.25">
      <c r="A168" s="424"/>
      <c r="B168" s="133"/>
      <c r="L168" s="133"/>
      <c r="V168" s="133"/>
      <c r="AF168" s="133"/>
      <c r="AP168" s="133"/>
      <c r="AZ168" s="133"/>
      <c r="BA168" s="133"/>
      <c r="BB168" s="133"/>
      <c r="BC168" s="133"/>
      <c r="BD168" s="133"/>
      <c r="BE168" s="133"/>
      <c r="BF168" s="133"/>
      <c r="BG168" s="133"/>
      <c r="BJ168" s="133"/>
      <c r="BT168" s="133"/>
      <c r="CD168" s="133"/>
      <c r="CN168" s="133"/>
      <c r="CX168" s="133"/>
      <c r="DH168" s="133"/>
      <c r="DR168" s="133"/>
      <c r="EB168" s="133"/>
      <c r="EL168" s="133"/>
      <c r="EV168" s="133"/>
      <c r="FF168" s="133"/>
      <c r="FP168" s="133"/>
      <c r="FZ168" s="133"/>
      <c r="GJ168" s="133"/>
      <c r="GT168" s="133"/>
      <c r="HD168" s="133"/>
      <c r="HN168" s="133"/>
      <c r="HX168" s="133"/>
      <c r="IH168" s="133"/>
      <c r="IR168" s="133"/>
      <c r="JB168" s="133"/>
      <c r="JL168" s="133"/>
      <c r="JV168" s="133"/>
      <c r="KF168" s="133"/>
    </row>
    <row xmlns:x14ac="http://schemas.microsoft.com/office/spreadsheetml/2009/9/ac" r="169" s="3" customFormat="true" x14ac:dyDescent="0.25">
      <c r="A169" s="424"/>
      <c r="B169" s="133"/>
      <c r="L169" s="133"/>
      <c r="V169" s="133"/>
      <c r="AF169" s="133"/>
      <c r="AP169" s="133"/>
      <c r="AZ169" s="133"/>
      <c r="BA169" s="133"/>
      <c r="BB169" s="133"/>
      <c r="BC169" s="133"/>
      <c r="BD169" s="133"/>
      <c r="BE169" s="133"/>
      <c r="BF169" s="133"/>
      <c r="BG169" s="133"/>
      <c r="BJ169" s="133"/>
      <c r="BT169" s="133"/>
      <c r="CD169" s="133"/>
      <c r="CN169" s="133"/>
      <c r="CX169" s="133"/>
      <c r="DH169" s="133"/>
      <c r="DR169" s="133"/>
      <c r="EB169" s="133"/>
      <c r="EL169" s="133"/>
      <c r="EV169" s="133"/>
      <c r="FF169" s="133"/>
      <c r="FP169" s="133"/>
      <c r="FZ169" s="133"/>
      <c r="GJ169" s="133"/>
      <c r="GT169" s="133"/>
      <c r="HD169" s="133"/>
      <c r="HN169" s="133"/>
      <c r="HX169" s="133"/>
      <c r="IH169" s="133"/>
      <c r="IR169" s="133"/>
      <c r="JB169" s="133"/>
      <c r="JL169" s="133"/>
      <c r="JV169" s="133"/>
      <c r="KF169" s="133"/>
    </row>
    <row xmlns:x14ac="http://schemas.microsoft.com/office/spreadsheetml/2009/9/ac" r="170" s="3" customFormat="true" x14ac:dyDescent="0.25">
      <c r="A170" s="424"/>
      <c r="B170" s="133"/>
      <c r="L170" s="133"/>
      <c r="V170" s="133"/>
      <c r="AF170" s="133"/>
      <c r="AP170" s="133"/>
      <c r="AZ170" s="133"/>
      <c r="BA170" s="133"/>
      <c r="BB170" s="133"/>
      <c r="BC170" s="133"/>
      <c r="BD170" s="133"/>
      <c r="BE170" s="133"/>
      <c r="BF170" s="133"/>
      <c r="BG170" s="133"/>
      <c r="BJ170" s="133"/>
      <c r="BT170" s="133"/>
      <c r="CD170" s="133"/>
      <c r="CN170" s="133"/>
      <c r="CX170" s="133"/>
      <c r="DH170" s="133"/>
      <c r="DR170" s="133"/>
      <c r="EB170" s="133"/>
      <c r="EL170" s="133"/>
      <c r="EV170" s="133"/>
      <c r="FF170" s="133"/>
      <c r="FP170" s="133"/>
      <c r="FZ170" s="133"/>
      <c r="GJ170" s="133"/>
      <c r="GT170" s="133"/>
      <c r="HD170" s="133"/>
      <c r="HN170" s="133"/>
      <c r="HX170" s="133"/>
      <c r="IH170" s="133"/>
      <c r="IR170" s="133"/>
      <c r="JB170" s="133"/>
      <c r="JL170" s="133"/>
      <c r="JV170" s="133"/>
      <c r="KF170" s="133"/>
    </row>
    <row xmlns:x14ac="http://schemas.microsoft.com/office/spreadsheetml/2009/9/ac" r="171" s="3" customFormat="true" x14ac:dyDescent="0.25">
      <c r="A171" s="424"/>
      <c r="B171" s="133"/>
      <c r="L171" s="133"/>
      <c r="V171" s="133"/>
      <c r="AF171" s="133"/>
      <c r="AP171" s="133"/>
      <c r="AZ171" s="133"/>
      <c r="BA171" s="133"/>
      <c r="BB171" s="133"/>
      <c r="BC171" s="133"/>
      <c r="BD171" s="133"/>
      <c r="BE171" s="133"/>
      <c r="BF171" s="133"/>
      <c r="BG171" s="133"/>
      <c r="BJ171" s="133"/>
      <c r="BT171" s="133"/>
      <c r="CD171" s="133"/>
      <c r="CN171" s="133"/>
      <c r="CX171" s="133"/>
      <c r="DH171" s="133"/>
      <c r="DR171" s="133"/>
      <c r="EB171" s="133"/>
      <c r="EL171" s="133"/>
      <c r="EV171" s="133"/>
      <c r="FF171" s="133"/>
      <c r="FP171" s="133"/>
      <c r="FZ171" s="133"/>
      <c r="GJ171" s="133"/>
      <c r="GT171" s="133"/>
      <c r="HD171" s="133"/>
      <c r="HN171" s="133"/>
      <c r="HX171" s="133"/>
      <c r="IH171" s="133"/>
      <c r="IR171" s="133"/>
      <c r="JB171" s="133"/>
      <c r="JL171" s="133"/>
      <c r="JV171" s="133"/>
      <c r="KF171" s="133"/>
    </row>
    <row xmlns:x14ac="http://schemas.microsoft.com/office/spreadsheetml/2009/9/ac" r="172" s="3" customFormat="true" x14ac:dyDescent="0.25">
      <c r="A172" s="424"/>
      <c r="B172" s="133"/>
      <c r="L172" s="133"/>
      <c r="V172" s="133"/>
      <c r="AF172" s="133"/>
      <c r="AP172" s="133"/>
      <c r="AZ172" s="133"/>
      <c r="BA172" s="133"/>
      <c r="BB172" s="133"/>
      <c r="BC172" s="133"/>
      <c r="BD172" s="133"/>
      <c r="BE172" s="133"/>
      <c r="BF172" s="133"/>
      <c r="BG172" s="133"/>
      <c r="BJ172" s="133"/>
      <c r="BT172" s="133"/>
      <c r="CD172" s="133"/>
      <c r="CN172" s="133"/>
      <c r="CX172" s="133"/>
      <c r="DH172" s="133"/>
      <c r="DR172" s="133"/>
      <c r="EB172" s="133"/>
      <c r="EL172" s="133"/>
      <c r="EV172" s="133"/>
      <c r="FF172" s="133"/>
      <c r="FP172" s="133"/>
      <c r="FZ172" s="133"/>
      <c r="GJ172" s="133"/>
      <c r="GT172" s="133"/>
      <c r="HD172" s="133"/>
      <c r="HN172" s="133"/>
      <c r="HX172" s="133"/>
      <c r="IH172" s="133"/>
      <c r="IR172" s="133"/>
      <c r="JB172" s="133"/>
      <c r="JL172" s="133"/>
      <c r="JV172" s="133"/>
      <c r="KF172" s="133"/>
    </row>
    <row xmlns:x14ac="http://schemas.microsoft.com/office/spreadsheetml/2009/9/ac" r="173" s="3" customFormat="true" x14ac:dyDescent="0.25">
      <c r="A173" s="424"/>
      <c r="B173" s="133"/>
      <c r="L173" s="133"/>
      <c r="V173" s="133"/>
      <c r="AF173" s="133"/>
      <c r="AP173" s="133"/>
      <c r="AZ173" s="133"/>
      <c r="BA173" s="133"/>
      <c r="BB173" s="133"/>
      <c r="BC173" s="133"/>
      <c r="BD173" s="133"/>
      <c r="BE173" s="133"/>
      <c r="BF173" s="133"/>
      <c r="BG173" s="133"/>
      <c r="BJ173" s="133"/>
      <c r="BT173" s="133"/>
      <c r="CD173" s="133"/>
      <c r="CN173" s="133"/>
      <c r="CX173" s="133"/>
      <c r="DH173" s="133"/>
      <c r="DR173" s="133"/>
      <c r="EB173" s="133"/>
      <c r="EL173" s="133"/>
      <c r="EV173" s="133"/>
      <c r="FF173" s="133"/>
      <c r="FP173" s="133"/>
      <c r="FZ173" s="133"/>
      <c r="GJ173" s="133"/>
      <c r="GT173" s="133"/>
      <c r="HD173" s="133"/>
      <c r="HN173" s="133"/>
      <c r="HX173" s="133"/>
      <c r="IH173" s="133"/>
      <c r="IR173" s="133"/>
      <c r="JB173" s="133"/>
      <c r="JL173" s="133"/>
      <c r="JV173" s="133"/>
      <c r="KF173" s="133"/>
    </row>
    <row xmlns:x14ac="http://schemas.microsoft.com/office/spreadsheetml/2009/9/ac" r="174" s="3" customFormat="true" x14ac:dyDescent="0.25">
      <c r="A174" s="424"/>
      <c r="B174" s="133"/>
      <c r="L174" s="133"/>
      <c r="V174" s="133"/>
      <c r="AF174" s="133"/>
      <c r="AP174" s="133"/>
      <c r="AZ174" s="133"/>
      <c r="BA174" s="133"/>
      <c r="BB174" s="133"/>
      <c r="BC174" s="133"/>
      <c r="BD174" s="133"/>
      <c r="BE174" s="133"/>
      <c r="BF174" s="133"/>
      <c r="BG174" s="133"/>
      <c r="BJ174" s="133"/>
      <c r="BT174" s="133"/>
      <c r="CD174" s="133"/>
      <c r="CN174" s="133"/>
      <c r="CX174" s="133"/>
      <c r="DH174" s="133"/>
      <c r="DR174" s="133"/>
      <c r="EB174" s="133"/>
      <c r="EL174" s="133"/>
      <c r="EV174" s="133"/>
      <c r="FF174" s="133"/>
      <c r="FP174" s="133"/>
      <c r="FZ174" s="133"/>
      <c r="GJ174" s="133"/>
      <c r="GT174" s="133"/>
      <c r="HD174" s="133"/>
      <c r="HN174" s="133"/>
      <c r="HX174" s="133"/>
      <c r="IH174" s="133"/>
      <c r="IR174" s="133"/>
      <c r="JB174" s="133"/>
      <c r="JL174" s="133"/>
      <c r="JV174" s="133"/>
      <c r="KF174" s="133"/>
    </row>
    <row xmlns:x14ac="http://schemas.microsoft.com/office/spreadsheetml/2009/9/ac" r="175" s="3" customFormat="true" x14ac:dyDescent="0.25">
      <c r="A175" s="424"/>
      <c r="B175" s="133"/>
      <c r="L175" s="133"/>
      <c r="V175" s="133"/>
      <c r="AF175" s="133"/>
      <c r="AP175" s="133"/>
      <c r="AZ175" s="133"/>
      <c r="BA175" s="133"/>
      <c r="BB175" s="133"/>
      <c r="BC175" s="133"/>
      <c r="BD175" s="133"/>
      <c r="BE175" s="133"/>
      <c r="BF175" s="133"/>
      <c r="BG175" s="133"/>
      <c r="BJ175" s="133"/>
      <c r="BT175" s="133"/>
      <c r="CD175" s="133"/>
      <c r="CN175" s="133"/>
      <c r="CX175" s="133"/>
      <c r="DH175" s="133"/>
      <c r="DR175" s="133"/>
      <c r="EB175" s="133"/>
      <c r="EL175" s="133"/>
      <c r="EV175" s="133"/>
      <c r="FF175" s="133"/>
      <c r="FP175" s="133"/>
      <c r="FZ175" s="133"/>
      <c r="GJ175" s="133"/>
      <c r="GT175" s="133"/>
      <c r="HD175" s="133"/>
      <c r="HN175" s="133"/>
      <c r="HX175" s="133"/>
      <c r="IH175" s="133"/>
      <c r="IR175" s="133"/>
      <c r="JB175" s="133"/>
      <c r="JL175" s="133"/>
      <c r="JV175" s="133"/>
      <c r="KF175" s="133"/>
    </row>
    <row xmlns:x14ac="http://schemas.microsoft.com/office/spreadsheetml/2009/9/ac" r="176" s="3" customFormat="true" x14ac:dyDescent="0.25">
      <c r="A176" s="424"/>
      <c r="B176" s="133"/>
      <c r="L176" s="133"/>
      <c r="V176" s="133"/>
      <c r="AF176" s="133"/>
      <c r="AP176" s="133"/>
      <c r="AZ176" s="133"/>
      <c r="BA176" s="133"/>
      <c r="BB176" s="133"/>
      <c r="BC176" s="133"/>
      <c r="BD176" s="133"/>
      <c r="BE176" s="133"/>
      <c r="BF176" s="133"/>
      <c r="BG176" s="133"/>
      <c r="BJ176" s="133"/>
      <c r="BT176" s="133"/>
      <c r="CD176" s="133"/>
      <c r="CN176" s="133"/>
      <c r="CX176" s="133"/>
      <c r="DH176" s="133"/>
      <c r="DR176" s="133"/>
      <c r="EB176" s="133"/>
      <c r="EL176" s="133"/>
      <c r="EV176" s="133"/>
      <c r="FF176" s="133"/>
      <c r="FP176" s="133"/>
      <c r="FZ176" s="133"/>
      <c r="GJ176" s="133"/>
      <c r="GT176" s="133"/>
      <c r="HD176" s="133"/>
      <c r="HN176" s="133"/>
      <c r="HX176" s="133"/>
      <c r="IH176" s="133"/>
      <c r="IR176" s="133"/>
      <c r="JB176" s="133"/>
      <c r="JL176" s="133"/>
      <c r="JV176" s="133"/>
      <c r="KF176" s="133"/>
    </row>
    <row xmlns:x14ac="http://schemas.microsoft.com/office/spreadsheetml/2009/9/ac" r="177" s="3" customFormat="true" x14ac:dyDescent="0.25">
      <c r="A177" s="424"/>
      <c r="B177" s="133"/>
      <c r="L177" s="133"/>
      <c r="V177" s="133"/>
      <c r="AF177" s="133"/>
      <c r="AP177" s="133"/>
      <c r="AZ177" s="133"/>
      <c r="BA177" s="133"/>
      <c r="BB177" s="133"/>
      <c r="BC177" s="133"/>
      <c r="BD177" s="133"/>
      <c r="BE177" s="133"/>
      <c r="BF177" s="133"/>
      <c r="BG177" s="133"/>
      <c r="BJ177" s="133"/>
      <c r="BT177" s="133"/>
      <c r="CD177" s="133"/>
      <c r="CN177" s="133"/>
      <c r="CX177" s="133"/>
      <c r="DH177" s="133"/>
      <c r="DR177" s="133"/>
      <c r="EB177" s="133"/>
      <c r="EL177" s="133"/>
      <c r="EV177" s="133"/>
      <c r="FF177" s="133"/>
      <c r="FP177" s="133"/>
      <c r="FZ177" s="133"/>
      <c r="GJ177" s="133"/>
      <c r="GT177" s="133"/>
      <c r="HD177" s="133"/>
      <c r="HN177" s="133"/>
      <c r="HX177" s="133"/>
      <c r="IH177" s="133"/>
      <c r="IR177" s="133"/>
      <c r="JB177" s="133"/>
      <c r="JL177" s="133"/>
      <c r="JV177" s="133"/>
      <c r="KF177" s="133"/>
    </row>
    <row xmlns:x14ac="http://schemas.microsoft.com/office/spreadsheetml/2009/9/ac" r="178" s="3" customFormat="true" x14ac:dyDescent="0.25">
      <c r="A178" s="424"/>
      <c r="B178" s="133"/>
      <c r="L178" s="133"/>
      <c r="V178" s="133"/>
      <c r="AF178" s="133"/>
      <c r="AP178" s="133"/>
      <c r="AZ178" s="133"/>
      <c r="BA178" s="133"/>
      <c r="BB178" s="133"/>
      <c r="BC178" s="133"/>
      <c r="BD178" s="133"/>
      <c r="BE178" s="133"/>
      <c r="BF178" s="133"/>
      <c r="BG178" s="133"/>
      <c r="BJ178" s="133"/>
      <c r="BT178" s="133"/>
      <c r="CD178" s="133"/>
      <c r="CN178" s="133"/>
      <c r="CX178" s="133"/>
      <c r="DH178" s="133"/>
      <c r="DR178" s="133"/>
      <c r="EB178" s="133"/>
      <c r="EL178" s="133"/>
      <c r="EV178" s="133"/>
      <c r="FF178" s="133"/>
      <c r="FP178" s="133"/>
      <c r="FZ178" s="133"/>
      <c r="GJ178" s="133"/>
      <c r="GT178" s="133"/>
      <c r="HD178" s="133"/>
      <c r="HN178" s="133"/>
      <c r="HX178" s="133"/>
      <c r="IH178" s="133"/>
      <c r="IR178" s="133"/>
      <c r="JB178" s="133"/>
      <c r="JL178" s="133"/>
      <c r="JV178" s="133"/>
      <c r="KF178" s="133"/>
    </row>
    <row xmlns:x14ac="http://schemas.microsoft.com/office/spreadsheetml/2009/9/ac" r="179" s="3" customFormat="true" x14ac:dyDescent="0.25">
      <c r="A179" s="424"/>
      <c r="B179" s="133"/>
      <c r="L179" s="133"/>
      <c r="V179" s="133"/>
      <c r="AF179" s="133"/>
      <c r="AP179" s="133"/>
      <c r="AZ179" s="133"/>
      <c r="BA179" s="133"/>
      <c r="BB179" s="133"/>
      <c r="BC179" s="133"/>
      <c r="BD179" s="133"/>
      <c r="BE179" s="133"/>
      <c r="BF179" s="133"/>
      <c r="BG179" s="133"/>
      <c r="BJ179" s="133"/>
      <c r="BT179" s="133"/>
      <c r="CD179" s="133"/>
      <c r="CN179" s="133"/>
      <c r="CX179" s="133"/>
      <c r="DH179" s="133"/>
      <c r="DR179" s="133"/>
      <c r="EB179" s="133"/>
      <c r="EL179" s="133"/>
      <c r="EV179" s="133"/>
      <c r="FF179" s="133"/>
      <c r="FP179" s="133"/>
      <c r="FZ179" s="133"/>
      <c r="GJ179" s="133"/>
      <c r="GT179" s="133"/>
      <c r="HD179" s="133"/>
      <c r="HN179" s="133"/>
      <c r="HX179" s="133"/>
      <c r="IH179" s="133"/>
      <c r="IR179" s="133"/>
      <c r="JB179" s="133"/>
      <c r="JL179" s="133"/>
      <c r="JV179" s="133"/>
      <c r="KF179" s="133"/>
    </row>
    <row xmlns:x14ac="http://schemas.microsoft.com/office/spreadsheetml/2009/9/ac" r="180" s="3" customFormat="true" x14ac:dyDescent="0.25">
      <c r="A180" s="424"/>
      <c r="B180" s="133"/>
      <c r="L180" s="133"/>
      <c r="V180" s="133"/>
      <c r="AF180" s="133"/>
      <c r="AP180" s="133"/>
      <c r="AZ180" s="133"/>
      <c r="BA180" s="133"/>
      <c r="BB180" s="133"/>
      <c r="BC180" s="133"/>
      <c r="BD180" s="133"/>
      <c r="BE180" s="133"/>
      <c r="BF180" s="133"/>
      <c r="BG180" s="133"/>
      <c r="BJ180" s="133"/>
      <c r="BT180" s="133"/>
      <c r="CD180" s="133"/>
      <c r="CN180" s="133"/>
      <c r="CX180" s="133"/>
      <c r="DH180" s="133"/>
      <c r="DR180" s="133"/>
      <c r="EB180" s="133"/>
      <c r="EL180" s="133"/>
      <c r="EV180" s="133"/>
      <c r="FF180" s="133"/>
      <c r="FP180" s="133"/>
      <c r="FZ180" s="133"/>
      <c r="GJ180" s="133"/>
      <c r="GT180" s="133"/>
      <c r="HD180" s="133"/>
      <c r="HN180" s="133"/>
      <c r="HX180" s="133"/>
      <c r="IH180" s="133"/>
      <c r="IR180" s="133"/>
      <c r="JB180" s="133"/>
      <c r="JL180" s="133"/>
      <c r="JV180" s="133"/>
      <c r="KF180" s="133"/>
    </row>
    <row xmlns:x14ac="http://schemas.microsoft.com/office/spreadsheetml/2009/9/ac" r="181" s="3" customFormat="true" x14ac:dyDescent="0.25">
      <c r="A181" s="424"/>
      <c r="B181" s="133"/>
      <c r="L181" s="133"/>
      <c r="V181" s="133"/>
      <c r="AF181" s="133"/>
      <c r="AP181" s="133"/>
      <c r="AZ181" s="133"/>
      <c r="BA181" s="133"/>
      <c r="BB181" s="133"/>
      <c r="BC181" s="133"/>
      <c r="BD181" s="133"/>
      <c r="BE181" s="133"/>
      <c r="BF181" s="133"/>
      <c r="BG181" s="133"/>
      <c r="BJ181" s="133"/>
      <c r="BT181" s="133"/>
      <c r="CD181" s="133"/>
      <c r="CN181" s="133"/>
      <c r="CX181" s="133"/>
      <c r="DH181" s="133"/>
      <c r="DR181" s="133"/>
      <c r="EB181" s="133"/>
      <c r="EL181" s="133"/>
      <c r="EV181" s="133"/>
      <c r="FF181" s="133"/>
      <c r="FP181" s="133"/>
      <c r="FZ181" s="133"/>
      <c r="GJ181" s="133"/>
      <c r="GT181" s="133"/>
      <c r="HD181" s="133"/>
      <c r="HN181" s="133"/>
      <c r="HX181" s="133"/>
      <c r="IH181" s="133"/>
      <c r="IR181" s="133"/>
      <c r="JB181" s="133"/>
      <c r="JL181" s="133"/>
      <c r="JV181" s="133"/>
      <c r="KF181" s="133"/>
    </row>
    <row xmlns:x14ac="http://schemas.microsoft.com/office/spreadsheetml/2009/9/ac" r="182" s="3" customFormat="true" x14ac:dyDescent="0.25">
      <c r="A182" s="424"/>
      <c r="B182" s="133"/>
      <c r="L182" s="133"/>
      <c r="V182" s="133"/>
      <c r="AF182" s="133"/>
      <c r="AP182" s="133"/>
      <c r="AZ182" s="133"/>
      <c r="BA182" s="133"/>
      <c r="BB182" s="133"/>
      <c r="BC182" s="133"/>
      <c r="BD182" s="133"/>
      <c r="BE182" s="133"/>
      <c r="BF182" s="133"/>
      <c r="BG182" s="133"/>
      <c r="BJ182" s="133"/>
      <c r="BT182" s="133"/>
      <c r="CD182" s="133"/>
      <c r="CN182" s="133"/>
      <c r="CX182" s="133"/>
      <c r="DH182" s="133"/>
      <c r="DR182" s="133"/>
      <c r="EB182" s="133"/>
      <c r="EL182" s="133"/>
      <c r="EV182" s="133"/>
      <c r="FF182" s="133"/>
      <c r="FP182" s="133"/>
      <c r="FZ182" s="133"/>
      <c r="GJ182" s="133"/>
      <c r="GT182" s="133"/>
      <c r="HD182" s="133"/>
      <c r="HN182" s="133"/>
      <c r="HX182" s="133"/>
      <c r="IH182" s="133"/>
      <c r="IR182" s="133"/>
      <c r="JB182" s="133"/>
      <c r="JL182" s="133"/>
      <c r="JV182" s="133"/>
      <c r="KF182" s="133"/>
    </row>
    <row xmlns:x14ac="http://schemas.microsoft.com/office/spreadsheetml/2009/9/ac" r="183" s="3" customFormat="true" x14ac:dyDescent="0.25">
      <c r="A183" s="424"/>
      <c r="B183" s="133"/>
      <c r="L183" s="133"/>
      <c r="V183" s="133"/>
      <c r="AF183" s="133"/>
      <c r="AP183" s="133"/>
      <c r="AZ183" s="133"/>
      <c r="BA183" s="133"/>
      <c r="BB183" s="133"/>
      <c r="BC183" s="133"/>
      <c r="BD183" s="133"/>
      <c r="BE183" s="133"/>
      <c r="BF183" s="133"/>
      <c r="BG183" s="133"/>
      <c r="BJ183" s="133"/>
      <c r="BT183" s="133"/>
      <c r="CD183" s="133"/>
      <c r="CN183" s="133"/>
      <c r="CX183" s="133"/>
      <c r="DH183" s="133"/>
      <c r="DR183" s="133"/>
      <c r="EB183" s="133"/>
      <c r="EL183" s="133"/>
      <c r="EV183" s="133"/>
      <c r="FF183" s="133"/>
      <c r="FP183" s="133"/>
      <c r="FZ183" s="133"/>
      <c r="GJ183" s="133"/>
      <c r="GT183" s="133"/>
      <c r="HD183" s="133"/>
      <c r="HN183" s="133"/>
      <c r="HX183" s="133"/>
      <c r="IH183" s="133"/>
      <c r="IR183" s="133"/>
      <c r="JB183" s="133"/>
      <c r="JL183" s="133"/>
      <c r="JV183" s="133"/>
      <c r="KF183" s="133"/>
    </row>
    <row xmlns:x14ac="http://schemas.microsoft.com/office/spreadsheetml/2009/9/ac" r="184" s="3" customFormat="true" x14ac:dyDescent="0.25">
      <c r="A184" s="424"/>
      <c r="B184" s="133"/>
      <c r="L184" s="133"/>
      <c r="V184" s="133"/>
      <c r="AF184" s="133"/>
      <c r="AP184" s="133"/>
      <c r="AZ184" s="133"/>
      <c r="BA184" s="133"/>
      <c r="BB184" s="133"/>
      <c r="BC184" s="133"/>
      <c r="BD184" s="133"/>
      <c r="BE184" s="133"/>
      <c r="BF184" s="133"/>
      <c r="BG184" s="133"/>
      <c r="BJ184" s="133"/>
      <c r="BT184" s="133"/>
      <c r="CD184" s="133"/>
      <c r="CN184" s="133"/>
      <c r="CX184" s="133"/>
      <c r="DH184" s="133"/>
      <c r="DR184" s="133"/>
      <c r="EB184" s="133"/>
      <c r="EL184" s="133"/>
      <c r="EV184" s="133"/>
      <c r="FF184" s="133"/>
      <c r="FP184" s="133"/>
      <c r="FZ184" s="133"/>
      <c r="GJ184" s="133"/>
      <c r="GT184" s="133"/>
      <c r="HD184" s="133"/>
      <c r="HN184" s="133"/>
      <c r="HX184" s="133"/>
      <c r="IH184" s="133"/>
      <c r="IR184" s="133"/>
      <c r="JB184" s="133"/>
      <c r="JL184" s="133"/>
      <c r="JV184" s="133"/>
      <c r="KF184" s="133"/>
    </row>
    <row xmlns:x14ac="http://schemas.microsoft.com/office/spreadsheetml/2009/9/ac" r="185" s="3" customFormat="true" x14ac:dyDescent="0.25">
      <c r="A185" s="424"/>
      <c r="B185" s="133"/>
      <c r="L185" s="133"/>
      <c r="V185" s="133"/>
      <c r="AF185" s="133"/>
      <c r="AP185" s="133"/>
      <c r="AZ185" s="133"/>
      <c r="BA185" s="133"/>
      <c r="BB185" s="133"/>
      <c r="BC185" s="133"/>
      <c r="BD185" s="133"/>
      <c r="BE185" s="133"/>
      <c r="BF185" s="133"/>
      <c r="BG185" s="133"/>
      <c r="BJ185" s="133"/>
      <c r="BT185" s="133"/>
      <c r="CD185" s="133"/>
      <c r="CN185" s="133"/>
      <c r="CX185" s="133"/>
      <c r="DH185" s="133"/>
      <c r="DR185" s="133"/>
      <c r="EB185" s="133"/>
      <c r="EL185" s="133"/>
      <c r="EV185" s="133"/>
      <c r="FF185" s="133"/>
      <c r="FP185" s="133"/>
      <c r="FZ185" s="133"/>
      <c r="GJ185" s="133"/>
      <c r="GT185" s="133"/>
      <c r="HD185" s="133"/>
      <c r="HN185" s="133"/>
      <c r="HX185" s="133"/>
      <c r="IH185" s="133"/>
      <c r="IR185" s="133"/>
      <c r="JB185" s="133"/>
      <c r="JL185" s="133"/>
      <c r="JV185" s="133"/>
      <c r="KF185" s="133"/>
    </row>
    <row xmlns:x14ac="http://schemas.microsoft.com/office/spreadsheetml/2009/9/ac" r="186" s="3" customFormat="true" x14ac:dyDescent="0.25">
      <c r="A186" s="424"/>
      <c r="B186" s="133"/>
      <c r="L186" s="133"/>
      <c r="V186" s="133"/>
      <c r="AF186" s="133"/>
      <c r="AP186" s="133"/>
      <c r="AZ186" s="133"/>
      <c r="BA186" s="133"/>
      <c r="BB186" s="133"/>
      <c r="BC186" s="133"/>
      <c r="BD186" s="133"/>
      <c r="BE186" s="133"/>
      <c r="BF186" s="133"/>
      <c r="BG186" s="133"/>
      <c r="BJ186" s="133"/>
      <c r="BT186" s="133"/>
      <c r="CD186" s="133"/>
      <c r="CN186" s="133"/>
      <c r="CX186" s="133"/>
      <c r="DH186" s="133"/>
      <c r="DR186" s="133"/>
      <c r="EB186" s="133"/>
      <c r="EL186" s="133"/>
      <c r="EV186" s="133"/>
      <c r="FF186" s="133"/>
      <c r="FP186" s="133"/>
      <c r="FZ186" s="133"/>
      <c r="GJ186" s="133"/>
      <c r="GT186" s="133"/>
      <c r="HD186" s="133"/>
      <c r="HN186" s="133"/>
      <c r="HX186" s="133"/>
      <c r="IH186" s="133"/>
      <c r="IR186" s="133"/>
      <c r="JB186" s="133"/>
      <c r="JL186" s="133"/>
      <c r="JV186" s="133"/>
      <c r="KF186" s="133"/>
    </row>
    <row xmlns:x14ac="http://schemas.microsoft.com/office/spreadsheetml/2009/9/ac" r="187" s="3" customFormat="true" x14ac:dyDescent="0.25">
      <c r="A187" s="424"/>
      <c r="B187" s="133"/>
      <c r="L187" s="133"/>
      <c r="V187" s="133"/>
      <c r="AF187" s="133"/>
      <c r="AP187" s="133"/>
      <c r="AZ187" s="133"/>
      <c r="BA187" s="133"/>
      <c r="BB187" s="133"/>
      <c r="BC187" s="133"/>
      <c r="BD187" s="133"/>
      <c r="BE187" s="133"/>
      <c r="BF187" s="133"/>
      <c r="BG187" s="133"/>
      <c r="BJ187" s="133"/>
      <c r="BT187" s="133"/>
      <c r="CD187" s="133"/>
      <c r="CN187" s="133"/>
      <c r="CX187" s="133"/>
      <c r="DH187" s="133"/>
      <c r="DR187" s="133"/>
      <c r="EB187" s="133"/>
      <c r="EL187" s="133"/>
      <c r="EV187" s="133"/>
      <c r="FF187" s="133"/>
      <c r="FP187" s="133"/>
      <c r="FZ187" s="133"/>
      <c r="GJ187" s="133"/>
      <c r="GT187" s="133"/>
      <c r="HD187" s="133"/>
      <c r="HN187" s="133"/>
      <c r="HX187" s="133"/>
      <c r="IH187" s="133"/>
      <c r="IR187" s="133"/>
      <c r="JB187" s="133"/>
      <c r="JL187" s="133"/>
      <c r="JV187" s="133"/>
      <c r="KF187" s="133"/>
    </row>
    <row xmlns:x14ac="http://schemas.microsoft.com/office/spreadsheetml/2009/9/ac" r="188" s="3" customFormat="true" x14ac:dyDescent="0.25">
      <c r="A188" s="424"/>
      <c r="B188" s="133"/>
      <c r="L188" s="133"/>
      <c r="V188" s="133"/>
      <c r="AF188" s="133"/>
      <c r="AP188" s="133"/>
      <c r="AZ188" s="133"/>
      <c r="BA188" s="133"/>
      <c r="BB188" s="133"/>
      <c r="BC188" s="133"/>
      <c r="BD188" s="133"/>
      <c r="BE188" s="133"/>
      <c r="BF188" s="133"/>
      <c r="BG188" s="133"/>
      <c r="BJ188" s="133"/>
      <c r="BT188" s="133"/>
      <c r="CD188" s="133"/>
      <c r="CN188" s="133"/>
      <c r="CX188" s="133"/>
      <c r="DH188" s="133"/>
      <c r="DR188" s="133"/>
      <c r="EB188" s="133"/>
      <c r="EL188" s="133"/>
      <c r="EV188" s="133"/>
      <c r="FF188" s="133"/>
      <c r="FP188" s="133"/>
      <c r="FZ188" s="133"/>
      <c r="GJ188" s="133"/>
      <c r="GT188" s="133"/>
      <c r="HD188" s="133"/>
      <c r="HN188" s="133"/>
      <c r="HX188" s="133"/>
      <c r="IH188" s="133"/>
      <c r="IR188" s="133"/>
      <c r="JB188" s="133"/>
      <c r="JL188" s="133"/>
      <c r="JV188" s="133"/>
      <c r="KF188" s="133"/>
    </row>
    <row xmlns:x14ac="http://schemas.microsoft.com/office/spreadsheetml/2009/9/ac" r="189" s="3" customFormat="true" x14ac:dyDescent="0.25">
      <c r="A189" s="424"/>
      <c r="B189" s="133"/>
      <c r="L189" s="133"/>
      <c r="V189" s="133"/>
      <c r="AF189" s="133"/>
      <c r="AP189" s="133"/>
      <c r="AZ189" s="133"/>
      <c r="BA189" s="133"/>
      <c r="BB189" s="133"/>
      <c r="BC189" s="133"/>
      <c r="BD189" s="133"/>
      <c r="BE189" s="133"/>
      <c r="BF189" s="133"/>
      <c r="BG189" s="133"/>
      <c r="BJ189" s="133"/>
      <c r="BT189" s="133"/>
      <c r="CD189" s="133"/>
      <c r="CN189" s="133"/>
      <c r="CX189" s="133"/>
      <c r="DH189" s="133"/>
      <c r="DR189" s="133"/>
      <c r="EB189" s="133"/>
      <c r="EL189" s="133"/>
      <c r="EV189" s="133"/>
      <c r="FF189" s="133"/>
      <c r="FP189" s="133"/>
      <c r="FZ189" s="133"/>
      <c r="GJ189" s="133"/>
      <c r="GT189" s="133"/>
      <c r="HD189" s="133"/>
      <c r="HN189" s="133"/>
      <c r="HX189" s="133"/>
      <c r="IH189" s="133"/>
      <c r="IR189" s="133"/>
      <c r="JB189" s="133"/>
      <c r="JL189" s="133"/>
      <c r="JV189" s="133"/>
      <c r="KF189" s="133"/>
    </row>
    <row xmlns:x14ac="http://schemas.microsoft.com/office/spreadsheetml/2009/9/ac" r="190" s="3" customFormat="true" x14ac:dyDescent="0.25">
      <c r="A190" s="424"/>
      <c r="B190" s="133"/>
      <c r="L190" s="133"/>
      <c r="V190" s="133"/>
      <c r="AF190" s="133"/>
      <c r="AP190" s="133"/>
      <c r="AZ190" s="133"/>
      <c r="BA190" s="133"/>
      <c r="BB190" s="133"/>
      <c r="BC190" s="133"/>
      <c r="BD190" s="133"/>
      <c r="BE190" s="133"/>
      <c r="BF190" s="133"/>
      <c r="BG190" s="133"/>
      <c r="BJ190" s="133"/>
      <c r="BT190" s="133"/>
      <c r="CD190" s="133"/>
      <c r="CN190" s="133"/>
      <c r="CX190" s="133"/>
      <c r="DH190" s="133"/>
      <c r="DR190" s="133"/>
      <c r="EB190" s="133"/>
      <c r="EL190" s="133"/>
      <c r="EV190" s="133"/>
      <c r="FF190" s="133"/>
      <c r="FP190" s="133"/>
      <c r="FZ190" s="133"/>
      <c r="GJ190" s="133"/>
      <c r="GT190" s="133"/>
      <c r="HD190" s="133"/>
      <c r="HN190" s="133"/>
      <c r="HX190" s="133"/>
      <c r="IH190" s="133"/>
      <c r="IR190" s="133"/>
      <c r="JB190" s="133"/>
      <c r="JL190" s="133"/>
      <c r="JV190" s="133"/>
      <c r="KF190" s="133"/>
    </row>
    <row xmlns:x14ac="http://schemas.microsoft.com/office/spreadsheetml/2009/9/ac" r="191" s="3" customFormat="true" x14ac:dyDescent="0.25">
      <c r="A191" s="424"/>
      <c r="B191" s="133"/>
      <c r="L191" s="133"/>
      <c r="V191" s="133"/>
      <c r="AF191" s="133"/>
      <c r="AP191" s="133"/>
      <c r="AZ191" s="133"/>
      <c r="BA191" s="133"/>
      <c r="BB191" s="133"/>
      <c r="BC191" s="133"/>
      <c r="BD191" s="133"/>
      <c r="BE191" s="133"/>
      <c r="BF191" s="133"/>
      <c r="BG191" s="133"/>
      <c r="BJ191" s="133"/>
      <c r="BT191" s="133"/>
      <c r="CD191" s="133"/>
      <c r="CN191" s="133"/>
      <c r="CX191" s="133"/>
      <c r="DH191" s="133"/>
      <c r="DR191" s="133"/>
      <c r="EB191" s="133"/>
      <c r="EL191" s="133"/>
      <c r="EV191" s="133"/>
      <c r="FF191" s="133"/>
      <c r="FP191" s="133"/>
      <c r="FZ191" s="133"/>
      <c r="GJ191" s="133"/>
      <c r="GT191" s="133"/>
      <c r="HD191" s="133"/>
      <c r="HN191" s="133"/>
      <c r="HX191" s="133"/>
      <c r="IH191" s="133"/>
      <c r="IR191" s="133"/>
      <c r="JB191" s="133"/>
      <c r="JL191" s="133"/>
      <c r="JV191" s="133"/>
      <c r="KF191" s="133"/>
    </row>
    <row xmlns:x14ac="http://schemas.microsoft.com/office/spreadsheetml/2009/9/ac" r="192" s="3" customFormat="true" x14ac:dyDescent="0.25">
      <c r="A192" s="424"/>
      <c r="B192" s="133"/>
      <c r="L192" s="133"/>
      <c r="V192" s="133"/>
      <c r="AF192" s="133"/>
      <c r="AP192" s="133"/>
      <c r="AZ192" s="133"/>
      <c r="BA192" s="133"/>
      <c r="BB192" s="133"/>
      <c r="BC192" s="133"/>
      <c r="BD192" s="133"/>
      <c r="BE192" s="133"/>
      <c r="BF192" s="133"/>
      <c r="BG192" s="133"/>
      <c r="BJ192" s="133"/>
      <c r="BT192" s="133"/>
      <c r="CD192" s="133"/>
      <c r="CN192" s="133"/>
      <c r="CX192" s="133"/>
      <c r="DH192" s="133"/>
      <c r="DR192" s="133"/>
      <c r="EB192" s="133"/>
      <c r="EL192" s="133"/>
      <c r="EV192" s="133"/>
      <c r="FF192" s="133"/>
      <c r="FP192" s="133"/>
      <c r="FZ192" s="133"/>
      <c r="GJ192" s="133"/>
      <c r="GT192" s="133"/>
      <c r="HD192" s="133"/>
      <c r="HN192" s="133"/>
      <c r="HX192" s="133"/>
      <c r="IH192" s="133"/>
      <c r="IR192" s="133"/>
      <c r="JB192" s="133"/>
      <c r="JL192" s="133"/>
      <c r="JV192" s="133"/>
      <c r="KF192" s="133"/>
    </row>
    <row xmlns:x14ac="http://schemas.microsoft.com/office/spreadsheetml/2009/9/ac" r="193" s="3" customFormat="true" x14ac:dyDescent="0.25">
      <c r="A193" s="424"/>
      <c r="B193" s="133"/>
      <c r="L193" s="133"/>
      <c r="V193" s="133"/>
      <c r="AF193" s="133"/>
      <c r="AP193" s="133"/>
      <c r="AZ193" s="133"/>
      <c r="BA193" s="133"/>
      <c r="BB193" s="133"/>
      <c r="BC193" s="133"/>
      <c r="BD193" s="133"/>
      <c r="BE193" s="133"/>
      <c r="BF193" s="133"/>
      <c r="BG193" s="133"/>
      <c r="BJ193" s="133"/>
      <c r="BT193" s="133"/>
      <c r="CD193" s="133"/>
      <c r="CN193" s="133"/>
      <c r="CX193" s="133"/>
      <c r="DH193" s="133"/>
      <c r="DR193" s="133"/>
      <c r="EB193" s="133"/>
      <c r="EL193" s="133"/>
      <c r="EV193" s="133"/>
      <c r="FF193" s="133"/>
      <c r="FP193" s="133"/>
      <c r="FZ193" s="133"/>
      <c r="GJ193" s="133"/>
      <c r="GT193" s="133"/>
      <c r="HD193" s="133"/>
      <c r="HN193" s="133"/>
      <c r="HX193" s="133"/>
      <c r="IH193" s="133"/>
      <c r="IR193" s="133"/>
      <c r="JB193" s="133"/>
      <c r="JL193" s="133"/>
      <c r="JV193" s="133"/>
      <c r="KF193" s="133"/>
    </row>
    <row xmlns:x14ac="http://schemas.microsoft.com/office/spreadsheetml/2009/9/ac" r="194" s="3" customFormat="true" x14ac:dyDescent="0.25">
      <c r="A194" s="424"/>
      <c r="B194" s="133"/>
      <c r="L194" s="133"/>
      <c r="V194" s="133"/>
      <c r="AF194" s="133"/>
      <c r="AP194" s="133"/>
      <c r="AZ194" s="133"/>
      <c r="BA194" s="133"/>
      <c r="BB194" s="133"/>
      <c r="BC194" s="133"/>
      <c r="BD194" s="133"/>
      <c r="BE194" s="133"/>
      <c r="BF194" s="133"/>
      <c r="BG194" s="133"/>
      <c r="BJ194" s="133"/>
      <c r="BT194" s="133"/>
      <c r="CD194" s="133"/>
      <c r="CN194" s="133"/>
      <c r="CX194" s="133"/>
      <c r="DH194" s="133"/>
      <c r="DR194" s="133"/>
      <c r="EB194" s="133"/>
      <c r="EL194" s="133"/>
      <c r="EV194" s="133"/>
      <c r="FF194" s="133"/>
      <c r="FP194" s="133"/>
      <c r="FZ194" s="133"/>
      <c r="GJ194" s="133"/>
      <c r="GT194" s="133"/>
      <c r="HD194" s="133"/>
      <c r="HN194" s="133"/>
      <c r="HX194" s="133"/>
      <c r="IH194" s="133"/>
      <c r="IR194" s="133"/>
      <c r="JB194" s="133"/>
      <c r="JL194" s="133"/>
      <c r="JV194" s="133"/>
      <c r="KF194" s="133"/>
    </row>
    <row xmlns:x14ac="http://schemas.microsoft.com/office/spreadsheetml/2009/9/ac" r="195" s="3" customFormat="true" x14ac:dyDescent="0.25">
      <c r="A195" s="424"/>
      <c r="B195" s="133"/>
      <c r="L195" s="133"/>
      <c r="V195" s="133"/>
      <c r="AF195" s="133"/>
      <c r="AP195" s="133"/>
      <c r="AZ195" s="133"/>
      <c r="BA195" s="133"/>
      <c r="BB195" s="133"/>
      <c r="BC195" s="133"/>
      <c r="BD195" s="133"/>
      <c r="BE195" s="133"/>
      <c r="BF195" s="133"/>
      <c r="BG195" s="133"/>
      <c r="BJ195" s="133"/>
      <c r="BT195" s="133"/>
      <c r="CD195" s="133"/>
      <c r="CN195" s="133"/>
      <c r="CX195" s="133"/>
      <c r="DH195" s="133"/>
      <c r="DR195" s="133"/>
      <c r="EB195" s="133"/>
      <c r="EL195" s="133"/>
      <c r="EV195" s="133"/>
      <c r="FF195" s="133"/>
      <c r="FP195" s="133"/>
      <c r="FZ195" s="133"/>
      <c r="GJ195" s="133"/>
      <c r="GT195" s="133"/>
      <c r="HD195" s="133"/>
      <c r="HN195" s="133"/>
      <c r="HX195" s="133"/>
      <c r="IH195" s="133"/>
      <c r="IR195" s="133"/>
      <c r="JB195" s="133"/>
      <c r="JL195" s="133"/>
      <c r="JV195" s="133"/>
      <c r="KF195" s="133"/>
    </row>
    <row xmlns:x14ac="http://schemas.microsoft.com/office/spreadsheetml/2009/9/ac" r="196" s="3" customFormat="true" x14ac:dyDescent="0.25">
      <c r="A196" s="424"/>
      <c r="B196" s="133"/>
      <c r="L196" s="133"/>
      <c r="V196" s="133"/>
      <c r="AF196" s="133"/>
      <c r="AP196" s="133"/>
      <c r="AZ196" s="133"/>
      <c r="BA196" s="133"/>
      <c r="BB196" s="133"/>
      <c r="BC196" s="133"/>
      <c r="BD196" s="133"/>
      <c r="BE196" s="133"/>
      <c r="BF196" s="133"/>
      <c r="BG196" s="133"/>
      <c r="BJ196" s="133"/>
      <c r="BT196" s="133"/>
      <c r="CD196" s="133"/>
      <c r="CN196" s="133"/>
      <c r="CX196" s="133"/>
      <c r="DH196" s="133"/>
      <c r="DR196" s="133"/>
      <c r="EB196" s="133"/>
      <c r="EL196" s="133"/>
      <c r="EV196" s="133"/>
      <c r="FF196" s="133"/>
      <c r="FP196" s="133"/>
      <c r="FZ196" s="133"/>
      <c r="GJ196" s="133"/>
      <c r="GT196" s="133"/>
      <c r="HD196" s="133"/>
      <c r="HN196" s="133"/>
      <c r="HX196" s="133"/>
      <c r="IH196" s="133"/>
      <c r="IR196" s="133"/>
      <c r="JB196" s="133"/>
      <c r="JL196" s="133"/>
      <c r="JV196" s="133"/>
      <c r="KF196" s="133"/>
    </row>
    <row xmlns:x14ac="http://schemas.microsoft.com/office/spreadsheetml/2009/9/ac" r="197" s="3" customFormat="true" x14ac:dyDescent="0.25">
      <c r="A197" s="424"/>
      <c r="B197" s="133"/>
      <c r="L197" s="133"/>
      <c r="V197" s="133"/>
      <c r="AF197" s="133"/>
      <c r="AP197" s="133"/>
      <c r="AZ197" s="133"/>
      <c r="BA197" s="133"/>
      <c r="BB197" s="133"/>
      <c r="BC197" s="133"/>
      <c r="BD197" s="133"/>
      <c r="BE197" s="133"/>
      <c r="BF197" s="133"/>
      <c r="BG197" s="133"/>
      <c r="BJ197" s="133"/>
      <c r="BT197" s="133"/>
      <c r="CD197" s="133"/>
      <c r="CN197" s="133"/>
      <c r="CX197" s="133"/>
      <c r="DH197" s="133"/>
      <c r="DR197" s="133"/>
      <c r="EB197" s="133"/>
      <c r="EL197" s="133"/>
      <c r="EV197" s="133"/>
      <c r="FF197" s="133"/>
      <c r="FP197" s="133"/>
      <c r="FZ197" s="133"/>
      <c r="GJ197" s="133"/>
      <c r="GT197" s="133"/>
      <c r="HD197" s="133"/>
      <c r="HN197" s="133"/>
      <c r="HX197" s="133"/>
      <c r="IH197" s="133"/>
      <c r="IR197" s="133"/>
      <c r="JB197" s="133"/>
      <c r="JL197" s="133"/>
      <c r="JV197" s="133"/>
      <c r="KF197" s="133"/>
    </row>
    <row xmlns:x14ac="http://schemas.microsoft.com/office/spreadsheetml/2009/9/ac" r="198" s="3" customFormat="true" x14ac:dyDescent="0.25">
      <c r="A198" s="424"/>
      <c r="B198" s="133"/>
      <c r="L198" s="133"/>
      <c r="V198" s="133"/>
      <c r="AF198" s="133"/>
      <c r="AP198" s="133"/>
      <c r="AZ198" s="133"/>
      <c r="BA198" s="133"/>
      <c r="BB198" s="133"/>
      <c r="BC198" s="133"/>
      <c r="BD198" s="133"/>
      <c r="BE198" s="133"/>
      <c r="BF198" s="133"/>
      <c r="BG198" s="133"/>
      <c r="BJ198" s="133"/>
      <c r="BT198" s="133"/>
      <c r="CD198" s="133"/>
      <c r="CN198" s="133"/>
      <c r="CX198" s="133"/>
      <c r="DH198" s="133"/>
      <c r="DR198" s="133"/>
      <c r="EB198" s="133"/>
      <c r="EL198" s="133"/>
      <c r="EV198" s="133"/>
      <c r="FF198" s="133"/>
      <c r="FP198" s="133"/>
      <c r="FZ198" s="133"/>
      <c r="GJ198" s="133"/>
      <c r="GT198" s="133"/>
      <c r="HD198" s="133"/>
      <c r="HN198" s="133"/>
      <c r="HX198" s="133"/>
      <c r="IH198" s="133"/>
      <c r="IR198" s="133"/>
      <c r="JB198" s="133"/>
      <c r="JL198" s="133"/>
      <c r="JV198" s="133"/>
      <c r="KF198" s="133"/>
    </row>
    <row xmlns:x14ac="http://schemas.microsoft.com/office/spreadsheetml/2009/9/ac" r="199" s="3" customFormat="true" x14ac:dyDescent="0.25">
      <c r="A199" s="424"/>
      <c r="B199" s="133"/>
      <c r="L199" s="133"/>
      <c r="V199" s="133"/>
      <c r="AF199" s="133"/>
      <c r="AP199" s="133"/>
      <c r="AZ199" s="133"/>
      <c r="BA199" s="133"/>
      <c r="BB199" s="133"/>
      <c r="BC199" s="133"/>
      <c r="BD199" s="133"/>
      <c r="BE199" s="133"/>
      <c r="BF199" s="133"/>
      <c r="BG199" s="133"/>
      <c r="BJ199" s="133"/>
      <c r="BT199" s="133"/>
      <c r="CD199" s="133"/>
      <c r="CN199" s="133"/>
      <c r="CX199" s="133"/>
      <c r="DH199" s="133"/>
      <c r="DR199" s="133"/>
      <c r="EB199" s="133"/>
      <c r="EL199" s="133"/>
      <c r="EV199" s="133"/>
      <c r="FF199" s="133"/>
      <c r="FP199" s="133"/>
      <c r="FZ199" s="133"/>
      <c r="GJ199" s="133"/>
      <c r="GT199" s="133"/>
      <c r="HD199" s="133"/>
      <c r="HN199" s="133"/>
      <c r="HX199" s="133"/>
      <c r="IH199" s="133"/>
      <c r="IR199" s="133"/>
      <c r="JB199" s="133"/>
      <c r="JL199" s="133"/>
      <c r="JV199" s="133"/>
      <c r="KF199" s="133"/>
    </row>
    <row xmlns:x14ac="http://schemas.microsoft.com/office/spreadsheetml/2009/9/ac" r="200" s="3" customFormat="true" x14ac:dyDescent="0.25">
      <c r="A200" s="424"/>
      <c r="B200" s="133"/>
      <c r="L200" s="133"/>
      <c r="V200" s="133"/>
      <c r="AF200" s="133"/>
      <c r="AP200" s="133"/>
      <c r="AZ200" s="133"/>
      <c r="BA200" s="133"/>
      <c r="BB200" s="133"/>
      <c r="BC200" s="133"/>
      <c r="BD200" s="133"/>
      <c r="BE200" s="133"/>
      <c r="BF200" s="133"/>
      <c r="BG200" s="133"/>
      <c r="BJ200" s="133"/>
      <c r="BT200" s="133"/>
      <c r="CD200" s="133"/>
      <c r="CN200" s="133"/>
      <c r="CX200" s="133"/>
      <c r="DH200" s="133"/>
      <c r="DR200" s="133"/>
      <c r="EB200" s="133"/>
      <c r="EL200" s="133"/>
      <c r="EV200" s="133"/>
      <c r="FF200" s="133"/>
      <c r="FP200" s="133"/>
      <c r="FZ200" s="133"/>
      <c r="GJ200" s="133"/>
      <c r="GT200" s="133"/>
      <c r="HD200" s="133"/>
      <c r="HN200" s="133"/>
      <c r="HX200" s="133"/>
      <c r="IH200" s="133"/>
      <c r="IR200" s="133"/>
      <c r="JB200" s="133"/>
      <c r="JL200" s="133"/>
      <c r="JV200" s="133"/>
      <c r="KF200" s="133"/>
    </row>
    <row xmlns:x14ac="http://schemas.microsoft.com/office/spreadsheetml/2009/9/ac" r="201" s="3" customFormat="true" x14ac:dyDescent="0.25">
      <c r="A201" s="424"/>
      <c r="B201" s="133"/>
      <c r="L201" s="133"/>
      <c r="V201" s="133"/>
      <c r="AF201" s="133"/>
      <c r="AP201" s="133"/>
      <c r="AZ201" s="133"/>
      <c r="BA201" s="133"/>
      <c r="BB201" s="133"/>
      <c r="BC201" s="133"/>
      <c r="BD201" s="133"/>
      <c r="BE201" s="133"/>
      <c r="BF201" s="133"/>
      <c r="BG201" s="133"/>
      <c r="BJ201" s="133"/>
      <c r="BT201" s="133"/>
      <c r="CD201" s="133"/>
      <c r="CN201" s="133"/>
      <c r="CX201" s="133"/>
      <c r="DH201" s="133"/>
      <c r="DR201" s="133"/>
      <c r="EB201" s="133"/>
      <c r="EL201" s="133"/>
      <c r="EV201" s="133"/>
      <c r="FF201" s="133"/>
      <c r="FP201" s="133"/>
      <c r="FZ201" s="133"/>
      <c r="GJ201" s="133"/>
      <c r="GT201" s="133"/>
      <c r="HD201" s="133"/>
      <c r="HN201" s="133"/>
      <c r="HX201" s="133"/>
      <c r="IH201" s="133"/>
      <c r="IR201" s="133"/>
      <c r="JB201" s="133"/>
      <c r="JL201" s="133"/>
      <c r="JV201" s="133"/>
      <c r="KF201" s="133"/>
    </row>
    <row xmlns:x14ac="http://schemas.microsoft.com/office/spreadsheetml/2009/9/ac" r="202" s="3" customFormat="true" x14ac:dyDescent="0.25">
      <c r="A202" s="424"/>
      <c r="B202" s="133"/>
      <c r="L202" s="133"/>
      <c r="V202" s="133"/>
      <c r="AF202" s="133"/>
      <c r="AP202" s="133"/>
      <c r="AZ202" s="133"/>
      <c r="BA202" s="133"/>
      <c r="BB202" s="133"/>
      <c r="BC202" s="133"/>
      <c r="BD202" s="133"/>
      <c r="BE202" s="133"/>
      <c r="BF202" s="133"/>
      <c r="BG202" s="133"/>
      <c r="BJ202" s="133"/>
      <c r="BT202" s="133"/>
      <c r="CD202" s="133"/>
      <c r="CN202" s="133"/>
      <c r="CX202" s="133"/>
      <c r="DH202" s="133"/>
      <c r="DR202" s="133"/>
      <c r="EB202" s="133"/>
      <c r="EL202" s="133"/>
      <c r="EV202" s="133"/>
      <c r="FF202" s="133"/>
      <c r="FP202" s="133"/>
      <c r="FZ202" s="133"/>
      <c r="GJ202" s="133"/>
      <c r="GT202" s="133"/>
      <c r="HD202" s="133"/>
      <c r="HN202" s="133"/>
      <c r="HX202" s="133"/>
      <c r="IH202" s="133"/>
      <c r="IR202" s="133"/>
      <c r="JB202" s="133"/>
      <c r="JL202" s="133"/>
      <c r="JV202" s="133"/>
      <c r="KF202" s="133"/>
    </row>
    <row xmlns:x14ac="http://schemas.microsoft.com/office/spreadsheetml/2009/9/ac" r="203" s="3" customFormat="true" x14ac:dyDescent="0.25">
      <c r="A203" s="424"/>
      <c r="B203" s="133"/>
      <c r="L203" s="133"/>
      <c r="V203" s="133"/>
      <c r="AF203" s="133"/>
      <c r="AP203" s="133"/>
      <c r="AZ203" s="133"/>
      <c r="BA203" s="133"/>
      <c r="BB203" s="133"/>
      <c r="BC203" s="133"/>
      <c r="BD203" s="133"/>
      <c r="BE203" s="133"/>
      <c r="BF203" s="133"/>
      <c r="BG203" s="133"/>
      <c r="BJ203" s="133"/>
      <c r="BT203" s="133"/>
      <c r="CD203" s="133"/>
      <c r="CN203" s="133"/>
      <c r="CX203" s="133"/>
      <c r="DH203" s="133"/>
      <c r="DR203" s="133"/>
      <c r="EB203" s="133"/>
      <c r="EL203" s="133"/>
      <c r="EV203" s="133"/>
      <c r="FF203" s="133"/>
      <c r="FP203" s="133"/>
      <c r="FZ203" s="133"/>
      <c r="GJ203" s="133"/>
      <c r="GT203" s="133"/>
      <c r="HD203" s="133"/>
      <c r="HN203" s="133"/>
      <c r="HX203" s="133"/>
      <c r="IH203" s="133"/>
      <c r="IR203" s="133"/>
      <c r="JB203" s="133"/>
      <c r="JL203" s="133"/>
      <c r="JV203" s="133"/>
      <c r="KF203" s="133"/>
    </row>
    <row xmlns:x14ac="http://schemas.microsoft.com/office/spreadsheetml/2009/9/ac" r="204" s="3" customFormat="true" x14ac:dyDescent="0.25">
      <c r="A204" s="424"/>
      <c r="B204" s="133"/>
      <c r="L204" s="133"/>
      <c r="V204" s="133"/>
      <c r="AF204" s="133"/>
      <c r="AP204" s="133"/>
      <c r="AZ204" s="133"/>
      <c r="BA204" s="133"/>
      <c r="BB204" s="133"/>
      <c r="BC204" s="133"/>
      <c r="BD204" s="133"/>
      <c r="BE204" s="133"/>
      <c r="BF204" s="133"/>
      <c r="BG204" s="133"/>
      <c r="BJ204" s="133"/>
      <c r="BT204" s="133"/>
      <c r="CD204" s="133"/>
      <c r="CN204" s="133"/>
      <c r="CX204" s="133"/>
      <c r="DH204" s="133"/>
      <c r="DR204" s="133"/>
      <c r="EB204" s="133"/>
      <c r="EL204" s="133"/>
      <c r="EV204" s="133"/>
      <c r="FF204" s="133"/>
      <c r="FP204" s="133"/>
      <c r="FZ204" s="133"/>
      <c r="GJ204" s="133"/>
      <c r="GT204" s="133"/>
      <c r="HD204" s="133"/>
      <c r="HN204" s="133"/>
      <c r="HX204" s="133"/>
      <c r="IH204" s="133"/>
      <c r="IR204" s="133"/>
      <c r="JB204" s="133"/>
      <c r="JL204" s="133"/>
      <c r="JV204" s="133"/>
      <c r="KF204" s="133"/>
    </row>
    <row xmlns:x14ac="http://schemas.microsoft.com/office/spreadsheetml/2009/9/ac" r="205" s="3" customFormat="true" x14ac:dyDescent="0.25">
      <c r="A205" s="424"/>
      <c r="B205" s="133"/>
      <c r="L205" s="133"/>
      <c r="V205" s="133"/>
      <c r="AF205" s="133"/>
      <c r="AP205" s="133"/>
      <c r="AZ205" s="133"/>
      <c r="BA205" s="133"/>
      <c r="BB205" s="133"/>
      <c r="BC205" s="133"/>
      <c r="BD205" s="133"/>
      <c r="BE205" s="133"/>
      <c r="BF205" s="133"/>
      <c r="BG205" s="133"/>
      <c r="BJ205" s="133"/>
      <c r="BT205" s="133"/>
      <c r="CD205" s="133"/>
      <c r="CN205" s="133"/>
      <c r="CX205" s="133"/>
      <c r="DH205" s="133"/>
      <c r="DR205" s="133"/>
      <c r="EB205" s="133"/>
      <c r="EL205" s="133"/>
      <c r="EV205" s="133"/>
      <c r="FF205" s="133"/>
      <c r="FP205" s="133"/>
      <c r="FZ205" s="133"/>
      <c r="GJ205" s="133"/>
      <c r="GT205" s="133"/>
      <c r="HD205" s="133"/>
      <c r="HN205" s="133"/>
      <c r="HX205" s="133"/>
      <c r="IH205" s="133"/>
      <c r="IR205" s="133"/>
      <c r="JB205" s="133"/>
      <c r="JL205" s="133"/>
      <c r="JV205" s="133"/>
      <c r="KF205" s="133"/>
    </row>
    <row xmlns:x14ac="http://schemas.microsoft.com/office/spreadsheetml/2009/9/ac" r="206" s="3" customFormat="true" x14ac:dyDescent="0.25">
      <c r="A206" s="424"/>
      <c r="B206" s="133"/>
      <c r="L206" s="133"/>
      <c r="V206" s="133"/>
      <c r="AF206" s="133"/>
      <c r="AP206" s="133"/>
      <c r="AZ206" s="133"/>
      <c r="BA206" s="133"/>
      <c r="BB206" s="133"/>
      <c r="BC206" s="133"/>
      <c r="BD206" s="133"/>
      <c r="BE206" s="133"/>
      <c r="BF206" s="133"/>
      <c r="BG206" s="133"/>
      <c r="BJ206" s="133"/>
      <c r="BT206" s="133"/>
      <c r="CD206" s="133"/>
      <c r="CN206" s="133"/>
      <c r="CX206" s="133"/>
      <c r="DH206" s="133"/>
      <c r="DR206" s="133"/>
      <c r="EB206" s="133"/>
      <c r="EL206" s="133"/>
      <c r="EV206" s="133"/>
      <c r="FF206" s="133"/>
      <c r="FP206" s="133"/>
      <c r="FZ206" s="133"/>
      <c r="GJ206" s="133"/>
      <c r="GT206" s="133"/>
      <c r="HD206" s="133"/>
      <c r="HN206" s="133"/>
      <c r="HX206" s="133"/>
      <c r="IH206" s="133"/>
      <c r="IR206" s="133"/>
      <c r="JB206" s="133"/>
      <c r="JL206" s="133"/>
      <c r="JV206" s="133"/>
      <c r="KF206" s="133"/>
    </row>
    <row xmlns:x14ac="http://schemas.microsoft.com/office/spreadsheetml/2009/9/ac" r="207" s="3" customFormat="true" x14ac:dyDescent="0.25">
      <c r="A207" s="424"/>
      <c r="B207" s="133"/>
      <c r="L207" s="133"/>
      <c r="V207" s="133"/>
      <c r="AF207" s="133"/>
      <c r="AP207" s="133"/>
      <c r="AZ207" s="133"/>
      <c r="BA207" s="133"/>
      <c r="BB207" s="133"/>
      <c r="BC207" s="133"/>
      <c r="BD207" s="133"/>
      <c r="BE207" s="133"/>
      <c r="BF207" s="133"/>
      <c r="BG207" s="133"/>
      <c r="BJ207" s="133"/>
      <c r="BT207" s="133"/>
      <c r="CD207" s="133"/>
      <c r="CN207" s="133"/>
      <c r="CX207" s="133"/>
      <c r="DH207" s="133"/>
      <c r="DR207" s="133"/>
      <c r="EB207" s="133"/>
      <c r="EL207" s="133"/>
      <c r="EV207" s="133"/>
      <c r="FF207" s="133"/>
      <c r="FP207" s="133"/>
      <c r="FZ207" s="133"/>
      <c r="GJ207" s="133"/>
      <c r="GT207" s="133"/>
      <c r="HD207" s="133"/>
      <c r="HN207" s="133"/>
      <c r="HX207" s="133"/>
      <c r="IH207" s="133"/>
      <c r="IR207" s="133"/>
      <c r="JB207" s="133"/>
      <c r="JL207" s="133"/>
      <c r="JV207" s="133"/>
      <c r="KF207" s="133"/>
    </row>
    <row xmlns:x14ac="http://schemas.microsoft.com/office/spreadsheetml/2009/9/ac" r="208" s="3" customFormat="true" x14ac:dyDescent="0.25">
      <c r="A208" s="424"/>
      <c r="B208" s="133"/>
      <c r="L208" s="133"/>
      <c r="V208" s="133"/>
      <c r="AF208" s="133"/>
      <c r="AP208" s="133"/>
      <c r="AZ208" s="133"/>
      <c r="BA208" s="133"/>
      <c r="BB208" s="133"/>
      <c r="BC208" s="133"/>
      <c r="BD208" s="133"/>
      <c r="BE208" s="133"/>
      <c r="BF208" s="133"/>
      <c r="BG208" s="133"/>
      <c r="BJ208" s="133"/>
      <c r="BT208" s="133"/>
      <c r="CD208" s="133"/>
      <c r="CN208" s="133"/>
      <c r="CX208" s="133"/>
      <c r="DH208" s="133"/>
      <c r="DR208" s="133"/>
      <c r="EB208" s="133"/>
      <c r="EL208" s="133"/>
      <c r="EV208" s="133"/>
      <c r="FF208" s="133"/>
      <c r="FP208" s="133"/>
      <c r="FZ208" s="133"/>
      <c r="GJ208" s="133"/>
      <c r="GT208" s="133"/>
      <c r="HD208" s="133"/>
      <c r="HN208" s="133"/>
      <c r="HX208" s="133"/>
      <c r="IH208" s="133"/>
      <c r="IR208" s="133"/>
      <c r="JB208" s="133"/>
      <c r="JL208" s="133"/>
      <c r="JV208" s="133"/>
      <c r="KF208" s="133"/>
    </row>
    <row xmlns:x14ac="http://schemas.microsoft.com/office/spreadsheetml/2009/9/ac" r="209" s="3" customFormat="true" x14ac:dyDescent="0.25">
      <c r="A209" s="424"/>
      <c r="B209" s="133"/>
      <c r="L209" s="133"/>
      <c r="V209" s="133"/>
      <c r="AF209" s="133"/>
      <c r="AP209" s="133"/>
      <c r="AZ209" s="133"/>
      <c r="BA209" s="133"/>
      <c r="BB209" s="133"/>
      <c r="BC209" s="133"/>
      <c r="BD209" s="133"/>
      <c r="BE209" s="133"/>
      <c r="BF209" s="133"/>
      <c r="BG209" s="133"/>
      <c r="BJ209" s="133"/>
      <c r="BT209" s="133"/>
      <c r="CD209" s="133"/>
      <c r="CN209" s="133"/>
      <c r="CX209" s="133"/>
      <c r="DH209" s="133"/>
      <c r="DR209" s="133"/>
      <c r="EB209" s="133"/>
      <c r="EL209" s="133"/>
      <c r="EV209" s="133"/>
      <c r="FF209" s="133"/>
      <c r="FP209" s="133"/>
      <c r="FZ209" s="133"/>
      <c r="GJ209" s="133"/>
      <c r="GT209" s="133"/>
      <c r="HD209" s="133"/>
      <c r="HN209" s="133"/>
      <c r="HX209" s="133"/>
      <c r="IH209" s="133"/>
      <c r="IR209" s="133"/>
      <c r="JB209" s="133"/>
      <c r="JL209" s="133"/>
      <c r="JV209" s="133"/>
      <c r="KF209" s="133"/>
    </row>
    <row xmlns:x14ac="http://schemas.microsoft.com/office/spreadsheetml/2009/9/ac" r="210" s="3" customFormat="true" x14ac:dyDescent="0.25">
      <c r="A210" s="424"/>
      <c r="B210" s="133"/>
      <c r="L210" s="133"/>
      <c r="V210" s="133"/>
      <c r="AF210" s="133"/>
      <c r="AP210" s="133"/>
      <c r="AZ210" s="133"/>
      <c r="BA210" s="133"/>
      <c r="BB210" s="133"/>
      <c r="BC210" s="133"/>
      <c r="BD210" s="133"/>
      <c r="BE210" s="133"/>
      <c r="BF210" s="133"/>
      <c r="BG210" s="133"/>
      <c r="BJ210" s="133"/>
      <c r="BT210" s="133"/>
      <c r="CD210" s="133"/>
      <c r="CN210" s="133"/>
      <c r="CX210" s="133"/>
      <c r="DH210" s="133"/>
      <c r="DR210" s="133"/>
      <c r="EB210" s="133"/>
      <c r="EL210" s="133"/>
      <c r="EV210" s="133"/>
      <c r="FF210" s="133"/>
      <c r="FP210" s="133"/>
      <c r="FZ210" s="133"/>
      <c r="GJ210" s="133"/>
      <c r="GT210" s="133"/>
      <c r="HD210" s="133"/>
      <c r="HN210" s="133"/>
      <c r="HX210" s="133"/>
      <c r="IH210" s="133"/>
      <c r="IR210" s="133"/>
      <c r="JB210" s="133"/>
      <c r="JL210" s="133"/>
      <c r="JV210" s="133"/>
      <c r="KF210" s="133"/>
    </row>
    <row xmlns:x14ac="http://schemas.microsoft.com/office/spreadsheetml/2009/9/ac" r="211" s="3" customFormat="true" x14ac:dyDescent="0.25">
      <c r="A211" s="424"/>
      <c r="B211" s="133"/>
      <c r="L211" s="133"/>
      <c r="V211" s="133"/>
      <c r="AF211" s="133"/>
      <c r="AP211" s="133"/>
      <c r="AZ211" s="133"/>
      <c r="BA211" s="133"/>
      <c r="BB211" s="133"/>
      <c r="BC211" s="133"/>
      <c r="BD211" s="133"/>
      <c r="BE211" s="133"/>
      <c r="BF211" s="133"/>
      <c r="BG211" s="133"/>
      <c r="BJ211" s="133"/>
      <c r="BT211" s="133"/>
      <c r="CD211" s="133"/>
      <c r="CN211" s="133"/>
      <c r="CX211" s="133"/>
      <c r="DH211" s="133"/>
      <c r="DR211" s="133"/>
      <c r="EB211" s="133"/>
      <c r="EL211" s="133"/>
      <c r="EV211" s="133"/>
      <c r="FF211" s="133"/>
      <c r="FP211" s="133"/>
      <c r="FZ211" s="133"/>
      <c r="GJ211" s="133"/>
      <c r="GT211" s="133"/>
      <c r="HD211" s="133"/>
      <c r="HN211" s="133"/>
      <c r="HX211" s="133"/>
      <c r="IH211" s="133"/>
      <c r="IR211" s="133"/>
      <c r="JB211" s="133"/>
      <c r="JL211" s="133"/>
      <c r="JV211" s="133"/>
      <c r="KF211" s="133"/>
    </row>
    <row xmlns:x14ac="http://schemas.microsoft.com/office/spreadsheetml/2009/9/ac" r="212" s="3" customFormat="true" x14ac:dyDescent="0.25">
      <c r="A212" s="424"/>
      <c r="B212" s="133"/>
      <c r="L212" s="133"/>
      <c r="V212" s="133"/>
      <c r="AF212" s="133"/>
      <c r="AP212" s="133"/>
      <c r="AZ212" s="133"/>
      <c r="BA212" s="133"/>
      <c r="BB212" s="133"/>
      <c r="BC212" s="133"/>
      <c r="BD212" s="133"/>
      <c r="BE212" s="133"/>
      <c r="BF212" s="133"/>
      <c r="BG212" s="133"/>
      <c r="BJ212" s="133"/>
      <c r="BT212" s="133"/>
      <c r="CD212" s="133"/>
      <c r="CN212" s="133"/>
      <c r="CX212" s="133"/>
      <c r="DH212" s="133"/>
      <c r="DR212" s="133"/>
      <c r="EB212" s="133"/>
      <c r="EL212" s="133"/>
      <c r="EV212" s="133"/>
      <c r="FF212" s="133"/>
      <c r="FP212" s="133"/>
      <c r="FZ212" s="133"/>
      <c r="GJ212" s="133"/>
      <c r="GT212" s="133"/>
      <c r="HD212" s="133"/>
      <c r="HN212" s="133"/>
      <c r="HX212" s="133"/>
      <c r="IH212" s="133"/>
      <c r="IR212" s="133"/>
      <c r="JB212" s="133"/>
      <c r="JL212" s="133"/>
      <c r="JV212" s="133"/>
      <c r="KF212" s="133"/>
    </row>
    <row xmlns:x14ac="http://schemas.microsoft.com/office/spreadsheetml/2009/9/ac" r="213" s="3" customFormat="true" x14ac:dyDescent="0.25">
      <c r="A213" s="424"/>
      <c r="B213" s="133"/>
      <c r="L213" s="133"/>
      <c r="V213" s="133"/>
      <c r="AF213" s="133"/>
      <c r="AP213" s="133"/>
      <c r="AZ213" s="133"/>
      <c r="BA213" s="133"/>
      <c r="BB213" s="133"/>
      <c r="BC213" s="133"/>
      <c r="BD213" s="133"/>
      <c r="BE213" s="133"/>
      <c r="BF213" s="133"/>
      <c r="BG213" s="133"/>
      <c r="BJ213" s="133"/>
      <c r="BT213" s="133"/>
      <c r="CD213" s="133"/>
      <c r="CN213" s="133"/>
      <c r="CX213" s="133"/>
      <c r="DH213" s="133"/>
      <c r="DR213" s="133"/>
      <c r="EB213" s="133"/>
      <c r="EL213" s="133"/>
      <c r="EV213" s="133"/>
      <c r="FF213" s="133"/>
      <c r="FP213" s="133"/>
      <c r="FZ213" s="133"/>
      <c r="GJ213" s="133"/>
      <c r="GT213" s="133"/>
      <c r="HD213" s="133"/>
      <c r="HN213" s="133"/>
      <c r="HX213" s="133"/>
      <c r="IH213" s="133"/>
      <c r="IR213" s="133"/>
      <c r="JB213" s="133"/>
      <c r="JL213" s="133"/>
      <c r="JV213" s="133"/>
      <c r="KF213" s="133"/>
    </row>
    <row xmlns:x14ac="http://schemas.microsoft.com/office/spreadsheetml/2009/9/ac" r="214" s="3" customFormat="true" x14ac:dyDescent="0.25">
      <c r="A214" s="424"/>
      <c r="B214" s="133"/>
      <c r="L214" s="133"/>
      <c r="V214" s="133"/>
      <c r="AF214" s="133"/>
      <c r="AP214" s="133"/>
      <c r="AZ214" s="133"/>
      <c r="BA214" s="133"/>
      <c r="BB214" s="133"/>
      <c r="BC214" s="133"/>
      <c r="BD214" s="133"/>
      <c r="BE214" s="133"/>
      <c r="BF214" s="133"/>
      <c r="BG214" s="133"/>
      <c r="BJ214" s="133"/>
      <c r="BT214" s="133"/>
      <c r="CD214" s="133"/>
      <c r="CN214" s="133"/>
      <c r="CX214" s="133"/>
      <c r="DH214" s="133"/>
      <c r="DR214" s="133"/>
      <c r="EB214" s="133"/>
      <c r="EL214" s="133"/>
      <c r="EV214" s="133"/>
      <c r="FF214" s="133"/>
      <c r="FP214" s="133"/>
      <c r="FZ214" s="133"/>
      <c r="GJ214" s="133"/>
      <c r="GT214" s="133"/>
      <c r="HD214" s="133"/>
      <c r="HN214" s="133"/>
      <c r="HX214" s="133"/>
      <c r="IH214" s="133"/>
      <c r="IR214" s="133"/>
      <c r="JB214" s="133"/>
      <c r="JL214" s="133"/>
      <c r="JV214" s="133"/>
      <c r="KF214" s="133"/>
    </row>
    <row xmlns:x14ac="http://schemas.microsoft.com/office/spreadsheetml/2009/9/ac" r="215" s="3" customFormat="true" x14ac:dyDescent="0.25">
      <c r="A215" s="424"/>
      <c r="B215" s="133"/>
      <c r="L215" s="133"/>
      <c r="V215" s="133"/>
      <c r="AF215" s="133"/>
      <c r="AP215" s="133"/>
      <c r="AZ215" s="133"/>
      <c r="BA215" s="133"/>
      <c r="BB215" s="133"/>
      <c r="BC215" s="133"/>
      <c r="BD215" s="133"/>
      <c r="BE215" s="133"/>
      <c r="BF215" s="133"/>
      <c r="BG215" s="133"/>
      <c r="BJ215" s="133"/>
      <c r="BT215" s="133"/>
      <c r="CD215" s="133"/>
      <c r="CN215" s="133"/>
      <c r="CX215" s="133"/>
      <c r="DH215" s="133"/>
      <c r="DR215" s="133"/>
      <c r="EB215" s="133"/>
      <c r="EL215" s="133"/>
      <c r="EV215" s="133"/>
      <c r="FF215" s="133"/>
      <c r="FP215" s="133"/>
      <c r="FZ215" s="133"/>
      <c r="GJ215" s="133"/>
      <c r="GT215" s="133"/>
      <c r="HD215" s="133"/>
      <c r="HN215" s="133"/>
      <c r="HX215" s="133"/>
      <c r="IH215" s="133"/>
      <c r="IR215" s="133"/>
      <c r="JB215" s="133"/>
      <c r="JL215" s="133"/>
      <c r="JV215" s="133"/>
      <c r="KF215" s="133"/>
    </row>
    <row xmlns:x14ac="http://schemas.microsoft.com/office/spreadsheetml/2009/9/ac" r="216" s="3" customFormat="true" x14ac:dyDescent="0.25">
      <c r="A216" s="424"/>
      <c r="B216" s="133"/>
      <c r="L216" s="133"/>
      <c r="V216" s="133"/>
      <c r="AF216" s="133"/>
      <c r="AP216" s="133"/>
      <c r="AZ216" s="133"/>
      <c r="BA216" s="133"/>
      <c r="BB216" s="133"/>
      <c r="BC216" s="133"/>
      <c r="BD216" s="133"/>
      <c r="BE216" s="133"/>
      <c r="BF216" s="133"/>
      <c r="BG216" s="133"/>
      <c r="BJ216" s="133"/>
      <c r="BT216" s="133"/>
      <c r="CD216" s="133"/>
      <c r="CN216" s="133"/>
      <c r="CX216" s="133"/>
      <c r="DH216" s="133"/>
      <c r="DR216" s="133"/>
      <c r="EB216" s="133"/>
      <c r="EL216" s="133"/>
      <c r="EV216" s="133"/>
      <c r="FF216" s="133"/>
      <c r="FP216" s="133"/>
      <c r="FZ216" s="133"/>
      <c r="GJ216" s="133"/>
      <c r="GT216" s="133"/>
      <c r="HD216" s="133"/>
      <c r="HN216" s="133"/>
      <c r="HX216" s="133"/>
      <c r="IH216" s="133"/>
      <c r="IR216" s="133"/>
      <c r="JB216" s="133"/>
      <c r="JL216" s="133"/>
      <c r="JV216" s="133"/>
      <c r="KF216" s="133"/>
    </row>
    <row xmlns:x14ac="http://schemas.microsoft.com/office/spreadsheetml/2009/9/ac" r="217" s="3" customFormat="true" x14ac:dyDescent="0.25">
      <c r="A217" s="424"/>
      <c r="B217" s="133"/>
      <c r="L217" s="133"/>
      <c r="V217" s="133"/>
      <c r="AF217" s="133"/>
      <c r="AP217" s="133"/>
      <c r="AZ217" s="133"/>
      <c r="BA217" s="133"/>
      <c r="BB217" s="133"/>
      <c r="BC217" s="133"/>
      <c r="BD217" s="133"/>
      <c r="BE217" s="133"/>
      <c r="BF217" s="133"/>
      <c r="BG217" s="133"/>
      <c r="BJ217" s="133"/>
      <c r="BT217" s="133"/>
      <c r="CD217" s="133"/>
      <c r="CN217" s="133"/>
      <c r="CX217" s="133"/>
      <c r="DH217" s="133"/>
      <c r="DR217" s="133"/>
      <c r="EB217" s="133"/>
      <c r="EL217" s="133"/>
      <c r="EV217" s="133"/>
      <c r="FF217" s="133"/>
      <c r="FP217" s="133"/>
      <c r="FZ217" s="133"/>
      <c r="GJ217" s="133"/>
      <c r="GT217" s="133"/>
      <c r="HD217" s="133"/>
      <c r="HN217" s="133"/>
      <c r="HX217" s="133"/>
      <c r="IH217" s="133"/>
      <c r="IR217" s="133"/>
      <c r="JB217" s="133"/>
      <c r="JL217" s="133"/>
      <c r="JV217" s="133"/>
      <c r="KF217" s="133"/>
    </row>
    <row xmlns:x14ac="http://schemas.microsoft.com/office/spreadsheetml/2009/9/ac" r="218" s="3" customFormat="true" x14ac:dyDescent="0.25">
      <c r="A218" s="424"/>
      <c r="B218" s="133"/>
      <c r="L218" s="133"/>
      <c r="V218" s="133"/>
      <c r="AF218" s="133"/>
      <c r="AP218" s="133"/>
      <c r="AZ218" s="133"/>
      <c r="BA218" s="133"/>
      <c r="BB218" s="133"/>
      <c r="BC218" s="133"/>
      <c r="BD218" s="133"/>
      <c r="BE218" s="133"/>
      <c r="BF218" s="133"/>
      <c r="BG218" s="133"/>
      <c r="BJ218" s="133"/>
      <c r="BT218" s="133"/>
      <c r="CD218" s="133"/>
      <c r="CN218" s="133"/>
      <c r="CX218" s="133"/>
      <c r="DH218" s="133"/>
      <c r="DR218" s="133"/>
      <c r="EB218" s="133"/>
      <c r="EL218" s="133"/>
      <c r="EV218" s="133"/>
      <c r="FF218" s="133"/>
      <c r="FP218" s="133"/>
      <c r="FZ218" s="133"/>
      <c r="GJ218" s="133"/>
      <c r="GT218" s="133"/>
      <c r="HD218" s="133"/>
      <c r="HN218" s="133"/>
      <c r="HX218" s="133"/>
      <c r="IH218" s="133"/>
      <c r="IR218" s="133"/>
      <c r="JB218" s="133"/>
      <c r="JL218" s="133"/>
      <c r="JV218" s="133"/>
      <c r="KF218" s="133"/>
    </row>
    <row xmlns:x14ac="http://schemas.microsoft.com/office/spreadsheetml/2009/9/ac" r="219" s="3" customFormat="true" x14ac:dyDescent="0.25">
      <c r="A219" s="424"/>
      <c r="B219" s="133"/>
      <c r="L219" s="133"/>
      <c r="V219" s="133"/>
      <c r="AF219" s="133"/>
      <c r="AP219" s="133"/>
      <c r="AZ219" s="133"/>
      <c r="BA219" s="133"/>
      <c r="BB219" s="133"/>
      <c r="BC219" s="133"/>
      <c r="BD219" s="133"/>
      <c r="BE219" s="133"/>
      <c r="BF219" s="133"/>
      <c r="BG219" s="133"/>
      <c r="BJ219" s="133"/>
      <c r="BT219" s="133"/>
      <c r="CD219" s="133"/>
      <c r="CN219" s="133"/>
      <c r="CX219" s="133"/>
      <c r="DH219" s="133"/>
      <c r="DR219" s="133"/>
      <c r="EB219" s="133"/>
      <c r="EL219" s="133"/>
      <c r="EV219" s="133"/>
      <c r="FF219" s="133"/>
      <c r="FP219" s="133"/>
      <c r="FZ219" s="133"/>
      <c r="GJ219" s="133"/>
      <c r="GT219" s="133"/>
      <c r="HD219" s="133"/>
      <c r="HN219" s="133"/>
      <c r="HX219" s="133"/>
      <c r="IH219" s="133"/>
      <c r="IR219" s="133"/>
      <c r="JB219" s="133"/>
      <c r="JL219" s="133"/>
      <c r="JV219" s="133"/>
      <c r="KF219" s="133"/>
    </row>
    <row xmlns:x14ac="http://schemas.microsoft.com/office/spreadsheetml/2009/9/ac" r="220" s="3" customFormat="true" x14ac:dyDescent="0.25">
      <c r="A220" s="424"/>
      <c r="B220" s="133"/>
      <c r="L220" s="133"/>
      <c r="V220" s="133"/>
      <c r="AF220" s="133"/>
      <c r="AP220" s="133"/>
      <c r="AZ220" s="133"/>
      <c r="BA220" s="133"/>
      <c r="BB220" s="133"/>
      <c r="BC220" s="133"/>
      <c r="BD220" s="133"/>
      <c r="BE220" s="133"/>
      <c r="BF220" s="133"/>
      <c r="BG220" s="133"/>
      <c r="BJ220" s="133"/>
      <c r="BT220" s="133"/>
      <c r="CD220" s="133"/>
      <c r="CN220" s="133"/>
      <c r="CX220" s="133"/>
      <c r="DH220" s="133"/>
      <c r="DR220" s="133"/>
      <c r="EB220" s="133"/>
      <c r="EL220" s="133"/>
      <c r="EV220" s="133"/>
      <c r="FF220" s="133"/>
      <c r="FP220" s="133"/>
      <c r="FZ220" s="133"/>
      <c r="GJ220" s="133"/>
      <c r="GT220" s="133"/>
      <c r="HD220" s="133"/>
      <c r="HN220" s="133"/>
      <c r="HX220" s="133"/>
      <c r="IH220" s="133"/>
      <c r="IR220" s="133"/>
      <c r="JB220" s="133"/>
      <c r="JL220" s="133"/>
      <c r="JV220" s="133"/>
      <c r="KF220" s="133"/>
    </row>
    <row xmlns:x14ac="http://schemas.microsoft.com/office/spreadsheetml/2009/9/ac" r="221" s="3" customFormat="true" x14ac:dyDescent="0.25">
      <c r="A221" s="424"/>
      <c r="B221" s="133"/>
      <c r="L221" s="133"/>
      <c r="V221" s="133"/>
      <c r="AF221" s="133"/>
      <c r="AP221" s="133"/>
      <c r="AZ221" s="133"/>
      <c r="BA221" s="133"/>
      <c r="BB221" s="133"/>
      <c r="BC221" s="133"/>
      <c r="BD221" s="133"/>
      <c r="BE221" s="133"/>
      <c r="BF221" s="133"/>
      <c r="BG221" s="133"/>
      <c r="BJ221" s="133"/>
      <c r="BT221" s="133"/>
      <c r="CD221" s="133"/>
      <c r="CN221" s="133"/>
      <c r="CX221" s="133"/>
      <c r="DH221" s="133"/>
      <c r="DR221" s="133"/>
      <c r="EB221" s="133"/>
      <c r="EL221" s="133"/>
      <c r="EV221" s="133"/>
      <c r="FF221" s="133"/>
      <c r="FP221" s="133"/>
      <c r="FZ221" s="133"/>
      <c r="GJ221" s="133"/>
      <c r="GT221" s="133"/>
      <c r="HD221" s="133"/>
      <c r="HN221" s="133"/>
      <c r="HX221" s="133"/>
      <c r="IH221" s="133"/>
      <c r="IR221" s="133"/>
      <c r="JB221" s="133"/>
      <c r="JL221" s="133"/>
      <c r="JV221" s="133"/>
      <c r="KF221" s="133"/>
    </row>
    <row xmlns:x14ac="http://schemas.microsoft.com/office/spreadsheetml/2009/9/ac" r="222" s="3" customFormat="true" x14ac:dyDescent="0.25">
      <c r="A222" s="424"/>
      <c r="B222" s="133"/>
      <c r="L222" s="133"/>
      <c r="V222" s="133"/>
      <c r="AF222" s="133"/>
      <c r="AP222" s="133"/>
      <c r="AZ222" s="133"/>
      <c r="BA222" s="133"/>
      <c r="BB222" s="133"/>
      <c r="BC222" s="133"/>
      <c r="BD222" s="133"/>
      <c r="BE222" s="133"/>
      <c r="BF222" s="133"/>
      <c r="BG222" s="133"/>
      <c r="BJ222" s="133"/>
      <c r="BT222" s="133"/>
      <c r="CD222" s="133"/>
      <c r="CN222" s="133"/>
      <c r="CX222" s="133"/>
      <c r="DH222" s="133"/>
      <c r="DR222" s="133"/>
      <c r="EB222" s="133"/>
      <c r="EL222" s="133"/>
      <c r="EV222" s="133"/>
      <c r="FF222" s="133"/>
      <c r="FP222" s="133"/>
      <c r="FZ222" s="133"/>
      <c r="GJ222" s="133"/>
      <c r="GT222" s="133"/>
      <c r="HD222" s="133"/>
      <c r="HN222" s="133"/>
      <c r="HX222" s="133"/>
      <c r="IH222" s="133"/>
      <c r="IR222" s="133"/>
      <c r="JB222" s="133"/>
      <c r="JL222" s="133"/>
      <c r="JV222" s="133"/>
      <c r="KF222" s="133"/>
    </row>
    <row xmlns:x14ac="http://schemas.microsoft.com/office/spreadsheetml/2009/9/ac" r="223" s="3" customFormat="true" x14ac:dyDescent="0.25">
      <c r="A223" s="424"/>
      <c r="B223" s="133"/>
      <c r="L223" s="133"/>
      <c r="V223" s="133"/>
      <c r="AF223" s="133"/>
      <c r="AP223" s="133"/>
      <c r="AZ223" s="133"/>
      <c r="BA223" s="133"/>
      <c r="BB223" s="133"/>
      <c r="BC223" s="133"/>
      <c r="BD223" s="133"/>
      <c r="BE223" s="133"/>
      <c r="BF223" s="133"/>
      <c r="BG223" s="133"/>
      <c r="BJ223" s="133"/>
      <c r="BT223" s="133"/>
      <c r="CD223" s="133"/>
      <c r="CN223" s="133"/>
      <c r="CX223" s="133"/>
      <c r="DH223" s="133"/>
      <c r="DR223" s="133"/>
      <c r="EB223" s="133"/>
      <c r="EL223" s="133"/>
      <c r="EV223" s="133"/>
      <c r="FF223" s="133"/>
      <c r="FP223" s="133"/>
      <c r="FZ223" s="133"/>
      <c r="GJ223" s="133"/>
      <c r="GT223" s="133"/>
      <c r="HD223" s="133"/>
      <c r="HN223" s="133"/>
      <c r="HX223" s="133"/>
      <c r="IH223" s="133"/>
      <c r="IR223" s="133"/>
      <c r="JB223" s="133"/>
      <c r="JL223" s="133"/>
      <c r="JV223" s="133"/>
      <c r="KF223" s="133"/>
    </row>
    <row xmlns:x14ac="http://schemas.microsoft.com/office/spreadsheetml/2009/9/ac" r="224" s="3" customFormat="true" x14ac:dyDescent="0.25">
      <c r="A224" s="424"/>
      <c r="B224" s="133"/>
      <c r="L224" s="133"/>
      <c r="V224" s="133"/>
      <c r="AF224" s="133"/>
      <c r="AP224" s="133"/>
      <c r="AZ224" s="133"/>
      <c r="BA224" s="133"/>
      <c r="BB224" s="133"/>
      <c r="BC224" s="133"/>
      <c r="BD224" s="133"/>
      <c r="BE224" s="133"/>
      <c r="BF224" s="133"/>
      <c r="BG224" s="133"/>
      <c r="BJ224" s="133"/>
      <c r="BT224" s="133"/>
      <c r="CD224" s="133"/>
      <c r="CN224" s="133"/>
      <c r="CX224" s="133"/>
      <c r="DH224" s="133"/>
      <c r="DR224" s="133"/>
      <c r="EB224" s="133"/>
      <c r="EL224" s="133"/>
      <c r="EV224" s="133"/>
      <c r="FF224" s="133"/>
      <c r="FP224" s="133"/>
      <c r="FZ224" s="133"/>
      <c r="GJ224" s="133"/>
      <c r="GT224" s="133"/>
      <c r="HD224" s="133"/>
      <c r="HN224" s="133"/>
      <c r="HX224" s="133"/>
      <c r="IH224" s="133"/>
      <c r="IR224" s="133"/>
      <c r="JB224" s="133"/>
      <c r="JL224" s="133"/>
      <c r="JV224" s="133"/>
      <c r="KF224" s="133"/>
    </row>
    <row xmlns:x14ac="http://schemas.microsoft.com/office/spreadsheetml/2009/9/ac" r="225" s="3" customFormat="true" x14ac:dyDescent="0.25">
      <c r="A225" s="424"/>
      <c r="B225" s="133"/>
      <c r="L225" s="133"/>
      <c r="V225" s="133"/>
      <c r="AF225" s="133"/>
      <c r="AP225" s="133"/>
      <c r="AZ225" s="133"/>
      <c r="BA225" s="133"/>
      <c r="BB225" s="133"/>
      <c r="BC225" s="133"/>
      <c r="BD225" s="133"/>
      <c r="BE225" s="133"/>
      <c r="BF225" s="133"/>
      <c r="BG225" s="133"/>
      <c r="BJ225" s="133"/>
      <c r="BT225" s="133"/>
      <c r="CD225" s="133"/>
      <c r="CN225" s="133"/>
      <c r="CX225" s="133"/>
      <c r="DH225" s="133"/>
      <c r="DR225" s="133"/>
      <c r="EB225" s="133"/>
      <c r="EL225" s="133"/>
      <c r="EV225" s="133"/>
      <c r="FF225" s="133"/>
      <c r="FP225" s="133"/>
      <c r="FZ225" s="133"/>
      <c r="GJ225" s="133"/>
      <c r="GT225" s="133"/>
      <c r="HD225" s="133"/>
      <c r="HN225" s="133"/>
      <c r="HX225" s="133"/>
      <c r="IH225" s="133"/>
      <c r="IR225" s="133"/>
      <c r="JB225" s="133"/>
      <c r="JL225" s="133"/>
      <c r="JV225" s="133"/>
      <c r="KF225" s="133"/>
    </row>
    <row xmlns:x14ac="http://schemas.microsoft.com/office/spreadsheetml/2009/9/ac" r="226" s="3" customFormat="true" x14ac:dyDescent="0.25">
      <c r="A226" s="424"/>
      <c r="B226" s="133"/>
      <c r="L226" s="133"/>
      <c r="V226" s="133"/>
      <c r="AF226" s="133"/>
      <c r="AP226" s="133"/>
      <c r="AZ226" s="133"/>
      <c r="BA226" s="133"/>
      <c r="BB226" s="133"/>
      <c r="BC226" s="133"/>
      <c r="BD226" s="133"/>
      <c r="BE226" s="133"/>
      <c r="BF226" s="133"/>
      <c r="BG226" s="133"/>
      <c r="BJ226" s="133"/>
      <c r="BT226" s="133"/>
      <c r="CD226" s="133"/>
      <c r="CN226" s="133"/>
      <c r="CX226" s="133"/>
      <c r="DH226" s="133"/>
      <c r="DR226" s="133"/>
      <c r="EB226" s="133"/>
      <c r="EL226" s="133"/>
      <c r="EV226" s="133"/>
      <c r="FF226" s="133"/>
      <c r="FP226" s="133"/>
      <c r="FZ226" s="133"/>
      <c r="GJ226" s="133"/>
      <c r="GT226" s="133"/>
      <c r="HD226" s="133"/>
      <c r="HN226" s="133"/>
      <c r="HX226" s="133"/>
      <c r="IH226" s="133"/>
      <c r="IR226" s="133"/>
      <c r="JB226" s="133"/>
      <c r="JL226" s="133"/>
      <c r="JV226" s="133"/>
      <c r="KF226" s="133"/>
    </row>
    <row xmlns:x14ac="http://schemas.microsoft.com/office/spreadsheetml/2009/9/ac" r="227" s="3" customFormat="true" x14ac:dyDescent="0.25">
      <c r="A227" s="424"/>
      <c r="B227" s="133"/>
      <c r="L227" s="133"/>
      <c r="V227" s="133"/>
      <c r="AF227" s="133"/>
      <c r="AP227" s="133"/>
      <c r="AZ227" s="133"/>
      <c r="BA227" s="133"/>
      <c r="BB227" s="133"/>
      <c r="BC227" s="133"/>
      <c r="BD227" s="133"/>
      <c r="BE227" s="133"/>
      <c r="BF227" s="133"/>
      <c r="BG227" s="133"/>
      <c r="BJ227" s="133"/>
      <c r="BT227" s="133"/>
      <c r="CD227" s="133"/>
      <c r="CN227" s="133"/>
      <c r="CX227" s="133"/>
      <c r="DH227" s="133"/>
      <c r="DR227" s="133"/>
      <c r="EB227" s="133"/>
      <c r="EL227" s="133"/>
      <c r="EV227" s="133"/>
      <c r="FF227" s="133"/>
      <c r="FP227" s="133"/>
      <c r="FZ227" s="133"/>
      <c r="GJ227" s="133"/>
      <c r="GT227" s="133"/>
      <c r="HD227" s="133"/>
      <c r="HN227" s="133"/>
      <c r="HX227" s="133"/>
      <c r="IH227" s="133"/>
      <c r="IR227" s="133"/>
      <c r="JB227" s="133"/>
      <c r="JL227" s="133"/>
      <c r="JV227" s="133"/>
      <c r="KF227" s="133"/>
    </row>
    <row xmlns:x14ac="http://schemas.microsoft.com/office/spreadsheetml/2009/9/ac" r="228" s="3" customFormat="true" x14ac:dyDescent="0.25">
      <c r="A228" s="424"/>
      <c r="B228" s="133"/>
      <c r="L228" s="133"/>
      <c r="V228" s="133"/>
      <c r="AF228" s="133"/>
      <c r="AP228" s="133"/>
      <c r="AZ228" s="133"/>
      <c r="BA228" s="133"/>
      <c r="BB228" s="133"/>
      <c r="BC228" s="133"/>
      <c r="BD228" s="133"/>
      <c r="BE228" s="133"/>
      <c r="BF228" s="133"/>
      <c r="BG228" s="133"/>
      <c r="BJ228" s="133"/>
      <c r="BT228" s="133"/>
      <c r="CD228" s="133"/>
      <c r="CN228" s="133"/>
      <c r="CX228" s="133"/>
      <c r="DH228" s="133"/>
      <c r="DR228" s="133"/>
      <c r="EB228" s="133"/>
      <c r="EL228" s="133"/>
      <c r="EV228" s="133"/>
      <c r="FF228" s="133"/>
      <c r="FP228" s="133"/>
      <c r="FZ228" s="133"/>
      <c r="GJ228" s="133"/>
      <c r="GT228" s="133"/>
      <c r="HD228" s="133"/>
      <c r="HN228" s="133"/>
      <c r="HX228" s="133"/>
      <c r="IH228" s="133"/>
      <c r="IR228" s="133"/>
      <c r="JB228" s="133"/>
      <c r="JL228" s="133"/>
      <c r="JV228" s="133"/>
      <c r="KF228" s="133"/>
    </row>
    <row xmlns:x14ac="http://schemas.microsoft.com/office/spreadsheetml/2009/9/ac" r="229" s="3" customFormat="true" x14ac:dyDescent="0.25">
      <c r="A229" s="424"/>
      <c r="B229" s="133"/>
      <c r="L229" s="133"/>
      <c r="V229" s="133"/>
      <c r="AF229" s="133"/>
      <c r="AP229" s="133"/>
      <c r="AZ229" s="133"/>
      <c r="BA229" s="133"/>
      <c r="BB229" s="133"/>
      <c r="BC229" s="133"/>
      <c r="BD229" s="133"/>
      <c r="BE229" s="133"/>
      <c r="BF229" s="133"/>
      <c r="BG229" s="133"/>
      <c r="BJ229" s="133"/>
      <c r="BT229" s="133"/>
      <c r="CD229" s="133"/>
      <c r="CN229" s="133"/>
      <c r="CX229" s="133"/>
      <c r="DH229" s="133"/>
      <c r="DR229" s="133"/>
      <c r="EB229" s="133"/>
      <c r="EL229" s="133"/>
      <c r="EV229" s="133"/>
      <c r="FF229" s="133"/>
      <c r="FP229" s="133"/>
      <c r="FZ229" s="133"/>
      <c r="GJ229" s="133"/>
      <c r="GT229" s="133"/>
      <c r="HD229" s="133"/>
      <c r="HN229" s="133"/>
      <c r="HX229" s="133"/>
      <c r="IH229" s="133"/>
      <c r="IR229" s="133"/>
      <c r="JB229" s="133"/>
      <c r="JL229" s="133"/>
      <c r="JV229" s="133"/>
      <c r="KF229" s="133"/>
    </row>
    <row xmlns:x14ac="http://schemas.microsoft.com/office/spreadsheetml/2009/9/ac" r="230" s="3" customFormat="true" x14ac:dyDescent="0.25">
      <c r="A230" s="424"/>
      <c r="B230" s="133"/>
      <c r="L230" s="133"/>
      <c r="V230" s="133"/>
      <c r="AF230" s="133"/>
      <c r="AP230" s="133"/>
      <c r="AZ230" s="133"/>
      <c r="BA230" s="133"/>
      <c r="BB230" s="133"/>
      <c r="BC230" s="133"/>
      <c r="BD230" s="133"/>
      <c r="BE230" s="133"/>
      <c r="BF230" s="133"/>
      <c r="BG230" s="133"/>
      <c r="BJ230" s="133"/>
      <c r="BT230" s="133"/>
      <c r="CD230" s="133"/>
      <c r="CN230" s="133"/>
      <c r="CX230" s="133"/>
      <c r="DH230" s="133"/>
      <c r="DR230" s="133"/>
      <c r="EB230" s="133"/>
      <c r="EL230" s="133"/>
      <c r="EV230" s="133"/>
      <c r="FF230" s="133"/>
      <c r="FP230" s="133"/>
      <c r="FZ230" s="133"/>
      <c r="GJ230" s="133"/>
      <c r="GT230" s="133"/>
      <c r="HD230" s="133"/>
      <c r="HN230" s="133"/>
      <c r="HX230" s="133"/>
      <c r="IH230" s="133"/>
      <c r="IR230" s="133"/>
      <c r="JB230" s="133"/>
      <c r="JL230" s="133"/>
      <c r="JV230" s="133"/>
      <c r="KF230" s="133"/>
    </row>
    <row xmlns:x14ac="http://schemas.microsoft.com/office/spreadsheetml/2009/9/ac" r="231" s="3" customFormat="true" x14ac:dyDescent="0.25">
      <c r="A231" s="424"/>
      <c r="B231" s="133"/>
      <c r="L231" s="133"/>
      <c r="V231" s="133"/>
      <c r="AF231" s="133"/>
      <c r="AP231" s="133"/>
      <c r="AZ231" s="133"/>
      <c r="BA231" s="133"/>
      <c r="BB231" s="133"/>
      <c r="BC231" s="133"/>
      <c r="BD231" s="133"/>
      <c r="BE231" s="133"/>
      <c r="BF231" s="133"/>
      <c r="BG231" s="133"/>
      <c r="BJ231" s="133"/>
      <c r="BT231" s="133"/>
      <c r="CD231" s="133"/>
      <c r="CN231" s="133"/>
      <c r="CX231" s="133"/>
      <c r="DH231" s="133"/>
      <c r="DR231" s="133"/>
      <c r="EB231" s="133"/>
      <c r="EL231" s="133"/>
      <c r="EV231" s="133"/>
      <c r="FF231" s="133"/>
      <c r="FP231" s="133"/>
      <c r="FZ231" s="133"/>
      <c r="GJ231" s="133"/>
      <c r="GT231" s="133"/>
      <c r="HD231" s="133"/>
      <c r="HN231" s="133"/>
      <c r="HX231" s="133"/>
      <c r="IH231" s="133"/>
      <c r="IR231" s="133"/>
      <c r="JB231" s="133"/>
      <c r="JL231" s="133"/>
      <c r="JV231" s="133"/>
      <c r="KF231" s="133"/>
    </row>
    <row xmlns:x14ac="http://schemas.microsoft.com/office/spreadsheetml/2009/9/ac" r="232" s="3" customFormat="true" x14ac:dyDescent="0.25">
      <c r="A232" s="424"/>
      <c r="B232" s="133"/>
      <c r="L232" s="133"/>
      <c r="V232" s="133"/>
      <c r="AF232" s="133"/>
      <c r="AP232" s="133"/>
      <c r="AZ232" s="133"/>
      <c r="BA232" s="133"/>
      <c r="BB232" s="133"/>
      <c r="BC232" s="133"/>
      <c r="BD232" s="133"/>
      <c r="BE232" s="133"/>
      <c r="BF232" s="133"/>
      <c r="BG232" s="133"/>
      <c r="BJ232" s="133"/>
      <c r="BT232" s="133"/>
      <c r="CD232" s="133"/>
      <c r="CN232" s="133"/>
      <c r="CX232" s="133"/>
      <c r="DH232" s="133"/>
      <c r="DR232" s="133"/>
      <c r="EB232" s="133"/>
      <c r="EL232" s="133"/>
      <c r="EV232" s="133"/>
      <c r="FF232" s="133"/>
      <c r="FP232" s="133"/>
      <c r="FZ232" s="133"/>
      <c r="GJ232" s="133"/>
      <c r="GT232" s="133"/>
      <c r="HD232" s="133"/>
      <c r="HN232" s="133"/>
      <c r="HX232" s="133"/>
      <c r="IH232" s="133"/>
      <c r="IR232" s="133"/>
      <c r="JB232" s="133"/>
      <c r="JL232" s="133"/>
      <c r="JV232" s="133"/>
      <c r="KF232" s="133"/>
    </row>
    <row xmlns:x14ac="http://schemas.microsoft.com/office/spreadsheetml/2009/9/ac" r="233" s="3" customFormat="true" x14ac:dyDescent="0.25">
      <c r="A233" s="424"/>
      <c r="B233" s="133"/>
      <c r="L233" s="133"/>
      <c r="V233" s="133"/>
      <c r="AF233" s="133"/>
      <c r="AP233" s="133"/>
      <c r="AZ233" s="133"/>
      <c r="BA233" s="133"/>
      <c r="BB233" s="133"/>
      <c r="BC233" s="133"/>
      <c r="BD233" s="133"/>
      <c r="BE233" s="133"/>
      <c r="BF233" s="133"/>
      <c r="BG233" s="133"/>
      <c r="BJ233" s="133"/>
      <c r="BT233" s="133"/>
      <c r="CD233" s="133"/>
      <c r="CN233" s="133"/>
      <c r="CX233" s="133"/>
      <c r="DH233" s="133"/>
      <c r="DR233" s="133"/>
      <c r="EB233" s="133"/>
      <c r="EL233" s="133"/>
      <c r="EV233" s="133"/>
      <c r="FF233" s="133"/>
      <c r="FP233" s="133"/>
      <c r="FZ233" s="133"/>
      <c r="GJ233" s="133"/>
      <c r="GT233" s="133"/>
      <c r="HD233" s="133"/>
      <c r="HN233" s="133"/>
      <c r="HX233" s="133"/>
      <c r="IH233" s="133"/>
      <c r="IR233" s="133"/>
      <c r="JB233" s="133"/>
      <c r="JL233" s="133"/>
      <c r="JV233" s="133"/>
      <c r="KF233" s="133"/>
    </row>
    <row xmlns:x14ac="http://schemas.microsoft.com/office/spreadsheetml/2009/9/ac" r="234" s="3" customFormat="true" x14ac:dyDescent="0.25">
      <c r="A234" s="424"/>
      <c r="B234" s="133"/>
      <c r="L234" s="133"/>
      <c r="V234" s="133"/>
      <c r="AF234" s="133"/>
      <c r="AP234" s="133"/>
      <c r="AZ234" s="133"/>
      <c r="BA234" s="133"/>
      <c r="BB234" s="133"/>
      <c r="BC234" s="133"/>
      <c r="BD234" s="133"/>
      <c r="BE234" s="133"/>
      <c r="BF234" s="133"/>
      <c r="BG234" s="133"/>
      <c r="BJ234" s="133"/>
      <c r="BT234" s="133"/>
      <c r="CD234" s="133"/>
      <c r="CN234" s="133"/>
      <c r="CX234" s="133"/>
      <c r="DH234" s="133"/>
      <c r="DR234" s="133"/>
      <c r="EB234" s="133"/>
      <c r="EL234" s="133"/>
      <c r="EV234" s="133"/>
      <c r="FF234" s="133"/>
      <c r="FP234" s="133"/>
      <c r="FZ234" s="133"/>
      <c r="GJ234" s="133"/>
      <c r="GT234" s="133"/>
      <c r="HD234" s="133"/>
      <c r="HN234" s="133"/>
      <c r="HX234" s="133"/>
      <c r="IH234" s="133"/>
      <c r="IR234" s="133"/>
      <c r="JB234" s="133"/>
      <c r="JL234" s="133"/>
      <c r="JV234" s="133"/>
      <c r="KF234" s="133"/>
    </row>
    <row xmlns:x14ac="http://schemas.microsoft.com/office/spreadsheetml/2009/9/ac" r="235" s="3" customFormat="true" x14ac:dyDescent="0.25">
      <c r="A235" s="424"/>
      <c r="B235" s="133"/>
      <c r="L235" s="133"/>
      <c r="V235" s="133"/>
      <c r="AF235" s="133"/>
      <c r="AP235" s="133"/>
      <c r="AZ235" s="133"/>
      <c r="BA235" s="133"/>
      <c r="BB235" s="133"/>
      <c r="BC235" s="133"/>
      <c r="BD235" s="133"/>
      <c r="BE235" s="133"/>
      <c r="BF235" s="133"/>
      <c r="BG235" s="133"/>
      <c r="BJ235" s="133"/>
      <c r="BT235" s="133"/>
      <c r="CD235" s="133"/>
      <c r="CN235" s="133"/>
      <c r="CX235" s="133"/>
      <c r="DH235" s="133"/>
      <c r="DR235" s="133"/>
      <c r="EB235" s="133"/>
      <c r="EL235" s="133"/>
      <c r="EV235" s="133"/>
      <c r="FF235" s="133"/>
      <c r="FP235" s="133"/>
      <c r="FZ235" s="133"/>
      <c r="GJ235" s="133"/>
      <c r="GT235" s="133"/>
      <c r="HD235" s="133"/>
      <c r="HN235" s="133"/>
      <c r="HX235" s="133"/>
      <c r="IH235" s="133"/>
      <c r="IR235" s="133"/>
      <c r="JB235" s="133"/>
      <c r="JL235" s="133"/>
      <c r="JV235" s="133"/>
      <c r="KF235" s="133"/>
    </row>
    <row xmlns:x14ac="http://schemas.microsoft.com/office/spreadsheetml/2009/9/ac" r="236" s="3" customFormat="true" x14ac:dyDescent="0.25">
      <c r="A236" s="424"/>
      <c r="B236" s="133"/>
      <c r="L236" s="133"/>
      <c r="V236" s="133"/>
      <c r="AF236" s="133"/>
      <c r="AP236" s="133"/>
      <c r="AZ236" s="133"/>
      <c r="BA236" s="133"/>
      <c r="BB236" s="133"/>
      <c r="BC236" s="133"/>
      <c r="BD236" s="133"/>
      <c r="BE236" s="133"/>
      <c r="BF236" s="133"/>
      <c r="BG236" s="133"/>
      <c r="BJ236" s="133"/>
      <c r="BT236" s="133"/>
      <c r="CD236" s="133"/>
      <c r="CN236" s="133"/>
      <c r="CX236" s="133"/>
      <c r="DH236" s="133"/>
      <c r="DR236" s="133"/>
      <c r="EB236" s="133"/>
      <c r="EL236" s="133"/>
      <c r="EV236" s="133"/>
      <c r="FF236" s="133"/>
      <c r="FP236" s="133"/>
      <c r="FZ236" s="133"/>
      <c r="GJ236" s="133"/>
      <c r="GT236" s="133"/>
      <c r="HD236" s="133"/>
      <c r="HN236" s="133"/>
      <c r="HX236" s="133"/>
      <c r="IH236" s="133"/>
      <c r="IR236" s="133"/>
      <c r="JB236" s="133"/>
      <c r="JL236" s="133"/>
      <c r="JV236" s="133"/>
      <c r="KF236" s="133"/>
    </row>
    <row xmlns:x14ac="http://schemas.microsoft.com/office/spreadsheetml/2009/9/ac" r="237" s="3" customFormat="true" x14ac:dyDescent="0.25">
      <c r="A237" s="424"/>
      <c r="B237" s="133"/>
      <c r="L237" s="133"/>
      <c r="V237" s="133"/>
      <c r="AF237" s="133"/>
      <c r="AP237" s="133"/>
      <c r="AZ237" s="133"/>
      <c r="BA237" s="133"/>
      <c r="BB237" s="133"/>
      <c r="BC237" s="133"/>
      <c r="BD237" s="133"/>
      <c r="BE237" s="133"/>
      <c r="BF237" s="133"/>
      <c r="BG237" s="133"/>
      <c r="BJ237" s="133"/>
      <c r="BT237" s="133"/>
      <c r="CD237" s="133"/>
      <c r="CN237" s="133"/>
      <c r="CX237" s="133"/>
      <c r="DH237" s="133"/>
      <c r="DR237" s="133"/>
      <c r="EB237" s="133"/>
      <c r="EL237" s="133"/>
      <c r="EV237" s="133"/>
      <c r="FF237" s="133"/>
      <c r="FP237" s="133"/>
      <c r="FZ237" s="133"/>
      <c r="GJ237" s="133"/>
      <c r="GT237" s="133"/>
      <c r="HD237" s="133"/>
      <c r="HN237" s="133"/>
      <c r="HX237" s="133"/>
      <c r="IH237" s="133"/>
      <c r="IR237" s="133"/>
      <c r="JB237" s="133"/>
      <c r="JL237" s="133"/>
      <c r="JV237" s="133"/>
      <c r="KF237" s="133"/>
    </row>
    <row xmlns:x14ac="http://schemas.microsoft.com/office/spreadsheetml/2009/9/ac" r="238" s="3" customFormat="true" x14ac:dyDescent="0.25">
      <c r="A238" s="424"/>
      <c r="B238" s="133"/>
      <c r="L238" s="133"/>
      <c r="V238" s="133"/>
      <c r="AF238" s="133"/>
      <c r="AP238" s="133"/>
      <c r="AZ238" s="133"/>
      <c r="BA238" s="133"/>
      <c r="BB238" s="133"/>
      <c r="BC238" s="133"/>
      <c r="BD238" s="133"/>
      <c r="BE238" s="133"/>
      <c r="BF238" s="133"/>
      <c r="BG238" s="133"/>
      <c r="BJ238" s="133"/>
      <c r="BT238" s="133"/>
      <c r="CD238" s="133"/>
      <c r="CN238" s="133"/>
      <c r="CX238" s="133"/>
      <c r="DH238" s="133"/>
      <c r="DR238" s="133"/>
      <c r="EB238" s="133"/>
      <c r="EL238" s="133"/>
      <c r="EV238" s="133"/>
      <c r="FF238" s="133"/>
      <c r="FP238" s="133"/>
      <c r="FZ238" s="133"/>
      <c r="GJ238" s="133"/>
      <c r="GT238" s="133"/>
      <c r="HD238" s="133"/>
      <c r="HN238" s="133"/>
      <c r="HX238" s="133"/>
      <c r="IH238" s="133"/>
      <c r="IR238" s="133"/>
      <c r="JB238" s="133"/>
      <c r="JL238" s="133"/>
      <c r="JV238" s="133"/>
      <c r="KF238" s="133"/>
    </row>
    <row xmlns:x14ac="http://schemas.microsoft.com/office/spreadsheetml/2009/9/ac" r="239" s="3" customFormat="true" x14ac:dyDescent="0.25">
      <c r="A239" s="424"/>
      <c r="B239" s="133"/>
      <c r="L239" s="133"/>
      <c r="V239" s="133"/>
      <c r="AF239" s="133"/>
      <c r="AP239" s="133"/>
      <c r="AZ239" s="133"/>
      <c r="BA239" s="133"/>
      <c r="BB239" s="133"/>
      <c r="BC239" s="133"/>
      <c r="BD239" s="133"/>
      <c r="BE239" s="133"/>
      <c r="BF239" s="133"/>
      <c r="BG239" s="133"/>
      <c r="BJ239" s="133"/>
      <c r="BT239" s="133"/>
      <c r="CD239" s="133"/>
      <c r="CN239" s="133"/>
      <c r="CX239" s="133"/>
      <c r="DH239" s="133"/>
      <c r="DR239" s="133"/>
      <c r="EB239" s="133"/>
      <c r="EL239" s="133"/>
      <c r="EV239" s="133"/>
      <c r="FF239" s="133"/>
      <c r="FP239" s="133"/>
      <c r="FZ239" s="133"/>
      <c r="GJ239" s="133"/>
      <c r="GT239" s="133"/>
      <c r="HD239" s="133"/>
      <c r="HN239" s="133"/>
      <c r="HX239" s="133"/>
      <c r="IH239" s="133"/>
      <c r="IR239" s="133"/>
      <c r="JB239" s="133"/>
      <c r="JL239" s="133"/>
      <c r="JV239" s="133"/>
      <c r="KF239" s="133"/>
    </row>
    <row xmlns:x14ac="http://schemas.microsoft.com/office/spreadsheetml/2009/9/ac" r="240" s="3" customFormat="true" x14ac:dyDescent="0.25">
      <c r="A240" s="424"/>
      <c r="B240" s="133"/>
      <c r="L240" s="133"/>
      <c r="V240" s="133"/>
      <c r="AF240" s="133"/>
      <c r="AP240" s="133"/>
      <c r="AZ240" s="133"/>
      <c r="BA240" s="133"/>
      <c r="BB240" s="133"/>
      <c r="BC240" s="133"/>
      <c r="BD240" s="133"/>
      <c r="BE240" s="133"/>
      <c r="BF240" s="133"/>
      <c r="BG240" s="133"/>
      <c r="BJ240" s="133"/>
      <c r="BT240" s="133"/>
      <c r="CD240" s="133"/>
      <c r="CN240" s="133"/>
      <c r="CX240" s="133"/>
      <c r="DH240" s="133"/>
      <c r="DR240" s="133"/>
      <c r="EB240" s="133"/>
      <c r="EL240" s="133"/>
      <c r="EV240" s="133"/>
      <c r="FF240" s="133"/>
      <c r="FP240" s="133"/>
      <c r="FZ240" s="133"/>
      <c r="GJ240" s="133"/>
      <c r="GT240" s="133"/>
      <c r="HD240" s="133"/>
      <c r="HN240" s="133"/>
      <c r="HX240" s="133"/>
      <c r="IH240" s="133"/>
      <c r="IR240" s="133"/>
      <c r="JB240" s="133"/>
      <c r="JL240" s="133"/>
      <c r="JV240" s="133"/>
      <c r="KF240" s="133"/>
    </row>
    <row xmlns:x14ac="http://schemas.microsoft.com/office/spreadsheetml/2009/9/ac" r="241" s="3" customFormat="true" x14ac:dyDescent="0.25">
      <c r="A241" s="424"/>
      <c r="B241" s="133"/>
      <c r="L241" s="133"/>
      <c r="V241" s="133"/>
      <c r="AF241" s="133"/>
      <c r="AP241" s="133"/>
      <c r="AZ241" s="133"/>
      <c r="BA241" s="133"/>
      <c r="BB241" s="133"/>
      <c r="BC241" s="133"/>
      <c r="BD241" s="133"/>
      <c r="BE241" s="133"/>
      <c r="BF241" s="133"/>
      <c r="BG241" s="133"/>
      <c r="BJ241" s="133"/>
      <c r="BT241" s="133"/>
      <c r="CD241" s="133"/>
      <c r="CN241" s="133"/>
      <c r="CX241" s="133"/>
      <c r="DH241" s="133"/>
      <c r="DR241" s="133"/>
      <c r="EB241" s="133"/>
      <c r="EL241" s="133"/>
      <c r="EV241" s="133"/>
      <c r="FF241" s="133"/>
      <c r="FP241" s="133"/>
      <c r="FZ241" s="133"/>
      <c r="GJ241" s="133"/>
      <c r="GT241" s="133"/>
      <c r="HD241" s="133"/>
      <c r="HN241" s="133"/>
      <c r="HX241" s="133"/>
      <c r="IH241" s="133"/>
      <c r="IR241" s="133"/>
      <c r="JB241" s="133"/>
      <c r="JL241" s="133"/>
      <c r="JV241" s="133"/>
      <c r="KF241" s="133"/>
    </row>
    <row xmlns:x14ac="http://schemas.microsoft.com/office/spreadsheetml/2009/9/ac" r="242" s="3" customFormat="true" x14ac:dyDescent="0.25">
      <c r="A242" s="424"/>
      <c r="B242" s="133"/>
      <c r="L242" s="133"/>
      <c r="V242" s="133"/>
      <c r="AF242" s="133"/>
      <c r="AP242" s="133"/>
      <c r="AZ242" s="133"/>
      <c r="BA242" s="133"/>
      <c r="BB242" s="133"/>
      <c r="BC242" s="133"/>
      <c r="BD242" s="133"/>
      <c r="BE242" s="133"/>
      <c r="BF242" s="133"/>
      <c r="BG242" s="133"/>
      <c r="BJ242" s="133"/>
      <c r="BT242" s="133"/>
      <c r="CD242" s="133"/>
      <c r="CN242" s="133"/>
      <c r="CX242" s="133"/>
      <c r="DH242" s="133"/>
      <c r="DR242" s="133"/>
      <c r="EB242" s="133"/>
      <c r="EL242" s="133"/>
      <c r="EV242" s="133"/>
      <c r="FF242" s="133"/>
      <c r="FP242" s="133"/>
      <c r="FZ242" s="133"/>
      <c r="GJ242" s="133"/>
      <c r="GT242" s="133"/>
      <c r="HD242" s="133"/>
      <c r="HN242" s="133"/>
      <c r="HX242" s="133"/>
      <c r="IH242" s="133"/>
      <c r="IR242" s="133"/>
      <c r="JB242" s="133"/>
      <c r="JL242" s="133"/>
      <c r="JV242" s="133"/>
      <c r="KF242" s="133"/>
    </row>
    <row xmlns:x14ac="http://schemas.microsoft.com/office/spreadsheetml/2009/9/ac" r="243" s="3" customFormat="true" x14ac:dyDescent="0.25">
      <c r="A243" s="424"/>
      <c r="B243" s="133"/>
      <c r="L243" s="133"/>
      <c r="V243" s="133"/>
      <c r="AF243" s="133"/>
      <c r="AP243" s="133"/>
      <c r="AZ243" s="133"/>
      <c r="BA243" s="133"/>
      <c r="BB243" s="133"/>
      <c r="BC243" s="133"/>
      <c r="BD243" s="133"/>
      <c r="BE243" s="133"/>
      <c r="BF243" s="133"/>
      <c r="BG243" s="133"/>
      <c r="BJ243" s="133"/>
      <c r="BT243" s="133"/>
      <c r="CD243" s="133"/>
      <c r="CN243" s="133"/>
      <c r="CX243" s="133"/>
      <c r="DH243" s="133"/>
      <c r="DR243" s="133"/>
      <c r="EB243" s="133"/>
      <c r="EL243" s="133"/>
      <c r="EV243" s="133"/>
      <c r="FF243" s="133"/>
      <c r="FP243" s="133"/>
      <c r="FZ243" s="133"/>
      <c r="GJ243" s="133"/>
      <c r="GT243" s="133"/>
      <c r="HD243" s="133"/>
      <c r="HN243" s="133"/>
      <c r="HX243" s="133"/>
      <c r="IH243" s="133"/>
      <c r="IR243" s="133"/>
      <c r="JB243" s="133"/>
      <c r="JL243" s="133"/>
      <c r="JV243" s="133"/>
      <c r="KF243" s="133"/>
    </row>
    <row xmlns:x14ac="http://schemas.microsoft.com/office/spreadsheetml/2009/9/ac" r="244" s="3" customFormat="true" x14ac:dyDescent="0.25">
      <c r="A244" s="424"/>
      <c r="B244" s="133"/>
      <c r="L244" s="133"/>
      <c r="V244" s="133"/>
      <c r="AF244" s="133"/>
      <c r="AP244" s="133"/>
      <c r="AZ244" s="133"/>
      <c r="BA244" s="133"/>
      <c r="BB244" s="133"/>
      <c r="BC244" s="133"/>
      <c r="BD244" s="133"/>
      <c r="BE244" s="133"/>
      <c r="BF244" s="133"/>
      <c r="BG244" s="133"/>
      <c r="BJ244" s="133"/>
      <c r="BT244" s="133"/>
      <c r="CD244" s="133"/>
      <c r="CN244" s="133"/>
      <c r="CX244" s="133"/>
      <c r="DH244" s="133"/>
      <c r="DR244" s="133"/>
      <c r="EB244" s="133"/>
      <c r="EL244" s="133"/>
      <c r="EV244" s="133"/>
      <c r="FF244" s="133"/>
      <c r="FP244" s="133"/>
      <c r="FZ244" s="133"/>
      <c r="GJ244" s="133"/>
      <c r="GT244" s="133"/>
      <c r="HD244" s="133"/>
      <c r="HN244" s="133"/>
      <c r="HX244" s="133"/>
      <c r="IH244" s="133"/>
      <c r="IR244" s="133"/>
      <c r="JB244" s="133"/>
      <c r="JL244" s="133"/>
      <c r="JV244" s="133"/>
      <c r="KF244" s="133"/>
    </row>
    <row xmlns:x14ac="http://schemas.microsoft.com/office/spreadsheetml/2009/9/ac" r="245" s="3" customFormat="true" x14ac:dyDescent="0.25">
      <c r="A245" s="424"/>
      <c r="B245" s="133"/>
      <c r="L245" s="133"/>
      <c r="V245" s="133"/>
      <c r="AF245" s="133"/>
      <c r="AP245" s="133"/>
      <c r="AZ245" s="133"/>
      <c r="BA245" s="133"/>
      <c r="BB245" s="133"/>
      <c r="BC245" s="133"/>
      <c r="BD245" s="133"/>
      <c r="BE245" s="133"/>
      <c r="BF245" s="133"/>
      <c r="BG245" s="133"/>
      <c r="BJ245" s="133"/>
      <c r="BT245" s="133"/>
      <c r="CD245" s="133"/>
      <c r="CN245" s="133"/>
      <c r="CX245" s="133"/>
      <c r="DH245" s="133"/>
      <c r="DR245" s="133"/>
      <c r="EB245" s="133"/>
      <c r="EL245" s="133"/>
      <c r="EV245" s="133"/>
      <c r="FF245" s="133"/>
      <c r="FP245" s="133"/>
      <c r="FZ245" s="133"/>
      <c r="GJ245" s="133"/>
      <c r="GT245" s="133"/>
      <c r="HD245" s="133"/>
      <c r="HN245" s="133"/>
      <c r="HX245" s="133"/>
      <c r="IH245" s="133"/>
      <c r="IR245" s="133"/>
      <c r="JB245" s="133"/>
      <c r="JL245" s="133"/>
      <c r="JV245" s="133"/>
      <c r="KF245" s="133"/>
    </row>
    <row xmlns:x14ac="http://schemas.microsoft.com/office/spreadsheetml/2009/9/ac" r="246" s="3" customFormat="true" x14ac:dyDescent="0.25">
      <c r="A246" s="424"/>
      <c r="B246" s="133"/>
      <c r="L246" s="133"/>
      <c r="V246" s="133"/>
      <c r="AF246" s="133"/>
      <c r="AP246" s="133"/>
      <c r="AZ246" s="133"/>
      <c r="BA246" s="133"/>
      <c r="BB246" s="133"/>
      <c r="BC246" s="133"/>
      <c r="BD246" s="133"/>
      <c r="BE246" s="133"/>
      <c r="BF246" s="133"/>
      <c r="BG246" s="133"/>
      <c r="BJ246" s="133"/>
      <c r="BT246" s="133"/>
      <c r="CD246" s="133"/>
      <c r="CN246" s="133"/>
      <c r="CX246" s="133"/>
      <c r="DH246" s="133"/>
      <c r="DR246" s="133"/>
      <c r="EB246" s="133"/>
      <c r="EL246" s="133"/>
      <c r="EV246" s="133"/>
      <c r="FF246" s="133"/>
      <c r="FP246" s="133"/>
      <c r="FZ246" s="133"/>
      <c r="GJ246" s="133"/>
      <c r="GT246" s="133"/>
      <c r="HD246" s="133"/>
      <c r="HN246" s="133"/>
      <c r="HX246" s="133"/>
      <c r="IH246" s="133"/>
      <c r="IR246" s="133"/>
      <c r="JB246" s="133"/>
      <c r="JL246" s="133"/>
      <c r="JV246" s="133"/>
      <c r="KF246" s="133"/>
    </row>
    <row xmlns:x14ac="http://schemas.microsoft.com/office/spreadsheetml/2009/9/ac" r="247" s="3" customFormat="true" x14ac:dyDescent="0.25">
      <c r="A247" s="424"/>
      <c r="B247" s="133"/>
      <c r="L247" s="133"/>
      <c r="V247" s="133"/>
      <c r="AF247" s="133"/>
      <c r="AP247" s="133"/>
      <c r="AZ247" s="133"/>
      <c r="BA247" s="133"/>
      <c r="BB247" s="133"/>
      <c r="BC247" s="133"/>
      <c r="BD247" s="133"/>
      <c r="BE247" s="133"/>
      <c r="BF247" s="133"/>
      <c r="BG247" s="133"/>
      <c r="BJ247" s="133"/>
      <c r="BT247" s="133"/>
      <c r="CD247" s="133"/>
      <c r="CN247" s="133"/>
      <c r="CX247" s="133"/>
      <c r="DH247" s="133"/>
      <c r="DR247" s="133"/>
      <c r="EB247" s="133"/>
      <c r="EL247" s="133"/>
      <c r="EV247" s="133"/>
      <c r="FF247" s="133"/>
      <c r="FP247" s="133"/>
      <c r="FZ247" s="133"/>
      <c r="GJ247" s="133"/>
      <c r="GT247" s="133"/>
      <c r="HD247" s="133"/>
      <c r="HN247" s="133"/>
      <c r="HX247" s="133"/>
      <c r="IH247" s="133"/>
      <c r="IR247" s="133"/>
      <c r="JB247" s="133"/>
      <c r="JL247" s="133"/>
      <c r="JV247" s="133"/>
      <c r="KF247" s="133"/>
    </row>
    <row xmlns:x14ac="http://schemas.microsoft.com/office/spreadsheetml/2009/9/ac" r="248" s="3" customFormat="true" x14ac:dyDescent="0.25">
      <c r="A248" s="424"/>
      <c r="B248" s="133"/>
      <c r="L248" s="133"/>
      <c r="V248" s="133"/>
      <c r="AF248" s="133"/>
      <c r="AP248" s="133"/>
      <c r="AZ248" s="133"/>
      <c r="BA248" s="133"/>
      <c r="BB248" s="133"/>
      <c r="BC248" s="133"/>
      <c r="BD248" s="133"/>
      <c r="BE248" s="133"/>
      <c r="BF248" s="133"/>
      <c r="BG248" s="133"/>
      <c r="BJ248" s="133"/>
      <c r="BT248" s="133"/>
      <c r="CD248" s="133"/>
      <c r="CN248" s="133"/>
      <c r="CX248" s="133"/>
      <c r="DH248" s="133"/>
      <c r="DR248" s="133"/>
      <c r="EB248" s="133"/>
      <c r="EL248" s="133"/>
      <c r="EV248" s="133"/>
      <c r="FF248" s="133"/>
      <c r="FP248" s="133"/>
      <c r="FZ248" s="133"/>
      <c r="GJ248" s="133"/>
      <c r="GT248" s="133"/>
      <c r="HD248" s="133"/>
      <c r="HN248" s="133"/>
      <c r="HX248" s="133"/>
      <c r="IH248" s="133"/>
      <c r="IR248" s="133"/>
      <c r="JB248" s="133"/>
      <c r="JL248" s="133"/>
      <c r="JV248" s="133"/>
      <c r="KF248" s="133"/>
    </row>
    <row xmlns:x14ac="http://schemas.microsoft.com/office/spreadsheetml/2009/9/ac" r="249" s="3" customFormat="true" x14ac:dyDescent="0.25">
      <c r="A249" s="424"/>
      <c r="B249" s="133"/>
      <c r="L249" s="133"/>
      <c r="V249" s="133"/>
      <c r="AF249" s="133"/>
      <c r="AP249" s="133"/>
      <c r="AZ249" s="133"/>
      <c r="BA249" s="133"/>
      <c r="BB249" s="133"/>
      <c r="BC249" s="133"/>
      <c r="BD249" s="133"/>
      <c r="BE249" s="133"/>
      <c r="BF249" s="133"/>
      <c r="BG249" s="133"/>
      <c r="BJ249" s="133"/>
      <c r="BT249" s="133"/>
      <c r="CD249" s="133"/>
      <c r="CN249" s="133"/>
      <c r="CX249" s="133"/>
      <c r="DH249" s="133"/>
      <c r="DR249" s="133"/>
      <c r="EB249" s="133"/>
      <c r="EL249" s="133"/>
      <c r="EV249" s="133"/>
      <c r="FF249" s="133"/>
      <c r="FP249" s="133"/>
      <c r="FZ249" s="133"/>
      <c r="GJ249" s="133"/>
      <c r="GT249" s="133"/>
      <c r="HD249" s="133"/>
      <c r="HN249" s="133"/>
      <c r="HX249" s="133"/>
      <c r="IH249" s="133"/>
      <c r="IR249" s="133"/>
      <c r="JB249" s="133"/>
      <c r="JL249" s="133"/>
      <c r="JV249" s="133"/>
      <c r="KF249" s="133"/>
    </row>
    <row xmlns:x14ac="http://schemas.microsoft.com/office/spreadsheetml/2009/9/ac" r="250" s="3" customFormat="true" x14ac:dyDescent="0.25">
      <c r="A250" s="424"/>
      <c r="B250" s="133"/>
      <c r="L250" s="133"/>
      <c r="V250" s="133"/>
      <c r="AF250" s="133"/>
      <c r="AP250" s="133"/>
      <c r="AZ250" s="133"/>
      <c r="BA250" s="133"/>
      <c r="BB250" s="133"/>
      <c r="BC250" s="133"/>
      <c r="BD250" s="133"/>
      <c r="BE250" s="133"/>
      <c r="BF250" s="133"/>
      <c r="BG250" s="133"/>
      <c r="BJ250" s="133"/>
      <c r="BT250" s="133"/>
      <c r="CD250" s="133"/>
      <c r="CN250" s="133"/>
      <c r="CX250" s="133"/>
      <c r="DH250" s="133"/>
      <c r="DR250" s="133"/>
      <c r="EB250" s="133"/>
      <c r="EL250" s="133"/>
      <c r="EV250" s="133"/>
      <c r="FF250" s="133"/>
      <c r="FP250" s="133"/>
      <c r="FZ250" s="133"/>
      <c r="GJ250" s="133"/>
      <c r="GT250" s="133"/>
      <c r="HD250" s="133"/>
      <c r="HN250" s="133"/>
      <c r="HX250" s="133"/>
      <c r="IH250" s="133"/>
      <c r="IR250" s="133"/>
      <c r="JB250" s="133"/>
      <c r="JL250" s="133"/>
      <c r="JV250" s="133"/>
      <c r="KF250" s="133"/>
    </row>
    <row xmlns:x14ac="http://schemas.microsoft.com/office/spreadsheetml/2009/9/ac" r="251" s="3" customFormat="true" x14ac:dyDescent="0.25">
      <c r="A251" s="424"/>
      <c r="B251" s="133"/>
      <c r="L251" s="133"/>
      <c r="V251" s="133"/>
      <c r="AF251" s="133"/>
      <c r="AP251" s="133"/>
      <c r="AZ251" s="133"/>
      <c r="BA251" s="133"/>
      <c r="BB251" s="133"/>
      <c r="BC251" s="133"/>
      <c r="BD251" s="133"/>
      <c r="BE251" s="133"/>
      <c r="BF251" s="133"/>
      <c r="BG251" s="133"/>
      <c r="BJ251" s="133"/>
      <c r="BT251" s="133"/>
      <c r="CD251" s="133"/>
      <c r="CN251" s="133"/>
      <c r="CX251" s="133"/>
      <c r="DH251" s="133"/>
      <c r="DR251" s="133"/>
      <c r="EB251" s="133"/>
      <c r="EL251" s="133"/>
      <c r="EV251" s="133"/>
      <c r="FF251" s="133"/>
      <c r="FP251" s="133"/>
      <c r="FZ251" s="133"/>
      <c r="GJ251" s="133"/>
      <c r="GT251" s="133"/>
      <c r="HD251" s="133"/>
      <c r="HN251" s="133"/>
      <c r="HX251" s="133"/>
      <c r="IH251" s="133"/>
      <c r="IR251" s="133"/>
      <c r="JB251" s="133"/>
      <c r="JL251" s="133"/>
      <c r="JV251" s="133"/>
      <c r="KF251" s="133"/>
    </row>
    <row xmlns:x14ac="http://schemas.microsoft.com/office/spreadsheetml/2009/9/ac" r="252" s="3" customFormat="true" x14ac:dyDescent="0.25">
      <c r="A252" s="424"/>
      <c r="B252" s="133"/>
      <c r="L252" s="133"/>
      <c r="V252" s="133"/>
      <c r="AF252" s="133"/>
      <c r="AP252" s="133"/>
      <c r="AZ252" s="133"/>
      <c r="BA252" s="133"/>
      <c r="BB252" s="133"/>
      <c r="BC252" s="133"/>
      <c r="BD252" s="133"/>
      <c r="BE252" s="133"/>
      <c r="BF252" s="133"/>
      <c r="BG252" s="133"/>
      <c r="BJ252" s="133"/>
      <c r="BT252" s="133"/>
      <c r="CD252" s="133"/>
      <c r="CN252" s="133"/>
      <c r="CX252" s="133"/>
      <c r="DH252" s="133"/>
      <c r="DR252" s="133"/>
      <c r="EB252" s="133"/>
      <c r="EL252" s="133"/>
      <c r="EV252" s="133"/>
      <c r="FF252" s="133"/>
      <c r="FP252" s="133"/>
      <c r="FZ252" s="133"/>
      <c r="GJ252" s="133"/>
      <c r="GT252" s="133"/>
      <c r="HD252" s="133"/>
      <c r="HN252" s="133"/>
      <c r="HX252" s="133"/>
      <c r="IH252" s="133"/>
      <c r="IR252" s="133"/>
      <c r="JB252" s="133"/>
      <c r="JL252" s="133"/>
      <c r="JV252" s="133"/>
      <c r="KF252" s="133"/>
    </row>
    <row xmlns:x14ac="http://schemas.microsoft.com/office/spreadsheetml/2009/9/ac" r="253" s="3" customFormat="true" x14ac:dyDescent="0.25">
      <c r="A253" s="424"/>
      <c r="B253" s="133"/>
      <c r="L253" s="133"/>
      <c r="V253" s="133"/>
      <c r="AF253" s="133"/>
      <c r="AP253" s="133"/>
      <c r="AZ253" s="133"/>
      <c r="BA253" s="133"/>
      <c r="BB253" s="133"/>
      <c r="BC253" s="133"/>
      <c r="BD253" s="133"/>
      <c r="BE253" s="133"/>
      <c r="BF253" s="133"/>
      <c r="BG253" s="133"/>
      <c r="BJ253" s="133"/>
      <c r="BT253" s="133"/>
      <c r="CD253" s="133"/>
      <c r="CN253" s="133"/>
      <c r="CX253" s="133"/>
      <c r="DH253" s="133"/>
      <c r="DR253" s="133"/>
      <c r="EB253" s="133"/>
      <c r="EL253" s="133"/>
      <c r="EV253" s="133"/>
      <c r="FF253" s="133"/>
      <c r="FP253" s="133"/>
      <c r="FZ253" s="133"/>
      <c r="GJ253" s="133"/>
      <c r="GT253" s="133"/>
      <c r="HD253" s="133"/>
      <c r="HN253" s="133"/>
      <c r="HX253" s="133"/>
      <c r="IH253" s="133"/>
      <c r="IR253" s="133"/>
      <c r="JB253" s="133"/>
      <c r="JL253" s="133"/>
      <c r="JV253" s="133"/>
      <c r="KF253" s="133"/>
    </row>
    <row xmlns:x14ac="http://schemas.microsoft.com/office/spreadsheetml/2009/9/ac" r="254" s="3" customFormat="true" x14ac:dyDescent="0.25">
      <c r="A254" s="424"/>
      <c r="B254" s="133"/>
      <c r="L254" s="133"/>
      <c r="V254" s="133"/>
      <c r="AF254" s="133"/>
      <c r="AP254" s="133"/>
      <c r="AZ254" s="133"/>
      <c r="BA254" s="133"/>
      <c r="BB254" s="133"/>
      <c r="BC254" s="133"/>
      <c r="BD254" s="133"/>
      <c r="BE254" s="133"/>
      <c r="BF254" s="133"/>
      <c r="BG254" s="133"/>
      <c r="BJ254" s="133"/>
      <c r="BT254" s="133"/>
      <c r="CD254" s="133"/>
      <c r="CN254" s="133"/>
      <c r="CX254" s="133"/>
      <c r="DH254" s="133"/>
      <c r="DR254" s="133"/>
      <c r="EB254" s="133"/>
      <c r="EL254" s="133"/>
      <c r="EV254" s="133"/>
      <c r="FF254" s="133"/>
      <c r="FP254" s="133"/>
      <c r="FZ254" s="133"/>
      <c r="GJ254" s="133"/>
      <c r="GT254" s="133"/>
      <c r="HD254" s="133"/>
      <c r="HN254" s="133"/>
      <c r="HX254" s="133"/>
      <c r="IH254" s="133"/>
      <c r="IR254" s="133"/>
      <c r="JB254" s="133"/>
      <c r="JL254" s="133"/>
      <c r="JV254" s="133"/>
      <c r="KF254" s="133"/>
    </row>
    <row xmlns:x14ac="http://schemas.microsoft.com/office/spreadsheetml/2009/9/ac" r="255" s="3" customFormat="true" x14ac:dyDescent="0.25">
      <c r="A255" s="424"/>
      <c r="B255" s="133"/>
      <c r="L255" s="133"/>
      <c r="V255" s="133"/>
      <c r="AF255" s="133"/>
      <c r="AP255" s="133"/>
      <c r="AZ255" s="133"/>
      <c r="BA255" s="133"/>
      <c r="BB255" s="133"/>
      <c r="BC255" s="133"/>
      <c r="BD255" s="133"/>
      <c r="BE255" s="133"/>
      <c r="BF255" s="133"/>
      <c r="BG255" s="133"/>
      <c r="BJ255" s="133"/>
      <c r="BT255" s="133"/>
      <c r="CD255" s="133"/>
      <c r="CN255" s="133"/>
      <c r="CX255" s="133"/>
      <c r="DH255" s="133"/>
      <c r="DR255" s="133"/>
      <c r="EB255" s="133"/>
      <c r="EL255" s="133"/>
      <c r="EV255" s="133"/>
      <c r="FF255" s="133"/>
      <c r="FP255" s="133"/>
      <c r="FZ255" s="133"/>
      <c r="GJ255" s="133"/>
      <c r="GT255" s="133"/>
      <c r="HD255" s="133"/>
      <c r="HN255" s="133"/>
      <c r="HX255" s="133"/>
      <c r="IH255" s="133"/>
      <c r="IR255" s="133"/>
      <c r="JB255" s="133"/>
      <c r="JL255" s="133"/>
      <c r="JV255" s="133"/>
      <c r="KF255" s="133"/>
    </row>
    <row xmlns:x14ac="http://schemas.microsoft.com/office/spreadsheetml/2009/9/ac" r="256" s="3" customFormat="true" x14ac:dyDescent="0.25">
      <c r="A256" s="424"/>
      <c r="B256" s="133"/>
      <c r="L256" s="133"/>
      <c r="V256" s="133"/>
      <c r="AF256" s="133"/>
      <c r="AP256" s="133"/>
      <c r="AZ256" s="133"/>
      <c r="BA256" s="133"/>
      <c r="BB256" s="133"/>
      <c r="BC256" s="133"/>
      <c r="BD256" s="133"/>
      <c r="BE256" s="133"/>
      <c r="BF256" s="133"/>
      <c r="BG256" s="133"/>
      <c r="BJ256" s="133"/>
      <c r="BT256" s="133"/>
      <c r="CD256" s="133"/>
      <c r="CN256" s="133"/>
      <c r="CX256" s="133"/>
      <c r="DH256" s="133"/>
      <c r="DR256" s="133"/>
      <c r="EB256" s="133"/>
      <c r="EL256" s="133"/>
      <c r="EV256" s="133"/>
      <c r="FF256" s="133"/>
      <c r="FP256" s="133"/>
      <c r="FZ256" s="133"/>
      <c r="GJ256" s="133"/>
      <c r="GT256" s="133"/>
      <c r="HD256" s="133"/>
      <c r="HN256" s="133"/>
      <c r="HX256" s="133"/>
      <c r="IH256" s="133"/>
      <c r="IR256" s="133"/>
      <c r="JB256" s="133"/>
      <c r="JL256" s="133"/>
      <c r="JV256" s="133"/>
      <c r="KF256" s="133"/>
    </row>
    <row xmlns:x14ac="http://schemas.microsoft.com/office/spreadsheetml/2009/9/ac" r="257" s="3" customFormat="true" x14ac:dyDescent="0.25">
      <c r="A257" s="424"/>
      <c r="B257" s="133"/>
      <c r="L257" s="133"/>
      <c r="V257" s="133"/>
      <c r="AF257" s="133"/>
      <c r="AP257" s="133"/>
      <c r="AZ257" s="133"/>
      <c r="BA257" s="133"/>
      <c r="BB257" s="133"/>
      <c r="BC257" s="133"/>
      <c r="BD257" s="133"/>
      <c r="BE257" s="133"/>
      <c r="BF257" s="133"/>
      <c r="BG257" s="133"/>
      <c r="BJ257" s="133"/>
      <c r="BT257" s="133"/>
      <c r="CD257" s="133"/>
      <c r="CN257" s="133"/>
      <c r="CX257" s="133"/>
      <c r="DH257" s="133"/>
      <c r="DR257" s="133"/>
      <c r="EB257" s="133"/>
      <c r="EL257" s="133"/>
      <c r="EV257" s="133"/>
      <c r="FF257" s="133"/>
      <c r="FP257" s="133"/>
      <c r="FZ257" s="133"/>
      <c r="GJ257" s="133"/>
      <c r="GT257" s="133"/>
      <c r="HD257" s="133"/>
      <c r="HN257" s="133"/>
      <c r="HX257" s="133"/>
      <c r="IH257" s="133"/>
      <c r="IR257" s="133"/>
      <c r="JB257" s="133"/>
      <c r="JL257" s="133"/>
      <c r="JV257" s="133"/>
      <c r="KF257" s="133"/>
    </row>
    <row xmlns:x14ac="http://schemas.microsoft.com/office/spreadsheetml/2009/9/ac" r="258" s="3" customFormat="true" x14ac:dyDescent="0.25">
      <c r="A258" s="424"/>
      <c r="B258" s="133"/>
      <c r="L258" s="133"/>
      <c r="V258" s="133"/>
      <c r="AF258" s="133"/>
      <c r="AP258" s="133"/>
      <c r="AZ258" s="133"/>
      <c r="BA258" s="133"/>
      <c r="BB258" s="133"/>
      <c r="BC258" s="133"/>
      <c r="BD258" s="133"/>
      <c r="BE258" s="133"/>
      <c r="BF258" s="133"/>
      <c r="BG258" s="133"/>
      <c r="BJ258" s="133"/>
      <c r="BT258" s="133"/>
      <c r="CD258" s="133"/>
      <c r="CN258" s="133"/>
      <c r="CX258" s="133"/>
      <c r="DH258" s="133"/>
      <c r="DR258" s="133"/>
      <c r="EB258" s="133"/>
      <c r="EL258" s="133"/>
      <c r="EV258" s="133"/>
      <c r="FF258" s="133"/>
      <c r="FP258" s="133"/>
      <c r="FZ258" s="133"/>
      <c r="GJ258" s="133"/>
      <c r="GT258" s="133"/>
      <c r="HD258" s="133"/>
      <c r="HN258" s="133"/>
      <c r="HX258" s="133"/>
      <c r="IH258" s="133"/>
      <c r="IR258" s="133"/>
      <c r="JB258" s="133"/>
      <c r="JL258" s="133"/>
      <c r="JV258" s="133"/>
      <c r="KF258" s="133"/>
    </row>
    <row xmlns:x14ac="http://schemas.microsoft.com/office/spreadsheetml/2009/9/ac" r="259" s="3" customFormat="true" x14ac:dyDescent="0.25">
      <c r="A259" s="424"/>
      <c r="B259" s="133"/>
      <c r="L259" s="133"/>
      <c r="V259" s="133"/>
      <c r="AF259" s="133"/>
      <c r="AP259" s="133"/>
      <c r="AZ259" s="133"/>
      <c r="BA259" s="133"/>
      <c r="BB259" s="133"/>
      <c r="BC259" s="133"/>
      <c r="BD259" s="133"/>
      <c r="BE259" s="133"/>
      <c r="BF259" s="133"/>
      <c r="BG259" s="133"/>
      <c r="BJ259" s="133"/>
      <c r="BT259" s="133"/>
      <c r="CD259" s="133"/>
      <c r="CN259" s="133"/>
      <c r="CX259" s="133"/>
      <c r="DH259" s="133"/>
      <c r="DR259" s="133"/>
      <c r="EB259" s="133"/>
      <c r="EL259" s="133"/>
      <c r="EV259" s="133"/>
      <c r="FF259" s="133"/>
      <c r="FP259" s="133"/>
      <c r="FZ259" s="133"/>
      <c r="GJ259" s="133"/>
      <c r="GT259" s="133"/>
      <c r="HD259" s="133"/>
      <c r="HN259" s="133"/>
      <c r="HX259" s="133"/>
      <c r="IH259" s="133"/>
      <c r="IR259" s="133"/>
      <c r="JB259" s="133"/>
      <c r="JL259" s="133"/>
      <c r="JV259" s="133"/>
      <c r="KF259" s="133"/>
    </row>
    <row xmlns:x14ac="http://schemas.microsoft.com/office/spreadsheetml/2009/9/ac" r="260" s="3" customFormat="true" x14ac:dyDescent="0.25">
      <c r="A260" s="424"/>
      <c r="B260" s="133"/>
      <c r="L260" s="133"/>
      <c r="V260" s="133"/>
      <c r="AF260" s="133"/>
      <c r="AP260" s="133"/>
      <c r="AZ260" s="133"/>
      <c r="BA260" s="133"/>
      <c r="BB260" s="133"/>
      <c r="BC260" s="133"/>
      <c r="BD260" s="133"/>
      <c r="BE260" s="133"/>
      <c r="BF260" s="133"/>
      <c r="BG260" s="133"/>
      <c r="BJ260" s="133"/>
      <c r="BT260" s="133"/>
      <c r="CD260" s="133"/>
      <c r="CN260" s="133"/>
      <c r="CX260" s="133"/>
      <c r="DH260" s="133"/>
      <c r="DR260" s="133"/>
      <c r="EB260" s="133"/>
      <c r="EL260" s="133"/>
      <c r="EV260" s="133"/>
      <c r="FF260" s="133"/>
      <c r="FP260" s="133"/>
      <c r="FZ260" s="133"/>
      <c r="GJ260" s="133"/>
      <c r="GT260" s="133"/>
      <c r="HD260" s="133"/>
      <c r="HN260" s="133"/>
      <c r="HX260" s="133"/>
      <c r="IH260" s="133"/>
      <c r="IR260" s="133"/>
      <c r="JB260" s="133"/>
      <c r="JL260" s="133"/>
      <c r="JV260" s="133"/>
      <c r="KF260" s="133"/>
    </row>
    <row xmlns:x14ac="http://schemas.microsoft.com/office/spreadsheetml/2009/9/ac" r="261" s="3" customFormat="true" x14ac:dyDescent="0.25">
      <c r="A261" s="424"/>
      <c r="B261" s="133"/>
      <c r="L261" s="133"/>
      <c r="V261" s="133"/>
      <c r="AF261" s="133"/>
      <c r="AP261" s="133"/>
      <c r="AZ261" s="133"/>
      <c r="BA261" s="133"/>
      <c r="BB261" s="133"/>
      <c r="BC261" s="133"/>
      <c r="BD261" s="133"/>
      <c r="BE261" s="133"/>
      <c r="BF261" s="133"/>
      <c r="BG261" s="133"/>
      <c r="BJ261" s="133"/>
      <c r="BT261" s="133"/>
      <c r="CD261" s="133"/>
      <c r="CN261" s="133"/>
      <c r="CX261" s="133"/>
      <c r="DH261" s="133"/>
      <c r="DR261" s="133"/>
      <c r="EB261" s="133"/>
      <c r="EL261" s="133"/>
      <c r="EV261" s="133"/>
      <c r="FF261" s="133"/>
      <c r="FP261" s="133"/>
      <c r="FZ261" s="133"/>
      <c r="GJ261" s="133"/>
      <c r="GT261" s="133"/>
      <c r="HD261" s="133"/>
      <c r="HN261" s="133"/>
      <c r="HX261" s="133"/>
      <c r="IH261" s="133"/>
      <c r="IR261" s="133"/>
      <c r="JB261" s="133"/>
      <c r="JL261" s="133"/>
      <c r="JV261" s="133"/>
      <c r="KF261" s="133"/>
    </row>
    <row xmlns:x14ac="http://schemas.microsoft.com/office/spreadsheetml/2009/9/ac" r="262" s="3" customFormat="true" x14ac:dyDescent="0.25">
      <c r="A262" s="424"/>
      <c r="B262" s="133"/>
      <c r="L262" s="133"/>
      <c r="V262" s="133"/>
      <c r="AF262" s="133"/>
      <c r="AP262" s="133"/>
      <c r="AZ262" s="133"/>
      <c r="BA262" s="133"/>
      <c r="BB262" s="133"/>
      <c r="BC262" s="133"/>
      <c r="BD262" s="133"/>
      <c r="BE262" s="133"/>
      <c r="BF262" s="133"/>
      <c r="BG262" s="133"/>
      <c r="BJ262" s="133"/>
      <c r="BT262" s="133"/>
      <c r="CD262" s="133"/>
      <c r="CN262" s="133"/>
      <c r="CX262" s="133"/>
      <c r="DH262" s="133"/>
      <c r="DR262" s="133"/>
      <c r="EB262" s="133"/>
      <c r="EL262" s="133"/>
      <c r="EV262" s="133"/>
      <c r="FF262" s="133"/>
      <c r="FP262" s="133"/>
      <c r="FZ262" s="133"/>
      <c r="GJ262" s="133"/>
      <c r="GT262" s="133"/>
      <c r="HD262" s="133"/>
      <c r="HN262" s="133"/>
      <c r="HX262" s="133"/>
      <c r="IH262" s="133"/>
      <c r="IR262" s="133"/>
      <c r="JB262" s="133"/>
      <c r="JL262" s="133"/>
      <c r="JV262" s="133"/>
      <c r="KF262" s="133"/>
    </row>
    <row xmlns:x14ac="http://schemas.microsoft.com/office/spreadsheetml/2009/9/ac" r="263" s="3" customFormat="true" x14ac:dyDescent="0.25">
      <c r="A263" s="424"/>
      <c r="B263" s="133"/>
      <c r="L263" s="133"/>
      <c r="V263" s="133"/>
      <c r="AF263" s="133"/>
      <c r="AP263" s="133"/>
      <c r="AZ263" s="133"/>
      <c r="BA263" s="133"/>
      <c r="BB263" s="133"/>
      <c r="BC263" s="133"/>
      <c r="BD263" s="133"/>
      <c r="BE263" s="133"/>
      <c r="BF263" s="133"/>
      <c r="BG263" s="133"/>
      <c r="BJ263" s="133"/>
      <c r="BT263" s="133"/>
      <c r="CD263" s="133"/>
      <c r="CN263" s="133"/>
      <c r="CX263" s="133"/>
      <c r="DH263" s="133"/>
      <c r="DR263" s="133"/>
      <c r="EB263" s="133"/>
      <c r="EL263" s="133"/>
      <c r="EV263" s="133"/>
      <c r="FF263" s="133"/>
      <c r="FP263" s="133"/>
      <c r="FZ263" s="133"/>
      <c r="GJ263" s="133"/>
      <c r="GT263" s="133"/>
      <c r="HD263" s="133"/>
      <c r="HN263" s="133"/>
      <c r="HX263" s="133"/>
      <c r="IH263" s="133"/>
      <c r="IR263" s="133"/>
      <c r="JB263" s="133"/>
      <c r="JL263" s="133"/>
      <c r="JV263" s="133"/>
      <c r="KF263" s="133"/>
    </row>
    <row xmlns:x14ac="http://schemas.microsoft.com/office/spreadsheetml/2009/9/ac" r="264" s="3" customFormat="true" x14ac:dyDescent="0.25">
      <c r="A264" s="424"/>
      <c r="B264" s="133"/>
      <c r="L264" s="133"/>
      <c r="V264" s="133"/>
      <c r="AF264" s="133"/>
      <c r="AP264" s="133"/>
      <c r="AZ264" s="133"/>
      <c r="BA264" s="133"/>
      <c r="BB264" s="133"/>
      <c r="BC264" s="133"/>
      <c r="BD264" s="133"/>
      <c r="BE264" s="133"/>
      <c r="BF264" s="133"/>
      <c r="BG264" s="133"/>
      <c r="BJ264" s="133"/>
      <c r="BT264" s="133"/>
      <c r="CD264" s="133"/>
      <c r="CN264" s="133"/>
      <c r="CX264" s="133"/>
      <c r="DH264" s="133"/>
      <c r="DR264" s="133"/>
      <c r="EB264" s="133"/>
      <c r="EL264" s="133"/>
      <c r="EV264" s="133"/>
      <c r="FF264" s="133"/>
      <c r="FP264" s="133"/>
      <c r="FZ264" s="133"/>
      <c r="GJ264" s="133"/>
      <c r="GT264" s="133"/>
      <c r="HD264" s="133"/>
      <c r="HN264" s="133"/>
      <c r="HX264" s="133"/>
      <c r="IH264" s="133"/>
      <c r="IR264" s="133"/>
      <c r="JB264" s="133"/>
      <c r="JL264" s="133"/>
      <c r="JV264" s="133"/>
      <c r="KF264" s="133"/>
    </row>
    <row xmlns:x14ac="http://schemas.microsoft.com/office/spreadsheetml/2009/9/ac" r="265" s="3" customFormat="true" x14ac:dyDescent="0.25">
      <c r="A265" s="424"/>
      <c r="B265" s="133"/>
      <c r="L265" s="133"/>
      <c r="V265" s="133"/>
      <c r="AF265" s="133"/>
      <c r="AP265" s="133"/>
      <c r="AZ265" s="133"/>
      <c r="BA265" s="133"/>
      <c r="BB265" s="133"/>
      <c r="BC265" s="133"/>
      <c r="BD265" s="133"/>
      <c r="BE265" s="133"/>
      <c r="BF265" s="133"/>
      <c r="BG265" s="133"/>
      <c r="BJ265" s="133"/>
      <c r="BT265" s="133"/>
      <c r="CD265" s="133"/>
      <c r="CN265" s="133"/>
      <c r="CX265" s="133"/>
      <c r="DH265" s="133"/>
      <c r="DR265" s="133"/>
      <c r="EB265" s="133"/>
      <c r="EL265" s="133"/>
      <c r="EV265" s="133"/>
      <c r="FF265" s="133"/>
      <c r="FP265" s="133"/>
      <c r="FZ265" s="133"/>
      <c r="GJ265" s="133"/>
      <c r="GT265" s="133"/>
      <c r="HD265" s="133"/>
      <c r="HN265" s="133"/>
      <c r="HX265" s="133"/>
      <c r="IH265" s="133"/>
      <c r="IR265" s="133"/>
      <c r="JB265" s="133"/>
      <c r="JL265" s="133"/>
      <c r="JV265" s="133"/>
      <c r="KF265" s="133"/>
    </row>
    <row xmlns:x14ac="http://schemas.microsoft.com/office/spreadsheetml/2009/9/ac" r="266" s="3" customFormat="true" x14ac:dyDescent="0.25">
      <c r="A266" s="424"/>
      <c r="B266" s="133"/>
      <c r="L266" s="133"/>
      <c r="V266" s="133"/>
      <c r="AF266" s="133"/>
      <c r="AP266" s="133"/>
      <c r="AZ266" s="133"/>
      <c r="BA266" s="133"/>
      <c r="BB266" s="133"/>
      <c r="BC266" s="133"/>
      <c r="BD266" s="133"/>
      <c r="BE266" s="133"/>
      <c r="BF266" s="133"/>
      <c r="BG266" s="133"/>
      <c r="BJ266" s="133"/>
      <c r="BT266" s="133"/>
      <c r="CD266" s="133"/>
      <c r="CN266" s="133"/>
      <c r="CX266" s="133"/>
      <c r="DH266" s="133"/>
      <c r="DR266" s="133"/>
      <c r="EB266" s="133"/>
      <c r="EL266" s="133"/>
      <c r="EV266" s="133"/>
      <c r="FF266" s="133"/>
      <c r="FP266" s="133"/>
      <c r="FZ266" s="133"/>
      <c r="GJ266" s="133"/>
      <c r="GT266" s="133"/>
      <c r="HD266" s="133"/>
      <c r="HN266" s="133"/>
      <c r="HX266" s="133"/>
      <c r="IH266" s="133"/>
      <c r="IR266" s="133"/>
      <c r="JB266" s="133"/>
      <c r="JL266" s="133"/>
      <c r="JV266" s="133"/>
      <c r="KF266" s="133"/>
    </row>
    <row xmlns:x14ac="http://schemas.microsoft.com/office/spreadsheetml/2009/9/ac" r="267" s="3" customFormat="true" x14ac:dyDescent="0.25">
      <c r="A267" s="424"/>
      <c r="B267" s="133"/>
      <c r="L267" s="133"/>
      <c r="V267" s="133"/>
      <c r="AF267" s="133"/>
      <c r="AP267" s="133"/>
      <c r="AZ267" s="133"/>
      <c r="BA267" s="133"/>
      <c r="BB267" s="133"/>
      <c r="BC267" s="133"/>
      <c r="BD267" s="133"/>
      <c r="BE267" s="133"/>
      <c r="BF267" s="133"/>
      <c r="BG267" s="133"/>
      <c r="BJ267" s="133"/>
      <c r="BT267" s="133"/>
      <c r="CD267" s="133"/>
      <c r="CN267" s="133"/>
      <c r="CX267" s="133"/>
      <c r="DH267" s="133"/>
      <c r="DR267" s="133"/>
      <c r="EB267" s="133"/>
      <c r="EL267" s="133"/>
      <c r="EV267" s="133"/>
      <c r="FF267" s="133"/>
      <c r="FP267" s="133"/>
      <c r="FZ267" s="133"/>
      <c r="GJ267" s="133"/>
      <c r="GT267" s="133"/>
      <c r="HD267" s="133"/>
      <c r="HN267" s="133"/>
      <c r="HX267" s="133"/>
      <c r="IH267" s="133"/>
      <c r="IR267" s="133"/>
      <c r="JB267" s="133"/>
      <c r="JL267" s="133"/>
      <c r="JV267" s="133"/>
      <c r="KF267" s="133"/>
    </row>
    <row xmlns:x14ac="http://schemas.microsoft.com/office/spreadsheetml/2009/9/ac" r="268" s="3" customFormat="true" x14ac:dyDescent="0.25">
      <c r="A268" s="424"/>
      <c r="B268" s="133"/>
      <c r="L268" s="133"/>
      <c r="V268" s="133"/>
      <c r="AF268" s="133"/>
      <c r="AP268" s="133"/>
      <c r="AZ268" s="133"/>
      <c r="BA268" s="133"/>
      <c r="BB268" s="133"/>
      <c r="BC268" s="133"/>
      <c r="BD268" s="133"/>
      <c r="BE268" s="133"/>
      <c r="BF268" s="133"/>
      <c r="BG268" s="133"/>
      <c r="BJ268" s="133"/>
      <c r="BT268" s="133"/>
      <c r="CD268" s="133"/>
      <c r="CN268" s="133"/>
      <c r="CX268" s="133"/>
      <c r="DH268" s="133"/>
      <c r="DR268" s="133"/>
      <c r="EB268" s="133"/>
      <c r="EL268" s="133"/>
      <c r="EV268" s="133"/>
      <c r="FF268" s="133"/>
      <c r="FP268" s="133"/>
      <c r="FZ268" s="133"/>
      <c r="GJ268" s="133"/>
      <c r="GT268" s="133"/>
      <c r="HD268" s="133"/>
      <c r="HN268" s="133"/>
      <c r="HX268" s="133"/>
      <c r="IH268" s="133"/>
      <c r="IR268" s="133"/>
      <c r="JB268" s="133"/>
      <c r="JL268" s="133"/>
      <c r="JV268" s="133"/>
      <c r="KF268" s="133"/>
    </row>
    <row xmlns:x14ac="http://schemas.microsoft.com/office/spreadsheetml/2009/9/ac" r="269" s="3" customFormat="true" x14ac:dyDescent="0.25">
      <c r="A269" s="424"/>
      <c r="B269" s="133"/>
      <c r="L269" s="133"/>
      <c r="V269" s="133"/>
      <c r="AF269" s="133"/>
      <c r="AP269" s="133"/>
      <c r="AZ269" s="133"/>
      <c r="BA269" s="133"/>
      <c r="BB269" s="133"/>
      <c r="BC269" s="133"/>
      <c r="BD269" s="133"/>
      <c r="BE269" s="133"/>
      <c r="BF269" s="133"/>
      <c r="BG269" s="133"/>
      <c r="BJ269" s="133"/>
      <c r="BT269" s="133"/>
      <c r="CD269" s="133"/>
      <c r="CN269" s="133"/>
      <c r="CX269" s="133"/>
      <c r="DH269" s="133"/>
      <c r="DR269" s="133"/>
      <c r="EB269" s="133"/>
      <c r="EL269" s="133"/>
      <c r="EV269" s="133"/>
      <c r="FF269" s="133"/>
      <c r="FP269" s="133"/>
      <c r="FZ269" s="133"/>
      <c r="GJ269" s="133"/>
      <c r="GT269" s="133"/>
      <c r="HD269" s="133"/>
      <c r="HN269" s="133"/>
      <c r="HX269" s="133"/>
      <c r="IH269" s="133"/>
      <c r="IR269" s="133"/>
      <c r="JB269" s="133"/>
      <c r="JL269" s="133"/>
      <c r="JV269" s="133"/>
      <c r="KF269" s="133"/>
    </row>
    <row xmlns:x14ac="http://schemas.microsoft.com/office/spreadsheetml/2009/9/ac" r="270" s="3" customFormat="true" x14ac:dyDescent="0.25">
      <c r="A270" s="424"/>
      <c r="B270" s="133"/>
      <c r="L270" s="133"/>
      <c r="V270" s="133"/>
      <c r="AF270" s="133"/>
      <c r="AP270" s="133"/>
      <c r="AZ270" s="133"/>
      <c r="BA270" s="133"/>
      <c r="BB270" s="133"/>
      <c r="BC270" s="133"/>
      <c r="BD270" s="133"/>
      <c r="BE270" s="133"/>
      <c r="BF270" s="133"/>
      <c r="BG270" s="133"/>
      <c r="BJ270" s="133"/>
      <c r="BT270" s="133"/>
      <c r="CD270" s="133"/>
      <c r="CN270" s="133"/>
      <c r="CX270" s="133"/>
      <c r="DH270" s="133"/>
      <c r="DR270" s="133"/>
      <c r="EB270" s="133"/>
      <c r="EL270" s="133"/>
      <c r="EV270" s="133"/>
      <c r="FF270" s="133"/>
      <c r="FP270" s="133"/>
      <c r="FZ270" s="133"/>
      <c r="GJ270" s="133"/>
      <c r="GT270" s="133"/>
      <c r="HD270" s="133"/>
      <c r="HN270" s="133"/>
      <c r="HX270" s="133"/>
      <c r="IH270" s="133"/>
      <c r="IR270" s="133"/>
      <c r="JB270" s="133"/>
      <c r="JL270" s="133"/>
      <c r="JV270" s="133"/>
      <c r="KF270" s="133"/>
    </row>
    <row xmlns:x14ac="http://schemas.microsoft.com/office/spreadsheetml/2009/9/ac" r="271" s="3" customFormat="true" x14ac:dyDescent="0.25">
      <c r="A271" s="424"/>
      <c r="B271" s="133"/>
      <c r="L271" s="133"/>
      <c r="V271" s="133"/>
      <c r="AF271" s="133"/>
      <c r="AP271" s="133"/>
      <c r="AZ271" s="133"/>
      <c r="BA271" s="133"/>
      <c r="BB271" s="133"/>
      <c r="BC271" s="133"/>
      <c r="BD271" s="133"/>
      <c r="BE271" s="133"/>
      <c r="BF271" s="133"/>
      <c r="BG271" s="133"/>
      <c r="BJ271" s="133"/>
      <c r="BT271" s="133"/>
      <c r="CD271" s="133"/>
      <c r="CN271" s="133"/>
      <c r="CX271" s="133"/>
      <c r="DH271" s="133"/>
      <c r="DR271" s="133"/>
      <c r="EB271" s="133"/>
      <c r="EL271" s="133"/>
      <c r="EV271" s="133"/>
      <c r="FF271" s="133"/>
      <c r="FP271" s="133"/>
      <c r="FZ271" s="133"/>
      <c r="GJ271" s="133"/>
      <c r="GT271" s="133"/>
      <c r="HD271" s="133"/>
      <c r="HN271" s="133"/>
      <c r="HX271" s="133"/>
      <c r="IH271" s="133"/>
      <c r="IR271" s="133"/>
      <c r="JB271" s="133"/>
      <c r="JL271" s="133"/>
      <c r="JV271" s="133"/>
      <c r="KF271" s="133"/>
    </row>
    <row xmlns:x14ac="http://schemas.microsoft.com/office/spreadsheetml/2009/9/ac" r="272" s="3" customFormat="true" x14ac:dyDescent="0.25">
      <c r="A272" s="424"/>
      <c r="B272" s="133"/>
      <c r="L272" s="133"/>
      <c r="V272" s="133"/>
      <c r="AF272" s="133"/>
      <c r="AP272" s="133"/>
      <c r="AZ272" s="133"/>
      <c r="BA272" s="133"/>
      <c r="BB272" s="133"/>
      <c r="BC272" s="133"/>
      <c r="BD272" s="133"/>
      <c r="BE272" s="133"/>
      <c r="BF272" s="133"/>
      <c r="BG272" s="133"/>
      <c r="BJ272" s="133"/>
      <c r="BT272" s="133"/>
      <c r="CD272" s="133"/>
      <c r="CN272" s="133"/>
      <c r="CX272" s="133"/>
      <c r="DH272" s="133"/>
      <c r="DR272" s="133"/>
      <c r="EB272" s="133"/>
      <c r="EL272" s="133"/>
      <c r="EV272" s="133"/>
      <c r="FF272" s="133"/>
      <c r="FP272" s="133"/>
      <c r="FZ272" s="133"/>
      <c r="GJ272" s="133"/>
      <c r="GT272" s="133"/>
      <c r="HD272" s="133"/>
      <c r="HN272" s="133"/>
      <c r="HX272" s="133"/>
      <c r="IH272" s="133"/>
      <c r="IR272" s="133"/>
      <c r="JB272" s="133"/>
      <c r="JL272" s="133"/>
      <c r="JV272" s="133"/>
      <c r="KF272" s="133"/>
    </row>
    <row xmlns:x14ac="http://schemas.microsoft.com/office/spreadsheetml/2009/9/ac" r="273" s="3" customFormat="true" x14ac:dyDescent="0.25">
      <c r="A273" s="424"/>
      <c r="B273" s="133"/>
      <c r="L273" s="133"/>
      <c r="V273" s="133"/>
      <c r="AF273" s="133"/>
      <c r="AP273" s="133"/>
      <c r="AZ273" s="133"/>
      <c r="BA273" s="133"/>
      <c r="BB273" s="133"/>
      <c r="BC273" s="133"/>
      <c r="BD273" s="133"/>
      <c r="BE273" s="133"/>
      <c r="BF273" s="133"/>
      <c r="BG273" s="133"/>
      <c r="BJ273" s="133"/>
      <c r="BT273" s="133"/>
      <c r="CD273" s="133"/>
      <c r="CN273" s="133"/>
      <c r="CX273" s="133"/>
      <c r="DH273" s="133"/>
      <c r="DR273" s="133"/>
      <c r="EB273" s="133"/>
      <c r="EL273" s="133"/>
      <c r="EV273" s="133"/>
      <c r="FF273" s="133"/>
      <c r="FP273" s="133"/>
      <c r="FZ273" s="133"/>
      <c r="GJ273" s="133"/>
      <c r="GT273" s="133"/>
      <c r="HD273" s="133"/>
      <c r="HN273" s="133"/>
      <c r="HX273" s="133"/>
      <c r="IH273" s="133"/>
      <c r="IR273" s="133"/>
      <c r="JB273" s="133"/>
      <c r="JL273" s="133"/>
      <c r="JV273" s="133"/>
      <c r="KF273" s="133"/>
    </row>
    <row xmlns:x14ac="http://schemas.microsoft.com/office/spreadsheetml/2009/9/ac" r="274" s="3" customFormat="true" x14ac:dyDescent="0.25">
      <c r="A274" s="424"/>
      <c r="B274" s="133"/>
      <c r="L274" s="133"/>
      <c r="V274" s="133"/>
      <c r="AF274" s="133"/>
      <c r="AP274" s="133"/>
      <c r="AZ274" s="133"/>
      <c r="BA274" s="133"/>
      <c r="BB274" s="133"/>
      <c r="BC274" s="133"/>
      <c r="BD274" s="133"/>
      <c r="BE274" s="133"/>
      <c r="BF274" s="133"/>
      <c r="BG274" s="133"/>
      <c r="BJ274" s="133"/>
      <c r="BT274" s="133"/>
      <c r="CD274" s="133"/>
      <c r="CN274" s="133"/>
      <c r="CX274" s="133"/>
      <c r="DH274" s="133"/>
      <c r="DR274" s="133"/>
      <c r="EB274" s="133"/>
      <c r="EL274" s="133"/>
      <c r="EV274" s="133"/>
      <c r="FF274" s="133"/>
      <c r="FP274" s="133"/>
      <c r="FZ274" s="133"/>
      <c r="GJ274" s="133"/>
      <c r="GT274" s="133"/>
      <c r="HD274" s="133"/>
      <c r="HN274" s="133"/>
      <c r="HX274" s="133"/>
      <c r="IH274" s="133"/>
      <c r="IR274" s="133"/>
      <c r="JB274" s="133"/>
      <c r="JL274" s="133"/>
      <c r="JV274" s="133"/>
      <c r="KF274" s="133"/>
    </row>
    <row xmlns:x14ac="http://schemas.microsoft.com/office/spreadsheetml/2009/9/ac" r="275" s="3" customFormat="true" x14ac:dyDescent="0.25">
      <c r="A275" s="424"/>
      <c r="B275" s="133"/>
      <c r="L275" s="133"/>
      <c r="V275" s="133"/>
      <c r="AF275" s="133"/>
      <c r="AP275" s="133"/>
      <c r="AZ275" s="133"/>
      <c r="BA275" s="133"/>
      <c r="BB275" s="133"/>
      <c r="BC275" s="133"/>
      <c r="BD275" s="133"/>
      <c r="BE275" s="133"/>
      <c r="BF275" s="133"/>
      <c r="BG275" s="133"/>
      <c r="BJ275" s="133"/>
      <c r="BT275" s="133"/>
      <c r="CD275" s="133"/>
      <c r="CN275" s="133"/>
      <c r="CX275" s="133"/>
      <c r="DH275" s="133"/>
      <c r="DR275" s="133"/>
      <c r="EB275" s="133"/>
      <c r="EL275" s="133"/>
      <c r="EV275" s="133"/>
      <c r="FF275" s="133"/>
      <c r="FP275" s="133"/>
      <c r="FZ275" s="133"/>
      <c r="GJ275" s="133"/>
      <c r="GT275" s="133"/>
      <c r="HD275" s="133"/>
      <c r="HN275" s="133"/>
      <c r="HX275" s="133"/>
      <c r="IH275" s="133"/>
      <c r="IR275" s="133"/>
      <c r="JB275" s="133"/>
      <c r="JL275" s="133"/>
      <c r="JV275" s="133"/>
      <c r="KF275" s="133"/>
    </row>
    <row xmlns:x14ac="http://schemas.microsoft.com/office/spreadsheetml/2009/9/ac" r="276" s="3" customFormat="true" x14ac:dyDescent="0.25">
      <c r="A276" s="424"/>
      <c r="B276" s="133"/>
      <c r="L276" s="133"/>
      <c r="V276" s="133"/>
      <c r="AF276" s="133"/>
      <c r="AP276" s="133"/>
      <c r="AZ276" s="133"/>
      <c r="BA276" s="133"/>
      <c r="BB276" s="133"/>
      <c r="BC276" s="133"/>
      <c r="BD276" s="133"/>
      <c r="BE276" s="133"/>
      <c r="BF276" s="133"/>
      <c r="BG276" s="133"/>
      <c r="BJ276" s="133"/>
      <c r="BT276" s="133"/>
      <c r="CD276" s="133"/>
      <c r="CN276" s="133"/>
      <c r="CX276" s="133"/>
      <c r="DH276" s="133"/>
      <c r="DR276" s="133"/>
      <c r="EB276" s="133"/>
      <c r="EL276" s="133"/>
      <c r="EV276" s="133"/>
      <c r="FF276" s="133"/>
      <c r="FP276" s="133"/>
      <c r="FZ276" s="133"/>
      <c r="GJ276" s="133"/>
      <c r="GT276" s="133"/>
      <c r="HD276" s="133"/>
      <c r="HN276" s="133"/>
      <c r="HX276" s="133"/>
      <c r="IH276" s="133"/>
      <c r="IR276" s="133"/>
      <c r="JB276" s="133"/>
      <c r="JL276" s="133"/>
      <c r="JV276" s="133"/>
      <c r="KF276" s="133"/>
    </row>
    <row xmlns:x14ac="http://schemas.microsoft.com/office/spreadsheetml/2009/9/ac" r="277" s="3" customFormat="true" x14ac:dyDescent="0.25">
      <c r="A277" s="424"/>
      <c r="B277" s="133"/>
      <c r="L277" s="133"/>
      <c r="V277" s="133"/>
      <c r="AF277" s="133"/>
      <c r="AP277" s="133"/>
      <c r="AZ277" s="133"/>
      <c r="BA277" s="133"/>
      <c r="BB277" s="133"/>
      <c r="BC277" s="133"/>
      <c r="BD277" s="133"/>
      <c r="BE277" s="133"/>
      <c r="BF277" s="133"/>
      <c r="BG277" s="133"/>
      <c r="BJ277" s="133"/>
      <c r="BT277" s="133"/>
      <c r="CD277" s="133"/>
      <c r="CN277" s="133"/>
      <c r="CX277" s="133"/>
      <c r="DH277" s="133"/>
      <c r="DR277" s="133"/>
      <c r="EB277" s="133"/>
      <c r="EL277" s="133"/>
      <c r="EV277" s="133"/>
      <c r="FF277" s="133"/>
      <c r="FP277" s="133"/>
      <c r="FZ277" s="133"/>
      <c r="GJ277" s="133"/>
      <c r="GT277" s="133"/>
      <c r="HD277" s="133"/>
      <c r="HN277" s="133"/>
      <c r="HX277" s="133"/>
      <c r="IH277" s="133"/>
      <c r="IR277" s="133"/>
      <c r="JB277" s="133"/>
      <c r="JL277" s="133"/>
      <c r="JV277" s="133"/>
      <c r="KF277" s="133"/>
    </row>
    <row xmlns:x14ac="http://schemas.microsoft.com/office/spreadsheetml/2009/9/ac" r="278" s="3" customFormat="true" x14ac:dyDescent="0.25">
      <c r="A278" s="424"/>
      <c r="B278" s="133"/>
      <c r="L278" s="133"/>
      <c r="V278" s="133"/>
      <c r="AF278" s="133"/>
      <c r="AP278" s="133"/>
      <c r="AZ278" s="133"/>
      <c r="BA278" s="133"/>
      <c r="BB278" s="133"/>
      <c r="BC278" s="133"/>
      <c r="BD278" s="133"/>
      <c r="BE278" s="133"/>
      <c r="BF278" s="133"/>
      <c r="BG278" s="133"/>
      <c r="BJ278" s="133"/>
      <c r="BT278" s="133"/>
      <c r="CD278" s="133"/>
      <c r="CN278" s="133"/>
      <c r="CX278" s="133"/>
      <c r="DH278" s="133"/>
      <c r="DR278" s="133"/>
      <c r="EB278" s="133"/>
      <c r="EL278" s="133"/>
      <c r="EV278" s="133"/>
      <c r="FF278" s="133"/>
      <c r="FP278" s="133"/>
      <c r="FZ278" s="133"/>
      <c r="GJ278" s="133"/>
      <c r="GT278" s="133"/>
      <c r="HD278" s="133"/>
      <c r="HN278" s="133"/>
      <c r="HX278" s="133"/>
      <c r="IH278" s="133"/>
      <c r="IR278" s="133"/>
      <c r="JB278" s="133"/>
      <c r="JL278" s="133"/>
      <c r="JV278" s="133"/>
      <c r="KF278" s="133"/>
    </row>
    <row xmlns:x14ac="http://schemas.microsoft.com/office/spreadsheetml/2009/9/ac" r="279" s="3" customFormat="true" x14ac:dyDescent="0.25">
      <c r="A279" s="424"/>
      <c r="B279" s="133"/>
      <c r="L279" s="133"/>
      <c r="V279" s="133"/>
      <c r="AF279" s="133"/>
      <c r="AP279" s="133"/>
      <c r="AZ279" s="133"/>
      <c r="BA279" s="133"/>
      <c r="BB279" s="133"/>
      <c r="BC279" s="133"/>
      <c r="BD279" s="133"/>
      <c r="BE279" s="133"/>
      <c r="BF279" s="133"/>
      <c r="BG279" s="133"/>
      <c r="BJ279" s="133"/>
      <c r="BT279" s="133"/>
      <c r="CD279" s="133"/>
      <c r="CN279" s="133"/>
      <c r="CX279" s="133"/>
      <c r="DH279" s="133"/>
      <c r="DR279" s="133"/>
      <c r="EB279" s="133"/>
      <c r="EL279" s="133"/>
      <c r="EV279" s="133"/>
      <c r="FF279" s="133"/>
      <c r="FP279" s="133"/>
      <c r="FZ279" s="133"/>
      <c r="GJ279" s="133"/>
      <c r="GT279" s="133"/>
      <c r="HD279" s="133"/>
      <c r="HN279" s="133"/>
      <c r="HX279" s="133"/>
      <c r="IH279" s="133"/>
      <c r="IR279" s="133"/>
      <c r="JB279" s="133"/>
      <c r="JL279" s="133"/>
      <c r="JV279" s="133"/>
      <c r="KF279" s="133"/>
    </row>
    <row xmlns:x14ac="http://schemas.microsoft.com/office/spreadsheetml/2009/9/ac" r="280" s="3" customFormat="true" x14ac:dyDescent="0.25">
      <c r="A280" s="424"/>
      <c r="B280" s="133"/>
      <c r="L280" s="133"/>
      <c r="V280" s="133"/>
      <c r="AF280" s="133"/>
      <c r="AP280" s="133"/>
      <c r="AZ280" s="133"/>
      <c r="BA280" s="133"/>
      <c r="BB280" s="133"/>
      <c r="BC280" s="133"/>
      <c r="BD280" s="133"/>
      <c r="BE280" s="133"/>
      <c r="BF280" s="133"/>
      <c r="BG280" s="133"/>
      <c r="BJ280" s="133"/>
      <c r="BT280" s="133"/>
      <c r="CD280" s="133"/>
      <c r="CN280" s="133"/>
      <c r="CX280" s="133"/>
      <c r="DH280" s="133"/>
      <c r="DR280" s="133"/>
      <c r="EB280" s="133"/>
      <c r="EL280" s="133"/>
      <c r="EV280" s="133"/>
      <c r="FF280" s="133"/>
      <c r="FP280" s="133"/>
      <c r="FZ280" s="133"/>
      <c r="GJ280" s="133"/>
      <c r="GT280" s="133"/>
      <c r="HD280" s="133"/>
      <c r="HN280" s="133"/>
      <c r="HX280" s="133"/>
      <c r="IH280" s="133"/>
      <c r="IR280" s="133"/>
      <c r="JB280" s="133"/>
      <c r="JL280" s="133"/>
      <c r="JV280" s="133"/>
      <c r="KF280" s="133"/>
    </row>
    <row xmlns:x14ac="http://schemas.microsoft.com/office/spreadsheetml/2009/9/ac" r="281" s="3" customFormat="true" x14ac:dyDescent="0.25">
      <c r="A281" s="424"/>
      <c r="B281" s="133"/>
      <c r="L281" s="133"/>
      <c r="V281" s="133"/>
      <c r="AF281" s="133"/>
      <c r="AP281" s="133"/>
      <c r="AZ281" s="133"/>
      <c r="BA281" s="133"/>
      <c r="BB281" s="133"/>
      <c r="BC281" s="133"/>
      <c r="BD281" s="133"/>
      <c r="BE281" s="133"/>
      <c r="BF281" s="133"/>
      <c r="BG281" s="133"/>
      <c r="BJ281" s="133"/>
      <c r="BT281" s="133"/>
      <c r="CD281" s="133"/>
      <c r="CN281" s="133"/>
      <c r="CX281" s="133"/>
      <c r="DH281" s="133"/>
      <c r="DR281" s="133"/>
      <c r="EB281" s="133"/>
      <c r="EL281" s="133"/>
      <c r="EV281" s="133"/>
      <c r="FF281" s="133"/>
      <c r="FP281" s="133"/>
      <c r="FZ281" s="133"/>
      <c r="GJ281" s="133"/>
      <c r="GT281" s="133"/>
      <c r="HD281" s="133"/>
      <c r="HN281" s="133"/>
      <c r="HX281" s="133"/>
      <c r="IH281" s="133"/>
      <c r="IR281" s="133"/>
      <c r="JB281" s="133"/>
      <c r="JL281" s="133"/>
      <c r="JV281" s="133"/>
      <c r="KF281" s="133"/>
    </row>
    <row xmlns:x14ac="http://schemas.microsoft.com/office/spreadsheetml/2009/9/ac" r="282" s="3" customFormat="true" x14ac:dyDescent="0.25">
      <c r="A282" s="424"/>
      <c r="B282" s="133"/>
      <c r="L282" s="133"/>
      <c r="V282" s="133"/>
      <c r="AF282" s="133"/>
      <c r="AP282" s="133"/>
      <c r="AZ282" s="133"/>
      <c r="BA282" s="133"/>
      <c r="BB282" s="133"/>
      <c r="BC282" s="133"/>
      <c r="BD282" s="133"/>
      <c r="BE282" s="133"/>
      <c r="BF282" s="133"/>
      <c r="BG282" s="133"/>
      <c r="BJ282" s="133"/>
      <c r="BT282" s="133"/>
      <c r="CD282" s="133"/>
      <c r="CN282" s="133"/>
      <c r="CX282" s="133"/>
      <c r="DH282" s="133"/>
      <c r="DR282" s="133"/>
      <c r="EB282" s="133"/>
      <c r="EL282" s="133"/>
      <c r="EV282" s="133"/>
      <c r="FF282" s="133"/>
      <c r="FP282" s="133"/>
      <c r="FZ282" s="133"/>
      <c r="GJ282" s="133"/>
      <c r="GT282" s="133"/>
      <c r="HD282" s="133"/>
      <c r="HN282" s="133"/>
      <c r="HX282" s="133"/>
      <c r="IH282" s="133"/>
      <c r="IR282" s="133"/>
      <c r="JB282" s="133"/>
      <c r="JL282" s="133"/>
      <c r="JV282" s="133"/>
      <c r="KF282" s="133"/>
    </row>
    <row xmlns:x14ac="http://schemas.microsoft.com/office/spreadsheetml/2009/9/ac" r="283" s="3" customFormat="true" x14ac:dyDescent="0.25">
      <c r="A283" s="424"/>
      <c r="B283" s="133"/>
      <c r="L283" s="133"/>
      <c r="V283" s="133"/>
      <c r="AF283" s="133"/>
      <c r="AP283" s="133"/>
      <c r="AZ283" s="133"/>
      <c r="BA283" s="133"/>
      <c r="BB283" s="133"/>
      <c r="BC283" s="133"/>
      <c r="BD283" s="133"/>
      <c r="BE283" s="133"/>
      <c r="BF283" s="133"/>
      <c r="BG283" s="133"/>
      <c r="BJ283" s="133"/>
      <c r="BT283" s="133"/>
      <c r="CD283" s="133"/>
      <c r="CN283" s="133"/>
      <c r="CX283" s="133"/>
      <c r="DH283" s="133"/>
      <c r="DR283" s="133"/>
      <c r="EB283" s="133"/>
      <c r="EL283" s="133"/>
      <c r="EV283" s="133"/>
      <c r="FF283" s="133"/>
      <c r="FP283" s="133"/>
      <c r="FZ283" s="133"/>
      <c r="GJ283" s="133"/>
      <c r="GT283" s="133"/>
      <c r="HD283" s="133"/>
      <c r="HN283" s="133"/>
      <c r="HX283" s="133"/>
      <c r="IH283" s="133"/>
      <c r="IR283" s="133"/>
      <c r="JB283" s="133"/>
      <c r="JL283" s="133"/>
      <c r="JV283" s="133"/>
      <c r="KF283" s="133"/>
    </row>
    <row xmlns:x14ac="http://schemas.microsoft.com/office/spreadsheetml/2009/9/ac" r="284" s="3" customFormat="true" x14ac:dyDescent="0.25">
      <c r="A284" s="424"/>
      <c r="B284" s="133"/>
      <c r="L284" s="133"/>
      <c r="V284" s="133"/>
      <c r="AF284" s="133"/>
      <c r="AP284" s="133"/>
      <c r="AZ284" s="133"/>
      <c r="BA284" s="133"/>
      <c r="BB284" s="133"/>
      <c r="BC284" s="133"/>
      <c r="BD284" s="133"/>
      <c r="BE284" s="133"/>
      <c r="BF284" s="133"/>
      <c r="BG284" s="133"/>
      <c r="BJ284" s="133"/>
      <c r="BT284" s="133"/>
      <c r="CD284" s="133"/>
      <c r="CN284" s="133"/>
      <c r="CX284" s="133"/>
      <c r="DH284" s="133"/>
      <c r="DR284" s="133"/>
      <c r="EB284" s="133"/>
      <c r="EL284" s="133"/>
      <c r="EV284" s="133"/>
      <c r="FF284" s="133"/>
      <c r="FP284" s="133"/>
      <c r="FZ284" s="133"/>
      <c r="GJ284" s="133"/>
      <c r="GT284" s="133"/>
      <c r="HD284" s="133"/>
      <c r="HN284" s="133"/>
      <c r="HX284" s="133"/>
      <c r="IH284" s="133"/>
      <c r="IR284" s="133"/>
      <c r="JB284" s="133"/>
      <c r="JL284" s="133"/>
      <c r="JV284" s="133"/>
      <c r="KF284" s="133"/>
    </row>
    <row xmlns:x14ac="http://schemas.microsoft.com/office/spreadsheetml/2009/9/ac" r="285" s="3" customFormat="true" x14ac:dyDescent="0.25">
      <c r="A285" s="424"/>
      <c r="B285" s="133"/>
      <c r="L285" s="133"/>
      <c r="V285" s="133"/>
      <c r="AF285" s="133"/>
      <c r="AP285" s="133"/>
      <c r="AZ285" s="133"/>
      <c r="BA285" s="133"/>
      <c r="BB285" s="133"/>
      <c r="BC285" s="133"/>
      <c r="BD285" s="133"/>
      <c r="BE285" s="133"/>
      <c r="BF285" s="133"/>
      <c r="BG285" s="133"/>
      <c r="BJ285" s="133"/>
      <c r="BT285" s="133"/>
      <c r="CD285" s="133"/>
      <c r="CN285" s="133"/>
      <c r="CX285" s="133"/>
      <c r="DH285" s="133"/>
      <c r="DR285" s="133"/>
      <c r="EB285" s="133"/>
      <c r="EL285" s="133"/>
      <c r="EV285" s="133"/>
      <c r="FF285" s="133"/>
      <c r="FP285" s="133"/>
      <c r="FZ285" s="133"/>
      <c r="GJ285" s="133"/>
      <c r="GT285" s="133"/>
      <c r="HD285" s="133"/>
      <c r="HN285" s="133"/>
      <c r="HX285" s="133"/>
      <c r="IH285" s="133"/>
      <c r="IR285" s="133"/>
      <c r="JB285" s="133"/>
      <c r="JL285" s="133"/>
      <c r="JV285" s="133"/>
      <c r="KF285" s="133"/>
    </row>
    <row xmlns:x14ac="http://schemas.microsoft.com/office/spreadsheetml/2009/9/ac" r="286" s="3" customFormat="true" x14ac:dyDescent="0.25">
      <c r="A286" s="424"/>
      <c r="B286" s="133"/>
      <c r="L286" s="133"/>
      <c r="V286" s="133"/>
      <c r="AF286" s="133"/>
      <c r="AP286" s="133"/>
      <c r="AZ286" s="133"/>
      <c r="BA286" s="133"/>
      <c r="BB286" s="133"/>
      <c r="BC286" s="133"/>
      <c r="BD286" s="133"/>
      <c r="BE286" s="133"/>
      <c r="BF286" s="133"/>
      <c r="BG286" s="133"/>
      <c r="BJ286" s="133"/>
      <c r="BT286" s="133"/>
      <c r="CD286" s="133"/>
      <c r="CN286" s="133"/>
      <c r="CX286" s="133"/>
      <c r="DH286" s="133"/>
      <c r="DR286" s="133"/>
      <c r="EB286" s="133"/>
      <c r="EL286" s="133"/>
      <c r="EV286" s="133"/>
      <c r="FF286" s="133"/>
      <c r="FP286" s="133"/>
      <c r="FZ286" s="133"/>
      <c r="GJ286" s="133"/>
      <c r="GT286" s="133"/>
      <c r="HD286" s="133"/>
      <c r="HN286" s="133"/>
      <c r="HX286" s="133"/>
      <c r="IH286" s="133"/>
      <c r="IR286" s="133"/>
      <c r="JB286" s="133"/>
      <c r="JL286" s="133"/>
      <c r="JV286" s="133"/>
      <c r="KF286" s="133"/>
    </row>
    <row xmlns:x14ac="http://schemas.microsoft.com/office/spreadsheetml/2009/9/ac" r="287" s="3" customFormat="true" x14ac:dyDescent="0.25">
      <c r="A287" s="424"/>
      <c r="B287" s="133"/>
      <c r="L287" s="133"/>
      <c r="V287" s="133"/>
      <c r="AF287" s="133"/>
      <c r="AP287" s="133"/>
      <c r="AZ287" s="133"/>
      <c r="BA287" s="133"/>
      <c r="BB287" s="133"/>
      <c r="BC287" s="133"/>
      <c r="BD287" s="133"/>
      <c r="BE287" s="133"/>
      <c r="BF287" s="133"/>
      <c r="BG287" s="133"/>
      <c r="BJ287" s="133"/>
      <c r="BT287" s="133"/>
      <c r="CD287" s="133"/>
      <c r="CN287" s="133"/>
      <c r="CX287" s="133"/>
      <c r="DH287" s="133"/>
      <c r="DR287" s="133"/>
      <c r="EB287" s="133"/>
      <c r="EL287" s="133"/>
      <c r="EV287" s="133"/>
      <c r="FF287" s="133"/>
      <c r="FP287" s="133"/>
      <c r="FZ287" s="133"/>
      <c r="GJ287" s="133"/>
      <c r="GT287" s="133"/>
      <c r="HD287" s="133"/>
      <c r="HN287" s="133"/>
      <c r="HX287" s="133"/>
      <c r="IH287" s="133"/>
      <c r="IR287" s="133"/>
      <c r="JB287" s="133"/>
      <c r="JL287" s="133"/>
      <c r="JV287" s="133"/>
      <c r="KF287" s="133"/>
    </row>
    <row xmlns:x14ac="http://schemas.microsoft.com/office/spreadsheetml/2009/9/ac" r="288" s="3" customFormat="true" x14ac:dyDescent="0.25">
      <c r="A288" s="424"/>
      <c r="B288" s="133"/>
      <c r="L288" s="133"/>
      <c r="V288" s="133"/>
      <c r="AF288" s="133"/>
      <c r="AP288" s="133"/>
      <c r="AZ288" s="133"/>
      <c r="BA288" s="133"/>
      <c r="BB288" s="133"/>
      <c r="BC288" s="133"/>
      <c r="BD288" s="133"/>
      <c r="BE288" s="133"/>
      <c r="BF288" s="133"/>
      <c r="BG288" s="133"/>
      <c r="BJ288" s="133"/>
      <c r="BT288" s="133"/>
      <c r="CD288" s="133"/>
      <c r="CN288" s="133"/>
      <c r="CX288" s="133"/>
      <c r="DH288" s="133"/>
      <c r="DR288" s="133"/>
      <c r="EB288" s="133"/>
      <c r="EL288" s="133"/>
      <c r="EV288" s="133"/>
      <c r="FF288" s="133"/>
      <c r="FP288" s="133"/>
      <c r="FZ288" s="133"/>
      <c r="GJ288" s="133"/>
      <c r="GT288" s="133"/>
      <c r="HD288" s="133"/>
      <c r="HN288" s="133"/>
      <c r="HX288" s="133"/>
      <c r="IH288" s="133"/>
      <c r="IR288" s="133"/>
      <c r="JB288" s="133"/>
      <c r="JL288" s="133"/>
      <c r="JV288" s="133"/>
      <c r="KF288" s="133"/>
    </row>
    <row xmlns:x14ac="http://schemas.microsoft.com/office/spreadsheetml/2009/9/ac" r="289" s="3" customFormat="true" x14ac:dyDescent="0.25">
      <c r="A289" s="424"/>
      <c r="B289" s="133"/>
      <c r="L289" s="133"/>
      <c r="V289" s="133"/>
      <c r="AF289" s="133"/>
      <c r="AP289" s="133"/>
      <c r="AZ289" s="133"/>
      <c r="BA289" s="133"/>
      <c r="BB289" s="133"/>
      <c r="BC289" s="133"/>
      <c r="BD289" s="133"/>
      <c r="BE289" s="133"/>
      <c r="BF289" s="133"/>
      <c r="BG289" s="133"/>
      <c r="BJ289" s="133"/>
      <c r="BT289" s="133"/>
      <c r="CD289" s="133"/>
      <c r="CN289" s="133"/>
      <c r="CX289" s="133"/>
      <c r="DH289" s="133"/>
      <c r="DR289" s="133"/>
      <c r="EB289" s="133"/>
      <c r="EL289" s="133"/>
      <c r="EV289" s="133"/>
      <c r="FF289" s="133"/>
      <c r="FP289" s="133"/>
      <c r="FZ289" s="133"/>
      <c r="GJ289" s="133"/>
      <c r="GT289" s="133"/>
      <c r="HD289" s="133"/>
      <c r="HN289" s="133"/>
      <c r="HX289" s="133"/>
      <c r="IH289" s="133"/>
      <c r="IR289" s="133"/>
      <c r="JB289" s="133"/>
      <c r="JL289" s="133"/>
      <c r="JV289" s="133"/>
      <c r="KF289" s="133"/>
    </row>
    <row xmlns:x14ac="http://schemas.microsoft.com/office/spreadsheetml/2009/9/ac" r="290" s="3" customFormat="true" x14ac:dyDescent="0.25">
      <c r="A290" s="424"/>
      <c r="B290" s="133"/>
      <c r="L290" s="133"/>
      <c r="V290" s="133"/>
      <c r="AF290" s="133"/>
      <c r="AP290" s="133"/>
      <c r="AZ290" s="133"/>
      <c r="BA290" s="133"/>
      <c r="BB290" s="133"/>
      <c r="BC290" s="133"/>
      <c r="BD290" s="133"/>
      <c r="BE290" s="133"/>
      <c r="BF290" s="133"/>
      <c r="BG290" s="133"/>
      <c r="BJ290" s="133"/>
      <c r="BT290" s="133"/>
      <c r="CD290" s="133"/>
      <c r="CN290" s="133"/>
      <c r="CX290" s="133"/>
      <c r="DH290" s="133"/>
      <c r="DR290" s="133"/>
      <c r="EB290" s="133"/>
      <c r="EL290" s="133"/>
      <c r="EV290" s="133"/>
      <c r="FF290" s="133"/>
      <c r="FP290" s="133"/>
      <c r="FZ290" s="133"/>
      <c r="GJ290" s="133"/>
      <c r="GT290" s="133"/>
      <c r="HD290" s="133"/>
      <c r="HN290" s="133"/>
      <c r="HX290" s="133"/>
      <c r="IH290" s="133"/>
      <c r="IR290" s="133"/>
      <c r="JB290" s="133"/>
      <c r="JL290" s="133"/>
      <c r="JV290" s="133"/>
      <c r="KF290" s="133"/>
    </row>
    <row xmlns:x14ac="http://schemas.microsoft.com/office/spreadsheetml/2009/9/ac" r="291" s="3" customFormat="true" x14ac:dyDescent="0.25">
      <c r="A291" s="424"/>
      <c r="B291" s="133"/>
      <c r="L291" s="133"/>
      <c r="V291" s="133"/>
      <c r="AF291" s="133"/>
      <c r="AP291" s="133"/>
      <c r="AZ291" s="133"/>
      <c r="BA291" s="133"/>
      <c r="BB291" s="133"/>
      <c r="BC291" s="133"/>
      <c r="BD291" s="133"/>
      <c r="BE291" s="133"/>
      <c r="BF291" s="133"/>
      <c r="BG291" s="133"/>
      <c r="BJ291" s="133"/>
      <c r="BT291" s="133"/>
      <c r="CD291" s="133"/>
      <c r="CN291" s="133"/>
      <c r="CX291" s="133"/>
      <c r="DH291" s="133"/>
      <c r="DR291" s="133"/>
      <c r="EB291" s="133"/>
      <c r="EL291" s="133"/>
      <c r="EV291" s="133"/>
      <c r="FF291" s="133"/>
      <c r="FP291" s="133"/>
      <c r="FZ291" s="133"/>
      <c r="GJ291" s="133"/>
      <c r="GT291" s="133"/>
      <c r="HD291" s="133"/>
      <c r="HN291" s="133"/>
      <c r="HX291" s="133"/>
      <c r="IH291" s="133"/>
      <c r="IR291" s="133"/>
      <c r="JB291" s="133"/>
      <c r="JL291" s="133"/>
      <c r="JV291" s="133"/>
      <c r="KF291" s="133"/>
    </row>
    <row xmlns:x14ac="http://schemas.microsoft.com/office/spreadsheetml/2009/9/ac" r="292" s="3" customFormat="true" x14ac:dyDescent="0.25">
      <c r="A292" s="424"/>
      <c r="B292" s="133"/>
      <c r="L292" s="133"/>
      <c r="V292" s="133"/>
      <c r="AF292" s="133"/>
      <c r="AP292" s="133"/>
      <c r="AZ292" s="133"/>
      <c r="BA292" s="133"/>
      <c r="BB292" s="133"/>
      <c r="BC292" s="133"/>
      <c r="BD292" s="133"/>
      <c r="BE292" s="133"/>
      <c r="BF292" s="133"/>
      <c r="BG292" s="133"/>
      <c r="BJ292" s="133"/>
      <c r="BT292" s="133"/>
      <c r="CD292" s="133"/>
      <c r="CN292" s="133"/>
      <c r="CX292" s="133"/>
      <c r="DH292" s="133"/>
      <c r="DR292" s="133"/>
      <c r="EB292" s="133"/>
      <c r="EL292" s="133"/>
      <c r="EV292" s="133"/>
      <c r="FF292" s="133"/>
      <c r="FP292" s="133"/>
      <c r="FZ292" s="133"/>
      <c r="GJ292" s="133"/>
      <c r="GT292" s="133"/>
      <c r="HD292" s="133"/>
      <c r="HN292" s="133"/>
      <c r="HX292" s="133"/>
      <c r="IH292" s="133"/>
      <c r="IR292" s="133"/>
      <c r="JB292" s="133"/>
      <c r="JL292" s="133"/>
      <c r="JV292" s="133"/>
      <c r="KF292" s="133"/>
    </row>
    <row xmlns:x14ac="http://schemas.microsoft.com/office/spreadsheetml/2009/9/ac" r="293" s="3" customFormat="true" x14ac:dyDescent="0.25">
      <c r="A293" s="424"/>
      <c r="B293" s="133"/>
      <c r="L293" s="133"/>
      <c r="V293" s="133"/>
      <c r="AF293" s="133"/>
      <c r="AP293" s="133"/>
      <c r="AZ293" s="133"/>
      <c r="BA293" s="133"/>
      <c r="BB293" s="133"/>
      <c r="BC293" s="133"/>
      <c r="BD293" s="133"/>
      <c r="BE293" s="133"/>
      <c r="BF293" s="133"/>
      <c r="BG293" s="133"/>
      <c r="BJ293" s="133"/>
      <c r="BT293" s="133"/>
      <c r="CD293" s="133"/>
      <c r="CN293" s="133"/>
      <c r="CX293" s="133"/>
      <c r="DH293" s="133"/>
      <c r="DR293" s="133"/>
      <c r="EB293" s="133"/>
      <c r="EL293" s="133"/>
      <c r="EV293" s="133"/>
      <c r="FF293" s="133"/>
      <c r="FP293" s="133"/>
      <c r="FZ293" s="133"/>
      <c r="GJ293" s="133"/>
      <c r="GT293" s="133"/>
      <c r="HD293" s="133"/>
      <c r="HN293" s="133"/>
      <c r="HX293" s="133"/>
      <c r="IH293" s="133"/>
      <c r="IR293" s="133"/>
      <c r="JB293" s="133"/>
      <c r="JL293" s="133"/>
      <c r="JV293" s="133"/>
      <c r="KF293" s="133"/>
    </row>
    <row xmlns:x14ac="http://schemas.microsoft.com/office/spreadsheetml/2009/9/ac" r="294" s="3" customFormat="true" x14ac:dyDescent="0.25">
      <c r="A294" s="424"/>
      <c r="B294" s="133"/>
      <c r="L294" s="133"/>
      <c r="V294" s="133"/>
      <c r="AF294" s="133"/>
      <c r="AP294" s="133"/>
      <c r="AZ294" s="133"/>
      <c r="BA294" s="133"/>
      <c r="BB294" s="133"/>
      <c r="BC294" s="133"/>
      <c r="BD294" s="133"/>
      <c r="BE294" s="133"/>
      <c r="BF294" s="133"/>
      <c r="BG294" s="133"/>
      <c r="BJ294" s="133"/>
      <c r="BT294" s="133"/>
      <c r="CD294" s="133"/>
      <c r="CN294" s="133"/>
      <c r="CX294" s="133"/>
      <c r="DH294" s="133"/>
      <c r="DR294" s="133"/>
      <c r="EB294" s="133"/>
      <c r="EL294" s="133"/>
      <c r="EV294" s="133"/>
      <c r="FF294" s="133"/>
      <c r="FP294" s="133"/>
      <c r="FZ294" s="133"/>
      <c r="GJ294" s="133"/>
      <c r="GT294" s="133"/>
      <c r="HD294" s="133"/>
      <c r="HN294" s="133"/>
      <c r="HX294" s="133"/>
      <c r="IH294" s="133"/>
      <c r="IR294" s="133"/>
      <c r="JB294" s="133"/>
      <c r="JL294" s="133"/>
      <c r="JV294" s="133"/>
      <c r="KF294" s="133"/>
    </row>
    <row xmlns:x14ac="http://schemas.microsoft.com/office/spreadsheetml/2009/9/ac" r="295" s="3" customFormat="true" x14ac:dyDescent="0.25">
      <c r="A295" s="424"/>
      <c r="B295" s="133"/>
      <c r="L295" s="133"/>
      <c r="V295" s="133"/>
      <c r="AF295" s="133"/>
      <c r="AP295" s="133"/>
      <c r="AZ295" s="133"/>
      <c r="BA295" s="133"/>
      <c r="BB295" s="133"/>
      <c r="BC295" s="133"/>
      <c r="BD295" s="133"/>
      <c r="BE295" s="133"/>
      <c r="BF295" s="133"/>
      <c r="BG295" s="133"/>
      <c r="BJ295" s="133"/>
      <c r="BT295" s="133"/>
      <c r="CD295" s="133"/>
      <c r="CN295" s="133"/>
      <c r="CX295" s="133"/>
      <c r="DH295" s="133"/>
      <c r="DR295" s="133"/>
      <c r="EB295" s="133"/>
      <c r="EL295" s="133"/>
      <c r="EV295" s="133"/>
      <c r="FF295" s="133"/>
      <c r="FP295" s="133"/>
      <c r="FZ295" s="133"/>
      <c r="GJ295" s="133"/>
      <c r="GT295" s="133"/>
      <c r="HD295" s="133"/>
      <c r="HN295" s="133"/>
      <c r="HX295" s="133"/>
      <c r="IH295" s="133"/>
      <c r="IR295" s="133"/>
      <c r="JB295" s="133"/>
      <c r="JL295" s="133"/>
      <c r="JV295" s="133"/>
      <c r="KF295" s="133"/>
    </row>
    <row xmlns:x14ac="http://schemas.microsoft.com/office/spreadsheetml/2009/9/ac" r="296" s="3" customFormat="true" x14ac:dyDescent="0.25">
      <c r="A296" s="424"/>
      <c r="B296" s="133"/>
      <c r="L296" s="133"/>
      <c r="V296" s="133"/>
      <c r="AF296" s="133"/>
      <c r="AP296" s="133"/>
      <c r="AZ296" s="133"/>
      <c r="BA296" s="133"/>
      <c r="BB296" s="133"/>
      <c r="BC296" s="133"/>
      <c r="BD296" s="133"/>
      <c r="BE296" s="133"/>
      <c r="BF296" s="133"/>
      <c r="BG296" s="133"/>
      <c r="BJ296" s="133"/>
      <c r="BT296" s="133"/>
      <c r="CD296" s="133"/>
      <c r="CN296" s="133"/>
      <c r="CX296" s="133"/>
      <c r="DH296" s="133"/>
      <c r="DR296" s="133"/>
      <c r="EB296" s="133"/>
      <c r="EL296" s="133"/>
      <c r="EV296" s="133"/>
      <c r="FF296" s="133"/>
      <c r="FP296" s="133"/>
      <c r="FZ296" s="133"/>
      <c r="GJ296" s="133"/>
      <c r="GT296" s="133"/>
      <c r="HD296" s="133"/>
      <c r="HN296" s="133"/>
      <c r="HX296" s="133"/>
      <c r="IH296" s="133"/>
      <c r="IR296" s="133"/>
      <c r="JB296" s="133"/>
      <c r="JL296" s="133"/>
      <c r="JV296" s="133"/>
      <c r="KF296" s="133"/>
    </row>
    <row xmlns:x14ac="http://schemas.microsoft.com/office/spreadsheetml/2009/9/ac" r="297" s="3" customFormat="true" x14ac:dyDescent="0.25">
      <c r="A297" s="424"/>
      <c r="B297" s="133"/>
      <c r="L297" s="133"/>
      <c r="V297" s="133"/>
      <c r="AF297" s="133"/>
      <c r="AP297" s="133"/>
      <c r="AZ297" s="133"/>
      <c r="BA297" s="133"/>
      <c r="BB297" s="133"/>
      <c r="BC297" s="133"/>
      <c r="BD297" s="133"/>
      <c r="BE297" s="133"/>
      <c r="BF297" s="133"/>
      <c r="BG297" s="133"/>
      <c r="BJ297" s="133"/>
      <c r="BT297" s="133"/>
      <c r="CD297" s="133"/>
      <c r="CN297" s="133"/>
      <c r="CX297" s="133"/>
      <c r="DH297" s="133"/>
      <c r="DR297" s="133"/>
      <c r="EB297" s="133"/>
      <c r="EL297" s="133"/>
      <c r="EV297" s="133"/>
      <c r="FF297" s="133"/>
      <c r="FP297" s="133"/>
      <c r="FZ297" s="133"/>
      <c r="GJ297" s="133"/>
      <c r="GT297" s="133"/>
      <c r="HD297" s="133"/>
      <c r="HN297" s="133"/>
      <c r="HX297" s="133"/>
      <c r="IH297" s="133"/>
      <c r="IR297" s="133"/>
      <c r="JB297" s="133"/>
      <c r="JL297" s="133"/>
      <c r="JV297" s="133"/>
      <c r="KF297" s="133"/>
    </row>
    <row xmlns:x14ac="http://schemas.microsoft.com/office/spreadsheetml/2009/9/ac" r="298" s="3" customFormat="true" x14ac:dyDescent="0.25">
      <c r="A298" s="424"/>
      <c r="B298" s="133"/>
      <c r="L298" s="133"/>
      <c r="V298" s="133"/>
      <c r="AF298" s="133"/>
      <c r="AP298" s="133"/>
      <c r="AZ298" s="133"/>
      <c r="BA298" s="133"/>
      <c r="BB298" s="133"/>
      <c r="BC298" s="133"/>
      <c r="BD298" s="133"/>
      <c r="BE298" s="133"/>
      <c r="BF298" s="133"/>
      <c r="BG298" s="133"/>
      <c r="BJ298" s="133"/>
      <c r="BT298" s="133"/>
      <c r="CD298" s="133"/>
      <c r="CN298" s="133"/>
      <c r="CX298" s="133"/>
      <c r="DH298" s="133"/>
      <c r="DR298" s="133"/>
      <c r="EB298" s="133"/>
      <c r="EL298" s="133"/>
      <c r="EV298" s="133"/>
      <c r="FF298" s="133"/>
      <c r="FP298" s="133"/>
      <c r="FZ298" s="133"/>
      <c r="GJ298" s="133"/>
      <c r="GT298" s="133"/>
      <c r="HD298" s="133"/>
      <c r="HN298" s="133"/>
      <c r="HX298" s="133"/>
      <c r="IH298" s="133"/>
      <c r="IR298" s="133"/>
      <c r="JB298" s="133"/>
      <c r="JL298" s="133"/>
      <c r="JV298" s="133"/>
      <c r="KF298" s="133"/>
    </row>
    <row xmlns:x14ac="http://schemas.microsoft.com/office/spreadsheetml/2009/9/ac" r="299" s="3" customFormat="true" x14ac:dyDescent="0.25">
      <c r="A299" s="424"/>
      <c r="B299" s="133"/>
      <c r="L299" s="133"/>
      <c r="V299" s="133"/>
      <c r="AF299" s="133"/>
      <c r="AP299" s="133"/>
      <c r="AZ299" s="133"/>
      <c r="BA299" s="133"/>
      <c r="BB299" s="133"/>
      <c r="BC299" s="133"/>
      <c r="BD299" s="133"/>
      <c r="BE299" s="133"/>
      <c r="BF299" s="133"/>
      <c r="BG299" s="133"/>
      <c r="BJ299" s="133"/>
      <c r="BT299" s="133"/>
      <c r="CD299" s="133"/>
      <c r="CN299" s="133"/>
      <c r="CX299" s="133"/>
      <c r="DH299" s="133"/>
      <c r="DR299" s="133"/>
      <c r="EB299" s="133"/>
      <c r="EL299" s="133"/>
      <c r="EV299" s="133"/>
      <c r="FF299" s="133"/>
      <c r="FP299" s="133"/>
      <c r="FZ299" s="133"/>
      <c r="GJ299" s="133"/>
      <c r="GT299" s="133"/>
      <c r="HD299" s="133"/>
      <c r="HN299" s="133"/>
      <c r="HX299" s="133"/>
      <c r="IH299" s="133"/>
      <c r="IR299" s="133"/>
      <c r="JB299" s="133"/>
      <c r="JL299" s="133"/>
      <c r="JV299" s="133"/>
      <c r="KF299" s="133"/>
    </row>
    <row xmlns:x14ac="http://schemas.microsoft.com/office/spreadsheetml/2009/9/ac" r="300" s="3" customFormat="true" x14ac:dyDescent="0.25">
      <c r="A300" s="424"/>
      <c r="B300" s="133"/>
      <c r="L300" s="133"/>
      <c r="V300" s="133"/>
      <c r="AF300" s="133"/>
      <c r="AP300" s="133"/>
      <c r="AZ300" s="133"/>
      <c r="BA300" s="133"/>
      <c r="BB300" s="133"/>
      <c r="BC300" s="133"/>
      <c r="BD300" s="133"/>
      <c r="BE300" s="133"/>
      <c r="BF300" s="133"/>
      <c r="BG300" s="133"/>
      <c r="BJ300" s="133"/>
      <c r="BT300" s="133"/>
      <c r="CD300" s="133"/>
      <c r="CN300" s="133"/>
      <c r="CX300" s="133"/>
      <c r="DH300" s="133"/>
      <c r="DR300" s="133"/>
      <c r="EB300" s="133"/>
      <c r="EL300" s="133"/>
      <c r="EV300" s="133"/>
      <c r="FF300" s="133"/>
      <c r="FP300" s="133"/>
      <c r="FZ300" s="133"/>
      <c r="GJ300" s="133"/>
      <c r="GT300" s="133"/>
      <c r="HD300" s="133"/>
      <c r="HN300" s="133"/>
      <c r="HX300" s="133"/>
      <c r="IH300" s="133"/>
      <c r="IR300" s="133"/>
      <c r="JB300" s="133"/>
      <c r="JL300" s="133"/>
      <c r="JV300" s="133"/>
      <c r="KF300" s="133"/>
    </row>
    <row xmlns:x14ac="http://schemas.microsoft.com/office/spreadsheetml/2009/9/ac" r="301" s="3" customFormat="true" x14ac:dyDescent="0.25">
      <c r="A301" s="424"/>
      <c r="B301" s="133"/>
      <c r="L301" s="133"/>
      <c r="V301" s="133"/>
      <c r="AF301" s="133"/>
      <c r="AP301" s="133"/>
      <c r="AZ301" s="133"/>
      <c r="BA301" s="133"/>
      <c r="BB301" s="133"/>
      <c r="BC301" s="133"/>
      <c r="BD301" s="133"/>
      <c r="BE301" s="133"/>
      <c r="BF301" s="133"/>
      <c r="BG301" s="133"/>
      <c r="BJ301" s="133"/>
      <c r="BT301" s="133"/>
      <c r="CD301" s="133"/>
      <c r="CN301" s="133"/>
      <c r="CX301" s="133"/>
      <c r="DH301" s="133"/>
      <c r="DR301" s="133"/>
      <c r="EB301" s="133"/>
      <c r="EL301" s="133"/>
      <c r="EV301" s="133"/>
      <c r="FF301" s="133"/>
      <c r="FP301" s="133"/>
      <c r="FZ301" s="133"/>
      <c r="GJ301" s="133"/>
      <c r="GT301" s="133"/>
      <c r="HD301" s="133"/>
      <c r="HN301" s="133"/>
      <c r="HX301" s="133"/>
      <c r="IH301" s="133"/>
      <c r="IR301" s="133"/>
      <c r="JB301" s="133"/>
      <c r="JL301" s="133"/>
      <c r="JV301" s="133"/>
      <c r="KF301" s="133"/>
    </row>
    <row xmlns:x14ac="http://schemas.microsoft.com/office/spreadsheetml/2009/9/ac" r="302" s="3" customFormat="true" x14ac:dyDescent="0.25">
      <c r="A302" s="424"/>
      <c r="B302" s="133"/>
      <c r="L302" s="133"/>
      <c r="V302" s="133"/>
      <c r="AF302" s="133"/>
      <c r="AP302" s="133"/>
      <c r="AZ302" s="133"/>
      <c r="BA302" s="133"/>
      <c r="BB302" s="133"/>
      <c r="BC302" s="133"/>
      <c r="BD302" s="133"/>
      <c r="BE302" s="133"/>
      <c r="BF302" s="133"/>
      <c r="BG302" s="133"/>
      <c r="BJ302" s="133"/>
      <c r="BT302" s="133"/>
      <c r="CD302" s="133"/>
      <c r="CN302" s="133"/>
      <c r="CX302" s="133"/>
      <c r="DH302" s="133"/>
      <c r="DR302" s="133"/>
      <c r="EB302" s="133"/>
      <c r="EL302" s="133"/>
      <c r="EV302" s="133"/>
      <c r="FF302" s="133"/>
      <c r="FP302" s="133"/>
      <c r="FZ302" s="133"/>
      <c r="GJ302" s="133"/>
      <c r="GT302" s="133"/>
      <c r="HD302" s="133"/>
      <c r="HN302" s="133"/>
      <c r="HX302" s="133"/>
      <c r="IH302" s="133"/>
      <c r="IR302" s="133"/>
      <c r="JB302" s="133"/>
      <c r="JL302" s="133"/>
      <c r="JV302" s="133"/>
      <c r="KF302" s="133"/>
    </row>
    <row xmlns:x14ac="http://schemas.microsoft.com/office/spreadsheetml/2009/9/ac" r="303" s="3" customFormat="true" x14ac:dyDescent="0.25">
      <c r="A303" s="424"/>
      <c r="B303" s="133"/>
      <c r="L303" s="133"/>
      <c r="V303" s="133"/>
      <c r="AF303" s="133"/>
      <c r="AP303" s="133"/>
      <c r="AZ303" s="133"/>
      <c r="BA303" s="133"/>
      <c r="BB303" s="133"/>
      <c r="BC303" s="133"/>
      <c r="BD303" s="133"/>
      <c r="BE303" s="133"/>
      <c r="BF303" s="133"/>
      <c r="BG303" s="133"/>
      <c r="BJ303" s="133"/>
      <c r="BT303" s="133"/>
      <c r="CD303" s="133"/>
      <c r="CN303" s="133"/>
      <c r="CX303" s="133"/>
      <c r="DH303" s="133"/>
      <c r="DR303" s="133"/>
      <c r="EB303" s="133"/>
      <c r="EL303" s="133"/>
      <c r="EV303" s="133"/>
      <c r="FF303" s="133"/>
      <c r="FP303" s="133"/>
      <c r="FZ303" s="133"/>
      <c r="GJ303" s="133"/>
      <c r="GT303" s="133"/>
      <c r="HD303" s="133"/>
      <c r="HN303" s="133"/>
      <c r="HX303" s="133"/>
      <c r="IH303" s="133"/>
      <c r="IR303" s="133"/>
      <c r="JB303" s="133"/>
      <c r="JL303" s="133"/>
      <c r="JV303" s="133"/>
      <c r="KF303" s="133"/>
    </row>
    <row xmlns:x14ac="http://schemas.microsoft.com/office/spreadsheetml/2009/9/ac" r="304" s="3" customFormat="true" x14ac:dyDescent="0.25">
      <c r="A304" s="424"/>
      <c r="B304" s="133"/>
      <c r="L304" s="133"/>
      <c r="V304" s="133"/>
      <c r="AF304" s="133"/>
      <c r="AP304" s="133"/>
      <c r="AZ304" s="133"/>
      <c r="BA304" s="133"/>
      <c r="BB304" s="133"/>
      <c r="BC304" s="133"/>
      <c r="BD304" s="133"/>
      <c r="BE304" s="133"/>
      <c r="BF304" s="133"/>
      <c r="BG304" s="133"/>
      <c r="BJ304" s="133"/>
      <c r="BT304" s="133"/>
      <c r="CD304" s="133"/>
      <c r="CN304" s="133"/>
      <c r="CX304" s="133"/>
      <c r="DH304" s="133"/>
      <c r="DR304" s="133"/>
      <c r="EB304" s="133"/>
      <c r="EL304" s="133"/>
      <c r="EV304" s="133"/>
      <c r="FF304" s="133"/>
      <c r="FP304" s="133"/>
      <c r="FZ304" s="133"/>
      <c r="GJ304" s="133"/>
      <c r="GT304" s="133"/>
      <c r="HD304" s="133"/>
      <c r="HN304" s="133"/>
      <c r="HX304" s="133"/>
      <c r="IH304" s="133"/>
      <c r="IR304" s="133"/>
      <c r="JB304" s="133"/>
      <c r="JL304" s="133"/>
      <c r="JV304" s="133"/>
      <c r="KF304" s="133"/>
    </row>
    <row xmlns:x14ac="http://schemas.microsoft.com/office/spreadsheetml/2009/9/ac" r="305" s="3" customFormat="true" x14ac:dyDescent="0.25">
      <c r="A305" s="424"/>
      <c r="B305" s="133"/>
      <c r="L305" s="133"/>
      <c r="V305" s="133"/>
      <c r="AF305" s="133"/>
      <c r="AP305" s="133"/>
      <c r="AZ305" s="133"/>
      <c r="BA305" s="133"/>
      <c r="BB305" s="133"/>
      <c r="BC305" s="133"/>
      <c r="BD305" s="133"/>
      <c r="BE305" s="133"/>
      <c r="BF305" s="133"/>
      <c r="BG305" s="133"/>
      <c r="BJ305" s="133"/>
      <c r="BT305" s="133"/>
      <c r="CD305" s="133"/>
      <c r="CN305" s="133"/>
      <c r="CX305" s="133"/>
      <c r="DH305" s="133"/>
      <c r="DR305" s="133"/>
      <c r="EB305" s="133"/>
      <c r="EL305" s="133"/>
      <c r="EV305" s="133"/>
      <c r="FF305" s="133"/>
      <c r="FP305" s="133"/>
      <c r="FZ305" s="133"/>
      <c r="GJ305" s="133"/>
      <c r="GT305" s="133"/>
      <c r="HD305" s="133"/>
      <c r="HN305" s="133"/>
      <c r="HX305" s="133"/>
      <c r="IH305" s="133"/>
      <c r="IR305" s="133"/>
      <c r="JB305" s="133"/>
      <c r="JL305" s="133"/>
      <c r="JV305" s="133"/>
      <c r="KF305" s="133"/>
    </row>
    <row xmlns:x14ac="http://schemas.microsoft.com/office/spreadsheetml/2009/9/ac" r="306" s="3" customFormat="true" x14ac:dyDescent="0.25">
      <c r="A306" s="424"/>
      <c r="B306" s="133"/>
      <c r="L306" s="133"/>
      <c r="V306" s="133"/>
      <c r="AF306" s="133"/>
      <c r="AP306" s="133"/>
      <c r="AZ306" s="133"/>
      <c r="BA306" s="133"/>
      <c r="BB306" s="133"/>
      <c r="BC306" s="133"/>
      <c r="BD306" s="133"/>
      <c r="BE306" s="133"/>
      <c r="BF306" s="133"/>
      <c r="BG306" s="133"/>
      <c r="BJ306" s="133"/>
      <c r="BT306" s="133"/>
      <c r="CD306" s="133"/>
      <c r="CN306" s="133"/>
      <c r="CX306" s="133"/>
      <c r="DH306" s="133"/>
      <c r="DR306" s="133"/>
      <c r="EB306" s="133"/>
      <c r="EL306" s="133"/>
      <c r="EV306" s="133"/>
      <c r="FF306" s="133"/>
      <c r="FP306" s="133"/>
      <c r="FZ306" s="133"/>
      <c r="GJ306" s="133"/>
      <c r="GT306" s="133"/>
      <c r="HD306" s="133"/>
      <c r="HN306" s="133"/>
      <c r="HX306" s="133"/>
      <c r="IH306" s="133"/>
      <c r="IR306" s="133"/>
      <c r="JB306" s="133"/>
      <c r="JL306" s="133"/>
      <c r="JV306" s="133"/>
      <c r="KF306" s="133"/>
    </row>
    <row xmlns:x14ac="http://schemas.microsoft.com/office/spreadsheetml/2009/9/ac" r="307" s="3" customFormat="true" x14ac:dyDescent="0.25">
      <c r="A307" s="424"/>
      <c r="B307" s="133"/>
      <c r="L307" s="133"/>
      <c r="V307" s="133"/>
      <c r="AF307" s="133"/>
      <c r="AP307" s="133"/>
      <c r="AZ307" s="133"/>
      <c r="BA307" s="133"/>
      <c r="BB307" s="133"/>
      <c r="BC307" s="133"/>
      <c r="BD307" s="133"/>
      <c r="BE307" s="133"/>
      <c r="BF307" s="133"/>
      <c r="BG307" s="133"/>
      <c r="BJ307" s="133"/>
      <c r="BT307" s="133"/>
      <c r="CD307" s="133"/>
      <c r="CN307" s="133"/>
      <c r="CX307" s="133"/>
      <c r="DH307" s="133"/>
      <c r="DR307" s="133"/>
      <c r="EB307" s="133"/>
      <c r="EL307" s="133"/>
      <c r="EV307" s="133"/>
      <c r="FF307" s="133"/>
      <c r="FP307" s="133"/>
      <c r="FZ307" s="133"/>
      <c r="GJ307" s="133"/>
      <c r="GT307" s="133"/>
      <c r="HD307" s="133"/>
      <c r="HN307" s="133"/>
      <c r="HX307" s="133"/>
      <c r="IH307" s="133"/>
      <c r="IR307" s="133"/>
      <c r="JB307" s="133"/>
      <c r="JL307" s="133"/>
      <c r="JV307" s="133"/>
      <c r="KF307" s="133"/>
    </row>
    <row xmlns:x14ac="http://schemas.microsoft.com/office/spreadsheetml/2009/9/ac" r="308" s="3" customFormat="true" x14ac:dyDescent="0.25">
      <c r="A308" s="424"/>
      <c r="B308" s="133"/>
      <c r="L308" s="133"/>
      <c r="V308" s="133"/>
      <c r="AF308" s="133"/>
      <c r="AP308" s="133"/>
      <c r="AZ308" s="133"/>
      <c r="BA308" s="133"/>
      <c r="BB308" s="133"/>
      <c r="BC308" s="133"/>
      <c r="BD308" s="133"/>
      <c r="BE308" s="133"/>
      <c r="BF308" s="133"/>
      <c r="BG308" s="133"/>
      <c r="BJ308" s="133"/>
      <c r="BT308" s="133"/>
      <c r="CD308" s="133"/>
      <c r="CN308" s="133"/>
      <c r="CX308" s="133"/>
      <c r="DH308" s="133"/>
      <c r="DR308" s="133"/>
      <c r="EB308" s="133"/>
      <c r="EL308" s="133"/>
      <c r="EV308" s="133"/>
      <c r="FF308" s="133"/>
      <c r="FP308" s="133"/>
      <c r="FZ308" s="133"/>
      <c r="GJ308" s="133"/>
      <c r="GT308" s="133"/>
      <c r="HD308" s="133"/>
      <c r="HN308" s="133"/>
      <c r="HX308" s="133"/>
      <c r="IH308" s="133"/>
      <c r="IR308" s="133"/>
      <c r="JB308" s="133"/>
      <c r="JL308" s="133"/>
      <c r="JV308" s="133"/>
      <c r="KF308" s="133"/>
    </row>
    <row xmlns:x14ac="http://schemas.microsoft.com/office/spreadsheetml/2009/9/ac" r="309" s="3" customFormat="true" x14ac:dyDescent="0.25">
      <c r="A309" s="424"/>
      <c r="B309" s="133"/>
      <c r="L309" s="133"/>
      <c r="V309" s="133"/>
      <c r="AF309" s="133"/>
      <c r="AP309" s="133"/>
      <c r="AZ309" s="133"/>
      <c r="BA309" s="133"/>
      <c r="BB309" s="133"/>
      <c r="BC309" s="133"/>
      <c r="BD309" s="133"/>
      <c r="BE309" s="133"/>
      <c r="BF309" s="133"/>
      <c r="BG309" s="133"/>
      <c r="BJ309" s="133"/>
      <c r="BT309" s="133"/>
      <c r="CD309" s="133"/>
      <c r="CN309" s="133"/>
      <c r="CX309" s="133"/>
      <c r="DH309" s="133"/>
      <c r="DR309" s="133"/>
      <c r="EB309" s="133"/>
      <c r="EL309" s="133"/>
      <c r="EV309" s="133"/>
      <c r="FF309" s="133"/>
      <c r="FP309" s="133"/>
      <c r="FZ309" s="133"/>
      <c r="GJ309" s="133"/>
      <c r="GT309" s="133"/>
      <c r="HD309" s="133"/>
      <c r="HN309" s="133"/>
      <c r="HX309" s="133"/>
      <c r="IH309" s="133"/>
      <c r="IR309" s="133"/>
      <c r="JB309" s="133"/>
      <c r="JL309" s="133"/>
      <c r="JV309" s="133"/>
      <c r="KF309" s="133"/>
    </row>
    <row xmlns:x14ac="http://schemas.microsoft.com/office/spreadsheetml/2009/9/ac" r="310" s="3" customFormat="true" x14ac:dyDescent="0.25">
      <c r="A310" s="424"/>
      <c r="B310" s="133"/>
      <c r="L310" s="133"/>
      <c r="V310" s="133"/>
      <c r="AF310" s="133"/>
      <c r="AP310" s="133"/>
      <c r="AZ310" s="133"/>
      <c r="BA310" s="133"/>
      <c r="BB310" s="133"/>
      <c r="BC310" s="133"/>
      <c r="BD310" s="133"/>
      <c r="BE310" s="133"/>
      <c r="BF310" s="133"/>
      <c r="BG310" s="133"/>
      <c r="BJ310" s="133"/>
      <c r="BT310" s="133"/>
      <c r="CD310" s="133"/>
      <c r="CN310" s="133"/>
      <c r="CX310" s="133"/>
      <c r="DH310" s="133"/>
      <c r="DR310" s="133"/>
      <c r="EB310" s="133"/>
      <c r="EL310" s="133"/>
      <c r="EV310" s="133"/>
      <c r="FF310" s="133"/>
      <c r="FP310" s="133"/>
      <c r="FZ310" s="133"/>
      <c r="GJ310" s="133"/>
      <c r="GT310" s="133"/>
      <c r="HD310" s="133"/>
      <c r="HN310" s="133"/>
      <c r="HX310" s="133"/>
      <c r="IH310" s="133"/>
      <c r="IR310" s="133"/>
      <c r="JB310" s="133"/>
      <c r="JL310" s="133"/>
      <c r="JV310" s="133"/>
      <c r="KF310" s="133"/>
    </row>
    <row xmlns:x14ac="http://schemas.microsoft.com/office/spreadsheetml/2009/9/ac" r="311" s="3" customFormat="true" x14ac:dyDescent="0.25">
      <c r="A311" s="424"/>
      <c r="B311" s="133"/>
      <c r="L311" s="133"/>
      <c r="V311" s="133"/>
      <c r="AF311" s="133"/>
      <c r="AP311" s="133"/>
      <c r="AZ311" s="133"/>
      <c r="BA311" s="133"/>
      <c r="BB311" s="133"/>
      <c r="BC311" s="133"/>
      <c r="BD311" s="133"/>
      <c r="BE311" s="133"/>
      <c r="BF311" s="133"/>
      <c r="BG311" s="133"/>
      <c r="BJ311" s="133"/>
      <c r="BT311" s="133"/>
      <c r="CD311" s="133"/>
      <c r="CN311" s="133"/>
      <c r="CX311" s="133"/>
      <c r="DH311" s="133"/>
      <c r="DR311" s="133"/>
      <c r="EB311" s="133"/>
      <c r="EL311" s="133"/>
      <c r="EV311" s="133"/>
      <c r="FF311" s="133"/>
      <c r="FP311" s="133"/>
      <c r="FZ311" s="133"/>
      <c r="GJ311" s="133"/>
      <c r="GT311" s="133"/>
      <c r="HD311" s="133"/>
      <c r="HN311" s="133"/>
      <c r="HX311" s="133"/>
      <c r="IH311" s="133"/>
      <c r="IR311" s="133"/>
      <c r="JB311" s="133"/>
      <c r="JL311" s="133"/>
      <c r="JV311" s="133"/>
      <c r="KF311" s="133"/>
    </row>
    <row xmlns:x14ac="http://schemas.microsoft.com/office/spreadsheetml/2009/9/ac" r="312" s="3" customFormat="true" x14ac:dyDescent="0.25">
      <c r="A312" s="424"/>
      <c r="B312" s="133"/>
      <c r="L312" s="133"/>
      <c r="V312" s="133"/>
      <c r="AF312" s="133"/>
      <c r="AP312" s="133"/>
      <c r="AZ312" s="133"/>
      <c r="BA312" s="133"/>
      <c r="BB312" s="133"/>
      <c r="BC312" s="133"/>
      <c r="BD312" s="133"/>
      <c r="BE312" s="133"/>
      <c r="BF312" s="133"/>
      <c r="BG312" s="133"/>
      <c r="BJ312" s="133"/>
      <c r="BT312" s="133"/>
      <c r="CD312" s="133"/>
      <c r="CN312" s="133"/>
      <c r="CX312" s="133"/>
      <c r="DH312" s="133"/>
      <c r="DR312" s="133"/>
      <c r="EB312" s="133"/>
      <c r="EL312" s="133"/>
      <c r="EV312" s="133"/>
      <c r="FF312" s="133"/>
      <c r="FP312" s="133"/>
      <c r="FZ312" s="133"/>
      <c r="GJ312" s="133"/>
      <c r="GT312" s="133"/>
      <c r="HD312" s="133"/>
      <c r="HN312" s="133"/>
      <c r="HX312" s="133"/>
      <c r="IH312" s="133"/>
      <c r="IR312" s="133"/>
      <c r="JB312" s="133"/>
      <c r="JL312" s="133"/>
      <c r="JV312" s="133"/>
      <c r="KF312" s="133"/>
    </row>
    <row xmlns:x14ac="http://schemas.microsoft.com/office/spreadsheetml/2009/9/ac" r="313" s="3" customFormat="true" x14ac:dyDescent="0.25">
      <c r="A313" s="424"/>
      <c r="B313" s="133"/>
      <c r="L313" s="133"/>
      <c r="V313" s="133"/>
      <c r="AF313" s="133"/>
      <c r="AP313" s="133"/>
      <c r="AZ313" s="133"/>
      <c r="BA313" s="133"/>
      <c r="BB313" s="133"/>
      <c r="BC313" s="133"/>
      <c r="BD313" s="133"/>
      <c r="BE313" s="133"/>
      <c r="BF313" s="133"/>
      <c r="BG313" s="133"/>
      <c r="BJ313" s="133"/>
      <c r="BT313" s="133"/>
      <c r="CD313" s="133"/>
      <c r="CN313" s="133"/>
      <c r="CX313" s="133"/>
      <c r="DH313" s="133"/>
      <c r="DR313" s="133"/>
      <c r="EB313" s="133"/>
      <c r="EL313" s="133"/>
      <c r="EV313" s="133"/>
      <c r="FF313" s="133"/>
      <c r="FP313" s="133"/>
      <c r="FZ313" s="133"/>
      <c r="GJ313" s="133"/>
      <c r="GT313" s="133"/>
      <c r="HD313" s="133"/>
      <c r="HN313" s="133"/>
      <c r="HX313" s="133"/>
      <c r="IH313" s="133"/>
      <c r="IR313" s="133"/>
      <c r="JB313" s="133"/>
      <c r="JL313" s="133"/>
      <c r="JV313" s="133"/>
      <c r="KF313" s="133"/>
    </row>
    <row xmlns:x14ac="http://schemas.microsoft.com/office/spreadsheetml/2009/9/ac" r="314" s="3" customFormat="true" x14ac:dyDescent="0.25">
      <c r="A314" s="424"/>
      <c r="B314" s="133"/>
      <c r="L314" s="133"/>
      <c r="V314" s="133"/>
      <c r="AF314" s="133"/>
      <c r="AP314" s="133"/>
      <c r="AZ314" s="133"/>
      <c r="BA314" s="133"/>
      <c r="BB314" s="133"/>
      <c r="BC314" s="133"/>
      <c r="BD314" s="133"/>
      <c r="BE314" s="133"/>
      <c r="BF314" s="133"/>
      <c r="BG314" s="133"/>
      <c r="BJ314" s="133"/>
      <c r="BT314" s="133"/>
      <c r="CD314" s="133"/>
      <c r="CN314" s="133"/>
      <c r="CX314" s="133"/>
      <c r="DH314" s="133"/>
      <c r="DR314" s="133"/>
      <c r="EB314" s="133"/>
      <c r="EL314" s="133"/>
      <c r="EV314" s="133"/>
      <c r="FF314" s="133"/>
      <c r="FP314" s="133"/>
      <c r="FZ314" s="133"/>
      <c r="GJ314" s="133"/>
      <c r="GT314" s="133"/>
      <c r="HD314" s="133"/>
      <c r="HN314" s="133"/>
      <c r="HX314" s="133"/>
      <c r="IH314" s="133"/>
      <c r="IR314" s="133"/>
      <c r="JB314" s="133"/>
      <c r="JL314" s="133"/>
      <c r="JV314" s="133"/>
      <c r="KF314" s="133"/>
    </row>
    <row xmlns:x14ac="http://schemas.microsoft.com/office/spreadsheetml/2009/9/ac" r="315" s="3" customFormat="true" x14ac:dyDescent="0.25">
      <c r="A315" s="424"/>
      <c r="B315" s="133"/>
      <c r="L315" s="133"/>
      <c r="V315" s="133"/>
      <c r="AF315" s="133"/>
      <c r="AP315" s="133"/>
      <c r="AZ315" s="133"/>
      <c r="BA315" s="133"/>
      <c r="BB315" s="133"/>
      <c r="BC315" s="133"/>
      <c r="BD315" s="133"/>
      <c r="BE315" s="133"/>
      <c r="BF315" s="133"/>
      <c r="BG315" s="133"/>
      <c r="BJ315" s="133"/>
      <c r="BT315" s="133"/>
      <c r="CD315" s="133"/>
      <c r="CN315" s="133"/>
      <c r="CX315" s="133"/>
      <c r="DH315" s="133"/>
      <c r="DR315" s="133"/>
      <c r="EB315" s="133"/>
      <c r="EL315" s="133"/>
      <c r="EV315" s="133"/>
      <c r="FF315" s="133"/>
      <c r="FP315" s="133"/>
      <c r="FZ315" s="133"/>
      <c r="GJ315" s="133"/>
      <c r="GT315" s="133"/>
      <c r="HD315" s="133"/>
      <c r="HN315" s="133"/>
      <c r="HX315" s="133"/>
      <c r="IH315" s="133"/>
      <c r="IR315" s="133"/>
      <c r="JB315" s="133"/>
      <c r="JL315" s="133"/>
      <c r="JV315" s="133"/>
      <c r="KF315" s="133"/>
    </row>
    <row xmlns:x14ac="http://schemas.microsoft.com/office/spreadsheetml/2009/9/ac" r="316" s="3" customFormat="true" x14ac:dyDescent="0.25">
      <c r="A316" s="424"/>
      <c r="B316" s="133"/>
      <c r="L316" s="133"/>
      <c r="V316" s="133"/>
      <c r="AF316" s="133"/>
      <c r="AP316" s="133"/>
      <c r="AZ316" s="133"/>
      <c r="BA316" s="133"/>
      <c r="BB316" s="133"/>
      <c r="BC316" s="133"/>
      <c r="BD316" s="133"/>
      <c r="BE316" s="133"/>
      <c r="BF316" s="133"/>
      <c r="BG316" s="133"/>
      <c r="BJ316" s="133"/>
      <c r="BT316" s="133"/>
      <c r="CD316" s="133"/>
      <c r="CN316" s="133"/>
      <c r="CX316" s="133"/>
      <c r="DH316" s="133"/>
      <c r="DR316" s="133"/>
      <c r="EB316" s="133"/>
      <c r="EL316" s="133"/>
      <c r="EV316" s="133"/>
      <c r="FF316" s="133"/>
      <c r="FP316" s="133"/>
      <c r="FZ316" s="133"/>
      <c r="GJ316" s="133"/>
      <c r="GT316" s="133"/>
      <c r="HD316" s="133"/>
      <c r="HN316" s="133"/>
      <c r="HX316" s="133"/>
      <c r="IH316" s="133"/>
      <c r="IR316" s="133"/>
      <c r="JB316" s="133"/>
      <c r="JL316" s="133"/>
      <c r="JV316" s="133"/>
      <c r="KF316" s="133"/>
    </row>
    <row xmlns:x14ac="http://schemas.microsoft.com/office/spreadsheetml/2009/9/ac" r="317" s="3" customFormat="true" x14ac:dyDescent="0.25">
      <c r="A317" s="424"/>
      <c r="B317" s="133"/>
      <c r="L317" s="133"/>
      <c r="V317" s="133"/>
      <c r="AF317" s="133"/>
      <c r="AP317" s="133"/>
      <c r="AZ317" s="133"/>
      <c r="BA317" s="133"/>
      <c r="BB317" s="133"/>
      <c r="BC317" s="133"/>
      <c r="BD317" s="133"/>
      <c r="BE317" s="133"/>
      <c r="BF317" s="133"/>
      <c r="BG317" s="133"/>
      <c r="BJ317" s="133"/>
      <c r="BT317" s="133"/>
      <c r="CD317" s="133"/>
      <c r="CN317" s="133"/>
      <c r="CX317" s="133"/>
      <c r="DH317" s="133"/>
      <c r="DR317" s="133"/>
      <c r="EB317" s="133"/>
      <c r="EL317" s="133"/>
      <c r="EV317" s="133"/>
      <c r="FF317" s="133"/>
      <c r="FP317" s="133"/>
      <c r="FZ317" s="133"/>
      <c r="GJ317" s="133"/>
      <c r="GT317" s="133"/>
      <c r="HD317" s="133"/>
      <c r="HN317" s="133"/>
      <c r="HX317" s="133"/>
      <c r="IH317" s="133"/>
      <c r="IR317" s="133"/>
      <c r="JB317" s="133"/>
      <c r="JL317" s="133"/>
      <c r="JV317" s="133"/>
      <c r="KF317" s="133"/>
    </row>
    <row xmlns:x14ac="http://schemas.microsoft.com/office/spreadsheetml/2009/9/ac" r="318" s="3" customFormat="true" x14ac:dyDescent="0.25">
      <c r="A318" s="424"/>
      <c r="B318" s="133"/>
      <c r="L318" s="133"/>
      <c r="V318" s="133"/>
      <c r="AF318" s="133"/>
      <c r="AP318" s="133"/>
      <c r="AZ318" s="133"/>
      <c r="BA318" s="133"/>
      <c r="BB318" s="133"/>
      <c r="BC318" s="133"/>
      <c r="BD318" s="133"/>
      <c r="BE318" s="133"/>
      <c r="BF318" s="133"/>
      <c r="BG318" s="133"/>
      <c r="BJ318" s="133"/>
      <c r="BT318" s="133"/>
      <c r="CD318" s="133"/>
      <c r="CN318" s="133"/>
      <c r="CX318" s="133"/>
      <c r="DH318" s="133"/>
      <c r="DR318" s="133"/>
      <c r="EB318" s="133"/>
      <c r="EL318" s="133"/>
      <c r="EV318" s="133"/>
      <c r="FF318" s="133"/>
      <c r="FP318" s="133"/>
      <c r="FZ318" s="133"/>
      <c r="GJ318" s="133"/>
      <c r="GT318" s="133"/>
      <c r="HD318" s="133"/>
      <c r="HN318" s="133"/>
      <c r="HX318" s="133"/>
      <c r="IH318" s="133"/>
      <c r="IR318" s="133"/>
      <c r="JB318" s="133"/>
      <c r="JL318" s="133"/>
      <c r="JV318" s="133"/>
      <c r="KF318" s="133"/>
    </row>
    <row xmlns:x14ac="http://schemas.microsoft.com/office/spreadsheetml/2009/9/ac" r="319" s="3" customFormat="true" x14ac:dyDescent="0.25">
      <c r="A319" s="424"/>
      <c r="B319" s="133"/>
      <c r="L319" s="133"/>
      <c r="V319" s="133"/>
      <c r="AF319" s="133"/>
      <c r="AP319" s="133"/>
      <c r="AZ319" s="133"/>
      <c r="BA319" s="133"/>
      <c r="BB319" s="133"/>
      <c r="BC319" s="133"/>
      <c r="BD319" s="133"/>
      <c r="BE319" s="133"/>
      <c r="BF319" s="133"/>
      <c r="BG319" s="133"/>
      <c r="BJ319" s="133"/>
      <c r="BT319" s="133"/>
      <c r="CD319" s="133"/>
      <c r="CN319" s="133"/>
      <c r="CX319" s="133"/>
      <c r="DH319" s="133"/>
      <c r="DR319" s="133"/>
      <c r="EB319" s="133"/>
      <c r="EL319" s="133"/>
      <c r="EV319" s="133"/>
      <c r="FF319" s="133"/>
      <c r="FP319" s="133"/>
      <c r="FZ319" s="133"/>
      <c r="GJ319" s="133"/>
      <c r="GT319" s="133"/>
      <c r="HD319" s="133"/>
      <c r="HN319" s="133"/>
      <c r="HX319" s="133"/>
      <c r="IH319" s="133"/>
      <c r="IR319" s="133"/>
      <c r="JB319" s="133"/>
      <c r="JL319" s="133"/>
      <c r="JV319" s="133"/>
      <c r="KF319" s="133"/>
    </row>
    <row xmlns:x14ac="http://schemas.microsoft.com/office/spreadsheetml/2009/9/ac" r="320" s="3" customFormat="true" x14ac:dyDescent="0.25">
      <c r="A320" s="424"/>
      <c r="B320" s="133"/>
      <c r="L320" s="133"/>
      <c r="V320" s="133"/>
      <c r="AF320" s="133"/>
      <c r="AP320" s="133"/>
      <c r="AZ320" s="133"/>
      <c r="BA320" s="133"/>
      <c r="BB320" s="133"/>
      <c r="BC320" s="133"/>
      <c r="BD320" s="133"/>
      <c r="BE320" s="133"/>
      <c r="BF320" s="133"/>
      <c r="BG320" s="133"/>
      <c r="BJ320" s="133"/>
      <c r="BT320" s="133"/>
      <c r="CD320" s="133"/>
      <c r="CN320" s="133"/>
      <c r="CX320" s="133"/>
      <c r="DH320" s="133"/>
      <c r="DR320" s="133"/>
      <c r="EB320" s="133"/>
      <c r="EL320" s="133"/>
      <c r="EV320" s="133"/>
      <c r="FF320" s="133"/>
      <c r="FP320" s="133"/>
      <c r="FZ320" s="133"/>
      <c r="GJ320" s="133"/>
      <c r="GT320" s="133"/>
      <c r="HD320" s="133"/>
      <c r="HN320" s="133"/>
      <c r="HX320" s="133"/>
      <c r="IH320" s="133"/>
      <c r="IR320" s="133"/>
      <c r="JB320" s="133"/>
      <c r="JL320" s="133"/>
      <c r="JV320" s="133"/>
      <c r="KF320" s="133"/>
    </row>
    <row xmlns:x14ac="http://schemas.microsoft.com/office/spreadsheetml/2009/9/ac" r="321" s="3" customFormat="true" x14ac:dyDescent="0.25">
      <c r="A321" s="424"/>
      <c r="B321" s="133"/>
      <c r="L321" s="133"/>
      <c r="V321" s="133"/>
      <c r="AF321" s="133"/>
      <c r="AP321" s="133"/>
      <c r="AZ321" s="133"/>
      <c r="BA321" s="133"/>
      <c r="BB321" s="133"/>
      <c r="BC321" s="133"/>
      <c r="BD321" s="133"/>
      <c r="BE321" s="133"/>
      <c r="BF321" s="133"/>
      <c r="BG321" s="133"/>
      <c r="BJ321" s="133"/>
      <c r="BT321" s="133"/>
      <c r="CD321" s="133"/>
      <c r="CN321" s="133"/>
      <c r="CX321" s="133"/>
      <c r="DH321" s="133"/>
      <c r="DR321" s="133"/>
      <c r="EB321" s="133"/>
      <c r="EL321" s="133"/>
      <c r="EV321" s="133"/>
      <c r="FF321" s="133"/>
      <c r="FP321" s="133"/>
      <c r="FZ321" s="133"/>
      <c r="GJ321" s="133"/>
      <c r="GT321" s="133"/>
      <c r="HD321" s="133"/>
      <c r="HN321" s="133"/>
      <c r="HX321" s="133"/>
      <c r="IH321" s="133"/>
      <c r="IR321" s="133"/>
      <c r="JB321" s="133"/>
      <c r="JL321" s="133"/>
      <c r="JV321" s="133"/>
      <c r="KF321" s="133"/>
    </row>
    <row xmlns:x14ac="http://schemas.microsoft.com/office/spreadsheetml/2009/9/ac" r="322" s="3" customFormat="true" x14ac:dyDescent="0.25">
      <c r="A322" s="424"/>
      <c r="B322" s="133"/>
      <c r="L322" s="133"/>
      <c r="V322" s="133"/>
      <c r="AF322" s="133"/>
      <c r="AP322" s="133"/>
      <c r="AZ322" s="133"/>
      <c r="BA322" s="133"/>
      <c r="BB322" s="133"/>
      <c r="BC322" s="133"/>
      <c r="BD322" s="133"/>
      <c r="BE322" s="133"/>
      <c r="BF322" s="133"/>
      <c r="BG322" s="133"/>
      <c r="BJ322" s="133"/>
      <c r="BT322" s="133"/>
      <c r="CD322" s="133"/>
      <c r="CN322" s="133"/>
      <c r="CX322" s="133"/>
      <c r="DH322" s="133"/>
      <c r="DR322" s="133"/>
      <c r="EB322" s="133"/>
      <c r="EL322" s="133"/>
      <c r="EV322" s="133"/>
      <c r="FF322" s="133"/>
      <c r="FP322" s="133"/>
      <c r="FZ322" s="133"/>
      <c r="GJ322" s="133"/>
      <c r="GT322" s="133"/>
      <c r="HD322" s="133"/>
      <c r="HN322" s="133"/>
      <c r="HX322" s="133"/>
      <c r="IH322" s="133"/>
      <c r="IR322" s="133"/>
      <c r="JB322" s="133"/>
      <c r="JL322" s="133"/>
      <c r="JV322" s="133"/>
      <c r="KF322" s="133"/>
    </row>
    <row xmlns:x14ac="http://schemas.microsoft.com/office/spreadsheetml/2009/9/ac" r="323" s="3" customFormat="true" x14ac:dyDescent="0.25">
      <c r="A323" s="424"/>
      <c r="B323" s="133"/>
      <c r="L323" s="133"/>
      <c r="V323" s="133"/>
      <c r="AF323" s="133"/>
      <c r="AP323" s="133"/>
      <c r="AZ323" s="133"/>
      <c r="BA323" s="133"/>
      <c r="BB323" s="133"/>
      <c r="BC323" s="133"/>
      <c r="BD323" s="133"/>
      <c r="BE323" s="133"/>
      <c r="BF323" s="133"/>
      <c r="BG323" s="133"/>
      <c r="BJ323" s="133"/>
      <c r="BT323" s="133"/>
      <c r="CD323" s="133"/>
      <c r="CN323" s="133"/>
      <c r="CX323" s="133"/>
      <c r="DH323" s="133"/>
      <c r="DR323" s="133"/>
      <c r="EB323" s="133"/>
      <c r="EL323" s="133"/>
      <c r="EV323" s="133"/>
      <c r="FF323" s="133"/>
      <c r="FP323" s="133"/>
      <c r="FZ323" s="133"/>
      <c r="GJ323" s="133"/>
      <c r="GT323" s="133"/>
      <c r="HD323" s="133"/>
      <c r="HN323" s="133"/>
      <c r="HX323" s="133"/>
      <c r="IH323" s="133"/>
      <c r="IR323" s="133"/>
      <c r="JB323" s="133"/>
      <c r="JL323" s="133"/>
      <c r="JV323" s="133"/>
      <c r="KF323" s="133"/>
    </row>
    <row xmlns:x14ac="http://schemas.microsoft.com/office/spreadsheetml/2009/9/ac" r="324" s="3" customFormat="true" x14ac:dyDescent="0.25">
      <c r="A324" s="424"/>
      <c r="B324" s="133"/>
      <c r="L324" s="133"/>
      <c r="V324" s="133"/>
      <c r="AF324" s="133"/>
      <c r="AP324" s="133"/>
      <c r="AZ324" s="133"/>
      <c r="BA324" s="133"/>
      <c r="BB324" s="133"/>
      <c r="BC324" s="133"/>
      <c r="BD324" s="133"/>
      <c r="BE324" s="133"/>
      <c r="BF324" s="133"/>
      <c r="BG324" s="133"/>
      <c r="BJ324" s="133"/>
      <c r="BT324" s="133"/>
      <c r="CD324" s="133"/>
      <c r="CN324" s="133"/>
      <c r="CX324" s="133"/>
      <c r="DH324" s="133"/>
      <c r="DR324" s="133"/>
      <c r="EB324" s="133"/>
      <c r="EL324" s="133"/>
      <c r="EV324" s="133"/>
      <c r="FF324" s="133"/>
      <c r="FP324" s="133"/>
      <c r="FZ324" s="133"/>
      <c r="GJ324" s="133"/>
      <c r="GT324" s="133"/>
      <c r="HD324" s="133"/>
      <c r="HN324" s="133"/>
      <c r="HX324" s="133"/>
      <c r="IH324" s="133"/>
      <c r="IR324" s="133"/>
      <c r="JB324" s="133"/>
      <c r="JL324" s="133"/>
      <c r="JV324" s="133"/>
      <c r="KF324" s="133"/>
    </row>
    <row xmlns:x14ac="http://schemas.microsoft.com/office/spreadsheetml/2009/9/ac" r="325" s="3" customFormat="true" x14ac:dyDescent="0.25">
      <c r="A325" s="424"/>
      <c r="B325" s="133"/>
      <c r="L325" s="133"/>
      <c r="V325" s="133"/>
      <c r="AF325" s="133"/>
      <c r="AP325" s="133"/>
      <c r="AZ325" s="133"/>
      <c r="BA325" s="133"/>
      <c r="BB325" s="133"/>
      <c r="BC325" s="133"/>
      <c r="BD325" s="133"/>
      <c r="BE325" s="133"/>
      <c r="BF325" s="133"/>
      <c r="BG325" s="133"/>
      <c r="BJ325" s="133"/>
      <c r="BT325" s="133"/>
      <c r="CD325" s="133"/>
      <c r="CN325" s="133"/>
      <c r="CX325" s="133"/>
      <c r="DH325" s="133"/>
      <c r="DR325" s="133"/>
      <c r="EB325" s="133"/>
      <c r="EL325" s="133"/>
      <c r="EV325" s="133"/>
      <c r="FF325" s="133"/>
      <c r="FP325" s="133"/>
      <c r="FZ325" s="133"/>
      <c r="GJ325" s="133"/>
      <c r="GT325" s="133"/>
      <c r="HD325" s="133"/>
      <c r="HN325" s="133"/>
      <c r="HX325" s="133"/>
      <c r="IH325" s="133"/>
      <c r="IR325" s="133"/>
      <c r="JB325" s="133"/>
      <c r="JL325" s="133"/>
      <c r="JV325" s="133"/>
      <c r="KF325" s="133"/>
    </row>
    <row xmlns:x14ac="http://schemas.microsoft.com/office/spreadsheetml/2009/9/ac" r="326" s="3" customFormat="true" x14ac:dyDescent="0.25">
      <c r="A326" s="424"/>
      <c r="B326" s="133"/>
      <c r="L326" s="133"/>
      <c r="V326" s="133"/>
      <c r="AF326" s="133"/>
      <c r="AP326" s="133"/>
      <c r="AZ326" s="133"/>
      <c r="BA326" s="133"/>
      <c r="BB326" s="133"/>
      <c r="BC326" s="133"/>
      <c r="BD326" s="133"/>
      <c r="BE326" s="133"/>
      <c r="BF326" s="133"/>
      <c r="BG326" s="133"/>
      <c r="BJ326" s="133"/>
      <c r="BT326" s="133"/>
      <c r="CD326" s="133"/>
      <c r="CN326" s="133"/>
      <c r="CX326" s="133"/>
      <c r="DH326" s="133"/>
      <c r="DR326" s="133"/>
      <c r="EB326" s="133"/>
      <c r="EL326" s="133"/>
      <c r="EV326" s="133"/>
      <c r="FF326" s="133"/>
      <c r="FP326" s="133"/>
      <c r="FZ326" s="133"/>
      <c r="GJ326" s="133"/>
      <c r="GT326" s="133"/>
      <c r="HD326" s="133"/>
      <c r="HN326" s="133"/>
      <c r="HX326" s="133"/>
      <c r="IH326" s="133"/>
      <c r="IR326" s="133"/>
      <c r="JB326" s="133"/>
      <c r="JL326" s="133"/>
      <c r="JV326" s="133"/>
      <c r="KF326" s="133"/>
    </row>
    <row xmlns:x14ac="http://schemas.microsoft.com/office/spreadsheetml/2009/9/ac" r="327" s="3" customFormat="true" x14ac:dyDescent="0.25">
      <c r="A327" s="424"/>
      <c r="B327" s="133"/>
      <c r="L327" s="133"/>
      <c r="V327" s="133"/>
      <c r="AF327" s="133"/>
      <c r="AP327" s="133"/>
      <c r="AZ327" s="133"/>
      <c r="BA327" s="133"/>
      <c r="BB327" s="133"/>
      <c r="BC327" s="133"/>
      <c r="BD327" s="133"/>
      <c r="BE327" s="133"/>
      <c r="BF327" s="133"/>
      <c r="BG327" s="133"/>
      <c r="BJ327" s="133"/>
      <c r="BT327" s="133"/>
      <c r="CD327" s="133"/>
      <c r="CN327" s="133"/>
      <c r="CX327" s="133"/>
      <c r="DH327" s="133"/>
      <c r="DR327" s="133"/>
      <c r="EB327" s="133"/>
      <c r="EL327" s="133"/>
      <c r="EV327" s="133"/>
      <c r="FF327" s="133"/>
      <c r="FP327" s="133"/>
      <c r="FZ327" s="133"/>
      <c r="GJ327" s="133"/>
      <c r="GT327" s="133"/>
      <c r="HD327" s="133"/>
      <c r="HN327" s="133"/>
      <c r="HX327" s="133"/>
      <c r="IH327" s="133"/>
      <c r="IR327" s="133"/>
      <c r="JB327" s="133"/>
      <c r="JL327" s="133"/>
      <c r="JV327" s="133"/>
      <c r="KF327" s="133"/>
    </row>
    <row xmlns:x14ac="http://schemas.microsoft.com/office/spreadsheetml/2009/9/ac" r="328" s="3" customFormat="true" x14ac:dyDescent="0.25">
      <c r="A328" s="424"/>
      <c r="B328" s="133"/>
      <c r="L328" s="133"/>
      <c r="V328" s="133"/>
      <c r="AF328" s="133"/>
      <c r="AP328" s="133"/>
      <c r="AZ328" s="133"/>
      <c r="BA328" s="133"/>
      <c r="BB328" s="133"/>
      <c r="BC328" s="133"/>
      <c r="BD328" s="133"/>
      <c r="BE328" s="133"/>
      <c r="BF328" s="133"/>
      <c r="BG328" s="133"/>
      <c r="BJ328" s="133"/>
      <c r="BT328" s="133"/>
      <c r="CD328" s="133"/>
      <c r="CN328" s="133"/>
      <c r="CX328" s="133"/>
      <c r="DH328" s="133"/>
      <c r="DR328" s="133"/>
      <c r="EB328" s="133"/>
      <c r="EL328" s="133"/>
      <c r="EV328" s="133"/>
      <c r="FF328" s="133"/>
      <c r="FP328" s="133"/>
      <c r="FZ328" s="133"/>
      <c r="GJ328" s="133"/>
      <c r="GT328" s="133"/>
      <c r="HD328" s="133"/>
      <c r="HN328" s="133"/>
      <c r="HX328" s="133"/>
      <c r="IH328" s="133"/>
      <c r="IR328" s="133"/>
      <c r="JB328" s="133"/>
      <c r="JL328" s="133"/>
      <c r="JV328" s="133"/>
      <c r="KF328" s="133"/>
    </row>
    <row xmlns:x14ac="http://schemas.microsoft.com/office/spreadsheetml/2009/9/ac" r="329" s="3" customFormat="true" x14ac:dyDescent="0.25">
      <c r="A329" s="424"/>
      <c r="B329" s="133"/>
      <c r="L329" s="133"/>
      <c r="V329" s="133"/>
      <c r="AF329" s="133"/>
      <c r="AP329" s="133"/>
      <c r="AZ329" s="133"/>
      <c r="BA329" s="133"/>
      <c r="BB329" s="133"/>
      <c r="BC329" s="133"/>
      <c r="BD329" s="133"/>
      <c r="BE329" s="133"/>
      <c r="BF329" s="133"/>
      <c r="BG329" s="133"/>
      <c r="BJ329" s="133"/>
      <c r="BT329" s="133"/>
      <c r="CD329" s="133"/>
      <c r="CN329" s="133"/>
      <c r="CX329" s="133"/>
      <c r="DH329" s="133"/>
      <c r="DR329" s="133"/>
      <c r="EB329" s="133"/>
      <c r="EL329" s="133"/>
      <c r="EV329" s="133"/>
      <c r="FF329" s="133"/>
      <c r="FP329" s="133"/>
      <c r="FZ329" s="133"/>
      <c r="GJ329" s="133"/>
      <c r="GT329" s="133"/>
      <c r="HD329" s="133"/>
      <c r="HN329" s="133"/>
      <c r="HX329" s="133"/>
      <c r="IH329" s="133"/>
      <c r="IR329" s="133"/>
      <c r="JB329" s="133"/>
      <c r="JL329" s="133"/>
      <c r="JV329" s="133"/>
      <c r="KF329" s="133"/>
    </row>
    <row xmlns:x14ac="http://schemas.microsoft.com/office/spreadsheetml/2009/9/ac" r="330" s="3" customFormat="true" x14ac:dyDescent="0.25">
      <c r="A330" s="424"/>
      <c r="B330" s="133"/>
      <c r="L330" s="133"/>
      <c r="V330" s="133"/>
      <c r="AF330" s="133"/>
      <c r="AP330" s="133"/>
      <c r="AZ330" s="133"/>
      <c r="BA330" s="133"/>
      <c r="BB330" s="133"/>
      <c r="BC330" s="133"/>
      <c r="BD330" s="133"/>
      <c r="BE330" s="133"/>
      <c r="BF330" s="133"/>
      <c r="BG330" s="133"/>
      <c r="BJ330" s="133"/>
      <c r="BT330" s="133"/>
      <c r="CD330" s="133"/>
      <c r="CN330" s="133"/>
      <c r="CX330" s="133"/>
      <c r="DH330" s="133"/>
      <c r="DR330" s="133"/>
      <c r="EB330" s="133"/>
      <c r="EL330" s="133"/>
      <c r="EV330" s="133"/>
      <c r="FF330" s="133"/>
      <c r="FP330" s="133"/>
      <c r="FZ330" s="133"/>
      <c r="GJ330" s="133"/>
      <c r="GT330" s="133"/>
      <c r="HD330" s="133"/>
      <c r="HN330" s="133"/>
      <c r="HX330" s="133"/>
      <c r="IH330" s="133"/>
      <c r="IR330" s="133"/>
      <c r="JB330" s="133"/>
      <c r="JL330" s="133"/>
      <c r="JV330" s="133"/>
      <c r="KF330" s="133"/>
    </row>
    <row xmlns:x14ac="http://schemas.microsoft.com/office/spreadsheetml/2009/9/ac" r="331" s="3" customFormat="true" x14ac:dyDescent="0.25">
      <c r="A331" s="424"/>
      <c r="B331" s="133"/>
      <c r="L331" s="133"/>
      <c r="V331" s="133"/>
      <c r="AF331" s="133"/>
      <c r="AP331" s="133"/>
      <c r="AZ331" s="133"/>
      <c r="BA331" s="133"/>
      <c r="BB331" s="133"/>
      <c r="BC331" s="133"/>
      <c r="BD331" s="133"/>
      <c r="BE331" s="133"/>
      <c r="BF331" s="133"/>
      <c r="BG331" s="133"/>
      <c r="BJ331" s="133"/>
      <c r="BT331" s="133"/>
      <c r="CD331" s="133"/>
      <c r="CN331" s="133"/>
      <c r="CX331" s="133"/>
      <c r="DH331" s="133"/>
      <c r="DR331" s="133"/>
      <c r="EB331" s="133"/>
      <c r="EL331" s="133"/>
      <c r="EV331" s="133"/>
      <c r="FF331" s="133"/>
      <c r="FP331" s="133"/>
      <c r="FZ331" s="133"/>
      <c r="GJ331" s="133"/>
      <c r="GT331" s="133"/>
      <c r="HD331" s="133"/>
      <c r="HN331" s="133"/>
      <c r="HX331" s="133"/>
      <c r="IH331" s="133"/>
      <c r="IR331" s="133"/>
      <c r="JB331" s="133"/>
      <c r="JL331" s="133"/>
      <c r="JV331" s="133"/>
      <c r="KF331" s="133"/>
    </row>
    <row xmlns:x14ac="http://schemas.microsoft.com/office/spreadsheetml/2009/9/ac" r="332" s="3" customFormat="true" x14ac:dyDescent="0.25">
      <c r="A332" s="424"/>
      <c r="B332" s="133"/>
      <c r="L332" s="133"/>
      <c r="V332" s="133"/>
      <c r="AF332" s="133"/>
      <c r="AP332" s="133"/>
      <c r="AZ332" s="133"/>
      <c r="BA332" s="133"/>
      <c r="BB332" s="133"/>
      <c r="BC332" s="133"/>
      <c r="BD332" s="133"/>
      <c r="BE332" s="133"/>
      <c r="BF332" s="133"/>
      <c r="BG332" s="133"/>
      <c r="BJ332" s="133"/>
      <c r="BT332" s="133"/>
      <c r="CD332" s="133"/>
      <c r="CN332" s="133"/>
      <c r="CX332" s="133"/>
      <c r="DH332" s="133"/>
      <c r="DR332" s="133"/>
      <c r="EB332" s="133"/>
      <c r="EL332" s="133"/>
      <c r="EV332" s="133"/>
      <c r="FF332" s="133"/>
      <c r="FP332" s="133"/>
      <c r="FZ332" s="133"/>
      <c r="GJ332" s="133"/>
      <c r="GT332" s="133"/>
      <c r="HD332" s="133"/>
      <c r="HN332" s="133"/>
      <c r="HX332" s="133"/>
      <c r="IH332" s="133"/>
      <c r="IR332" s="133"/>
      <c r="JB332" s="133"/>
      <c r="JL332" s="133"/>
      <c r="JV332" s="133"/>
      <c r="KF332" s="133"/>
    </row>
    <row xmlns:x14ac="http://schemas.microsoft.com/office/spreadsheetml/2009/9/ac" r="333" s="3" customFormat="true" x14ac:dyDescent="0.25">
      <c r="A333" s="424"/>
      <c r="B333" s="133"/>
      <c r="L333" s="133"/>
      <c r="V333" s="133"/>
      <c r="AF333" s="133"/>
      <c r="AP333" s="133"/>
      <c r="AZ333" s="133"/>
      <c r="BA333" s="133"/>
      <c r="BB333" s="133"/>
      <c r="BC333" s="133"/>
      <c r="BD333" s="133"/>
      <c r="BE333" s="133"/>
      <c r="BF333" s="133"/>
      <c r="BG333" s="133"/>
      <c r="BJ333" s="133"/>
      <c r="BT333" s="133"/>
      <c r="CD333" s="133"/>
      <c r="CN333" s="133"/>
      <c r="CX333" s="133"/>
      <c r="DH333" s="133"/>
      <c r="DR333" s="133"/>
      <c r="EB333" s="133"/>
      <c r="EL333" s="133"/>
      <c r="EV333" s="133"/>
      <c r="FF333" s="133"/>
      <c r="FP333" s="133"/>
      <c r="FZ333" s="133"/>
      <c r="GJ333" s="133"/>
      <c r="GT333" s="133"/>
      <c r="HD333" s="133"/>
      <c r="HN333" s="133"/>
      <c r="HX333" s="133"/>
      <c r="IH333" s="133"/>
      <c r="IR333" s="133"/>
      <c r="JB333" s="133"/>
      <c r="JL333" s="133"/>
      <c r="JV333" s="133"/>
      <c r="KF333" s="133"/>
    </row>
    <row xmlns:x14ac="http://schemas.microsoft.com/office/spreadsheetml/2009/9/ac" r="334" s="3" customFormat="true" x14ac:dyDescent="0.25">
      <c r="A334" s="424"/>
      <c r="B334" s="133"/>
      <c r="L334" s="133"/>
      <c r="V334" s="133"/>
      <c r="AF334" s="133"/>
      <c r="AP334" s="133"/>
      <c r="AZ334" s="133"/>
      <c r="BA334" s="133"/>
      <c r="BB334" s="133"/>
      <c r="BC334" s="133"/>
      <c r="BD334" s="133"/>
      <c r="BE334" s="133"/>
      <c r="BF334" s="133"/>
      <c r="BG334" s="133"/>
      <c r="BJ334" s="133"/>
      <c r="BT334" s="133"/>
      <c r="CD334" s="133"/>
      <c r="CN334" s="133"/>
      <c r="CX334" s="133"/>
      <c r="DH334" s="133"/>
      <c r="DR334" s="133"/>
      <c r="EB334" s="133"/>
      <c r="EL334" s="133"/>
      <c r="EV334" s="133"/>
      <c r="FF334" s="133"/>
      <c r="FP334" s="133"/>
      <c r="FZ334" s="133"/>
      <c r="GJ334" s="133"/>
      <c r="GT334" s="133"/>
      <c r="HD334" s="133"/>
      <c r="HN334" s="133"/>
      <c r="HX334" s="133"/>
      <c r="IH334" s="133"/>
      <c r="IR334" s="133"/>
      <c r="JB334" s="133"/>
      <c r="JL334" s="133"/>
      <c r="JV334" s="133"/>
      <c r="KF334" s="133"/>
    </row>
    <row xmlns:x14ac="http://schemas.microsoft.com/office/spreadsheetml/2009/9/ac" r="335" s="3" customFormat="true" x14ac:dyDescent="0.25">
      <c r="A335" s="424"/>
      <c r="B335" s="133"/>
      <c r="L335" s="133"/>
      <c r="V335" s="133"/>
      <c r="AF335" s="133"/>
      <c r="AP335" s="133"/>
      <c r="AZ335" s="133"/>
      <c r="BA335" s="133"/>
      <c r="BB335" s="133"/>
      <c r="BC335" s="133"/>
      <c r="BD335" s="133"/>
      <c r="BE335" s="133"/>
      <c r="BF335" s="133"/>
      <c r="BG335" s="133"/>
      <c r="BJ335" s="133"/>
      <c r="BT335" s="133"/>
      <c r="CD335" s="133"/>
      <c r="CN335" s="133"/>
      <c r="CX335" s="133"/>
      <c r="DH335" s="133"/>
      <c r="DR335" s="133"/>
      <c r="EB335" s="133"/>
      <c r="EL335" s="133"/>
      <c r="EV335" s="133"/>
      <c r="FF335" s="133"/>
      <c r="FP335" s="133"/>
      <c r="FZ335" s="133"/>
      <c r="GJ335" s="133"/>
      <c r="GT335" s="133"/>
      <c r="HD335" s="133"/>
      <c r="HN335" s="133"/>
      <c r="HX335" s="133"/>
      <c r="IH335" s="133"/>
      <c r="IR335" s="133"/>
      <c r="JB335" s="133"/>
      <c r="JL335" s="133"/>
      <c r="JV335" s="133"/>
      <c r="KF335" s="133"/>
    </row>
    <row xmlns:x14ac="http://schemas.microsoft.com/office/spreadsheetml/2009/9/ac" r="336" s="3" customFormat="true" x14ac:dyDescent="0.25">
      <c r="A336" s="424"/>
      <c r="B336" s="133"/>
      <c r="L336" s="133"/>
      <c r="V336" s="133"/>
      <c r="AF336" s="133"/>
      <c r="AP336" s="133"/>
      <c r="AZ336" s="133"/>
      <c r="BA336" s="133"/>
      <c r="BB336" s="133"/>
      <c r="BC336" s="133"/>
      <c r="BD336" s="133"/>
      <c r="BE336" s="133"/>
      <c r="BF336" s="133"/>
      <c r="BG336" s="133"/>
      <c r="BJ336" s="133"/>
      <c r="BT336" s="133"/>
      <c r="CD336" s="133"/>
      <c r="CN336" s="133"/>
      <c r="CX336" s="133"/>
      <c r="DH336" s="133"/>
      <c r="DR336" s="133"/>
      <c r="EB336" s="133"/>
      <c r="EL336" s="133"/>
      <c r="EV336" s="133"/>
      <c r="FF336" s="133"/>
      <c r="FP336" s="133"/>
      <c r="FZ336" s="133"/>
      <c r="GJ336" s="133"/>
      <c r="GT336" s="133"/>
      <c r="HD336" s="133"/>
      <c r="HN336" s="133"/>
      <c r="HX336" s="133"/>
      <c r="IH336" s="133"/>
      <c r="IR336" s="133"/>
      <c r="JB336" s="133"/>
      <c r="JL336" s="133"/>
      <c r="JV336" s="133"/>
      <c r="KF336" s="133"/>
    </row>
    <row xmlns:x14ac="http://schemas.microsoft.com/office/spreadsheetml/2009/9/ac" r="337" s="3" customFormat="true" x14ac:dyDescent="0.25">
      <c r="A337" s="424"/>
      <c r="B337" s="133"/>
      <c r="L337" s="133"/>
      <c r="V337" s="133"/>
      <c r="AF337" s="133"/>
      <c r="AP337" s="133"/>
      <c r="AZ337" s="133"/>
      <c r="BA337" s="133"/>
      <c r="BB337" s="133"/>
      <c r="BC337" s="133"/>
      <c r="BD337" s="133"/>
      <c r="BE337" s="133"/>
      <c r="BF337" s="133"/>
      <c r="BG337" s="133"/>
      <c r="BJ337" s="133"/>
      <c r="BT337" s="133"/>
      <c r="CD337" s="133"/>
      <c r="CN337" s="133"/>
      <c r="CX337" s="133"/>
      <c r="DH337" s="133"/>
      <c r="DR337" s="133"/>
      <c r="EB337" s="133"/>
      <c r="EL337" s="133"/>
      <c r="EV337" s="133"/>
      <c r="FF337" s="133"/>
      <c r="FP337" s="133"/>
      <c r="FZ337" s="133"/>
      <c r="GJ337" s="133"/>
      <c r="GT337" s="133"/>
      <c r="HD337" s="133"/>
      <c r="HN337" s="133"/>
      <c r="HX337" s="133"/>
      <c r="IH337" s="133"/>
      <c r="IR337" s="133"/>
      <c r="JB337" s="133"/>
      <c r="JL337" s="133"/>
      <c r="JV337" s="133"/>
      <c r="KF337" s="133"/>
    </row>
    <row xmlns:x14ac="http://schemas.microsoft.com/office/spreadsheetml/2009/9/ac" r="338" s="3" customFormat="true" x14ac:dyDescent="0.25">
      <c r="A338" s="424"/>
      <c r="B338" s="133"/>
      <c r="L338" s="133"/>
      <c r="V338" s="133"/>
      <c r="AF338" s="133"/>
      <c r="AP338" s="133"/>
      <c r="AZ338" s="133"/>
      <c r="BA338" s="133"/>
      <c r="BB338" s="133"/>
      <c r="BC338" s="133"/>
      <c r="BD338" s="133"/>
      <c r="BE338" s="133"/>
      <c r="BF338" s="133"/>
      <c r="BG338" s="133"/>
      <c r="BJ338" s="133"/>
      <c r="BT338" s="133"/>
      <c r="CD338" s="133"/>
      <c r="CN338" s="133"/>
      <c r="CX338" s="133"/>
      <c r="DH338" s="133"/>
      <c r="DR338" s="133"/>
      <c r="EB338" s="133"/>
      <c r="EL338" s="133"/>
      <c r="EV338" s="133"/>
      <c r="FF338" s="133"/>
      <c r="FP338" s="133"/>
      <c r="FZ338" s="133"/>
      <c r="GJ338" s="133"/>
      <c r="GT338" s="133"/>
      <c r="HD338" s="133"/>
      <c r="HN338" s="133"/>
      <c r="HX338" s="133"/>
      <c r="IH338" s="133"/>
      <c r="IR338" s="133"/>
      <c r="JB338" s="133"/>
      <c r="JL338" s="133"/>
      <c r="JV338" s="133"/>
      <c r="KF338" s="133"/>
    </row>
    <row xmlns:x14ac="http://schemas.microsoft.com/office/spreadsheetml/2009/9/ac" r="339" s="3" customFormat="true" x14ac:dyDescent="0.25">
      <c r="A339" s="424"/>
      <c r="B339" s="133"/>
      <c r="L339" s="133"/>
      <c r="V339" s="133"/>
      <c r="AF339" s="133"/>
      <c r="AP339" s="133"/>
      <c r="AZ339" s="133"/>
      <c r="BA339" s="133"/>
      <c r="BB339" s="133"/>
      <c r="BC339" s="133"/>
      <c r="BD339" s="133"/>
      <c r="BE339" s="133"/>
      <c r="BF339" s="133"/>
      <c r="BG339" s="133"/>
      <c r="BJ339" s="133"/>
      <c r="BT339" s="133"/>
      <c r="CD339" s="133"/>
      <c r="CN339" s="133"/>
      <c r="CX339" s="133"/>
      <c r="DH339" s="133"/>
      <c r="DR339" s="133"/>
      <c r="EB339" s="133"/>
      <c r="EL339" s="133"/>
      <c r="EV339" s="133"/>
      <c r="FF339" s="133"/>
      <c r="FP339" s="133"/>
      <c r="FZ339" s="133"/>
      <c r="GJ339" s="133"/>
      <c r="GT339" s="133"/>
      <c r="HD339" s="133"/>
      <c r="HN339" s="133"/>
      <c r="HX339" s="133"/>
      <c r="IH339" s="133"/>
      <c r="IR339" s="133"/>
      <c r="JB339" s="133"/>
      <c r="JL339" s="133"/>
      <c r="JV339" s="133"/>
      <c r="KF339" s="133"/>
    </row>
    <row xmlns:x14ac="http://schemas.microsoft.com/office/spreadsheetml/2009/9/ac" r="340" s="3" customFormat="true" x14ac:dyDescent="0.25">
      <c r="A340" s="424"/>
      <c r="B340" s="133"/>
      <c r="L340" s="133"/>
      <c r="V340" s="133"/>
      <c r="AF340" s="133"/>
      <c r="AP340" s="133"/>
      <c r="AZ340" s="133"/>
      <c r="BA340" s="133"/>
      <c r="BB340" s="133"/>
      <c r="BC340" s="133"/>
      <c r="BD340" s="133"/>
      <c r="BE340" s="133"/>
      <c r="BF340" s="133"/>
      <c r="BG340" s="133"/>
      <c r="BJ340" s="133"/>
      <c r="BT340" s="133"/>
      <c r="CD340" s="133"/>
      <c r="CN340" s="133"/>
      <c r="CX340" s="133"/>
      <c r="DH340" s="133"/>
      <c r="DR340" s="133"/>
      <c r="EB340" s="133"/>
      <c r="EL340" s="133"/>
      <c r="EV340" s="133"/>
      <c r="FF340" s="133"/>
      <c r="FP340" s="133"/>
      <c r="FZ340" s="133"/>
      <c r="GJ340" s="133"/>
      <c r="GT340" s="133"/>
      <c r="HD340" s="133"/>
      <c r="HN340" s="133"/>
      <c r="HX340" s="133"/>
      <c r="IH340" s="133"/>
      <c r="IR340" s="133"/>
      <c r="JB340" s="133"/>
      <c r="JL340" s="133"/>
      <c r="JV340" s="133"/>
      <c r="KF340" s="133"/>
    </row>
    <row xmlns:x14ac="http://schemas.microsoft.com/office/spreadsheetml/2009/9/ac" r="341" s="3" customFormat="true" x14ac:dyDescent="0.25">
      <c r="A341" s="424"/>
      <c r="B341" s="133"/>
      <c r="L341" s="133"/>
      <c r="V341" s="133"/>
      <c r="AF341" s="133"/>
      <c r="AP341" s="133"/>
      <c r="AZ341" s="133"/>
      <c r="BA341" s="133"/>
      <c r="BB341" s="133"/>
      <c r="BC341" s="133"/>
      <c r="BD341" s="133"/>
      <c r="BE341" s="133"/>
      <c r="BF341" s="133"/>
      <c r="BG341" s="133"/>
      <c r="BJ341" s="133"/>
      <c r="BT341" s="133"/>
      <c r="CD341" s="133"/>
      <c r="CN341" s="133"/>
      <c r="CX341" s="133"/>
      <c r="DH341" s="133"/>
      <c r="DR341" s="133"/>
      <c r="EB341" s="133"/>
      <c r="EL341" s="133"/>
      <c r="EV341" s="133"/>
      <c r="FF341" s="133"/>
      <c r="FP341" s="133"/>
      <c r="FZ341" s="133"/>
      <c r="GJ341" s="133"/>
      <c r="GT341" s="133"/>
      <c r="HD341" s="133"/>
      <c r="HN341" s="133"/>
      <c r="HX341" s="133"/>
      <c r="IH341" s="133"/>
      <c r="IR341" s="133"/>
      <c r="JB341" s="133"/>
      <c r="JL341" s="133"/>
      <c r="JV341" s="133"/>
      <c r="KF341" s="133"/>
    </row>
    <row xmlns:x14ac="http://schemas.microsoft.com/office/spreadsheetml/2009/9/ac" r="342" s="3" customFormat="true" x14ac:dyDescent="0.25">
      <c r="A342" s="424"/>
      <c r="B342" s="133"/>
      <c r="L342" s="133"/>
      <c r="V342" s="133"/>
      <c r="AF342" s="133"/>
      <c r="AP342" s="133"/>
      <c r="AZ342" s="133"/>
      <c r="BA342" s="133"/>
      <c r="BB342" s="133"/>
      <c r="BC342" s="133"/>
      <c r="BD342" s="133"/>
      <c r="BE342" s="133"/>
      <c r="BF342" s="133"/>
      <c r="BG342" s="133"/>
      <c r="BJ342" s="133"/>
      <c r="BT342" s="133"/>
      <c r="CD342" s="133"/>
      <c r="CN342" s="133"/>
      <c r="CX342" s="133"/>
      <c r="DH342" s="133"/>
      <c r="DR342" s="133"/>
      <c r="EB342" s="133"/>
      <c r="EL342" s="133"/>
      <c r="EV342" s="133"/>
      <c r="FF342" s="133"/>
      <c r="FP342" s="133"/>
      <c r="FZ342" s="133"/>
      <c r="GJ342" s="133"/>
      <c r="GT342" s="133"/>
      <c r="HD342" s="133"/>
      <c r="HN342" s="133"/>
      <c r="HX342" s="133"/>
      <c r="IH342" s="133"/>
      <c r="IR342" s="133"/>
      <c r="JB342" s="133"/>
      <c r="JL342" s="133"/>
      <c r="JV342" s="133"/>
      <c r="KF342" s="133"/>
    </row>
    <row xmlns:x14ac="http://schemas.microsoft.com/office/spreadsheetml/2009/9/ac" r="343" s="3" customFormat="true" x14ac:dyDescent="0.25">
      <c r="A343" s="424"/>
      <c r="B343" s="133"/>
      <c r="L343" s="133"/>
      <c r="V343" s="133"/>
      <c r="AF343" s="133"/>
      <c r="AP343" s="133"/>
      <c r="AZ343" s="133"/>
      <c r="BA343" s="133"/>
      <c r="BB343" s="133"/>
      <c r="BC343" s="133"/>
      <c r="BD343" s="133"/>
      <c r="BE343" s="133"/>
      <c r="BF343" s="133"/>
      <c r="BG343" s="133"/>
      <c r="BJ343" s="133"/>
      <c r="BT343" s="133"/>
      <c r="CD343" s="133"/>
      <c r="CN343" s="133"/>
      <c r="CX343" s="133"/>
      <c r="DH343" s="133"/>
      <c r="DR343" s="133"/>
      <c r="EB343" s="133"/>
      <c r="EL343" s="133"/>
      <c r="EV343" s="133"/>
      <c r="FF343" s="133"/>
      <c r="FP343" s="133"/>
      <c r="FZ343" s="133"/>
      <c r="GJ343" s="133"/>
      <c r="GT343" s="133"/>
      <c r="HD343" s="133"/>
      <c r="HN343" s="133"/>
      <c r="HX343" s="133"/>
      <c r="IH343" s="133"/>
      <c r="IR343" s="133"/>
      <c r="JB343" s="133"/>
      <c r="JL343" s="133"/>
      <c r="JV343" s="133"/>
      <c r="KF343" s="133"/>
    </row>
    <row xmlns:x14ac="http://schemas.microsoft.com/office/spreadsheetml/2009/9/ac" r="344" s="3" customFormat="true" x14ac:dyDescent="0.25">
      <c r="A344" s="424"/>
      <c r="B344" s="133"/>
      <c r="L344" s="133"/>
      <c r="V344" s="133"/>
      <c r="AF344" s="133"/>
      <c r="AP344" s="133"/>
      <c r="AZ344" s="133"/>
      <c r="BA344" s="133"/>
      <c r="BB344" s="133"/>
      <c r="BC344" s="133"/>
      <c r="BD344" s="133"/>
      <c r="BE344" s="133"/>
      <c r="BF344" s="133"/>
      <c r="BG344" s="133"/>
      <c r="BJ344" s="133"/>
      <c r="BT344" s="133"/>
      <c r="CD344" s="133"/>
      <c r="CN344" s="133"/>
      <c r="CX344" s="133"/>
      <c r="DH344" s="133"/>
      <c r="DR344" s="133"/>
      <c r="EB344" s="133"/>
      <c r="EL344" s="133"/>
      <c r="EV344" s="133"/>
      <c r="FF344" s="133"/>
      <c r="FP344" s="133"/>
      <c r="FZ344" s="133"/>
      <c r="GJ344" s="133"/>
      <c r="GT344" s="133"/>
      <c r="HD344" s="133"/>
      <c r="HN344" s="133"/>
      <c r="HX344" s="133"/>
      <c r="IH344" s="133"/>
      <c r="IR344" s="133"/>
      <c r="JB344" s="133"/>
      <c r="JL344" s="133"/>
      <c r="JV344" s="133"/>
      <c r="KF344" s="133"/>
    </row>
    <row xmlns:x14ac="http://schemas.microsoft.com/office/spreadsheetml/2009/9/ac" r="345" s="3" customFormat="true" x14ac:dyDescent="0.25">
      <c r="A345" s="424"/>
      <c r="B345" s="133"/>
      <c r="L345" s="133"/>
      <c r="V345" s="133"/>
      <c r="AF345" s="133"/>
      <c r="AP345" s="133"/>
      <c r="AZ345" s="133"/>
      <c r="BA345" s="133"/>
      <c r="BB345" s="133"/>
      <c r="BC345" s="133"/>
      <c r="BD345" s="133"/>
      <c r="BE345" s="133"/>
      <c r="BF345" s="133"/>
      <c r="BG345" s="133"/>
      <c r="BJ345" s="133"/>
      <c r="BT345" s="133"/>
      <c r="CD345" s="133"/>
      <c r="CN345" s="133"/>
      <c r="CX345" s="133"/>
      <c r="DH345" s="133"/>
      <c r="DR345" s="133"/>
      <c r="EB345" s="133"/>
      <c r="EL345" s="133"/>
      <c r="EV345" s="133"/>
      <c r="FF345" s="133"/>
      <c r="FP345" s="133"/>
      <c r="FZ345" s="133"/>
      <c r="GJ345" s="133"/>
      <c r="GT345" s="133"/>
      <c r="HD345" s="133"/>
      <c r="HN345" s="133"/>
      <c r="HX345" s="133"/>
      <c r="IH345" s="133"/>
      <c r="IR345" s="133"/>
      <c r="JB345" s="133"/>
      <c r="JL345" s="133"/>
      <c r="JV345" s="133"/>
      <c r="KF345" s="133"/>
    </row>
    <row xmlns:x14ac="http://schemas.microsoft.com/office/spreadsheetml/2009/9/ac" r="346" s="3" customFormat="true" x14ac:dyDescent="0.25">
      <c r="A346" s="424"/>
      <c r="B346" s="133"/>
      <c r="L346" s="133"/>
      <c r="V346" s="133"/>
      <c r="AF346" s="133"/>
      <c r="AP346" s="133"/>
      <c r="AZ346" s="133"/>
      <c r="BA346" s="133"/>
      <c r="BB346" s="133"/>
      <c r="BC346" s="133"/>
      <c r="BD346" s="133"/>
      <c r="BE346" s="133"/>
      <c r="BF346" s="133"/>
      <c r="BG346" s="133"/>
      <c r="BJ346" s="133"/>
      <c r="BT346" s="133"/>
      <c r="CD346" s="133"/>
      <c r="CN346" s="133"/>
      <c r="CX346" s="133"/>
      <c r="DH346" s="133"/>
      <c r="DR346" s="133"/>
      <c r="EB346" s="133"/>
      <c r="EL346" s="133"/>
      <c r="EV346" s="133"/>
      <c r="FF346" s="133"/>
      <c r="FP346" s="133"/>
      <c r="FZ346" s="133"/>
      <c r="GJ346" s="133"/>
      <c r="GT346" s="133"/>
      <c r="HD346" s="133"/>
      <c r="HN346" s="133"/>
      <c r="HX346" s="133"/>
      <c r="IH346" s="133"/>
      <c r="IR346" s="133"/>
      <c r="JB346" s="133"/>
      <c r="JL346" s="133"/>
      <c r="JV346" s="133"/>
      <c r="KF346" s="133"/>
    </row>
    <row xmlns:x14ac="http://schemas.microsoft.com/office/spreadsheetml/2009/9/ac" r="347" s="3" customFormat="true" x14ac:dyDescent="0.25">
      <c r="A347" s="424"/>
      <c r="B347" s="133"/>
      <c r="L347" s="133"/>
      <c r="V347" s="133"/>
      <c r="AF347" s="133"/>
      <c r="AP347" s="133"/>
      <c r="AZ347" s="133"/>
      <c r="BA347" s="133"/>
      <c r="BB347" s="133"/>
      <c r="BC347" s="133"/>
      <c r="BD347" s="133"/>
      <c r="BE347" s="133"/>
      <c r="BF347" s="133"/>
      <c r="BG347" s="133"/>
      <c r="BJ347" s="133"/>
      <c r="BT347" s="133"/>
      <c r="CD347" s="133"/>
      <c r="CN347" s="133"/>
      <c r="CX347" s="133"/>
      <c r="DH347" s="133"/>
      <c r="DR347" s="133"/>
      <c r="EB347" s="133"/>
      <c r="EL347" s="133"/>
      <c r="EV347" s="133"/>
      <c r="FF347" s="133"/>
      <c r="FP347" s="133"/>
      <c r="FZ347" s="133"/>
      <c r="GJ347" s="133"/>
      <c r="GT347" s="133"/>
      <c r="HD347" s="133"/>
      <c r="HN347" s="133"/>
      <c r="HX347" s="133"/>
      <c r="IH347" s="133"/>
      <c r="IR347" s="133"/>
      <c r="JB347" s="133"/>
      <c r="JL347" s="133"/>
      <c r="JV347" s="133"/>
      <c r="KF347" s="133"/>
    </row>
    <row xmlns:x14ac="http://schemas.microsoft.com/office/spreadsheetml/2009/9/ac" r="348" s="3" customFormat="true" x14ac:dyDescent="0.25">
      <c r="A348" s="424"/>
      <c r="B348" s="133"/>
      <c r="L348" s="133"/>
      <c r="V348" s="133"/>
      <c r="AF348" s="133"/>
      <c r="AP348" s="133"/>
      <c r="AZ348" s="133"/>
      <c r="BA348" s="133"/>
      <c r="BB348" s="133"/>
      <c r="BC348" s="133"/>
      <c r="BD348" s="133"/>
      <c r="BE348" s="133"/>
      <c r="BF348" s="133"/>
      <c r="BG348" s="133"/>
      <c r="BJ348" s="133"/>
      <c r="BT348" s="133"/>
      <c r="CD348" s="133"/>
      <c r="CN348" s="133"/>
      <c r="CX348" s="133"/>
      <c r="DH348" s="133"/>
      <c r="DR348" s="133"/>
      <c r="EB348" s="133"/>
      <c r="EL348" s="133"/>
      <c r="EV348" s="133"/>
      <c r="FF348" s="133"/>
      <c r="FP348" s="133"/>
      <c r="FZ348" s="133"/>
      <c r="GJ348" s="133"/>
      <c r="GT348" s="133"/>
      <c r="HD348" s="133"/>
      <c r="HN348" s="133"/>
      <c r="HX348" s="133"/>
      <c r="IH348" s="133"/>
      <c r="IR348" s="133"/>
      <c r="JB348" s="133"/>
      <c r="JL348" s="133"/>
      <c r="JV348" s="133"/>
      <c r="KF348" s="133"/>
    </row>
    <row xmlns:x14ac="http://schemas.microsoft.com/office/spreadsheetml/2009/9/ac" r="349" s="3" customFormat="true" x14ac:dyDescent="0.25">
      <c r="A349" s="424"/>
      <c r="B349" s="133"/>
      <c r="L349" s="133"/>
      <c r="V349" s="133"/>
      <c r="AF349" s="133"/>
      <c r="AP349" s="133"/>
      <c r="AZ349" s="133"/>
      <c r="BA349" s="133"/>
      <c r="BB349" s="133"/>
      <c r="BC349" s="133"/>
      <c r="BD349" s="133"/>
      <c r="BE349" s="133"/>
      <c r="BF349" s="133"/>
      <c r="BG349" s="133"/>
      <c r="BJ349" s="133"/>
      <c r="BT349" s="133"/>
      <c r="CD349" s="133"/>
      <c r="CN349" s="133"/>
      <c r="CX349" s="133"/>
      <c r="DH349" s="133"/>
      <c r="DR349" s="133"/>
      <c r="EB349" s="133"/>
      <c r="EL349" s="133"/>
      <c r="EV349" s="133"/>
      <c r="FF349" s="133"/>
      <c r="FP349" s="133"/>
      <c r="FZ349" s="133"/>
      <c r="GJ349" s="133"/>
      <c r="GT349" s="133"/>
      <c r="HD349" s="133"/>
      <c r="HN349" s="133"/>
      <c r="HX349" s="133"/>
      <c r="IH349" s="133"/>
      <c r="IR349" s="133"/>
      <c r="JB349" s="133"/>
      <c r="JL349" s="133"/>
      <c r="JV349" s="133"/>
      <c r="KF349" s="133"/>
    </row>
    <row xmlns:x14ac="http://schemas.microsoft.com/office/spreadsheetml/2009/9/ac" r="350" s="3" customFormat="true" x14ac:dyDescent="0.25">
      <c r="A350" s="424"/>
      <c r="B350" s="133"/>
      <c r="L350" s="133"/>
      <c r="V350" s="133"/>
      <c r="AF350" s="133"/>
      <c r="AP350" s="133"/>
      <c r="AZ350" s="133"/>
      <c r="BA350" s="133"/>
      <c r="BB350" s="133"/>
      <c r="BC350" s="133"/>
      <c r="BD350" s="133"/>
      <c r="BE350" s="133"/>
      <c r="BF350" s="133"/>
      <c r="BG350" s="133"/>
      <c r="BJ350" s="133"/>
      <c r="BT350" s="133"/>
      <c r="CD350" s="133"/>
      <c r="CN350" s="133"/>
      <c r="CX350" s="133"/>
      <c r="DH350" s="133"/>
      <c r="DR350" s="133"/>
      <c r="EB350" s="133"/>
      <c r="EL350" s="133"/>
      <c r="EV350" s="133"/>
      <c r="FF350" s="133"/>
      <c r="FP350" s="133"/>
      <c r="FZ350" s="133"/>
      <c r="GJ350" s="133"/>
      <c r="GT350" s="133"/>
      <c r="HD350" s="133"/>
      <c r="HN350" s="133"/>
      <c r="HX350" s="133"/>
      <c r="IH350" s="133"/>
      <c r="IR350" s="133"/>
      <c r="JB350" s="133"/>
      <c r="JL350" s="133"/>
      <c r="JV350" s="133"/>
      <c r="KF350" s="133"/>
    </row>
    <row xmlns:x14ac="http://schemas.microsoft.com/office/spreadsheetml/2009/9/ac" r="351" s="3" customFormat="true" x14ac:dyDescent="0.25">
      <c r="A351" s="424"/>
      <c r="B351" s="133"/>
      <c r="L351" s="133"/>
      <c r="V351" s="133"/>
      <c r="AF351" s="133"/>
      <c r="AP351" s="133"/>
      <c r="AZ351" s="133"/>
      <c r="BA351" s="133"/>
      <c r="BB351" s="133"/>
      <c r="BC351" s="133"/>
      <c r="BD351" s="133"/>
      <c r="BE351" s="133"/>
      <c r="BF351" s="133"/>
      <c r="BG351" s="133"/>
      <c r="BJ351" s="133"/>
      <c r="BT351" s="133"/>
      <c r="CD351" s="133"/>
      <c r="CN351" s="133"/>
      <c r="CX351" s="133"/>
      <c r="DH351" s="133"/>
      <c r="DR351" s="133"/>
      <c r="EB351" s="133"/>
      <c r="EL351" s="133"/>
      <c r="EV351" s="133"/>
      <c r="FF351" s="133"/>
      <c r="FP351" s="133"/>
      <c r="FZ351" s="133"/>
      <c r="GJ351" s="133"/>
      <c r="GT351" s="133"/>
      <c r="HD351" s="133"/>
      <c r="HN351" s="133"/>
      <c r="HX351" s="133"/>
      <c r="IH351" s="133"/>
      <c r="IR351" s="133"/>
      <c r="JB351" s="133"/>
      <c r="JL351" s="133"/>
      <c r="JV351" s="133"/>
      <c r="KF351" s="133"/>
    </row>
    <row xmlns:x14ac="http://schemas.microsoft.com/office/spreadsheetml/2009/9/ac" r="352" s="3" customFormat="true" x14ac:dyDescent="0.25">
      <c r="A352" s="424"/>
      <c r="B352" s="133"/>
      <c r="L352" s="133"/>
      <c r="V352" s="133"/>
      <c r="AF352" s="133"/>
      <c r="AP352" s="133"/>
      <c r="AZ352" s="133"/>
      <c r="BA352" s="133"/>
      <c r="BB352" s="133"/>
      <c r="BC352" s="133"/>
      <c r="BD352" s="133"/>
      <c r="BE352" s="133"/>
      <c r="BF352" s="133"/>
      <c r="BG352" s="133"/>
      <c r="BJ352" s="133"/>
      <c r="BT352" s="133"/>
      <c r="CD352" s="133"/>
      <c r="CN352" s="133"/>
      <c r="CX352" s="133"/>
      <c r="DH352" s="133"/>
      <c r="DR352" s="133"/>
      <c r="EB352" s="133"/>
      <c r="EL352" s="133"/>
      <c r="EV352" s="133"/>
      <c r="FF352" s="133"/>
      <c r="FP352" s="133"/>
      <c r="FZ352" s="133"/>
      <c r="GJ352" s="133"/>
      <c r="GT352" s="133"/>
      <c r="HD352" s="133"/>
      <c r="HN352" s="133"/>
      <c r="HX352" s="133"/>
      <c r="IH352" s="133"/>
      <c r="IR352" s="133"/>
      <c r="JB352" s="133"/>
      <c r="JL352" s="133"/>
      <c r="JV352" s="133"/>
      <c r="KF352" s="133"/>
    </row>
    <row xmlns:x14ac="http://schemas.microsoft.com/office/spreadsheetml/2009/9/ac" r="353" s="3" customFormat="true" x14ac:dyDescent="0.25">
      <c r="A353" s="424"/>
      <c r="B353" s="133"/>
      <c r="L353" s="133"/>
      <c r="V353" s="133"/>
      <c r="AF353" s="133"/>
      <c r="AP353" s="133"/>
      <c r="AZ353" s="133"/>
      <c r="BA353" s="133"/>
      <c r="BB353" s="133"/>
      <c r="BC353" s="133"/>
      <c r="BD353" s="133"/>
      <c r="BE353" s="133"/>
      <c r="BF353" s="133"/>
      <c r="BG353" s="133"/>
      <c r="BJ353" s="133"/>
      <c r="BT353" s="133"/>
      <c r="CD353" s="133"/>
      <c r="CN353" s="133"/>
      <c r="CX353" s="133"/>
      <c r="DH353" s="133"/>
      <c r="DR353" s="133"/>
      <c r="EB353" s="133"/>
      <c r="EL353" s="133"/>
      <c r="EV353" s="133"/>
      <c r="FF353" s="133"/>
      <c r="FP353" s="133"/>
      <c r="FZ353" s="133"/>
      <c r="GJ353" s="133"/>
      <c r="GT353" s="133"/>
      <c r="HD353" s="133"/>
      <c r="HN353" s="133"/>
      <c r="HX353" s="133"/>
      <c r="IH353" s="133"/>
      <c r="IR353" s="133"/>
      <c r="JB353" s="133"/>
      <c r="JL353" s="133"/>
      <c r="JV353" s="133"/>
      <c r="KF353" s="133"/>
    </row>
    <row xmlns:x14ac="http://schemas.microsoft.com/office/spreadsheetml/2009/9/ac" r="354" s="3" customFormat="true" x14ac:dyDescent="0.25">
      <c r="A354" s="424"/>
      <c r="B354" s="133"/>
      <c r="L354" s="133"/>
      <c r="V354" s="133"/>
      <c r="AF354" s="133"/>
      <c r="AP354" s="133"/>
      <c r="AZ354" s="133"/>
      <c r="BA354" s="133"/>
      <c r="BB354" s="133"/>
      <c r="BC354" s="133"/>
      <c r="BD354" s="133"/>
      <c r="BE354" s="133"/>
      <c r="BF354" s="133"/>
      <c r="BG354" s="133"/>
      <c r="BJ354" s="133"/>
      <c r="BT354" s="133"/>
      <c r="CD354" s="133"/>
      <c r="CN354" s="133"/>
      <c r="CX354" s="133"/>
      <c r="DH354" s="133"/>
      <c r="DR354" s="133"/>
      <c r="EB354" s="133"/>
      <c r="EL354" s="133"/>
      <c r="EV354" s="133"/>
      <c r="FF354" s="133"/>
      <c r="FP354" s="133"/>
      <c r="FZ354" s="133"/>
      <c r="GJ354" s="133"/>
      <c r="GT354" s="133"/>
      <c r="HD354" s="133"/>
      <c r="HN354" s="133"/>
      <c r="HX354" s="133"/>
      <c r="IH354" s="133"/>
      <c r="IR354" s="133"/>
      <c r="JB354" s="133"/>
      <c r="JL354" s="133"/>
      <c r="JV354" s="133"/>
      <c r="KF354" s="133"/>
    </row>
    <row xmlns:x14ac="http://schemas.microsoft.com/office/spreadsheetml/2009/9/ac" r="355" s="3" customFormat="true" x14ac:dyDescent="0.25">
      <c r="A355" s="424"/>
      <c r="B355" s="133"/>
      <c r="L355" s="133"/>
      <c r="V355" s="133"/>
      <c r="AF355" s="133"/>
      <c r="AP355" s="133"/>
      <c r="AZ355" s="133"/>
      <c r="BA355" s="133"/>
      <c r="BB355" s="133"/>
      <c r="BC355" s="133"/>
      <c r="BD355" s="133"/>
      <c r="BE355" s="133"/>
      <c r="BF355" s="133"/>
      <c r="BG355" s="133"/>
      <c r="BJ355" s="133"/>
      <c r="BT355" s="133"/>
      <c r="CD355" s="133"/>
      <c r="CN355" s="133"/>
      <c r="CX355" s="133"/>
      <c r="DH355" s="133"/>
      <c r="DR355" s="133"/>
      <c r="EB355" s="133"/>
      <c r="EL355" s="133"/>
      <c r="EV355" s="133"/>
      <c r="FF355" s="133"/>
      <c r="FP355" s="133"/>
      <c r="FZ355" s="133"/>
      <c r="GJ355" s="133"/>
      <c r="GT355" s="133"/>
      <c r="HD355" s="133"/>
      <c r="HN355" s="133"/>
      <c r="HX355" s="133"/>
      <c r="IH355" s="133"/>
      <c r="IR355" s="133"/>
      <c r="JB355" s="133"/>
      <c r="JL355" s="133"/>
      <c r="JV355" s="133"/>
      <c r="KF355" s="133"/>
    </row>
    <row xmlns:x14ac="http://schemas.microsoft.com/office/spreadsheetml/2009/9/ac" r="356" s="3" customFormat="true" x14ac:dyDescent="0.25">
      <c r="A356" s="424"/>
      <c r="B356" s="133"/>
      <c r="L356" s="133"/>
      <c r="V356" s="133"/>
      <c r="AF356" s="133"/>
      <c r="AP356" s="133"/>
      <c r="AZ356" s="133"/>
      <c r="BA356" s="133"/>
      <c r="BB356" s="133"/>
      <c r="BC356" s="133"/>
      <c r="BD356" s="133"/>
      <c r="BE356" s="133"/>
      <c r="BF356" s="133"/>
      <c r="BG356" s="133"/>
      <c r="BJ356" s="133"/>
      <c r="BT356" s="133"/>
      <c r="CD356" s="133"/>
      <c r="CN356" s="133"/>
      <c r="CX356" s="133"/>
      <c r="DH356" s="133"/>
      <c r="DR356" s="133"/>
      <c r="EB356" s="133"/>
      <c r="EL356" s="133"/>
      <c r="EV356" s="133"/>
      <c r="FF356" s="133"/>
      <c r="FP356" s="133"/>
      <c r="FZ356" s="133"/>
      <c r="GJ356" s="133"/>
      <c r="GT356" s="133"/>
      <c r="HD356" s="133"/>
      <c r="HN356" s="133"/>
      <c r="HX356" s="133"/>
      <c r="IH356" s="133"/>
      <c r="IR356" s="133"/>
      <c r="JB356" s="133"/>
      <c r="JL356" s="133"/>
      <c r="JV356" s="133"/>
      <c r="KF356" s="133"/>
    </row>
    <row xmlns:x14ac="http://schemas.microsoft.com/office/spreadsheetml/2009/9/ac" r="357" s="3" customFormat="true" x14ac:dyDescent="0.25">
      <c r="A357" s="424"/>
      <c r="B357" s="133"/>
      <c r="L357" s="133"/>
      <c r="V357" s="133"/>
      <c r="AF357" s="133"/>
      <c r="AP357" s="133"/>
      <c r="AZ357" s="133"/>
      <c r="BA357" s="133"/>
      <c r="BB357" s="133"/>
      <c r="BC357" s="133"/>
      <c r="BD357" s="133"/>
      <c r="BE357" s="133"/>
      <c r="BF357" s="133"/>
      <c r="BG357" s="133"/>
      <c r="BJ357" s="133"/>
      <c r="BT357" s="133"/>
      <c r="CD357" s="133"/>
      <c r="CN357" s="133"/>
      <c r="CX357" s="133"/>
      <c r="DH357" s="133"/>
      <c r="DR357" s="133"/>
      <c r="EB357" s="133"/>
      <c r="EL357" s="133"/>
      <c r="EV357" s="133"/>
      <c r="FF357" s="133"/>
      <c r="FP357" s="133"/>
      <c r="FZ357" s="133"/>
      <c r="GJ357" s="133"/>
      <c r="GT357" s="133"/>
      <c r="HD357" s="133"/>
      <c r="HN357" s="133"/>
      <c r="HX357" s="133"/>
      <c r="IH357" s="133"/>
      <c r="IR357" s="133"/>
      <c r="JB357" s="133"/>
      <c r="JL357" s="133"/>
      <c r="JV357" s="133"/>
      <c r="KF357" s="133"/>
    </row>
    <row xmlns:x14ac="http://schemas.microsoft.com/office/spreadsheetml/2009/9/ac" r="358" s="3" customFormat="true" x14ac:dyDescent="0.25">
      <c r="A358" s="424"/>
      <c r="B358" s="133"/>
      <c r="L358" s="133"/>
      <c r="V358" s="133"/>
      <c r="AF358" s="133"/>
      <c r="AP358" s="133"/>
      <c r="AZ358" s="133"/>
      <c r="BA358" s="133"/>
      <c r="BB358" s="133"/>
      <c r="BC358" s="133"/>
      <c r="BD358" s="133"/>
      <c r="BE358" s="133"/>
      <c r="BF358" s="133"/>
      <c r="BG358" s="133"/>
      <c r="BJ358" s="133"/>
      <c r="BT358" s="133"/>
      <c r="CD358" s="133"/>
      <c r="CN358" s="133"/>
      <c r="CX358" s="133"/>
      <c r="DH358" s="133"/>
      <c r="DR358" s="133"/>
      <c r="EB358" s="133"/>
      <c r="EL358" s="133"/>
      <c r="EV358" s="133"/>
      <c r="FF358" s="133"/>
      <c r="FP358" s="133"/>
      <c r="FZ358" s="133"/>
      <c r="GJ358" s="133"/>
      <c r="GT358" s="133"/>
      <c r="HD358" s="133"/>
      <c r="HN358" s="133"/>
      <c r="HX358" s="133"/>
      <c r="IH358" s="133"/>
      <c r="IR358" s="133"/>
      <c r="JB358" s="133"/>
      <c r="JL358" s="133"/>
      <c r="JV358" s="133"/>
      <c r="KF358" s="133"/>
    </row>
    <row xmlns:x14ac="http://schemas.microsoft.com/office/spreadsheetml/2009/9/ac" r="359" s="3" customFormat="true" x14ac:dyDescent="0.25">
      <c r="A359" s="424"/>
      <c r="B359" s="133"/>
      <c r="L359" s="133"/>
      <c r="V359" s="133"/>
      <c r="AF359" s="133"/>
      <c r="AP359" s="133"/>
      <c r="AZ359" s="133"/>
      <c r="BA359" s="133"/>
      <c r="BB359" s="133"/>
      <c r="BC359" s="133"/>
      <c r="BD359" s="133"/>
      <c r="BE359" s="133"/>
      <c r="BF359" s="133"/>
      <c r="BG359" s="133"/>
      <c r="BJ359" s="133"/>
      <c r="BT359" s="133"/>
      <c r="CD359" s="133"/>
      <c r="CN359" s="133"/>
      <c r="CX359" s="133"/>
      <c r="DH359" s="133"/>
      <c r="DR359" s="133"/>
      <c r="EB359" s="133"/>
      <c r="EL359" s="133"/>
      <c r="EV359" s="133"/>
      <c r="FF359" s="133"/>
      <c r="FP359" s="133"/>
      <c r="FZ359" s="133"/>
      <c r="GJ359" s="133"/>
      <c r="GT359" s="133"/>
      <c r="HD359" s="133"/>
      <c r="HN359" s="133"/>
      <c r="HX359" s="133"/>
      <c r="IH359" s="133"/>
      <c r="IR359" s="133"/>
      <c r="JB359" s="133"/>
      <c r="JL359" s="133"/>
      <c r="JV359" s="133"/>
      <c r="KF359" s="133"/>
    </row>
    <row xmlns:x14ac="http://schemas.microsoft.com/office/spreadsheetml/2009/9/ac" r="360" s="3" customFormat="true" x14ac:dyDescent="0.25">
      <c r="A360" s="424"/>
      <c r="B360" s="133"/>
      <c r="L360" s="133"/>
      <c r="V360" s="133"/>
      <c r="AF360" s="133"/>
      <c r="AP360" s="133"/>
      <c r="AZ360" s="133"/>
      <c r="BA360" s="133"/>
      <c r="BB360" s="133"/>
      <c r="BC360" s="133"/>
      <c r="BD360" s="133"/>
      <c r="BE360" s="133"/>
      <c r="BF360" s="133"/>
      <c r="BG360" s="133"/>
      <c r="BJ360" s="133"/>
      <c r="BT360" s="133"/>
      <c r="CD360" s="133"/>
      <c r="CN360" s="133"/>
      <c r="CX360" s="133"/>
      <c r="DH360" s="133"/>
      <c r="DR360" s="133"/>
      <c r="EB360" s="133"/>
      <c r="EL360" s="133"/>
      <c r="EV360" s="133"/>
      <c r="FF360" s="133"/>
      <c r="FP360" s="133"/>
      <c r="FZ360" s="133"/>
      <c r="GJ360" s="133"/>
      <c r="GT360" s="133"/>
      <c r="HD360" s="133"/>
      <c r="HN360" s="133"/>
      <c r="HX360" s="133"/>
      <c r="IH360" s="133"/>
      <c r="IR360" s="133"/>
      <c r="JB360" s="133"/>
      <c r="JL360" s="133"/>
      <c r="JV360" s="133"/>
      <c r="KF360" s="133"/>
    </row>
    <row xmlns:x14ac="http://schemas.microsoft.com/office/spreadsheetml/2009/9/ac" r="361" s="3" customFormat="true" x14ac:dyDescent="0.25">
      <c r="A361" s="424"/>
      <c r="B361" s="133"/>
      <c r="L361" s="133"/>
      <c r="V361" s="133"/>
      <c r="AF361" s="133"/>
      <c r="AP361" s="133"/>
      <c r="AZ361" s="133"/>
      <c r="BA361" s="133"/>
      <c r="BB361" s="133"/>
      <c r="BC361" s="133"/>
      <c r="BD361" s="133"/>
      <c r="BE361" s="133"/>
      <c r="BF361" s="133"/>
      <c r="BG361" s="133"/>
      <c r="BJ361" s="133"/>
      <c r="BT361" s="133"/>
      <c r="CD361" s="133"/>
      <c r="CN361" s="133"/>
      <c r="CX361" s="133"/>
      <c r="DH361" s="133"/>
      <c r="DR361" s="133"/>
      <c r="EB361" s="133"/>
      <c r="EL361" s="133"/>
      <c r="EV361" s="133"/>
      <c r="FF361" s="133"/>
      <c r="FP361" s="133"/>
      <c r="FZ361" s="133"/>
      <c r="GJ361" s="133"/>
      <c r="GT361" s="133"/>
      <c r="HD361" s="133"/>
      <c r="HN361" s="133"/>
      <c r="HX361" s="133"/>
      <c r="IH361" s="133"/>
      <c r="IR361" s="133"/>
      <c r="JB361" s="133"/>
      <c r="JL361" s="133"/>
      <c r="JV361" s="133"/>
      <c r="KF361" s="133"/>
    </row>
    <row xmlns:x14ac="http://schemas.microsoft.com/office/spreadsheetml/2009/9/ac" r="362" s="3" customFormat="true" x14ac:dyDescent="0.25">
      <c r="A362" s="424"/>
      <c r="B362" s="133"/>
      <c r="L362" s="133"/>
      <c r="V362" s="133"/>
      <c r="AF362" s="133"/>
      <c r="AP362" s="133"/>
      <c r="AZ362" s="133"/>
      <c r="BA362" s="133"/>
      <c r="BB362" s="133"/>
      <c r="BC362" s="133"/>
      <c r="BD362" s="133"/>
      <c r="BE362" s="133"/>
      <c r="BF362" s="133"/>
      <c r="BG362" s="133"/>
      <c r="BJ362" s="133"/>
      <c r="BT362" s="133"/>
      <c r="CD362" s="133"/>
      <c r="CN362" s="133"/>
      <c r="CX362" s="133"/>
      <c r="DH362" s="133"/>
      <c r="DR362" s="133"/>
      <c r="EB362" s="133"/>
      <c r="EL362" s="133"/>
      <c r="EV362" s="133"/>
      <c r="FF362" s="133"/>
      <c r="FP362" s="133"/>
      <c r="FZ362" s="133"/>
      <c r="GJ362" s="133"/>
      <c r="GT362" s="133"/>
      <c r="HD362" s="133"/>
      <c r="HN362" s="133"/>
      <c r="HX362" s="133"/>
      <c r="IH362" s="133"/>
      <c r="IR362" s="133"/>
      <c r="JB362" s="133"/>
      <c r="JL362" s="133"/>
      <c r="JV362" s="133"/>
      <c r="KF362" s="133"/>
    </row>
    <row xmlns:x14ac="http://schemas.microsoft.com/office/spreadsheetml/2009/9/ac" r="363" s="3" customFormat="true" x14ac:dyDescent="0.25">
      <c r="A363" s="424"/>
      <c r="B363" s="133"/>
      <c r="L363" s="133"/>
      <c r="V363" s="133"/>
      <c r="AF363" s="133"/>
      <c r="AP363" s="133"/>
      <c r="AZ363" s="133"/>
      <c r="BA363" s="133"/>
      <c r="BB363" s="133"/>
      <c r="BC363" s="133"/>
      <c r="BD363" s="133"/>
      <c r="BE363" s="133"/>
      <c r="BF363" s="133"/>
      <c r="BG363" s="133"/>
      <c r="BJ363" s="133"/>
      <c r="BT363" s="133"/>
      <c r="CD363" s="133"/>
      <c r="CN363" s="133"/>
      <c r="CX363" s="133"/>
      <c r="DH363" s="133"/>
      <c r="DR363" s="133"/>
      <c r="EB363" s="133"/>
      <c r="EL363" s="133"/>
      <c r="EV363" s="133"/>
      <c r="FF363" s="133"/>
      <c r="FP363" s="133"/>
      <c r="FZ363" s="133"/>
      <c r="GJ363" s="133"/>
      <c r="GT363" s="133"/>
      <c r="HD363" s="133"/>
      <c r="HN363" s="133"/>
      <c r="HX363" s="133"/>
      <c r="IH363" s="133"/>
      <c r="IR363" s="133"/>
      <c r="JB363" s="133"/>
      <c r="JL363" s="133"/>
      <c r="JV363" s="133"/>
      <c r="KF363" s="133"/>
    </row>
    <row xmlns:x14ac="http://schemas.microsoft.com/office/spreadsheetml/2009/9/ac" r="364" s="3" customFormat="true" x14ac:dyDescent="0.25">
      <c r="A364" s="424"/>
      <c r="B364" s="133"/>
      <c r="L364" s="133"/>
      <c r="V364" s="133"/>
      <c r="AF364" s="133"/>
      <c r="AP364" s="133"/>
      <c r="AZ364" s="133"/>
      <c r="BA364" s="133"/>
      <c r="BB364" s="133"/>
      <c r="BC364" s="133"/>
      <c r="BD364" s="133"/>
      <c r="BE364" s="133"/>
      <c r="BF364" s="133"/>
      <c r="BG364" s="133"/>
      <c r="BJ364" s="133"/>
      <c r="BT364" s="133"/>
      <c r="CD364" s="133"/>
      <c r="CN364" s="133"/>
      <c r="CX364" s="133"/>
      <c r="DH364" s="133"/>
      <c r="DR364" s="133"/>
      <c r="EB364" s="133"/>
      <c r="EL364" s="133"/>
      <c r="EV364" s="133"/>
      <c r="FF364" s="133"/>
      <c r="FP364" s="133"/>
      <c r="FZ364" s="133"/>
      <c r="GJ364" s="133"/>
      <c r="GT364" s="133"/>
      <c r="HD364" s="133"/>
      <c r="HN364" s="133"/>
      <c r="HX364" s="133"/>
      <c r="IH364" s="133"/>
      <c r="IR364" s="133"/>
      <c r="JB364" s="133"/>
      <c r="JL364" s="133"/>
      <c r="JV364" s="133"/>
      <c r="KF364" s="133"/>
    </row>
    <row xmlns:x14ac="http://schemas.microsoft.com/office/spreadsheetml/2009/9/ac" r="365" s="3" customFormat="true" x14ac:dyDescent="0.25">
      <c r="A365" s="424"/>
      <c r="B365" s="133"/>
      <c r="L365" s="133"/>
      <c r="V365" s="133"/>
      <c r="AF365" s="133"/>
      <c r="AP365" s="133"/>
      <c r="AZ365" s="133"/>
      <c r="BA365" s="133"/>
      <c r="BB365" s="133"/>
      <c r="BC365" s="133"/>
      <c r="BD365" s="133"/>
      <c r="BE365" s="133"/>
      <c r="BF365" s="133"/>
      <c r="BG365" s="133"/>
      <c r="BJ365" s="133"/>
      <c r="BT365" s="133"/>
      <c r="CD365" s="133"/>
      <c r="CN365" s="133"/>
      <c r="CX365" s="133"/>
      <c r="DH365" s="133"/>
      <c r="DR365" s="133"/>
      <c r="EB365" s="133"/>
      <c r="EL365" s="133"/>
      <c r="EV365" s="133"/>
      <c r="FF365" s="133"/>
      <c r="FP365" s="133"/>
      <c r="FZ365" s="133"/>
      <c r="GJ365" s="133"/>
      <c r="GT365" s="133"/>
      <c r="HD365" s="133"/>
      <c r="HN365" s="133"/>
      <c r="HX365" s="133"/>
      <c r="IH365" s="133"/>
      <c r="IR365" s="133"/>
      <c r="JB365" s="133"/>
      <c r="JL365" s="133"/>
      <c r="JV365" s="133"/>
      <c r="KF365" s="133"/>
    </row>
    <row xmlns:x14ac="http://schemas.microsoft.com/office/spreadsheetml/2009/9/ac" r="366" s="3" customFormat="true" x14ac:dyDescent="0.25">
      <c r="A366" s="424"/>
      <c r="B366" s="133"/>
      <c r="L366" s="133"/>
      <c r="V366" s="133"/>
      <c r="AF366" s="133"/>
      <c r="AP366" s="133"/>
      <c r="AZ366" s="133"/>
      <c r="BA366" s="133"/>
      <c r="BB366" s="133"/>
      <c r="BC366" s="133"/>
      <c r="BD366" s="133"/>
      <c r="BE366" s="133"/>
      <c r="BF366" s="133"/>
      <c r="BG366" s="133"/>
      <c r="BJ366" s="133"/>
      <c r="BT366" s="133"/>
      <c r="CD366" s="133"/>
      <c r="CN366" s="133"/>
      <c r="CX366" s="133"/>
      <c r="DH366" s="133"/>
      <c r="DR366" s="133"/>
      <c r="EB366" s="133"/>
      <c r="EL366" s="133"/>
      <c r="EV366" s="133"/>
      <c r="FF366" s="133"/>
      <c r="FP366" s="133"/>
      <c r="FZ366" s="133"/>
      <c r="GJ366" s="133"/>
      <c r="GT366" s="133"/>
      <c r="HD366" s="133"/>
      <c r="HN366" s="133"/>
      <c r="HX366" s="133"/>
      <c r="IH366" s="133"/>
      <c r="IR366" s="133"/>
      <c r="JB366" s="133"/>
      <c r="JL366" s="133"/>
      <c r="JV366" s="133"/>
      <c r="KF366" s="133"/>
    </row>
    <row xmlns:x14ac="http://schemas.microsoft.com/office/spreadsheetml/2009/9/ac" r="367" s="3" customFormat="true" x14ac:dyDescent="0.25">
      <c r="A367" s="424"/>
      <c r="B367" s="133"/>
      <c r="L367" s="133"/>
      <c r="V367" s="133"/>
      <c r="AF367" s="133"/>
      <c r="AP367" s="133"/>
      <c r="AZ367" s="133"/>
      <c r="BA367" s="133"/>
      <c r="BB367" s="133"/>
      <c r="BC367" s="133"/>
      <c r="BD367" s="133"/>
      <c r="BE367" s="133"/>
      <c r="BF367" s="133"/>
      <c r="BG367" s="133"/>
      <c r="BJ367" s="133"/>
      <c r="BT367" s="133"/>
      <c r="CD367" s="133"/>
      <c r="CN367" s="133"/>
      <c r="CX367" s="133"/>
      <c r="DH367" s="133"/>
      <c r="DR367" s="133"/>
      <c r="EB367" s="133"/>
      <c r="EL367" s="133"/>
      <c r="EV367" s="133"/>
      <c r="FF367" s="133"/>
      <c r="FP367" s="133"/>
      <c r="FZ367" s="133"/>
      <c r="GJ367" s="133"/>
      <c r="GT367" s="133"/>
      <c r="HD367" s="133"/>
      <c r="HN367" s="133"/>
      <c r="HX367" s="133"/>
      <c r="IH367" s="133"/>
      <c r="IR367" s="133"/>
      <c r="JB367" s="133"/>
      <c r="JL367" s="133"/>
      <c r="JV367" s="133"/>
      <c r="KF367" s="133"/>
    </row>
    <row xmlns:x14ac="http://schemas.microsoft.com/office/spreadsheetml/2009/9/ac" r="368" s="3" customFormat="true" x14ac:dyDescent="0.25">
      <c r="A368" s="424"/>
      <c r="B368" s="133"/>
      <c r="L368" s="133"/>
      <c r="V368" s="133"/>
      <c r="AF368" s="133"/>
      <c r="AP368" s="133"/>
      <c r="AZ368" s="133"/>
      <c r="BA368" s="133"/>
      <c r="BB368" s="133"/>
      <c r="BC368" s="133"/>
      <c r="BD368" s="133"/>
      <c r="BE368" s="133"/>
      <c r="BF368" s="133"/>
      <c r="BG368" s="133"/>
      <c r="BJ368" s="133"/>
      <c r="BT368" s="133"/>
      <c r="CD368" s="133"/>
      <c r="CN368" s="133"/>
      <c r="CX368" s="133"/>
      <c r="DH368" s="133"/>
      <c r="DR368" s="133"/>
      <c r="EB368" s="133"/>
      <c r="EL368" s="133"/>
      <c r="EV368" s="133"/>
      <c r="FF368" s="133"/>
      <c r="FP368" s="133"/>
      <c r="FZ368" s="133"/>
      <c r="GJ368" s="133"/>
      <c r="GT368" s="133"/>
      <c r="HD368" s="133"/>
      <c r="HN368" s="133"/>
      <c r="HX368" s="133"/>
      <c r="IH368" s="133"/>
      <c r="IR368" s="133"/>
      <c r="JB368" s="133"/>
      <c r="JL368" s="133"/>
      <c r="JV368" s="133"/>
      <c r="KF368" s="133"/>
    </row>
    <row xmlns:x14ac="http://schemas.microsoft.com/office/spreadsheetml/2009/9/ac" r="369" s="3" customFormat="true" x14ac:dyDescent="0.25">
      <c r="A369" s="424"/>
      <c r="B369" s="133"/>
      <c r="L369" s="133"/>
      <c r="V369" s="133"/>
      <c r="AF369" s="133"/>
      <c r="AP369" s="133"/>
      <c r="AZ369" s="133"/>
      <c r="BA369" s="133"/>
      <c r="BB369" s="133"/>
      <c r="BC369" s="133"/>
      <c r="BD369" s="133"/>
      <c r="BE369" s="133"/>
      <c r="BF369" s="133"/>
      <c r="BG369" s="133"/>
      <c r="BJ369" s="133"/>
      <c r="BT369" s="133"/>
      <c r="CD369" s="133"/>
      <c r="CN369" s="133"/>
      <c r="CX369" s="133"/>
      <c r="DH369" s="133"/>
      <c r="DR369" s="133"/>
      <c r="EB369" s="133"/>
      <c r="EL369" s="133"/>
      <c r="EV369" s="133"/>
      <c r="FF369" s="133"/>
      <c r="FP369" s="133"/>
      <c r="FZ369" s="133"/>
      <c r="GJ369" s="133"/>
      <c r="GT369" s="133"/>
      <c r="HD369" s="133"/>
      <c r="HN369" s="133"/>
      <c r="HX369" s="133"/>
      <c r="IH369" s="133"/>
      <c r="IR369" s="133"/>
      <c r="JB369" s="133"/>
      <c r="JL369" s="133"/>
      <c r="JV369" s="133"/>
      <c r="KF369" s="133"/>
    </row>
    <row xmlns:x14ac="http://schemas.microsoft.com/office/spreadsheetml/2009/9/ac" r="370" s="3" customFormat="true" x14ac:dyDescent="0.25">
      <c r="A370" s="424"/>
      <c r="B370" s="133"/>
      <c r="L370" s="133"/>
      <c r="V370" s="133"/>
      <c r="AF370" s="133"/>
      <c r="AP370" s="133"/>
      <c r="AZ370" s="133"/>
      <c r="BA370" s="133"/>
      <c r="BB370" s="133"/>
      <c r="BC370" s="133"/>
      <c r="BD370" s="133"/>
      <c r="BE370" s="133"/>
      <c r="BF370" s="133"/>
      <c r="BG370" s="133"/>
      <c r="BJ370" s="133"/>
      <c r="BT370" s="133"/>
      <c r="CD370" s="133"/>
      <c r="CN370" s="133"/>
      <c r="CX370" s="133"/>
      <c r="DH370" s="133"/>
      <c r="DR370" s="133"/>
      <c r="EB370" s="133"/>
      <c r="EL370" s="133"/>
      <c r="EV370" s="133"/>
      <c r="FF370" s="133"/>
      <c r="FP370" s="133"/>
      <c r="FZ370" s="133"/>
      <c r="GJ370" s="133"/>
      <c r="GT370" s="133"/>
      <c r="HD370" s="133"/>
      <c r="HN370" s="133"/>
      <c r="HX370" s="133"/>
      <c r="IH370" s="133"/>
      <c r="IR370" s="133"/>
      <c r="JB370" s="133"/>
      <c r="JL370" s="133"/>
      <c r="JV370" s="133"/>
      <c r="KF370" s="133"/>
    </row>
    <row xmlns:x14ac="http://schemas.microsoft.com/office/spreadsheetml/2009/9/ac" r="371" s="3" customFormat="true" x14ac:dyDescent="0.25">
      <c r="A371" s="424"/>
      <c r="B371" s="133"/>
      <c r="L371" s="133"/>
      <c r="V371" s="133"/>
      <c r="AF371" s="133"/>
      <c r="AP371" s="133"/>
      <c r="AZ371" s="133"/>
      <c r="BA371" s="133"/>
      <c r="BB371" s="133"/>
      <c r="BC371" s="133"/>
      <c r="BD371" s="133"/>
      <c r="BE371" s="133"/>
      <c r="BF371" s="133"/>
      <c r="BG371" s="133"/>
      <c r="BJ371" s="133"/>
      <c r="BT371" s="133"/>
      <c r="CD371" s="133"/>
      <c r="CN371" s="133"/>
      <c r="CX371" s="133"/>
      <c r="DH371" s="133"/>
      <c r="DR371" s="133"/>
      <c r="EB371" s="133"/>
      <c r="EL371" s="133"/>
      <c r="EV371" s="133"/>
      <c r="FF371" s="133"/>
      <c r="FP371" s="133"/>
      <c r="FZ371" s="133"/>
      <c r="GJ371" s="133"/>
      <c r="GT371" s="133"/>
      <c r="HD371" s="133"/>
      <c r="HN371" s="133"/>
      <c r="HX371" s="133"/>
      <c r="IH371" s="133"/>
      <c r="IR371" s="133"/>
      <c r="JB371" s="133"/>
      <c r="JL371" s="133"/>
      <c r="JV371" s="133"/>
      <c r="KF371" s="133"/>
    </row>
    <row xmlns:x14ac="http://schemas.microsoft.com/office/spreadsheetml/2009/9/ac" r="372" s="3" customFormat="true" x14ac:dyDescent="0.25">
      <c r="A372" s="424"/>
      <c r="B372" s="133"/>
      <c r="L372" s="133"/>
      <c r="V372" s="133"/>
      <c r="AF372" s="133"/>
      <c r="AP372" s="133"/>
      <c r="AZ372" s="133"/>
      <c r="BA372" s="133"/>
      <c r="BB372" s="133"/>
      <c r="BC372" s="133"/>
      <c r="BD372" s="133"/>
      <c r="BE372" s="133"/>
      <c r="BF372" s="133"/>
      <c r="BG372" s="133"/>
      <c r="BJ372" s="133"/>
      <c r="BT372" s="133"/>
      <c r="CD372" s="133"/>
      <c r="CN372" s="133"/>
      <c r="CX372" s="133"/>
      <c r="DH372" s="133"/>
      <c r="DR372" s="133"/>
      <c r="EB372" s="133"/>
      <c r="EL372" s="133"/>
      <c r="EV372" s="133"/>
      <c r="FF372" s="133"/>
      <c r="FP372" s="133"/>
      <c r="FZ372" s="133"/>
      <c r="GJ372" s="133"/>
      <c r="GT372" s="133"/>
      <c r="HD372" s="133"/>
      <c r="HN372" s="133"/>
      <c r="HX372" s="133"/>
      <c r="IH372" s="133"/>
      <c r="IR372" s="133"/>
      <c r="JB372" s="133"/>
      <c r="JL372" s="133"/>
      <c r="JV372" s="133"/>
      <c r="KF372" s="133"/>
    </row>
    <row xmlns:x14ac="http://schemas.microsoft.com/office/spreadsheetml/2009/9/ac" r="373" s="3" customFormat="true" x14ac:dyDescent="0.25">
      <c r="A373" s="424"/>
      <c r="B373" s="133"/>
      <c r="L373" s="133"/>
      <c r="V373" s="133"/>
      <c r="AF373" s="133"/>
      <c r="AP373" s="133"/>
      <c r="AZ373" s="133"/>
      <c r="BA373" s="133"/>
      <c r="BB373" s="133"/>
      <c r="BC373" s="133"/>
      <c r="BD373" s="133"/>
      <c r="BE373" s="133"/>
      <c r="BF373" s="133"/>
      <c r="BG373" s="133"/>
      <c r="BJ373" s="133"/>
      <c r="BT373" s="133"/>
      <c r="CD373" s="133"/>
      <c r="CN373" s="133"/>
      <c r="CX373" s="133"/>
      <c r="DH373" s="133"/>
      <c r="DR373" s="133"/>
      <c r="EB373" s="133"/>
      <c r="EL373" s="133"/>
      <c r="EV373" s="133"/>
      <c r="FF373" s="133"/>
      <c r="FP373" s="133"/>
      <c r="FZ373" s="133"/>
      <c r="GJ373" s="133"/>
      <c r="GT373" s="133"/>
      <c r="HD373" s="133"/>
      <c r="HN373" s="133"/>
      <c r="HX373" s="133"/>
      <c r="IH373" s="133"/>
      <c r="IR373" s="133"/>
      <c r="JB373" s="133"/>
      <c r="JL373" s="133"/>
      <c r="JV373" s="133"/>
      <c r="KF373" s="133"/>
    </row>
    <row xmlns:x14ac="http://schemas.microsoft.com/office/spreadsheetml/2009/9/ac" r="374" s="3" customFormat="true" x14ac:dyDescent="0.25">
      <c r="A374" s="424"/>
      <c r="B374" s="133"/>
      <c r="L374" s="133"/>
      <c r="V374" s="133"/>
      <c r="AF374" s="133"/>
      <c r="AP374" s="133"/>
      <c r="AZ374" s="133"/>
      <c r="BA374" s="133"/>
      <c r="BB374" s="133"/>
      <c r="BC374" s="133"/>
      <c r="BD374" s="133"/>
      <c r="BE374" s="133"/>
      <c r="BF374" s="133"/>
      <c r="BG374" s="133"/>
      <c r="BJ374" s="133"/>
      <c r="BT374" s="133"/>
      <c r="CD374" s="133"/>
      <c r="CN374" s="133"/>
      <c r="CX374" s="133"/>
      <c r="DH374" s="133"/>
      <c r="DR374" s="133"/>
      <c r="EB374" s="133"/>
      <c r="EL374" s="133"/>
      <c r="EV374" s="133"/>
      <c r="FF374" s="133"/>
      <c r="FP374" s="133"/>
      <c r="FZ374" s="133"/>
      <c r="GJ374" s="133"/>
      <c r="GT374" s="133"/>
      <c r="HD374" s="133"/>
      <c r="HN374" s="133"/>
      <c r="HX374" s="133"/>
      <c r="IH374" s="133"/>
      <c r="IR374" s="133"/>
      <c r="JB374" s="133"/>
      <c r="JL374" s="133"/>
      <c r="JV374" s="133"/>
      <c r="KF374" s="133"/>
    </row>
    <row xmlns:x14ac="http://schemas.microsoft.com/office/spreadsheetml/2009/9/ac" r="375" s="3" customFormat="true" x14ac:dyDescent="0.25">
      <c r="A375" s="424"/>
      <c r="B375" s="133"/>
      <c r="L375" s="133"/>
      <c r="V375" s="133"/>
      <c r="AF375" s="133"/>
      <c r="AP375" s="133"/>
      <c r="AZ375" s="133"/>
      <c r="BA375" s="133"/>
      <c r="BB375" s="133"/>
      <c r="BC375" s="133"/>
      <c r="BD375" s="133"/>
      <c r="BE375" s="133"/>
      <c r="BF375" s="133"/>
      <c r="BG375" s="133"/>
      <c r="BJ375" s="133"/>
      <c r="BT375" s="133"/>
      <c r="CD375" s="133"/>
      <c r="CN375" s="133"/>
      <c r="CX375" s="133"/>
      <c r="DH375" s="133"/>
      <c r="DR375" s="133"/>
      <c r="EB375" s="133"/>
      <c r="EL375" s="133"/>
      <c r="EV375" s="133"/>
      <c r="FF375" s="133"/>
      <c r="FP375" s="133"/>
      <c r="FZ375" s="133"/>
      <c r="GJ375" s="133"/>
      <c r="GT375" s="133"/>
      <c r="HD375" s="133"/>
      <c r="HN375" s="133"/>
      <c r="HX375" s="133"/>
      <c r="IH375" s="133"/>
      <c r="IR375" s="133"/>
      <c r="JB375" s="133"/>
      <c r="JL375" s="133"/>
      <c r="JV375" s="133"/>
      <c r="KF375" s="133"/>
    </row>
    <row xmlns:x14ac="http://schemas.microsoft.com/office/spreadsheetml/2009/9/ac" r="376" s="3" customFormat="true" x14ac:dyDescent="0.25">
      <c r="A376" s="424"/>
      <c r="B376" s="133"/>
      <c r="L376" s="133"/>
      <c r="V376" s="133"/>
      <c r="AF376" s="133"/>
      <c r="AP376" s="133"/>
      <c r="AZ376" s="133"/>
      <c r="BA376" s="133"/>
      <c r="BB376" s="133"/>
      <c r="BC376" s="133"/>
      <c r="BD376" s="133"/>
      <c r="BE376" s="133"/>
      <c r="BF376" s="133"/>
      <c r="BG376" s="133"/>
      <c r="BJ376" s="133"/>
      <c r="BT376" s="133"/>
      <c r="CD376" s="133"/>
      <c r="CN376" s="133"/>
      <c r="CX376" s="133"/>
      <c r="DH376" s="133"/>
      <c r="DR376" s="133"/>
      <c r="EB376" s="133"/>
      <c r="EL376" s="133"/>
      <c r="EV376" s="133"/>
      <c r="FF376" s="133"/>
      <c r="FP376" s="133"/>
      <c r="FZ376" s="133"/>
      <c r="GJ376" s="133"/>
      <c r="GT376" s="133"/>
      <c r="HD376" s="133"/>
      <c r="HN376" s="133"/>
      <c r="HX376" s="133"/>
      <c r="IH376" s="133"/>
      <c r="IR376" s="133"/>
      <c r="JB376" s="133"/>
      <c r="JL376" s="133"/>
      <c r="JV376" s="133"/>
      <c r="KF376" s="133"/>
    </row>
    <row xmlns:x14ac="http://schemas.microsoft.com/office/spreadsheetml/2009/9/ac" r="377" s="3" customFormat="true" x14ac:dyDescent="0.25">
      <c r="A377" s="424"/>
      <c r="B377" s="133"/>
      <c r="L377" s="133"/>
      <c r="V377" s="133"/>
      <c r="AF377" s="133"/>
      <c r="AP377" s="133"/>
      <c r="AZ377" s="133"/>
      <c r="BA377" s="133"/>
      <c r="BB377" s="133"/>
      <c r="BC377" s="133"/>
      <c r="BD377" s="133"/>
      <c r="BE377" s="133"/>
      <c r="BF377" s="133"/>
      <c r="BG377" s="133"/>
      <c r="BJ377" s="133"/>
      <c r="BT377" s="133"/>
      <c r="CD377" s="133"/>
      <c r="CN377" s="133"/>
      <c r="CX377" s="133"/>
      <c r="DH377" s="133"/>
      <c r="DR377" s="133"/>
      <c r="EB377" s="133"/>
      <c r="EL377" s="133"/>
      <c r="EV377" s="133"/>
      <c r="FF377" s="133"/>
      <c r="FP377" s="133"/>
      <c r="FZ377" s="133"/>
      <c r="GJ377" s="133"/>
      <c r="GT377" s="133"/>
      <c r="HD377" s="133"/>
      <c r="HN377" s="133"/>
      <c r="HX377" s="133"/>
      <c r="IH377" s="133"/>
      <c r="IR377" s="133"/>
      <c r="JB377" s="133"/>
      <c r="JL377" s="133"/>
      <c r="JV377" s="133"/>
      <c r="KF377" s="133"/>
    </row>
    <row xmlns:x14ac="http://schemas.microsoft.com/office/spreadsheetml/2009/9/ac" r="378" s="3" customFormat="true" x14ac:dyDescent="0.25">
      <c r="A378" s="424"/>
      <c r="B378" s="133"/>
      <c r="L378" s="133"/>
      <c r="V378" s="133"/>
      <c r="AF378" s="133"/>
      <c r="AP378" s="133"/>
      <c r="AZ378" s="133"/>
      <c r="BA378" s="133"/>
      <c r="BB378" s="133"/>
      <c r="BC378" s="133"/>
      <c r="BD378" s="133"/>
      <c r="BE378" s="133"/>
      <c r="BF378" s="133"/>
      <c r="BG378" s="133"/>
      <c r="BJ378" s="133"/>
      <c r="BT378" s="133"/>
      <c r="CD378" s="133"/>
      <c r="CN378" s="133"/>
      <c r="CX378" s="133"/>
      <c r="DH378" s="133"/>
      <c r="DR378" s="133"/>
      <c r="EB378" s="133"/>
      <c r="EL378" s="133"/>
      <c r="EV378" s="133"/>
      <c r="FF378" s="133"/>
      <c r="FP378" s="133"/>
      <c r="FZ378" s="133"/>
      <c r="GJ378" s="133"/>
      <c r="GT378" s="133"/>
      <c r="HD378" s="133"/>
      <c r="HN378" s="133"/>
      <c r="HX378" s="133"/>
      <c r="IH378" s="133"/>
      <c r="IR378" s="133"/>
      <c r="JB378" s="133"/>
      <c r="JL378" s="133"/>
      <c r="JV378" s="133"/>
      <c r="KF378" s="133"/>
    </row>
    <row xmlns:x14ac="http://schemas.microsoft.com/office/spreadsheetml/2009/9/ac" r="379" s="3" customFormat="true" x14ac:dyDescent="0.25">
      <c r="A379" s="424"/>
      <c r="B379" s="133"/>
      <c r="L379" s="133"/>
      <c r="V379" s="133"/>
      <c r="AF379" s="133"/>
      <c r="AP379" s="133"/>
      <c r="AZ379" s="133"/>
      <c r="BA379" s="133"/>
      <c r="BB379" s="133"/>
      <c r="BC379" s="133"/>
      <c r="BD379" s="133"/>
      <c r="BE379" s="133"/>
      <c r="BF379" s="133"/>
      <c r="BG379" s="133"/>
      <c r="BJ379" s="133"/>
      <c r="BT379" s="133"/>
      <c r="CD379" s="133"/>
      <c r="CN379" s="133"/>
      <c r="CX379" s="133"/>
      <c r="DH379" s="133"/>
      <c r="DR379" s="133"/>
      <c r="EB379" s="133"/>
      <c r="EL379" s="133"/>
      <c r="EV379" s="133"/>
      <c r="FF379" s="133"/>
      <c r="FP379" s="133"/>
      <c r="FZ379" s="133"/>
      <c r="GJ379" s="133"/>
      <c r="GT379" s="133"/>
      <c r="HD379" s="133"/>
      <c r="HN379" s="133"/>
      <c r="HX379" s="133"/>
      <c r="IH379" s="133"/>
      <c r="IR379" s="133"/>
      <c r="JB379" s="133"/>
      <c r="JL379" s="133"/>
      <c r="JV379" s="133"/>
      <c r="KF379" s="133"/>
    </row>
    <row xmlns:x14ac="http://schemas.microsoft.com/office/spreadsheetml/2009/9/ac" r="380" s="3" customFormat="true" x14ac:dyDescent="0.25">
      <c r="A380" s="424"/>
      <c r="B380" s="133"/>
      <c r="L380" s="133"/>
      <c r="V380" s="133"/>
      <c r="AF380" s="133"/>
      <c r="AP380" s="133"/>
      <c r="AZ380" s="133"/>
      <c r="BA380" s="133"/>
      <c r="BB380" s="133"/>
      <c r="BC380" s="133"/>
      <c r="BD380" s="133"/>
      <c r="BE380" s="133"/>
      <c r="BF380" s="133"/>
      <c r="BG380" s="133"/>
      <c r="BJ380" s="133"/>
      <c r="BT380" s="133"/>
      <c r="CD380" s="133"/>
      <c r="CN380" s="133"/>
      <c r="CX380" s="133"/>
      <c r="DH380" s="133"/>
      <c r="DR380" s="133"/>
      <c r="EB380" s="133"/>
      <c r="EL380" s="133"/>
      <c r="EV380" s="133"/>
      <c r="FF380" s="133"/>
      <c r="FP380" s="133"/>
      <c r="FZ380" s="133"/>
      <c r="GJ380" s="133"/>
      <c r="GT380" s="133"/>
      <c r="HD380" s="133"/>
      <c r="HN380" s="133"/>
      <c r="HX380" s="133"/>
      <c r="IH380" s="133"/>
      <c r="IR380" s="133"/>
      <c r="JB380" s="133"/>
      <c r="JL380" s="133"/>
      <c r="JV380" s="133"/>
      <c r="KF380" s="133"/>
    </row>
    <row xmlns:x14ac="http://schemas.microsoft.com/office/spreadsheetml/2009/9/ac" r="381" s="3" customFormat="true" x14ac:dyDescent="0.25">
      <c r="A381" s="424"/>
      <c r="B381" s="133"/>
      <c r="L381" s="133"/>
      <c r="V381" s="133"/>
      <c r="AF381" s="133"/>
      <c r="AP381" s="133"/>
      <c r="AZ381" s="133"/>
      <c r="BA381" s="133"/>
      <c r="BB381" s="133"/>
      <c r="BC381" s="133"/>
      <c r="BD381" s="133"/>
      <c r="BE381" s="133"/>
      <c r="BF381" s="133"/>
      <c r="BG381" s="133"/>
      <c r="BJ381" s="133"/>
      <c r="BT381" s="133"/>
      <c r="CD381" s="133"/>
      <c r="CN381" s="133"/>
      <c r="CX381" s="133"/>
      <c r="DH381" s="133"/>
      <c r="DR381" s="133"/>
      <c r="EB381" s="133"/>
      <c r="EL381" s="133"/>
      <c r="EV381" s="133"/>
      <c r="FF381" s="133"/>
      <c r="FP381" s="133"/>
      <c r="FZ381" s="133"/>
      <c r="GJ381" s="133"/>
      <c r="GT381" s="133"/>
      <c r="HD381" s="133"/>
      <c r="HN381" s="133"/>
      <c r="HX381" s="133"/>
      <c r="IH381" s="133"/>
      <c r="IR381" s="133"/>
      <c r="JB381" s="133"/>
      <c r="JL381" s="133"/>
      <c r="JV381" s="133"/>
      <c r="KF381" s="133"/>
    </row>
    <row xmlns:x14ac="http://schemas.microsoft.com/office/spreadsheetml/2009/9/ac" r="382" s="3" customFormat="true" x14ac:dyDescent="0.25">
      <c r="A382" s="424"/>
      <c r="B382" s="133"/>
      <c r="L382" s="133"/>
      <c r="V382" s="133"/>
      <c r="AF382" s="133"/>
      <c r="AP382" s="133"/>
      <c r="AZ382" s="133"/>
      <c r="BA382" s="133"/>
      <c r="BB382" s="133"/>
      <c r="BC382" s="133"/>
      <c r="BD382" s="133"/>
      <c r="BE382" s="133"/>
      <c r="BF382" s="133"/>
      <c r="BG382" s="133"/>
      <c r="BJ382" s="133"/>
      <c r="BT382" s="133"/>
      <c r="CD382" s="133"/>
      <c r="CN382" s="133"/>
      <c r="CX382" s="133"/>
      <c r="DH382" s="133"/>
      <c r="DR382" s="133"/>
      <c r="EB382" s="133"/>
      <c r="EL382" s="133"/>
      <c r="EV382" s="133"/>
      <c r="FF382" s="133"/>
      <c r="FP382" s="133"/>
      <c r="FZ382" s="133"/>
      <c r="GJ382" s="133"/>
      <c r="GT382" s="133"/>
      <c r="HD382" s="133"/>
      <c r="HN382" s="133"/>
      <c r="HX382" s="133"/>
      <c r="IH382" s="133"/>
      <c r="IR382" s="133"/>
      <c r="JB382" s="133"/>
      <c r="JL382" s="133"/>
      <c r="JV382" s="133"/>
      <c r="KF382" s="133"/>
    </row>
    <row xmlns:x14ac="http://schemas.microsoft.com/office/spreadsheetml/2009/9/ac" r="383" s="3" customFormat="true" x14ac:dyDescent="0.25">
      <c r="A383" s="424"/>
      <c r="B383" s="133"/>
      <c r="L383" s="133"/>
      <c r="V383" s="133"/>
      <c r="AF383" s="133"/>
      <c r="AP383" s="133"/>
      <c r="AZ383" s="133"/>
      <c r="BA383" s="133"/>
      <c r="BB383" s="133"/>
      <c r="BC383" s="133"/>
      <c r="BD383" s="133"/>
      <c r="BE383" s="133"/>
      <c r="BF383" s="133"/>
      <c r="BG383" s="133"/>
      <c r="BJ383" s="133"/>
      <c r="BT383" s="133"/>
      <c r="CD383" s="133"/>
      <c r="CN383" s="133"/>
      <c r="CX383" s="133"/>
      <c r="DH383" s="133"/>
      <c r="DR383" s="133"/>
      <c r="EB383" s="133"/>
      <c r="EL383" s="133"/>
      <c r="EV383" s="133"/>
      <c r="FF383" s="133"/>
      <c r="FP383" s="133"/>
      <c r="FZ383" s="133"/>
      <c r="GJ383" s="133"/>
      <c r="GT383" s="133"/>
      <c r="HD383" s="133"/>
      <c r="HN383" s="133"/>
      <c r="HX383" s="133"/>
      <c r="IH383" s="133"/>
      <c r="IR383" s="133"/>
      <c r="JB383" s="133"/>
      <c r="JL383" s="133"/>
      <c r="JV383" s="133"/>
      <c r="KF383" s="133"/>
    </row>
    <row xmlns:x14ac="http://schemas.microsoft.com/office/spreadsheetml/2009/9/ac" r="384" s="3" customFormat="true" x14ac:dyDescent="0.25">
      <c r="A384" s="424"/>
      <c r="B384" s="133"/>
      <c r="L384" s="133"/>
      <c r="V384" s="133"/>
      <c r="AF384" s="133"/>
      <c r="AP384" s="133"/>
      <c r="AZ384" s="133"/>
      <c r="BA384" s="133"/>
      <c r="BB384" s="133"/>
      <c r="BC384" s="133"/>
      <c r="BD384" s="133"/>
      <c r="BE384" s="133"/>
      <c r="BF384" s="133"/>
      <c r="BG384" s="133"/>
      <c r="BJ384" s="133"/>
      <c r="BT384" s="133"/>
      <c r="CD384" s="133"/>
      <c r="CN384" s="133"/>
      <c r="CX384" s="133"/>
      <c r="DH384" s="133"/>
      <c r="DR384" s="133"/>
      <c r="EB384" s="133"/>
      <c r="EL384" s="133"/>
      <c r="EV384" s="133"/>
      <c r="FF384" s="133"/>
      <c r="FP384" s="133"/>
      <c r="FZ384" s="133"/>
      <c r="GJ384" s="133"/>
      <c r="GT384" s="133"/>
      <c r="HD384" s="133"/>
      <c r="HN384" s="133"/>
      <c r="HX384" s="133"/>
      <c r="IH384" s="133"/>
      <c r="IR384" s="133"/>
      <c r="JB384" s="133"/>
      <c r="JL384" s="133"/>
      <c r="JV384" s="133"/>
      <c r="KF384" s="133"/>
    </row>
    <row xmlns:x14ac="http://schemas.microsoft.com/office/spreadsheetml/2009/9/ac" r="385" s="3" customFormat="true" x14ac:dyDescent="0.25">
      <c r="A385" s="424"/>
      <c r="B385" s="133"/>
      <c r="L385" s="133"/>
      <c r="V385" s="133"/>
      <c r="AF385" s="133"/>
      <c r="AP385" s="133"/>
      <c r="AZ385" s="133"/>
      <c r="BA385" s="133"/>
      <c r="BB385" s="133"/>
      <c r="BC385" s="133"/>
      <c r="BD385" s="133"/>
      <c r="BE385" s="133"/>
      <c r="BF385" s="133"/>
      <c r="BG385" s="133"/>
      <c r="BJ385" s="133"/>
      <c r="BT385" s="133"/>
      <c r="CD385" s="133"/>
      <c r="CN385" s="133"/>
      <c r="CX385" s="133"/>
      <c r="DH385" s="133"/>
      <c r="DR385" s="133"/>
      <c r="EB385" s="133"/>
      <c r="EL385" s="133"/>
      <c r="EV385" s="133"/>
      <c r="FF385" s="133"/>
      <c r="FP385" s="133"/>
      <c r="FZ385" s="133"/>
      <c r="GJ385" s="133"/>
      <c r="GT385" s="133"/>
      <c r="HD385" s="133"/>
      <c r="HN385" s="133"/>
      <c r="HX385" s="133"/>
      <c r="IH385" s="133"/>
      <c r="IR385" s="133"/>
      <c r="JB385" s="133"/>
      <c r="JL385" s="133"/>
      <c r="JV385" s="133"/>
      <c r="KF385" s="133"/>
    </row>
    <row xmlns:x14ac="http://schemas.microsoft.com/office/spreadsheetml/2009/9/ac" r="386" s="3" customFormat="true" x14ac:dyDescent="0.25">
      <c r="A386" s="424"/>
      <c r="B386" s="133"/>
      <c r="L386" s="133"/>
      <c r="V386" s="133"/>
      <c r="AF386" s="133"/>
      <c r="AP386" s="133"/>
      <c r="AZ386" s="133"/>
      <c r="BA386" s="133"/>
      <c r="BB386" s="133"/>
      <c r="BC386" s="133"/>
      <c r="BD386" s="133"/>
      <c r="BE386" s="133"/>
      <c r="BF386" s="133"/>
      <c r="BG386" s="133"/>
      <c r="BJ386" s="133"/>
      <c r="BT386" s="133"/>
      <c r="CD386" s="133"/>
      <c r="CN386" s="133"/>
      <c r="CX386" s="133"/>
      <c r="DH386" s="133"/>
      <c r="DR386" s="133"/>
      <c r="EB386" s="133"/>
      <c r="EL386" s="133"/>
      <c r="EV386" s="133"/>
      <c r="FF386" s="133"/>
      <c r="FP386" s="133"/>
      <c r="FZ386" s="133"/>
      <c r="GJ386" s="133"/>
      <c r="GT386" s="133"/>
      <c r="HD386" s="133"/>
      <c r="HN386" s="133"/>
      <c r="HX386" s="133"/>
      <c r="IH386" s="133"/>
      <c r="IR386" s="133"/>
      <c r="JB386" s="133"/>
      <c r="JL386" s="133"/>
      <c r="JV386" s="133"/>
      <c r="KF386" s="133"/>
    </row>
    <row xmlns:x14ac="http://schemas.microsoft.com/office/spreadsheetml/2009/9/ac" r="387" s="3" customFormat="true" x14ac:dyDescent="0.25">
      <c r="A387" s="424"/>
      <c r="B387" s="133"/>
      <c r="L387" s="133"/>
      <c r="V387" s="133"/>
      <c r="AF387" s="133"/>
      <c r="AP387" s="133"/>
      <c r="AZ387" s="133"/>
      <c r="BA387" s="133"/>
      <c r="BB387" s="133"/>
      <c r="BC387" s="133"/>
      <c r="BD387" s="133"/>
      <c r="BE387" s="133"/>
      <c r="BF387" s="133"/>
      <c r="BG387" s="133"/>
      <c r="BJ387" s="133"/>
      <c r="BT387" s="133"/>
      <c r="CD387" s="133"/>
      <c r="CN387" s="133"/>
      <c r="CX387" s="133"/>
      <c r="DH387" s="133"/>
      <c r="DR387" s="133"/>
      <c r="EB387" s="133"/>
      <c r="EL387" s="133"/>
      <c r="EV387" s="133"/>
      <c r="FF387" s="133"/>
      <c r="FP387" s="133"/>
      <c r="FZ387" s="133"/>
      <c r="GJ387" s="133"/>
      <c r="GT387" s="133"/>
      <c r="HD387" s="133"/>
      <c r="HN387" s="133"/>
      <c r="HX387" s="133"/>
      <c r="IH387" s="133"/>
      <c r="IR387" s="133"/>
      <c r="JB387" s="133"/>
      <c r="JL387" s="133"/>
      <c r="JV387" s="133"/>
      <c r="KF387" s="133"/>
    </row>
    <row xmlns:x14ac="http://schemas.microsoft.com/office/spreadsheetml/2009/9/ac" r="388" s="3" customFormat="true" x14ac:dyDescent="0.25">
      <c r="A388" s="424"/>
      <c r="B388" s="133"/>
      <c r="L388" s="133"/>
      <c r="V388" s="133"/>
      <c r="AF388" s="133"/>
      <c r="AP388" s="133"/>
      <c r="AZ388" s="133"/>
      <c r="BA388" s="133"/>
      <c r="BB388" s="133"/>
      <c r="BC388" s="133"/>
      <c r="BD388" s="133"/>
      <c r="BE388" s="133"/>
      <c r="BF388" s="133"/>
      <c r="BG388" s="133"/>
      <c r="BJ388" s="133"/>
      <c r="BT388" s="133"/>
      <c r="CD388" s="133"/>
      <c r="CN388" s="133"/>
      <c r="CX388" s="133"/>
      <c r="DH388" s="133"/>
      <c r="DR388" s="133"/>
      <c r="EB388" s="133"/>
      <c r="EL388" s="133"/>
      <c r="EV388" s="133"/>
      <c r="FF388" s="133"/>
      <c r="FP388" s="133"/>
      <c r="FZ388" s="133"/>
      <c r="GJ388" s="133"/>
      <c r="GT388" s="133"/>
      <c r="HD388" s="133"/>
      <c r="HN388" s="133"/>
      <c r="HX388" s="133"/>
      <c r="IH388" s="133"/>
      <c r="IR388" s="133"/>
      <c r="JB388" s="133"/>
      <c r="JL388" s="133"/>
      <c r="JV388" s="133"/>
      <c r="KF388" s="133"/>
    </row>
    <row xmlns:x14ac="http://schemas.microsoft.com/office/spreadsheetml/2009/9/ac" r="389" s="3" customFormat="true" x14ac:dyDescent="0.25">
      <c r="A389" s="424"/>
      <c r="B389" s="133"/>
      <c r="L389" s="133"/>
      <c r="V389" s="133"/>
      <c r="AF389" s="133"/>
      <c r="AP389" s="133"/>
      <c r="AZ389" s="133"/>
      <c r="BA389" s="133"/>
      <c r="BB389" s="133"/>
      <c r="BC389" s="133"/>
      <c r="BD389" s="133"/>
      <c r="BE389" s="133"/>
      <c r="BF389" s="133"/>
      <c r="BG389" s="133"/>
      <c r="BJ389" s="133"/>
      <c r="BT389" s="133"/>
      <c r="CD389" s="133"/>
      <c r="CN389" s="133"/>
      <c r="CX389" s="133"/>
      <c r="DH389" s="133"/>
      <c r="DR389" s="133"/>
      <c r="EB389" s="133"/>
      <c r="EL389" s="133"/>
      <c r="EV389" s="133"/>
      <c r="FF389" s="133"/>
      <c r="FP389" s="133"/>
      <c r="FZ389" s="133"/>
      <c r="GJ389" s="133"/>
      <c r="GT389" s="133"/>
      <c r="HD389" s="133"/>
      <c r="HN389" s="133"/>
      <c r="HX389" s="133"/>
      <c r="IH389" s="133"/>
      <c r="IR389" s="133"/>
      <c r="JB389" s="133"/>
      <c r="JL389" s="133"/>
      <c r="JV389" s="133"/>
      <c r="KF389" s="133"/>
    </row>
    <row xmlns:x14ac="http://schemas.microsoft.com/office/spreadsheetml/2009/9/ac" r="390" s="3" customFormat="true" x14ac:dyDescent="0.25">
      <c r="A390" s="424"/>
      <c r="B390" s="133"/>
      <c r="L390" s="133"/>
      <c r="V390" s="133"/>
      <c r="AF390" s="133"/>
      <c r="AP390" s="133"/>
      <c r="AZ390" s="133"/>
      <c r="BA390" s="133"/>
      <c r="BB390" s="133"/>
      <c r="BC390" s="133"/>
      <c r="BD390" s="133"/>
      <c r="BE390" s="133"/>
      <c r="BF390" s="133"/>
      <c r="BG390" s="133"/>
      <c r="BJ390" s="133"/>
      <c r="BT390" s="133"/>
      <c r="CD390" s="133"/>
      <c r="CN390" s="133"/>
      <c r="CX390" s="133"/>
      <c r="DH390" s="133"/>
      <c r="DR390" s="133"/>
      <c r="EB390" s="133"/>
      <c r="EL390" s="133"/>
      <c r="EV390" s="133"/>
      <c r="FF390" s="133"/>
      <c r="FP390" s="133"/>
      <c r="FZ390" s="133"/>
      <c r="GJ390" s="133"/>
      <c r="GT390" s="133"/>
      <c r="HD390" s="133"/>
      <c r="HN390" s="133"/>
      <c r="HX390" s="133"/>
      <c r="IH390" s="133"/>
      <c r="IR390" s="133"/>
      <c r="JB390" s="133"/>
      <c r="JL390" s="133"/>
      <c r="JV390" s="133"/>
      <c r="KF390" s="133"/>
    </row>
    <row xmlns:x14ac="http://schemas.microsoft.com/office/spreadsheetml/2009/9/ac" r="391" s="3" customFormat="true" x14ac:dyDescent="0.25">
      <c r="A391" s="424"/>
      <c r="B391" s="133"/>
      <c r="L391" s="133"/>
      <c r="V391" s="133"/>
      <c r="AF391" s="133"/>
      <c r="AP391" s="133"/>
      <c r="AZ391" s="133"/>
      <c r="BA391" s="133"/>
      <c r="BB391" s="133"/>
      <c r="BC391" s="133"/>
      <c r="BD391" s="133"/>
      <c r="BE391" s="133"/>
      <c r="BF391" s="133"/>
      <c r="BG391" s="133"/>
      <c r="BJ391" s="133"/>
      <c r="BT391" s="133"/>
      <c r="CD391" s="133"/>
      <c r="CN391" s="133"/>
      <c r="CX391" s="133"/>
      <c r="DH391" s="133"/>
      <c r="DR391" s="133"/>
      <c r="EB391" s="133"/>
      <c r="EL391" s="133"/>
      <c r="EV391" s="133"/>
      <c r="FF391" s="133"/>
      <c r="FP391" s="133"/>
      <c r="FZ391" s="133"/>
      <c r="GJ391" s="133"/>
      <c r="GT391" s="133"/>
      <c r="HD391" s="133"/>
      <c r="HN391" s="133"/>
      <c r="HX391" s="133"/>
      <c r="IH391" s="133"/>
      <c r="IR391" s="133"/>
      <c r="JB391" s="133"/>
      <c r="JL391" s="133"/>
      <c r="JV391" s="133"/>
      <c r="KF391" s="133"/>
    </row>
    <row xmlns:x14ac="http://schemas.microsoft.com/office/spreadsheetml/2009/9/ac" r="392" s="3" customFormat="true" x14ac:dyDescent="0.25">
      <c r="A392" s="424"/>
      <c r="B392" s="133"/>
      <c r="L392" s="133"/>
      <c r="V392" s="133"/>
      <c r="AF392" s="133"/>
      <c r="AP392" s="133"/>
      <c r="AZ392" s="133"/>
      <c r="BA392" s="133"/>
      <c r="BB392" s="133"/>
      <c r="BC392" s="133"/>
      <c r="BD392" s="133"/>
      <c r="BE392" s="133"/>
      <c r="BF392" s="133"/>
      <c r="BG392" s="133"/>
      <c r="BJ392" s="133"/>
      <c r="BT392" s="133"/>
      <c r="CD392" s="133"/>
      <c r="CN392" s="133"/>
      <c r="CX392" s="133"/>
      <c r="DH392" s="133"/>
      <c r="DR392" s="133"/>
      <c r="EB392" s="133"/>
      <c r="EL392" s="133"/>
      <c r="EV392" s="133"/>
      <c r="FF392" s="133"/>
      <c r="FP392" s="133"/>
      <c r="FZ392" s="133"/>
      <c r="GJ392" s="133"/>
      <c r="GT392" s="133"/>
      <c r="HD392" s="133"/>
      <c r="HN392" s="133"/>
      <c r="HX392" s="133"/>
      <c r="IH392" s="133"/>
      <c r="IR392" s="133"/>
      <c r="JB392" s="133"/>
      <c r="JL392" s="133"/>
      <c r="JV392" s="133"/>
      <c r="KF392" s="133"/>
    </row>
    <row xmlns:x14ac="http://schemas.microsoft.com/office/spreadsheetml/2009/9/ac" r="393" s="3" customFormat="true" x14ac:dyDescent="0.25">
      <c r="A393" s="424"/>
      <c r="B393" s="133"/>
      <c r="L393" s="133"/>
      <c r="V393" s="133"/>
      <c r="AF393" s="133"/>
      <c r="AP393" s="133"/>
      <c r="AZ393" s="133"/>
      <c r="BA393" s="133"/>
      <c r="BB393" s="133"/>
      <c r="BC393" s="133"/>
      <c r="BD393" s="133"/>
      <c r="BE393" s="133"/>
      <c r="BF393" s="133"/>
      <c r="BG393" s="133"/>
      <c r="BJ393" s="133"/>
      <c r="BT393" s="133"/>
      <c r="CD393" s="133"/>
      <c r="CN393" s="133"/>
      <c r="CX393" s="133"/>
      <c r="DH393" s="133"/>
      <c r="DR393" s="133"/>
      <c r="EB393" s="133"/>
      <c r="EL393" s="133"/>
      <c r="EV393" s="133"/>
      <c r="FF393" s="133"/>
      <c r="FP393" s="133"/>
      <c r="FZ393" s="133"/>
      <c r="GJ393" s="133"/>
      <c r="GT393" s="133"/>
      <c r="HD393" s="133"/>
      <c r="HN393" s="133"/>
      <c r="HX393" s="133"/>
      <c r="IH393" s="133"/>
      <c r="IR393" s="133"/>
      <c r="JB393" s="133"/>
      <c r="JL393" s="133"/>
      <c r="JV393" s="133"/>
      <c r="KF393" s="133"/>
    </row>
    <row xmlns:x14ac="http://schemas.microsoft.com/office/spreadsheetml/2009/9/ac" r="394" s="3" customFormat="true" x14ac:dyDescent="0.25">
      <c r="A394" s="424"/>
      <c r="B394" s="133"/>
      <c r="L394" s="133"/>
      <c r="V394" s="133"/>
      <c r="AF394" s="133"/>
      <c r="AP394" s="133"/>
      <c r="AZ394" s="133"/>
      <c r="BA394" s="133"/>
      <c r="BB394" s="133"/>
      <c r="BC394" s="133"/>
      <c r="BD394" s="133"/>
      <c r="BE394" s="133"/>
      <c r="BF394" s="133"/>
      <c r="BG394" s="133"/>
      <c r="BJ394" s="133"/>
      <c r="BT394" s="133"/>
      <c r="CD394" s="133"/>
      <c r="CN394" s="133"/>
      <c r="CX394" s="133"/>
      <c r="DH394" s="133"/>
      <c r="DR394" s="133"/>
      <c r="EB394" s="133"/>
      <c r="EL394" s="133"/>
      <c r="EV394" s="133"/>
      <c r="FF394" s="133"/>
      <c r="FP394" s="133"/>
      <c r="FZ394" s="133"/>
      <c r="GJ394" s="133"/>
      <c r="GT394" s="133"/>
      <c r="HD394" s="133"/>
      <c r="HN394" s="133"/>
      <c r="HX394" s="133"/>
      <c r="IH394" s="133"/>
      <c r="IR394" s="133"/>
      <c r="JB394" s="133"/>
      <c r="JL394" s="133"/>
      <c r="JV394" s="133"/>
      <c r="KF394" s="133"/>
    </row>
    <row xmlns:x14ac="http://schemas.microsoft.com/office/spreadsheetml/2009/9/ac" r="395" s="3" customFormat="true" x14ac:dyDescent="0.25">
      <c r="A395" s="424"/>
      <c r="B395" s="133"/>
      <c r="L395" s="133"/>
      <c r="V395" s="133"/>
      <c r="AF395" s="133"/>
      <c r="AP395" s="133"/>
      <c r="AZ395" s="133"/>
      <c r="BA395" s="133"/>
      <c r="BB395" s="133"/>
      <c r="BC395" s="133"/>
      <c r="BD395" s="133"/>
      <c r="BE395" s="133"/>
      <c r="BF395" s="133"/>
      <c r="BG395" s="133"/>
      <c r="BJ395" s="133"/>
      <c r="BT395" s="133"/>
      <c r="CD395" s="133"/>
      <c r="CN395" s="133"/>
      <c r="CX395" s="133"/>
      <c r="DH395" s="133"/>
      <c r="DR395" s="133"/>
      <c r="EB395" s="133"/>
      <c r="EL395" s="133"/>
      <c r="EV395" s="133"/>
      <c r="FF395" s="133"/>
      <c r="FP395" s="133"/>
      <c r="FZ395" s="133"/>
      <c r="GJ395" s="133"/>
      <c r="GT395" s="133"/>
      <c r="HD395" s="133"/>
      <c r="HN395" s="133"/>
      <c r="HX395" s="133"/>
      <c r="IH395" s="133"/>
      <c r="IR395" s="133"/>
      <c r="JB395" s="133"/>
      <c r="JL395" s="133"/>
      <c r="JV395" s="133"/>
      <c r="KF395" s="133"/>
    </row>
    <row xmlns:x14ac="http://schemas.microsoft.com/office/spreadsheetml/2009/9/ac" r="396" s="3" customFormat="true" x14ac:dyDescent="0.25">
      <c r="A396" s="424"/>
      <c r="B396" s="133"/>
      <c r="L396" s="133"/>
      <c r="V396" s="133"/>
      <c r="AF396" s="133"/>
      <c r="AP396" s="133"/>
      <c r="AZ396" s="133"/>
      <c r="BA396" s="133"/>
      <c r="BB396" s="133"/>
      <c r="BC396" s="133"/>
      <c r="BD396" s="133"/>
      <c r="BE396" s="133"/>
      <c r="BF396" s="133"/>
      <c r="BG396" s="133"/>
      <c r="BJ396" s="133"/>
      <c r="BT396" s="133"/>
      <c r="CD396" s="133"/>
      <c r="CN396" s="133"/>
      <c r="CX396" s="133"/>
      <c r="DH396" s="133"/>
      <c r="DR396" s="133"/>
      <c r="EB396" s="133"/>
      <c r="EL396" s="133"/>
      <c r="EV396" s="133"/>
      <c r="FF396" s="133"/>
      <c r="FP396" s="133"/>
      <c r="FZ396" s="133"/>
      <c r="GJ396" s="133"/>
      <c r="GT396" s="133"/>
      <c r="HD396" s="133"/>
      <c r="HN396" s="133"/>
      <c r="HX396" s="133"/>
      <c r="IH396" s="133"/>
      <c r="IR396" s="133"/>
      <c r="JB396" s="133"/>
      <c r="JL396" s="133"/>
      <c r="JV396" s="133"/>
      <c r="KF396" s="133"/>
    </row>
    <row xmlns:x14ac="http://schemas.microsoft.com/office/spreadsheetml/2009/9/ac" r="397" s="3" customFormat="true" x14ac:dyDescent="0.25">
      <c r="A397" s="424"/>
      <c r="B397" s="133"/>
      <c r="L397" s="133"/>
      <c r="V397" s="133"/>
      <c r="AF397" s="133"/>
      <c r="AP397" s="133"/>
      <c r="AZ397" s="133"/>
      <c r="BA397" s="133"/>
      <c r="BB397" s="133"/>
      <c r="BC397" s="133"/>
      <c r="BD397" s="133"/>
      <c r="BE397" s="133"/>
      <c r="BF397" s="133"/>
      <c r="BG397" s="133"/>
      <c r="BJ397" s="133"/>
      <c r="BT397" s="133"/>
      <c r="CD397" s="133"/>
      <c r="CN397" s="133"/>
      <c r="CX397" s="133"/>
      <c r="DH397" s="133"/>
      <c r="DR397" s="133"/>
      <c r="EB397" s="133"/>
      <c r="EL397" s="133"/>
      <c r="EV397" s="133"/>
      <c r="FF397" s="133"/>
      <c r="FP397" s="133"/>
      <c r="FZ397" s="133"/>
      <c r="GJ397" s="133"/>
      <c r="GT397" s="133"/>
      <c r="HD397" s="133"/>
      <c r="HN397" s="133"/>
      <c r="HX397" s="133"/>
      <c r="IH397" s="133"/>
      <c r="IR397" s="133"/>
      <c r="JB397" s="133"/>
      <c r="JL397" s="133"/>
      <c r="JV397" s="133"/>
      <c r="KF397" s="133"/>
    </row>
    <row xmlns:x14ac="http://schemas.microsoft.com/office/spreadsheetml/2009/9/ac" r="398" s="3" customFormat="true" x14ac:dyDescent="0.25">
      <c r="A398" s="424"/>
      <c r="B398" s="133"/>
      <c r="L398" s="133"/>
      <c r="V398" s="133"/>
      <c r="AF398" s="133"/>
      <c r="AP398" s="133"/>
      <c r="AZ398" s="133"/>
      <c r="BA398" s="133"/>
      <c r="BB398" s="133"/>
      <c r="BC398" s="133"/>
      <c r="BD398" s="133"/>
      <c r="BE398" s="133"/>
      <c r="BF398" s="133"/>
      <c r="BG398" s="133"/>
      <c r="BJ398" s="133"/>
      <c r="BT398" s="133"/>
      <c r="CD398" s="133"/>
      <c r="CN398" s="133"/>
      <c r="CX398" s="133"/>
      <c r="DH398" s="133"/>
      <c r="DR398" s="133"/>
      <c r="EB398" s="133"/>
      <c r="EL398" s="133"/>
      <c r="EV398" s="133"/>
      <c r="FF398" s="133"/>
      <c r="FP398" s="133"/>
      <c r="FZ398" s="133"/>
      <c r="GJ398" s="133"/>
      <c r="GT398" s="133"/>
      <c r="HD398" s="133"/>
      <c r="HN398" s="133"/>
      <c r="HX398" s="133"/>
      <c r="IH398" s="133"/>
      <c r="IR398" s="133"/>
      <c r="JB398" s="133"/>
      <c r="JL398" s="133"/>
      <c r="JV398" s="133"/>
      <c r="KF398" s="133"/>
    </row>
    <row xmlns:x14ac="http://schemas.microsoft.com/office/spreadsheetml/2009/9/ac" r="399" s="3" customFormat="true" x14ac:dyDescent="0.25">
      <c r="A399" s="424"/>
      <c r="B399" s="133"/>
      <c r="L399" s="133"/>
      <c r="V399" s="133"/>
      <c r="AF399" s="133"/>
      <c r="AP399" s="133"/>
      <c r="AZ399" s="133"/>
      <c r="BA399" s="133"/>
      <c r="BB399" s="133"/>
      <c r="BC399" s="133"/>
      <c r="BD399" s="133"/>
      <c r="BE399" s="133"/>
      <c r="BF399" s="133"/>
      <c r="BG399" s="133"/>
      <c r="BJ399" s="133"/>
      <c r="BT399" s="133"/>
      <c r="CD399" s="133"/>
      <c r="CN399" s="133"/>
      <c r="CX399" s="133"/>
      <c r="DH399" s="133"/>
      <c r="DR399" s="133"/>
      <c r="EB399" s="133"/>
      <c r="EL399" s="133"/>
      <c r="EV399" s="133"/>
      <c r="FF399" s="133"/>
      <c r="FP399" s="133"/>
      <c r="FZ399" s="133"/>
      <c r="GJ399" s="133"/>
      <c r="GT399" s="133"/>
      <c r="HD399" s="133"/>
      <c r="HN399" s="133"/>
      <c r="HX399" s="133"/>
      <c r="IH399" s="133"/>
      <c r="IR399" s="133"/>
      <c r="JB399" s="133"/>
      <c r="JL399" s="133"/>
      <c r="JV399" s="133"/>
      <c r="KF399" s="133"/>
    </row>
    <row xmlns:x14ac="http://schemas.microsoft.com/office/spreadsheetml/2009/9/ac" r="400" s="3" customFormat="true" x14ac:dyDescent="0.25">
      <c r="A400" s="424"/>
      <c r="B400" s="133"/>
      <c r="L400" s="133"/>
      <c r="V400" s="133"/>
      <c r="AF400" s="133"/>
      <c r="AP400" s="133"/>
      <c r="AZ400" s="133"/>
      <c r="BA400" s="133"/>
      <c r="BB400" s="133"/>
      <c r="BC400" s="133"/>
      <c r="BD400" s="133"/>
      <c r="BE400" s="133"/>
      <c r="BF400" s="133"/>
      <c r="BG400" s="133"/>
      <c r="BJ400" s="133"/>
      <c r="BT400" s="133"/>
      <c r="CD400" s="133"/>
      <c r="CN400" s="133"/>
      <c r="CX400" s="133"/>
      <c r="DH400" s="133"/>
      <c r="DR400" s="133"/>
      <c r="EB400" s="133"/>
      <c r="EL400" s="133"/>
      <c r="EV400" s="133"/>
      <c r="FF400" s="133"/>
      <c r="FP400" s="133"/>
      <c r="FZ400" s="133"/>
      <c r="GJ400" s="133"/>
      <c r="GT400" s="133"/>
      <c r="HD400" s="133"/>
      <c r="HN400" s="133"/>
      <c r="HX400" s="133"/>
      <c r="IH400" s="133"/>
      <c r="IR400" s="133"/>
      <c r="JB400" s="133"/>
      <c r="JL400" s="133"/>
      <c r="JV400" s="133"/>
      <c r="KF400" s="133"/>
    </row>
    <row xmlns:x14ac="http://schemas.microsoft.com/office/spreadsheetml/2009/9/ac" r="401" s="3" customFormat="true" x14ac:dyDescent="0.25">
      <c r="A401" s="424"/>
      <c r="B401" s="133"/>
      <c r="L401" s="133"/>
      <c r="V401" s="133"/>
      <c r="AF401" s="133"/>
      <c r="AP401" s="133"/>
      <c r="AZ401" s="133"/>
      <c r="BA401" s="133"/>
      <c r="BB401" s="133"/>
      <c r="BC401" s="133"/>
      <c r="BD401" s="133"/>
      <c r="BE401" s="133"/>
      <c r="BF401" s="133"/>
      <c r="BG401" s="133"/>
      <c r="BJ401" s="133"/>
      <c r="BT401" s="133"/>
      <c r="CD401" s="133"/>
      <c r="CN401" s="133"/>
      <c r="CX401" s="133"/>
      <c r="DH401" s="133"/>
      <c r="DR401" s="133"/>
      <c r="EB401" s="133"/>
      <c r="EL401" s="133"/>
      <c r="EV401" s="133"/>
      <c r="FF401" s="133"/>
      <c r="FP401" s="133"/>
      <c r="FZ401" s="133"/>
      <c r="GJ401" s="133"/>
      <c r="GT401" s="133"/>
      <c r="HD401" s="133"/>
      <c r="HN401" s="133"/>
      <c r="HX401" s="133"/>
      <c r="IH401" s="133"/>
      <c r="IR401" s="133"/>
      <c r="JB401" s="133"/>
      <c r="JL401" s="133"/>
      <c r="JV401" s="133"/>
      <c r="KF401" s="133"/>
    </row>
    <row xmlns:x14ac="http://schemas.microsoft.com/office/spreadsheetml/2009/9/ac" r="402" s="3" customFormat="true" x14ac:dyDescent="0.25">
      <c r="A402" s="424"/>
      <c r="B402" s="133"/>
      <c r="L402" s="133"/>
      <c r="V402" s="133"/>
      <c r="AF402" s="133"/>
      <c r="AP402" s="133"/>
      <c r="AZ402" s="133"/>
      <c r="BA402" s="133"/>
      <c r="BB402" s="133"/>
      <c r="BC402" s="133"/>
      <c r="BD402" s="133"/>
      <c r="BE402" s="133"/>
      <c r="BF402" s="133"/>
      <c r="BG402" s="133"/>
      <c r="BJ402" s="133"/>
      <c r="BT402" s="133"/>
      <c r="CD402" s="133"/>
      <c r="CN402" s="133"/>
      <c r="CX402" s="133"/>
      <c r="DH402" s="133"/>
      <c r="DR402" s="133"/>
      <c r="EB402" s="133"/>
      <c r="EL402" s="133"/>
      <c r="EV402" s="133"/>
      <c r="FF402" s="133"/>
      <c r="FP402" s="133"/>
      <c r="FZ402" s="133"/>
      <c r="GJ402" s="133"/>
      <c r="GT402" s="133"/>
      <c r="HD402" s="133"/>
      <c r="HN402" s="133"/>
      <c r="HX402" s="133"/>
      <c r="IH402" s="133"/>
      <c r="IR402" s="133"/>
      <c r="JB402" s="133"/>
      <c r="JL402" s="133"/>
      <c r="JV402" s="133"/>
      <c r="KF402" s="133"/>
    </row>
    <row xmlns:x14ac="http://schemas.microsoft.com/office/spreadsheetml/2009/9/ac" r="403" s="3" customFormat="true" x14ac:dyDescent="0.25">
      <c r="A403" s="424"/>
      <c r="B403" s="133"/>
      <c r="L403" s="133"/>
      <c r="V403" s="133"/>
      <c r="AF403" s="133"/>
      <c r="AP403" s="133"/>
      <c r="AZ403" s="133"/>
      <c r="BA403" s="133"/>
      <c r="BB403" s="133"/>
      <c r="BC403" s="133"/>
      <c r="BD403" s="133"/>
      <c r="BE403" s="133"/>
      <c r="BF403" s="133"/>
      <c r="BG403" s="133"/>
      <c r="BJ403" s="133"/>
      <c r="BT403" s="133"/>
      <c r="CD403" s="133"/>
      <c r="CN403" s="133"/>
      <c r="CX403" s="133"/>
      <c r="DH403" s="133"/>
      <c r="DR403" s="133"/>
      <c r="EB403" s="133"/>
      <c r="EL403" s="133"/>
      <c r="EV403" s="133"/>
      <c r="FF403" s="133"/>
      <c r="FP403" s="133"/>
      <c r="FZ403" s="133"/>
      <c r="GJ403" s="133"/>
      <c r="GT403" s="133"/>
      <c r="HD403" s="133"/>
      <c r="HN403" s="133"/>
      <c r="HX403" s="133"/>
      <c r="IH403" s="133"/>
      <c r="IR403" s="133"/>
      <c r="JB403" s="133"/>
      <c r="JL403" s="133"/>
      <c r="JV403" s="133"/>
      <c r="KF403" s="133"/>
    </row>
    <row xmlns:x14ac="http://schemas.microsoft.com/office/spreadsheetml/2009/9/ac" r="404" s="3" customFormat="true" x14ac:dyDescent="0.25">
      <c r="A404" s="424"/>
      <c r="B404" s="133"/>
      <c r="L404" s="133"/>
      <c r="V404" s="133"/>
      <c r="AF404" s="133"/>
      <c r="AP404" s="133"/>
      <c r="AZ404" s="133"/>
      <c r="BA404" s="133"/>
      <c r="BB404" s="133"/>
      <c r="BC404" s="133"/>
      <c r="BD404" s="133"/>
      <c r="BE404" s="133"/>
      <c r="BF404" s="133"/>
      <c r="BG404" s="133"/>
      <c r="BJ404" s="133"/>
      <c r="BT404" s="133"/>
      <c r="CD404" s="133"/>
      <c r="CN404" s="133"/>
      <c r="CX404" s="133"/>
      <c r="DH404" s="133"/>
      <c r="DR404" s="133"/>
      <c r="EB404" s="133"/>
      <c r="EL404" s="133"/>
      <c r="EV404" s="133"/>
      <c r="FF404" s="133"/>
      <c r="FP404" s="133"/>
      <c r="FZ404" s="133"/>
      <c r="GJ404" s="133"/>
      <c r="GT404" s="133"/>
      <c r="HD404" s="133"/>
      <c r="HN404" s="133"/>
      <c r="HX404" s="133"/>
      <c r="IH404" s="133"/>
      <c r="IR404" s="133"/>
      <c r="JB404" s="133"/>
      <c r="JL404" s="133"/>
      <c r="JV404" s="133"/>
      <c r="KF404" s="133"/>
    </row>
    <row xmlns:x14ac="http://schemas.microsoft.com/office/spreadsheetml/2009/9/ac" r="405" s="3" customFormat="true" x14ac:dyDescent="0.25">
      <c r="A405" s="424"/>
      <c r="B405" s="133"/>
      <c r="L405" s="133"/>
      <c r="V405" s="133"/>
      <c r="AF405" s="133"/>
      <c r="AP405" s="133"/>
      <c r="AZ405" s="133"/>
      <c r="BA405" s="133"/>
      <c r="BB405" s="133"/>
      <c r="BC405" s="133"/>
      <c r="BD405" s="133"/>
      <c r="BE405" s="133"/>
      <c r="BF405" s="133"/>
      <c r="BG405" s="133"/>
      <c r="BJ405" s="133"/>
      <c r="BT405" s="133"/>
      <c r="CD405" s="133"/>
      <c r="CN405" s="133"/>
      <c r="CX405" s="133"/>
      <c r="DH405" s="133"/>
      <c r="DR405" s="133"/>
      <c r="EB405" s="133"/>
      <c r="EL405" s="133"/>
      <c r="EV405" s="133"/>
      <c r="FF405" s="133"/>
      <c r="FP405" s="133"/>
      <c r="FZ405" s="133"/>
      <c r="GJ405" s="133"/>
      <c r="GT405" s="133"/>
      <c r="HD405" s="133"/>
      <c r="HN405" s="133"/>
      <c r="HX405" s="133"/>
      <c r="IH405" s="133"/>
      <c r="IR405" s="133"/>
      <c r="JB405" s="133"/>
      <c r="JL405" s="133"/>
      <c r="JV405" s="133"/>
      <c r="KF405" s="133"/>
    </row>
    <row xmlns:x14ac="http://schemas.microsoft.com/office/spreadsheetml/2009/9/ac" r="406" s="3" customFormat="true" x14ac:dyDescent="0.25">
      <c r="A406" s="424"/>
      <c r="B406" s="133"/>
      <c r="L406" s="133"/>
      <c r="V406" s="133"/>
      <c r="AF406" s="133"/>
      <c r="AP406" s="133"/>
      <c r="AZ406" s="133"/>
      <c r="BA406" s="133"/>
      <c r="BB406" s="133"/>
      <c r="BC406" s="133"/>
      <c r="BD406" s="133"/>
      <c r="BE406" s="133"/>
      <c r="BF406" s="133"/>
      <c r="BG406" s="133"/>
      <c r="BJ406" s="133"/>
      <c r="BT406" s="133"/>
      <c r="CD406" s="133"/>
      <c r="CN406" s="133"/>
      <c r="CX406" s="133"/>
      <c r="DH406" s="133"/>
      <c r="DR406" s="133"/>
      <c r="EB406" s="133"/>
      <c r="EL406" s="133"/>
      <c r="EV406" s="133"/>
      <c r="FF406" s="133"/>
      <c r="FP406" s="133"/>
      <c r="FZ406" s="133"/>
      <c r="GJ406" s="133"/>
      <c r="GT406" s="133"/>
      <c r="HD406" s="133"/>
      <c r="HN406" s="133"/>
      <c r="HX406" s="133"/>
      <c r="IH406" s="133"/>
      <c r="IR406" s="133"/>
      <c r="JB406" s="133"/>
      <c r="JL406" s="133"/>
      <c r="JV406" s="133"/>
      <c r="KF406" s="133"/>
    </row>
    <row xmlns:x14ac="http://schemas.microsoft.com/office/spreadsheetml/2009/9/ac" r="407" s="3" customFormat="true" x14ac:dyDescent="0.25">
      <c r="A407" s="424"/>
      <c r="B407" s="133"/>
      <c r="L407" s="133"/>
      <c r="V407" s="133"/>
      <c r="AF407" s="133"/>
      <c r="AP407" s="133"/>
      <c r="AZ407" s="133"/>
      <c r="BA407" s="133"/>
      <c r="BB407" s="133"/>
      <c r="BC407" s="133"/>
      <c r="BD407" s="133"/>
      <c r="BE407" s="133"/>
      <c r="BF407" s="133"/>
      <c r="BG407" s="133"/>
      <c r="BJ407" s="133"/>
      <c r="BT407" s="133"/>
      <c r="CD407" s="133"/>
      <c r="CN407" s="133"/>
      <c r="CX407" s="133"/>
      <c r="DH407" s="133"/>
      <c r="DR407" s="133"/>
      <c r="EB407" s="133"/>
      <c r="EL407" s="133"/>
      <c r="EV407" s="133"/>
      <c r="FF407" s="133"/>
      <c r="FP407" s="133"/>
      <c r="FZ407" s="133"/>
      <c r="GJ407" s="133"/>
      <c r="GT407" s="133"/>
      <c r="HD407" s="133"/>
      <c r="HN407" s="133"/>
      <c r="HX407" s="133"/>
      <c r="IH407" s="133"/>
      <c r="IR407" s="133"/>
      <c r="JB407" s="133"/>
      <c r="JL407" s="133"/>
      <c r="JV407" s="133"/>
      <c r="KF407" s="133"/>
    </row>
    <row xmlns:x14ac="http://schemas.microsoft.com/office/spreadsheetml/2009/9/ac" r="408" s="3" customFormat="true" x14ac:dyDescent="0.25">
      <c r="A408" s="424"/>
      <c r="B408" s="133"/>
      <c r="L408" s="133"/>
      <c r="V408" s="133"/>
      <c r="AF408" s="133"/>
      <c r="AP408" s="133"/>
      <c r="AZ408" s="133"/>
      <c r="BA408" s="133"/>
      <c r="BB408" s="133"/>
      <c r="BC408" s="133"/>
      <c r="BD408" s="133"/>
      <c r="BE408" s="133"/>
      <c r="BF408" s="133"/>
      <c r="BG408" s="133"/>
      <c r="BJ408" s="133"/>
      <c r="BT408" s="133"/>
      <c r="CD408" s="133"/>
      <c r="CN408" s="133"/>
      <c r="CX408" s="133"/>
      <c r="DH408" s="133"/>
      <c r="DR408" s="133"/>
      <c r="EB408" s="133"/>
      <c r="EL408" s="133"/>
      <c r="EV408" s="133"/>
      <c r="FF408" s="133"/>
      <c r="FP408" s="133"/>
      <c r="FZ408" s="133"/>
      <c r="GJ408" s="133"/>
      <c r="GT408" s="133"/>
      <c r="HD408" s="133"/>
      <c r="HN408" s="133"/>
      <c r="HX408" s="133"/>
      <c r="IH408" s="133"/>
      <c r="IR408" s="133"/>
      <c r="JB408" s="133"/>
      <c r="JL408" s="133"/>
      <c r="JV408" s="133"/>
      <c r="KF408" s="133"/>
    </row>
    <row xmlns:x14ac="http://schemas.microsoft.com/office/spreadsheetml/2009/9/ac" r="409" s="3" customFormat="true" x14ac:dyDescent="0.25">
      <c r="A409" s="424"/>
      <c r="B409" s="133"/>
      <c r="L409" s="133"/>
      <c r="V409" s="133"/>
      <c r="AF409" s="133"/>
      <c r="AP409" s="133"/>
      <c r="AZ409" s="133"/>
      <c r="BA409" s="133"/>
      <c r="BB409" s="133"/>
      <c r="BC409" s="133"/>
      <c r="BD409" s="133"/>
      <c r="BE409" s="133"/>
      <c r="BF409" s="133"/>
      <c r="BG409" s="133"/>
      <c r="BJ409" s="133"/>
      <c r="BT409" s="133"/>
      <c r="CD409" s="133"/>
      <c r="CN409" s="133"/>
      <c r="CX409" s="133"/>
      <c r="DH409" s="133"/>
      <c r="DR409" s="133"/>
      <c r="EB409" s="133"/>
      <c r="EL409" s="133"/>
      <c r="EV409" s="133"/>
      <c r="FF409" s="133"/>
      <c r="FP409" s="133"/>
      <c r="FZ409" s="133"/>
      <c r="GJ409" s="133"/>
      <c r="GT409" s="133"/>
      <c r="HD409" s="133"/>
      <c r="HN409" s="133"/>
      <c r="HX409" s="133"/>
      <c r="IH409" s="133"/>
      <c r="IR409" s="133"/>
      <c r="JB409" s="133"/>
      <c r="JL409" s="133"/>
      <c r="JV409" s="133"/>
      <c r="KF409" s="133"/>
    </row>
    <row xmlns:x14ac="http://schemas.microsoft.com/office/spreadsheetml/2009/9/ac" r="410" s="3" customFormat="true" x14ac:dyDescent="0.25">
      <c r="A410" s="424"/>
      <c r="B410" s="133"/>
      <c r="L410" s="133"/>
      <c r="V410" s="133"/>
      <c r="AF410" s="133"/>
      <c r="AP410" s="133"/>
      <c r="AZ410" s="133"/>
      <c r="BA410" s="133"/>
      <c r="BB410" s="133"/>
      <c r="BC410" s="133"/>
      <c r="BD410" s="133"/>
      <c r="BE410" s="133"/>
      <c r="BF410" s="133"/>
      <c r="BG410" s="133"/>
      <c r="BJ410" s="133"/>
      <c r="BT410" s="133"/>
      <c r="CD410" s="133"/>
      <c r="CN410" s="133"/>
      <c r="CX410" s="133"/>
      <c r="DH410" s="133"/>
      <c r="DR410" s="133"/>
      <c r="EB410" s="133"/>
      <c r="EL410" s="133"/>
      <c r="EV410" s="133"/>
      <c r="FF410" s="133"/>
      <c r="FP410" s="133"/>
      <c r="FZ410" s="133"/>
      <c r="GJ410" s="133"/>
      <c r="GT410" s="133"/>
      <c r="HD410" s="133"/>
      <c r="HN410" s="133"/>
      <c r="HX410" s="133"/>
      <c r="IH410" s="133"/>
      <c r="IR410" s="133"/>
      <c r="JB410" s="133"/>
      <c r="JL410" s="133"/>
      <c r="JV410" s="133"/>
      <c r="KF410" s="133"/>
    </row>
    <row xmlns:x14ac="http://schemas.microsoft.com/office/spreadsheetml/2009/9/ac" r="411" s="3" customFormat="true" x14ac:dyDescent="0.25">
      <c r="A411" s="424"/>
      <c r="B411" s="133"/>
      <c r="L411" s="133"/>
      <c r="V411" s="133"/>
      <c r="AF411" s="133"/>
      <c r="AP411" s="133"/>
      <c r="AZ411" s="133"/>
      <c r="BA411" s="133"/>
      <c r="BB411" s="133"/>
      <c r="BC411" s="133"/>
      <c r="BD411" s="133"/>
      <c r="BE411" s="133"/>
      <c r="BF411" s="133"/>
      <c r="BG411" s="133"/>
      <c r="BJ411" s="133"/>
      <c r="BT411" s="133"/>
      <c r="CD411" s="133"/>
      <c r="CN411" s="133"/>
      <c r="CX411" s="133"/>
      <c r="DH411" s="133"/>
      <c r="DR411" s="133"/>
      <c r="EB411" s="133"/>
      <c r="EL411" s="133"/>
      <c r="EV411" s="133"/>
      <c r="FF411" s="133"/>
      <c r="FP411" s="133"/>
      <c r="FZ411" s="133"/>
      <c r="GJ411" s="133"/>
      <c r="GT411" s="133"/>
      <c r="HD411" s="133"/>
      <c r="HN411" s="133"/>
      <c r="HX411" s="133"/>
      <c r="IH411" s="133"/>
      <c r="IR411" s="133"/>
      <c r="JB411" s="133"/>
      <c r="JL411" s="133"/>
      <c r="JV411" s="133"/>
      <c r="KF411" s="133"/>
    </row>
    <row xmlns:x14ac="http://schemas.microsoft.com/office/spreadsheetml/2009/9/ac" r="412" s="3" customFormat="true" x14ac:dyDescent="0.25">
      <c r="A412" s="424"/>
      <c r="B412" s="133"/>
      <c r="L412" s="133"/>
      <c r="V412" s="133"/>
      <c r="AF412" s="133"/>
      <c r="AP412" s="133"/>
      <c r="AZ412" s="133"/>
      <c r="BA412" s="133"/>
      <c r="BB412" s="133"/>
      <c r="BC412" s="133"/>
      <c r="BD412" s="133"/>
      <c r="BE412" s="133"/>
      <c r="BF412" s="133"/>
      <c r="BG412" s="133"/>
      <c r="BJ412" s="133"/>
      <c r="BT412" s="133"/>
      <c r="CD412" s="133"/>
      <c r="CN412" s="133"/>
      <c r="CX412" s="133"/>
      <c r="DH412" s="133"/>
      <c r="DR412" s="133"/>
      <c r="EB412" s="133"/>
      <c r="EL412" s="133"/>
      <c r="EV412" s="133"/>
      <c r="FF412" s="133"/>
      <c r="FP412" s="133"/>
      <c r="FZ412" s="133"/>
      <c r="GJ412" s="133"/>
      <c r="GT412" s="133"/>
      <c r="HD412" s="133"/>
      <c r="HN412" s="133"/>
      <c r="HX412" s="133"/>
      <c r="IH412" s="133"/>
      <c r="IR412" s="133"/>
      <c r="JB412" s="133"/>
      <c r="JL412" s="133"/>
      <c r="JV412" s="133"/>
      <c r="KF412" s="133"/>
    </row>
    <row xmlns:x14ac="http://schemas.microsoft.com/office/spreadsheetml/2009/9/ac" r="413" s="3" customFormat="true" x14ac:dyDescent="0.25">
      <c r="A413" s="424"/>
      <c r="B413" s="133"/>
      <c r="L413" s="133"/>
      <c r="V413" s="133"/>
      <c r="AF413" s="133"/>
      <c r="AP413" s="133"/>
      <c r="AZ413" s="133"/>
      <c r="BA413" s="133"/>
      <c r="BB413" s="133"/>
      <c r="BC413" s="133"/>
      <c r="BD413" s="133"/>
      <c r="BE413" s="133"/>
      <c r="BF413" s="133"/>
      <c r="BG413" s="133"/>
      <c r="BJ413" s="133"/>
      <c r="BT413" s="133"/>
      <c r="CD413" s="133"/>
      <c r="CN413" s="133"/>
      <c r="CX413" s="133"/>
      <c r="DH413" s="133"/>
      <c r="DR413" s="133"/>
      <c r="EB413" s="133"/>
      <c r="EL413" s="133"/>
      <c r="EV413" s="133"/>
      <c r="FF413" s="133"/>
      <c r="FP413" s="133"/>
      <c r="FZ413" s="133"/>
      <c r="GJ413" s="133"/>
      <c r="GT413" s="133"/>
      <c r="HD413" s="133"/>
      <c r="HN413" s="133"/>
      <c r="HX413" s="133"/>
      <c r="IH413" s="133"/>
      <c r="IR413" s="133"/>
      <c r="JB413" s="133"/>
      <c r="JL413" s="133"/>
      <c r="JV413" s="133"/>
      <c r="KF413" s="133"/>
    </row>
    <row xmlns:x14ac="http://schemas.microsoft.com/office/spreadsheetml/2009/9/ac" r="414" s="3" customFormat="true" x14ac:dyDescent="0.25">
      <c r="A414" s="424"/>
      <c r="B414" s="133"/>
      <c r="L414" s="133"/>
      <c r="V414" s="133"/>
      <c r="AF414" s="133"/>
      <c r="AP414" s="133"/>
      <c r="AZ414" s="133"/>
      <c r="BA414" s="133"/>
      <c r="BB414" s="133"/>
      <c r="BC414" s="133"/>
      <c r="BD414" s="133"/>
      <c r="BE414" s="133"/>
      <c r="BF414" s="133"/>
      <c r="BG414" s="133"/>
      <c r="BJ414" s="133"/>
      <c r="BT414" s="133"/>
      <c r="CD414" s="133"/>
      <c r="CN414" s="133"/>
      <c r="CX414" s="133"/>
      <c r="DH414" s="133"/>
      <c r="DR414" s="133"/>
      <c r="EB414" s="133"/>
      <c r="EL414" s="133"/>
      <c r="EV414" s="133"/>
      <c r="FF414" s="133"/>
      <c r="FP414" s="133"/>
      <c r="FZ414" s="133"/>
      <c r="GJ414" s="133"/>
      <c r="GT414" s="133"/>
      <c r="HD414" s="133"/>
      <c r="HN414" s="133"/>
      <c r="HX414" s="133"/>
      <c r="IH414" s="133"/>
      <c r="IR414" s="133"/>
      <c r="JB414" s="133"/>
      <c r="JL414" s="133"/>
      <c r="JV414" s="133"/>
      <c r="KF414" s="133"/>
    </row>
    <row xmlns:x14ac="http://schemas.microsoft.com/office/spreadsheetml/2009/9/ac" r="415" s="3" customFormat="true" x14ac:dyDescent="0.25">
      <c r="A415" s="424"/>
      <c r="B415" s="133"/>
      <c r="L415" s="133"/>
      <c r="V415" s="133"/>
      <c r="AF415" s="133"/>
      <c r="AP415" s="133"/>
      <c r="AZ415" s="133"/>
      <c r="BA415" s="133"/>
      <c r="BB415" s="133"/>
      <c r="BC415" s="133"/>
      <c r="BD415" s="133"/>
      <c r="BE415" s="133"/>
      <c r="BF415" s="133"/>
      <c r="BG415" s="133"/>
      <c r="BJ415" s="133"/>
      <c r="BT415" s="133"/>
      <c r="CD415" s="133"/>
      <c r="CN415" s="133"/>
      <c r="CX415" s="133"/>
      <c r="DH415" s="133"/>
      <c r="DR415" s="133"/>
      <c r="EB415" s="133"/>
      <c r="EL415" s="133"/>
      <c r="EV415" s="133"/>
      <c r="FF415" s="133"/>
      <c r="FP415" s="133"/>
      <c r="FZ415" s="133"/>
      <c r="GJ415" s="133"/>
      <c r="GT415" s="133"/>
      <c r="HD415" s="133"/>
      <c r="HN415" s="133"/>
      <c r="HX415" s="133"/>
      <c r="IH415" s="133"/>
      <c r="IR415" s="133"/>
      <c r="JB415" s="133"/>
      <c r="JL415" s="133"/>
      <c r="JV415" s="133"/>
      <c r="KF415" s="133"/>
    </row>
    <row xmlns:x14ac="http://schemas.microsoft.com/office/spreadsheetml/2009/9/ac" r="416" s="3" customFormat="true" x14ac:dyDescent="0.25">
      <c r="A416" s="424"/>
      <c r="B416" s="133"/>
      <c r="L416" s="133"/>
      <c r="V416" s="133"/>
      <c r="AF416" s="133"/>
      <c r="AP416" s="133"/>
      <c r="AZ416" s="133"/>
      <c r="BA416" s="133"/>
      <c r="BB416" s="133"/>
      <c r="BC416" s="133"/>
      <c r="BD416" s="133"/>
      <c r="BE416" s="133"/>
      <c r="BF416" s="133"/>
      <c r="BG416" s="133"/>
      <c r="BJ416" s="133"/>
      <c r="BT416" s="133"/>
      <c r="CD416" s="133"/>
      <c r="CN416" s="133"/>
      <c r="CX416" s="133"/>
      <c r="DH416" s="133"/>
      <c r="DR416" s="133"/>
      <c r="EB416" s="133"/>
      <c r="EL416" s="133"/>
      <c r="EV416" s="133"/>
      <c r="FF416" s="133"/>
      <c r="FP416" s="133"/>
      <c r="FZ416" s="133"/>
      <c r="GJ416" s="133"/>
      <c r="GT416" s="133"/>
      <c r="HD416" s="133"/>
      <c r="HN416" s="133"/>
      <c r="HX416" s="133"/>
      <c r="IH416" s="133"/>
      <c r="IR416" s="133"/>
      <c r="JB416" s="133"/>
      <c r="JL416" s="133"/>
      <c r="JV416" s="133"/>
      <c r="KF416" s="133"/>
    </row>
    <row xmlns:x14ac="http://schemas.microsoft.com/office/spreadsheetml/2009/9/ac" r="417" s="3" customFormat="true" x14ac:dyDescent="0.25">
      <c r="A417" s="424"/>
      <c r="B417" s="133"/>
      <c r="L417" s="133"/>
      <c r="V417" s="133"/>
      <c r="AF417" s="133"/>
      <c r="AP417" s="133"/>
      <c r="AZ417" s="133"/>
      <c r="BA417" s="133"/>
      <c r="BB417" s="133"/>
      <c r="BC417" s="133"/>
      <c r="BD417" s="133"/>
      <c r="BE417" s="133"/>
      <c r="BF417" s="133"/>
      <c r="BG417" s="133"/>
      <c r="BJ417" s="133"/>
      <c r="BT417" s="133"/>
      <c r="CD417" s="133"/>
      <c r="CN417" s="133"/>
      <c r="CX417" s="133"/>
      <c r="DH417" s="133"/>
      <c r="DR417" s="133"/>
      <c r="EB417" s="133"/>
      <c r="EL417" s="133"/>
      <c r="EV417" s="133"/>
      <c r="FF417" s="133"/>
      <c r="FP417" s="133"/>
      <c r="FZ417" s="133"/>
      <c r="GJ417" s="133"/>
      <c r="GT417" s="133"/>
      <c r="HD417" s="133"/>
      <c r="HN417" s="133"/>
      <c r="HX417" s="133"/>
      <c r="IH417" s="133"/>
      <c r="IR417" s="133"/>
      <c r="JB417" s="133"/>
      <c r="JL417" s="133"/>
      <c r="JV417" s="133"/>
      <c r="KF417" s="133"/>
    </row>
    <row xmlns:x14ac="http://schemas.microsoft.com/office/spreadsheetml/2009/9/ac" r="418" s="3" customFormat="true" x14ac:dyDescent="0.25">
      <c r="A418" s="424"/>
      <c r="B418" s="133"/>
      <c r="L418" s="133"/>
      <c r="V418" s="133"/>
      <c r="AF418" s="133"/>
      <c r="AP418" s="133"/>
      <c r="AZ418" s="133"/>
      <c r="BA418" s="133"/>
      <c r="BB418" s="133"/>
      <c r="BC418" s="133"/>
      <c r="BD418" s="133"/>
      <c r="BE418" s="133"/>
      <c r="BF418" s="133"/>
      <c r="BG418" s="133"/>
      <c r="BJ418" s="133"/>
      <c r="BT418" s="133"/>
      <c r="CD418" s="133"/>
      <c r="CN418" s="133"/>
      <c r="CX418" s="133"/>
      <c r="DH418" s="133"/>
      <c r="DR418" s="133"/>
      <c r="EB418" s="133"/>
      <c r="EL418" s="133"/>
      <c r="EV418" s="133"/>
      <c r="FF418" s="133"/>
      <c r="FP418" s="133"/>
      <c r="FZ418" s="133"/>
      <c r="GJ418" s="133"/>
      <c r="GT418" s="133"/>
      <c r="HD418" s="133"/>
      <c r="HN418" s="133"/>
      <c r="HX418" s="133"/>
      <c r="IH418" s="133"/>
      <c r="IR418" s="133"/>
      <c r="JB418" s="133"/>
      <c r="JL418" s="133"/>
      <c r="JV418" s="133"/>
      <c r="KF418" s="133"/>
    </row>
    <row xmlns:x14ac="http://schemas.microsoft.com/office/spreadsheetml/2009/9/ac" r="419" s="3" customFormat="true" x14ac:dyDescent="0.25">
      <c r="A419" s="424"/>
      <c r="B419" s="133"/>
      <c r="L419" s="133"/>
      <c r="V419" s="133"/>
      <c r="AF419" s="133"/>
      <c r="AP419" s="133"/>
      <c r="AZ419" s="133"/>
      <c r="BA419" s="133"/>
      <c r="BB419" s="133"/>
      <c r="BC419" s="133"/>
      <c r="BD419" s="133"/>
      <c r="BE419" s="133"/>
      <c r="BF419" s="133"/>
      <c r="BG419" s="133"/>
      <c r="BJ419" s="133"/>
      <c r="BT419" s="133"/>
      <c r="CD419" s="133"/>
      <c r="CN419" s="133"/>
      <c r="CX419" s="133"/>
      <c r="DH419" s="133"/>
      <c r="DR419" s="133"/>
      <c r="EB419" s="133"/>
      <c r="EL419" s="133"/>
      <c r="EV419" s="133"/>
      <c r="FF419" s="133"/>
      <c r="FP419" s="133"/>
      <c r="FZ419" s="133"/>
      <c r="GJ419" s="133"/>
      <c r="GT419" s="133"/>
      <c r="HD419" s="133"/>
      <c r="HN419" s="133"/>
      <c r="HX419" s="133"/>
      <c r="IH419" s="133"/>
      <c r="IR419" s="133"/>
      <c r="JB419" s="133"/>
      <c r="JL419" s="133"/>
      <c r="JV419" s="133"/>
      <c r="KF419" s="133"/>
    </row>
    <row xmlns:x14ac="http://schemas.microsoft.com/office/spreadsheetml/2009/9/ac" r="420" s="3" customFormat="true" x14ac:dyDescent="0.25">
      <c r="A420" s="424"/>
      <c r="B420" s="133"/>
      <c r="L420" s="133"/>
      <c r="V420" s="133"/>
      <c r="AF420" s="133"/>
      <c r="AP420" s="133"/>
      <c r="AZ420" s="133"/>
      <c r="BA420" s="133"/>
      <c r="BB420" s="133"/>
      <c r="BC420" s="133"/>
      <c r="BD420" s="133"/>
      <c r="BE420" s="133"/>
      <c r="BF420" s="133"/>
      <c r="BG420" s="133"/>
      <c r="BJ420" s="133"/>
      <c r="BT420" s="133"/>
      <c r="CD420" s="133"/>
      <c r="CN420" s="133"/>
      <c r="CX420" s="133"/>
      <c r="DH420" s="133"/>
      <c r="DR420" s="133"/>
      <c r="EB420" s="133"/>
      <c r="EL420" s="133"/>
      <c r="EV420" s="133"/>
      <c r="FF420" s="133"/>
      <c r="FP420" s="133"/>
      <c r="FZ420" s="133"/>
      <c r="GJ420" s="133"/>
      <c r="GT420" s="133"/>
      <c r="HD420" s="133"/>
      <c r="HN420" s="133"/>
      <c r="HX420" s="133"/>
      <c r="IH420" s="133"/>
      <c r="IR420" s="133"/>
      <c r="JB420" s="133"/>
      <c r="JL420" s="133"/>
      <c r="JV420" s="133"/>
      <c r="KF420" s="133"/>
    </row>
    <row xmlns:x14ac="http://schemas.microsoft.com/office/spreadsheetml/2009/9/ac" r="421" s="3" customFormat="true" x14ac:dyDescent="0.25">
      <c r="A421" s="424"/>
      <c r="B421" s="133"/>
      <c r="L421" s="133"/>
      <c r="V421" s="133"/>
      <c r="AF421" s="133"/>
      <c r="AP421" s="133"/>
      <c r="AZ421" s="133"/>
      <c r="BA421" s="133"/>
      <c r="BB421" s="133"/>
      <c r="BC421" s="133"/>
      <c r="BD421" s="133"/>
      <c r="BE421" s="133"/>
      <c r="BF421" s="133"/>
      <c r="BG421" s="133"/>
      <c r="BJ421" s="133"/>
      <c r="BT421" s="133"/>
      <c r="CD421" s="133"/>
      <c r="CN421" s="133"/>
      <c r="CX421" s="133"/>
      <c r="DH421" s="133"/>
      <c r="DR421" s="133"/>
      <c r="EB421" s="133"/>
      <c r="EL421" s="133"/>
      <c r="EV421" s="133"/>
      <c r="FF421" s="133"/>
      <c r="FP421" s="133"/>
      <c r="FZ421" s="133"/>
      <c r="GJ421" s="133"/>
      <c r="GT421" s="133"/>
      <c r="HD421" s="133"/>
      <c r="HN421" s="133"/>
      <c r="HX421" s="133"/>
      <c r="IH421" s="133"/>
      <c r="IR421" s="133"/>
      <c r="JB421" s="133"/>
      <c r="JL421" s="133"/>
      <c r="JV421" s="133"/>
      <c r="KF421" s="133"/>
    </row>
    <row xmlns:x14ac="http://schemas.microsoft.com/office/spreadsheetml/2009/9/ac" r="422" s="3" customFormat="true" x14ac:dyDescent="0.25">
      <c r="A422" s="424"/>
      <c r="B422" s="133"/>
      <c r="L422" s="133"/>
      <c r="V422" s="133"/>
      <c r="AF422" s="133"/>
      <c r="AP422" s="133"/>
      <c r="AZ422" s="133"/>
      <c r="BA422" s="133"/>
      <c r="BB422" s="133"/>
      <c r="BC422" s="133"/>
      <c r="BD422" s="133"/>
      <c r="BE422" s="133"/>
      <c r="BF422" s="133"/>
      <c r="BG422" s="133"/>
      <c r="BJ422" s="133"/>
      <c r="BT422" s="133"/>
      <c r="CD422" s="133"/>
      <c r="CN422" s="133"/>
      <c r="CX422" s="133"/>
      <c r="DH422" s="133"/>
      <c r="DR422" s="133"/>
      <c r="EB422" s="133"/>
      <c r="EL422" s="133"/>
      <c r="EV422" s="133"/>
      <c r="FF422" s="133"/>
      <c r="FP422" s="133"/>
      <c r="FZ422" s="133"/>
      <c r="GJ422" s="133"/>
      <c r="GT422" s="133"/>
      <c r="HD422" s="133"/>
      <c r="HN422" s="133"/>
      <c r="HX422" s="133"/>
      <c r="IH422" s="133"/>
      <c r="IR422" s="133"/>
      <c r="JB422" s="133"/>
      <c r="JL422" s="133"/>
      <c r="JV422" s="133"/>
      <c r="KF422" s="133"/>
    </row>
    <row xmlns:x14ac="http://schemas.microsoft.com/office/spreadsheetml/2009/9/ac" r="423" s="3" customFormat="true" x14ac:dyDescent="0.25">
      <c r="A423" s="424"/>
      <c r="B423" s="133"/>
      <c r="L423" s="133"/>
      <c r="V423" s="133"/>
      <c r="AF423" s="133"/>
      <c r="AP423" s="133"/>
      <c r="AZ423" s="133"/>
      <c r="BA423" s="133"/>
      <c r="BB423" s="133"/>
      <c r="BC423" s="133"/>
      <c r="BD423" s="133"/>
      <c r="BE423" s="133"/>
      <c r="BF423" s="133"/>
      <c r="BG423" s="133"/>
      <c r="BJ423" s="133"/>
      <c r="BT423" s="133"/>
      <c r="CD423" s="133"/>
      <c r="CN423" s="133"/>
      <c r="CX423" s="133"/>
      <c r="DH423" s="133"/>
      <c r="DR423" s="133"/>
      <c r="EB423" s="133"/>
      <c r="EL423" s="133"/>
      <c r="EV423" s="133"/>
      <c r="FF423" s="133"/>
      <c r="FP423" s="133"/>
      <c r="FZ423" s="133"/>
      <c r="GJ423" s="133"/>
      <c r="GT423" s="133"/>
      <c r="HD423" s="133"/>
      <c r="HN423" s="133"/>
      <c r="HX423" s="133"/>
      <c r="IH423" s="133"/>
      <c r="IR423" s="133"/>
      <c r="JB423" s="133"/>
      <c r="JL423" s="133"/>
      <c r="JV423" s="133"/>
      <c r="KF423" s="133"/>
    </row>
    <row xmlns:x14ac="http://schemas.microsoft.com/office/spreadsheetml/2009/9/ac" r="424" s="3" customFormat="true" x14ac:dyDescent="0.25">
      <c r="A424" s="424"/>
      <c r="B424" s="133"/>
      <c r="L424" s="133"/>
      <c r="V424" s="133"/>
      <c r="AF424" s="133"/>
      <c r="AP424" s="133"/>
      <c r="AZ424" s="133"/>
      <c r="BA424" s="133"/>
      <c r="BB424" s="133"/>
      <c r="BC424" s="133"/>
      <c r="BD424" s="133"/>
      <c r="BE424" s="133"/>
      <c r="BF424" s="133"/>
      <c r="BG424" s="133"/>
      <c r="BJ424" s="133"/>
      <c r="BT424" s="133"/>
      <c r="CD424" s="133"/>
      <c r="CN424" s="133"/>
      <c r="CX424" s="133"/>
      <c r="DH424" s="133"/>
      <c r="DR424" s="133"/>
      <c r="EB424" s="133"/>
      <c r="EL424" s="133"/>
      <c r="EV424" s="133"/>
      <c r="FF424" s="133"/>
      <c r="FP424" s="133"/>
      <c r="FZ424" s="133"/>
      <c r="GJ424" s="133"/>
      <c r="GT424" s="133"/>
      <c r="HD424" s="133"/>
      <c r="HN424" s="133"/>
      <c r="HX424" s="133"/>
      <c r="IH424" s="133"/>
      <c r="IR424" s="133"/>
      <c r="JB424" s="133"/>
      <c r="JL424" s="133"/>
      <c r="JV424" s="133"/>
      <c r="KF424" s="133"/>
    </row>
    <row xmlns:x14ac="http://schemas.microsoft.com/office/spreadsheetml/2009/9/ac" r="425" s="3" customFormat="true" x14ac:dyDescent="0.25">
      <c r="A425" s="424"/>
      <c r="B425" s="133"/>
      <c r="L425" s="133"/>
      <c r="V425" s="133"/>
      <c r="AF425" s="133"/>
      <c r="AP425" s="133"/>
      <c r="AZ425" s="133"/>
      <c r="BA425" s="133"/>
      <c r="BB425" s="133"/>
      <c r="BC425" s="133"/>
      <c r="BD425" s="133"/>
      <c r="BE425" s="133"/>
      <c r="BF425" s="133"/>
      <c r="BG425" s="133"/>
      <c r="BJ425" s="133"/>
      <c r="BT425" s="133"/>
      <c r="CD425" s="133"/>
      <c r="CN425" s="133"/>
      <c r="CX425" s="133"/>
      <c r="DH425" s="133"/>
      <c r="DR425" s="133"/>
      <c r="EB425" s="133"/>
      <c r="EL425" s="133"/>
      <c r="EV425" s="133"/>
      <c r="FF425" s="133"/>
      <c r="FP425" s="133"/>
      <c r="FZ425" s="133"/>
      <c r="GJ425" s="133"/>
      <c r="GT425" s="133"/>
      <c r="HD425" s="133"/>
      <c r="HN425" s="133"/>
      <c r="HX425" s="133"/>
      <c r="IH425" s="133"/>
      <c r="IR425" s="133"/>
      <c r="JB425" s="133"/>
      <c r="JL425" s="133"/>
      <c r="JV425" s="133"/>
      <c r="KF425" s="133"/>
    </row>
    <row xmlns:x14ac="http://schemas.microsoft.com/office/spreadsheetml/2009/9/ac" r="426" s="3" customFormat="true" x14ac:dyDescent="0.25">
      <c r="A426" s="424"/>
      <c r="B426" s="133"/>
      <c r="L426" s="133"/>
      <c r="V426" s="133"/>
      <c r="AF426" s="133"/>
      <c r="AP426" s="133"/>
      <c r="AZ426" s="133"/>
      <c r="BA426" s="133"/>
      <c r="BB426" s="133"/>
      <c r="BC426" s="133"/>
      <c r="BD426" s="133"/>
      <c r="BE426" s="133"/>
      <c r="BF426" s="133"/>
      <c r="BG426" s="133"/>
      <c r="BJ426" s="133"/>
      <c r="BT426" s="133"/>
      <c r="CD426" s="133"/>
      <c r="CN426" s="133"/>
      <c r="CX426" s="133"/>
      <c r="DH426" s="133"/>
      <c r="DR426" s="133"/>
      <c r="EB426" s="133"/>
      <c r="EL426" s="133"/>
      <c r="EV426" s="133"/>
      <c r="FF426" s="133"/>
      <c r="FP426" s="133"/>
      <c r="FZ426" s="133"/>
      <c r="GJ426" s="133"/>
      <c r="GT426" s="133"/>
      <c r="HD426" s="133"/>
      <c r="HN426" s="133"/>
      <c r="HX426" s="133"/>
      <c r="IH426" s="133"/>
      <c r="IR426" s="133"/>
      <c r="JB426" s="133"/>
      <c r="JL426" s="133"/>
      <c r="JV426" s="133"/>
      <c r="KF426" s="133"/>
    </row>
    <row xmlns:x14ac="http://schemas.microsoft.com/office/spreadsheetml/2009/9/ac" r="427" s="3" customFormat="true" x14ac:dyDescent="0.25">
      <c r="A427" s="424"/>
      <c r="B427" s="133"/>
      <c r="L427" s="133"/>
      <c r="V427" s="133"/>
      <c r="AF427" s="133"/>
      <c r="AP427" s="133"/>
      <c r="AZ427" s="133"/>
      <c r="BA427" s="133"/>
      <c r="BB427" s="133"/>
      <c r="BC427" s="133"/>
      <c r="BD427" s="133"/>
      <c r="BE427" s="133"/>
      <c r="BF427" s="133"/>
      <c r="BG427" s="133"/>
      <c r="BJ427" s="133"/>
      <c r="BT427" s="133"/>
      <c r="CD427" s="133"/>
      <c r="CN427" s="133"/>
      <c r="CX427" s="133"/>
      <c r="DH427" s="133"/>
      <c r="DR427" s="133"/>
      <c r="EB427" s="133"/>
      <c r="EL427" s="133"/>
      <c r="EV427" s="133"/>
      <c r="FF427" s="133"/>
      <c r="FP427" s="133"/>
      <c r="FZ427" s="133"/>
      <c r="GJ427" s="133"/>
      <c r="GT427" s="133"/>
      <c r="HD427" s="133"/>
      <c r="HN427" s="133"/>
      <c r="HX427" s="133"/>
      <c r="IH427" s="133"/>
      <c r="IR427" s="133"/>
      <c r="JB427" s="133"/>
      <c r="JL427" s="133"/>
      <c r="JV427" s="133"/>
      <c r="KF427" s="133"/>
    </row>
    <row xmlns:x14ac="http://schemas.microsoft.com/office/spreadsheetml/2009/9/ac" r="428" s="3" customFormat="true" x14ac:dyDescent="0.25">
      <c r="A428" s="424"/>
      <c r="B428" s="133"/>
      <c r="L428" s="133"/>
      <c r="V428" s="133"/>
      <c r="AF428" s="133"/>
      <c r="AP428" s="133"/>
      <c r="AZ428" s="133"/>
      <c r="BA428" s="133"/>
      <c r="BB428" s="133"/>
      <c r="BC428" s="133"/>
      <c r="BD428" s="133"/>
      <c r="BE428" s="133"/>
      <c r="BF428" s="133"/>
      <c r="BG428" s="133"/>
      <c r="BJ428" s="133"/>
      <c r="BT428" s="133"/>
      <c r="CD428" s="133"/>
      <c r="CN428" s="133"/>
      <c r="CX428" s="133"/>
      <c r="DH428" s="133"/>
      <c r="DR428" s="133"/>
      <c r="EB428" s="133"/>
      <c r="EL428" s="133"/>
      <c r="EV428" s="133"/>
      <c r="FF428" s="133"/>
      <c r="FP428" s="133"/>
      <c r="FZ428" s="133"/>
      <c r="GJ428" s="133"/>
      <c r="GT428" s="133"/>
      <c r="HD428" s="133"/>
      <c r="HN428" s="133"/>
      <c r="HX428" s="133"/>
      <c r="IH428" s="133"/>
      <c r="IR428" s="133"/>
      <c r="JB428" s="133"/>
      <c r="JL428" s="133"/>
      <c r="JV428" s="133"/>
      <c r="KF428" s="133"/>
    </row>
    <row xmlns:x14ac="http://schemas.microsoft.com/office/spreadsheetml/2009/9/ac" r="429" s="3" customFormat="true" x14ac:dyDescent="0.25">
      <c r="A429" s="424"/>
      <c r="B429" s="133"/>
      <c r="L429" s="133"/>
      <c r="V429" s="133"/>
      <c r="AF429" s="133"/>
      <c r="AP429" s="133"/>
      <c r="AZ429" s="133"/>
      <c r="BA429" s="133"/>
      <c r="BB429" s="133"/>
      <c r="BC429" s="133"/>
      <c r="BD429" s="133"/>
      <c r="BE429" s="133"/>
      <c r="BF429" s="133"/>
      <c r="BG429" s="133"/>
      <c r="BJ429" s="133"/>
      <c r="BT429" s="133"/>
      <c r="CD429" s="133"/>
      <c r="CN429" s="133"/>
      <c r="CX429" s="133"/>
      <c r="DH429" s="133"/>
      <c r="DR429" s="133"/>
      <c r="EB429" s="133"/>
      <c r="EL429" s="133"/>
      <c r="EV429" s="133"/>
      <c r="FF429" s="133"/>
      <c r="FP429" s="133"/>
      <c r="FZ429" s="133"/>
      <c r="GJ429" s="133"/>
      <c r="GT429" s="133"/>
      <c r="HD429" s="133"/>
      <c r="HN429" s="133"/>
      <c r="HX429" s="133"/>
      <c r="IH429" s="133"/>
      <c r="IR429" s="133"/>
      <c r="JB429" s="133"/>
      <c r="JL429" s="133"/>
      <c r="JV429" s="133"/>
      <c r="KF429" s="133"/>
    </row>
    <row xmlns:x14ac="http://schemas.microsoft.com/office/spreadsheetml/2009/9/ac" r="430" s="3" customFormat="true" x14ac:dyDescent="0.25">
      <c r="A430" s="424"/>
      <c r="B430" s="133"/>
      <c r="L430" s="133"/>
      <c r="V430" s="133"/>
      <c r="AF430" s="133"/>
      <c r="AP430" s="133"/>
      <c r="AZ430" s="133"/>
      <c r="BA430" s="133"/>
      <c r="BB430" s="133"/>
      <c r="BC430" s="133"/>
      <c r="BD430" s="133"/>
      <c r="BE430" s="133"/>
      <c r="BF430" s="133"/>
      <c r="BG430" s="133"/>
      <c r="BJ430" s="133"/>
      <c r="BT430" s="133"/>
      <c r="CD430" s="133"/>
      <c r="CN430" s="133"/>
      <c r="CX430" s="133"/>
      <c r="DH430" s="133"/>
      <c r="DR430" s="133"/>
      <c r="EB430" s="133"/>
      <c r="EL430" s="133"/>
      <c r="EV430" s="133"/>
      <c r="FF430" s="133"/>
      <c r="FP430" s="133"/>
      <c r="FZ430" s="133"/>
      <c r="GJ430" s="133"/>
      <c r="GT430" s="133"/>
      <c r="HD430" s="133"/>
      <c r="HN430" s="133"/>
      <c r="HX430" s="133"/>
      <c r="IH430" s="133"/>
      <c r="IR430" s="133"/>
      <c r="JB430" s="133"/>
      <c r="JL430" s="133"/>
      <c r="JV430" s="133"/>
      <c r="KF430" s="133"/>
    </row>
    <row xmlns:x14ac="http://schemas.microsoft.com/office/spreadsheetml/2009/9/ac" r="431" s="3" customFormat="true" x14ac:dyDescent="0.25">
      <c r="A431" s="424"/>
      <c r="B431" s="133"/>
      <c r="L431" s="133"/>
      <c r="V431" s="133"/>
      <c r="AF431" s="133"/>
      <c r="AP431" s="133"/>
      <c r="AZ431" s="133"/>
      <c r="BA431" s="133"/>
      <c r="BB431" s="133"/>
      <c r="BC431" s="133"/>
      <c r="BD431" s="133"/>
      <c r="BE431" s="133"/>
      <c r="BF431" s="133"/>
      <c r="BG431" s="133"/>
      <c r="BJ431" s="133"/>
      <c r="BT431" s="133"/>
      <c r="CD431" s="133"/>
      <c r="CN431" s="133"/>
      <c r="CX431" s="133"/>
      <c r="DH431" s="133"/>
      <c r="DR431" s="133"/>
      <c r="EB431" s="133"/>
      <c r="EL431" s="133"/>
      <c r="EV431" s="133"/>
      <c r="FF431" s="133"/>
      <c r="FP431" s="133"/>
      <c r="FZ431" s="133"/>
      <c r="GJ431" s="133"/>
      <c r="GT431" s="133"/>
      <c r="HD431" s="133"/>
      <c r="HN431" s="133"/>
      <c r="HX431" s="133"/>
      <c r="IH431" s="133"/>
      <c r="IR431" s="133"/>
      <c r="JB431" s="133"/>
      <c r="JL431" s="133"/>
      <c r="JV431" s="133"/>
      <c r="KF431" s="133"/>
    </row>
    <row xmlns:x14ac="http://schemas.microsoft.com/office/spreadsheetml/2009/9/ac" r="432" s="3" customFormat="true" x14ac:dyDescent="0.25">
      <c r="A432" s="424"/>
      <c r="B432" s="133"/>
      <c r="L432" s="133"/>
      <c r="V432" s="133"/>
      <c r="AF432" s="133"/>
      <c r="AP432" s="133"/>
      <c r="AZ432" s="133"/>
      <c r="BA432" s="133"/>
      <c r="BB432" s="133"/>
      <c r="BC432" s="133"/>
      <c r="BD432" s="133"/>
      <c r="BE432" s="133"/>
      <c r="BF432" s="133"/>
      <c r="BG432" s="133"/>
      <c r="BJ432" s="133"/>
      <c r="BT432" s="133"/>
      <c r="CD432" s="133"/>
      <c r="CN432" s="133"/>
      <c r="CX432" s="133"/>
      <c r="DH432" s="133"/>
      <c r="DR432" s="133"/>
      <c r="EB432" s="133"/>
      <c r="EL432" s="133"/>
      <c r="EV432" s="133"/>
      <c r="FF432" s="133"/>
      <c r="FP432" s="133"/>
      <c r="FZ432" s="133"/>
      <c r="GJ432" s="133"/>
      <c r="GT432" s="133"/>
      <c r="HD432" s="133"/>
      <c r="HN432" s="133"/>
      <c r="HX432" s="133"/>
      <c r="IH432" s="133"/>
      <c r="IR432" s="133"/>
      <c r="JB432" s="133"/>
      <c r="JL432" s="133"/>
      <c r="JV432" s="133"/>
      <c r="KF432" s="133"/>
    </row>
    <row xmlns:x14ac="http://schemas.microsoft.com/office/spreadsheetml/2009/9/ac" r="433" s="3" customFormat="true" x14ac:dyDescent="0.25">
      <c r="A433" s="424"/>
      <c r="B433" s="133"/>
      <c r="L433" s="133"/>
      <c r="V433" s="133"/>
      <c r="AF433" s="133"/>
      <c r="AP433" s="133"/>
      <c r="AZ433" s="133"/>
      <c r="BA433" s="133"/>
      <c r="BB433" s="133"/>
      <c r="BC433" s="133"/>
      <c r="BD433" s="133"/>
      <c r="BE433" s="133"/>
      <c r="BF433" s="133"/>
      <c r="BG433" s="133"/>
      <c r="BJ433" s="133"/>
      <c r="BT433" s="133"/>
      <c r="CD433" s="133"/>
      <c r="CN433" s="133"/>
      <c r="CX433" s="133"/>
      <c r="DH433" s="133"/>
      <c r="DR433" s="133"/>
      <c r="EB433" s="133"/>
      <c r="EL433" s="133"/>
      <c r="EV433" s="133"/>
      <c r="FF433" s="133"/>
      <c r="FP433" s="133"/>
      <c r="FZ433" s="133"/>
      <c r="GJ433" s="133"/>
      <c r="GT433" s="133"/>
      <c r="HD433" s="133"/>
      <c r="HN433" s="133"/>
      <c r="HX433" s="133"/>
      <c r="IH433" s="133"/>
      <c r="IR433" s="133"/>
      <c r="JB433" s="133"/>
      <c r="JL433" s="133"/>
      <c r="JV433" s="133"/>
      <c r="KF433" s="133"/>
    </row>
    <row xmlns:x14ac="http://schemas.microsoft.com/office/spreadsheetml/2009/9/ac" r="434" s="3" customFormat="true" x14ac:dyDescent="0.25">
      <c r="A434" s="424"/>
      <c r="B434" s="133"/>
      <c r="L434" s="133"/>
      <c r="V434" s="133"/>
      <c r="AF434" s="133"/>
      <c r="AP434" s="133"/>
      <c r="AZ434" s="133"/>
      <c r="BA434" s="133"/>
      <c r="BB434" s="133"/>
      <c r="BC434" s="133"/>
      <c r="BD434" s="133"/>
      <c r="BE434" s="133"/>
      <c r="BF434" s="133"/>
      <c r="BG434" s="133"/>
      <c r="BJ434" s="133"/>
      <c r="BT434" s="133"/>
      <c r="CD434" s="133"/>
      <c r="CN434" s="133"/>
      <c r="CX434" s="133"/>
      <c r="DH434" s="133"/>
      <c r="DR434" s="133"/>
      <c r="EB434" s="133"/>
      <c r="EL434" s="133"/>
      <c r="EV434" s="133"/>
      <c r="FF434" s="133"/>
      <c r="FP434" s="133"/>
      <c r="FZ434" s="133"/>
      <c r="GJ434" s="133"/>
      <c r="GT434" s="133"/>
      <c r="HD434" s="133"/>
      <c r="HN434" s="133"/>
      <c r="HX434" s="133"/>
      <c r="IH434" s="133"/>
      <c r="IR434" s="133"/>
      <c r="JB434" s="133"/>
      <c r="JL434" s="133"/>
      <c r="JV434" s="133"/>
      <c r="KF434" s="133"/>
    </row>
    <row xmlns:x14ac="http://schemas.microsoft.com/office/spreadsheetml/2009/9/ac" r="435" s="3" customFormat="true" x14ac:dyDescent="0.25">
      <c r="A435" s="424"/>
      <c r="B435" s="133"/>
      <c r="L435" s="133"/>
      <c r="V435" s="133"/>
      <c r="AF435" s="133"/>
      <c r="AP435" s="133"/>
      <c r="AZ435" s="133"/>
      <c r="BA435" s="133"/>
      <c r="BB435" s="133"/>
      <c r="BC435" s="133"/>
      <c r="BD435" s="133"/>
      <c r="BE435" s="133"/>
      <c r="BF435" s="133"/>
      <c r="BG435" s="133"/>
      <c r="BJ435" s="133"/>
      <c r="BT435" s="133"/>
      <c r="CD435" s="133"/>
      <c r="CN435" s="133"/>
      <c r="CX435" s="133"/>
      <c r="DH435" s="133"/>
      <c r="DR435" s="133"/>
      <c r="EB435" s="133"/>
      <c r="EL435" s="133"/>
      <c r="EV435" s="133"/>
      <c r="FF435" s="133"/>
      <c r="FP435" s="133"/>
      <c r="FZ435" s="133"/>
      <c r="GJ435" s="133"/>
      <c r="GT435" s="133"/>
      <c r="HD435" s="133"/>
      <c r="HN435" s="133"/>
      <c r="HX435" s="133"/>
      <c r="IH435" s="133"/>
      <c r="IR435" s="133"/>
      <c r="JB435" s="133"/>
      <c r="JL435" s="133"/>
      <c r="JV435" s="133"/>
      <c r="KF435" s="133"/>
    </row>
    <row xmlns:x14ac="http://schemas.microsoft.com/office/spreadsheetml/2009/9/ac" r="436" s="3" customFormat="true" x14ac:dyDescent="0.25">
      <c r="A436" s="424"/>
      <c r="B436" s="133"/>
      <c r="L436" s="133"/>
      <c r="V436" s="133"/>
      <c r="AF436" s="133"/>
      <c r="AP436" s="133"/>
      <c r="AZ436" s="133"/>
      <c r="BA436" s="133"/>
      <c r="BB436" s="133"/>
      <c r="BC436" s="133"/>
      <c r="BD436" s="133"/>
      <c r="BE436" s="133"/>
      <c r="BF436" s="133"/>
      <c r="BG436" s="133"/>
      <c r="BJ436" s="133"/>
      <c r="BT436" s="133"/>
      <c r="CD436" s="133"/>
      <c r="CN436" s="133"/>
      <c r="CX436" s="133"/>
      <c r="DH436" s="133"/>
      <c r="DR436" s="133"/>
      <c r="EB436" s="133"/>
      <c r="EL436" s="133"/>
      <c r="EV436" s="133"/>
      <c r="FF436" s="133"/>
      <c r="FP436" s="133"/>
      <c r="FZ436" s="133"/>
      <c r="GJ436" s="133"/>
      <c r="GT436" s="133"/>
      <c r="HD436" s="133"/>
      <c r="HN436" s="133"/>
      <c r="HX436" s="133"/>
      <c r="IH436" s="133"/>
      <c r="IR436" s="133"/>
      <c r="JB436" s="133"/>
      <c r="JL436" s="133"/>
      <c r="JV436" s="133"/>
      <c r="KF436" s="133"/>
    </row>
    <row xmlns:x14ac="http://schemas.microsoft.com/office/spreadsheetml/2009/9/ac" r="437" s="3" customFormat="true" x14ac:dyDescent="0.25">
      <c r="A437" s="424"/>
      <c r="B437" s="133"/>
      <c r="L437" s="133"/>
      <c r="V437" s="133"/>
      <c r="AF437" s="133"/>
      <c r="AP437" s="133"/>
      <c r="AZ437" s="133"/>
      <c r="BA437" s="133"/>
      <c r="BB437" s="133"/>
      <c r="BC437" s="133"/>
      <c r="BD437" s="133"/>
      <c r="BE437" s="133"/>
      <c r="BF437" s="133"/>
      <c r="BG437" s="133"/>
      <c r="BJ437" s="133"/>
      <c r="BT437" s="133"/>
      <c r="CD437" s="133"/>
      <c r="CN437" s="133"/>
      <c r="CX437" s="133"/>
      <c r="DH437" s="133"/>
      <c r="DR437" s="133"/>
      <c r="EB437" s="133"/>
      <c r="EL437" s="133"/>
      <c r="EV437" s="133"/>
      <c r="FF437" s="133"/>
      <c r="FP437" s="133"/>
      <c r="FZ437" s="133"/>
      <c r="GJ437" s="133"/>
      <c r="GT437" s="133"/>
      <c r="HD437" s="133"/>
      <c r="HN437" s="133"/>
      <c r="HX437" s="133"/>
      <c r="IH437" s="133"/>
      <c r="IR437" s="133"/>
      <c r="JB437" s="133"/>
      <c r="JL437" s="133"/>
      <c r="JV437" s="133"/>
      <c r="KF437" s="133"/>
    </row>
    <row xmlns:x14ac="http://schemas.microsoft.com/office/spreadsheetml/2009/9/ac" r="438" s="3" customFormat="true" x14ac:dyDescent="0.25">
      <c r="A438" s="424"/>
      <c r="B438" s="133"/>
      <c r="L438" s="133"/>
      <c r="V438" s="133"/>
      <c r="AF438" s="133"/>
      <c r="AP438" s="133"/>
      <c r="AZ438" s="133"/>
      <c r="BA438" s="133"/>
      <c r="BB438" s="133"/>
      <c r="BC438" s="133"/>
      <c r="BD438" s="133"/>
      <c r="BE438" s="133"/>
      <c r="BF438" s="133"/>
      <c r="BG438" s="133"/>
      <c r="BJ438" s="133"/>
      <c r="BT438" s="133"/>
      <c r="CD438" s="133"/>
      <c r="CN438" s="133"/>
      <c r="CX438" s="133"/>
      <c r="DH438" s="133"/>
      <c r="DR438" s="133"/>
      <c r="EB438" s="133"/>
      <c r="EL438" s="133"/>
      <c r="EV438" s="133"/>
      <c r="FF438" s="133"/>
      <c r="FP438" s="133"/>
      <c r="FZ438" s="133"/>
      <c r="GJ438" s="133"/>
      <c r="GT438" s="133"/>
      <c r="HD438" s="133"/>
      <c r="HN438" s="133"/>
      <c r="HX438" s="133"/>
      <c r="IH438" s="133"/>
      <c r="IR438" s="133"/>
      <c r="JB438" s="133"/>
      <c r="JL438" s="133"/>
      <c r="JV438" s="133"/>
      <c r="KF438" s="133"/>
    </row>
    <row xmlns:x14ac="http://schemas.microsoft.com/office/spreadsheetml/2009/9/ac" r="439" s="3" customFormat="true" x14ac:dyDescent="0.25">
      <c r="A439" s="424"/>
      <c r="B439" s="133"/>
      <c r="L439" s="133"/>
      <c r="V439" s="133"/>
      <c r="AF439" s="133"/>
      <c r="AP439" s="133"/>
      <c r="AZ439" s="133"/>
      <c r="BA439" s="133"/>
      <c r="BB439" s="133"/>
      <c r="BC439" s="133"/>
      <c r="BD439" s="133"/>
      <c r="BE439" s="133"/>
      <c r="BF439" s="133"/>
      <c r="BG439" s="133"/>
      <c r="BJ439" s="133"/>
      <c r="BT439" s="133"/>
      <c r="CD439" s="133"/>
      <c r="CN439" s="133"/>
      <c r="CX439" s="133"/>
      <c r="DH439" s="133"/>
      <c r="DR439" s="133"/>
      <c r="EB439" s="133"/>
      <c r="EL439" s="133"/>
      <c r="EV439" s="133"/>
      <c r="FF439" s="133"/>
      <c r="FP439" s="133"/>
      <c r="FZ439" s="133"/>
      <c r="GJ439" s="133"/>
      <c r="GT439" s="133"/>
      <c r="HD439" s="133"/>
      <c r="HN439" s="133"/>
      <c r="HX439" s="133"/>
      <c r="IH439" s="133"/>
      <c r="IR439" s="133"/>
      <c r="JB439" s="133"/>
      <c r="JL439" s="133"/>
      <c r="JV439" s="133"/>
      <c r="KF439" s="133"/>
    </row>
    <row xmlns:x14ac="http://schemas.microsoft.com/office/spreadsheetml/2009/9/ac" r="440" s="3" customFormat="true" x14ac:dyDescent="0.25">
      <c r="A440" s="424"/>
      <c r="B440" s="133"/>
      <c r="L440" s="133"/>
      <c r="V440" s="133"/>
      <c r="AF440" s="133"/>
      <c r="AP440" s="133"/>
      <c r="AZ440" s="133"/>
      <c r="BA440" s="133"/>
      <c r="BB440" s="133"/>
      <c r="BC440" s="133"/>
      <c r="BD440" s="133"/>
      <c r="BE440" s="133"/>
      <c r="BF440" s="133"/>
      <c r="BG440" s="133"/>
      <c r="BJ440" s="133"/>
      <c r="BT440" s="133"/>
      <c r="CD440" s="133"/>
      <c r="CN440" s="133"/>
      <c r="CX440" s="133"/>
      <c r="DH440" s="133"/>
      <c r="DR440" s="133"/>
      <c r="EB440" s="133"/>
      <c r="EL440" s="133"/>
      <c r="EV440" s="133"/>
      <c r="FF440" s="133"/>
      <c r="FP440" s="133"/>
      <c r="FZ440" s="133"/>
      <c r="GJ440" s="133"/>
      <c r="GT440" s="133"/>
      <c r="HD440" s="133"/>
      <c r="HN440" s="133"/>
      <c r="HX440" s="133"/>
      <c r="IH440" s="133"/>
      <c r="IR440" s="133"/>
      <c r="JB440" s="133"/>
      <c r="JL440" s="133"/>
      <c r="JV440" s="133"/>
      <c r="KF440" s="133"/>
    </row>
    <row xmlns:x14ac="http://schemas.microsoft.com/office/spreadsheetml/2009/9/ac" r="441" s="3" customFormat="true" x14ac:dyDescent="0.25">
      <c r="A441" s="424"/>
      <c r="B441" s="133"/>
      <c r="L441" s="133"/>
      <c r="V441" s="133"/>
      <c r="AF441" s="133"/>
      <c r="AP441" s="133"/>
      <c r="AZ441" s="133"/>
      <c r="BA441" s="133"/>
      <c r="BB441" s="133"/>
      <c r="BC441" s="133"/>
      <c r="BD441" s="133"/>
      <c r="BE441" s="133"/>
      <c r="BF441" s="133"/>
      <c r="BG441" s="133"/>
      <c r="BJ441" s="133"/>
      <c r="BT441" s="133"/>
      <c r="CD441" s="133"/>
      <c r="CN441" s="133"/>
      <c r="CX441" s="133"/>
      <c r="DH441" s="133"/>
      <c r="DR441" s="133"/>
      <c r="EB441" s="133"/>
      <c r="EL441" s="133"/>
      <c r="EV441" s="133"/>
      <c r="FF441" s="133"/>
      <c r="FP441" s="133"/>
      <c r="FZ441" s="133"/>
      <c r="GJ441" s="133"/>
      <c r="GT441" s="133"/>
      <c r="HD441" s="133"/>
      <c r="HN441" s="133"/>
      <c r="HX441" s="133"/>
      <c r="IH441" s="133"/>
      <c r="IR441" s="133"/>
      <c r="JB441" s="133"/>
      <c r="JL441" s="133"/>
      <c r="JV441" s="133"/>
      <c r="KF441" s="133"/>
    </row>
    <row xmlns:x14ac="http://schemas.microsoft.com/office/spreadsheetml/2009/9/ac" r="442" s="3" customFormat="true" x14ac:dyDescent="0.25">
      <c r="A442" s="424"/>
      <c r="B442" s="133"/>
      <c r="L442" s="133"/>
      <c r="V442" s="133"/>
      <c r="AF442" s="133"/>
      <c r="AP442" s="133"/>
      <c r="AZ442" s="133"/>
      <c r="BA442" s="133"/>
      <c r="BB442" s="133"/>
      <c r="BC442" s="133"/>
      <c r="BD442" s="133"/>
      <c r="BE442" s="133"/>
      <c r="BF442" s="133"/>
      <c r="BG442" s="133"/>
      <c r="BJ442" s="133"/>
      <c r="BT442" s="133"/>
      <c r="CD442" s="133"/>
      <c r="CN442" s="133"/>
      <c r="CX442" s="133"/>
      <c r="DH442" s="133"/>
      <c r="DR442" s="133"/>
      <c r="EB442" s="133"/>
      <c r="EL442" s="133"/>
      <c r="EV442" s="133"/>
      <c r="FF442" s="133"/>
      <c r="FP442" s="133"/>
      <c r="FZ442" s="133"/>
      <c r="GJ442" s="133"/>
      <c r="GT442" s="133"/>
      <c r="HD442" s="133"/>
      <c r="HN442" s="133"/>
      <c r="HX442" s="133"/>
      <c r="IH442" s="133"/>
      <c r="IR442" s="133"/>
      <c r="JB442" s="133"/>
      <c r="JL442" s="133"/>
      <c r="JV442" s="133"/>
      <c r="KF442" s="133"/>
    </row>
    <row xmlns:x14ac="http://schemas.microsoft.com/office/spreadsheetml/2009/9/ac" r="443" s="3" customFormat="true" x14ac:dyDescent="0.25">
      <c r="A443" s="424"/>
      <c r="B443" s="133"/>
      <c r="L443" s="133"/>
      <c r="V443" s="133"/>
      <c r="AF443" s="133"/>
      <c r="AP443" s="133"/>
      <c r="AZ443" s="133"/>
      <c r="BA443" s="133"/>
      <c r="BB443" s="133"/>
      <c r="BC443" s="133"/>
      <c r="BD443" s="133"/>
      <c r="BE443" s="133"/>
      <c r="BF443" s="133"/>
      <c r="BG443" s="133"/>
      <c r="BJ443" s="133"/>
      <c r="BT443" s="133"/>
      <c r="CD443" s="133"/>
      <c r="CN443" s="133"/>
      <c r="CX443" s="133"/>
      <c r="DH443" s="133"/>
      <c r="DR443" s="133"/>
      <c r="EB443" s="133"/>
      <c r="EL443" s="133"/>
      <c r="EV443" s="133"/>
      <c r="FF443" s="133"/>
      <c r="FP443" s="133"/>
      <c r="FZ443" s="133"/>
      <c r="GJ443" s="133"/>
      <c r="GT443" s="133"/>
      <c r="HD443" s="133"/>
      <c r="HN443" s="133"/>
      <c r="HX443" s="133"/>
      <c r="IH443" s="133"/>
      <c r="IR443" s="133"/>
      <c r="JB443" s="133"/>
      <c r="JL443" s="133"/>
      <c r="JV443" s="133"/>
      <c r="KF443" s="133"/>
    </row>
    <row xmlns:x14ac="http://schemas.microsoft.com/office/spreadsheetml/2009/9/ac" r="444" s="3" customFormat="true" x14ac:dyDescent="0.25">
      <c r="A444" s="424"/>
      <c r="B444" s="133"/>
      <c r="L444" s="133"/>
      <c r="V444" s="133"/>
      <c r="AF444" s="133"/>
      <c r="AP444" s="133"/>
      <c r="AZ444" s="133"/>
      <c r="BA444" s="133"/>
      <c r="BB444" s="133"/>
      <c r="BC444" s="133"/>
      <c r="BD444" s="133"/>
      <c r="BE444" s="133"/>
      <c r="BF444" s="133"/>
      <c r="BG444" s="133"/>
      <c r="BJ444" s="133"/>
      <c r="BT444" s="133"/>
      <c r="CD444" s="133"/>
      <c r="CN444" s="133"/>
      <c r="CX444" s="133"/>
      <c r="DH444" s="133"/>
      <c r="DR444" s="133"/>
      <c r="EB444" s="133"/>
      <c r="EL444" s="133"/>
      <c r="EV444" s="133"/>
      <c r="FF444" s="133"/>
      <c r="FP444" s="133"/>
      <c r="FZ444" s="133"/>
      <c r="GJ444" s="133"/>
      <c r="GT444" s="133"/>
      <c r="HD444" s="133"/>
      <c r="HN444" s="133"/>
      <c r="HX444" s="133"/>
      <c r="IH444" s="133"/>
      <c r="IR444" s="133"/>
      <c r="JB444" s="133"/>
      <c r="JL444" s="133"/>
      <c r="JV444" s="133"/>
      <c r="KF444" s="133"/>
    </row>
    <row xmlns:x14ac="http://schemas.microsoft.com/office/spreadsheetml/2009/9/ac" r="445" s="3" customFormat="true" x14ac:dyDescent="0.25">
      <c r="A445" s="424"/>
      <c r="B445" s="133"/>
      <c r="L445" s="133"/>
      <c r="V445" s="133"/>
      <c r="AF445" s="133"/>
      <c r="AP445" s="133"/>
      <c r="AZ445" s="133"/>
      <c r="BA445" s="133"/>
      <c r="BB445" s="133"/>
      <c r="BC445" s="133"/>
      <c r="BD445" s="133"/>
      <c r="BE445" s="133"/>
      <c r="BF445" s="133"/>
      <c r="BG445" s="133"/>
      <c r="BJ445" s="133"/>
      <c r="BT445" s="133"/>
      <c r="CD445" s="133"/>
      <c r="CN445" s="133"/>
      <c r="CX445" s="133"/>
      <c r="DH445" s="133"/>
      <c r="DR445" s="133"/>
      <c r="EB445" s="133"/>
      <c r="EL445" s="133"/>
      <c r="EV445" s="133"/>
      <c r="FF445" s="133"/>
      <c r="FP445" s="133"/>
      <c r="FZ445" s="133"/>
      <c r="GJ445" s="133"/>
      <c r="GT445" s="133"/>
      <c r="HD445" s="133"/>
      <c r="HN445" s="133"/>
      <c r="HX445" s="133"/>
      <c r="IH445" s="133"/>
      <c r="IR445" s="133"/>
      <c r="JB445" s="133"/>
      <c r="JL445" s="133"/>
      <c r="JV445" s="133"/>
      <c r="KF445" s="133"/>
    </row>
    <row xmlns:x14ac="http://schemas.microsoft.com/office/spreadsheetml/2009/9/ac" r="446" s="3" customFormat="true" x14ac:dyDescent="0.25">
      <c r="A446" s="424"/>
      <c r="B446" s="133"/>
      <c r="L446" s="133"/>
      <c r="V446" s="133"/>
      <c r="AF446" s="133"/>
      <c r="AP446" s="133"/>
      <c r="AZ446" s="133"/>
      <c r="BA446" s="133"/>
      <c r="BB446" s="133"/>
      <c r="BC446" s="133"/>
      <c r="BD446" s="133"/>
      <c r="BE446" s="133"/>
      <c r="BF446" s="133"/>
      <c r="BG446" s="133"/>
      <c r="BJ446" s="133"/>
      <c r="BT446" s="133"/>
      <c r="CD446" s="133"/>
      <c r="CN446" s="133"/>
      <c r="CX446" s="133"/>
      <c r="DH446" s="133"/>
      <c r="DR446" s="133"/>
      <c r="EB446" s="133"/>
      <c r="EL446" s="133"/>
      <c r="EV446" s="133"/>
      <c r="FF446" s="133"/>
      <c r="FP446" s="133"/>
      <c r="FZ446" s="133"/>
      <c r="GJ446" s="133"/>
      <c r="GT446" s="133"/>
      <c r="HD446" s="133"/>
      <c r="HN446" s="133"/>
      <c r="HX446" s="133"/>
      <c r="IH446" s="133"/>
      <c r="IR446" s="133"/>
      <c r="JB446" s="133"/>
      <c r="JL446" s="133"/>
      <c r="JV446" s="133"/>
      <c r="KF446" s="133"/>
    </row>
    <row xmlns:x14ac="http://schemas.microsoft.com/office/spreadsheetml/2009/9/ac" r="447" s="3" customFormat="true" x14ac:dyDescent="0.25">
      <c r="A447" s="424"/>
      <c r="B447" s="133"/>
      <c r="L447" s="133"/>
      <c r="V447" s="133"/>
      <c r="AF447" s="133"/>
      <c r="AP447" s="133"/>
      <c r="AZ447" s="133"/>
      <c r="BA447" s="133"/>
      <c r="BB447" s="133"/>
      <c r="BC447" s="133"/>
      <c r="BD447" s="133"/>
      <c r="BE447" s="133"/>
      <c r="BF447" s="133"/>
      <c r="BG447" s="133"/>
      <c r="BJ447" s="133"/>
      <c r="BT447" s="133"/>
      <c r="CD447" s="133"/>
      <c r="CN447" s="133"/>
      <c r="CX447" s="133"/>
      <c r="DH447" s="133"/>
      <c r="DR447" s="133"/>
      <c r="EB447" s="133"/>
      <c r="EL447" s="133"/>
      <c r="EV447" s="133"/>
      <c r="FF447" s="133"/>
      <c r="FP447" s="133"/>
      <c r="FZ447" s="133"/>
      <c r="GJ447" s="133"/>
      <c r="GT447" s="133"/>
      <c r="HD447" s="133"/>
      <c r="HN447" s="133"/>
      <c r="HX447" s="133"/>
      <c r="IH447" s="133"/>
      <c r="IR447" s="133"/>
      <c r="JB447" s="133"/>
      <c r="JL447" s="133"/>
      <c r="JV447" s="133"/>
      <c r="KF447" s="133"/>
    </row>
    <row xmlns:x14ac="http://schemas.microsoft.com/office/spreadsheetml/2009/9/ac" r="448" s="3" customFormat="true" x14ac:dyDescent="0.25">
      <c r="A448" s="424"/>
      <c r="B448" s="133"/>
      <c r="L448" s="133"/>
      <c r="V448" s="133"/>
      <c r="AF448" s="133"/>
      <c r="AP448" s="133"/>
      <c r="AZ448" s="133"/>
      <c r="BA448" s="133"/>
      <c r="BB448" s="133"/>
      <c r="BC448" s="133"/>
      <c r="BD448" s="133"/>
      <c r="BE448" s="133"/>
      <c r="BF448" s="133"/>
      <c r="BG448" s="133"/>
      <c r="BJ448" s="133"/>
      <c r="BT448" s="133"/>
      <c r="CD448" s="133"/>
      <c r="CN448" s="133"/>
      <c r="CX448" s="133"/>
      <c r="DH448" s="133"/>
      <c r="DR448" s="133"/>
      <c r="EB448" s="133"/>
      <c r="EL448" s="133"/>
      <c r="EV448" s="133"/>
      <c r="FF448" s="133"/>
      <c r="FP448" s="133"/>
      <c r="FZ448" s="133"/>
      <c r="GJ448" s="133"/>
      <c r="GT448" s="133"/>
      <c r="HD448" s="133"/>
      <c r="HN448" s="133"/>
      <c r="HX448" s="133"/>
      <c r="IH448" s="133"/>
      <c r="IR448" s="133"/>
      <c r="JB448" s="133"/>
      <c r="JL448" s="133"/>
      <c r="JV448" s="133"/>
      <c r="KF448" s="133"/>
    </row>
    <row xmlns:x14ac="http://schemas.microsoft.com/office/spreadsheetml/2009/9/ac" r="449" s="3" customFormat="true" x14ac:dyDescent="0.25">
      <c r="A449" s="424"/>
      <c r="B449" s="133"/>
      <c r="L449" s="133"/>
      <c r="V449" s="133"/>
      <c r="AF449" s="133"/>
      <c r="AP449" s="133"/>
      <c r="AZ449" s="133"/>
      <c r="BA449" s="133"/>
      <c r="BB449" s="133"/>
      <c r="BC449" s="133"/>
      <c r="BD449" s="133"/>
      <c r="BE449" s="133"/>
      <c r="BF449" s="133"/>
      <c r="BG449" s="133"/>
      <c r="BJ449" s="133"/>
      <c r="BT449" s="133"/>
      <c r="CD449" s="133"/>
      <c r="CN449" s="133"/>
      <c r="CX449" s="133"/>
      <c r="DH449" s="133"/>
      <c r="DR449" s="133"/>
      <c r="EB449" s="133"/>
      <c r="EL449" s="133"/>
      <c r="EV449" s="133"/>
      <c r="FF449" s="133"/>
      <c r="FP449" s="133"/>
      <c r="FZ449" s="133"/>
      <c r="GJ449" s="133"/>
      <c r="GT449" s="133"/>
      <c r="HD449" s="133"/>
      <c r="HN449" s="133"/>
      <c r="HX449" s="133"/>
      <c r="IH449" s="133"/>
      <c r="IR449" s="133"/>
      <c r="JB449" s="133"/>
      <c r="JL449" s="133"/>
      <c r="JV449" s="133"/>
      <c r="KF449" s="133"/>
    </row>
    <row xmlns:x14ac="http://schemas.microsoft.com/office/spreadsheetml/2009/9/ac" r="450" s="3" customFormat="true" x14ac:dyDescent="0.25">
      <c r="A450" s="424"/>
      <c r="B450" s="133"/>
      <c r="L450" s="133"/>
      <c r="V450" s="133"/>
      <c r="AF450" s="133"/>
      <c r="AP450" s="133"/>
      <c r="AZ450" s="133"/>
      <c r="BA450" s="133"/>
      <c r="BB450" s="133"/>
      <c r="BC450" s="133"/>
      <c r="BD450" s="133"/>
      <c r="BE450" s="133"/>
      <c r="BF450" s="133"/>
      <c r="BG450" s="133"/>
      <c r="BJ450" s="133"/>
      <c r="BT450" s="133"/>
      <c r="CD450" s="133"/>
      <c r="CN450" s="133"/>
      <c r="CX450" s="133"/>
      <c r="DH450" s="133"/>
      <c r="DR450" s="133"/>
      <c r="EB450" s="133"/>
      <c r="EL450" s="133"/>
      <c r="EV450" s="133"/>
      <c r="FF450" s="133"/>
      <c r="FP450" s="133"/>
      <c r="FZ450" s="133"/>
      <c r="GJ450" s="133"/>
      <c r="GT450" s="133"/>
      <c r="HD450" s="133"/>
      <c r="HN450" s="133"/>
      <c r="HX450" s="133"/>
      <c r="IH450" s="133"/>
      <c r="IR450" s="133"/>
      <c r="JB450" s="133"/>
      <c r="JL450" s="133"/>
      <c r="JV450" s="133"/>
      <c r="KF450" s="133"/>
    </row>
    <row xmlns:x14ac="http://schemas.microsoft.com/office/spreadsheetml/2009/9/ac" r="451" s="3" customFormat="true" x14ac:dyDescent="0.25">
      <c r="A451" s="424"/>
      <c r="B451" s="133"/>
      <c r="L451" s="133"/>
      <c r="V451" s="133"/>
      <c r="AF451" s="133"/>
      <c r="AP451" s="133"/>
      <c r="AZ451" s="133"/>
      <c r="BA451" s="133"/>
      <c r="BB451" s="133"/>
      <c r="BC451" s="133"/>
      <c r="BD451" s="133"/>
      <c r="BE451" s="133"/>
      <c r="BF451" s="133"/>
      <c r="BG451" s="133"/>
      <c r="BJ451" s="133"/>
      <c r="BT451" s="133"/>
      <c r="CD451" s="133"/>
      <c r="CN451" s="133"/>
      <c r="CX451" s="133"/>
      <c r="DH451" s="133"/>
      <c r="DR451" s="133"/>
      <c r="EB451" s="133"/>
      <c r="EL451" s="133"/>
      <c r="EV451" s="133"/>
      <c r="FF451" s="133"/>
      <c r="FP451" s="133"/>
      <c r="FZ451" s="133"/>
      <c r="GJ451" s="133"/>
      <c r="GT451" s="133"/>
      <c r="HD451" s="133"/>
      <c r="HN451" s="133"/>
      <c r="HX451" s="133"/>
      <c r="IH451" s="133"/>
      <c r="IR451" s="133"/>
      <c r="JB451" s="133"/>
      <c r="JL451" s="133"/>
      <c r="JV451" s="133"/>
      <c r="KF451" s="133"/>
    </row>
    <row xmlns:x14ac="http://schemas.microsoft.com/office/spreadsheetml/2009/9/ac" r="452" s="3" customFormat="true" x14ac:dyDescent="0.25">
      <c r="A452" s="424"/>
      <c r="B452" s="133"/>
      <c r="L452" s="133"/>
      <c r="V452" s="133"/>
      <c r="AF452" s="133"/>
      <c r="AP452" s="133"/>
      <c r="AZ452" s="133"/>
      <c r="BA452" s="133"/>
      <c r="BB452" s="133"/>
      <c r="BC452" s="133"/>
      <c r="BD452" s="133"/>
      <c r="BE452" s="133"/>
      <c r="BF452" s="133"/>
      <c r="BG452" s="133"/>
      <c r="BJ452" s="133"/>
      <c r="BT452" s="133"/>
      <c r="CD452" s="133"/>
      <c r="CN452" s="133"/>
      <c r="CX452" s="133"/>
      <c r="DH452" s="133"/>
      <c r="DR452" s="133"/>
      <c r="EB452" s="133"/>
      <c r="EL452" s="133"/>
      <c r="EV452" s="133"/>
      <c r="FF452" s="133"/>
      <c r="FP452" s="133"/>
      <c r="FZ452" s="133"/>
      <c r="GJ452" s="133"/>
      <c r="GT452" s="133"/>
      <c r="HD452" s="133"/>
      <c r="HN452" s="133"/>
      <c r="HX452" s="133"/>
      <c r="IH452" s="133"/>
      <c r="IR452" s="133"/>
      <c r="JB452" s="133"/>
      <c r="JL452" s="133"/>
      <c r="JV452" s="133"/>
      <c r="KF452" s="133"/>
    </row>
    <row xmlns:x14ac="http://schemas.microsoft.com/office/spreadsheetml/2009/9/ac" r="453" s="3" customFormat="true" x14ac:dyDescent="0.25">
      <c r="A453" s="424"/>
      <c r="B453" s="133"/>
      <c r="L453" s="133"/>
      <c r="V453" s="133"/>
      <c r="AF453" s="133"/>
      <c r="AP453" s="133"/>
      <c r="AZ453" s="133"/>
      <c r="BA453" s="133"/>
      <c r="BB453" s="133"/>
      <c r="BC453" s="133"/>
      <c r="BD453" s="133"/>
      <c r="BE453" s="133"/>
      <c r="BF453" s="133"/>
      <c r="BG453" s="133"/>
      <c r="BJ453" s="133"/>
      <c r="BT453" s="133"/>
      <c r="CD453" s="133"/>
      <c r="CN453" s="133"/>
      <c r="CX453" s="133"/>
      <c r="DH453" s="133"/>
      <c r="DR453" s="133"/>
      <c r="EB453" s="133"/>
      <c r="EL453" s="133"/>
      <c r="EV453" s="133"/>
      <c r="FF453" s="133"/>
      <c r="FP453" s="133"/>
      <c r="FZ453" s="133"/>
      <c r="GJ453" s="133"/>
      <c r="GT453" s="133"/>
      <c r="HD453" s="133"/>
      <c r="HN453" s="133"/>
      <c r="HX453" s="133"/>
      <c r="IH453" s="133"/>
      <c r="IR453" s="133"/>
      <c r="JB453" s="133"/>
      <c r="JL453" s="133"/>
      <c r="JV453" s="133"/>
      <c r="KF453" s="133"/>
    </row>
    <row xmlns:x14ac="http://schemas.microsoft.com/office/spreadsheetml/2009/9/ac" r="454" s="3" customFormat="true" x14ac:dyDescent="0.25">
      <c r="A454" s="424"/>
      <c r="B454" s="133"/>
      <c r="L454" s="133"/>
      <c r="V454" s="133"/>
      <c r="AF454" s="133"/>
      <c r="AP454" s="133"/>
      <c r="AZ454" s="133"/>
      <c r="BA454" s="133"/>
      <c r="BB454" s="133"/>
      <c r="BC454" s="133"/>
      <c r="BD454" s="133"/>
      <c r="BE454" s="133"/>
      <c r="BF454" s="133"/>
      <c r="BG454" s="133"/>
      <c r="BJ454" s="133"/>
      <c r="BT454" s="133"/>
      <c r="CD454" s="133"/>
      <c r="CN454" s="133"/>
      <c r="CX454" s="133"/>
      <c r="DH454" s="133"/>
      <c r="DR454" s="133"/>
      <c r="EB454" s="133"/>
      <c r="EL454" s="133"/>
      <c r="EV454" s="133"/>
      <c r="FF454" s="133"/>
      <c r="FP454" s="133"/>
      <c r="FZ454" s="133"/>
      <c r="GJ454" s="133"/>
      <c r="GT454" s="133"/>
      <c r="HD454" s="133"/>
      <c r="HN454" s="133"/>
      <c r="HX454" s="133"/>
      <c r="IH454" s="133"/>
      <c r="IR454" s="133"/>
      <c r="JB454" s="133"/>
      <c r="JL454" s="133"/>
      <c r="JV454" s="133"/>
      <c r="KF454" s="133"/>
    </row>
    <row xmlns:x14ac="http://schemas.microsoft.com/office/spreadsheetml/2009/9/ac" r="455" s="3" customFormat="true" x14ac:dyDescent="0.25">
      <c r="A455" s="424"/>
      <c r="B455" s="133"/>
      <c r="L455" s="133"/>
      <c r="V455" s="133"/>
      <c r="AF455" s="133"/>
      <c r="AP455" s="133"/>
      <c r="AZ455" s="133"/>
      <c r="BA455" s="133"/>
      <c r="BB455" s="133"/>
      <c r="BC455" s="133"/>
      <c r="BD455" s="133"/>
      <c r="BE455" s="133"/>
      <c r="BF455" s="133"/>
      <c r="BG455" s="133"/>
      <c r="BJ455" s="133"/>
      <c r="BT455" s="133"/>
      <c r="CD455" s="133"/>
      <c r="CN455" s="133"/>
      <c r="CX455" s="133"/>
      <c r="DH455" s="133"/>
      <c r="DR455" s="133"/>
      <c r="EB455" s="133"/>
      <c r="EL455" s="133"/>
      <c r="EV455" s="133"/>
      <c r="FF455" s="133"/>
      <c r="FP455" s="133"/>
      <c r="FZ455" s="133"/>
      <c r="GJ455" s="133"/>
      <c r="GT455" s="133"/>
      <c r="HD455" s="133"/>
      <c r="HN455" s="133"/>
      <c r="HX455" s="133"/>
      <c r="IH455" s="133"/>
      <c r="IR455" s="133"/>
      <c r="JB455" s="133"/>
      <c r="JL455" s="133"/>
      <c r="JV455" s="133"/>
      <c r="KF455" s="133"/>
    </row>
    <row xmlns:x14ac="http://schemas.microsoft.com/office/spreadsheetml/2009/9/ac" r="456" s="3" customFormat="true" x14ac:dyDescent="0.25">
      <c r="A456" s="424"/>
      <c r="B456" s="133"/>
      <c r="L456" s="133"/>
      <c r="V456" s="133"/>
      <c r="AF456" s="133"/>
      <c r="AP456" s="133"/>
      <c r="AZ456" s="133"/>
      <c r="BA456" s="133"/>
      <c r="BB456" s="133"/>
      <c r="BC456" s="133"/>
      <c r="BD456" s="133"/>
      <c r="BE456" s="133"/>
      <c r="BF456" s="133"/>
      <c r="BG456" s="133"/>
      <c r="BJ456" s="133"/>
      <c r="BT456" s="133"/>
      <c r="CD456" s="133"/>
      <c r="CN456" s="133"/>
      <c r="CX456" s="133"/>
      <c r="DH456" s="133"/>
      <c r="DR456" s="133"/>
      <c r="EB456" s="133"/>
      <c r="EL456" s="133"/>
      <c r="EV456" s="133"/>
      <c r="FF456" s="133"/>
      <c r="FP456" s="133"/>
      <c r="FZ456" s="133"/>
      <c r="GJ456" s="133"/>
      <c r="GT456" s="133"/>
      <c r="HD456" s="133"/>
      <c r="HN456" s="133"/>
      <c r="HX456" s="133"/>
      <c r="IH456" s="133"/>
      <c r="IR456" s="133"/>
      <c r="JB456" s="133"/>
      <c r="JL456" s="133"/>
      <c r="JV456" s="133"/>
      <c r="KF456" s="133"/>
    </row>
    <row xmlns:x14ac="http://schemas.microsoft.com/office/spreadsheetml/2009/9/ac" r="457" s="3" customFormat="true" x14ac:dyDescent="0.25">
      <c r="A457" s="424"/>
      <c r="B457" s="133"/>
      <c r="L457" s="133"/>
      <c r="V457" s="133"/>
      <c r="AF457" s="133"/>
      <c r="AP457" s="133"/>
      <c r="AZ457" s="133"/>
      <c r="BA457" s="133"/>
      <c r="BB457" s="133"/>
      <c r="BC457" s="133"/>
      <c r="BD457" s="133"/>
      <c r="BE457" s="133"/>
      <c r="BF457" s="133"/>
      <c r="BG457" s="133"/>
      <c r="BJ457" s="133"/>
      <c r="BT457" s="133"/>
      <c r="CD457" s="133"/>
      <c r="CN457" s="133"/>
      <c r="CX457" s="133"/>
      <c r="DH457" s="133"/>
      <c r="DR457" s="133"/>
      <c r="EB457" s="133"/>
      <c r="EL457" s="133"/>
      <c r="EV457" s="133"/>
      <c r="FF457" s="133"/>
      <c r="FP457" s="133"/>
      <c r="FZ457" s="133"/>
      <c r="GJ457" s="133"/>
      <c r="GT457" s="133"/>
      <c r="HD457" s="133"/>
      <c r="HN457" s="133"/>
      <c r="HX457" s="133"/>
      <c r="IH457" s="133"/>
      <c r="IR457" s="133"/>
      <c r="JB457" s="133"/>
      <c r="JL457" s="133"/>
      <c r="JV457" s="133"/>
      <c r="KF457" s="133"/>
    </row>
    <row xmlns:x14ac="http://schemas.microsoft.com/office/spreadsheetml/2009/9/ac" r="458" s="3" customFormat="true" x14ac:dyDescent="0.25">
      <c r="A458" s="424"/>
      <c r="B458" s="133"/>
      <c r="L458" s="133"/>
      <c r="V458" s="133"/>
      <c r="AF458" s="133"/>
      <c r="AP458" s="133"/>
      <c r="AZ458" s="133"/>
      <c r="BA458" s="133"/>
      <c r="BB458" s="133"/>
      <c r="BC458" s="133"/>
      <c r="BD458" s="133"/>
      <c r="BE458" s="133"/>
      <c r="BF458" s="133"/>
      <c r="BG458" s="133"/>
      <c r="BJ458" s="133"/>
      <c r="BT458" s="133"/>
      <c r="CD458" s="133"/>
      <c r="CN458" s="133"/>
      <c r="CX458" s="133"/>
      <c r="DH458" s="133"/>
      <c r="DR458" s="133"/>
      <c r="EB458" s="133"/>
      <c r="EL458" s="133"/>
      <c r="EV458" s="133"/>
      <c r="FF458" s="133"/>
      <c r="FP458" s="133"/>
      <c r="FZ458" s="133"/>
      <c r="GJ458" s="133"/>
      <c r="GT458" s="133"/>
      <c r="HD458" s="133"/>
      <c r="HN458" s="133"/>
      <c r="HX458" s="133"/>
      <c r="IH458" s="133"/>
      <c r="IR458" s="133"/>
      <c r="JB458" s="133"/>
      <c r="JL458" s="133"/>
      <c r="JV458" s="133"/>
      <c r="KF458" s="133"/>
    </row>
    <row xmlns:x14ac="http://schemas.microsoft.com/office/spreadsheetml/2009/9/ac" r="459" s="3" customFormat="true" x14ac:dyDescent="0.25">
      <c r="A459" s="424"/>
      <c r="B459" s="133"/>
      <c r="L459" s="133"/>
      <c r="V459" s="133"/>
      <c r="AF459" s="133"/>
      <c r="AP459" s="133"/>
      <c r="AZ459" s="133"/>
      <c r="BA459" s="133"/>
      <c r="BB459" s="133"/>
      <c r="BC459" s="133"/>
      <c r="BD459" s="133"/>
      <c r="BE459" s="133"/>
      <c r="BF459" s="133"/>
      <c r="BG459" s="133"/>
      <c r="BJ459" s="133"/>
      <c r="BT459" s="133"/>
      <c r="CD459" s="133"/>
      <c r="CN459" s="133"/>
      <c r="CX459" s="133"/>
      <c r="DH459" s="133"/>
      <c r="DR459" s="133"/>
      <c r="EB459" s="133"/>
      <c r="EL459" s="133"/>
      <c r="EV459" s="133"/>
      <c r="FF459" s="133"/>
      <c r="FP459" s="133"/>
      <c r="FZ459" s="133"/>
      <c r="GJ459" s="133"/>
      <c r="GT459" s="133"/>
      <c r="HD459" s="133"/>
      <c r="HN459" s="133"/>
      <c r="HX459" s="133"/>
      <c r="IH459" s="133"/>
      <c r="IR459" s="133"/>
      <c r="JB459" s="133"/>
      <c r="JL459" s="133"/>
      <c r="JV459" s="133"/>
      <c r="KF459" s="133"/>
    </row>
    <row xmlns:x14ac="http://schemas.microsoft.com/office/spreadsheetml/2009/9/ac" r="460" s="3" customFormat="true" x14ac:dyDescent="0.25">
      <c r="A460" s="424"/>
      <c r="B460" s="133"/>
      <c r="L460" s="133"/>
      <c r="V460" s="133"/>
      <c r="AF460" s="133"/>
      <c r="AP460" s="133"/>
      <c r="AZ460" s="133"/>
      <c r="BA460" s="133"/>
      <c r="BB460" s="133"/>
      <c r="BC460" s="133"/>
      <c r="BD460" s="133"/>
      <c r="BE460" s="133"/>
      <c r="BF460" s="133"/>
      <c r="BG460" s="133"/>
      <c r="BJ460" s="133"/>
      <c r="BT460" s="133"/>
      <c r="CD460" s="133"/>
      <c r="CN460" s="133"/>
      <c r="CX460" s="133"/>
      <c r="DH460" s="133"/>
      <c r="DR460" s="133"/>
      <c r="EB460" s="133"/>
      <c r="EL460" s="133"/>
      <c r="EV460" s="133"/>
      <c r="FF460" s="133"/>
      <c r="FP460" s="133"/>
      <c r="FZ460" s="133"/>
      <c r="GJ460" s="133"/>
      <c r="GT460" s="133"/>
      <c r="HD460" s="133"/>
      <c r="HN460" s="133"/>
      <c r="HX460" s="133"/>
      <c r="IH460" s="133"/>
      <c r="IR460" s="133"/>
      <c r="JB460" s="133"/>
      <c r="JL460" s="133"/>
      <c r="JV460" s="133"/>
      <c r="KF460" s="133"/>
    </row>
    <row xmlns:x14ac="http://schemas.microsoft.com/office/spreadsheetml/2009/9/ac" r="461" s="3" customFormat="true" x14ac:dyDescent="0.25">
      <c r="A461" s="424"/>
      <c r="B461" s="133"/>
      <c r="L461" s="133"/>
      <c r="V461" s="133"/>
      <c r="AF461" s="133"/>
      <c r="AP461" s="133"/>
      <c r="AZ461" s="133"/>
      <c r="BA461" s="133"/>
      <c r="BB461" s="133"/>
      <c r="BC461" s="133"/>
      <c r="BD461" s="133"/>
      <c r="BE461" s="133"/>
      <c r="BF461" s="133"/>
      <c r="BG461" s="133"/>
      <c r="BJ461" s="133"/>
      <c r="BT461" s="133"/>
      <c r="CD461" s="133"/>
      <c r="CN461" s="133"/>
      <c r="CX461" s="133"/>
      <c r="DH461" s="133"/>
      <c r="DR461" s="133"/>
      <c r="EB461" s="133"/>
      <c r="EL461" s="133"/>
      <c r="EV461" s="133"/>
      <c r="FF461" s="133"/>
      <c r="FP461" s="133"/>
      <c r="FZ461" s="133"/>
      <c r="GJ461" s="133"/>
      <c r="GT461" s="133"/>
      <c r="HD461" s="133"/>
      <c r="HN461" s="133"/>
      <c r="HX461" s="133"/>
      <c r="IH461" s="133"/>
      <c r="IR461" s="133"/>
      <c r="JB461" s="133"/>
      <c r="JL461" s="133"/>
      <c r="JV461" s="133"/>
      <c r="KF461" s="133"/>
    </row>
    <row xmlns:x14ac="http://schemas.microsoft.com/office/spreadsheetml/2009/9/ac" r="462" s="3" customFormat="true" x14ac:dyDescent="0.25">
      <c r="A462" s="424"/>
      <c r="B462" s="133"/>
      <c r="L462" s="133"/>
      <c r="V462" s="133"/>
      <c r="AF462" s="133"/>
      <c r="AP462" s="133"/>
      <c r="AZ462" s="133"/>
      <c r="BA462" s="133"/>
      <c r="BB462" s="133"/>
      <c r="BC462" s="133"/>
      <c r="BD462" s="133"/>
      <c r="BE462" s="133"/>
      <c r="BF462" s="133"/>
      <c r="BG462" s="133"/>
      <c r="BJ462" s="133"/>
      <c r="BT462" s="133"/>
      <c r="CD462" s="133"/>
      <c r="CN462" s="133"/>
      <c r="CX462" s="133"/>
      <c r="DH462" s="133"/>
      <c r="DR462" s="133"/>
      <c r="EB462" s="133"/>
      <c r="EL462" s="133"/>
      <c r="EV462" s="133"/>
      <c r="FF462" s="133"/>
      <c r="FP462" s="133"/>
      <c r="FZ462" s="133"/>
      <c r="GJ462" s="133"/>
      <c r="GT462" s="133"/>
      <c r="HD462" s="133"/>
      <c r="HN462" s="133"/>
      <c r="HX462" s="133"/>
      <c r="IH462" s="133"/>
      <c r="IR462" s="133"/>
      <c r="JB462" s="133"/>
      <c r="JL462" s="133"/>
      <c r="JV462" s="133"/>
      <c r="KF462" s="133"/>
    </row>
    <row xmlns:x14ac="http://schemas.microsoft.com/office/spreadsheetml/2009/9/ac" r="463" s="3" customFormat="true" x14ac:dyDescent="0.25">
      <c r="A463" s="424"/>
      <c r="B463" s="133"/>
      <c r="L463" s="133"/>
      <c r="V463" s="133"/>
      <c r="AF463" s="133"/>
      <c r="AP463" s="133"/>
      <c r="AZ463" s="133"/>
      <c r="BA463" s="133"/>
      <c r="BB463" s="133"/>
      <c r="BC463" s="133"/>
      <c r="BD463" s="133"/>
      <c r="BE463" s="133"/>
      <c r="BF463" s="133"/>
      <c r="BG463" s="133"/>
      <c r="BJ463" s="133"/>
      <c r="BT463" s="133"/>
      <c r="CD463" s="133"/>
      <c r="CN463" s="133"/>
      <c r="CX463" s="133"/>
      <c r="DH463" s="133"/>
      <c r="DR463" s="133"/>
      <c r="EB463" s="133"/>
      <c r="EL463" s="133"/>
      <c r="EV463" s="133"/>
      <c r="FF463" s="133"/>
      <c r="FP463" s="133"/>
      <c r="FZ463" s="133"/>
      <c r="GJ463" s="133"/>
      <c r="GT463" s="133"/>
      <c r="HD463" s="133"/>
      <c r="HN463" s="133"/>
      <c r="HX463" s="133"/>
      <c r="IH463" s="133"/>
      <c r="IR463" s="133"/>
      <c r="JB463" s="133"/>
      <c r="JL463" s="133"/>
      <c r="JV463" s="133"/>
      <c r="KF463" s="133"/>
    </row>
    <row xmlns:x14ac="http://schemas.microsoft.com/office/spreadsheetml/2009/9/ac" r="464" s="3" customFormat="true" x14ac:dyDescent="0.25">
      <c r="A464" s="424"/>
      <c r="B464" s="133"/>
      <c r="L464" s="133"/>
      <c r="V464" s="133"/>
      <c r="AF464" s="133"/>
      <c r="AP464" s="133"/>
      <c r="AZ464" s="133"/>
      <c r="BA464" s="133"/>
      <c r="BB464" s="133"/>
      <c r="BC464" s="133"/>
      <c r="BD464" s="133"/>
      <c r="BE464" s="133"/>
      <c r="BF464" s="133"/>
      <c r="BG464" s="133"/>
      <c r="BJ464" s="133"/>
      <c r="BT464" s="133"/>
      <c r="CD464" s="133"/>
      <c r="CN464" s="133"/>
      <c r="CX464" s="133"/>
      <c r="DH464" s="133"/>
      <c r="DR464" s="133"/>
      <c r="EB464" s="133"/>
      <c r="EL464" s="133"/>
      <c r="EV464" s="133"/>
      <c r="FF464" s="133"/>
      <c r="FP464" s="133"/>
      <c r="FZ464" s="133"/>
      <c r="GJ464" s="133"/>
      <c r="GT464" s="133"/>
      <c r="HD464" s="133"/>
      <c r="HN464" s="133"/>
      <c r="HX464" s="133"/>
      <c r="IH464" s="133"/>
      <c r="IR464" s="133"/>
      <c r="JB464" s="133"/>
      <c r="JL464" s="133"/>
      <c r="JV464" s="133"/>
      <c r="KF464" s="133"/>
    </row>
    <row xmlns:x14ac="http://schemas.microsoft.com/office/spreadsheetml/2009/9/ac" r="465" s="3" customFormat="true" x14ac:dyDescent="0.25">
      <c r="A465" s="424"/>
      <c r="B465" s="133"/>
      <c r="L465" s="133"/>
      <c r="V465" s="133"/>
      <c r="AF465" s="133"/>
      <c r="AP465" s="133"/>
      <c r="AZ465" s="133"/>
      <c r="BA465" s="133"/>
      <c r="BB465" s="133"/>
      <c r="BC465" s="133"/>
      <c r="BD465" s="133"/>
      <c r="BE465" s="133"/>
      <c r="BF465" s="133"/>
      <c r="BG465" s="133"/>
      <c r="BJ465" s="133"/>
      <c r="BT465" s="133"/>
      <c r="CD465" s="133"/>
      <c r="CN465" s="133"/>
      <c r="CX465" s="133"/>
      <c r="DH465" s="133"/>
      <c r="DR465" s="133"/>
      <c r="EB465" s="133"/>
      <c r="EL465" s="133"/>
      <c r="EV465" s="133"/>
      <c r="FF465" s="133"/>
      <c r="FP465" s="133"/>
      <c r="FZ465" s="133"/>
      <c r="GJ465" s="133"/>
      <c r="GT465" s="133"/>
      <c r="HD465" s="133"/>
      <c r="HN465" s="133"/>
      <c r="HX465" s="133"/>
      <c r="IH465" s="133"/>
      <c r="IR465" s="133"/>
      <c r="JB465" s="133"/>
      <c r="JL465" s="133"/>
      <c r="JV465" s="133"/>
      <c r="KF465" s="133"/>
    </row>
    <row xmlns:x14ac="http://schemas.microsoft.com/office/spreadsheetml/2009/9/ac" r="466" s="3" customFormat="true" x14ac:dyDescent="0.25">
      <c r="A466" s="424"/>
      <c r="B466" s="133"/>
      <c r="L466" s="133"/>
      <c r="V466" s="133"/>
      <c r="AF466" s="133"/>
      <c r="AP466" s="133"/>
      <c r="AZ466" s="133"/>
      <c r="BA466" s="133"/>
      <c r="BB466" s="133"/>
      <c r="BC466" s="133"/>
      <c r="BD466" s="133"/>
      <c r="BE466" s="133"/>
      <c r="BF466" s="133"/>
      <c r="BG466" s="133"/>
      <c r="BJ466" s="133"/>
      <c r="BT466" s="133"/>
      <c r="CD466" s="133"/>
      <c r="CN466" s="133"/>
      <c r="CX466" s="133"/>
      <c r="DH466" s="133"/>
      <c r="DR466" s="133"/>
      <c r="EB466" s="133"/>
      <c r="EL466" s="133"/>
      <c r="EV466" s="133"/>
      <c r="FF466" s="133"/>
      <c r="FP466" s="133"/>
      <c r="FZ466" s="133"/>
      <c r="GJ466" s="133"/>
      <c r="GT466" s="133"/>
      <c r="HD466" s="133"/>
      <c r="HN466" s="133"/>
      <c r="HX466" s="133"/>
      <c r="IH466" s="133"/>
      <c r="IR466" s="133"/>
      <c r="JB466" s="133"/>
      <c r="JL466" s="133"/>
      <c r="JV466" s="133"/>
      <c r="KF466" s="133"/>
    </row>
    <row xmlns:x14ac="http://schemas.microsoft.com/office/spreadsheetml/2009/9/ac" r="467" s="3" customFormat="true" x14ac:dyDescent="0.25">
      <c r="A467" s="424"/>
      <c r="B467" s="133"/>
      <c r="L467" s="133"/>
      <c r="V467" s="133"/>
      <c r="AF467" s="133"/>
      <c r="AP467" s="133"/>
      <c r="AZ467" s="133"/>
      <c r="BA467" s="133"/>
      <c r="BB467" s="133"/>
      <c r="BC467" s="133"/>
      <c r="BD467" s="133"/>
      <c r="BE467" s="133"/>
      <c r="BF467" s="133"/>
      <c r="BG467" s="133"/>
      <c r="BJ467" s="133"/>
      <c r="BT467" s="133"/>
      <c r="CD467" s="133"/>
      <c r="CN467" s="133"/>
      <c r="CX467" s="133"/>
      <c r="DH467" s="133"/>
      <c r="DR467" s="133"/>
      <c r="EB467" s="133"/>
      <c r="EL467" s="133"/>
      <c r="EV467" s="133"/>
      <c r="FF467" s="133"/>
      <c r="FP467" s="133"/>
      <c r="FZ467" s="133"/>
      <c r="GJ467" s="133"/>
      <c r="GT467" s="133"/>
      <c r="HD467" s="133"/>
      <c r="HN467" s="133"/>
      <c r="HX467" s="133"/>
      <c r="IH467" s="133"/>
      <c r="IR467" s="133"/>
      <c r="JB467" s="133"/>
      <c r="JL467" s="133"/>
      <c r="JV467" s="133"/>
      <c r="KF467" s="133"/>
    </row>
    <row xmlns:x14ac="http://schemas.microsoft.com/office/spreadsheetml/2009/9/ac" r="468" s="3" customFormat="true" x14ac:dyDescent="0.25">
      <c r="A468" s="424"/>
      <c r="B468" s="133"/>
      <c r="L468" s="133"/>
      <c r="V468" s="133"/>
      <c r="AF468" s="133"/>
      <c r="AP468" s="133"/>
      <c r="AZ468" s="133"/>
      <c r="BA468" s="133"/>
      <c r="BB468" s="133"/>
      <c r="BC468" s="133"/>
      <c r="BD468" s="133"/>
      <c r="BE468" s="133"/>
      <c r="BF468" s="133"/>
      <c r="BG468" s="133"/>
      <c r="BJ468" s="133"/>
      <c r="BT468" s="133"/>
      <c r="CD468" s="133"/>
      <c r="CN468" s="133"/>
      <c r="CX468" s="133"/>
      <c r="DH468" s="133"/>
      <c r="DR468" s="133"/>
      <c r="EB468" s="133"/>
      <c r="EL468" s="133"/>
      <c r="EV468" s="133"/>
      <c r="FF468" s="133"/>
      <c r="FP468" s="133"/>
      <c r="FZ468" s="133"/>
      <c r="GJ468" s="133"/>
      <c r="GT468" s="133"/>
      <c r="HD468" s="133"/>
      <c r="HN468" s="133"/>
      <c r="HX468" s="133"/>
      <c r="IH468" s="133"/>
      <c r="IR468" s="133"/>
      <c r="JB468" s="133"/>
      <c r="JL468" s="133"/>
      <c r="JV468" s="133"/>
      <c r="KF468" s="133"/>
    </row>
    <row xmlns:x14ac="http://schemas.microsoft.com/office/spreadsheetml/2009/9/ac" r="469" s="3" customFormat="true" x14ac:dyDescent="0.25">
      <c r="A469" s="424"/>
      <c r="B469" s="133"/>
      <c r="L469" s="133"/>
      <c r="V469" s="133"/>
      <c r="AF469" s="133"/>
      <c r="AP469" s="133"/>
      <c r="AZ469" s="133"/>
      <c r="BA469" s="133"/>
      <c r="BB469" s="133"/>
      <c r="BC469" s="133"/>
      <c r="BD469" s="133"/>
      <c r="BE469" s="133"/>
      <c r="BF469" s="133"/>
      <c r="BG469" s="133"/>
      <c r="BJ469" s="133"/>
      <c r="BT469" s="133"/>
      <c r="CD469" s="133"/>
      <c r="CN469" s="133"/>
      <c r="CX469" s="133"/>
      <c r="DH469" s="133"/>
      <c r="DR469" s="133"/>
      <c r="EB469" s="133"/>
      <c r="EL469" s="133"/>
      <c r="EV469" s="133"/>
      <c r="FF469" s="133"/>
      <c r="FP469" s="133"/>
      <c r="FZ469" s="133"/>
      <c r="GJ469" s="133"/>
      <c r="GT469" s="133"/>
      <c r="HD469" s="133"/>
      <c r="HN469" s="133"/>
      <c r="HX469" s="133"/>
      <c r="IH469" s="133"/>
      <c r="IR469" s="133"/>
      <c r="JB469" s="133"/>
      <c r="JL469" s="133"/>
      <c r="JV469" s="133"/>
      <c r="KF469" s="133"/>
    </row>
    <row xmlns:x14ac="http://schemas.microsoft.com/office/spreadsheetml/2009/9/ac" r="470" s="3" customFormat="true" x14ac:dyDescent="0.25">
      <c r="A470" s="424"/>
      <c r="B470" s="133"/>
      <c r="L470" s="133"/>
      <c r="V470" s="133"/>
      <c r="AF470" s="133"/>
      <c r="AP470" s="133"/>
      <c r="AZ470" s="133"/>
      <c r="BA470" s="133"/>
      <c r="BB470" s="133"/>
      <c r="BC470" s="133"/>
      <c r="BD470" s="133"/>
      <c r="BE470" s="133"/>
      <c r="BF470" s="133"/>
      <c r="BG470" s="133"/>
      <c r="BJ470" s="133"/>
      <c r="BT470" s="133"/>
      <c r="CD470" s="133"/>
      <c r="CN470" s="133"/>
      <c r="CX470" s="133"/>
      <c r="DH470" s="133"/>
      <c r="DR470" s="133"/>
      <c r="EB470" s="133"/>
      <c r="EL470" s="133"/>
      <c r="EV470" s="133"/>
      <c r="FF470" s="133"/>
      <c r="FP470" s="133"/>
      <c r="FZ470" s="133"/>
      <c r="GJ470" s="133"/>
      <c r="GT470" s="133"/>
      <c r="HD470" s="133"/>
      <c r="HN470" s="133"/>
      <c r="HX470" s="133"/>
      <c r="IH470" s="133"/>
      <c r="IR470" s="133"/>
      <c r="JB470" s="133"/>
      <c r="JL470" s="133"/>
      <c r="JV470" s="133"/>
      <c r="KF470" s="133"/>
    </row>
    <row xmlns:x14ac="http://schemas.microsoft.com/office/spreadsheetml/2009/9/ac" r="471" s="3" customFormat="true" x14ac:dyDescent="0.25">
      <c r="A471" s="424"/>
      <c r="B471" s="133"/>
      <c r="L471" s="133"/>
      <c r="V471" s="133"/>
      <c r="AF471" s="133"/>
      <c r="AP471" s="133"/>
      <c r="AZ471" s="133"/>
      <c r="BA471" s="133"/>
      <c r="BB471" s="133"/>
      <c r="BC471" s="133"/>
      <c r="BD471" s="133"/>
      <c r="BE471" s="133"/>
      <c r="BF471" s="133"/>
      <c r="BG471" s="133"/>
      <c r="BJ471" s="133"/>
      <c r="BT471" s="133"/>
      <c r="CD471" s="133"/>
      <c r="CN471" s="133"/>
      <c r="CX471" s="133"/>
      <c r="DH471" s="133"/>
      <c r="DR471" s="133"/>
      <c r="EB471" s="133"/>
      <c r="EL471" s="133"/>
      <c r="EV471" s="133"/>
      <c r="FF471" s="133"/>
      <c r="FP471" s="133"/>
      <c r="FZ471" s="133"/>
      <c r="GJ471" s="133"/>
      <c r="GT471" s="133"/>
      <c r="HD471" s="133"/>
      <c r="HN471" s="133"/>
      <c r="HX471" s="133"/>
      <c r="IH471" s="133"/>
      <c r="IR471" s="133"/>
      <c r="JB471" s="133"/>
      <c r="JL471" s="133"/>
      <c r="JV471" s="133"/>
      <c r="KF471" s="133"/>
    </row>
    <row xmlns:x14ac="http://schemas.microsoft.com/office/spreadsheetml/2009/9/ac" r="472" s="3" customFormat="true" x14ac:dyDescent="0.25">
      <c r="A472" s="424"/>
      <c r="B472" s="133"/>
      <c r="L472" s="133"/>
      <c r="V472" s="133"/>
      <c r="AF472" s="133"/>
      <c r="AP472" s="133"/>
      <c r="AZ472" s="133"/>
      <c r="BA472" s="133"/>
      <c r="BB472" s="133"/>
      <c r="BC472" s="133"/>
      <c r="BD472" s="133"/>
      <c r="BE472" s="133"/>
      <c r="BF472" s="133"/>
      <c r="BG472" s="133"/>
      <c r="BJ472" s="133"/>
      <c r="BT472" s="133"/>
      <c r="CD472" s="133"/>
      <c r="CN472" s="133"/>
      <c r="CX472" s="133"/>
      <c r="DH472" s="133"/>
      <c r="DR472" s="133"/>
      <c r="EB472" s="133"/>
      <c r="EL472" s="133"/>
      <c r="EV472" s="133"/>
      <c r="FF472" s="133"/>
      <c r="FP472" s="133"/>
      <c r="FZ472" s="133"/>
      <c r="GJ472" s="133"/>
      <c r="GT472" s="133"/>
      <c r="HD472" s="133"/>
      <c r="HN472" s="133"/>
      <c r="HX472" s="133"/>
      <c r="IH472" s="133"/>
      <c r="IR472" s="133"/>
      <c r="JB472" s="133"/>
      <c r="JL472" s="133"/>
      <c r="JV472" s="133"/>
      <c r="KF472" s="133"/>
    </row>
    <row xmlns:x14ac="http://schemas.microsoft.com/office/spreadsheetml/2009/9/ac" r="473" s="3" customFormat="true" x14ac:dyDescent="0.25">
      <c r="A473" s="424"/>
      <c r="B473" s="133"/>
      <c r="L473" s="133"/>
      <c r="V473" s="133"/>
      <c r="AF473" s="133"/>
      <c r="AP473" s="133"/>
      <c r="AZ473" s="133"/>
      <c r="BA473" s="133"/>
      <c r="BB473" s="133"/>
      <c r="BC473" s="133"/>
      <c r="BD473" s="133"/>
      <c r="BE473" s="133"/>
      <c r="BF473" s="133"/>
      <c r="BG473" s="133"/>
      <c r="BJ473" s="133"/>
      <c r="BT473" s="133"/>
      <c r="CD473" s="133"/>
      <c r="CN473" s="133"/>
      <c r="CX473" s="133"/>
      <c r="DH473" s="133"/>
      <c r="DR473" s="133"/>
      <c r="EB473" s="133"/>
      <c r="EL473" s="133"/>
      <c r="EV473" s="133"/>
      <c r="FF473" s="133"/>
      <c r="FP473" s="133"/>
      <c r="FZ473" s="133"/>
      <c r="GJ473" s="133"/>
      <c r="GT473" s="133"/>
      <c r="HD473" s="133"/>
      <c r="HN473" s="133"/>
      <c r="HX473" s="133"/>
      <c r="IH473" s="133"/>
      <c r="IR473" s="133"/>
      <c r="JB473" s="133"/>
      <c r="JL473" s="133"/>
      <c r="JV473" s="133"/>
      <c r="KF473" s="133"/>
    </row>
    <row xmlns:x14ac="http://schemas.microsoft.com/office/spreadsheetml/2009/9/ac" r="474" s="3" customFormat="true" x14ac:dyDescent="0.25">
      <c r="A474" s="424"/>
      <c r="B474" s="133"/>
      <c r="L474" s="133"/>
      <c r="V474" s="133"/>
      <c r="AF474" s="133"/>
      <c r="AP474" s="133"/>
      <c r="AZ474" s="133"/>
      <c r="BA474" s="133"/>
      <c r="BB474" s="133"/>
      <c r="BC474" s="133"/>
      <c r="BD474" s="133"/>
      <c r="BE474" s="133"/>
      <c r="BF474" s="133"/>
      <c r="BG474" s="133"/>
      <c r="BJ474" s="133"/>
      <c r="BT474" s="133"/>
      <c r="CD474" s="133"/>
      <c r="CN474" s="133"/>
      <c r="CX474" s="133"/>
      <c r="DH474" s="133"/>
      <c r="DR474" s="133"/>
      <c r="EB474" s="133"/>
      <c r="EL474" s="133"/>
      <c r="EV474" s="133"/>
      <c r="FF474" s="133"/>
      <c r="FP474" s="133"/>
      <c r="FZ474" s="133"/>
      <c r="GJ474" s="133"/>
      <c r="GT474" s="133"/>
      <c r="HD474" s="133"/>
      <c r="HN474" s="133"/>
      <c r="HX474" s="133"/>
      <c r="IH474" s="133"/>
      <c r="IR474" s="133"/>
      <c r="JB474" s="133"/>
      <c r="JL474" s="133"/>
      <c r="JV474" s="133"/>
      <c r="KF474" s="133"/>
    </row>
    <row xmlns:x14ac="http://schemas.microsoft.com/office/spreadsheetml/2009/9/ac" r="475" s="3" customFormat="true" x14ac:dyDescent="0.25">
      <c r="A475" s="424"/>
      <c r="B475" s="133"/>
      <c r="L475" s="133"/>
      <c r="V475" s="133"/>
      <c r="AF475" s="133"/>
      <c r="AP475" s="133"/>
      <c r="AZ475" s="133"/>
      <c r="BA475" s="133"/>
      <c r="BB475" s="133"/>
      <c r="BC475" s="133"/>
      <c r="BD475" s="133"/>
      <c r="BE475" s="133"/>
      <c r="BF475" s="133"/>
      <c r="BG475" s="133"/>
      <c r="BJ475" s="133"/>
      <c r="BT475" s="133"/>
      <c r="CD475" s="133"/>
      <c r="CN475" s="133"/>
      <c r="CX475" s="133"/>
      <c r="DH475" s="133"/>
      <c r="DR475" s="133"/>
      <c r="EB475" s="133"/>
      <c r="EL475" s="133"/>
      <c r="EV475" s="133"/>
      <c r="FF475" s="133"/>
      <c r="FP475" s="133"/>
      <c r="FZ475" s="133"/>
      <c r="GJ475" s="133"/>
      <c r="GT475" s="133"/>
      <c r="HD475" s="133"/>
      <c r="HN475" s="133"/>
      <c r="HX475" s="133"/>
      <c r="IH475" s="133"/>
      <c r="IR475" s="133"/>
      <c r="JB475" s="133"/>
      <c r="JL475" s="133"/>
      <c r="JV475" s="133"/>
      <c r="KF475" s="133"/>
    </row>
    <row xmlns:x14ac="http://schemas.microsoft.com/office/spreadsheetml/2009/9/ac" r="476" s="3" customFormat="true" x14ac:dyDescent="0.25">
      <c r="A476" s="424"/>
      <c r="B476" s="133"/>
      <c r="L476" s="133"/>
      <c r="V476" s="133"/>
      <c r="AF476" s="133"/>
      <c r="AP476" s="133"/>
      <c r="AZ476" s="133"/>
      <c r="BA476" s="133"/>
      <c r="BB476" s="133"/>
      <c r="BC476" s="133"/>
      <c r="BD476" s="133"/>
      <c r="BE476" s="133"/>
      <c r="BF476" s="133"/>
      <c r="BG476" s="133"/>
      <c r="BJ476" s="133"/>
      <c r="BT476" s="133"/>
      <c r="CD476" s="133"/>
      <c r="CN476" s="133"/>
      <c r="CX476" s="133"/>
      <c r="DH476" s="133"/>
      <c r="DR476" s="133"/>
      <c r="EB476" s="133"/>
      <c r="EL476" s="133"/>
      <c r="EV476" s="133"/>
      <c r="FF476" s="133"/>
      <c r="FP476" s="133"/>
      <c r="FZ476" s="133"/>
      <c r="GJ476" s="133"/>
      <c r="GT476" s="133"/>
      <c r="HD476" s="133"/>
      <c r="HN476" s="133"/>
      <c r="HX476" s="133"/>
      <c r="IH476" s="133"/>
      <c r="IR476" s="133"/>
      <c r="JB476" s="133"/>
      <c r="JL476" s="133"/>
      <c r="JV476" s="133"/>
      <c r="KF476" s="133"/>
    </row>
    <row xmlns:x14ac="http://schemas.microsoft.com/office/spreadsheetml/2009/9/ac" r="477" s="3" customFormat="true" x14ac:dyDescent="0.25">
      <c r="A477" s="424"/>
      <c r="B477" s="133"/>
      <c r="L477" s="133"/>
      <c r="V477" s="133"/>
      <c r="AF477" s="133"/>
      <c r="AP477" s="133"/>
      <c r="AZ477" s="133"/>
      <c r="BA477" s="133"/>
      <c r="BB477" s="133"/>
      <c r="BC477" s="133"/>
      <c r="BD477" s="133"/>
      <c r="BE477" s="133"/>
      <c r="BF477" s="133"/>
      <c r="BG477" s="133"/>
      <c r="BJ477" s="133"/>
      <c r="BT477" s="133"/>
      <c r="CD477" s="133"/>
      <c r="CN477" s="133"/>
      <c r="CX477" s="133"/>
      <c r="DH477" s="133"/>
      <c r="DR477" s="133"/>
      <c r="EB477" s="133"/>
      <c r="EL477" s="133"/>
      <c r="EV477" s="133"/>
      <c r="FF477" s="133"/>
      <c r="FP477" s="133"/>
      <c r="FZ477" s="133"/>
      <c r="GJ477" s="133"/>
      <c r="GT477" s="133"/>
      <c r="HD477" s="133"/>
      <c r="HN477" s="133"/>
      <c r="HX477" s="133"/>
      <c r="IH477" s="133"/>
      <c r="IR477" s="133"/>
      <c r="JB477" s="133"/>
      <c r="JL477" s="133"/>
      <c r="JV477" s="133"/>
      <c r="KF477" s="133"/>
    </row>
    <row xmlns:x14ac="http://schemas.microsoft.com/office/spreadsheetml/2009/9/ac" r="478" s="3" customFormat="true" x14ac:dyDescent="0.25">
      <c r="A478" s="424"/>
      <c r="B478" s="133"/>
      <c r="L478" s="133"/>
      <c r="V478" s="133"/>
      <c r="AF478" s="133"/>
      <c r="AP478" s="133"/>
      <c r="AZ478" s="133"/>
      <c r="BA478" s="133"/>
      <c r="BB478" s="133"/>
      <c r="BC478" s="133"/>
      <c r="BD478" s="133"/>
      <c r="BE478" s="133"/>
      <c r="BF478" s="133"/>
      <c r="BG478" s="133"/>
      <c r="BJ478" s="133"/>
      <c r="BT478" s="133"/>
      <c r="CD478" s="133"/>
      <c r="CN478" s="133"/>
      <c r="CX478" s="133"/>
      <c r="DH478" s="133"/>
      <c r="DR478" s="133"/>
      <c r="EB478" s="133"/>
      <c r="EL478" s="133"/>
      <c r="EV478" s="133"/>
      <c r="FF478" s="133"/>
      <c r="FP478" s="133"/>
      <c r="FZ478" s="133"/>
      <c r="GJ478" s="133"/>
      <c r="GT478" s="133"/>
      <c r="HD478" s="133"/>
      <c r="HN478" s="133"/>
      <c r="HX478" s="133"/>
      <c r="IH478" s="133"/>
      <c r="IR478" s="133"/>
      <c r="JB478" s="133"/>
      <c r="JL478" s="133"/>
      <c r="JV478" s="133"/>
      <c r="KF478" s="133"/>
    </row>
    <row xmlns:x14ac="http://schemas.microsoft.com/office/spreadsheetml/2009/9/ac" r="479" s="3" customFormat="true" x14ac:dyDescent="0.25">
      <c r="A479" s="424"/>
      <c r="B479" s="133"/>
      <c r="L479" s="133"/>
      <c r="V479" s="133"/>
      <c r="AF479" s="133"/>
      <c r="AP479" s="133"/>
      <c r="AZ479" s="133"/>
      <c r="BA479" s="133"/>
      <c r="BB479" s="133"/>
      <c r="BC479" s="133"/>
      <c r="BD479" s="133"/>
      <c r="BE479" s="133"/>
      <c r="BF479" s="133"/>
      <c r="BG479" s="133"/>
      <c r="BJ479" s="133"/>
      <c r="BT479" s="133"/>
      <c r="CD479" s="133"/>
      <c r="CN479" s="133"/>
      <c r="CX479" s="133"/>
      <c r="DH479" s="133"/>
      <c r="DR479" s="133"/>
      <c r="EB479" s="133"/>
      <c r="EL479" s="133"/>
      <c r="EV479" s="133"/>
      <c r="FF479" s="133"/>
      <c r="FP479" s="133"/>
      <c r="FZ479" s="133"/>
      <c r="GJ479" s="133"/>
      <c r="GT479" s="133"/>
      <c r="HD479" s="133"/>
      <c r="HN479" s="133"/>
      <c r="HX479" s="133"/>
      <c r="IH479" s="133"/>
      <c r="IR479" s="133"/>
      <c r="JB479" s="133"/>
      <c r="JL479" s="133"/>
      <c r="JV479" s="133"/>
      <c r="KF479" s="133"/>
    </row>
    <row xmlns:x14ac="http://schemas.microsoft.com/office/spreadsheetml/2009/9/ac" r="480" s="3" customFormat="true" x14ac:dyDescent="0.25">
      <c r="A480" s="424"/>
      <c r="B480" s="133"/>
      <c r="L480" s="133"/>
      <c r="V480" s="133"/>
      <c r="AF480" s="133"/>
      <c r="AP480" s="133"/>
      <c r="AZ480" s="133"/>
      <c r="BA480" s="133"/>
      <c r="BB480" s="133"/>
      <c r="BC480" s="133"/>
      <c r="BD480" s="133"/>
      <c r="BE480" s="133"/>
      <c r="BF480" s="133"/>
      <c r="BG480" s="133"/>
      <c r="BJ480" s="133"/>
      <c r="BT480" s="133"/>
      <c r="CD480" s="133"/>
      <c r="CN480" s="133"/>
      <c r="CX480" s="133"/>
      <c r="DH480" s="133"/>
      <c r="DR480" s="133"/>
      <c r="EB480" s="133"/>
      <c r="EL480" s="133"/>
      <c r="EV480" s="133"/>
      <c r="FF480" s="133"/>
      <c r="FP480" s="133"/>
      <c r="FZ480" s="133"/>
      <c r="GJ480" s="133"/>
      <c r="GT480" s="133"/>
      <c r="HD480" s="133"/>
      <c r="HN480" s="133"/>
      <c r="HX480" s="133"/>
      <c r="IH480" s="133"/>
      <c r="IR480" s="133"/>
      <c r="JB480" s="133"/>
      <c r="JL480" s="133"/>
      <c r="JV480" s="133"/>
      <c r="KF480" s="133"/>
    </row>
    <row xmlns:x14ac="http://schemas.microsoft.com/office/spreadsheetml/2009/9/ac" r="481" s="3" customFormat="true" x14ac:dyDescent="0.25">
      <c r="A481" s="424"/>
      <c r="B481" s="133"/>
      <c r="L481" s="133"/>
      <c r="V481" s="133"/>
      <c r="AF481" s="133"/>
      <c r="AP481" s="133"/>
      <c r="AZ481" s="133"/>
      <c r="BA481" s="133"/>
      <c r="BB481" s="133"/>
      <c r="BC481" s="133"/>
      <c r="BD481" s="133"/>
      <c r="BE481" s="133"/>
      <c r="BF481" s="133"/>
      <c r="BG481" s="133"/>
      <c r="BJ481" s="133"/>
      <c r="BT481" s="133"/>
      <c r="CD481" s="133"/>
      <c r="CN481" s="133"/>
      <c r="CX481" s="133"/>
      <c r="DH481" s="133"/>
      <c r="DR481" s="133"/>
      <c r="EB481" s="133"/>
      <c r="EL481" s="133"/>
      <c r="EV481" s="133"/>
      <c r="FF481" s="133"/>
      <c r="FP481" s="133"/>
      <c r="FZ481" s="133"/>
      <c r="GJ481" s="133"/>
      <c r="GT481" s="133"/>
      <c r="HD481" s="133"/>
      <c r="HN481" s="133"/>
      <c r="HX481" s="133"/>
      <c r="IH481" s="133"/>
      <c r="IR481" s="133"/>
      <c r="JB481" s="133"/>
      <c r="JL481" s="133"/>
      <c r="JV481" s="133"/>
      <c r="KF481" s="133"/>
    </row>
    <row xmlns:x14ac="http://schemas.microsoft.com/office/spreadsheetml/2009/9/ac" r="482" s="3" customFormat="true" x14ac:dyDescent="0.25">
      <c r="A482" s="424"/>
      <c r="B482" s="133"/>
      <c r="L482" s="133"/>
      <c r="V482" s="133"/>
      <c r="AF482" s="133"/>
      <c r="AP482" s="133"/>
      <c r="AZ482" s="133"/>
      <c r="BA482" s="133"/>
      <c r="BB482" s="133"/>
      <c r="BC482" s="133"/>
      <c r="BD482" s="133"/>
      <c r="BE482" s="133"/>
      <c r="BF482" s="133"/>
      <c r="BG482" s="133"/>
      <c r="BJ482" s="133"/>
      <c r="BT482" s="133"/>
      <c r="CD482" s="133"/>
      <c r="CN482" s="133"/>
      <c r="CX482" s="133"/>
      <c r="DH482" s="133"/>
      <c r="DR482" s="133"/>
      <c r="EB482" s="133"/>
      <c r="EL482" s="133"/>
      <c r="EV482" s="133"/>
      <c r="FF482" s="133"/>
      <c r="FP482" s="133"/>
      <c r="FZ482" s="133"/>
      <c r="GJ482" s="133"/>
      <c r="GT482" s="133"/>
      <c r="HD482" s="133"/>
      <c r="HN482" s="133"/>
      <c r="HX482" s="133"/>
      <c r="IH482" s="133"/>
      <c r="IR482" s="133"/>
      <c r="JB482" s="133"/>
      <c r="JL482" s="133"/>
      <c r="JV482" s="133"/>
      <c r="KF482" s="133"/>
    </row>
    <row xmlns:x14ac="http://schemas.microsoft.com/office/spreadsheetml/2009/9/ac" r="483" s="3" customFormat="true" x14ac:dyDescent="0.25">
      <c r="A483" s="424"/>
      <c r="B483" s="133"/>
      <c r="L483" s="133"/>
      <c r="V483" s="133"/>
      <c r="AF483" s="133"/>
      <c r="AP483" s="133"/>
      <c r="AZ483" s="133"/>
      <c r="BA483" s="133"/>
      <c r="BB483" s="133"/>
      <c r="BC483" s="133"/>
      <c r="BD483" s="133"/>
      <c r="BE483" s="133"/>
      <c r="BF483" s="133"/>
      <c r="BG483" s="133"/>
      <c r="BJ483" s="133"/>
      <c r="BT483" s="133"/>
      <c r="CD483" s="133"/>
      <c r="CN483" s="133"/>
      <c r="CX483" s="133"/>
      <c r="DH483" s="133"/>
      <c r="DR483" s="133"/>
      <c r="EB483" s="133"/>
      <c r="EL483" s="133"/>
      <c r="EV483" s="133"/>
      <c r="FF483" s="133"/>
      <c r="FP483" s="133"/>
      <c r="FZ483" s="133"/>
      <c r="GJ483" s="133"/>
      <c r="GT483" s="133"/>
      <c r="HD483" s="133"/>
      <c r="HN483" s="133"/>
      <c r="HX483" s="133"/>
      <c r="IH483" s="133"/>
      <c r="IR483" s="133"/>
      <c r="JB483" s="133"/>
      <c r="JL483" s="133"/>
      <c r="JV483" s="133"/>
      <c r="KF483" s="133"/>
    </row>
    <row xmlns:x14ac="http://schemas.microsoft.com/office/spreadsheetml/2009/9/ac" r="484" s="3" customFormat="true" x14ac:dyDescent="0.25">
      <c r="A484" s="424"/>
      <c r="B484" s="133"/>
      <c r="L484" s="133"/>
      <c r="V484" s="133"/>
      <c r="AF484" s="133"/>
      <c r="AP484" s="133"/>
      <c r="AZ484" s="133"/>
      <c r="BA484" s="133"/>
      <c r="BB484" s="133"/>
      <c r="BC484" s="133"/>
      <c r="BD484" s="133"/>
      <c r="BE484" s="133"/>
      <c r="BF484" s="133"/>
      <c r="BG484" s="133"/>
      <c r="BJ484" s="133"/>
      <c r="BT484" s="133"/>
      <c r="CD484" s="133"/>
      <c r="CN484" s="133"/>
      <c r="CX484" s="133"/>
      <c r="DH484" s="133"/>
      <c r="DR484" s="133"/>
      <c r="EB484" s="133"/>
      <c r="EL484" s="133"/>
      <c r="EV484" s="133"/>
      <c r="FF484" s="133"/>
      <c r="FP484" s="133"/>
      <c r="FZ484" s="133"/>
      <c r="GJ484" s="133"/>
      <c r="GT484" s="133"/>
      <c r="HD484" s="133"/>
      <c r="HN484" s="133"/>
      <c r="HX484" s="133"/>
      <c r="IH484" s="133"/>
      <c r="IR484" s="133"/>
      <c r="JB484" s="133"/>
      <c r="JL484" s="133"/>
      <c r="JV484" s="133"/>
      <c r="KF484" s="133"/>
    </row>
    <row xmlns:x14ac="http://schemas.microsoft.com/office/spreadsheetml/2009/9/ac" r="485" s="3" customFormat="true" x14ac:dyDescent="0.25">
      <c r="A485" s="424"/>
      <c r="B485" s="133"/>
      <c r="L485" s="133"/>
      <c r="V485" s="133"/>
      <c r="AF485" s="133"/>
      <c r="AP485" s="133"/>
      <c r="AZ485" s="133"/>
      <c r="BA485" s="133"/>
      <c r="BB485" s="133"/>
      <c r="BC485" s="133"/>
      <c r="BD485" s="133"/>
      <c r="BE485" s="133"/>
      <c r="BF485" s="133"/>
      <c r="BG485" s="133"/>
      <c r="BJ485" s="133"/>
      <c r="BT485" s="133"/>
      <c r="CD485" s="133"/>
      <c r="CN485" s="133"/>
      <c r="CX485" s="133"/>
      <c r="DH485" s="133"/>
      <c r="DR485" s="133"/>
      <c r="EB485" s="133"/>
      <c r="EL485" s="133"/>
      <c r="EV485" s="133"/>
      <c r="FF485" s="133"/>
      <c r="FP485" s="133"/>
      <c r="FZ485" s="133"/>
      <c r="GJ485" s="133"/>
      <c r="GT485" s="133"/>
      <c r="HD485" s="133"/>
      <c r="HN485" s="133"/>
      <c r="HX485" s="133"/>
      <c r="IH485" s="133"/>
      <c r="IR485" s="133"/>
      <c r="JB485" s="133"/>
      <c r="JL485" s="133"/>
      <c r="JV485" s="133"/>
      <c r="KF485" s="133"/>
    </row>
    <row xmlns:x14ac="http://schemas.microsoft.com/office/spreadsheetml/2009/9/ac" r="486" s="3" customFormat="true" x14ac:dyDescent="0.25">
      <c r="A486" s="424"/>
      <c r="B486" s="133"/>
      <c r="L486" s="133"/>
      <c r="V486" s="133"/>
      <c r="AF486" s="133"/>
      <c r="AP486" s="133"/>
      <c r="AZ486" s="133"/>
      <c r="BA486" s="133"/>
      <c r="BB486" s="133"/>
      <c r="BC486" s="133"/>
      <c r="BD486" s="133"/>
      <c r="BE486" s="133"/>
      <c r="BF486" s="133"/>
      <c r="BG486" s="133"/>
      <c r="BJ486" s="133"/>
      <c r="BT486" s="133"/>
      <c r="CD486" s="133"/>
      <c r="CN486" s="133"/>
      <c r="CX486" s="133"/>
      <c r="DH486" s="133"/>
      <c r="DR486" s="133"/>
      <c r="EB486" s="133"/>
      <c r="EL486" s="133"/>
      <c r="EV486" s="133"/>
      <c r="FF486" s="133"/>
      <c r="FP486" s="133"/>
      <c r="FZ486" s="133"/>
      <c r="GJ486" s="133"/>
      <c r="GT486" s="133"/>
      <c r="HD486" s="133"/>
      <c r="HN486" s="133"/>
      <c r="HX486" s="133"/>
      <c r="IH486" s="133"/>
      <c r="IR486" s="133"/>
      <c r="JB486" s="133"/>
      <c r="JL486" s="133"/>
      <c r="JV486" s="133"/>
      <c r="KF486" s="133"/>
    </row>
    <row xmlns:x14ac="http://schemas.microsoft.com/office/spreadsheetml/2009/9/ac" r="487" s="3" customFormat="true" x14ac:dyDescent="0.25">
      <c r="A487" s="424"/>
      <c r="B487" s="133"/>
      <c r="L487" s="133"/>
      <c r="V487" s="133"/>
      <c r="AF487" s="133"/>
      <c r="AP487" s="133"/>
      <c r="AZ487" s="133"/>
      <c r="BA487" s="133"/>
      <c r="BB487" s="133"/>
      <c r="BC487" s="133"/>
      <c r="BD487" s="133"/>
      <c r="BE487" s="133"/>
      <c r="BF487" s="133"/>
      <c r="BG487" s="133"/>
      <c r="BJ487" s="133"/>
      <c r="BT487" s="133"/>
      <c r="CD487" s="133"/>
      <c r="CN487" s="133"/>
      <c r="CX487" s="133"/>
      <c r="DH487" s="133"/>
      <c r="DR487" s="133"/>
      <c r="EB487" s="133"/>
      <c r="EL487" s="133"/>
      <c r="EV487" s="133"/>
      <c r="FF487" s="133"/>
      <c r="FP487" s="133"/>
      <c r="FZ487" s="133"/>
      <c r="GJ487" s="133"/>
      <c r="GT487" s="133"/>
      <c r="HD487" s="133"/>
      <c r="HN487" s="133"/>
      <c r="HX487" s="133"/>
      <c r="IH487" s="133"/>
      <c r="IR487" s="133"/>
      <c r="JB487" s="133"/>
      <c r="JL487" s="133"/>
      <c r="JV487" s="133"/>
      <c r="KF487" s="133"/>
    </row>
    <row xmlns:x14ac="http://schemas.microsoft.com/office/spreadsheetml/2009/9/ac" r="488" s="3" customFormat="true" x14ac:dyDescent="0.25">
      <c r="A488" s="424"/>
      <c r="B488" s="133"/>
      <c r="L488" s="133"/>
      <c r="V488" s="133"/>
      <c r="AF488" s="133"/>
      <c r="AP488" s="133"/>
      <c r="AZ488" s="133"/>
      <c r="BA488" s="133"/>
      <c r="BB488" s="133"/>
      <c r="BC488" s="133"/>
      <c r="BD488" s="133"/>
      <c r="BE488" s="133"/>
      <c r="BF488" s="133"/>
      <c r="BG488" s="133"/>
      <c r="BJ488" s="133"/>
      <c r="BT488" s="133"/>
      <c r="CD488" s="133"/>
      <c r="CN488" s="133"/>
      <c r="CX488" s="133"/>
      <c r="DH488" s="133"/>
      <c r="DR488" s="133"/>
      <c r="EB488" s="133"/>
      <c r="EL488" s="133"/>
      <c r="EV488" s="133"/>
      <c r="FF488" s="133"/>
      <c r="FP488" s="133"/>
      <c r="FZ488" s="133"/>
      <c r="GJ488" s="133"/>
      <c r="GT488" s="133"/>
      <c r="HD488" s="133"/>
      <c r="HN488" s="133"/>
      <c r="HX488" s="133"/>
      <c r="IH488" s="133"/>
      <c r="IR488" s="133"/>
      <c r="JB488" s="133"/>
      <c r="JL488" s="133"/>
      <c r="JV488" s="133"/>
      <c r="KF488" s="133"/>
    </row>
    <row xmlns:x14ac="http://schemas.microsoft.com/office/spreadsheetml/2009/9/ac" r="489" s="3" customFormat="true" x14ac:dyDescent="0.25">
      <c r="A489" s="424"/>
      <c r="B489" s="133"/>
      <c r="L489" s="133"/>
      <c r="V489" s="133"/>
      <c r="AF489" s="133"/>
      <c r="AP489" s="133"/>
      <c r="AZ489" s="133"/>
      <c r="BA489" s="133"/>
      <c r="BB489" s="133"/>
      <c r="BC489" s="133"/>
      <c r="BD489" s="133"/>
      <c r="BE489" s="133"/>
      <c r="BF489" s="133"/>
      <c r="BG489" s="133"/>
      <c r="BJ489" s="133"/>
      <c r="BT489" s="133"/>
      <c r="CD489" s="133"/>
      <c r="CN489" s="133"/>
      <c r="CX489" s="133"/>
      <c r="DH489" s="133"/>
      <c r="DR489" s="133"/>
      <c r="EB489" s="133"/>
      <c r="EL489" s="133"/>
      <c r="EV489" s="133"/>
      <c r="FF489" s="133"/>
      <c r="FP489" s="133"/>
      <c r="FZ489" s="133"/>
      <c r="GJ489" s="133"/>
      <c r="GT489" s="133"/>
      <c r="HD489" s="133"/>
      <c r="HN489" s="133"/>
      <c r="HX489" s="133"/>
      <c r="IH489" s="133"/>
      <c r="IR489" s="133"/>
      <c r="JB489" s="133"/>
      <c r="JL489" s="133"/>
      <c r="JV489" s="133"/>
      <c r="KF489" s="133"/>
    </row>
    <row xmlns:x14ac="http://schemas.microsoft.com/office/spreadsheetml/2009/9/ac" r="490" s="3" customFormat="true" x14ac:dyDescent="0.25">
      <c r="A490" s="424"/>
      <c r="B490" s="133"/>
      <c r="L490" s="133"/>
      <c r="V490" s="133"/>
      <c r="AF490" s="133"/>
      <c r="AP490" s="133"/>
      <c r="AZ490" s="133"/>
      <c r="BA490" s="133"/>
      <c r="BB490" s="133"/>
      <c r="BC490" s="133"/>
      <c r="BD490" s="133"/>
      <c r="BE490" s="133"/>
      <c r="BF490" s="133"/>
      <c r="BG490" s="133"/>
      <c r="BJ490" s="133"/>
      <c r="BT490" s="133"/>
      <c r="CD490" s="133"/>
      <c r="CN490" s="133"/>
      <c r="CX490" s="133"/>
      <c r="DH490" s="133"/>
      <c r="DR490" s="133"/>
      <c r="EB490" s="133"/>
      <c r="EL490" s="133"/>
      <c r="EV490" s="133"/>
      <c r="FF490" s="133"/>
      <c r="FP490" s="133"/>
      <c r="FZ490" s="133"/>
      <c r="GJ490" s="133"/>
      <c r="GT490" s="133"/>
      <c r="HD490" s="133"/>
      <c r="HN490" s="133"/>
      <c r="HX490" s="133"/>
      <c r="IH490" s="133"/>
      <c r="IR490" s="133"/>
      <c r="JB490" s="133"/>
      <c r="JL490" s="133"/>
      <c r="JV490" s="133"/>
      <c r="KF490" s="133"/>
    </row>
    <row xmlns:x14ac="http://schemas.microsoft.com/office/spreadsheetml/2009/9/ac" r="491" s="3" customFormat="true" x14ac:dyDescent="0.25">
      <c r="A491" s="424"/>
      <c r="B491" s="133"/>
      <c r="L491" s="133"/>
      <c r="V491" s="133"/>
      <c r="AF491" s="133"/>
      <c r="AP491" s="133"/>
      <c r="AZ491" s="133"/>
      <c r="BA491" s="133"/>
      <c r="BB491" s="133"/>
      <c r="BC491" s="133"/>
      <c r="BD491" s="133"/>
      <c r="BE491" s="133"/>
      <c r="BF491" s="133"/>
      <c r="BG491" s="133"/>
      <c r="BJ491" s="133"/>
      <c r="BT491" s="133"/>
      <c r="CD491" s="133"/>
      <c r="CN491" s="133"/>
      <c r="CX491" s="133"/>
      <c r="DH491" s="133"/>
      <c r="DR491" s="133"/>
      <c r="EB491" s="133"/>
      <c r="EL491" s="133"/>
      <c r="EV491" s="133"/>
      <c r="FF491" s="133"/>
      <c r="FP491" s="133"/>
      <c r="FZ491" s="133"/>
      <c r="GJ491" s="133"/>
      <c r="GT491" s="133"/>
      <c r="HD491" s="133"/>
      <c r="HN491" s="133"/>
      <c r="HX491" s="133"/>
      <c r="IH491" s="133"/>
      <c r="IR491" s="133"/>
      <c r="JB491" s="133"/>
      <c r="JL491" s="133"/>
      <c r="JV491" s="133"/>
      <c r="KF491" s="133"/>
    </row>
    <row xmlns:x14ac="http://schemas.microsoft.com/office/spreadsheetml/2009/9/ac" r="492" s="3" customFormat="true" x14ac:dyDescent="0.25">
      <c r="A492" s="424"/>
      <c r="B492" s="133"/>
      <c r="L492" s="133"/>
      <c r="V492" s="133"/>
      <c r="AF492" s="133"/>
      <c r="AP492" s="133"/>
      <c r="AZ492" s="133"/>
      <c r="BA492" s="133"/>
      <c r="BB492" s="133"/>
      <c r="BC492" s="133"/>
      <c r="BD492" s="133"/>
      <c r="BE492" s="133"/>
      <c r="BF492" s="133"/>
      <c r="BG492" s="133"/>
      <c r="BJ492" s="133"/>
      <c r="BT492" s="133"/>
      <c r="CD492" s="133"/>
      <c r="CN492" s="133"/>
      <c r="CX492" s="133"/>
      <c r="DH492" s="133"/>
      <c r="DR492" s="133"/>
      <c r="EB492" s="133"/>
      <c r="EL492" s="133"/>
      <c r="EV492" s="133"/>
      <c r="FF492" s="133"/>
      <c r="FP492" s="133"/>
      <c r="FZ492" s="133"/>
      <c r="GJ492" s="133"/>
      <c r="GT492" s="133"/>
      <c r="HD492" s="133"/>
      <c r="HN492" s="133"/>
      <c r="HX492" s="133"/>
      <c r="IH492" s="133"/>
      <c r="IR492" s="133"/>
      <c r="JB492" s="133"/>
      <c r="JL492" s="133"/>
      <c r="JV492" s="133"/>
      <c r="KF492" s="133"/>
    </row>
    <row xmlns:x14ac="http://schemas.microsoft.com/office/spreadsheetml/2009/9/ac" r="493" s="3" customFormat="true" x14ac:dyDescent="0.25">
      <c r="A493" s="424"/>
      <c r="B493" s="133"/>
      <c r="L493" s="133"/>
      <c r="V493" s="133"/>
      <c r="AF493" s="133"/>
      <c r="AP493" s="133"/>
      <c r="AZ493" s="133"/>
      <c r="BA493" s="133"/>
      <c r="BB493" s="133"/>
      <c r="BC493" s="133"/>
      <c r="BD493" s="133"/>
      <c r="BE493" s="133"/>
      <c r="BF493" s="133"/>
      <c r="BG493" s="133"/>
      <c r="BJ493" s="133"/>
      <c r="BT493" s="133"/>
      <c r="CD493" s="133"/>
      <c r="CN493" s="133"/>
      <c r="CX493" s="133"/>
      <c r="DH493" s="133"/>
      <c r="DR493" s="133"/>
      <c r="EB493" s="133"/>
      <c r="EL493" s="133"/>
      <c r="EV493" s="133"/>
      <c r="FF493" s="133"/>
      <c r="FP493" s="133"/>
      <c r="FZ493" s="133"/>
      <c r="GJ493" s="133"/>
      <c r="GT493" s="133"/>
      <c r="HD493" s="133"/>
      <c r="HN493" s="133"/>
      <c r="HX493" s="133"/>
      <c r="IH493" s="133"/>
      <c r="IR493" s="133"/>
      <c r="JB493" s="133"/>
      <c r="JL493" s="133"/>
      <c r="JV493" s="133"/>
      <c r="KF493" s="133"/>
    </row>
    <row xmlns:x14ac="http://schemas.microsoft.com/office/spreadsheetml/2009/9/ac" r="494" s="3" customFormat="true" x14ac:dyDescent="0.25">
      <c r="A494" s="424"/>
      <c r="B494" s="133"/>
      <c r="L494" s="133"/>
      <c r="V494" s="133"/>
      <c r="AF494" s="133"/>
      <c r="AP494" s="133"/>
      <c r="AZ494" s="133"/>
      <c r="BA494" s="133"/>
      <c r="BB494" s="133"/>
      <c r="BC494" s="133"/>
      <c r="BD494" s="133"/>
      <c r="BE494" s="133"/>
      <c r="BF494" s="133"/>
      <c r="BG494" s="133"/>
      <c r="BJ494" s="133"/>
      <c r="BT494" s="133"/>
      <c r="CD494" s="133"/>
      <c r="CN494" s="133"/>
      <c r="CX494" s="133"/>
      <c r="DH494" s="133"/>
      <c r="DR494" s="133"/>
      <c r="EB494" s="133"/>
      <c r="EL494" s="133"/>
      <c r="EV494" s="133"/>
      <c r="FF494" s="133"/>
      <c r="FP494" s="133"/>
      <c r="FZ494" s="133"/>
      <c r="GJ494" s="133"/>
      <c r="GT494" s="133"/>
      <c r="HD494" s="133"/>
      <c r="HN494" s="133"/>
      <c r="HX494" s="133"/>
      <c r="IH494" s="133"/>
      <c r="IR494" s="133"/>
      <c r="JB494" s="133"/>
      <c r="JL494" s="133"/>
      <c r="JV494" s="133"/>
      <c r="KF494" s="133"/>
    </row>
    <row xmlns:x14ac="http://schemas.microsoft.com/office/spreadsheetml/2009/9/ac" r="495" s="3" customFormat="true" x14ac:dyDescent="0.25">
      <c r="A495" s="424"/>
      <c r="B495" s="133"/>
      <c r="L495" s="133"/>
      <c r="V495" s="133"/>
      <c r="AF495" s="133"/>
      <c r="AP495" s="133"/>
      <c r="AZ495" s="133"/>
      <c r="BA495" s="133"/>
      <c r="BB495" s="133"/>
      <c r="BC495" s="133"/>
      <c r="BD495" s="133"/>
      <c r="BE495" s="133"/>
      <c r="BF495" s="133"/>
      <c r="BG495" s="133"/>
      <c r="BJ495" s="133"/>
      <c r="BT495" s="133"/>
      <c r="CD495" s="133"/>
      <c r="CN495" s="133"/>
      <c r="CX495" s="133"/>
      <c r="DH495" s="133"/>
      <c r="DR495" s="133"/>
      <c r="EB495" s="133"/>
      <c r="EL495" s="133"/>
      <c r="EV495" s="133"/>
      <c r="FF495" s="133"/>
      <c r="FP495" s="133"/>
      <c r="FZ495" s="133"/>
      <c r="GJ495" s="133"/>
      <c r="GT495" s="133"/>
      <c r="HD495" s="133"/>
      <c r="HN495" s="133"/>
      <c r="HX495" s="133"/>
      <c r="IH495" s="133"/>
      <c r="IR495" s="133"/>
      <c r="JB495" s="133"/>
      <c r="JL495" s="133"/>
      <c r="JV495" s="133"/>
      <c r="KF495" s="133"/>
    </row>
    <row xmlns:x14ac="http://schemas.microsoft.com/office/spreadsheetml/2009/9/ac" r="496" s="3" customFormat="true" x14ac:dyDescent="0.25">
      <c r="A496" s="424"/>
      <c r="B496" s="133"/>
      <c r="L496" s="133"/>
      <c r="V496" s="133"/>
      <c r="AF496" s="133"/>
      <c r="AP496" s="133"/>
      <c r="AZ496" s="133"/>
      <c r="BA496" s="133"/>
      <c r="BB496" s="133"/>
      <c r="BC496" s="133"/>
      <c r="BD496" s="133"/>
      <c r="BE496" s="133"/>
      <c r="BF496" s="133"/>
      <c r="BG496" s="133"/>
      <c r="BJ496" s="133"/>
      <c r="BT496" s="133"/>
      <c r="CD496" s="133"/>
      <c r="CN496" s="133"/>
      <c r="CX496" s="133"/>
      <c r="DH496" s="133"/>
      <c r="DR496" s="133"/>
      <c r="EB496" s="133"/>
      <c r="EL496" s="133"/>
      <c r="EV496" s="133"/>
      <c r="FF496" s="133"/>
      <c r="FP496" s="133"/>
      <c r="FZ496" s="133"/>
      <c r="GJ496" s="133"/>
      <c r="GT496" s="133"/>
      <c r="HD496" s="133"/>
      <c r="HN496" s="133"/>
      <c r="HX496" s="133"/>
      <c r="IH496" s="133"/>
      <c r="IR496" s="133"/>
      <c r="JB496" s="133"/>
      <c r="JL496" s="133"/>
      <c r="JV496" s="133"/>
      <c r="KF496" s="133"/>
    </row>
    <row xmlns:x14ac="http://schemas.microsoft.com/office/spreadsheetml/2009/9/ac" r="497" s="3" customFormat="true" x14ac:dyDescent="0.25">
      <c r="A497" s="424"/>
      <c r="B497" s="133"/>
      <c r="L497" s="133"/>
      <c r="V497" s="133"/>
      <c r="AF497" s="133"/>
      <c r="AP497" s="133"/>
      <c r="AZ497" s="133"/>
      <c r="BA497" s="133"/>
      <c r="BB497" s="133"/>
      <c r="BC497" s="133"/>
      <c r="BD497" s="133"/>
      <c r="BE497" s="133"/>
      <c r="BF497" s="133"/>
      <c r="BG497" s="133"/>
      <c r="BJ497" s="133"/>
      <c r="BT497" s="133"/>
      <c r="CD497" s="133"/>
      <c r="CN497" s="133"/>
      <c r="CX497" s="133"/>
      <c r="DH497" s="133"/>
      <c r="DR497" s="133"/>
      <c r="EB497" s="133"/>
      <c r="EL497" s="133"/>
      <c r="EV497" s="133"/>
      <c r="FF497" s="133"/>
      <c r="FP497" s="133"/>
      <c r="FZ497" s="133"/>
      <c r="GJ497" s="133"/>
      <c r="GT497" s="133"/>
      <c r="HD497" s="133"/>
      <c r="HN497" s="133"/>
      <c r="HX497" s="133"/>
      <c r="IH497" s="133"/>
      <c r="IR497" s="133"/>
      <c r="JB497" s="133"/>
      <c r="JL497" s="133"/>
      <c r="JV497" s="133"/>
      <c r="KF497" s="133"/>
    </row>
    <row xmlns:x14ac="http://schemas.microsoft.com/office/spreadsheetml/2009/9/ac" r="498" s="3" customFormat="true" x14ac:dyDescent="0.25">
      <c r="A498" s="424"/>
      <c r="B498" s="133"/>
      <c r="L498" s="133"/>
      <c r="V498" s="133"/>
      <c r="AF498" s="133"/>
      <c r="AP498" s="133"/>
      <c r="AZ498" s="133"/>
      <c r="BA498" s="133"/>
      <c r="BB498" s="133"/>
      <c r="BC498" s="133"/>
      <c r="BD498" s="133"/>
      <c r="BE498" s="133"/>
      <c r="BF498" s="133"/>
      <c r="BG498" s="133"/>
      <c r="BJ498" s="133"/>
      <c r="BT498" s="133"/>
      <c r="CD498" s="133"/>
      <c r="CN498" s="133"/>
      <c r="CX498" s="133"/>
      <c r="DH498" s="133"/>
      <c r="DR498" s="133"/>
      <c r="EB498" s="133"/>
      <c r="EL498" s="133"/>
      <c r="EV498" s="133"/>
      <c r="FF498" s="133"/>
      <c r="FP498" s="133"/>
      <c r="FZ498" s="133"/>
      <c r="GJ498" s="133"/>
      <c r="GT498" s="133"/>
      <c r="HD498" s="133"/>
      <c r="HN498" s="133"/>
      <c r="HX498" s="133"/>
      <c r="IH498" s="133"/>
      <c r="IR498" s="133"/>
      <c r="JB498" s="133"/>
      <c r="JL498" s="133"/>
      <c r="JV498" s="133"/>
      <c r="KF498" s="133"/>
    </row>
    <row xmlns:x14ac="http://schemas.microsoft.com/office/spreadsheetml/2009/9/ac" r="499" s="3" customFormat="true" x14ac:dyDescent="0.25">
      <c r="A499" s="424"/>
      <c r="B499" s="133"/>
      <c r="L499" s="133"/>
      <c r="V499" s="133"/>
      <c r="AF499" s="133"/>
      <c r="AP499" s="133"/>
      <c r="AZ499" s="133"/>
      <c r="BA499" s="133"/>
      <c r="BB499" s="133"/>
      <c r="BC499" s="133"/>
      <c r="BD499" s="133"/>
      <c r="BE499" s="133"/>
      <c r="BF499" s="133"/>
      <c r="BG499" s="133"/>
      <c r="BJ499" s="133"/>
      <c r="BT499" s="133"/>
      <c r="CD499" s="133"/>
      <c r="CN499" s="133"/>
      <c r="CX499" s="133"/>
      <c r="DH499" s="133"/>
      <c r="DR499" s="133"/>
      <c r="EB499" s="133"/>
      <c r="EL499" s="133"/>
      <c r="EV499" s="133"/>
      <c r="FF499" s="133"/>
      <c r="FP499" s="133"/>
      <c r="FZ499" s="133"/>
      <c r="GJ499" s="133"/>
      <c r="GT499" s="133"/>
      <c r="HD499" s="133"/>
      <c r="HN499" s="133"/>
      <c r="HX499" s="133"/>
      <c r="IH499" s="133"/>
      <c r="IR499" s="133"/>
      <c r="JB499" s="133"/>
      <c r="JL499" s="133"/>
      <c r="JV499" s="133"/>
      <c r="KF499" s="133"/>
    </row>
    <row xmlns:x14ac="http://schemas.microsoft.com/office/spreadsheetml/2009/9/ac" r="500" s="3" customFormat="true" x14ac:dyDescent="0.25">
      <c r="A500" s="424"/>
      <c r="B500" s="133"/>
      <c r="L500" s="133"/>
      <c r="V500" s="133"/>
      <c r="AF500" s="133"/>
      <c r="AP500" s="133"/>
      <c r="AZ500" s="133"/>
      <c r="BA500" s="133"/>
      <c r="BB500" s="133"/>
      <c r="BC500" s="133"/>
      <c r="BD500" s="133"/>
      <c r="BE500" s="133"/>
      <c r="BF500" s="133"/>
      <c r="BG500" s="133"/>
      <c r="BJ500" s="133"/>
      <c r="BT500" s="133"/>
      <c r="CD500" s="133"/>
      <c r="CN500" s="133"/>
      <c r="CX500" s="133"/>
      <c r="DH500" s="133"/>
      <c r="DR500" s="133"/>
      <c r="EB500" s="133"/>
      <c r="EL500" s="133"/>
      <c r="EV500" s="133"/>
      <c r="FF500" s="133"/>
      <c r="FP500" s="133"/>
      <c r="FZ500" s="133"/>
      <c r="GJ500" s="133"/>
      <c r="GT500" s="133"/>
      <c r="HD500" s="133"/>
      <c r="HN500" s="133"/>
      <c r="HX500" s="133"/>
      <c r="IH500" s="133"/>
      <c r="IR500" s="133"/>
      <c r="JB500" s="133"/>
      <c r="JL500" s="133"/>
      <c r="JV500" s="133"/>
      <c r="KF500" s="133"/>
    </row>
    <row xmlns:x14ac="http://schemas.microsoft.com/office/spreadsheetml/2009/9/ac" r="501" s="3" customFormat="true" x14ac:dyDescent="0.25">
      <c r="A501" s="424"/>
      <c r="B501" s="133"/>
      <c r="L501" s="133"/>
      <c r="V501" s="133"/>
      <c r="AF501" s="133"/>
      <c r="AP501" s="133"/>
      <c r="AZ501" s="133"/>
      <c r="BA501" s="133"/>
      <c r="BB501" s="133"/>
      <c r="BC501" s="133"/>
      <c r="BD501" s="133"/>
      <c r="BE501" s="133"/>
      <c r="BF501" s="133"/>
      <c r="BG501" s="133"/>
      <c r="BJ501" s="133"/>
      <c r="BT501" s="133"/>
      <c r="CD501" s="133"/>
      <c r="CN501" s="133"/>
      <c r="CX501" s="133"/>
      <c r="DH501" s="133"/>
      <c r="DR501" s="133"/>
      <c r="EB501" s="133"/>
      <c r="EL501" s="133"/>
      <c r="EV501" s="133"/>
      <c r="FF501" s="133"/>
      <c r="FP501" s="133"/>
      <c r="FZ501" s="133"/>
      <c r="GJ501" s="133"/>
      <c r="GT501" s="133"/>
      <c r="HD501" s="133"/>
      <c r="HN501" s="133"/>
      <c r="HX501" s="133"/>
      <c r="IH501" s="133"/>
      <c r="IR501" s="133"/>
      <c r="JB501" s="133"/>
      <c r="JL501" s="133"/>
      <c r="JV501" s="133"/>
      <c r="KF501" s="133"/>
    </row>
    <row xmlns:x14ac="http://schemas.microsoft.com/office/spreadsheetml/2009/9/ac" r="502" s="3" customFormat="true" x14ac:dyDescent="0.25">
      <c r="A502" s="424"/>
      <c r="B502" s="133"/>
      <c r="L502" s="133"/>
      <c r="V502" s="133"/>
      <c r="AF502" s="133"/>
      <c r="AP502" s="133"/>
      <c r="AZ502" s="133"/>
      <c r="BA502" s="133"/>
      <c r="BB502" s="133"/>
      <c r="BC502" s="133"/>
      <c r="BD502" s="133"/>
      <c r="BE502" s="133"/>
      <c r="BF502" s="133"/>
      <c r="BG502" s="133"/>
      <c r="BJ502" s="133"/>
      <c r="BT502" s="133"/>
      <c r="CD502" s="133"/>
      <c r="CN502" s="133"/>
      <c r="CX502" s="133"/>
      <c r="DH502" s="133"/>
      <c r="DR502" s="133"/>
      <c r="EB502" s="133"/>
      <c r="EL502" s="133"/>
      <c r="EV502" s="133"/>
      <c r="FF502" s="133"/>
      <c r="FP502" s="133"/>
      <c r="FZ502" s="133"/>
      <c r="GJ502" s="133"/>
      <c r="GT502" s="133"/>
      <c r="HD502" s="133"/>
      <c r="HN502" s="133"/>
      <c r="HX502" s="133"/>
      <c r="IH502" s="133"/>
      <c r="IR502" s="133"/>
      <c r="JB502" s="133"/>
      <c r="JL502" s="133"/>
      <c r="JV502" s="133"/>
      <c r="KF502" s="133"/>
    </row>
    <row xmlns:x14ac="http://schemas.microsoft.com/office/spreadsheetml/2009/9/ac" r="503" s="3" customFormat="true" x14ac:dyDescent="0.25">
      <c r="A503" s="424"/>
      <c r="B503" s="133"/>
      <c r="L503" s="133"/>
      <c r="V503" s="133"/>
      <c r="AF503" s="133"/>
      <c r="AP503" s="133"/>
      <c r="AZ503" s="133"/>
      <c r="BA503" s="133"/>
      <c r="BB503" s="133"/>
      <c r="BC503" s="133"/>
      <c r="BD503" s="133"/>
      <c r="BE503" s="133"/>
      <c r="BF503" s="133"/>
      <c r="BG503" s="133"/>
      <c r="BJ503" s="133"/>
      <c r="BT503" s="133"/>
      <c r="CD503" s="133"/>
      <c r="CN503" s="133"/>
      <c r="CX503" s="133"/>
      <c r="DH503" s="133"/>
      <c r="DR503" s="133"/>
      <c r="EB503" s="133"/>
      <c r="EL503" s="133"/>
      <c r="EV503" s="133"/>
      <c r="FF503" s="133"/>
      <c r="FP503" s="133"/>
      <c r="FZ503" s="133"/>
      <c r="GJ503" s="133"/>
      <c r="GT503" s="133"/>
      <c r="HD503" s="133"/>
      <c r="HN503" s="133"/>
      <c r="HX503" s="133"/>
      <c r="IH503" s="133"/>
      <c r="IR503" s="133"/>
      <c r="JB503" s="133"/>
      <c r="JL503" s="133"/>
      <c r="JV503" s="133"/>
      <c r="KF503" s="133"/>
    </row>
    <row xmlns:x14ac="http://schemas.microsoft.com/office/spreadsheetml/2009/9/ac" r="504" s="3" customFormat="true" x14ac:dyDescent="0.25">
      <c r="A504" s="424"/>
      <c r="B504" s="133"/>
      <c r="L504" s="133"/>
      <c r="V504" s="133"/>
      <c r="AF504" s="133"/>
      <c r="AP504" s="133"/>
      <c r="AZ504" s="133"/>
      <c r="BA504" s="133"/>
      <c r="BB504" s="133"/>
      <c r="BC504" s="133"/>
      <c r="BD504" s="133"/>
      <c r="BE504" s="133"/>
      <c r="BF504" s="133"/>
      <c r="BG504" s="133"/>
      <c r="BJ504" s="133"/>
      <c r="BT504" s="133"/>
      <c r="CD504" s="133"/>
      <c r="CN504" s="133"/>
      <c r="CX504" s="133"/>
      <c r="DH504" s="133"/>
      <c r="DR504" s="133"/>
      <c r="EB504" s="133"/>
      <c r="EL504" s="133"/>
      <c r="EV504" s="133"/>
      <c r="FF504" s="133"/>
      <c r="FP504" s="133"/>
      <c r="FZ504" s="133"/>
      <c r="GJ504" s="133"/>
      <c r="GT504" s="133"/>
      <c r="HD504" s="133"/>
      <c r="HN504" s="133"/>
      <c r="HX504" s="133"/>
      <c r="IH504" s="133"/>
      <c r="IR504" s="133"/>
      <c r="JB504" s="133"/>
      <c r="JL504" s="133"/>
      <c r="JV504" s="133"/>
      <c r="KF504" s="133"/>
    </row>
    <row xmlns:x14ac="http://schemas.microsoft.com/office/spreadsheetml/2009/9/ac" r="505" s="3" customFormat="true" x14ac:dyDescent="0.25">
      <c r="A505" s="424"/>
      <c r="B505" s="133"/>
      <c r="L505" s="133"/>
      <c r="V505" s="133"/>
      <c r="AF505" s="133"/>
      <c r="AP505" s="133"/>
      <c r="AZ505" s="133"/>
      <c r="BA505" s="133"/>
      <c r="BB505" s="133"/>
      <c r="BC505" s="133"/>
      <c r="BD505" s="133"/>
      <c r="BE505" s="133"/>
      <c r="BF505" s="133"/>
      <c r="BG505" s="133"/>
      <c r="BJ505" s="133"/>
      <c r="BT505" s="133"/>
      <c r="CD505" s="133"/>
      <c r="CN505" s="133"/>
      <c r="CX505" s="133"/>
      <c r="DH505" s="133"/>
      <c r="DR505" s="133"/>
      <c r="EB505" s="133"/>
      <c r="EL505" s="133"/>
      <c r="EV505" s="133"/>
      <c r="FF505" s="133"/>
      <c r="FP505" s="133"/>
      <c r="FZ505" s="133"/>
      <c r="GJ505" s="133"/>
      <c r="GT505" s="133"/>
      <c r="HD505" s="133"/>
      <c r="HN505" s="133"/>
      <c r="HX505" s="133"/>
      <c r="IH505" s="133"/>
      <c r="IR505" s="133"/>
      <c r="JB505" s="133"/>
      <c r="JL505" s="133"/>
      <c r="JV505" s="133"/>
      <c r="KF505" s="133"/>
    </row>
    <row xmlns:x14ac="http://schemas.microsoft.com/office/spreadsheetml/2009/9/ac" r="506" s="3" customFormat="true" x14ac:dyDescent="0.25">
      <c r="A506" s="424"/>
      <c r="B506" s="133"/>
      <c r="L506" s="133"/>
      <c r="V506" s="133"/>
      <c r="AF506" s="133"/>
      <c r="AP506" s="133"/>
      <c r="AZ506" s="133"/>
      <c r="BA506" s="133"/>
      <c r="BB506" s="133"/>
      <c r="BC506" s="133"/>
      <c r="BD506" s="133"/>
      <c r="BE506" s="133"/>
      <c r="BF506" s="133"/>
      <c r="BG506" s="133"/>
      <c r="BJ506" s="133"/>
      <c r="BT506" s="133"/>
      <c r="CD506" s="133"/>
      <c r="CN506" s="133"/>
      <c r="CX506" s="133"/>
      <c r="DH506" s="133"/>
      <c r="DR506" s="133"/>
      <c r="EB506" s="133"/>
      <c r="EL506" s="133"/>
      <c r="EV506" s="133"/>
      <c r="FF506" s="133"/>
      <c r="FP506" s="133"/>
      <c r="FZ506" s="133"/>
      <c r="GJ506" s="133"/>
      <c r="GT506" s="133"/>
      <c r="HD506" s="133"/>
      <c r="HN506" s="133"/>
      <c r="HX506" s="133"/>
      <c r="IH506" s="133"/>
      <c r="IR506" s="133"/>
      <c r="JB506" s="133"/>
      <c r="JL506" s="133"/>
      <c r="JV506" s="133"/>
      <c r="KF506" s="133"/>
    </row>
    <row xmlns:x14ac="http://schemas.microsoft.com/office/spreadsheetml/2009/9/ac" r="507" s="3" customFormat="true" x14ac:dyDescent="0.25">
      <c r="A507" s="424"/>
      <c r="B507" s="133"/>
      <c r="L507" s="133"/>
      <c r="V507" s="133"/>
      <c r="AF507" s="133"/>
      <c r="AP507" s="133"/>
      <c r="AZ507" s="133"/>
      <c r="BA507" s="133"/>
      <c r="BB507" s="133"/>
      <c r="BC507" s="133"/>
      <c r="BD507" s="133"/>
      <c r="BE507" s="133"/>
      <c r="BF507" s="133"/>
      <c r="BG507" s="133"/>
      <c r="BJ507" s="133"/>
      <c r="BT507" s="133"/>
      <c r="CD507" s="133"/>
      <c r="CN507" s="133"/>
      <c r="CX507" s="133"/>
      <c r="DH507" s="133"/>
      <c r="DR507" s="133"/>
      <c r="EB507" s="133"/>
      <c r="EL507" s="133"/>
      <c r="EV507" s="133"/>
      <c r="FF507" s="133"/>
      <c r="FP507" s="133"/>
      <c r="FZ507" s="133"/>
      <c r="GJ507" s="133"/>
      <c r="GT507" s="133"/>
      <c r="HD507" s="133"/>
      <c r="HN507" s="133"/>
      <c r="HX507" s="133"/>
      <c r="IH507" s="133"/>
      <c r="IR507" s="133"/>
      <c r="JB507" s="133"/>
      <c r="JL507" s="133"/>
      <c r="JV507" s="133"/>
      <c r="KF507" s="133"/>
    </row>
    <row xmlns:x14ac="http://schemas.microsoft.com/office/spreadsheetml/2009/9/ac" r="508" s="3" customFormat="true" x14ac:dyDescent="0.25">
      <c r="A508" s="424"/>
      <c r="B508" s="133"/>
      <c r="L508" s="133"/>
      <c r="V508" s="133"/>
      <c r="AF508" s="133"/>
      <c r="AP508" s="133"/>
      <c r="AZ508" s="133"/>
      <c r="BA508" s="133"/>
      <c r="BB508" s="133"/>
      <c r="BC508" s="133"/>
      <c r="BD508" s="133"/>
      <c r="BE508" s="133"/>
      <c r="BF508" s="133"/>
      <c r="BG508" s="133"/>
      <c r="BJ508" s="133"/>
      <c r="BT508" s="133"/>
      <c r="CD508" s="133"/>
      <c r="CN508" s="133"/>
      <c r="CX508" s="133"/>
      <c r="DH508" s="133"/>
      <c r="DR508" s="133"/>
      <c r="EB508" s="133"/>
      <c r="EL508" s="133"/>
      <c r="EV508" s="133"/>
      <c r="FF508" s="133"/>
      <c r="FP508" s="133"/>
      <c r="FZ508" s="133"/>
      <c r="GJ508" s="133"/>
      <c r="GT508" s="133"/>
      <c r="HD508" s="133"/>
      <c r="HN508" s="133"/>
      <c r="HX508" s="133"/>
      <c r="IH508" s="133"/>
      <c r="IR508" s="133"/>
      <c r="JB508" s="133"/>
      <c r="JL508" s="133"/>
      <c r="JV508" s="133"/>
      <c r="KF508" s="133"/>
    </row>
    <row xmlns:x14ac="http://schemas.microsoft.com/office/spreadsheetml/2009/9/ac" r="509" s="3" customFormat="true" x14ac:dyDescent="0.25">
      <c r="A509" s="424"/>
      <c r="B509" s="133"/>
      <c r="L509" s="133"/>
      <c r="V509" s="133"/>
      <c r="AF509" s="133"/>
      <c r="AP509" s="133"/>
      <c r="AZ509" s="133"/>
      <c r="BA509" s="133"/>
      <c r="BB509" s="133"/>
      <c r="BC509" s="133"/>
      <c r="BD509" s="133"/>
      <c r="BE509" s="133"/>
      <c r="BF509" s="133"/>
      <c r="BG509" s="133"/>
      <c r="BJ509" s="133"/>
      <c r="BT509" s="133"/>
      <c r="CD509" s="133"/>
      <c r="CN509" s="133"/>
      <c r="CX509" s="133"/>
      <c r="DH509" s="133"/>
      <c r="DR509" s="133"/>
      <c r="EB509" s="133"/>
      <c r="EL509" s="133"/>
      <c r="EV509" s="133"/>
      <c r="FF509" s="133"/>
      <c r="FP509" s="133"/>
      <c r="FZ509" s="133"/>
      <c r="GJ509" s="133"/>
      <c r="GT509" s="133"/>
      <c r="HD509" s="133"/>
      <c r="HN509" s="133"/>
      <c r="HX509" s="133"/>
      <c r="IH509" s="133"/>
      <c r="IR509" s="133"/>
      <c r="JB509" s="133"/>
      <c r="JL509" s="133"/>
      <c r="JV509" s="133"/>
      <c r="KF509" s="133"/>
    </row>
    <row xmlns:x14ac="http://schemas.microsoft.com/office/spreadsheetml/2009/9/ac" r="510" s="3" customFormat="true" x14ac:dyDescent="0.25">
      <c r="A510" s="424"/>
      <c r="B510" s="133"/>
      <c r="L510" s="133"/>
      <c r="V510" s="133"/>
      <c r="AF510" s="133"/>
      <c r="AP510" s="133"/>
      <c r="AZ510" s="133"/>
      <c r="BA510" s="133"/>
      <c r="BB510" s="133"/>
      <c r="BC510" s="133"/>
      <c r="BD510" s="133"/>
      <c r="BE510" s="133"/>
      <c r="BF510" s="133"/>
      <c r="BG510" s="133"/>
      <c r="BJ510" s="133"/>
      <c r="BT510" s="133"/>
      <c r="CD510" s="133"/>
      <c r="CN510" s="133"/>
      <c r="CX510" s="133"/>
      <c r="DH510" s="133"/>
      <c r="DR510" s="133"/>
      <c r="EB510" s="133"/>
      <c r="EL510" s="133"/>
      <c r="EV510" s="133"/>
      <c r="FF510" s="133"/>
      <c r="FP510" s="133"/>
      <c r="FZ510" s="133"/>
      <c r="GJ510" s="133"/>
      <c r="GT510" s="133"/>
      <c r="HD510" s="133"/>
      <c r="HN510" s="133"/>
      <c r="HX510" s="133"/>
      <c r="IH510" s="133"/>
      <c r="IR510" s="133"/>
      <c r="JB510" s="133"/>
      <c r="JL510" s="133"/>
      <c r="JV510" s="133"/>
      <c r="KF510" s="133"/>
    </row>
    <row xmlns:x14ac="http://schemas.microsoft.com/office/spreadsheetml/2009/9/ac" r="511" s="3" customFormat="true" x14ac:dyDescent="0.25">
      <c r="A511" s="424"/>
      <c r="B511" s="133"/>
      <c r="L511" s="133"/>
      <c r="V511" s="133"/>
      <c r="AF511" s="133"/>
      <c r="AP511" s="133"/>
      <c r="AZ511" s="133"/>
      <c r="BA511" s="133"/>
      <c r="BB511" s="133"/>
      <c r="BC511" s="133"/>
      <c r="BD511" s="133"/>
      <c r="BE511" s="133"/>
      <c r="BF511" s="133"/>
      <c r="BG511" s="133"/>
      <c r="BJ511" s="133"/>
      <c r="BT511" s="133"/>
      <c r="CD511" s="133"/>
      <c r="CN511" s="133"/>
      <c r="CX511" s="133"/>
      <c r="DH511" s="133"/>
      <c r="DR511" s="133"/>
      <c r="EB511" s="133"/>
      <c r="EL511" s="133"/>
      <c r="EV511" s="133"/>
      <c r="FF511" s="133"/>
      <c r="FP511" s="133"/>
      <c r="FZ511" s="133"/>
      <c r="GJ511" s="133"/>
      <c r="GT511" s="133"/>
      <c r="HD511" s="133"/>
      <c r="HN511" s="133"/>
      <c r="HX511" s="133"/>
      <c r="IH511" s="133"/>
      <c r="IR511" s="133"/>
      <c r="JB511" s="133"/>
      <c r="JL511" s="133"/>
      <c r="JV511" s="133"/>
      <c r="KF511" s="133"/>
    </row>
    <row xmlns:x14ac="http://schemas.microsoft.com/office/spreadsheetml/2009/9/ac" r="512" s="3" customFormat="true" x14ac:dyDescent="0.25">
      <c r="A512" s="424"/>
      <c r="B512" s="133"/>
      <c r="L512" s="133"/>
      <c r="V512" s="133"/>
      <c r="AF512" s="133"/>
      <c r="AP512" s="133"/>
      <c r="AZ512" s="133"/>
      <c r="BA512" s="133"/>
      <c r="BB512" s="133"/>
      <c r="BC512" s="133"/>
      <c r="BD512" s="133"/>
      <c r="BE512" s="133"/>
      <c r="BF512" s="133"/>
      <c r="BG512" s="133"/>
      <c r="BJ512" s="133"/>
      <c r="BT512" s="133"/>
      <c r="CD512" s="133"/>
      <c r="CN512" s="133"/>
      <c r="CX512" s="133"/>
      <c r="DH512" s="133"/>
      <c r="DR512" s="133"/>
      <c r="EB512" s="133"/>
      <c r="EL512" s="133"/>
      <c r="EV512" s="133"/>
      <c r="FF512" s="133"/>
      <c r="FP512" s="133"/>
      <c r="FZ512" s="133"/>
      <c r="GJ512" s="133"/>
      <c r="GT512" s="133"/>
      <c r="HD512" s="133"/>
      <c r="HN512" s="133"/>
      <c r="HX512" s="133"/>
      <c r="IH512" s="133"/>
      <c r="IR512" s="133"/>
      <c r="JB512" s="133"/>
      <c r="JL512" s="133"/>
      <c r="JV512" s="133"/>
      <c r="KF512" s="133"/>
    </row>
    <row xmlns:x14ac="http://schemas.microsoft.com/office/spreadsheetml/2009/9/ac" r="513" s="3" customFormat="true" x14ac:dyDescent="0.25">
      <c r="A513" s="424"/>
      <c r="B513" s="133"/>
      <c r="L513" s="133"/>
      <c r="V513" s="133"/>
      <c r="AF513" s="133"/>
      <c r="AP513" s="133"/>
      <c r="AZ513" s="133"/>
      <c r="BA513" s="133"/>
      <c r="BB513" s="133"/>
      <c r="BC513" s="133"/>
      <c r="BD513" s="133"/>
      <c r="BE513" s="133"/>
      <c r="BF513" s="133"/>
      <c r="BG513" s="133"/>
      <c r="BJ513" s="133"/>
      <c r="BT513" s="133"/>
      <c r="CD513" s="133"/>
      <c r="CN513" s="133"/>
      <c r="CX513" s="133"/>
      <c r="DH513" s="133"/>
      <c r="DR513" s="133"/>
      <c r="EB513" s="133"/>
      <c r="EL513" s="133"/>
      <c r="EV513" s="133"/>
      <c r="FF513" s="133"/>
      <c r="FP513" s="133"/>
      <c r="FZ513" s="133"/>
      <c r="GJ513" s="133"/>
      <c r="GT513" s="133"/>
      <c r="HD513" s="133"/>
      <c r="HN513" s="133"/>
      <c r="HX513" s="133"/>
      <c r="IH513" s="133"/>
      <c r="IR513" s="133"/>
      <c r="JB513" s="133"/>
      <c r="JL513" s="133"/>
      <c r="JV513" s="133"/>
      <c r="KF513" s="133"/>
    </row>
    <row xmlns:x14ac="http://schemas.microsoft.com/office/spreadsheetml/2009/9/ac" r="514" s="3" customFormat="true" x14ac:dyDescent="0.25">
      <c r="A514" s="424"/>
      <c r="B514" s="133"/>
      <c r="L514" s="133"/>
      <c r="V514" s="133"/>
      <c r="AF514" s="133"/>
      <c r="AP514" s="133"/>
      <c r="AZ514" s="133"/>
      <c r="BA514" s="133"/>
      <c r="BB514" s="133"/>
      <c r="BC514" s="133"/>
      <c r="BD514" s="133"/>
      <c r="BE514" s="133"/>
      <c r="BF514" s="133"/>
      <c r="BG514" s="133"/>
      <c r="BJ514" s="133"/>
      <c r="BT514" s="133"/>
      <c r="CD514" s="133"/>
      <c r="CN514" s="133"/>
      <c r="CX514" s="133"/>
      <c r="DH514" s="133"/>
      <c r="DR514" s="133"/>
      <c r="EB514" s="133"/>
      <c r="EL514" s="133"/>
      <c r="EV514" s="133"/>
      <c r="FF514" s="133"/>
      <c r="FP514" s="133"/>
      <c r="FZ514" s="133"/>
      <c r="GJ514" s="133"/>
      <c r="GT514" s="133"/>
      <c r="HD514" s="133"/>
      <c r="HN514" s="133"/>
      <c r="HX514" s="133"/>
      <c r="IH514" s="133"/>
      <c r="IR514" s="133"/>
      <c r="JB514" s="133"/>
      <c r="JL514" s="133"/>
      <c r="JV514" s="133"/>
      <c r="KF514" s="133"/>
    </row>
    <row xmlns:x14ac="http://schemas.microsoft.com/office/spreadsheetml/2009/9/ac" r="515" s="3" customFormat="true" x14ac:dyDescent="0.25">
      <c r="A515" s="424"/>
      <c r="B515" s="133"/>
      <c r="L515" s="133"/>
      <c r="V515" s="133"/>
      <c r="AF515" s="133"/>
      <c r="AP515" s="133"/>
      <c r="AZ515" s="133"/>
      <c r="BA515" s="133"/>
      <c r="BB515" s="133"/>
      <c r="BC515" s="133"/>
      <c r="BD515" s="133"/>
      <c r="BE515" s="133"/>
      <c r="BF515" s="133"/>
      <c r="BG515" s="133"/>
      <c r="BJ515" s="133"/>
      <c r="BT515" s="133"/>
      <c r="CD515" s="133"/>
      <c r="CN515" s="133"/>
      <c r="CX515" s="133"/>
      <c r="DH515" s="133"/>
      <c r="DR515" s="133"/>
      <c r="EB515" s="133"/>
      <c r="EL515" s="133"/>
      <c r="EV515" s="133"/>
      <c r="FF515" s="133"/>
      <c r="FP515" s="133"/>
      <c r="FZ515" s="133"/>
      <c r="GJ515" s="133"/>
      <c r="GT515" s="133"/>
      <c r="HD515" s="133"/>
      <c r="HN515" s="133"/>
      <c r="HX515" s="133"/>
      <c r="IH515" s="133"/>
      <c r="IR515" s="133"/>
      <c r="JB515" s="133"/>
      <c r="JL515" s="133"/>
      <c r="JV515" s="133"/>
      <c r="KF515" s="133"/>
    </row>
    <row xmlns:x14ac="http://schemas.microsoft.com/office/spreadsheetml/2009/9/ac" r="516" s="3" customFormat="true" x14ac:dyDescent="0.25">
      <c r="A516" s="424"/>
      <c r="B516" s="133"/>
      <c r="L516" s="133"/>
      <c r="V516" s="133"/>
      <c r="AF516" s="133"/>
      <c r="AP516" s="133"/>
      <c r="AZ516" s="133"/>
      <c r="BA516" s="133"/>
      <c r="BB516" s="133"/>
      <c r="BC516" s="133"/>
      <c r="BD516" s="133"/>
      <c r="BE516" s="133"/>
      <c r="BF516" s="133"/>
      <c r="BG516" s="133"/>
      <c r="BJ516" s="133"/>
      <c r="BT516" s="133"/>
      <c r="CD516" s="133"/>
      <c r="CN516" s="133"/>
      <c r="CX516" s="133"/>
      <c r="DH516" s="133"/>
      <c r="DR516" s="133"/>
      <c r="EB516" s="133"/>
      <c r="EL516" s="133"/>
      <c r="EV516" s="133"/>
      <c r="FF516" s="133"/>
      <c r="FP516" s="133"/>
      <c r="FZ516" s="133"/>
      <c r="GJ516" s="133"/>
      <c r="GT516" s="133"/>
      <c r="HD516" s="133"/>
      <c r="HN516" s="133"/>
      <c r="HX516" s="133"/>
      <c r="IH516" s="133"/>
      <c r="IR516" s="133"/>
      <c r="JB516" s="133"/>
      <c r="JL516" s="133"/>
      <c r="JV516" s="133"/>
      <c r="KF516" s="133"/>
    </row>
    <row xmlns:x14ac="http://schemas.microsoft.com/office/spreadsheetml/2009/9/ac" r="517" s="3" customFormat="true" x14ac:dyDescent="0.25">
      <c r="A517" s="424"/>
      <c r="B517" s="133"/>
      <c r="L517" s="133"/>
      <c r="V517" s="133"/>
      <c r="AF517" s="133"/>
      <c r="AP517" s="133"/>
      <c r="AZ517" s="133"/>
      <c r="BA517" s="133"/>
      <c r="BB517" s="133"/>
      <c r="BC517" s="133"/>
      <c r="BD517" s="133"/>
      <c r="BE517" s="133"/>
      <c r="BF517" s="133"/>
      <c r="BG517" s="133"/>
      <c r="BJ517" s="133"/>
      <c r="BT517" s="133"/>
      <c r="CD517" s="133"/>
      <c r="CN517" s="133"/>
      <c r="CX517" s="133"/>
      <c r="DH517" s="133"/>
      <c r="DR517" s="133"/>
      <c r="EB517" s="133"/>
      <c r="EL517" s="133"/>
      <c r="EV517" s="133"/>
      <c r="FF517" s="133"/>
      <c r="FP517" s="133"/>
      <c r="FZ517" s="133"/>
      <c r="GJ517" s="133"/>
      <c r="GT517" s="133"/>
      <c r="HD517" s="133"/>
      <c r="HN517" s="133"/>
      <c r="HX517" s="133"/>
      <c r="IH517" s="133"/>
      <c r="IR517" s="133"/>
      <c r="JB517" s="133"/>
      <c r="JL517" s="133"/>
      <c r="JV517" s="133"/>
      <c r="KF517" s="133"/>
    </row>
    <row xmlns:x14ac="http://schemas.microsoft.com/office/spreadsheetml/2009/9/ac" r="518" s="3" customFormat="true" x14ac:dyDescent="0.25">
      <c r="A518" s="424"/>
      <c r="B518" s="133"/>
      <c r="L518" s="133"/>
      <c r="V518" s="133"/>
      <c r="AF518" s="133"/>
      <c r="AP518" s="133"/>
      <c r="AZ518" s="133"/>
      <c r="BA518" s="133"/>
      <c r="BB518" s="133"/>
      <c r="BC518" s="133"/>
      <c r="BD518" s="133"/>
      <c r="BE518" s="133"/>
      <c r="BF518" s="133"/>
      <c r="BG518" s="133"/>
      <c r="BJ518" s="133"/>
      <c r="BT518" s="133"/>
      <c r="CD518" s="133"/>
      <c r="CN518" s="133"/>
      <c r="CX518" s="133"/>
      <c r="DH518" s="133"/>
      <c r="DR518" s="133"/>
      <c r="EB518" s="133"/>
      <c r="EL518" s="133"/>
      <c r="EV518" s="133"/>
      <c r="FF518" s="133"/>
      <c r="FP518" s="133"/>
      <c r="FZ518" s="133"/>
      <c r="GJ518" s="133"/>
      <c r="GT518" s="133"/>
      <c r="HD518" s="133"/>
      <c r="HN518" s="133"/>
      <c r="HX518" s="133"/>
      <c r="IH518" s="133"/>
      <c r="IR518" s="133"/>
      <c r="JB518" s="133"/>
      <c r="JL518" s="133"/>
      <c r="JV518" s="133"/>
      <c r="KF518" s="133"/>
    </row>
    <row xmlns:x14ac="http://schemas.microsoft.com/office/spreadsheetml/2009/9/ac" r="519" s="3" customFormat="true" x14ac:dyDescent="0.25">
      <c r="A519" s="424"/>
      <c r="B519" s="133"/>
      <c r="L519" s="133"/>
      <c r="V519" s="133"/>
      <c r="AF519" s="133"/>
      <c r="AP519" s="133"/>
      <c r="AZ519" s="133"/>
      <c r="BA519" s="133"/>
      <c r="BB519" s="133"/>
      <c r="BC519" s="133"/>
      <c r="BD519" s="133"/>
      <c r="BE519" s="133"/>
      <c r="BF519" s="133"/>
      <c r="BG519" s="133"/>
      <c r="BJ519" s="133"/>
      <c r="BT519" s="133"/>
      <c r="CD519" s="133"/>
      <c r="CN519" s="133"/>
      <c r="CX519" s="133"/>
      <c r="DH519" s="133"/>
      <c r="DR519" s="133"/>
      <c r="EB519" s="133"/>
      <c r="EL519" s="133"/>
      <c r="EV519" s="133"/>
      <c r="FF519" s="133"/>
      <c r="FP519" s="133"/>
      <c r="FZ519" s="133"/>
      <c r="GJ519" s="133"/>
      <c r="GT519" s="133"/>
      <c r="HD519" s="133"/>
      <c r="HN519" s="133"/>
      <c r="HX519" s="133"/>
      <c r="IH519" s="133"/>
      <c r="IR519" s="133"/>
      <c r="JB519" s="133"/>
      <c r="JL519" s="133"/>
      <c r="JV519" s="133"/>
      <c r="KF519" s="133"/>
    </row>
    <row xmlns:x14ac="http://schemas.microsoft.com/office/spreadsheetml/2009/9/ac" r="520" s="3" customFormat="true" x14ac:dyDescent="0.25">
      <c r="A520" s="424"/>
      <c r="B520" s="133"/>
      <c r="L520" s="133"/>
      <c r="V520" s="133"/>
      <c r="AF520" s="133"/>
      <c r="AP520" s="133"/>
      <c r="AZ520" s="133"/>
      <c r="BA520" s="133"/>
      <c r="BB520" s="133"/>
      <c r="BC520" s="133"/>
      <c r="BD520" s="133"/>
      <c r="BE520" s="133"/>
      <c r="BF520" s="133"/>
      <c r="BG520" s="133"/>
      <c r="BJ520" s="133"/>
      <c r="BT520" s="133"/>
      <c r="CD520" s="133"/>
      <c r="CN520" s="133"/>
      <c r="CX520" s="133"/>
      <c r="DH520" s="133"/>
      <c r="DR520" s="133"/>
      <c r="EB520" s="133"/>
      <c r="EL520" s="133"/>
      <c r="EV520" s="133"/>
      <c r="FF520" s="133"/>
      <c r="FP520" s="133"/>
      <c r="FZ520" s="133"/>
      <c r="GJ520" s="133"/>
      <c r="GT520" s="133"/>
      <c r="HD520" s="133"/>
      <c r="HN520" s="133"/>
      <c r="HX520" s="133"/>
      <c r="IH520" s="133"/>
      <c r="IR520" s="133"/>
      <c r="JB520" s="133"/>
      <c r="JL520" s="133"/>
      <c r="JV520" s="133"/>
      <c r="KF520" s="133"/>
    </row>
    <row xmlns:x14ac="http://schemas.microsoft.com/office/spreadsheetml/2009/9/ac" r="521" s="3" customFormat="true" x14ac:dyDescent="0.25">
      <c r="A521" s="424"/>
      <c r="B521" s="133"/>
      <c r="L521" s="133"/>
      <c r="V521" s="133"/>
      <c r="AF521" s="133"/>
      <c r="AP521" s="133"/>
      <c r="AZ521" s="133"/>
      <c r="BA521" s="133"/>
      <c r="BB521" s="133"/>
      <c r="BC521" s="133"/>
      <c r="BD521" s="133"/>
      <c r="BE521" s="133"/>
      <c r="BF521" s="133"/>
      <c r="BG521" s="133"/>
      <c r="BJ521" s="133"/>
      <c r="BT521" s="133"/>
      <c r="CD521" s="133"/>
      <c r="CN521" s="133"/>
      <c r="CX521" s="133"/>
      <c r="DH521" s="133"/>
      <c r="DR521" s="133"/>
      <c r="EB521" s="133"/>
      <c r="EL521" s="133"/>
      <c r="EV521" s="133"/>
      <c r="FF521" s="133"/>
      <c r="FP521" s="133"/>
      <c r="FZ521" s="133"/>
      <c r="GJ521" s="133"/>
      <c r="GT521" s="133"/>
      <c r="HD521" s="133"/>
      <c r="HN521" s="133"/>
      <c r="HX521" s="133"/>
      <c r="IH521" s="133"/>
      <c r="IR521" s="133"/>
      <c r="JB521" s="133"/>
      <c r="JL521" s="133"/>
      <c r="JV521" s="133"/>
      <c r="KF521" s="133"/>
    </row>
    <row xmlns:x14ac="http://schemas.microsoft.com/office/spreadsheetml/2009/9/ac" r="522" s="3" customFormat="true" x14ac:dyDescent="0.25">
      <c r="A522" s="424"/>
      <c r="B522" s="133"/>
      <c r="L522" s="133"/>
      <c r="V522" s="133"/>
      <c r="AF522" s="133"/>
      <c r="AP522" s="133"/>
      <c r="AZ522" s="133"/>
      <c r="BA522" s="133"/>
      <c r="BB522" s="133"/>
      <c r="BC522" s="133"/>
      <c r="BD522" s="133"/>
      <c r="BE522" s="133"/>
      <c r="BF522" s="133"/>
      <c r="BG522" s="133"/>
      <c r="BJ522" s="133"/>
      <c r="BT522" s="133"/>
      <c r="CD522" s="133"/>
      <c r="CN522" s="133"/>
      <c r="CX522" s="133"/>
      <c r="DH522" s="133"/>
      <c r="DR522" s="133"/>
      <c r="EB522" s="133"/>
      <c r="EL522" s="133"/>
      <c r="EV522" s="133"/>
      <c r="FF522" s="133"/>
      <c r="FP522" s="133"/>
      <c r="FZ522" s="133"/>
      <c r="GJ522" s="133"/>
      <c r="GT522" s="133"/>
      <c r="HD522" s="133"/>
      <c r="HN522" s="133"/>
      <c r="HX522" s="133"/>
      <c r="IH522" s="133"/>
      <c r="IR522" s="133"/>
      <c r="JB522" s="133"/>
      <c r="JL522" s="133"/>
      <c r="JV522" s="133"/>
      <c r="KF522" s="133"/>
    </row>
    <row xmlns:x14ac="http://schemas.microsoft.com/office/spreadsheetml/2009/9/ac" r="523" s="3" customFormat="true" x14ac:dyDescent="0.25">
      <c r="A523" s="424"/>
      <c r="B523" s="133"/>
      <c r="L523" s="133"/>
      <c r="V523" s="133"/>
      <c r="AF523" s="133"/>
      <c r="AP523" s="133"/>
      <c r="AZ523" s="133"/>
      <c r="BA523" s="133"/>
      <c r="BB523" s="133"/>
      <c r="BC523" s="133"/>
      <c r="BD523" s="133"/>
      <c r="BE523" s="133"/>
      <c r="BF523" s="133"/>
      <c r="BG523" s="133"/>
      <c r="BJ523" s="133"/>
      <c r="BT523" s="133"/>
      <c r="CD523" s="133"/>
      <c r="CN523" s="133"/>
      <c r="CX523" s="133"/>
      <c r="DH523" s="133"/>
      <c r="DR523" s="133"/>
      <c r="EB523" s="133"/>
      <c r="EL523" s="133"/>
      <c r="EV523" s="133"/>
      <c r="FF523" s="133"/>
      <c r="FP523" s="133"/>
      <c r="FZ523" s="133"/>
      <c r="GJ523" s="133"/>
      <c r="GT523" s="133"/>
      <c r="HD523" s="133"/>
      <c r="HN523" s="133"/>
      <c r="HX523" s="133"/>
      <c r="IH523" s="133"/>
      <c r="IR523" s="133"/>
      <c r="JB523" s="133"/>
      <c r="JL523" s="133"/>
      <c r="JV523" s="133"/>
      <c r="KF523" s="133"/>
    </row>
    <row xmlns:x14ac="http://schemas.microsoft.com/office/spreadsheetml/2009/9/ac" r="524" s="3" customFormat="true" x14ac:dyDescent="0.25">
      <c r="A524" s="424"/>
      <c r="B524" s="133"/>
      <c r="L524" s="133"/>
      <c r="V524" s="133"/>
      <c r="AF524" s="133"/>
      <c r="AP524" s="133"/>
      <c r="AZ524" s="133"/>
      <c r="BA524" s="133"/>
      <c r="BB524" s="133"/>
      <c r="BC524" s="133"/>
      <c r="BD524" s="133"/>
      <c r="BE524" s="133"/>
      <c r="BF524" s="133"/>
      <c r="BG524" s="133"/>
      <c r="BJ524" s="133"/>
      <c r="BT524" s="133"/>
      <c r="CD524" s="133"/>
      <c r="CN524" s="133"/>
      <c r="CX524" s="133"/>
      <c r="DH524" s="133"/>
      <c r="DR524" s="133"/>
      <c r="EB524" s="133"/>
      <c r="EL524" s="133"/>
      <c r="EV524" s="133"/>
      <c r="FF524" s="133"/>
      <c r="FP524" s="133"/>
      <c r="FZ524" s="133"/>
      <c r="GJ524" s="133"/>
      <c r="GT524" s="133"/>
      <c r="HD524" s="133"/>
      <c r="HN524" s="133"/>
      <c r="HX524" s="133"/>
      <c r="IH524" s="133"/>
      <c r="IR524" s="133"/>
      <c r="JB524" s="133"/>
      <c r="JL524" s="133"/>
      <c r="JV524" s="133"/>
      <c r="KF524" s="133"/>
    </row>
    <row xmlns:x14ac="http://schemas.microsoft.com/office/spreadsheetml/2009/9/ac" r="525" s="3" customFormat="true" x14ac:dyDescent="0.25">
      <c r="A525" s="424"/>
      <c r="B525" s="133"/>
      <c r="L525" s="133"/>
      <c r="V525" s="133"/>
      <c r="AF525" s="133"/>
      <c r="AP525" s="133"/>
      <c r="AZ525" s="133"/>
      <c r="BA525" s="133"/>
      <c r="BB525" s="133"/>
      <c r="BC525" s="133"/>
      <c r="BD525" s="133"/>
      <c r="BE525" s="133"/>
      <c r="BF525" s="133"/>
      <c r="BG525" s="133"/>
      <c r="BJ525" s="133"/>
      <c r="BT525" s="133"/>
      <c r="CD525" s="133"/>
      <c r="CN525" s="133"/>
      <c r="CX525" s="133"/>
      <c r="DH525" s="133"/>
      <c r="DR525" s="133"/>
      <c r="EB525" s="133"/>
      <c r="EL525" s="133"/>
      <c r="EV525" s="133"/>
      <c r="FF525" s="133"/>
      <c r="FP525" s="133"/>
      <c r="FZ525" s="133"/>
      <c r="GJ525" s="133"/>
      <c r="GT525" s="133"/>
      <c r="HD525" s="133"/>
      <c r="HN525" s="133"/>
      <c r="HX525" s="133"/>
      <c r="IH525" s="133"/>
      <c r="IR525" s="133"/>
      <c r="JB525" s="133"/>
      <c r="JL525" s="133"/>
      <c r="JV525" s="133"/>
      <c r="KF525" s="133"/>
    </row>
    <row xmlns:x14ac="http://schemas.microsoft.com/office/spreadsheetml/2009/9/ac" r="526" s="3" customFormat="true" x14ac:dyDescent="0.25">
      <c r="A526" s="424"/>
      <c r="B526" s="133"/>
      <c r="L526" s="133"/>
      <c r="V526" s="133"/>
      <c r="AF526" s="133"/>
      <c r="AP526" s="133"/>
      <c r="AZ526" s="133"/>
      <c r="BA526" s="133"/>
      <c r="BB526" s="133"/>
      <c r="BC526" s="133"/>
      <c r="BD526" s="133"/>
      <c r="BE526" s="133"/>
      <c r="BF526" s="133"/>
      <c r="BG526" s="133"/>
      <c r="BJ526" s="133"/>
      <c r="BT526" s="133"/>
      <c r="CD526" s="133"/>
      <c r="CN526" s="133"/>
      <c r="CX526" s="133"/>
      <c r="DH526" s="133"/>
      <c r="DR526" s="133"/>
      <c r="EB526" s="133"/>
      <c r="EL526" s="133"/>
      <c r="EV526" s="133"/>
      <c r="FF526" s="133"/>
      <c r="FP526" s="133"/>
      <c r="FZ526" s="133"/>
      <c r="GJ526" s="133"/>
      <c r="GT526" s="133"/>
      <c r="HD526" s="133"/>
      <c r="HN526" s="133"/>
      <c r="HX526" s="133"/>
      <c r="IH526" s="133"/>
      <c r="IR526" s="133"/>
      <c r="JB526" s="133"/>
      <c r="JL526" s="133"/>
      <c r="JV526" s="133"/>
      <c r="KF526" s="133"/>
    </row>
    <row xmlns:x14ac="http://schemas.microsoft.com/office/spreadsheetml/2009/9/ac" r="527" s="3" customFormat="true" x14ac:dyDescent="0.25">
      <c r="A527" s="424"/>
      <c r="B527" s="133"/>
      <c r="L527" s="133"/>
      <c r="V527" s="133"/>
      <c r="AF527" s="133"/>
      <c r="AP527" s="133"/>
      <c r="AZ527" s="133"/>
      <c r="BA527" s="133"/>
      <c r="BB527" s="133"/>
      <c r="BC527" s="133"/>
      <c r="BD527" s="133"/>
      <c r="BE527" s="133"/>
      <c r="BF527" s="133"/>
      <c r="BG527" s="133"/>
      <c r="BJ527" s="133"/>
      <c r="BT527" s="133"/>
      <c r="CD527" s="133"/>
      <c r="CN527" s="133"/>
      <c r="CX527" s="133"/>
      <c r="DH527" s="133"/>
      <c r="DR527" s="133"/>
      <c r="EB527" s="133"/>
      <c r="EL527" s="133"/>
      <c r="EV527" s="133"/>
      <c r="FF527" s="133"/>
      <c r="FP527" s="133"/>
      <c r="FZ527" s="133"/>
      <c r="GJ527" s="133"/>
      <c r="GT527" s="133"/>
      <c r="HD527" s="133"/>
      <c r="HN527" s="133"/>
      <c r="HX527" s="133"/>
      <c r="IH527" s="133"/>
      <c r="IR527" s="133"/>
      <c r="JB527" s="133"/>
      <c r="JL527" s="133"/>
      <c r="JV527" s="133"/>
      <c r="KF527" s="133"/>
    </row>
    <row xmlns:x14ac="http://schemas.microsoft.com/office/spreadsheetml/2009/9/ac" r="528" s="3" customFormat="true" x14ac:dyDescent="0.25">
      <c r="A528" s="424"/>
      <c r="B528" s="133"/>
      <c r="L528" s="133"/>
      <c r="V528" s="133"/>
      <c r="AF528" s="133"/>
      <c r="AP528" s="133"/>
      <c r="AZ528" s="133"/>
      <c r="BA528" s="133"/>
      <c r="BB528" s="133"/>
      <c r="BC528" s="133"/>
      <c r="BD528" s="133"/>
      <c r="BE528" s="133"/>
      <c r="BF528" s="133"/>
      <c r="BG528" s="133"/>
      <c r="BJ528" s="133"/>
      <c r="BT528" s="133"/>
      <c r="CD528" s="133"/>
      <c r="CN528" s="133"/>
      <c r="CX528" s="133"/>
      <c r="DH528" s="133"/>
      <c r="DR528" s="133"/>
      <c r="EB528" s="133"/>
      <c r="EL528" s="133"/>
      <c r="EV528" s="133"/>
      <c r="FF528" s="133"/>
      <c r="FP528" s="133"/>
      <c r="FZ528" s="133"/>
      <c r="GJ528" s="133"/>
      <c r="GT528" s="133"/>
      <c r="HD528" s="133"/>
      <c r="HN528" s="133"/>
      <c r="HX528" s="133"/>
      <c r="IH528" s="133"/>
      <c r="IR528" s="133"/>
      <c r="JB528" s="133"/>
      <c r="JL528" s="133"/>
      <c r="JV528" s="133"/>
      <c r="KF528" s="133"/>
    </row>
    <row xmlns:x14ac="http://schemas.microsoft.com/office/spreadsheetml/2009/9/ac" r="529" s="3" customFormat="true" x14ac:dyDescent="0.25">
      <c r="A529" s="424"/>
      <c r="B529" s="133"/>
      <c r="L529" s="133"/>
      <c r="V529" s="133"/>
      <c r="AF529" s="133"/>
      <c r="AP529" s="133"/>
      <c r="AZ529" s="133"/>
      <c r="BA529" s="133"/>
      <c r="BB529" s="133"/>
      <c r="BC529" s="133"/>
      <c r="BD529" s="133"/>
      <c r="BE529" s="133"/>
      <c r="BF529" s="133"/>
      <c r="BG529" s="133"/>
      <c r="BJ529" s="133"/>
      <c r="BT529" s="133"/>
      <c r="CD529" s="133"/>
      <c r="CN529" s="133"/>
      <c r="CX529" s="133"/>
      <c r="DH529" s="133"/>
      <c r="DR529" s="133"/>
      <c r="EB529" s="133"/>
      <c r="EL529" s="133"/>
      <c r="EV529" s="133"/>
      <c r="FF529" s="133"/>
      <c r="FP529" s="133"/>
      <c r="FZ529" s="133"/>
      <c r="GJ529" s="133"/>
      <c r="GT529" s="133"/>
      <c r="HD529" s="133"/>
      <c r="HN529" s="133"/>
      <c r="HX529" s="133"/>
      <c r="IH529" s="133"/>
      <c r="IR529" s="133"/>
      <c r="JB529" s="133"/>
      <c r="JL529" s="133"/>
      <c r="JV529" s="133"/>
      <c r="KF529" s="133"/>
    </row>
    <row xmlns:x14ac="http://schemas.microsoft.com/office/spreadsheetml/2009/9/ac" r="530" s="3" customFormat="true" x14ac:dyDescent="0.25">
      <c r="A530" s="424"/>
      <c r="B530" s="133"/>
      <c r="L530" s="133"/>
      <c r="V530" s="133"/>
      <c r="AF530" s="133"/>
      <c r="AP530" s="133"/>
      <c r="AZ530" s="133"/>
      <c r="BA530" s="133"/>
      <c r="BB530" s="133"/>
      <c r="BC530" s="133"/>
      <c r="BD530" s="133"/>
      <c r="BE530" s="133"/>
      <c r="BF530" s="133"/>
      <c r="BG530" s="133"/>
      <c r="BJ530" s="133"/>
      <c r="BT530" s="133"/>
      <c r="CD530" s="133"/>
      <c r="CN530" s="133"/>
      <c r="CX530" s="133"/>
      <c r="DH530" s="133"/>
      <c r="DR530" s="133"/>
      <c r="EB530" s="133"/>
      <c r="EL530" s="133"/>
      <c r="EV530" s="133"/>
      <c r="FF530" s="133"/>
      <c r="FP530" s="133"/>
      <c r="FZ530" s="133"/>
      <c r="GJ530" s="133"/>
      <c r="GT530" s="133"/>
      <c r="HD530" s="133"/>
      <c r="HN530" s="133"/>
      <c r="HX530" s="133"/>
      <c r="IH530" s="133"/>
      <c r="IR530" s="133"/>
      <c r="JB530" s="133"/>
      <c r="JL530" s="133"/>
      <c r="JV530" s="133"/>
      <c r="KF530" s="133"/>
    </row>
    <row xmlns:x14ac="http://schemas.microsoft.com/office/spreadsheetml/2009/9/ac" r="531" s="3" customFormat="true" x14ac:dyDescent="0.25">
      <c r="A531" s="424"/>
      <c r="B531" s="133"/>
      <c r="L531" s="133"/>
      <c r="V531" s="133"/>
      <c r="AF531" s="133"/>
      <c r="AP531" s="133"/>
      <c r="AZ531" s="133"/>
      <c r="BA531" s="133"/>
      <c r="BB531" s="133"/>
      <c r="BC531" s="133"/>
      <c r="BD531" s="133"/>
      <c r="BE531" s="133"/>
      <c r="BF531" s="133"/>
      <c r="BG531" s="133"/>
      <c r="BJ531" s="133"/>
      <c r="BT531" s="133"/>
      <c r="CD531" s="133"/>
      <c r="CN531" s="133"/>
      <c r="CX531" s="133"/>
      <c r="DH531" s="133"/>
      <c r="DR531" s="133"/>
      <c r="EB531" s="133"/>
      <c r="EL531" s="133"/>
      <c r="EV531" s="133"/>
      <c r="FF531" s="133"/>
      <c r="FP531" s="133"/>
      <c r="FZ531" s="133"/>
      <c r="GJ531" s="133"/>
      <c r="GT531" s="133"/>
      <c r="HD531" s="133"/>
      <c r="HN531" s="133"/>
      <c r="HX531" s="133"/>
      <c r="IH531" s="133"/>
      <c r="IR531" s="133"/>
      <c r="JB531" s="133"/>
      <c r="JL531" s="133"/>
      <c r="JV531" s="133"/>
      <c r="KF531" s="133"/>
    </row>
    <row xmlns:x14ac="http://schemas.microsoft.com/office/spreadsheetml/2009/9/ac" r="532" s="3" customFormat="true" x14ac:dyDescent="0.25">
      <c r="A532" s="424"/>
      <c r="B532" s="133"/>
      <c r="L532" s="133"/>
      <c r="V532" s="133"/>
      <c r="AF532" s="133"/>
      <c r="AP532" s="133"/>
      <c r="AZ532" s="133"/>
      <c r="BA532" s="133"/>
      <c r="BB532" s="133"/>
      <c r="BC532" s="133"/>
      <c r="BD532" s="133"/>
      <c r="BE532" s="133"/>
      <c r="BF532" s="133"/>
      <c r="BG532" s="133"/>
      <c r="BJ532" s="133"/>
      <c r="BT532" s="133"/>
      <c r="CD532" s="133"/>
      <c r="CN532" s="133"/>
      <c r="CX532" s="133"/>
      <c r="DH532" s="133"/>
      <c r="DR532" s="133"/>
      <c r="EB532" s="133"/>
      <c r="EL532" s="133"/>
      <c r="EV532" s="133"/>
      <c r="FF532" s="133"/>
      <c r="FP532" s="133"/>
      <c r="FZ532" s="133"/>
      <c r="GJ532" s="133"/>
      <c r="GT532" s="133"/>
      <c r="HD532" s="133"/>
      <c r="HN532" s="133"/>
      <c r="HX532" s="133"/>
      <c r="IH532" s="133"/>
      <c r="IR532" s="133"/>
      <c r="JB532" s="133"/>
      <c r="JL532" s="133"/>
      <c r="JV532" s="133"/>
      <c r="KF532" s="133"/>
    </row>
    <row xmlns:x14ac="http://schemas.microsoft.com/office/spreadsheetml/2009/9/ac" r="533" s="3" customFormat="true" x14ac:dyDescent="0.25">
      <c r="A533" s="424"/>
      <c r="B533" s="133"/>
      <c r="L533" s="133"/>
      <c r="V533" s="133"/>
      <c r="AF533" s="133"/>
      <c r="AP533" s="133"/>
      <c r="AZ533" s="133"/>
      <c r="BA533" s="133"/>
      <c r="BB533" s="133"/>
      <c r="BC533" s="133"/>
      <c r="BD533" s="133"/>
      <c r="BE533" s="133"/>
      <c r="BF533" s="133"/>
      <c r="BG533" s="133"/>
      <c r="BJ533" s="133"/>
      <c r="BT533" s="133"/>
      <c r="CD533" s="133"/>
      <c r="CN533" s="133"/>
      <c r="CX533" s="133"/>
      <c r="DH533" s="133"/>
      <c r="DR533" s="133"/>
      <c r="EB533" s="133"/>
      <c r="EL533" s="133"/>
      <c r="EV533" s="133"/>
      <c r="FF533" s="133"/>
      <c r="FP533" s="133"/>
      <c r="FZ533" s="133"/>
      <c r="GJ533" s="133"/>
      <c r="GT533" s="133"/>
      <c r="HD533" s="133"/>
      <c r="HN533" s="133"/>
      <c r="HX533" s="133"/>
      <c r="IH533" s="133"/>
      <c r="IR533" s="133"/>
      <c r="JB533" s="133"/>
      <c r="JL533" s="133"/>
      <c r="JV533" s="133"/>
      <c r="KF533" s="133"/>
    </row>
    <row xmlns:x14ac="http://schemas.microsoft.com/office/spreadsheetml/2009/9/ac" r="534" s="3" customFormat="true" x14ac:dyDescent="0.25">
      <c r="A534" s="424"/>
      <c r="B534" s="133"/>
      <c r="L534" s="133"/>
      <c r="V534" s="133"/>
      <c r="AF534" s="133"/>
      <c r="AP534" s="133"/>
      <c r="AZ534" s="133"/>
      <c r="BA534" s="133"/>
      <c r="BB534" s="133"/>
      <c r="BC534" s="133"/>
      <c r="BD534" s="133"/>
      <c r="BE534" s="133"/>
      <c r="BF534" s="133"/>
      <c r="BG534" s="133"/>
      <c r="BJ534" s="133"/>
      <c r="BT534" s="133"/>
      <c r="CD534" s="133"/>
      <c r="CN534" s="133"/>
      <c r="CX534" s="133"/>
      <c r="DH534" s="133"/>
      <c r="DR534" s="133"/>
      <c r="EB534" s="133"/>
      <c r="EL534" s="133"/>
      <c r="EV534" s="133"/>
      <c r="FF534" s="133"/>
      <c r="FP534" s="133"/>
      <c r="FZ534" s="133"/>
      <c r="GJ534" s="133"/>
      <c r="GT534" s="133"/>
      <c r="HD534" s="133"/>
      <c r="HN534" s="133"/>
      <c r="HX534" s="133"/>
      <c r="IH534" s="133"/>
      <c r="IR534" s="133"/>
      <c r="JB534" s="133"/>
      <c r="JL534" s="133"/>
      <c r="JV534" s="133"/>
      <c r="KF534" s="133"/>
    </row>
    <row xmlns:x14ac="http://schemas.microsoft.com/office/spreadsheetml/2009/9/ac" r="535" s="3" customFormat="true" x14ac:dyDescent="0.25">
      <c r="A535" s="424"/>
      <c r="B535" s="133"/>
      <c r="L535" s="133"/>
      <c r="V535" s="133"/>
      <c r="AF535" s="133"/>
      <c r="AP535" s="133"/>
      <c r="AZ535" s="133"/>
      <c r="BA535" s="133"/>
      <c r="BB535" s="133"/>
      <c r="BC535" s="133"/>
      <c r="BD535" s="133"/>
      <c r="BE535" s="133"/>
      <c r="BF535" s="133"/>
      <c r="BG535" s="133"/>
      <c r="BJ535" s="133"/>
      <c r="BT535" s="133"/>
      <c r="CD535" s="133"/>
      <c r="CN535" s="133"/>
      <c r="CX535" s="133"/>
      <c r="DH535" s="133"/>
      <c r="DR535" s="133"/>
      <c r="EB535" s="133"/>
      <c r="EL535" s="133"/>
      <c r="EV535" s="133"/>
      <c r="FF535" s="133"/>
      <c r="FP535" s="133"/>
      <c r="FZ535" s="133"/>
      <c r="GJ535" s="133"/>
      <c r="GT535" s="133"/>
      <c r="HD535" s="133"/>
      <c r="HN535" s="133"/>
      <c r="HX535" s="133"/>
      <c r="IH535" s="133"/>
      <c r="IR535" s="133"/>
      <c r="JB535" s="133"/>
      <c r="JL535" s="133"/>
      <c r="JV535" s="133"/>
      <c r="KF535" s="133"/>
    </row>
    <row xmlns:x14ac="http://schemas.microsoft.com/office/spreadsheetml/2009/9/ac" r="536" s="3" customFormat="true" x14ac:dyDescent="0.25">
      <c r="A536" s="424"/>
      <c r="B536" s="133"/>
      <c r="L536" s="133"/>
      <c r="V536" s="133"/>
      <c r="AF536" s="133"/>
      <c r="AP536" s="133"/>
      <c r="AZ536" s="133"/>
      <c r="BA536" s="133"/>
      <c r="BB536" s="133"/>
      <c r="BC536" s="133"/>
      <c r="BD536" s="133"/>
      <c r="BE536" s="133"/>
      <c r="BF536" s="133"/>
      <c r="BG536" s="133"/>
      <c r="BJ536" s="133"/>
      <c r="BT536" s="133"/>
      <c r="CD536" s="133"/>
      <c r="CN536" s="133"/>
      <c r="CX536" s="133"/>
      <c r="DH536" s="133"/>
      <c r="DR536" s="133"/>
      <c r="EB536" s="133"/>
      <c r="EL536" s="133"/>
      <c r="EV536" s="133"/>
      <c r="FF536" s="133"/>
      <c r="FP536" s="133"/>
      <c r="FZ536" s="133"/>
      <c r="GJ536" s="133"/>
      <c r="GT536" s="133"/>
      <c r="HD536" s="133"/>
      <c r="HN536" s="133"/>
      <c r="HX536" s="133"/>
      <c r="IH536" s="133"/>
      <c r="IR536" s="133"/>
      <c r="JB536" s="133"/>
      <c r="JL536" s="133"/>
      <c r="JV536" s="133"/>
      <c r="KF536" s="133"/>
    </row>
    <row xmlns:x14ac="http://schemas.microsoft.com/office/spreadsheetml/2009/9/ac" r="537" s="3" customFormat="true" x14ac:dyDescent="0.25">
      <c r="A537" s="424"/>
      <c r="B537" s="133"/>
      <c r="L537" s="133"/>
      <c r="V537" s="133"/>
      <c r="AF537" s="133"/>
      <c r="AP537" s="133"/>
      <c r="AZ537" s="133"/>
      <c r="BA537" s="133"/>
      <c r="BB537" s="133"/>
      <c r="BC537" s="133"/>
      <c r="BD537" s="133"/>
      <c r="BE537" s="133"/>
      <c r="BF537" s="133"/>
      <c r="BG537" s="133"/>
      <c r="BJ537" s="133"/>
      <c r="BT537" s="133"/>
      <c r="CD537" s="133"/>
      <c r="CN537" s="133"/>
      <c r="CX537" s="133"/>
      <c r="DH537" s="133"/>
      <c r="DR537" s="133"/>
      <c r="EB537" s="133"/>
      <c r="EL537" s="133"/>
      <c r="EV537" s="133"/>
      <c r="FF537" s="133"/>
      <c r="FP537" s="133"/>
      <c r="FZ537" s="133"/>
      <c r="GJ537" s="133"/>
      <c r="GT537" s="133"/>
      <c r="HD537" s="133"/>
      <c r="HN537" s="133"/>
      <c r="HX537" s="133"/>
      <c r="IH537" s="133"/>
      <c r="IR537" s="133"/>
      <c r="JB537" s="133"/>
      <c r="JL537" s="133"/>
      <c r="JV537" s="133"/>
      <c r="KF537" s="133"/>
    </row>
    <row xmlns:x14ac="http://schemas.microsoft.com/office/spreadsheetml/2009/9/ac" r="538" s="3" customFormat="true" x14ac:dyDescent="0.25">
      <c r="A538" s="424"/>
      <c r="B538" s="133"/>
      <c r="L538" s="133"/>
      <c r="V538" s="133"/>
      <c r="AF538" s="133"/>
      <c r="AP538" s="133"/>
      <c r="AZ538" s="133"/>
      <c r="BA538" s="133"/>
      <c r="BB538" s="133"/>
      <c r="BC538" s="133"/>
      <c r="BD538" s="133"/>
      <c r="BE538" s="133"/>
      <c r="BF538" s="133"/>
      <c r="BG538" s="133"/>
      <c r="BJ538" s="133"/>
      <c r="BT538" s="133"/>
      <c r="CD538" s="133"/>
      <c r="CN538" s="133"/>
      <c r="CX538" s="133"/>
      <c r="DH538" s="133"/>
      <c r="DR538" s="133"/>
      <c r="EB538" s="133"/>
      <c r="EL538" s="133"/>
      <c r="EV538" s="133"/>
      <c r="FF538" s="133"/>
      <c r="FP538" s="133"/>
      <c r="FZ538" s="133"/>
      <c r="GJ538" s="133"/>
      <c r="GT538" s="133"/>
      <c r="HD538" s="133"/>
      <c r="HN538" s="133"/>
      <c r="HX538" s="133"/>
      <c r="IH538" s="133"/>
      <c r="IR538" s="133"/>
      <c r="JB538" s="133"/>
      <c r="JL538" s="133"/>
      <c r="JV538" s="133"/>
      <c r="KF538" s="133"/>
    </row>
    <row xmlns:x14ac="http://schemas.microsoft.com/office/spreadsheetml/2009/9/ac" r="539" s="3" customFormat="true" x14ac:dyDescent="0.25">
      <c r="A539" s="424"/>
      <c r="B539" s="133"/>
      <c r="L539" s="133"/>
      <c r="V539" s="133"/>
      <c r="AF539" s="133"/>
      <c r="AP539" s="133"/>
      <c r="AZ539" s="133"/>
      <c r="BA539" s="133"/>
      <c r="BB539" s="133"/>
      <c r="BC539" s="133"/>
      <c r="BD539" s="133"/>
      <c r="BE539" s="133"/>
      <c r="BF539" s="133"/>
      <c r="BG539" s="133"/>
      <c r="BJ539" s="133"/>
      <c r="BT539" s="133"/>
      <c r="CD539" s="133"/>
      <c r="CN539" s="133"/>
      <c r="CX539" s="133"/>
      <c r="DH539" s="133"/>
      <c r="DR539" s="133"/>
      <c r="EB539" s="133"/>
      <c r="EL539" s="133"/>
      <c r="EV539" s="133"/>
      <c r="FF539" s="133"/>
      <c r="FP539" s="133"/>
      <c r="FZ539" s="133"/>
      <c r="GJ539" s="133"/>
      <c r="GT539" s="133"/>
      <c r="HD539" s="133"/>
      <c r="HN539" s="133"/>
      <c r="HX539" s="133"/>
      <c r="IH539" s="133"/>
      <c r="IR539" s="133"/>
      <c r="JB539" s="133"/>
      <c r="JL539" s="133"/>
      <c r="JV539" s="133"/>
      <c r="KF539" s="133"/>
    </row>
    <row xmlns:x14ac="http://schemas.microsoft.com/office/spreadsheetml/2009/9/ac" r="540" s="3" customFormat="true" x14ac:dyDescent="0.25">
      <c r="A540" s="424"/>
      <c r="B540" s="133"/>
      <c r="L540" s="133"/>
      <c r="V540" s="133"/>
      <c r="AF540" s="133"/>
      <c r="AP540" s="133"/>
      <c r="AZ540" s="133"/>
      <c r="BA540" s="133"/>
      <c r="BB540" s="133"/>
      <c r="BC540" s="133"/>
      <c r="BD540" s="133"/>
      <c r="BE540" s="133"/>
      <c r="BF540" s="133"/>
      <c r="BG540" s="133"/>
      <c r="BJ540" s="133"/>
      <c r="BT540" s="133"/>
      <c r="CD540" s="133"/>
      <c r="CN540" s="133"/>
      <c r="CX540" s="133"/>
      <c r="DH540" s="133"/>
      <c r="DR540" s="133"/>
      <c r="EB540" s="133"/>
      <c r="EL540" s="133"/>
      <c r="EV540" s="133"/>
      <c r="FF540" s="133"/>
      <c r="FP540" s="133"/>
      <c r="FZ540" s="133"/>
      <c r="GJ540" s="133"/>
      <c r="GT540" s="133"/>
      <c r="HD540" s="133"/>
      <c r="HN540" s="133"/>
      <c r="HX540" s="133"/>
      <c r="IH540" s="133"/>
      <c r="IR540" s="133"/>
      <c r="JB540" s="133"/>
      <c r="JL540" s="133"/>
      <c r="JV540" s="133"/>
      <c r="KF540" s="133"/>
    </row>
    <row xmlns:x14ac="http://schemas.microsoft.com/office/spreadsheetml/2009/9/ac" r="541" s="3" customFormat="true" x14ac:dyDescent="0.25">
      <c r="A541" s="424"/>
      <c r="B541" s="133"/>
      <c r="L541" s="133"/>
      <c r="V541" s="133"/>
      <c r="AF541" s="133"/>
      <c r="AP541" s="133"/>
      <c r="AZ541" s="133"/>
      <c r="BA541" s="133"/>
      <c r="BB541" s="133"/>
      <c r="BC541" s="133"/>
      <c r="BD541" s="133"/>
      <c r="BE541" s="133"/>
      <c r="BF541" s="133"/>
      <c r="BG541" s="133"/>
      <c r="BJ541" s="133"/>
      <c r="BT541" s="133"/>
      <c r="CD541" s="133"/>
      <c r="CN541" s="133"/>
      <c r="CX541" s="133"/>
      <c r="DH541" s="133"/>
      <c r="DR541" s="133"/>
      <c r="EB541" s="133"/>
      <c r="EL541" s="133"/>
      <c r="EV541" s="133"/>
      <c r="FF541" s="133"/>
      <c r="FP541" s="133"/>
      <c r="FZ541" s="133"/>
      <c r="GJ541" s="133"/>
      <c r="GT541" s="133"/>
      <c r="HD541" s="133"/>
      <c r="HN541" s="133"/>
      <c r="HX541" s="133"/>
      <c r="IH541" s="133"/>
      <c r="IR541" s="133"/>
      <c r="JB541" s="133"/>
      <c r="JL541" s="133"/>
      <c r="JV541" s="133"/>
      <c r="KF541" s="133"/>
    </row>
    <row xmlns:x14ac="http://schemas.microsoft.com/office/spreadsheetml/2009/9/ac" r="542" s="3" customFormat="true" x14ac:dyDescent="0.25">
      <c r="A542" s="424"/>
      <c r="B542" s="133"/>
      <c r="L542" s="133"/>
      <c r="V542" s="133"/>
      <c r="AF542" s="133"/>
      <c r="AP542" s="133"/>
      <c r="AZ542" s="133"/>
      <c r="BA542" s="133"/>
      <c r="BB542" s="133"/>
      <c r="BC542" s="133"/>
      <c r="BD542" s="133"/>
      <c r="BE542" s="133"/>
      <c r="BF542" s="133"/>
      <c r="BG542" s="133"/>
      <c r="BJ542" s="133"/>
      <c r="BT542" s="133"/>
      <c r="CD542" s="133"/>
      <c r="CN542" s="133"/>
      <c r="CX542" s="133"/>
      <c r="DH542" s="133"/>
      <c r="DR542" s="133"/>
      <c r="EB542" s="133"/>
      <c r="EL542" s="133"/>
      <c r="EV542" s="133"/>
      <c r="FF542" s="133"/>
      <c r="FP542" s="133"/>
      <c r="FZ542" s="133"/>
      <c r="GJ542" s="133"/>
      <c r="GT542" s="133"/>
      <c r="HD542" s="133"/>
      <c r="HN542" s="133"/>
      <c r="HX542" s="133"/>
      <c r="IH542" s="133"/>
      <c r="IR542" s="133"/>
      <c r="JB542" s="133"/>
      <c r="JL542" s="133"/>
      <c r="JV542" s="133"/>
      <c r="KF542" s="133"/>
    </row>
    <row xmlns:x14ac="http://schemas.microsoft.com/office/spreadsheetml/2009/9/ac" r="543" s="3" customFormat="true" x14ac:dyDescent="0.25">
      <c r="A543" s="424"/>
      <c r="B543" s="133"/>
      <c r="L543" s="133"/>
      <c r="V543" s="133"/>
      <c r="AF543" s="133"/>
      <c r="AP543" s="133"/>
      <c r="AZ543" s="133"/>
      <c r="BA543" s="133"/>
      <c r="BB543" s="133"/>
      <c r="BC543" s="133"/>
      <c r="BD543" s="133"/>
      <c r="BE543" s="133"/>
      <c r="BF543" s="133"/>
      <c r="BG543" s="133"/>
      <c r="BJ543" s="133"/>
      <c r="BT543" s="133"/>
      <c r="CD543" s="133"/>
      <c r="CN543" s="133"/>
      <c r="CX543" s="133"/>
      <c r="DH543" s="133"/>
      <c r="DR543" s="133"/>
      <c r="EB543" s="133"/>
      <c r="EL543" s="133"/>
      <c r="EV543" s="133"/>
      <c r="FF543" s="133"/>
      <c r="FP543" s="133"/>
      <c r="FZ543" s="133"/>
      <c r="GJ543" s="133"/>
      <c r="GT543" s="133"/>
      <c r="HD543" s="133"/>
      <c r="HN543" s="133"/>
      <c r="HX543" s="133"/>
      <c r="IH543" s="133"/>
      <c r="IR543" s="133"/>
      <c r="JB543" s="133"/>
      <c r="JL543" s="133"/>
      <c r="JV543" s="133"/>
      <c r="KF543" s="133"/>
    </row>
    <row xmlns:x14ac="http://schemas.microsoft.com/office/spreadsheetml/2009/9/ac" r="544" s="3" customFormat="true" x14ac:dyDescent="0.25">
      <c r="A544" s="424"/>
      <c r="B544" s="133"/>
      <c r="L544" s="133"/>
      <c r="V544" s="133"/>
      <c r="AF544" s="133"/>
      <c r="AP544" s="133"/>
      <c r="AZ544" s="133"/>
      <c r="BA544" s="133"/>
      <c r="BB544" s="133"/>
      <c r="BC544" s="133"/>
      <c r="BD544" s="133"/>
      <c r="BE544" s="133"/>
      <c r="BF544" s="133"/>
      <c r="BG544" s="133"/>
      <c r="BJ544" s="133"/>
      <c r="BT544" s="133"/>
      <c r="CD544" s="133"/>
      <c r="CN544" s="133"/>
      <c r="CX544" s="133"/>
      <c r="DH544" s="133"/>
      <c r="DR544" s="133"/>
      <c r="EB544" s="133"/>
      <c r="EL544" s="133"/>
      <c r="EV544" s="133"/>
      <c r="FF544" s="133"/>
      <c r="FP544" s="133"/>
      <c r="FZ544" s="133"/>
      <c r="GJ544" s="133"/>
      <c r="GT544" s="133"/>
      <c r="HD544" s="133"/>
      <c r="HN544" s="133"/>
      <c r="HX544" s="133"/>
      <c r="IH544" s="133"/>
      <c r="IR544" s="133"/>
      <c r="JB544" s="133"/>
      <c r="JL544" s="133"/>
      <c r="JV544" s="133"/>
      <c r="KF544" s="133"/>
    </row>
    <row xmlns:x14ac="http://schemas.microsoft.com/office/spreadsheetml/2009/9/ac" r="545" s="3" customFormat="true" x14ac:dyDescent="0.25">
      <c r="A545" s="424"/>
      <c r="B545" s="133"/>
      <c r="L545" s="133"/>
      <c r="V545" s="133"/>
      <c r="AF545" s="133"/>
      <c r="AP545" s="133"/>
      <c r="AZ545" s="133"/>
      <c r="BA545" s="133"/>
      <c r="BB545" s="133"/>
      <c r="BC545" s="133"/>
      <c r="BD545" s="133"/>
      <c r="BE545" s="133"/>
      <c r="BF545" s="133"/>
      <c r="BG545" s="133"/>
      <c r="BJ545" s="133"/>
      <c r="BT545" s="133"/>
      <c r="CD545" s="133"/>
      <c r="CN545" s="133"/>
      <c r="CX545" s="133"/>
      <c r="DH545" s="133"/>
      <c r="DR545" s="133"/>
      <c r="EB545" s="133"/>
      <c r="EL545" s="133"/>
      <c r="EV545" s="133"/>
      <c r="FF545" s="133"/>
      <c r="FP545" s="133"/>
      <c r="FZ545" s="133"/>
      <c r="GJ545" s="133"/>
      <c r="GT545" s="133"/>
      <c r="HD545" s="133"/>
      <c r="HN545" s="133"/>
      <c r="HX545" s="133"/>
      <c r="IH545" s="133"/>
      <c r="IR545" s="133"/>
      <c r="JB545" s="133"/>
      <c r="JL545" s="133"/>
      <c r="JV545" s="133"/>
      <c r="KF545" s="133"/>
    </row>
    <row xmlns:x14ac="http://schemas.microsoft.com/office/spreadsheetml/2009/9/ac" r="546" s="3" customFormat="true" x14ac:dyDescent="0.25">
      <c r="A546" s="424"/>
      <c r="B546" s="133"/>
      <c r="L546" s="133"/>
      <c r="V546" s="133"/>
      <c r="AF546" s="133"/>
      <c r="AP546" s="133"/>
      <c r="AZ546" s="133"/>
      <c r="BA546" s="133"/>
      <c r="BB546" s="133"/>
      <c r="BC546" s="133"/>
      <c r="BD546" s="133"/>
      <c r="BE546" s="133"/>
      <c r="BF546" s="133"/>
      <c r="BG546" s="133"/>
      <c r="BJ546" s="133"/>
      <c r="BT546" s="133"/>
      <c r="CD546" s="133"/>
      <c r="CN546" s="133"/>
      <c r="CX546" s="133"/>
      <c r="DH546" s="133"/>
      <c r="DR546" s="133"/>
      <c r="EB546" s="133"/>
      <c r="EL546" s="133"/>
      <c r="EV546" s="133"/>
      <c r="FF546" s="133"/>
      <c r="FP546" s="133"/>
      <c r="FZ546" s="133"/>
      <c r="GJ546" s="133"/>
      <c r="GT546" s="133"/>
      <c r="HD546" s="133"/>
      <c r="HN546" s="133"/>
      <c r="HX546" s="133"/>
      <c r="IH546" s="133"/>
      <c r="IR546" s="133"/>
      <c r="JB546" s="133"/>
      <c r="JL546" s="133"/>
      <c r="JV546" s="133"/>
      <c r="KF546" s="133"/>
    </row>
    <row xmlns:x14ac="http://schemas.microsoft.com/office/spreadsheetml/2009/9/ac" r="547" s="3" customFormat="true" x14ac:dyDescent="0.25">
      <c r="A547" s="424"/>
      <c r="B547" s="133"/>
      <c r="L547" s="133"/>
      <c r="V547" s="133"/>
      <c r="AF547" s="133"/>
      <c r="AP547" s="133"/>
      <c r="AZ547" s="133"/>
      <c r="BA547" s="133"/>
      <c r="BB547" s="133"/>
      <c r="BC547" s="133"/>
      <c r="BD547" s="133"/>
      <c r="BE547" s="133"/>
      <c r="BF547" s="133"/>
      <c r="BG547" s="133"/>
      <c r="BJ547" s="133"/>
      <c r="BT547" s="133"/>
      <c r="CD547" s="133"/>
      <c r="CN547" s="133"/>
      <c r="CX547" s="133"/>
      <c r="DH547" s="133"/>
      <c r="DR547" s="133"/>
      <c r="EB547" s="133"/>
      <c r="EL547" s="133"/>
      <c r="EV547" s="133"/>
      <c r="FF547" s="133"/>
      <c r="FP547" s="133"/>
      <c r="FZ547" s="133"/>
      <c r="GJ547" s="133"/>
      <c r="GT547" s="133"/>
      <c r="HD547" s="133"/>
      <c r="HN547" s="133"/>
      <c r="HX547" s="133"/>
      <c r="IH547" s="133"/>
      <c r="IR547" s="133"/>
      <c r="JB547" s="133"/>
      <c r="JL547" s="133"/>
      <c r="JV547" s="133"/>
      <c r="KF547" s="133"/>
    </row>
    <row xmlns:x14ac="http://schemas.microsoft.com/office/spreadsheetml/2009/9/ac" r="548" s="3" customFormat="true" x14ac:dyDescent="0.25">
      <c r="A548" s="424"/>
      <c r="B548" s="133"/>
      <c r="L548" s="133"/>
      <c r="V548" s="133"/>
      <c r="AF548" s="133"/>
      <c r="AP548" s="133"/>
      <c r="AZ548" s="133"/>
      <c r="BA548" s="133"/>
      <c r="BB548" s="133"/>
      <c r="BC548" s="133"/>
      <c r="BD548" s="133"/>
      <c r="BE548" s="133"/>
      <c r="BF548" s="133"/>
      <c r="BG548" s="133"/>
      <c r="BJ548" s="133"/>
      <c r="BT548" s="133"/>
      <c r="CD548" s="133"/>
      <c r="CN548" s="133"/>
      <c r="CX548" s="133"/>
      <c r="DH548" s="133"/>
      <c r="DR548" s="133"/>
      <c r="EB548" s="133"/>
      <c r="EL548" s="133"/>
      <c r="EV548" s="133"/>
      <c r="FF548" s="133"/>
      <c r="FP548" s="133"/>
      <c r="FZ548" s="133"/>
      <c r="GJ548" s="133"/>
      <c r="GT548" s="133"/>
      <c r="HD548" s="133"/>
      <c r="HN548" s="133"/>
      <c r="HX548" s="133"/>
      <c r="IH548" s="133"/>
      <c r="IR548" s="133"/>
      <c r="JB548" s="133"/>
      <c r="JL548" s="133"/>
      <c r="JV548" s="133"/>
      <c r="KF548" s="133"/>
    </row>
    <row xmlns:x14ac="http://schemas.microsoft.com/office/spreadsheetml/2009/9/ac" r="549" s="3" customFormat="true" x14ac:dyDescent="0.25">
      <c r="A549" s="424"/>
      <c r="B549" s="133"/>
      <c r="L549" s="133"/>
      <c r="V549" s="133"/>
      <c r="AF549" s="133"/>
      <c r="AP549" s="133"/>
      <c r="AZ549" s="133"/>
      <c r="BA549" s="133"/>
      <c r="BB549" s="133"/>
      <c r="BC549" s="133"/>
      <c r="BD549" s="133"/>
      <c r="BE549" s="133"/>
      <c r="BF549" s="133"/>
      <c r="BG549" s="133"/>
      <c r="BJ549" s="133"/>
      <c r="BT549" s="133"/>
      <c r="CD549" s="133"/>
      <c r="CN549" s="133"/>
      <c r="CX549" s="133"/>
      <c r="DH549" s="133"/>
      <c r="DR549" s="133"/>
      <c r="EB549" s="133"/>
      <c r="EL549" s="133"/>
      <c r="EV549" s="133"/>
      <c r="FF549" s="133"/>
      <c r="FP549" s="133"/>
      <c r="FZ549" s="133"/>
      <c r="GJ549" s="133"/>
      <c r="GT549" s="133"/>
      <c r="HD549" s="133"/>
      <c r="HN549" s="133"/>
      <c r="HX549" s="133"/>
      <c r="IH549" s="133"/>
      <c r="IR549" s="133"/>
      <c r="JB549" s="133"/>
      <c r="JL549" s="133"/>
      <c r="JV549" s="133"/>
      <c r="KF549" s="133"/>
    </row>
    <row xmlns:x14ac="http://schemas.microsoft.com/office/spreadsheetml/2009/9/ac" r="550" s="3" customFormat="true" x14ac:dyDescent="0.25">
      <c r="A550" s="424"/>
      <c r="B550" s="133"/>
      <c r="L550" s="133"/>
      <c r="V550" s="133"/>
      <c r="AF550" s="133"/>
      <c r="AP550" s="133"/>
      <c r="AZ550" s="133"/>
      <c r="BA550" s="133"/>
      <c r="BB550" s="133"/>
      <c r="BC550" s="133"/>
      <c r="BD550" s="133"/>
      <c r="BE550" s="133"/>
      <c r="BF550" s="133"/>
      <c r="BG550" s="133"/>
      <c r="BJ550" s="133"/>
      <c r="BT550" s="133"/>
      <c r="CD550" s="133"/>
      <c r="CN550" s="133"/>
      <c r="CX550" s="133"/>
      <c r="DH550" s="133"/>
      <c r="DR550" s="133"/>
      <c r="EB550" s="133"/>
      <c r="EL550" s="133"/>
      <c r="EV550" s="133"/>
      <c r="FF550" s="133"/>
      <c r="FP550" s="133"/>
      <c r="FZ550" s="133"/>
      <c r="GJ550" s="133"/>
      <c r="GT550" s="133"/>
      <c r="HD550" s="133"/>
      <c r="HN550" s="133"/>
      <c r="HX550" s="133"/>
      <c r="IH550" s="133"/>
      <c r="IR550" s="133"/>
      <c r="JB550" s="133"/>
      <c r="JL550" s="133"/>
      <c r="JV550" s="133"/>
      <c r="KF550" s="133"/>
    </row>
    <row xmlns:x14ac="http://schemas.microsoft.com/office/spreadsheetml/2009/9/ac" r="551" s="3" customFormat="true" x14ac:dyDescent="0.25">
      <c r="A551" s="424"/>
      <c r="B551" s="133"/>
      <c r="L551" s="133"/>
      <c r="V551" s="133"/>
      <c r="AF551" s="133"/>
      <c r="AP551" s="133"/>
      <c r="AZ551" s="133"/>
      <c r="BA551" s="133"/>
      <c r="BB551" s="133"/>
      <c r="BC551" s="133"/>
      <c r="BD551" s="133"/>
      <c r="BE551" s="133"/>
      <c r="BF551" s="133"/>
      <c r="BG551" s="133"/>
      <c r="BJ551" s="133"/>
      <c r="BT551" s="133"/>
      <c r="CD551" s="133"/>
      <c r="CN551" s="133"/>
      <c r="CX551" s="133"/>
      <c r="DH551" s="133"/>
      <c r="DR551" s="133"/>
      <c r="EB551" s="133"/>
      <c r="EL551" s="133"/>
      <c r="EV551" s="133"/>
      <c r="FF551" s="133"/>
      <c r="FP551" s="133"/>
      <c r="FZ551" s="133"/>
      <c r="GJ551" s="133"/>
      <c r="GT551" s="133"/>
      <c r="HD551" s="133"/>
      <c r="HN551" s="133"/>
      <c r="HX551" s="133"/>
      <c r="IH551" s="133"/>
      <c r="IR551" s="133"/>
      <c r="JB551" s="133"/>
      <c r="JL551" s="133"/>
      <c r="JV551" s="133"/>
      <c r="KF551" s="133"/>
    </row>
    <row xmlns:x14ac="http://schemas.microsoft.com/office/spreadsheetml/2009/9/ac" r="552" s="3" customFormat="true" x14ac:dyDescent="0.25">
      <c r="A552" s="424"/>
      <c r="B552" s="133"/>
      <c r="L552" s="133"/>
      <c r="V552" s="133"/>
      <c r="AF552" s="133"/>
      <c r="AP552" s="133"/>
      <c r="AZ552" s="133"/>
      <c r="BA552" s="133"/>
      <c r="BB552" s="133"/>
      <c r="BC552" s="133"/>
      <c r="BD552" s="133"/>
      <c r="BE552" s="133"/>
      <c r="BF552" s="133"/>
      <c r="BG552" s="133"/>
      <c r="BJ552" s="133"/>
      <c r="BT552" s="133"/>
      <c r="CD552" s="133"/>
      <c r="CN552" s="133"/>
      <c r="CX552" s="133"/>
      <c r="DH552" s="133"/>
      <c r="DR552" s="133"/>
      <c r="EB552" s="133"/>
      <c r="EL552" s="133"/>
      <c r="EV552" s="133"/>
      <c r="FF552" s="133"/>
      <c r="FP552" s="133"/>
      <c r="FZ552" s="133"/>
      <c r="GJ552" s="133"/>
      <c r="GT552" s="133"/>
      <c r="HD552" s="133"/>
      <c r="HN552" s="133"/>
      <c r="HX552" s="133"/>
      <c r="IH552" s="133"/>
      <c r="IR552" s="133"/>
      <c r="JB552" s="133"/>
      <c r="JL552" s="133"/>
      <c r="JV552" s="133"/>
      <c r="KF552" s="133"/>
    </row>
    <row xmlns:x14ac="http://schemas.microsoft.com/office/spreadsheetml/2009/9/ac" r="553" s="3" customFormat="true" x14ac:dyDescent="0.25">
      <c r="A553" s="424"/>
      <c r="B553" s="133"/>
      <c r="L553" s="133"/>
      <c r="V553" s="133"/>
      <c r="AF553" s="133"/>
      <c r="AP553" s="133"/>
      <c r="AZ553" s="133"/>
      <c r="BA553" s="133"/>
      <c r="BB553" s="133"/>
      <c r="BC553" s="133"/>
      <c r="BD553" s="133"/>
      <c r="BE553" s="133"/>
      <c r="BF553" s="133"/>
      <c r="BG553" s="133"/>
      <c r="BJ553" s="133"/>
      <c r="BT553" s="133"/>
      <c r="CD553" s="133"/>
      <c r="CN553" s="133"/>
      <c r="CX553" s="133"/>
      <c r="DH553" s="133"/>
      <c r="DR553" s="133"/>
      <c r="EB553" s="133"/>
      <c r="EL553" s="133"/>
      <c r="EV553" s="133"/>
      <c r="FF553" s="133"/>
      <c r="FP553" s="133"/>
      <c r="FZ553" s="133"/>
      <c r="GJ553" s="133"/>
      <c r="GT553" s="133"/>
      <c r="HD553" s="133"/>
      <c r="HN553" s="133"/>
      <c r="HX553" s="133"/>
      <c r="IH553" s="133"/>
      <c r="IR553" s="133"/>
      <c r="JB553" s="133"/>
      <c r="JL553" s="133"/>
      <c r="JV553" s="133"/>
      <c r="KF553" s="133"/>
    </row>
    <row xmlns:x14ac="http://schemas.microsoft.com/office/spreadsheetml/2009/9/ac" r="554" s="3" customFormat="true" x14ac:dyDescent="0.25">
      <c r="A554" s="424"/>
      <c r="B554" s="133"/>
      <c r="L554" s="133"/>
      <c r="V554" s="133"/>
      <c r="AF554" s="133"/>
      <c r="AP554" s="133"/>
      <c r="AZ554" s="133"/>
      <c r="BA554" s="133"/>
      <c r="BB554" s="133"/>
      <c r="BC554" s="133"/>
      <c r="BD554" s="133"/>
      <c r="BE554" s="133"/>
      <c r="BF554" s="133"/>
      <c r="BG554" s="133"/>
      <c r="BJ554" s="133"/>
      <c r="BT554" s="133"/>
      <c r="CD554" s="133"/>
      <c r="CN554" s="133"/>
      <c r="CX554" s="133"/>
      <c r="DH554" s="133"/>
      <c r="DR554" s="133"/>
      <c r="EB554" s="133"/>
      <c r="EL554" s="133"/>
      <c r="EV554" s="133"/>
      <c r="FF554" s="133"/>
      <c r="FP554" s="133"/>
      <c r="FZ554" s="133"/>
      <c r="GJ554" s="133"/>
      <c r="GT554" s="133"/>
      <c r="HD554" s="133"/>
      <c r="HN554" s="133"/>
      <c r="HX554" s="133"/>
      <c r="IH554" s="133"/>
      <c r="IR554" s="133"/>
      <c r="JB554" s="133"/>
      <c r="JL554" s="133"/>
      <c r="JV554" s="133"/>
      <c r="KF554" s="133"/>
    </row>
    <row xmlns:x14ac="http://schemas.microsoft.com/office/spreadsheetml/2009/9/ac" r="555" s="3" customFormat="true" x14ac:dyDescent="0.25">
      <c r="A555" s="424"/>
      <c r="B555" s="133"/>
      <c r="L555" s="133"/>
      <c r="V555" s="133"/>
      <c r="AF555" s="133"/>
      <c r="AP555" s="133"/>
      <c r="AZ555" s="133"/>
      <c r="BA555" s="133"/>
      <c r="BB555" s="133"/>
      <c r="BC555" s="133"/>
      <c r="BD555" s="133"/>
      <c r="BE555" s="133"/>
      <c r="BF555" s="133"/>
      <c r="BG555" s="133"/>
      <c r="BJ555" s="133"/>
      <c r="BT555" s="133"/>
      <c r="CD555" s="133"/>
      <c r="CN555" s="133"/>
      <c r="CX555" s="133"/>
      <c r="DH555" s="133"/>
      <c r="DR555" s="133"/>
      <c r="EB555" s="133"/>
      <c r="EL555" s="133"/>
      <c r="EV555" s="133"/>
      <c r="FF555" s="133"/>
      <c r="FP555" s="133"/>
      <c r="FZ555" s="133"/>
      <c r="GJ555" s="133"/>
      <c r="GT555" s="133"/>
      <c r="HD555" s="133"/>
      <c r="HN555" s="133"/>
      <c r="HX555" s="133"/>
      <c r="IH555" s="133"/>
      <c r="IR555" s="133"/>
      <c r="JB555" s="133"/>
      <c r="JL555" s="133"/>
      <c r="JV555" s="133"/>
      <c r="KF555" s="133"/>
    </row>
    <row xmlns:x14ac="http://schemas.microsoft.com/office/spreadsheetml/2009/9/ac" r="556" s="3" customFormat="true" x14ac:dyDescent="0.25">
      <c r="A556" s="424"/>
      <c r="B556" s="133"/>
      <c r="L556" s="133"/>
      <c r="V556" s="133"/>
      <c r="AF556" s="133"/>
      <c r="AP556" s="133"/>
      <c r="AZ556" s="133"/>
      <c r="BA556" s="133"/>
      <c r="BB556" s="133"/>
      <c r="BC556" s="133"/>
      <c r="BD556" s="133"/>
      <c r="BE556" s="133"/>
      <c r="BF556" s="133"/>
      <c r="BG556" s="133"/>
      <c r="BJ556" s="133"/>
      <c r="BT556" s="133"/>
      <c r="CD556" s="133"/>
      <c r="CN556" s="133"/>
      <c r="CX556" s="133"/>
      <c r="DH556" s="133"/>
      <c r="DR556" s="133"/>
      <c r="EB556" s="133"/>
      <c r="EL556" s="133"/>
      <c r="EV556" s="133"/>
      <c r="FF556" s="133"/>
      <c r="FP556" s="133"/>
      <c r="FZ556" s="133"/>
      <c r="GJ556" s="133"/>
      <c r="GT556" s="133"/>
      <c r="HD556" s="133"/>
      <c r="HN556" s="133"/>
      <c r="HX556" s="133"/>
      <c r="IH556" s="133"/>
      <c r="IR556" s="133"/>
      <c r="JB556" s="133"/>
      <c r="JL556" s="133"/>
      <c r="JV556" s="133"/>
      <c r="KF556" s="133"/>
    </row>
    <row xmlns:x14ac="http://schemas.microsoft.com/office/spreadsheetml/2009/9/ac" r="557" s="3" customFormat="true" x14ac:dyDescent="0.25">
      <c r="A557" s="424"/>
      <c r="B557" s="133"/>
      <c r="L557" s="133"/>
      <c r="V557" s="133"/>
      <c r="AF557" s="133"/>
      <c r="AP557" s="133"/>
      <c r="AZ557" s="133"/>
      <c r="BA557" s="133"/>
      <c r="BB557" s="133"/>
      <c r="BC557" s="133"/>
      <c r="BD557" s="133"/>
      <c r="BE557" s="133"/>
      <c r="BF557" s="133"/>
      <c r="BG557" s="133"/>
      <c r="BJ557" s="133"/>
      <c r="BT557" s="133"/>
      <c r="CD557" s="133"/>
      <c r="CN557" s="133"/>
      <c r="CX557" s="133"/>
      <c r="DH557" s="133"/>
      <c r="DR557" s="133"/>
      <c r="EB557" s="133"/>
      <c r="EL557" s="133"/>
      <c r="EV557" s="133"/>
      <c r="FF557" s="133"/>
      <c r="FP557" s="133"/>
      <c r="FZ557" s="133"/>
      <c r="GJ557" s="133"/>
      <c r="GT557" s="133"/>
      <c r="HD557" s="133"/>
      <c r="HN557" s="133"/>
      <c r="HX557" s="133"/>
      <c r="IH557" s="133"/>
      <c r="IR557" s="133"/>
      <c r="JB557" s="133"/>
      <c r="JL557" s="133"/>
      <c r="JV557" s="133"/>
      <c r="KF557" s="133"/>
    </row>
    <row xmlns:x14ac="http://schemas.microsoft.com/office/spreadsheetml/2009/9/ac" r="558" s="3" customFormat="true" x14ac:dyDescent="0.25">
      <c r="A558" s="424"/>
      <c r="B558" s="133"/>
      <c r="L558" s="133"/>
      <c r="V558" s="133"/>
      <c r="AF558" s="133"/>
      <c r="AP558" s="133"/>
      <c r="AZ558" s="133"/>
      <c r="BA558" s="133"/>
      <c r="BB558" s="133"/>
      <c r="BC558" s="133"/>
      <c r="BD558" s="133"/>
      <c r="BE558" s="133"/>
      <c r="BF558" s="133"/>
      <c r="BG558" s="133"/>
      <c r="BJ558" s="133"/>
      <c r="BT558" s="133"/>
      <c r="CD558" s="133"/>
      <c r="CN558" s="133"/>
      <c r="CX558" s="133"/>
      <c r="DH558" s="133"/>
      <c r="DR558" s="133"/>
      <c r="EB558" s="133"/>
      <c r="EL558" s="133"/>
      <c r="EV558" s="133"/>
      <c r="FF558" s="133"/>
      <c r="FP558" s="133"/>
      <c r="FZ558" s="133"/>
      <c r="GJ558" s="133"/>
      <c r="GT558" s="133"/>
      <c r="HD558" s="133"/>
      <c r="HN558" s="133"/>
      <c r="HX558" s="133"/>
      <c r="IH558" s="133"/>
      <c r="IR558" s="133"/>
      <c r="JB558" s="133"/>
      <c r="JL558" s="133"/>
      <c r="JV558" s="133"/>
      <c r="KF558" s="133"/>
    </row>
    <row xmlns:x14ac="http://schemas.microsoft.com/office/spreadsheetml/2009/9/ac" r="559" s="3" customFormat="true" x14ac:dyDescent="0.25">
      <c r="A559" s="424"/>
      <c r="B559" s="133"/>
      <c r="L559" s="133"/>
      <c r="V559" s="133"/>
      <c r="AF559" s="133"/>
      <c r="AP559" s="133"/>
      <c r="AZ559" s="133"/>
      <c r="BA559" s="133"/>
      <c r="BB559" s="133"/>
      <c r="BC559" s="133"/>
      <c r="BD559" s="133"/>
      <c r="BE559" s="133"/>
      <c r="BF559" s="133"/>
      <c r="BG559" s="133"/>
      <c r="BJ559" s="133"/>
      <c r="BT559" s="133"/>
      <c r="CD559" s="133"/>
      <c r="CN559" s="133"/>
      <c r="CX559" s="133"/>
      <c r="DH559" s="133"/>
      <c r="DR559" s="133"/>
      <c r="EB559" s="133"/>
      <c r="EL559" s="133"/>
      <c r="EV559" s="133"/>
      <c r="FF559" s="133"/>
      <c r="FP559" s="133"/>
      <c r="FZ559" s="133"/>
      <c r="GJ559" s="133"/>
      <c r="GT559" s="133"/>
      <c r="HD559" s="133"/>
      <c r="HN559" s="133"/>
      <c r="HX559" s="133"/>
      <c r="IH559" s="133"/>
      <c r="IR559" s="133"/>
      <c r="JB559" s="133"/>
      <c r="JL559" s="133"/>
      <c r="JV559" s="133"/>
      <c r="KF559" s="133"/>
    </row>
    <row xmlns:x14ac="http://schemas.microsoft.com/office/spreadsheetml/2009/9/ac" r="560" s="3" customFormat="true" x14ac:dyDescent="0.25">
      <c r="A560" s="424"/>
      <c r="B560" s="133"/>
      <c r="L560" s="133"/>
      <c r="V560" s="133"/>
      <c r="AF560" s="133"/>
      <c r="AP560" s="133"/>
      <c r="AZ560" s="133"/>
      <c r="BA560" s="133"/>
      <c r="BB560" s="133"/>
      <c r="BC560" s="133"/>
      <c r="BD560" s="133"/>
      <c r="BE560" s="133"/>
      <c r="BF560" s="133"/>
      <c r="BG560" s="133"/>
      <c r="BJ560" s="133"/>
      <c r="BT560" s="133"/>
      <c r="CD560" s="133"/>
      <c r="CN560" s="133"/>
      <c r="CX560" s="133"/>
      <c r="DH560" s="133"/>
      <c r="DR560" s="133"/>
      <c r="EB560" s="133"/>
      <c r="EL560" s="133"/>
      <c r="EV560" s="133"/>
      <c r="FF560" s="133"/>
      <c r="FP560" s="133"/>
      <c r="FZ560" s="133"/>
      <c r="GJ560" s="133"/>
      <c r="GT560" s="133"/>
      <c r="HD560" s="133"/>
      <c r="HN560" s="133"/>
      <c r="HX560" s="133"/>
      <c r="IH560" s="133"/>
      <c r="IR560" s="133"/>
      <c r="JB560" s="133"/>
      <c r="JL560" s="133"/>
      <c r="JV560" s="133"/>
      <c r="KF560" s="133"/>
    </row>
    <row xmlns:x14ac="http://schemas.microsoft.com/office/spreadsheetml/2009/9/ac" r="561" s="3" customFormat="true" x14ac:dyDescent="0.25">
      <c r="A561" s="424"/>
      <c r="B561" s="133"/>
      <c r="L561" s="133"/>
      <c r="V561" s="133"/>
      <c r="AF561" s="133"/>
      <c r="AP561" s="133"/>
      <c r="AZ561" s="133"/>
      <c r="BA561" s="133"/>
      <c r="BB561" s="133"/>
      <c r="BC561" s="133"/>
      <c r="BD561" s="133"/>
      <c r="BE561" s="133"/>
      <c r="BF561" s="133"/>
      <c r="BG561" s="133"/>
      <c r="BJ561" s="133"/>
      <c r="BT561" s="133"/>
      <c r="CD561" s="133"/>
      <c r="CN561" s="133"/>
      <c r="CX561" s="133"/>
      <c r="DH561" s="133"/>
      <c r="DR561" s="133"/>
      <c r="EB561" s="133"/>
      <c r="EL561" s="133"/>
      <c r="EV561" s="133"/>
      <c r="FF561" s="133"/>
      <c r="FP561" s="133"/>
      <c r="FZ561" s="133"/>
      <c r="GJ561" s="133"/>
      <c r="GT561" s="133"/>
      <c r="HD561" s="133"/>
      <c r="HN561" s="133"/>
      <c r="HX561" s="133"/>
      <c r="IH561" s="133"/>
      <c r="IR561" s="133"/>
      <c r="JB561" s="133"/>
      <c r="JL561" s="133"/>
      <c r="JV561" s="133"/>
      <c r="KF561" s="133"/>
    </row>
    <row xmlns:x14ac="http://schemas.microsoft.com/office/spreadsheetml/2009/9/ac" r="562" s="3" customFormat="true" x14ac:dyDescent="0.25">
      <c r="A562" s="424"/>
      <c r="B562" s="133"/>
      <c r="L562" s="133"/>
      <c r="V562" s="133"/>
      <c r="AF562" s="133"/>
      <c r="AP562" s="133"/>
      <c r="AZ562" s="133"/>
      <c r="BA562" s="133"/>
      <c r="BB562" s="133"/>
      <c r="BC562" s="133"/>
      <c r="BD562" s="133"/>
      <c r="BE562" s="133"/>
      <c r="BF562" s="133"/>
      <c r="BG562" s="133"/>
      <c r="BJ562" s="133"/>
      <c r="BT562" s="133"/>
      <c r="CD562" s="133"/>
      <c r="CN562" s="133"/>
      <c r="CX562" s="133"/>
      <c r="DH562" s="133"/>
      <c r="DR562" s="133"/>
      <c r="EB562" s="133"/>
      <c r="EL562" s="133"/>
      <c r="EV562" s="133"/>
      <c r="FF562" s="133"/>
      <c r="FP562" s="133"/>
      <c r="FZ562" s="133"/>
      <c r="GJ562" s="133"/>
      <c r="GT562" s="133"/>
      <c r="HD562" s="133"/>
      <c r="HN562" s="133"/>
      <c r="HX562" s="133"/>
      <c r="IH562" s="133"/>
      <c r="IR562" s="133"/>
      <c r="JB562" s="133"/>
      <c r="JL562" s="133"/>
      <c r="JV562" s="133"/>
      <c r="KF562" s="133"/>
    </row>
    <row xmlns:x14ac="http://schemas.microsoft.com/office/spreadsheetml/2009/9/ac" r="563" s="3" customFormat="true" x14ac:dyDescent="0.25">
      <c r="A563" s="424"/>
      <c r="B563" s="133"/>
      <c r="L563" s="133"/>
      <c r="V563" s="133"/>
      <c r="AF563" s="133"/>
      <c r="AP563" s="133"/>
      <c r="AZ563" s="133"/>
      <c r="BA563" s="133"/>
      <c r="BB563" s="133"/>
      <c r="BC563" s="133"/>
      <c r="BD563" s="133"/>
      <c r="BE563" s="133"/>
      <c r="BF563" s="133"/>
      <c r="BG563" s="133"/>
      <c r="BJ563" s="133"/>
      <c r="BT563" s="133"/>
      <c r="CD563" s="133"/>
      <c r="CN563" s="133"/>
      <c r="CX563" s="133"/>
      <c r="DH563" s="133"/>
      <c r="DR563" s="133"/>
      <c r="EB563" s="133"/>
      <c r="EL563" s="133"/>
      <c r="EV563" s="133"/>
      <c r="FF563" s="133"/>
      <c r="FP563" s="133"/>
      <c r="FZ563" s="133"/>
      <c r="GJ563" s="133"/>
      <c r="GT563" s="133"/>
      <c r="HD563" s="133"/>
      <c r="HN563" s="133"/>
      <c r="HX563" s="133"/>
      <c r="IH563" s="133"/>
      <c r="IR563" s="133"/>
      <c r="JB563" s="133"/>
      <c r="JL563" s="133"/>
      <c r="JV563" s="133"/>
      <c r="KF563" s="133"/>
    </row>
    <row xmlns:x14ac="http://schemas.microsoft.com/office/spreadsheetml/2009/9/ac" r="564" s="3" customFormat="true" x14ac:dyDescent="0.25">
      <c r="A564" s="424"/>
      <c r="B564" s="133"/>
      <c r="L564" s="133"/>
      <c r="V564" s="133"/>
      <c r="AF564" s="133"/>
      <c r="AP564" s="133"/>
      <c r="AZ564" s="133"/>
      <c r="BA564" s="133"/>
      <c r="BB564" s="133"/>
      <c r="BC564" s="133"/>
      <c r="BD564" s="133"/>
      <c r="BE564" s="133"/>
      <c r="BF564" s="133"/>
      <c r="BG564" s="133"/>
      <c r="BJ564" s="133"/>
      <c r="BT564" s="133"/>
      <c r="CD564" s="133"/>
      <c r="CN564" s="133"/>
      <c r="CX564" s="133"/>
      <c r="DH564" s="133"/>
      <c r="DR564" s="133"/>
      <c r="EB564" s="133"/>
      <c r="EL564" s="133"/>
      <c r="EV564" s="133"/>
      <c r="FF564" s="133"/>
      <c r="FP564" s="133"/>
      <c r="FZ564" s="133"/>
      <c r="GJ564" s="133"/>
      <c r="GT564" s="133"/>
      <c r="HD564" s="133"/>
      <c r="HN564" s="133"/>
      <c r="HX564" s="133"/>
      <c r="IH564" s="133"/>
      <c r="IR564" s="133"/>
      <c r="JB564" s="133"/>
      <c r="JL564" s="133"/>
      <c r="JV564" s="133"/>
      <c r="KF564" s="133"/>
    </row>
    <row xmlns:x14ac="http://schemas.microsoft.com/office/spreadsheetml/2009/9/ac" r="565" s="3" customFormat="true" x14ac:dyDescent="0.25">
      <c r="A565" s="424"/>
      <c r="B565" s="133"/>
      <c r="L565" s="133"/>
      <c r="V565" s="133"/>
      <c r="AF565" s="133"/>
      <c r="AP565" s="133"/>
      <c r="AZ565" s="133"/>
      <c r="BA565" s="133"/>
      <c r="BB565" s="133"/>
      <c r="BC565" s="133"/>
      <c r="BD565" s="133"/>
      <c r="BE565" s="133"/>
      <c r="BF565" s="133"/>
      <c r="BG565" s="133"/>
      <c r="BJ565" s="133"/>
      <c r="BT565" s="133"/>
      <c r="CD565" s="133"/>
      <c r="CN565" s="133"/>
      <c r="CX565" s="133"/>
      <c r="DH565" s="133"/>
      <c r="DR565" s="133"/>
      <c r="EB565" s="133"/>
      <c r="EL565" s="133"/>
      <c r="EV565" s="133"/>
      <c r="FF565" s="133"/>
      <c r="FP565" s="133"/>
      <c r="FZ565" s="133"/>
      <c r="GJ565" s="133"/>
      <c r="GT565" s="133"/>
      <c r="HD565" s="133"/>
      <c r="HN565" s="133"/>
      <c r="HX565" s="133"/>
      <c r="IH565" s="133"/>
      <c r="IR565" s="133"/>
      <c r="JB565" s="133"/>
      <c r="JL565" s="133"/>
      <c r="JV565" s="133"/>
      <c r="KF565" s="133"/>
    </row>
    <row xmlns:x14ac="http://schemas.microsoft.com/office/spreadsheetml/2009/9/ac" r="566" s="3" customFormat="true" x14ac:dyDescent="0.25">
      <c r="A566" s="424"/>
      <c r="B566" s="133"/>
      <c r="L566" s="133"/>
      <c r="V566" s="133"/>
      <c r="AF566" s="133"/>
      <c r="AP566" s="133"/>
      <c r="AZ566" s="133"/>
      <c r="BA566" s="133"/>
      <c r="BB566" s="133"/>
      <c r="BC566" s="133"/>
      <c r="BD566" s="133"/>
      <c r="BE566" s="133"/>
      <c r="BF566" s="133"/>
      <c r="BG566" s="133"/>
      <c r="BJ566" s="133"/>
      <c r="BT566" s="133"/>
      <c r="CD566" s="133"/>
      <c r="CN566" s="133"/>
      <c r="CX566" s="133"/>
      <c r="DH566" s="133"/>
      <c r="DR566" s="133"/>
      <c r="EB566" s="133"/>
      <c r="EL566" s="133"/>
      <c r="EV566" s="133"/>
      <c r="FF566" s="133"/>
      <c r="FP566" s="133"/>
      <c r="FZ566" s="133"/>
      <c r="GJ566" s="133"/>
      <c r="GT566" s="133"/>
      <c r="HD566" s="133"/>
      <c r="HN566" s="133"/>
      <c r="HX566" s="133"/>
      <c r="IH566" s="133"/>
      <c r="IR566" s="133"/>
      <c r="JB566" s="133"/>
      <c r="JL566" s="133"/>
      <c r="JV566" s="133"/>
      <c r="KF566" s="133"/>
    </row>
    <row xmlns:x14ac="http://schemas.microsoft.com/office/spreadsheetml/2009/9/ac" r="567" s="3" customFormat="true" x14ac:dyDescent="0.25">
      <c r="A567" s="424"/>
      <c r="B567" s="133"/>
      <c r="L567" s="133"/>
      <c r="V567" s="133"/>
      <c r="AF567" s="133"/>
      <c r="AP567" s="133"/>
      <c r="AZ567" s="133"/>
      <c r="BA567" s="133"/>
      <c r="BB567" s="133"/>
      <c r="BC567" s="133"/>
      <c r="BD567" s="133"/>
      <c r="BE567" s="133"/>
      <c r="BF567" s="133"/>
      <c r="BG567" s="133"/>
      <c r="BJ567" s="133"/>
      <c r="BT567" s="133"/>
      <c r="CD567" s="133"/>
      <c r="CN567" s="133"/>
      <c r="CX567" s="133"/>
      <c r="DH567" s="133"/>
      <c r="DR567" s="133"/>
      <c r="EB567" s="133"/>
      <c r="EL567" s="133"/>
      <c r="EV567" s="133"/>
      <c r="FF567" s="133"/>
      <c r="FP567" s="133"/>
      <c r="FZ567" s="133"/>
      <c r="GJ567" s="133"/>
      <c r="GT567" s="133"/>
      <c r="HD567" s="133"/>
      <c r="HN567" s="133"/>
      <c r="HX567" s="133"/>
      <c r="IH567" s="133"/>
      <c r="IR567" s="133"/>
      <c r="JB567" s="133"/>
      <c r="JL567" s="133"/>
      <c r="JV567" s="133"/>
      <c r="KF567" s="133"/>
    </row>
    <row xmlns:x14ac="http://schemas.microsoft.com/office/spreadsheetml/2009/9/ac" r="568" s="3" customFormat="true" x14ac:dyDescent="0.25">
      <c r="A568" s="424"/>
      <c r="B568" s="133"/>
      <c r="L568" s="133"/>
      <c r="V568" s="133"/>
      <c r="AF568" s="133"/>
      <c r="AP568" s="133"/>
      <c r="AZ568" s="133"/>
      <c r="BA568" s="133"/>
      <c r="BB568" s="133"/>
      <c r="BC568" s="133"/>
      <c r="BD568" s="133"/>
      <c r="BE568" s="133"/>
      <c r="BF568" s="133"/>
      <c r="BG568" s="133"/>
      <c r="BJ568" s="133"/>
      <c r="BT568" s="133"/>
      <c r="CD568" s="133"/>
      <c r="CN568" s="133"/>
      <c r="CX568" s="133"/>
      <c r="DH568" s="133"/>
      <c r="DR568" s="133"/>
      <c r="EB568" s="133"/>
      <c r="EL568" s="133"/>
      <c r="EV568" s="133"/>
      <c r="FF568" s="133"/>
      <c r="FP568" s="133"/>
      <c r="FZ568" s="133"/>
      <c r="GJ568" s="133"/>
      <c r="GT568" s="133"/>
      <c r="HD568" s="133"/>
      <c r="HN568" s="133"/>
      <c r="HX568" s="133"/>
      <c r="IH568" s="133"/>
      <c r="IR568" s="133"/>
      <c r="JB568" s="133"/>
      <c r="JL568" s="133"/>
      <c r="JV568" s="133"/>
      <c r="KF568" s="133"/>
    </row>
    <row xmlns:x14ac="http://schemas.microsoft.com/office/spreadsheetml/2009/9/ac" r="569" s="3" customFormat="true" x14ac:dyDescent="0.25">
      <c r="A569" s="424"/>
      <c r="B569" s="133"/>
      <c r="L569" s="133"/>
      <c r="V569" s="133"/>
      <c r="AF569" s="133"/>
      <c r="AP569" s="133"/>
      <c r="AZ569" s="133"/>
      <c r="BA569" s="133"/>
      <c r="BB569" s="133"/>
      <c r="BC569" s="133"/>
      <c r="BD569" s="133"/>
      <c r="BE569" s="133"/>
      <c r="BF569" s="133"/>
      <c r="BG569" s="133"/>
      <c r="BJ569" s="133"/>
      <c r="BT569" s="133"/>
      <c r="CD569" s="133"/>
      <c r="CN569" s="133"/>
      <c r="CX569" s="133"/>
      <c r="DH569" s="133"/>
      <c r="DR569" s="133"/>
      <c r="EB569" s="133"/>
      <c r="EL569" s="133"/>
      <c r="EV569" s="133"/>
      <c r="FF569" s="133"/>
      <c r="FP569" s="133"/>
      <c r="FZ569" s="133"/>
      <c r="GJ569" s="133"/>
      <c r="GT569" s="133"/>
      <c r="HD569" s="133"/>
      <c r="HN569" s="133"/>
      <c r="HX569" s="133"/>
      <c r="IH569" s="133"/>
      <c r="IR569" s="133"/>
      <c r="JB569" s="133"/>
      <c r="JL569" s="133"/>
      <c r="JV569" s="133"/>
      <c r="KF569" s="133"/>
    </row>
    <row xmlns:x14ac="http://schemas.microsoft.com/office/spreadsheetml/2009/9/ac" r="570" s="3" customFormat="true" x14ac:dyDescent="0.25">
      <c r="A570" s="424"/>
      <c r="B570" s="133"/>
      <c r="L570" s="133"/>
      <c r="V570" s="133"/>
      <c r="AF570" s="133"/>
      <c r="AP570" s="133"/>
      <c r="AZ570" s="133"/>
      <c r="BA570" s="133"/>
      <c r="BB570" s="133"/>
      <c r="BC570" s="133"/>
      <c r="BD570" s="133"/>
      <c r="BE570" s="133"/>
      <c r="BF570" s="133"/>
      <c r="BG570" s="133"/>
      <c r="BJ570" s="133"/>
      <c r="BT570" s="133"/>
      <c r="CD570" s="133"/>
      <c r="CN570" s="133"/>
      <c r="CX570" s="133"/>
      <c r="DH570" s="133"/>
      <c r="DR570" s="133"/>
      <c r="EB570" s="133"/>
      <c r="EL570" s="133"/>
      <c r="EV570" s="133"/>
      <c r="FF570" s="133"/>
      <c r="FP570" s="133"/>
      <c r="FZ570" s="133"/>
      <c r="GJ570" s="133"/>
      <c r="GT570" s="133"/>
      <c r="HD570" s="133"/>
      <c r="HN570" s="133"/>
      <c r="HX570" s="133"/>
      <c r="IH570" s="133"/>
      <c r="IR570" s="133"/>
      <c r="JB570" s="133"/>
      <c r="JL570" s="133"/>
      <c r="JV570" s="133"/>
      <c r="KF570" s="133"/>
    </row>
    <row xmlns:x14ac="http://schemas.microsoft.com/office/spreadsheetml/2009/9/ac" r="571" s="3" customFormat="true" x14ac:dyDescent="0.25">
      <c r="A571" s="424"/>
      <c r="B571" s="133"/>
      <c r="L571" s="133"/>
      <c r="V571" s="133"/>
      <c r="AF571" s="133"/>
      <c r="AP571" s="133"/>
      <c r="AZ571" s="133"/>
      <c r="BA571" s="133"/>
      <c r="BB571" s="133"/>
      <c r="BC571" s="133"/>
      <c r="BD571" s="133"/>
      <c r="BE571" s="133"/>
      <c r="BF571" s="133"/>
      <c r="BG571" s="133"/>
      <c r="BJ571" s="133"/>
      <c r="BT571" s="133"/>
      <c r="CD571" s="133"/>
      <c r="CN571" s="133"/>
      <c r="CX571" s="133"/>
      <c r="DH571" s="133"/>
      <c r="DR571" s="133"/>
      <c r="EB571" s="133"/>
      <c r="EL571" s="133"/>
      <c r="EV571" s="133"/>
      <c r="FF571" s="133"/>
      <c r="FP571" s="133"/>
      <c r="FZ571" s="133"/>
      <c r="GJ571" s="133"/>
      <c r="GT571" s="133"/>
      <c r="HD571" s="133"/>
      <c r="HN571" s="133"/>
      <c r="HX571" s="133"/>
      <c r="IH571" s="133"/>
      <c r="IR571" s="133"/>
      <c r="JB571" s="133"/>
      <c r="JL571" s="133"/>
      <c r="JV571" s="133"/>
      <c r="KF571" s="133"/>
    </row>
    <row xmlns:x14ac="http://schemas.microsoft.com/office/spreadsheetml/2009/9/ac" r="572" s="3" customFormat="true" x14ac:dyDescent="0.25">
      <c r="A572" s="424"/>
      <c r="B572" s="133"/>
      <c r="L572" s="133"/>
      <c r="V572" s="133"/>
      <c r="AF572" s="133"/>
      <c r="AP572" s="133"/>
      <c r="AZ572" s="133"/>
      <c r="BA572" s="133"/>
      <c r="BB572" s="133"/>
      <c r="BC572" s="133"/>
      <c r="BD572" s="133"/>
      <c r="BE572" s="133"/>
      <c r="BF572" s="133"/>
      <c r="BG572" s="133"/>
      <c r="BJ572" s="133"/>
      <c r="BT572" s="133"/>
      <c r="CD572" s="133"/>
      <c r="CN572" s="133"/>
      <c r="CX572" s="133"/>
      <c r="DH572" s="133"/>
      <c r="DR572" s="133"/>
      <c r="EB572" s="133"/>
      <c r="EL572" s="133"/>
      <c r="EV572" s="133"/>
      <c r="FF572" s="133"/>
      <c r="FP572" s="133"/>
      <c r="FZ572" s="133"/>
      <c r="GJ572" s="133"/>
      <c r="GT572" s="133"/>
      <c r="HD572" s="133"/>
      <c r="HN572" s="133"/>
      <c r="HX572" s="133"/>
      <c r="IH572" s="133"/>
      <c r="IR572" s="133"/>
      <c r="JB572" s="133"/>
      <c r="JL572" s="133"/>
      <c r="JV572" s="133"/>
      <c r="KF572" s="133"/>
    </row>
    <row xmlns:x14ac="http://schemas.microsoft.com/office/spreadsheetml/2009/9/ac" r="573" s="3" customFormat="true" x14ac:dyDescent="0.25">
      <c r="A573" s="424"/>
      <c r="B573" s="133"/>
      <c r="L573" s="133"/>
      <c r="V573" s="133"/>
      <c r="AF573" s="133"/>
      <c r="AP573" s="133"/>
      <c r="AZ573" s="133"/>
      <c r="BA573" s="133"/>
      <c r="BB573" s="133"/>
      <c r="BC573" s="133"/>
      <c r="BD573" s="133"/>
      <c r="BE573" s="133"/>
      <c r="BF573" s="133"/>
      <c r="BG573" s="133"/>
      <c r="BJ573" s="133"/>
      <c r="BT573" s="133"/>
      <c r="CD573" s="133"/>
      <c r="CN573" s="133"/>
      <c r="CX573" s="133"/>
      <c r="DH573" s="133"/>
      <c r="DR573" s="133"/>
      <c r="EB573" s="133"/>
      <c r="EL573" s="133"/>
      <c r="EV573" s="133"/>
      <c r="FF573" s="133"/>
      <c r="FP573" s="133"/>
      <c r="FZ573" s="133"/>
      <c r="GJ573" s="133"/>
      <c r="GT573" s="133"/>
      <c r="HD573" s="133"/>
      <c r="HN573" s="133"/>
      <c r="HX573" s="133"/>
      <c r="IH573" s="133"/>
      <c r="IR573" s="133"/>
      <c r="JB573" s="133"/>
      <c r="JL573" s="133"/>
      <c r="JV573" s="133"/>
      <c r="KF573" s="133"/>
    </row>
    <row xmlns:x14ac="http://schemas.microsoft.com/office/spreadsheetml/2009/9/ac" r="574" s="3" customFormat="true" x14ac:dyDescent="0.25">
      <c r="A574" s="424"/>
      <c r="B574" s="133"/>
      <c r="L574" s="133"/>
      <c r="V574" s="133"/>
      <c r="AF574" s="133"/>
      <c r="AP574" s="133"/>
      <c r="AZ574" s="133"/>
      <c r="BA574" s="133"/>
      <c r="BB574" s="133"/>
      <c r="BC574" s="133"/>
      <c r="BD574" s="133"/>
      <c r="BE574" s="133"/>
      <c r="BF574" s="133"/>
      <c r="BG574" s="133"/>
      <c r="BJ574" s="133"/>
      <c r="BT574" s="133"/>
      <c r="CD574" s="133"/>
      <c r="CN574" s="133"/>
      <c r="CX574" s="133"/>
      <c r="DH574" s="133"/>
      <c r="DR574" s="133"/>
      <c r="EB574" s="133"/>
      <c r="EL574" s="133"/>
      <c r="EV574" s="133"/>
      <c r="FF574" s="133"/>
      <c r="FP574" s="133"/>
      <c r="FZ574" s="133"/>
      <c r="GJ574" s="133"/>
      <c r="GT574" s="133"/>
      <c r="HD574" s="133"/>
      <c r="HN574" s="133"/>
      <c r="HX574" s="133"/>
      <c r="IH574" s="133"/>
      <c r="IR574" s="133"/>
      <c r="JB574" s="133"/>
      <c r="JL574" s="133"/>
      <c r="JV574" s="133"/>
      <c r="KF574" s="133"/>
    </row>
    <row xmlns:x14ac="http://schemas.microsoft.com/office/spreadsheetml/2009/9/ac" r="575" s="3" customFormat="true" x14ac:dyDescent="0.25">
      <c r="A575" s="424"/>
      <c r="B575" s="133"/>
      <c r="L575" s="133"/>
      <c r="V575" s="133"/>
      <c r="AF575" s="133"/>
      <c r="AP575" s="133"/>
      <c r="AZ575" s="133"/>
      <c r="BA575" s="133"/>
      <c r="BB575" s="133"/>
      <c r="BC575" s="133"/>
      <c r="BD575" s="133"/>
      <c r="BE575" s="133"/>
      <c r="BF575" s="133"/>
      <c r="BG575" s="133"/>
      <c r="BJ575" s="133"/>
      <c r="BT575" s="133"/>
      <c r="CD575" s="133"/>
      <c r="CN575" s="133"/>
      <c r="CX575" s="133"/>
      <c r="DH575" s="133"/>
      <c r="DR575" s="133"/>
      <c r="EB575" s="133"/>
      <c r="EL575" s="133"/>
      <c r="EV575" s="133"/>
      <c r="FF575" s="133"/>
      <c r="FP575" s="133"/>
      <c r="FZ575" s="133"/>
      <c r="GJ575" s="133"/>
      <c r="GT575" s="133"/>
      <c r="HD575" s="133"/>
      <c r="HN575" s="133"/>
      <c r="HX575" s="133"/>
      <c r="IH575" s="133"/>
      <c r="IR575" s="133"/>
      <c r="JB575" s="133"/>
      <c r="JL575" s="133"/>
      <c r="JV575" s="133"/>
      <c r="KF575" s="133"/>
    </row>
    <row xmlns:x14ac="http://schemas.microsoft.com/office/spreadsheetml/2009/9/ac" r="576" s="3" customFormat="true" x14ac:dyDescent="0.25">
      <c r="A576" s="424"/>
      <c r="B576" s="133"/>
      <c r="L576" s="133"/>
      <c r="V576" s="133"/>
      <c r="AF576" s="133"/>
      <c r="AP576" s="133"/>
      <c r="AZ576" s="133"/>
      <c r="BA576" s="133"/>
      <c r="BB576" s="133"/>
      <c r="BC576" s="133"/>
      <c r="BD576" s="133"/>
      <c r="BE576" s="133"/>
      <c r="BF576" s="133"/>
      <c r="BG576" s="133"/>
      <c r="BJ576" s="133"/>
      <c r="BT576" s="133"/>
      <c r="CD576" s="133"/>
      <c r="CN576" s="133"/>
      <c r="CX576" s="133"/>
      <c r="DH576" s="133"/>
      <c r="DR576" s="133"/>
      <c r="EB576" s="133"/>
      <c r="EL576" s="133"/>
      <c r="EV576" s="133"/>
      <c r="FF576" s="133"/>
      <c r="FP576" s="133"/>
      <c r="FZ576" s="133"/>
      <c r="GJ576" s="133"/>
      <c r="GT576" s="133"/>
      <c r="HD576" s="133"/>
      <c r="HN576" s="133"/>
      <c r="HX576" s="133"/>
      <c r="IH576" s="133"/>
      <c r="IR576" s="133"/>
      <c r="JB576" s="133"/>
      <c r="JL576" s="133"/>
      <c r="JV576" s="133"/>
      <c r="KF576" s="133"/>
    </row>
    <row xmlns:x14ac="http://schemas.microsoft.com/office/spreadsheetml/2009/9/ac" r="577" s="3" customFormat="true" x14ac:dyDescent="0.25">
      <c r="A577" s="424"/>
      <c r="B577" s="133"/>
      <c r="L577" s="133"/>
      <c r="V577" s="133"/>
      <c r="AF577" s="133"/>
      <c r="AP577" s="133"/>
      <c r="AZ577" s="133"/>
      <c r="BA577" s="133"/>
      <c r="BB577" s="133"/>
      <c r="BC577" s="133"/>
      <c r="BD577" s="133"/>
      <c r="BE577" s="133"/>
      <c r="BF577" s="133"/>
      <c r="BG577" s="133"/>
      <c r="BJ577" s="133"/>
      <c r="BT577" s="133"/>
      <c r="CD577" s="133"/>
      <c r="CN577" s="133"/>
      <c r="CX577" s="133"/>
      <c r="DH577" s="133"/>
      <c r="DR577" s="133"/>
      <c r="EB577" s="133"/>
      <c r="EL577" s="133"/>
      <c r="EV577" s="133"/>
      <c r="FF577" s="133"/>
      <c r="FP577" s="133"/>
      <c r="FZ577" s="133"/>
      <c r="GJ577" s="133"/>
      <c r="GT577" s="133"/>
      <c r="HD577" s="133"/>
      <c r="HN577" s="133"/>
      <c r="HX577" s="133"/>
      <c r="IH577" s="133"/>
      <c r="IR577" s="133"/>
      <c r="JB577" s="133"/>
      <c r="JL577" s="133"/>
      <c r="JV577" s="133"/>
      <c r="KF577" s="133"/>
    </row>
    <row xmlns:x14ac="http://schemas.microsoft.com/office/spreadsheetml/2009/9/ac" r="578" s="3" customFormat="true" x14ac:dyDescent="0.25">
      <c r="A578" s="424"/>
      <c r="B578" s="133"/>
      <c r="L578" s="133"/>
      <c r="V578" s="133"/>
      <c r="AF578" s="133"/>
      <c r="AP578" s="133"/>
      <c r="AZ578" s="133"/>
      <c r="BA578" s="133"/>
      <c r="BB578" s="133"/>
      <c r="BC578" s="133"/>
      <c r="BD578" s="133"/>
      <c r="BE578" s="133"/>
      <c r="BF578" s="133"/>
      <c r="BG578" s="133"/>
      <c r="BJ578" s="133"/>
      <c r="BT578" s="133"/>
      <c r="CD578" s="133"/>
      <c r="CN578" s="133"/>
      <c r="CX578" s="133"/>
      <c r="DH578" s="133"/>
      <c r="DR578" s="133"/>
      <c r="EB578" s="133"/>
      <c r="EL578" s="133"/>
      <c r="EV578" s="133"/>
      <c r="FF578" s="133"/>
      <c r="FP578" s="133"/>
      <c r="FZ578" s="133"/>
      <c r="GJ578" s="133"/>
      <c r="GT578" s="133"/>
      <c r="HD578" s="133"/>
      <c r="HN578" s="133"/>
      <c r="HX578" s="133"/>
      <c r="IH578" s="133"/>
      <c r="IR578" s="133"/>
      <c r="JB578" s="133"/>
      <c r="JL578" s="133"/>
      <c r="JV578" s="133"/>
      <c r="KF578" s="133"/>
    </row>
    <row xmlns:x14ac="http://schemas.microsoft.com/office/spreadsheetml/2009/9/ac" r="579" s="3" customFormat="true" x14ac:dyDescent="0.25">
      <c r="A579" s="424"/>
      <c r="B579" s="133"/>
      <c r="L579" s="133"/>
      <c r="V579" s="133"/>
      <c r="AF579" s="133"/>
      <c r="AP579" s="133"/>
      <c r="AZ579" s="133"/>
      <c r="BA579" s="133"/>
      <c r="BB579" s="133"/>
      <c r="BC579" s="133"/>
      <c r="BD579" s="133"/>
      <c r="BE579" s="133"/>
      <c r="BF579" s="133"/>
      <c r="BG579" s="133"/>
      <c r="BJ579" s="133"/>
      <c r="BT579" s="133"/>
      <c r="CD579" s="133"/>
      <c r="CN579" s="133"/>
      <c r="CX579" s="133"/>
      <c r="DH579" s="133"/>
      <c r="DR579" s="133"/>
      <c r="EB579" s="133"/>
      <c r="EL579" s="133"/>
      <c r="EV579" s="133"/>
      <c r="FF579" s="133"/>
      <c r="FP579" s="133"/>
      <c r="FZ579" s="133"/>
      <c r="GJ579" s="133"/>
      <c r="GT579" s="133"/>
      <c r="HD579" s="133"/>
      <c r="HN579" s="133"/>
      <c r="HX579" s="133"/>
      <c r="IH579" s="133"/>
      <c r="IR579" s="133"/>
      <c r="JB579" s="133"/>
      <c r="JL579" s="133"/>
      <c r="JV579" s="133"/>
      <c r="KF579" s="133"/>
    </row>
    <row xmlns:x14ac="http://schemas.microsoft.com/office/spreadsheetml/2009/9/ac" r="580" s="3" customFormat="true" x14ac:dyDescent="0.25">
      <c r="A580" s="424"/>
      <c r="B580" s="133"/>
      <c r="L580" s="133"/>
      <c r="V580" s="133"/>
      <c r="AF580" s="133"/>
      <c r="AP580" s="133"/>
      <c r="AZ580" s="133"/>
      <c r="BA580" s="133"/>
      <c r="BB580" s="133"/>
      <c r="BC580" s="133"/>
      <c r="BD580" s="133"/>
      <c r="BE580" s="133"/>
      <c r="BF580" s="133"/>
      <c r="BG580" s="133"/>
      <c r="BJ580" s="133"/>
      <c r="BT580" s="133"/>
      <c r="CD580" s="133"/>
      <c r="CN580" s="133"/>
      <c r="CX580" s="133"/>
      <c r="DH580" s="133"/>
      <c r="DR580" s="133"/>
      <c r="EB580" s="133"/>
      <c r="EL580" s="133"/>
      <c r="EV580" s="133"/>
      <c r="FF580" s="133"/>
      <c r="FP580" s="133"/>
      <c r="FZ580" s="133"/>
      <c r="GJ580" s="133"/>
      <c r="GT580" s="133"/>
      <c r="HD580" s="133"/>
      <c r="HN580" s="133"/>
      <c r="HX580" s="133"/>
      <c r="IH580" s="133"/>
      <c r="IR580" s="133"/>
      <c r="JB580" s="133"/>
      <c r="JL580" s="133"/>
      <c r="JV580" s="133"/>
      <c r="KF580" s="133"/>
    </row>
    <row xmlns:x14ac="http://schemas.microsoft.com/office/spreadsheetml/2009/9/ac" r="581" s="3" customFormat="true" x14ac:dyDescent="0.25">
      <c r="A581" s="424"/>
      <c r="B581" s="133"/>
      <c r="L581" s="133"/>
      <c r="V581" s="133"/>
      <c r="AF581" s="133"/>
      <c r="AP581" s="133"/>
      <c r="AZ581" s="133"/>
      <c r="BA581" s="133"/>
      <c r="BB581" s="133"/>
      <c r="BC581" s="133"/>
      <c r="BD581" s="133"/>
      <c r="BE581" s="133"/>
      <c r="BF581" s="133"/>
      <c r="BG581" s="133"/>
      <c r="BJ581" s="133"/>
      <c r="BT581" s="133"/>
      <c r="CD581" s="133"/>
      <c r="CN581" s="133"/>
      <c r="CX581" s="133"/>
      <c r="DH581" s="133"/>
      <c r="DR581" s="133"/>
      <c r="EB581" s="133"/>
      <c r="EL581" s="133"/>
      <c r="EV581" s="133"/>
      <c r="FF581" s="133"/>
      <c r="FP581" s="133"/>
      <c r="FZ581" s="133"/>
      <c r="GJ581" s="133"/>
      <c r="GT581" s="133"/>
      <c r="HD581" s="133"/>
      <c r="HN581" s="133"/>
      <c r="HX581" s="133"/>
      <c r="IH581" s="133"/>
      <c r="IR581" s="133"/>
      <c r="JB581" s="133"/>
      <c r="JL581" s="133"/>
      <c r="JV581" s="133"/>
      <c r="KF581" s="133"/>
    </row>
    <row xmlns:x14ac="http://schemas.microsoft.com/office/spreadsheetml/2009/9/ac" r="582" s="3" customFormat="true" x14ac:dyDescent="0.25">
      <c r="A582" s="424"/>
      <c r="B582" s="133"/>
      <c r="L582" s="133"/>
      <c r="V582" s="133"/>
      <c r="AF582" s="133"/>
      <c r="AP582" s="133"/>
      <c r="AZ582" s="133"/>
      <c r="BA582" s="133"/>
      <c r="BB582" s="133"/>
      <c r="BC582" s="133"/>
      <c r="BD582" s="133"/>
      <c r="BE582" s="133"/>
      <c r="BF582" s="133"/>
      <c r="BG582" s="133"/>
      <c r="BJ582" s="133"/>
      <c r="BT582" s="133"/>
      <c r="CD582" s="133"/>
      <c r="CN582" s="133"/>
      <c r="CX582" s="133"/>
      <c r="DH582" s="133"/>
      <c r="DR582" s="133"/>
      <c r="EB582" s="133"/>
      <c r="EL582" s="133"/>
      <c r="EV582" s="133"/>
      <c r="FF582" s="133"/>
      <c r="FP582" s="133"/>
      <c r="FZ582" s="133"/>
      <c r="GJ582" s="133"/>
      <c r="GT582" s="133"/>
      <c r="HD582" s="133"/>
      <c r="HN582" s="133"/>
      <c r="HX582" s="133"/>
      <c r="IH582" s="133"/>
      <c r="IR582" s="133"/>
      <c r="JB582" s="133"/>
      <c r="JL582" s="133"/>
      <c r="JV582" s="133"/>
      <c r="KF582" s="133"/>
    </row>
    <row xmlns:x14ac="http://schemas.microsoft.com/office/spreadsheetml/2009/9/ac" r="583" s="3" customFormat="true" x14ac:dyDescent="0.25">
      <c r="A583" s="424"/>
      <c r="B583" s="133"/>
      <c r="L583" s="133"/>
      <c r="V583" s="133"/>
      <c r="AF583" s="133"/>
      <c r="AP583" s="133"/>
      <c r="AZ583" s="133"/>
      <c r="BA583" s="133"/>
      <c r="BB583" s="133"/>
      <c r="BC583" s="133"/>
      <c r="BD583" s="133"/>
      <c r="BE583" s="133"/>
      <c r="BF583" s="133"/>
      <c r="BG583" s="133"/>
      <c r="BJ583" s="133"/>
      <c r="BT583" s="133"/>
      <c r="CD583" s="133"/>
      <c r="CN583" s="133"/>
      <c r="CX583" s="133"/>
      <c r="DH583" s="133"/>
      <c r="DR583" s="133"/>
      <c r="EB583" s="133"/>
      <c r="EL583" s="133"/>
      <c r="EV583" s="133"/>
      <c r="FF583" s="133"/>
      <c r="FP583" s="133"/>
      <c r="FZ583" s="133"/>
      <c r="GJ583" s="133"/>
      <c r="GT583" s="133"/>
      <c r="HD583" s="133"/>
      <c r="HN583" s="133"/>
      <c r="HX583" s="133"/>
      <c r="IH583" s="133"/>
      <c r="IR583" s="133"/>
      <c r="JB583" s="133"/>
      <c r="JL583" s="133"/>
      <c r="JV583" s="133"/>
      <c r="KF583" s="133"/>
    </row>
    <row xmlns:x14ac="http://schemas.microsoft.com/office/spreadsheetml/2009/9/ac" r="584" s="3" customFormat="true" x14ac:dyDescent="0.25">
      <c r="A584" s="424"/>
      <c r="B584" s="133"/>
      <c r="L584" s="133"/>
      <c r="V584" s="133"/>
      <c r="AF584" s="133"/>
      <c r="AP584" s="133"/>
      <c r="AZ584" s="133"/>
      <c r="BA584" s="133"/>
      <c r="BB584" s="133"/>
      <c r="BC584" s="133"/>
      <c r="BD584" s="133"/>
      <c r="BE584" s="133"/>
      <c r="BF584" s="133"/>
      <c r="BG584" s="133"/>
      <c r="BJ584" s="133"/>
      <c r="BT584" s="133"/>
      <c r="CD584" s="133"/>
      <c r="CN584" s="133"/>
      <c r="CX584" s="133"/>
      <c r="DH584" s="133"/>
      <c r="DR584" s="133"/>
      <c r="EB584" s="133"/>
      <c r="EL584" s="133"/>
      <c r="EV584" s="133"/>
      <c r="FF584" s="133"/>
      <c r="FP584" s="133"/>
      <c r="FZ584" s="133"/>
      <c r="GJ584" s="133"/>
      <c r="GT584" s="133"/>
      <c r="HD584" s="133"/>
      <c r="HN584" s="133"/>
      <c r="HX584" s="133"/>
      <c r="IH584" s="133"/>
      <c r="IR584" s="133"/>
      <c r="JB584" s="133"/>
      <c r="JL584" s="133"/>
      <c r="JV584" s="133"/>
      <c r="KF584" s="133"/>
    </row>
    <row xmlns:x14ac="http://schemas.microsoft.com/office/spreadsheetml/2009/9/ac" r="585" s="3" customFormat="true" x14ac:dyDescent="0.25">
      <c r="A585" s="424"/>
      <c r="B585" s="133"/>
      <c r="L585" s="133"/>
      <c r="V585" s="133"/>
      <c r="AF585" s="133"/>
      <c r="AP585" s="133"/>
      <c r="AZ585" s="133"/>
      <c r="BA585" s="133"/>
      <c r="BB585" s="133"/>
      <c r="BC585" s="133"/>
      <c r="BD585" s="133"/>
      <c r="BE585" s="133"/>
      <c r="BF585" s="133"/>
      <c r="BG585" s="133"/>
      <c r="BJ585" s="133"/>
      <c r="BT585" s="133"/>
      <c r="CD585" s="133"/>
      <c r="CN585" s="133"/>
      <c r="CX585" s="133"/>
      <c r="DH585" s="133"/>
      <c r="DR585" s="133"/>
      <c r="EB585" s="133"/>
      <c r="EL585" s="133"/>
      <c r="EV585" s="133"/>
      <c r="FF585" s="133"/>
      <c r="FP585" s="133"/>
      <c r="FZ585" s="133"/>
      <c r="GJ585" s="133"/>
      <c r="GT585" s="133"/>
      <c r="HD585" s="133"/>
      <c r="HN585" s="133"/>
      <c r="HX585" s="133"/>
      <c r="IH585" s="133"/>
      <c r="IR585" s="133"/>
      <c r="JB585" s="133"/>
      <c r="JL585" s="133"/>
      <c r="JV585" s="133"/>
      <c r="KF585" s="133"/>
    </row>
    <row xmlns:x14ac="http://schemas.microsoft.com/office/spreadsheetml/2009/9/ac" r="586" s="3" customFormat="true" x14ac:dyDescent="0.25">
      <c r="A586" s="424"/>
      <c r="B586" s="133"/>
      <c r="L586" s="133"/>
      <c r="V586" s="133"/>
      <c r="AF586" s="133"/>
      <c r="AP586" s="133"/>
      <c r="AZ586" s="133"/>
      <c r="BA586" s="133"/>
      <c r="BB586" s="133"/>
      <c r="BC586" s="133"/>
      <c r="BD586" s="133"/>
      <c r="BE586" s="133"/>
      <c r="BF586" s="133"/>
      <c r="BG586" s="133"/>
      <c r="BJ586" s="133"/>
      <c r="BT586" s="133"/>
      <c r="CD586" s="133"/>
      <c r="CN586" s="133"/>
      <c r="CX586" s="133"/>
      <c r="DH586" s="133"/>
      <c r="DR586" s="133"/>
      <c r="EB586" s="133"/>
      <c r="EL586" s="133"/>
      <c r="EV586" s="133"/>
      <c r="FF586" s="133"/>
      <c r="FP586" s="133"/>
      <c r="FZ586" s="133"/>
      <c r="GJ586" s="133"/>
      <c r="GT586" s="133"/>
      <c r="HD586" s="133"/>
      <c r="HN586" s="133"/>
      <c r="HX586" s="133"/>
      <c r="IH586" s="133"/>
      <c r="IR586" s="133"/>
      <c r="JB586" s="133"/>
      <c r="JL586" s="133"/>
      <c r="JV586" s="133"/>
      <c r="KF586" s="133"/>
    </row>
    <row xmlns:x14ac="http://schemas.microsoft.com/office/spreadsheetml/2009/9/ac" r="587" s="3" customFormat="true" x14ac:dyDescent="0.25">
      <c r="A587" s="424"/>
      <c r="B587" s="133"/>
      <c r="L587" s="133"/>
      <c r="V587" s="133"/>
      <c r="AF587" s="133"/>
      <c r="AP587" s="133"/>
      <c r="AZ587" s="133"/>
      <c r="BA587" s="133"/>
      <c r="BB587" s="133"/>
      <c r="BC587" s="133"/>
      <c r="BD587" s="133"/>
      <c r="BE587" s="133"/>
      <c r="BF587" s="133"/>
      <c r="BG587" s="133"/>
      <c r="BJ587" s="133"/>
      <c r="BT587" s="133"/>
      <c r="CD587" s="133"/>
      <c r="CN587" s="133"/>
      <c r="CX587" s="133"/>
      <c r="DH587" s="133"/>
      <c r="DR587" s="133"/>
      <c r="EB587" s="133"/>
      <c r="EL587" s="133"/>
      <c r="EV587" s="133"/>
      <c r="FF587" s="133"/>
      <c r="FP587" s="133"/>
      <c r="FZ587" s="133"/>
      <c r="GJ587" s="133"/>
      <c r="GT587" s="133"/>
      <c r="HD587" s="133"/>
      <c r="HN587" s="133"/>
      <c r="HX587" s="133"/>
      <c r="IH587" s="133"/>
      <c r="IR587" s="133"/>
      <c r="JB587" s="133"/>
      <c r="JL587" s="133"/>
      <c r="JV587" s="133"/>
      <c r="KF587" s="133"/>
    </row>
    <row xmlns:x14ac="http://schemas.microsoft.com/office/spreadsheetml/2009/9/ac" r="588" s="3" customFormat="true" x14ac:dyDescent="0.25">
      <c r="A588" s="424"/>
      <c r="B588" s="133"/>
      <c r="L588" s="133"/>
      <c r="V588" s="133"/>
      <c r="AF588" s="133"/>
      <c r="AP588" s="133"/>
      <c r="AZ588" s="133"/>
      <c r="BA588" s="133"/>
      <c r="BB588" s="133"/>
      <c r="BC588" s="133"/>
      <c r="BD588" s="133"/>
      <c r="BE588" s="133"/>
      <c r="BF588" s="133"/>
      <c r="BG588" s="133"/>
      <c r="BJ588" s="133"/>
      <c r="BT588" s="133"/>
      <c r="CD588" s="133"/>
      <c r="CN588" s="133"/>
      <c r="CX588" s="133"/>
      <c r="DH588" s="133"/>
      <c r="DR588" s="133"/>
      <c r="EB588" s="133"/>
      <c r="EL588" s="133"/>
      <c r="EV588" s="133"/>
      <c r="FF588" s="133"/>
      <c r="FP588" s="133"/>
      <c r="FZ588" s="133"/>
      <c r="GJ588" s="133"/>
      <c r="GT588" s="133"/>
      <c r="HD588" s="133"/>
      <c r="HN588" s="133"/>
      <c r="HX588" s="133"/>
      <c r="IH588" s="133"/>
      <c r="IR588" s="133"/>
      <c r="JB588" s="133"/>
      <c r="JL588" s="133"/>
      <c r="JV588" s="133"/>
      <c r="KF588" s="133"/>
    </row>
    <row xmlns:x14ac="http://schemas.microsoft.com/office/spreadsheetml/2009/9/ac" r="589" s="3" customFormat="true" x14ac:dyDescent="0.25">
      <c r="A589" s="424"/>
      <c r="B589" s="133"/>
      <c r="L589" s="133"/>
      <c r="V589" s="133"/>
      <c r="AF589" s="133"/>
      <c r="AP589" s="133"/>
      <c r="AZ589" s="133"/>
      <c r="BA589" s="133"/>
      <c r="BB589" s="133"/>
      <c r="BC589" s="133"/>
      <c r="BD589" s="133"/>
      <c r="BE589" s="133"/>
      <c r="BF589" s="133"/>
      <c r="BG589" s="133"/>
      <c r="BJ589" s="133"/>
      <c r="BT589" s="133"/>
      <c r="CD589" s="133"/>
      <c r="CN589" s="133"/>
      <c r="CX589" s="133"/>
      <c r="DH589" s="133"/>
      <c r="DR589" s="133"/>
      <c r="EB589" s="133"/>
      <c r="EL589" s="133"/>
      <c r="EV589" s="133"/>
      <c r="FF589" s="133"/>
      <c r="FP589" s="133"/>
      <c r="FZ589" s="133"/>
      <c r="GJ589" s="133"/>
      <c r="GT589" s="133"/>
      <c r="HD589" s="133"/>
      <c r="HN589" s="133"/>
      <c r="HX589" s="133"/>
      <c r="IH589" s="133"/>
      <c r="IR589" s="133"/>
      <c r="JB589" s="133"/>
      <c r="JL589" s="133"/>
      <c r="JV589" s="133"/>
      <c r="KF589" s="133"/>
    </row>
    <row xmlns:x14ac="http://schemas.microsoft.com/office/spreadsheetml/2009/9/ac" r="590" s="3" customFormat="true" x14ac:dyDescent="0.25">
      <c r="A590" s="424"/>
      <c r="B590" s="133"/>
      <c r="L590" s="133"/>
      <c r="V590" s="133"/>
      <c r="AF590" s="133"/>
      <c r="AP590" s="133"/>
      <c r="AZ590" s="133"/>
      <c r="BA590" s="133"/>
      <c r="BB590" s="133"/>
      <c r="BC590" s="133"/>
      <c r="BD590" s="133"/>
      <c r="BE590" s="133"/>
      <c r="BF590" s="133"/>
      <c r="BG590" s="133"/>
      <c r="BJ590" s="133"/>
      <c r="BT590" s="133"/>
      <c r="CD590" s="133"/>
      <c r="CN590" s="133"/>
      <c r="CX590" s="133"/>
      <c r="DH590" s="133"/>
      <c r="DR590" s="133"/>
      <c r="EB590" s="133"/>
      <c r="EL590" s="133"/>
      <c r="EV590" s="133"/>
      <c r="FF590" s="133"/>
      <c r="FP590" s="133"/>
      <c r="FZ590" s="133"/>
      <c r="GJ590" s="133"/>
      <c r="GT590" s="133"/>
      <c r="HD590" s="133"/>
      <c r="HN590" s="133"/>
      <c r="HX590" s="133"/>
      <c r="IH590" s="133"/>
      <c r="IR590" s="133"/>
      <c r="JB590" s="133"/>
      <c r="JL590" s="133"/>
      <c r="JV590" s="133"/>
      <c r="KF590" s="133"/>
    </row>
    <row xmlns:x14ac="http://schemas.microsoft.com/office/spreadsheetml/2009/9/ac" r="591" s="3" customFormat="true" x14ac:dyDescent="0.25">
      <c r="A591" s="424"/>
      <c r="B591" s="133"/>
      <c r="L591" s="133"/>
      <c r="V591" s="133"/>
      <c r="AF591" s="133"/>
      <c r="AP591" s="133"/>
      <c r="AZ591" s="133"/>
      <c r="BA591" s="133"/>
      <c r="BB591" s="133"/>
      <c r="BC591" s="133"/>
      <c r="BD591" s="133"/>
      <c r="BE591" s="133"/>
      <c r="BF591" s="133"/>
      <c r="BG591" s="133"/>
      <c r="BJ591" s="133"/>
      <c r="BT591" s="133"/>
      <c r="CD591" s="133"/>
      <c r="CN591" s="133"/>
      <c r="CX591" s="133"/>
      <c r="DH591" s="133"/>
      <c r="DR591" s="133"/>
      <c r="EB591" s="133"/>
      <c r="EL591" s="133"/>
      <c r="EV591" s="133"/>
      <c r="FF591" s="133"/>
      <c r="FP591" s="133"/>
      <c r="FZ591" s="133"/>
      <c r="GJ591" s="133"/>
      <c r="GT591" s="133"/>
      <c r="HD591" s="133"/>
      <c r="HN591" s="133"/>
      <c r="HX591" s="133"/>
      <c r="IH591" s="133"/>
      <c r="IR591" s="133"/>
      <c r="JB591" s="133"/>
      <c r="JL591" s="133"/>
      <c r="JV591" s="133"/>
      <c r="KF591" s="133"/>
    </row>
    <row xmlns:x14ac="http://schemas.microsoft.com/office/spreadsheetml/2009/9/ac" r="592" s="3" customFormat="true" x14ac:dyDescent="0.25">
      <c r="A592" s="424"/>
      <c r="B592" s="133"/>
      <c r="L592" s="133"/>
      <c r="V592" s="133"/>
      <c r="AF592" s="133"/>
      <c r="AP592" s="133"/>
      <c r="AZ592" s="133"/>
      <c r="BA592" s="133"/>
      <c r="BB592" s="133"/>
      <c r="BC592" s="133"/>
      <c r="BD592" s="133"/>
      <c r="BE592" s="133"/>
      <c r="BF592" s="133"/>
      <c r="BG592" s="133"/>
      <c r="BJ592" s="133"/>
      <c r="BT592" s="133"/>
      <c r="CD592" s="133"/>
      <c r="CN592" s="133"/>
      <c r="CX592" s="133"/>
      <c r="DH592" s="133"/>
      <c r="DR592" s="133"/>
      <c r="EB592" s="133"/>
      <c r="EL592" s="133"/>
      <c r="EV592" s="133"/>
      <c r="FF592" s="133"/>
      <c r="FP592" s="133"/>
      <c r="FZ592" s="133"/>
      <c r="GJ592" s="133"/>
      <c r="GT592" s="133"/>
      <c r="HD592" s="133"/>
      <c r="HN592" s="133"/>
      <c r="HX592" s="133"/>
      <c r="IH592" s="133"/>
      <c r="IR592" s="133"/>
      <c r="JB592" s="133"/>
      <c r="JL592" s="133"/>
      <c r="JV592" s="133"/>
      <c r="KF592" s="133"/>
    </row>
    <row xmlns:x14ac="http://schemas.microsoft.com/office/spreadsheetml/2009/9/ac" r="593" s="3" customFormat="true" x14ac:dyDescent="0.25">
      <c r="A593" s="424"/>
      <c r="B593" s="133"/>
      <c r="L593" s="133"/>
      <c r="V593" s="133"/>
      <c r="AF593" s="133"/>
      <c r="AP593" s="133"/>
      <c r="AZ593" s="133"/>
      <c r="BA593" s="133"/>
      <c r="BB593" s="133"/>
      <c r="BC593" s="133"/>
      <c r="BD593" s="133"/>
      <c r="BE593" s="133"/>
      <c r="BF593" s="133"/>
      <c r="BG593" s="133"/>
      <c r="BJ593" s="133"/>
      <c r="BT593" s="133"/>
      <c r="CD593" s="133"/>
      <c r="CN593" s="133"/>
      <c r="CX593" s="133"/>
      <c r="DH593" s="133"/>
      <c r="DR593" s="133"/>
      <c r="EB593" s="133"/>
      <c r="EL593" s="133"/>
      <c r="EV593" s="133"/>
      <c r="FF593" s="133"/>
      <c r="FP593" s="133"/>
      <c r="FZ593" s="133"/>
      <c r="GJ593" s="133"/>
      <c r="GT593" s="133"/>
      <c r="HD593" s="133"/>
      <c r="HN593" s="133"/>
      <c r="HX593" s="133"/>
      <c r="IH593" s="133"/>
      <c r="IR593" s="133"/>
      <c r="JB593" s="133"/>
      <c r="JL593" s="133"/>
      <c r="JV593" s="133"/>
      <c r="KF593" s="133"/>
    </row>
    <row xmlns:x14ac="http://schemas.microsoft.com/office/spreadsheetml/2009/9/ac" r="594" s="3" customFormat="true" x14ac:dyDescent="0.25">
      <c r="A594" s="424"/>
      <c r="B594" s="133"/>
      <c r="L594" s="133"/>
      <c r="V594" s="133"/>
      <c r="AF594" s="133"/>
      <c r="AP594" s="133"/>
      <c r="AZ594" s="133"/>
      <c r="BA594" s="133"/>
      <c r="BB594" s="133"/>
      <c r="BC594" s="133"/>
      <c r="BD594" s="133"/>
      <c r="BE594" s="133"/>
      <c r="BF594" s="133"/>
      <c r="BG594" s="133"/>
      <c r="BJ594" s="133"/>
      <c r="BT594" s="133"/>
      <c r="CD594" s="133"/>
      <c r="CN594" s="133"/>
      <c r="CX594" s="133"/>
      <c r="DH594" s="133"/>
      <c r="DR594" s="133"/>
      <c r="EB594" s="133"/>
      <c r="EL594" s="133"/>
      <c r="EV594" s="133"/>
      <c r="FF594" s="133"/>
      <c r="FP594" s="133"/>
      <c r="FZ594" s="133"/>
      <c r="GJ594" s="133"/>
      <c r="GT594" s="133"/>
      <c r="HD594" s="133"/>
      <c r="HN594" s="133"/>
      <c r="HX594" s="133"/>
      <c r="IH594" s="133"/>
      <c r="IR594" s="133"/>
      <c r="JB594" s="133"/>
      <c r="JL594" s="133"/>
      <c r="JV594" s="133"/>
      <c r="KF594" s="133"/>
    </row>
    <row xmlns:x14ac="http://schemas.microsoft.com/office/spreadsheetml/2009/9/ac" r="595" s="3" customFormat="true" x14ac:dyDescent="0.25">
      <c r="A595" s="424"/>
      <c r="B595" s="133"/>
      <c r="L595" s="133"/>
      <c r="V595" s="133"/>
      <c r="AF595" s="133"/>
      <c r="AP595" s="133"/>
      <c r="AZ595" s="133"/>
      <c r="BA595" s="133"/>
      <c r="BB595" s="133"/>
      <c r="BC595" s="133"/>
      <c r="BD595" s="133"/>
      <c r="BE595" s="133"/>
      <c r="BF595" s="133"/>
      <c r="BG595" s="133"/>
      <c r="BJ595" s="133"/>
      <c r="BT595" s="133"/>
      <c r="CD595" s="133"/>
      <c r="CN595" s="133"/>
      <c r="CX595" s="133"/>
      <c r="DH595" s="133"/>
      <c r="DR595" s="133"/>
      <c r="EB595" s="133"/>
      <c r="EL595" s="133"/>
      <c r="EV595" s="133"/>
      <c r="FF595" s="133"/>
      <c r="FP595" s="133"/>
      <c r="FZ595" s="133"/>
      <c r="GJ595" s="133"/>
      <c r="GT595" s="133"/>
      <c r="HD595" s="133"/>
      <c r="HN595" s="133"/>
      <c r="HX595" s="133"/>
      <c r="IH595" s="133"/>
      <c r="IR595" s="133"/>
      <c r="JB595" s="133"/>
      <c r="JL595" s="133"/>
      <c r="JV595" s="133"/>
      <c r="KF595" s="133"/>
    </row>
    <row xmlns:x14ac="http://schemas.microsoft.com/office/spreadsheetml/2009/9/ac" r="596" s="3" customFormat="true" x14ac:dyDescent="0.25">
      <c r="A596" s="424"/>
      <c r="B596" s="133"/>
      <c r="L596" s="133"/>
      <c r="V596" s="133"/>
      <c r="AF596" s="133"/>
      <c r="AP596" s="133"/>
      <c r="AZ596" s="133"/>
      <c r="BA596" s="133"/>
      <c r="BB596" s="133"/>
      <c r="BC596" s="133"/>
      <c r="BD596" s="133"/>
      <c r="BE596" s="133"/>
      <c r="BF596" s="133"/>
      <c r="BG596" s="133"/>
      <c r="BJ596" s="133"/>
      <c r="BT596" s="133"/>
      <c r="CD596" s="133"/>
      <c r="CN596" s="133"/>
      <c r="CX596" s="133"/>
      <c r="DH596" s="133"/>
      <c r="DR596" s="133"/>
      <c r="EB596" s="133"/>
      <c r="EL596" s="133"/>
      <c r="EV596" s="133"/>
      <c r="FF596" s="133"/>
      <c r="FP596" s="133"/>
      <c r="FZ596" s="133"/>
      <c r="GJ596" s="133"/>
      <c r="GT596" s="133"/>
      <c r="HD596" s="133"/>
      <c r="HN596" s="133"/>
      <c r="HX596" s="133"/>
      <c r="IH596" s="133"/>
      <c r="IR596" s="133"/>
      <c r="JB596" s="133"/>
      <c r="JL596" s="133"/>
      <c r="JV596" s="133"/>
      <c r="KF596" s="133"/>
    </row>
    <row xmlns:x14ac="http://schemas.microsoft.com/office/spreadsheetml/2009/9/ac" r="597" s="3" customFormat="true" x14ac:dyDescent="0.25">
      <c r="A597" s="424"/>
      <c r="B597" s="133"/>
      <c r="L597" s="133"/>
      <c r="V597" s="133"/>
      <c r="AF597" s="133"/>
      <c r="AP597" s="133"/>
      <c r="AZ597" s="133"/>
      <c r="BA597" s="133"/>
      <c r="BB597" s="133"/>
      <c r="BC597" s="133"/>
      <c r="BD597" s="133"/>
      <c r="BE597" s="133"/>
      <c r="BF597" s="133"/>
      <c r="BG597" s="133"/>
      <c r="BJ597" s="133"/>
      <c r="BT597" s="133"/>
      <c r="CD597" s="133"/>
      <c r="CN597" s="133"/>
      <c r="CX597" s="133"/>
      <c r="DH597" s="133"/>
      <c r="DR597" s="133"/>
      <c r="EB597" s="133"/>
      <c r="EL597" s="133"/>
      <c r="EV597" s="133"/>
      <c r="FF597" s="133"/>
      <c r="FP597" s="133"/>
      <c r="FZ597" s="133"/>
      <c r="GJ597" s="133"/>
      <c r="GT597" s="133"/>
      <c r="HD597" s="133"/>
      <c r="HN597" s="133"/>
      <c r="HX597" s="133"/>
      <c r="IH597" s="133"/>
      <c r="IR597" s="133"/>
      <c r="JB597" s="133"/>
      <c r="JL597" s="133"/>
      <c r="JV597" s="133"/>
      <c r="KF597" s="133"/>
    </row>
    <row xmlns:x14ac="http://schemas.microsoft.com/office/spreadsheetml/2009/9/ac" r="598" s="3" customFormat="true" x14ac:dyDescent="0.25">
      <c r="A598" s="424"/>
      <c r="B598" s="133"/>
      <c r="L598" s="133"/>
      <c r="V598" s="133"/>
      <c r="AF598" s="133"/>
      <c r="AP598" s="133"/>
      <c r="AZ598" s="133"/>
      <c r="BA598" s="133"/>
      <c r="BB598" s="133"/>
      <c r="BC598" s="133"/>
      <c r="BD598" s="133"/>
      <c r="BE598" s="133"/>
      <c r="BF598" s="133"/>
      <c r="BG598" s="133"/>
      <c r="BJ598" s="133"/>
      <c r="BT598" s="133"/>
      <c r="CD598" s="133"/>
      <c r="CN598" s="133"/>
      <c r="CX598" s="133"/>
      <c r="DH598" s="133"/>
      <c r="DR598" s="133"/>
      <c r="EB598" s="133"/>
      <c r="EL598" s="133"/>
      <c r="EV598" s="133"/>
      <c r="FF598" s="133"/>
      <c r="FP598" s="133"/>
      <c r="FZ598" s="133"/>
      <c r="GJ598" s="133"/>
      <c r="GT598" s="133"/>
      <c r="HD598" s="133"/>
      <c r="HN598" s="133"/>
      <c r="HX598" s="133"/>
      <c r="IH598" s="133"/>
      <c r="IR598" s="133"/>
      <c r="JB598" s="133"/>
      <c r="JL598" s="133"/>
      <c r="JV598" s="133"/>
      <c r="KF598" s="133"/>
    </row>
    <row xmlns:x14ac="http://schemas.microsoft.com/office/spreadsheetml/2009/9/ac" r="599" s="3" customFormat="true" x14ac:dyDescent="0.25">
      <c r="A599" s="424"/>
      <c r="B599" s="133"/>
      <c r="L599" s="133"/>
      <c r="V599" s="133"/>
      <c r="AF599" s="133"/>
      <c r="AP599" s="133"/>
      <c r="AZ599" s="133"/>
      <c r="BA599" s="133"/>
      <c r="BB599" s="133"/>
      <c r="BC599" s="133"/>
      <c r="BD599" s="133"/>
      <c r="BE599" s="133"/>
      <c r="BF599" s="133"/>
      <c r="BG599" s="133"/>
      <c r="BJ599" s="133"/>
      <c r="BT599" s="133"/>
      <c r="CD599" s="133"/>
      <c r="CN599" s="133"/>
      <c r="CX599" s="133"/>
      <c r="DH599" s="133"/>
      <c r="DR599" s="133"/>
      <c r="EB599" s="133"/>
      <c r="EL599" s="133"/>
      <c r="EV599" s="133"/>
      <c r="FF599" s="133"/>
      <c r="FP599" s="133"/>
      <c r="FZ599" s="133"/>
      <c r="GJ599" s="133"/>
      <c r="GT599" s="133"/>
      <c r="HD599" s="133"/>
      <c r="HN599" s="133"/>
      <c r="HX599" s="133"/>
      <c r="IH599" s="133"/>
      <c r="IR599" s="133"/>
      <c r="JB599" s="133"/>
      <c r="JL599" s="133"/>
      <c r="JV599" s="133"/>
      <c r="KF599" s="133"/>
    </row>
    <row xmlns:x14ac="http://schemas.microsoft.com/office/spreadsheetml/2009/9/ac" r="600" s="3" customFormat="true" x14ac:dyDescent="0.25">
      <c r="A600" s="424"/>
      <c r="B600" s="133"/>
      <c r="L600" s="133"/>
      <c r="V600" s="133"/>
      <c r="AF600" s="133"/>
      <c r="AP600" s="133"/>
      <c r="AZ600" s="133"/>
      <c r="BA600" s="133"/>
      <c r="BB600" s="133"/>
      <c r="BC600" s="133"/>
      <c r="BD600" s="133"/>
      <c r="BE600" s="133"/>
      <c r="BF600" s="133"/>
      <c r="BG600" s="133"/>
      <c r="BJ600" s="133"/>
      <c r="BT600" s="133"/>
      <c r="CD600" s="133"/>
      <c r="CN600" s="133"/>
      <c r="CX600" s="133"/>
      <c r="DH600" s="133"/>
      <c r="DR600" s="133"/>
      <c r="EB600" s="133"/>
      <c r="EL600" s="133"/>
      <c r="EV600" s="133"/>
      <c r="FF600" s="133"/>
      <c r="FP600" s="133"/>
      <c r="FZ600" s="133"/>
      <c r="GJ600" s="133"/>
      <c r="GT600" s="133"/>
      <c r="HD600" s="133"/>
      <c r="HN600" s="133"/>
      <c r="HX600" s="133"/>
      <c r="IH600" s="133"/>
      <c r="IR600" s="133"/>
      <c r="JB600" s="133"/>
      <c r="JL600" s="133"/>
      <c r="JV600" s="133"/>
      <c r="KF600" s="133"/>
    </row>
    <row xmlns:x14ac="http://schemas.microsoft.com/office/spreadsheetml/2009/9/ac" r="601" s="3" customFormat="true" x14ac:dyDescent="0.25">
      <c r="A601" s="424"/>
      <c r="B601" s="133"/>
      <c r="L601" s="133"/>
      <c r="V601" s="133"/>
      <c r="AF601" s="133"/>
      <c r="AP601" s="133"/>
      <c r="AZ601" s="133"/>
      <c r="BA601" s="133"/>
      <c r="BB601" s="133"/>
      <c r="BC601" s="133"/>
      <c r="BD601" s="133"/>
      <c r="BE601" s="133"/>
      <c r="BF601" s="133"/>
      <c r="BG601" s="133"/>
      <c r="BJ601" s="133"/>
      <c r="BT601" s="133"/>
      <c r="CD601" s="133"/>
      <c r="CN601" s="133"/>
      <c r="CX601" s="133"/>
      <c r="DH601" s="133"/>
      <c r="DR601" s="133"/>
      <c r="EB601" s="133"/>
      <c r="EL601" s="133"/>
      <c r="EV601" s="133"/>
      <c r="FF601" s="133"/>
      <c r="FP601" s="133"/>
      <c r="FZ601" s="133"/>
      <c r="GJ601" s="133"/>
      <c r="GT601" s="133"/>
      <c r="HD601" s="133"/>
      <c r="HN601" s="133"/>
      <c r="HX601" s="133"/>
      <c r="IH601" s="133"/>
      <c r="IR601" s="133"/>
      <c r="JB601" s="133"/>
      <c r="JL601" s="133"/>
      <c r="JV601" s="133"/>
      <c r="KF601" s="133"/>
    </row>
    <row xmlns:x14ac="http://schemas.microsoft.com/office/spreadsheetml/2009/9/ac" r="602" s="3" customFormat="true" x14ac:dyDescent="0.25">
      <c r="A602" s="424"/>
      <c r="B602" s="133"/>
      <c r="L602" s="133"/>
      <c r="V602" s="133"/>
      <c r="AF602" s="133"/>
      <c r="AP602" s="133"/>
      <c r="AZ602" s="133"/>
      <c r="BA602" s="133"/>
      <c r="BB602" s="133"/>
      <c r="BC602" s="133"/>
      <c r="BD602" s="133"/>
      <c r="BE602" s="133"/>
      <c r="BF602" s="133"/>
      <c r="BG602" s="133"/>
      <c r="BJ602" s="133"/>
      <c r="BT602" s="133"/>
      <c r="CD602" s="133"/>
      <c r="CN602" s="133"/>
      <c r="CX602" s="133"/>
      <c r="DH602" s="133"/>
      <c r="DR602" s="133"/>
      <c r="EB602" s="133"/>
      <c r="EL602" s="133"/>
      <c r="EV602" s="133"/>
      <c r="FF602" s="133"/>
      <c r="FP602" s="133"/>
      <c r="FZ602" s="133"/>
      <c r="GJ602" s="133"/>
      <c r="GT602" s="133"/>
      <c r="HD602" s="133"/>
      <c r="HN602" s="133"/>
      <c r="HX602" s="133"/>
      <c r="IH602" s="133"/>
      <c r="IR602" s="133"/>
      <c r="JB602" s="133"/>
      <c r="JL602" s="133"/>
      <c r="JV602" s="133"/>
      <c r="KF602" s="133"/>
    </row>
    <row xmlns:x14ac="http://schemas.microsoft.com/office/spreadsheetml/2009/9/ac" r="603" s="3" customFormat="true" x14ac:dyDescent="0.25">
      <c r="A603" s="424"/>
      <c r="B603" s="133"/>
      <c r="L603" s="133"/>
      <c r="V603" s="133"/>
      <c r="AF603" s="133"/>
      <c r="AP603" s="133"/>
      <c r="AZ603" s="133"/>
      <c r="BA603" s="133"/>
      <c r="BB603" s="133"/>
      <c r="BC603" s="133"/>
      <c r="BD603" s="133"/>
      <c r="BE603" s="133"/>
      <c r="BF603" s="133"/>
      <c r="BG603" s="133"/>
      <c r="BJ603" s="133"/>
      <c r="BT603" s="133"/>
      <c r="CD603" s="133"/>
      <c r="CN603" s="133"/>
      <c r="CX603" s="133"/>
      <c r="DH603" s="133"/>
      <c r="DR603" s="133"/>
      <c r="EB603" s="133"/>
      <c r="EL603" s="133"/>
      <c r="EV603" s="133"/>
      <c r="FF603" s="133"/>
      <c r="FP603" s="133"/>
      <c r="FZ603" s="133"/>
      <c r="GJ603" s="133"/>
      <c r="GT603" s="133"/>
      <c r="HD603" s="133"/>
      <c r="HN603" s="133"/>
      <c r="HX603" s="133"/>
      <c r="IH603" s="133"/>
      <c r="IR603" s="133"/>
      <c r="JB603" s="133"/>
      <c r="JL603" s="133"/>
      <c r="JV603" s="133"/>
      <c r="KF603" s="133"/>
    </row>
    <row xmlns:x14ac="http://schemas.microsoft.com/office/spreadsheetml/2009/9/ac" r="604" s="3" customFormat="true" x14ac:dyDescent="0.25">
      <c r="A604" s="424"/>
      <c r="B604" s="133"/>
      <c r="L604" s="133"/>
      <c r="V604" s="133"/>
      <c r="AF604" s="133"/>
      <c r="AP604" s="133"/>
      <c r="AZ604" s="133"/>
      <c r="BA604" s="133"/>
      <c r="BB604" s="133"/>
      <c r="BC604" s="133"/>
      <c r="BD604" s="133"/>
      <c r="BE604" s="133"/>
      <c r="BF604" s="133"/>
      <c r="BG604" s="133"/>
      <c r="BJ604" s="133"/>
      <c r="BT604" s="133"/>
      <c r="CD604" s="133"/>
      <c r="CN604" s="133"/>
      <c r="CX604" s="133"/>
      <c r="DH604" s="133"/>
      <c r="DR604" s="133"/>
      <c r="EB604" s="133"/>
      <c r="EL604" s="133"/>
      <c r="EV604" s="133"/>
      <c r="FF604" s="133"/>
      <c r="FP604" s="133"/>
      <c r="FZ604" s="133"/>
      <c r="GJ604" s="133"/>
      <c r="GT604" s="133"/>
      <c r="HD604" s="133"/>
      <c r="HN604" s="133"/>
      <c r="HX604" s="133"/>
      <c r="IH604" s="133"/>
      <c r="IR604" s="133"/>
      <c r="JB604" s="133"/>
      <c r="JL604" s="133"/>
      <c r="JV604" s="133"/>
      <c r="KF604" s="133"/>
    </row>
    <row xmlns:x14ac="http://schemas.microsoft.com/office/spreadsheetml/2009/9/ac" r="605" s="3" customFormat="true" x14ac:dyDescent="0.25">
      <c r="A605" s="424"/>
      <c r="B605" s="133"/>
      <c r="L605" s="133"/>
      <c r="V605" s="133"/>
      <c r="AF605" s="133"/>
      <c r="AP605" s="133"/>
      <c r="AZ605" s="133"/>
      <c r="BA605" s="133"/>
      <c r="BB605" s="133"/>
      <c r="BC605" s="133"/>
      <c r="BD605" s="133"/>
      <c r="BE605" s="133"/>
      <c r="BF605" s="133"/>
      <c r="BG605" s="133"/>
      <c r="BJ605" s="133"/>
      <c r="BT605" s="133"/>
      <c r="CD605" s="133"/>
      <c r="CN605" s="133"/>
      <c r="CX605" s="133"/>
      <c r="DH605" s="133"/>
      <c r="DR605" s="133"/>
      <c r="EB605" s="133"/>
      <c r="EL605" s="133"/>
      <c r="EV605" s="133"/>
      <c r="FF605" s="133"/>
      <c r="FP605" s="133"/>
      <c r="FZ605" s="133"/>
      <c r="GJ605" s="133"/>
      <c r="GT605" s="133"/>
      <c r="HD605" s="133"/>
      <c r="HN605" s="133"/>
      <c r="HX605" s="133"/>
      <c r="IH605" s="133"/>
      <c r="IR605" s="133"/>
      <c r="JB605" s="133"/>
      <c r="JL605" s="133"/>
      <c r="JV605" s="133"/>
      <c r="KF605" s="133"/>
    </row>
    <row xmlns:x14ac="http://schemas.microsoft.com/office/spreadsheetml/2009/9/ac" r="606" s="3" customFormat="true" x14ac:dyDescent="0.25">
      <c r="A606" s="424"/>
      <c r="B606" s="133"/>
      <c r="L606" s="133"/>
      <c r="V606" s="133"/>
      <c r="AF606" s="133"/>
      <c r="AP606" s="133"/>
      <c r="AZ606" s="133"/>
      <c r="BA606" s="133"/>
      <c r="BB606" s="133"/>
      <c r="BC606" s="133"/>
      <c r="BD606" s="133"/>
      <c r="BE606" s="133"/>
      <c r="BF606" s="133"/>
      <c r="BG606" s="133"/>
      <c r="BJ606" s="133"/>
      <c r="BT606" s="133"/>
      <c r="CD606" s="133"/>
      <c r="CN606" s="133"/>
      <c r="CX606" s="133"/>
      <c r="DH606" s="133"/>
      <c r="DR606" s="133"/>
      <c r="EB606" s="133"/>
      <c r="EL606" s="133"/>
      <c r="EV606" s="133"/>
      <c r="FF606" s="133"/>
      <c r="FP606" s="133"/>
      <c r="FZ606" s="133"/>
      <c r="GJ606" s="133"/>
      <c r="GT606" s="133"/>
      <c r="HD606" s="133"/>
      <c r="HN606" s="133"/>
      <c r="HX606" s="133"/>
      <c r="IH606" s="133"/>
      <c r="IR606" s="133"/>
      <c r="JB606" s="133"/>
      <c r="JL606" s="133"/>
      <c r="JV606" s="133"/>
      <c r="KF606" s="133"/>
    </row>
    <row xmlns:x14ac="http://schemas.microsoft.com/office/spreadsheetml/2009/9/ac" r="607" s="3" customFormat="true" x14ac:dyDescent="0.25">
      <c r="A607" s="424"/>
      <c r="B607" s="133"/>
      <c r="L607" s="133"/>
      <c r="V607" s="133"/>
      <c r="AF607" s="133"/>
      <c r="AP607" s="133"/>
      <c r="AZ607" s="133"/>
      <c r="BA607" s="133"/>
      <c r="BB607" s="133"/>
      <c r="BC607" s="133"/>
      <c r="BD607" s="133"/>
      <c r="BE607" s="133"/>
      <c r="BF607" s="133"/>
      <c r="BG607" s="133"/>
      <c r="BJ607" s="133"/>
      <c r="BT607" s="133"/>
      <c r="CD607" s="133"/>
      <c r="CN607" s="133"/>
      <c r="CX607" s="133"/>
      <c r="DH607" s="133"/>
      <c r="DR607" s="133"/>
      <c r="EB607" s="133"/>
      <c r="EL607" s="133"/>
      <c r="EV607" s="133"/>
      <c r="FF607" s="133"/>
      <c r="FP607" s="133"/>
      <c r="FZ607" s="133"/>
      <c r="GJ607" s="133"/>
      <c r="GT607" s="133"/>
      <c r="HD607" s="133"/>
      <c r="HN607" s="133"/>
      <c r="HX607" s="133"/>
      <c r="IH607" s="133"/>
      <c r="IR607" s="133"/>
      <c r="JB607" s="133"/>
      <c r="JL607" s="133"/>
      <c r="JV607" s="133"/>
      <c r="KF607" s="133"/>
    </row>
    <row xmlns:x14ac="http://schemas.microsoft.com/office/spreadsheetml/2009/9/ac" r="608" s="3" customFormat="true" x14ac:dyDescent="0.25">
      <c r="A608" s="424"/>
      <c r="B608" s="133"/>
      <c r="L608" s="133"/>
      <c r="V608" s="133"/>
      <c r="AF608" s="133"/>
      <c r="AP608" s="133"/>
      <c r="AZ608" s="133"/>
      <c r="BA608" s="133"/>
      <c r="BB608" s="133"/>
      <c r="BC608" s="133"/>
      <c r="BD608" s="133"/>
      <c r="BE608" s="133"/>
      <c r="BF608" s="133"/>
      <c r="BG608" s="133"/>
      <c r="BJ608" s="133"/>
      <c r="BT608" s="133"/>
      <c r="CD608" s="133"/>
      <c r="CN608" s="133"/>
      <c r="CX608" s="133"/>
      <c r="DH608" s="133"/>
      <c r="DR608" s="133"/>
      <c r="EB608" s="133"/>
      <c r="EL608" s="133"/>
      <c r="EV608" s="133"/>
      <c r="FF608" s="133"/>
      <c r="FP608" s="133"/>
      <c r="FZ608" s="133"/>
      <c r="GJ608" s="133"/>
      <c r="GT608" s="133"/>
      <c r="HD608" s="133"/>
      <c r="HN608" s="133"/>
      <c r="HX608" s="133"/>
      <c r="IH608" s="133"/>
      <c r="IR608" s="133"/>
      <c r="JB608" s="133"/>
      <c r="JL608" s="133"/>
      <c r="JV608" s="133"/>
      <c r="KF608" s="133"/>
    </row>
    <row xmlns:x14ac="http://schemas.microsoft.com/office/spreadsheetml/2009/9/ac" r="609" s="3" customFormat="true" x14ac:dyDescent="0.25">
      <c r="A609" s="424"/>
      <c r="B609" s="133"/>
      <c r="L609" s="133"/>
      <c r="V609" s="133"/>
      <c r="AF609" s="133"/>
      <c r="AP609" s="133"/>
      <c r="AZ609" s="133"/>
      <c r="BA609" s="133"/>
      <c r="BB609" s="133"/>
      <c r="BC609" s="133"/>
      <c r="BD609" s="133"/>
      <c r="BE609" s="133"/>
      <c r="BF609" s="133"/>
      <c r="BG609" s="133"/>
      <c r="BJ609" s="133"/>
      <c r="BT609" s="133"/>
      <c r="CD609" s="133"/>
      <c r="CN609" s="133"/>
      <c r="CX609" s="133"/>
      <c r="DH609" s="133"/>
      <c r="DR609" s="133"/>
      <c r="EB609" s="133"/>
      <c r="EL609" s="133"/>
      <c r="EV609" s="133"/>
      <c r="FF609" s="133"/>
      <c r="FP609" s="133"/>
      <c r="FZ609" s="133"/>
      <c r="GJ609" s="133"/>
      <c r="GT609" s="133"/>
      <c r="HD609" s="133"/>
      <c r="HN609" s="133"/>
      <c r="HX609" s="133"/>
      <c r="IH609" s="133"/>
      <c r="IR609" s="133"/>
      <c r="JB609" s="133"/>
      <c r="JL609" s="133"/>
      <c r="JV609" s="133"/>
      <c r="KF609" s="133"/>
    </row>
    <row xmlns:x14ac="http://schemas.microsoft.com/office/spreadsheetml/2009/9/ac" r="610" s="3" customFormat="true" x14ac:dyDescent="0.25">
      <c r="A610" s="424"/>
      <c r="B610" s="133"/>
      <c r="L610" s="133"/>
      <c r="V610" s="133"/>
      <c r="AF610" s="133"/>
      <c r="AP610" s="133"/>
      <c r="AZ610" s="133"/>
      <c r="BA610" s="133"/>
      <c r="BB610" s="133"/>
      <c r="BC610" s="133"/>
      <c r="BD610" s="133"/>
      <c r="BE610" s="133"/>
      <c r="BF610" s="133"/>
      <c r="BG610" s="133"/>
      <c r="BJ610" s="133"/>
      <c r="BT610" s="133"/>
      <c r="CD610" s="133"/>
      <c r="CN610" s="133"/>
      <c r="CX610" s="133"/>
      <c r="DH610" s="133"/>
      <c r="DR610" s="133"/>
      <c r="EB610" s="133"/>
      <c r="EL610" s="133"/>
      <c r="EV610" s="133"/>
      <c r="FF610" s="133"/>
      <c r="FP610" s="133"/>
      <c r="FZ610" s="133"/>
      <c r="GJ610" s="133"/>
      <c r="GT610" s="133"/>
      <c r="HD610" s="133"/>
      <c r="HN610" s="133"/>
      <c r="HX610" s="133"/>
      <c r="IH610" s="133"/>
      <c r="IR610" s="133"/>
      <c r="JB610" s="133"/>
      <c r="JL610" s="133"/>
      <c r="JV610" s="133"/>
      <c r="KF610" s="133"/>
    </row>
    <row xmlns:x14ac="http://schemas.microsoft.com/office/spreadsheetml/2009/9/ac" r="611" s="3" customFormat="true" x14ac:dyDescent="0.25">
      <c r="A611" s="424"/>
      <c r="B611" s="133"/>
      <c r="L611" s="133"/>
      <c r="V611" s="133"/>
      <c r="AF611" s="133"/>
      <c r="AP611" s="133"/>
      <c r="AZ611" s="133"/>
      <c r="BA611" s="133"/>
      <c r="BB611" s="133"/>
      <c r="BC611" s="133"/>
      <c r="BD611" s="133"/>
      <c r="BE611" s="133"/>
      <c r="BF611" s="133"/>
      <c r="BG611" s="133"/>
      <c r="BJ611" s="133"/>
      <c r="BT611" s="133"/>
      <c r="CD611" s="133"/>
      <c r="CN611" s="133"/>
      <c r="CX611" s="133"/>
      <c r="DH611" s="133"/>
      <c r="DR611" s="133"/>
      <c r="EB611" s="133"/>
      <c r="EL611" s="133"/>
      <c r="EV611" s="133"/>
      <c r="FF611" s="133"/>
      <c r="FP611" s="133"/>
      <c r="FZ611" s="133"/>
      <c r="GJ611" s="133"/>
      <c r="GT611" s="133"/>
      <c r="HD611" s="133"/>
      <c r="HN611" s="133"/>
      <c r="HX611" s="133"/>
      <c r="IH611" s="133"/>
      <c r="IR611" s="133"/>
      <c r="JB611" s="133"/>
      <c r="JL611" s="133"/>
      <c r="JV611" s="133"/>
      <c r="KF611" s="133"/>
    </row>
    <row xmlns:x14ac="http://schemas.microsoft.com/office/spreadsheetml/2009/9/ac" r="612" s="3" customFormat="true" x14ac:dyDescent="0.25">
      <c r="A612" s="424"/>
      <c r="B612" s="133"/>
      <c r="L612" s="133"/>
      <c r="V612" s="133"/>
      <c r="AF612" s="133"/>
      <c r="AP612" s="133"/>
      <c r="AZ612" s="133"/>
      <c r="BA612" s="133"/>
      <c r="BB612" s="133"/>
      <c r="BC612" s="133"/>
      <c r="BD612" s="133"/>
      <c r="BE612" s="133"/>
      <c r="BF612" s="133"/>
      <c r="BG612" s="133"/>
      <c r="BJ612" s="133"/>
      <c r="BT612" s="133"/>
      <c r="CD612" s="133"/>
      <c r="CN612" s="133"/>
      <c r="CX612" s="133"/>
      <c r="DH612" s="133"/>
      <c r="DR612" s="133"/>
      <c r="EB612" s="133"/>
      <c r="EL612" s="133"/>
      <c r="EV612" s="133"/>
      <c r="FF612" s="133"/>
      <c r="FP612" s="133"/>
      <c r="FZ612" s="133"/>
      <c r="GJ612" s="133"/>
      <c r="GT612" s="133"/>
      <c r="HD612" s="133"/>
      <c r="HN612" s="133"/>
      <c r="HX612" s="133"/>
      <c r="IH612" s="133"/>
      <c r="IR612" s="133"/>
      <c r="JB612" s="133"/>
      <c r="JL612" s="133"/>
      <c r="JV612" s="133"/>
      <c r="KF612" s="133"/>
    </row>
    <row xmlns:x14ac="http://schemas.microsoft.com/office/spreadsheetml/2009/9/ac" r="613" s="3" customFormat="true" x14ac:dyDescent="0.25">
      <c r="A613" s="424"/>
      <c r="B613" s="133"/>
      <c r="L613" s="133"/>
      <c r="V613" s="133"/>
      <c r="AF613" s="133"/>
      <c r="AP613" s="133"/>
      <c r="AZ613" s="133"/>
      <c r="BA613" s="133"/>
      <c r="BB613" s="133"/>
      <c r="BC613" s="133"/>
      <c r="BD613" s="133"/>
      <c r="BE613" s="133"/>
      <c r="BF613" s="133"/>
      <c r="BG613" s="133"/>
      <c r="BJ613" s="133"/>
      <c r="BT613" s="133"/>
      <c r="CD613" s="133"/>
      <c r="CN613" s="133"/>
      <c r="CX613" s="133"/>
      <c r="DH613" s="133"/>
      <c r="DR613" s="133"/>
      <c r="EB613" s="133"/>
      <c r="EL613" s="133"/>
      <c r="EV613" s="133"/>
      <c r="FF613" s="133"/>
      <c r="FP613" s="133"/>
      <c r="FZ613" s="133"/>
      <c r="GJ613" s="133"/>
      <c r="GT613" s="133"/>
      <c r="HD613" s="133"/>
      <c r="HN613" s="133"/>
      <c r="HX613" s="133"/>
      <c r="IH613" s="133"/>
      <c r="IR613" s="133"/>
      <c r="JB613" s="133"/>
      <c r="JL613" s="133"/>
      <c r="JV613" s="133"/>
      <c r="KF613" s="133"/>
    </row>
    <row xmlns:x14ac="http://schemas.microsoft.com/office/spreadsheetml/2009/9/ac" r="614" s="3" customFormat="true" x14ac:dyDescent="0.25">
      <c r="A614" s="424"/>
      <c r="B614" s="133"/>
      <c r="L614" s="133"/>
      <c r="V614" s="133"/>
      <c r="AF614" s="133"/>
      <c r="AP614" s="133"/>
      <c r="AZ614" s="133"/>
      <c r="BA614" s="133"/>
      <c r="BB614" s="133"/>
      <c r="BC614" s="133"/>
      <c r="BD614" s="133"/>
      <c r="BE614" s="133"/>
      <c r="BF614" s="133"/>
      <c r="BG614" s="133"/>
      <c r="BJ614" s="133"/>
      <c r="BT614" s="133"/>
      <c r="CD614" s="133"/>
      <c r="CN614" s="133"/>
      <c r="CX614" s="133"/>
      <c r="DH614" s="133"/>
      <c r="DR614" s="133"/>
      <c r="EB614" s="133"/>
      <c r="EL614" s="133"/>
      <c r="EV614" s="133"/>
      <c r="FF614" s="133"/>
      <c r="FP614" s="133"/>
      <c r="FZ614" s="133"/>
      <c r="GJ614" s="133"/>
      <c r="GT614" s="133"/>
      <c r="HD614" s="133"/>
      <c r="HN614" s="133"/>
      <c r="HX614" s="133"/>
      <c r="IH614" s="133"/>
      <c r="IR614" s="133"/>
      <c r="JB614" s="133"/>
      <c r="JL614" s="133"/>
      <c r="JV614" s="133"/>
      <c r="KF614" s="133"/>
    </row>
    <row xmlns:x14ac="http://schemas.microsoft.com/office/spreadsheetml/2009/9/ac" r="615" s="3" customFormat="true" x14ac:dyDescent="0.25">
      <c r="A615" s="424"/>
      <c r="B615" s="133"/>
      <c r="L615" s="133"/>
      <c r="V615" s="133"/>
      <c r="AF615" s="133"/>
      <c r="AP615" s="133"/>
      <c r="AZ615" s="133"/>
      <c r="BA615" s="133"/>
      <c r="BB615" s="133"/>
      <c r="BC615" s="133"/>
      <c r="BD615" s="133"/>
      <c r="BE615" s="133"/>
      <c r="BF615" s="133"/>
      <c r="BG615" s="133"/>
      <c r="BJ615" s="133"/>
      <c r="BT615" s="133"/>
      <c r="CD615" s="133"/>
      <c r="CN615" s="133"/>
      <c r="CX615" s="133"/>
      <c r="DH615" s="133"/>
      <c r="DR615" s="133"/>
      <c r="EB615" s="133"/>
      <c r="EL615" s="133"/>
      <c r="EV615" s="133"/>
      <c r="FF615" s="133"/>
      <c r="FP615" s="133"/>
      <c r="FZ615" s="133"/>
      <c r="GJ615" s="133"/>
      <c r="GT615" s="133"/>
      <c r="HD615" s="133"/>
      <c r="HN615" s="133"/>
      <c r="HX615" s="133"/>
      <c r="IH615" s="133"/>
      <c r="IR615" s="133"/>
      <c r="JB615" s="133"/>
      <c r="JL615" s="133"/>
      <c r="JV615" s="133"/>
      <c r="KF615" s="133"/>
    </row>
    <row xmlns:x14ac="http://schemas.microsoft.com/office/spreadsheetml/2009/9/ac" r="616" s="3" customFormat="true" x14ac:dyDescent="0.25">
      <c r="A616" s="424"/>
      <c r="B616" s="133"/>
      <c r="L616" s="133"/>
      <c r="V616" s="133"/>
      <c r="AF616" s="133"/>
      <c r="AP616" s="133"/>
      <c r="AZ616" s="133"/>
      <c r="BA616" s="133"/>
      <c r="BB616" s="133"/>
      <c r="BC616" s="133"/>
      <c r="BD616" s="133"/>
      <c r="BE616" s="133"/>
      <c r="BF616" s="133"/>
      <c r="BG616" s="133"/>
      <c r="BJ616" s="133"/>
      <c r="BT616" s="133"/>
      <c r="CD616" s="133"/>
      <c r="CN616" s="133"/>
      <c r="CX616" s="133"/>
      <c r="DH616" s="133"/>
      <c r="DR616" s="133"/>
      <c r="EB616" s="133"/>
      <c r="EL616" s="133"/>
      <c r="EV616" s="133"/>
      <c r="FF616" s="133"/>
      <c r="FP616" s="133"/>
      <c r="FZ616" s="133"/>
      <c r="GJ616" s="133"/>
      <c r="GT616" s="133"/>
      <c r="HD616" s="133"/>
      <c r="HN616" s="133"/>
      <c r="HX616" s="133"/>
      <c r="IH616" s="133"/>
      <c r="IR616" s="133"/>
      <c r="JB616" s="133"/>
      <c r="JL616" s="133"/>
      <c r="JV616" s="133"/>
      <c r="KF616" s="133"/>
    </row>
    <row xmlns:x14ac="http://schemas.microsoft.com/office/spreadsheetml/2009/9/ac" r="617" s="3" customFormat="true" x14ac:dyDescent="0.25">
      <c r="A617" s="424"/>
      <c r="B617" s="133"/>
      <c r="L617" s="133"/>
      <c r="V617" s="133"/>
      <c r="AF617" s="133"/>
      <c r="AP617" s="133"/>
      <c r="AZ617" s="133"/>
      <c r="BA617" s="133"/>
      <c r="BB617" s="133"/>
      <c r="BC617" s="133"/>
      <c r="BD617" s="133"/>
      <c r="BE617" s="133"/>
      <c r="BF617" s="133"/>
      <c r="BG617" s="133"/>
      <c r="BJ617" s="133"/>
      <c r="BT617" s="133"/>
      <c r="CD617" s="133"/>
      <c r="CN617" s="133"/>
      <c r="CX617" s="133"/>
      <c r="DH617" s="133"/>
      <c r="DR617" s="133"/>
      <c r="EB617" s="133"/>
      <c r="EL617" s="133"/>
      <c r="EV617" s="133"/>
      <c r="FF617" s="133"/>
      <c r="FP617" s="133"/>
      <c r="FZ617" s="133"/>
      <c r="GJ617" s="133"/>
      <c r="GT617" s="133"/>
      <c r="HD617" s="133"/>
      <c r="HN617" s="133"/>
      <c r="HX617" s="133"/>
      <c r="IH617" s="133"/>
      <c r="IR617" s="133"/>
      <c r="JB617" s="133"/>
      <c r="JL617" s="133"/>
      <c r="JV617" s="133"/>
      <c r="KF617" s="133"/>
    </row>
    <row xmlns:x14ac="http://schemas.microsoft.com/office/spreadsheetml/2009/9/ac" r="618" s="3" customFormat="true" x14ac:dyDescent="0.25">
      <c r="A618" s="424"/>
      <c r="B618" s="133"/>
      <c r="L618" s="133"/>
      <c r="V618" s="133"/>
      <c r="AF618" s="133"/>
      <c r="AP618" s="133"/>
      <c r="AZ618" s="133"/>
      <c r="BA618" s="133"/>
      <c r="BB618" s="133"/>
      <c r="BC618" s="133"/>
      <c r="BD618" s="133"/>
      <c r="BE618" s="133"/>
      <c r="BF618" s="133"/>
      <c r="BG618" s="133"/>
      <c r="BJ618" s="133"/>
      <c r="BT618" s="133"/>
      <c r="CD618" s="133"/>
      <c r="CN618" s="133"/>
      <c r="CX618" s="133"/>
      <c r="DH618" s="133"/>
      <c r="DR618" s="133"/>
      <c r="EB618" s="133"/>
      <c r="EL618" s="133"/>
      <c r="EV618" s="133"/>
      <c r="FF618" s="133"/>
      <c r="FP618" s="133"/>
      <c r="FZ618" s="133"/>
      <c r="GJ618" s="133"/>
      <c r="GT618" s="133"/>
      <c r="HD618" s="133"/>
      <c r="HN618" s="133"/>
      <c r="HX618" s="133"/>
      <c r="IH618" s="133"/>
      <c r="IR618" s="133"/>
      <c r="JB618" s="133"/>
      <c r="JL618" s="133"/>
      <c r="JV618" s="133"/>
      <c r="KF618" s="133"/>
    </row>
    <row xmlns:x14ac="http://schemas.microsoft.com/office/spreadsheetml/2009/9/ac" r="619" s="3" customFormat="true" x14ac:dyDescent="0.25">
      <c r="A619" s="424"/>
      <c r="B619" s="133"/>
      <c r="L619" s="133"/>
      <c r="V619" s="133"/>
      <c r="AF619" s="133"/>
      <c r="AP619" s="133"/>
      <c r="AZ619" s="133"/>
      <c r="BA619" s="133"/>
      <c r="BB619" s="133"/>
      <c r="BC619" s="133"/>
      <c r="BD619" s="133"/>
      <c r="BE619" s="133"/>
      <c r="BF619" s="133"/>
      <c r="BG619" s="133"/>
      <c r="BJ619" s="133"/>
      <c r="BT619" s="133"/>
      <c r="CD619" s="133"/>
      <c r="CN619" s="133"/>
      <c r="CX619" s="133"/>
      <c r="DH619" s="133"/>
      <c r="DR619" s="133"/>
      <c r="EB619" s="133"/>
      <c r="EL619" s="133"/>
      <c r="EV619" s="133"/>
      <c r="FF619" s="133"/>
      <c r="FP619" s="133"/>
      <c r="FZ619" s="133"/>
      <c r="GJ619" s="133"/>
      <c r="GT619" s="133"/>
      <c r="HD619" s="133"/>
      <c r="HN619" s="133"/>
      <c r="HX619" s="133"/>
      <c r="IH619" s="133"/>
      <c r="IR619" s="133"/>
      <c r="JB619" s="133"/>
      <c r="JL619" s="133"/>
      <c r="JV619" s="133"/>
      <c r="KF619" s="133"/>
    </row>
    <row xmlns:x14ac="http://schemas.microsoft.com/office/spreadsheetml/2009/9/ac" r="620" s="3" customFormat="true" x14ac:dyDescent="0.25">
      <c r="A620" s="424"/>
      <c r="B620" s="133"/>
      <c r="L620" s="133"/>
      <c r="V620" s="133"/>
      <c r="AF620" s="133"/>
      <c r="AP620" s="133"/>
      <c r="AZ620" s="133"/>
      <c r="BA620" s="133"/>
      <c r="BB620" s="133"/>
      <c r="BC620" s="133"/>
      <c r="BD620" s="133"/>
      <c r="BE620" s="133"/>
      <c r="BF620" s="133"/>
      <c r="BG620" s="133"/>
      <c r="BJ620" s="133"/>
      <c r="BT620" s="133"/>
      <c r="CD620" s="133"/>
      <c r="CN620" s="133"/>
      <c r="CX620" s="133"/>
      <c r="DH620" s="133"/>
      <c r="DR620" s="133"/>
      <c r="EB620" s="133"/>
      <c r="EL620" s="133"/>
      <c r="EV620" s="133"/>
      <c r="FF620" s="133"/>
      <c r="FP620" s="133"/>
      <c r="FZ620" s="133"/>
      <c r="GJ620" s="133"/>
      <c r="GT620" s="133"/>
      <c r="HD620" s="133"/>
      <c r="HN620" s="133"/>
      <c r="HX620" s="133"/>
      <c r="IH620" s="133"/>
      <c r="IR620" s="133"/>
      <c r="JB620" s="133"/>
      <c r="JL620" s="133"/>
      <c r="JV620" s="133"/>
      <c r="KF620" s="133"/>
    </row>
    <row xmlns:x14ac="http://schemas.microsoft.com/office/spreadsheetml/2009/9/ac" r="621" s="3" customFormat="true" x14ac:dyDescent="0.25">
      <c r="A621" s="424"/>
      <c r="B621" s="133"/>
      <c r="L621" s="133"/>
      <c r="V621" s="133"/>
      <c r="AF621" s="133"/>
      <c r="AP621" s="133"/>
      <c r="AZ621" s="133"/>
      <c r="BA621" s="133"/>
      <c r="BB621" s="133"/>
      <c r="BC621" s="133"/>
      <c r="BD621" s="133"/>
      <c r="BE621" s="133"/>
      <c r="BF621" s="133"/>
      <c r="BG621" s="133"/>
      <c r="BJ621" s="133"/>
      <c r="BT621" s="133"/>
      <c r="CD621" s="133"/>
      <c r="CN621" s="133"/>
      <c r="CX621" s="133"/>
      <c r="DH621" s="133"/>
      <c r="DR621" s="133"/>
      <c r="EB621" s="133"/>
      <c r="EL621" s="133"/>
      <c r="EV621" s="133"/>
      <c r="FF621" s="133"/>
      <c r="FP621" s="133"/>
      <c r="FZ621" s="133"/>
      <c r="GJ621" s="133"/>
      <c r="GT621" s="133"/>
      <c r="HD621" s="133"/>
      <c r="HN621" s="133"/>
      <c r="HX621" s="133"/>
      <c r="IH621" s="133"/>
      <c r="IR621" s="133"/>
      <c r="JB621" s="133"/>
      <c r="JL621" s="133"/>
      <c r="JV621" s="133"/>
      <c r="KF621" s="133"/>
    </row>
    <row xmlns:x14ac="http://schemas.microsoft.com/office/spreadsheetml/2009/9/ac" r="622" s="3" customFormat="true" x14ac:dyDescent="0.25">
      <c r="A622" s="424"/>
      <c r="B622" s="133"/>
      <c r="L622" s="133"/>
      <c r="V622" s="133"/>
      <c r="AF622" s="133"/>
      <c r="AP622" s="133"/>
      <c r="AZ622" s="133"/>
      <c r="BA622" s="133"/>
      <c r="BB622" s="133"/>
      <c r="BC622" s="133"/>
      <c r="BD622" s="133"/>
      <c r="BE622" s="133"/>
      <c r="BF622" s="133"/>
      <c r="BG622" s="133"/>
      <c r="BJ622" s="133"/>
      <c r="BT622" s="133"/>
      <c r="CD622" s="133"/>
      <c r="CN622" s="133"/>
      <c r="CX622" s="133"/>
      <c r="DH622" s="133"/>
      <c r="DR622" s="133"/>
      <c r="EB622" s="133"/>
      <c r="EL622" s="133"/>
      <c r="EV622" s="133"/>
      <c r="FF622" s="133"/>
      <c r="FP622" s="133"/>
      <c r="FZ622" s="133"/>
      <c r="GJ622" s="133"/>
      <c r="GT622" s="133"/>
      <c r="HD622" s="133"/>
      <c r="HN622" s="133"/>
      <c r="HX622" s="133"/>
      <c r="IH622" s="133"/>
      <c r="IR622" s="133"/>
      <c r="JB622" s="133"/>
      <c r="JL622" s="133"/>
      <c r="JV622" s="133"/>
      <c r="KF622" s="133"/>
    </row>
  </sheetData>
  <mergeCells count="27">
    <mergeCell ref="A2:A3"/>
    <mergeCell ref="HY10:IE10"/>
    <mergeCell ref="HO10:HU10"/>
    <mergeCell ref="GK10:GQ10"/>
    <mergeCell ref="GU10:HA10"/>
    <mergeCell ref="HE10:HK10"/>
    <mergeCell ref="CE10:CK10"/>
    <mergeCell ref="CO10:CU10"/>
    <mergeCell ref="CY10:DE10"/>
    <mergeCell ref="EW10:FC10"/>
    <mergeCell ref="FG10:FM10"/>
    <mergeCell ref="GA10:GG10"/>
    <mergeCell ref="DI10:DO10"/>
    <mergeCell ref="DS10:DY10"/>
    <mergeCell ref="EC10:EI10"/>
    <mergeCell ref="EM10:ES10"/>
    <mergeCell ref="C10:I10"/>
    <mergeCell ref="M10:S10"/>
    <mergeCell ref="W10:AC10"/>
    <mergeCell ref="AG10:AM10"/>
    <mergeCell ref="AQ10:AW10"/>
    <mergeCell ref="II10:IO10"/>
    <mergeCell ref="IS10:IY10"/>
    <mergeCell ref="FQ10:FW10"/>
    <mergeCell ref="BU10:CA10"/>
    <mergeCell ref="BA10:BG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State of Palestine</v>
      </c>
      <c r="C2" s="114"/>
      <c r="D2" s="115"/>
      <c r="E2" s="115"/>
      <c r="F2" s="115"/>
      <c r="G2" s="116"/>
    </row>
    <row xmlns:x14ac="http://schemas.microsoft.com/office/spreadsheetml/2009/9/ac" r="3" x14ac:dyDescent="0.2">
      <c r="B3" s="619" t="s">
        <v>221</v>
      </c>
      <c r="C3" s="619"/>
      <c r="D3" s="619"/>
      <c r="E3" s="619"/>
      <c r="F3" s="619"/>
      <c r="G3" s="620"/>
    </row>
    <row xmlns:x14ac="http://schemas.microsoft.com/office/spreadsheetml/2009/9/ac" r="4" ht="13.5" x14ac:dyDescent="0.2">
      <c r="B4" s="118" t="s">
        <v>4</v>
      </c>
      <c r="C4" s="118" t="s">
        <v>58</v>
      </c>
      <c r="D4" s="118" t="s">
        <v>62</v>
      </c>
      <c r="E4" s="118" t="s">
        <v>59</v>
      </c>
      <c r="F4" s="118" t="s">
        <v>60</v>
      </c>
      <c r="G4" s="118" t="s">
        <v>61</v>
      </c>
    </row>
    <row xmlns:x14ac="http://schemas.microsoft.com/office/spreadsheetml/2009/9/ac" r="5" x14ac:dyDescent="0.2">
      <c r="B5" s="826">
        <v>2000</v>
      </c>
      <c r="C5" s="970">
        <v>1239659</v>
      </c>
      <c r="D5" s="971">
        <v>71.969001770019531</v>
      </c>
      <c r="E5" s="972">
        <v>214713</v>
      </c>
      <c r="F5" s="973">
        <v>398218</v>
      </c>
      <c r="G5" s="974">
        <v>626728</v>
      </c>
    </row>
    <row xmlns:x14ac="http://schemas.microsoft.com/office/spreadsheetml/2009/9/ac" r="6" x14ac:dyDescent="0.2">
      <c r="B6" s="832">
        <v>2001</v>
      </c>
      <c r="C6" s="975">
        <v>1276853</v>
      </c>
      <c r="D6" s="976">
        <v>72.188995361328125</v>
      </c>
      <c r="E6" s="977">
        <v>216898</v>
      </c>
      <c r="F6" s="978">
        <v>408627</v>
      </c>
      <c r="G6" s="979">
        <v>651328</v>
      </c>
    </row>
    <row xmlns:x14ac="http://schemas.microsoft.com/office/spreadsheetml/2009/9/ac" r="7" x14ac:dyDescent="0.2">
      <c r="B7" s="838">
        <v>2002</v>
      </c>
      <c r="C7" s="980">
        <v>1307365</v>
      </c>
      <c r="D7" s="981">
        <v>72.40899658203125</v>
      </c>
      <c r="E7" s="982">
        <v>217469</v>
      </c>
      <c r="F7" s="983">
        <v>414905</v>
      </c>
      <c r="G7" s="984">
        <v>674991</v>
      </c>
    </row>
    <row xmlns:x14ac="http://schemas.microsoft.com/office/spreadsheetml/2009/9/ac" r="8" x14ac:dyDescent="0.2">
      <c r="B8" s="844">
        <v>2003</v>
      </c>
      <c r="C8" s="985">
        <v>1333645</v>
      </c>
      <c r="D8" s="986">
        <v>72.626998901367188</v>
      </c>
      <c r="E8" s="987">
        <v>218597</v>
      </c>
      <c r="F8" s="988">
        <v>417314</v>
      </c>
      <c r="G8" s="989">
        <v>697734</v>
      </c>
    </row>
    <row xmlns:x14ac="http://schemas.microsoft.com/office/spreadsheetml/2009/9/ac" r="9" x14ac:dyDescent="0.2">
      <c r="B9" s="850">
        <v>2004</v>
      </c>
      <c r="C9" s="990">
        <v>1358271</v>
      </c>
      <c r="D9" s="991">
        <v>72.845001220703125</v>
      </c>
      <c r="E9" s="992">
        <v>220712</v>
      </c>
      <c r="F9" s="993">
        <v>418222</v>
      </c>
      <c r="G9" s="994">
        <v>719337</v>
      </c>
    </row>
    <row xmlns:x14ac="http://schemas.microsoft.com/office/spreadsheetml/2009/9/ac" r="10" x14ac:dyDescent="0.2">
      <c r="B10" s="856">
        <v>2005</v>
      </c>
      <c r="C10" s="995">
        <v>1381872</v>
      </c>
      <c r="D10" s="996">
        <v>73.061004638671875</v>
      </c>
      <c r="E10" s="997">
        <v>222387</v>
      </c>
      <c r="F10" s="998">
        <v>420043</v>
      </c>
      <c r="G10" s="999">
        <v>739442</v>
      </c>
    </row>
    <row xmlns:x14ac="http://schemas.microsoft.com/office/spreadsheetml/2009/9/ac" r="11" x14ac:dyDescent="0.2">
      <c r="B11" s="862">
        <v>2006</v>
      </c>
      <c r="C11" s="1000">
        <v>1405209</v>
      </c>
      <c r="D11" s="1001">
        <v>73.2760009765625</v>
      </c>
      <c r="E11" s="1002">
        <v>224494</v>
      </c>
      <c r="F11" s="1003">
        <v>423076</v>
      </c>
      <c r="G11" s="1004">
        <v>757639</v>
      </c>
    </row>
    <row xmlns:x14ac="http://schemas.microsoft.com/office/spreadsheetml/2009/9/ac" r="12" x14ac:dyDescent="0.2">
      <c r="B12" s="868">
        <v>2007</v>
      </c>
      <c r="C12" s="1005">
        <v>1428363</v>
      </c>
      <c r="D12" s="1006">
        <v>73.490997314453125</v>
      </c>
      <c r="E12" s="1007">
        <v>227284</v>
      </c>
      <c r="F12" s="1008">
        <v>427447</v>
      </c>
      <c r="G12" s="1009">
        <v>773632</v>
      </c>
    </row>
    <row xmlns:x14ac="http://schemas.microsoft.com/office/spreadsheetml/2009/9/ac" r="13" x14ac:dyDescent="0.2">
      <c r="B13" s="874">
        <v>2008</v>
      </c>
      <c r="C13" s="1010">
        <v>1449478</v>
      </c>
      <c r="D13" s="1011">
        <v>73.703994750976563</v>
      </c>
      <c r="E13" s="1012">
        <v>229033</v>
      </c>
      <c r="F13" s="1013">
        <v>433435</v>
      </c>
      <c r="G13" s="1014">
        <v>787010</v>
      </c>
    </row>
    <row xmlns:x14ac="http://schemas.microsoft.com/office/spreadsheetml/2009/9/ac" r="14" x14ac:dyDescent="0.2">
      <c r="B14" s="880">
        <v>2009</v>
      </c>
      <c r="C14" s="1015">
        <v>1465532</v>
      </c>
      <c r="D14" s="1016">
        <v>73.922996520996094</v>
      </c>
      <c r="E14" s="1017">
        <v>231774</v>
      </c>
      <c r="F14" s="1018">
        <v>438745</v>
      </c>
      <c r="G14" s="1019">
        <v>795013</v>
      </c>
    </row>
    <row xmlns:x14ac="http://schemas.microsoft.com/office/spreadsheetml/2009/9/ac" r="15" x14ac:dyDescent="0.2">
      <c r="B15" s="886">
        <v>2010</v>
      </c>
      <c r="C15" s="1020">
        <v>1479827</v>
      </c>
      <c r="D15" s="1021">
        <v>74.149002075195313</v>
      </c>
      <c r="E15" s="1022">
        <v>235726</v>
      </c>
      <c r="F15" s="1023">
        <v>443148</v>
      </c>
      <c r="G15" s="1024">
        <v>800953</v>
      </c>
    </row>
    <row xmlns:x14ac="http://schemas.microsoft.com/office/spreadsheetml/2009/9/ac" r="16" x14ac:dyDescent="0.2">
      <c r="B16" s="892">
        <v>2011</v>
      </c>
      <c r="C16" s="1025">
        <v>1492811</v>
      </c>
      <c r="D16" s="1026">
        <v>74.380996704101563</v>
      </c>
      <c r="E16" s="1027">
        <v>238729</v>
      </c>
      <c r="F16" s="1028">
        <v>448771</v>
      </c>
      <c r="G16" s="1029">
        <v>805311</v>
      </c>
    </row>
    <row xmlns:x14ac="http://schemas.microsoft.com/office/spreadsheetml/2009/9/ac" r="17" x14ac:dyDescent="0.2">
      <c r="B17" s="898">
        <v>2012</v>
      </c>
      <c r="C17" s="1030">
        <v>1505196</v>
      </c>
      <c r="D17" s="1031">
        <v>74.619003295898438</v>
      </c>
      <c r="E17" s="1032">
        <v>240486</v>
      </c>
      <c r="F17" s="1033">
        <v>454673</v>
      </c>
      <c r="G17" s="1034">
        <v>810037</v>
      </c>
    </row>
    <row xmlns:x14ac="http://schemas.microsoft.com/office/spreadsheetml/2009/9/ac" r="18" x14ac:dyDescent="0.2">
      <c r="B18" s="904">
        <v>2013</v>
      </c>
      <c r="C18" s="1035">
        <v>1519374</v>
      </c>
      <c r="D18" s="1036">
        <v>74.862998962402344</v>
      </c>
      <c r="E18" s="1037">
        <v>243438</v>
      </c>
      <c r="F18" s="1038">
        <v>460239</v>
      </c>
      <c r="G18" s="1039">
        <v>815697</v>
      </c>
    </row>
    <row xmlns:x14ac="http://schemas.microsoft.com/office/spreadsheetml/2009/9/ac" r="19" x14ac:dyDescent="0.2">
      <c r="B19" s="910">
        <v>2014</v>
      </c>
      <c r="C19" s="1040">
        <v>1536306</v>
      </c>
      <c r="D19" s="1041">
        <v>75.112998962402344</v>
      </c>
      <c r="E19" s="1042">
        <v>248748</v>
      </c>
      <c r="F19" s="1043">
        <v>465890</v>
      </c>
      <c r="G19" s="1044">
        <v>821668</v>
      </c>
    </row>
    <row xmlns:x14ac="http://schemas.microsoft.com/office/spreadsheetml/2009/9/ac" r="20" x14ac:dyDescent="0.2">
      <c r="B20" s="916">
        <v>2015</v>
      </c>
      <c r="C20" s="1045">
        <v>1557628</v>
      </c>
      <c r="D20" s="1046">
        <v>75.367996215820313</v>
      </c>
      <c r="E20" s="1047">
        <v>255990</v>
      </c>
      <c r="F20" s="1048">
        <v>471731</v>
      </c>
      <c r="G20" s="1049">
        <v>829907</v>
      </c>
    </row>
    <row xmlns:x14ac="http://schemas.microsoft.com/office/spreadsheetml/2009/9/ac" r="21" x14ac:dyDescent="0.2">
      <c r="B21" s="922">
        <v>2016</v>
      </c>
      <c r="C21" s="1050">
        <v>1583099</v>
      </c>
      <c r="D21" s="1051">
        <v>75.627998352050781</v>
      </c>
      <c r="E21" s="1052">
        <v>262363</v>
      </c>
      <c r="F21" s="1053">
        <v>479328</v>
      </c>
      <c r="G21" s="1054">
        <v>841408</v>
      </c>
    </row>
    <row xmlns:x14ac="http://schemas.microsoft.com/office/spreadsheetml/2009/9/ac" r="22" x14ac:dyDescent="0.2">
      <c r="B22" s="928">
        <v>2017</v>
      </c>
      <c r="C22" s="1055">
        <v>1608591</v>
      </c>
      <c r="D22" s="1056">
        <v>75.893997192382813</v>
      </c>
      <c r="E22" s="1057">
        <v>265499</v>
      </c>
      <c r="F22" s="1058">
        <v>490075</v>
      </c>
      <c r="G22" s="1059">
        <v>853017</v>
      </c>
    </row>
    <row xmlns:x14ac="http://schemas.microsoft.com/office/spreadsheetml/2009/9/ac" r="23" x14ac:dyDescent="0.2">
      <c r="B23" s="934">
        <v>2018</v>
      </c>
      <c r="C23" s="1060">
        <v>1641713</v>
      </c>
      <c r="D23" s="1061">
        <v>76.16400146484375</v>
      </c>
      <c r="E23" s="1062">
        <v>269011</v>
      </c>
      <c r="F23" s="1063">
        <v>504594</v>
      </c>
      <c r="G23" s="1064">
        <v>868108</v>
      </c>
    </row>
    <row xmlns:x14ac="http://schemas.microsoft.com/office/spreadsheetml/2009/9/ac" r="24" x14ac:dyDescent="0.2">
      <c r="B24" s="940">
        <v>2019</v>
      </c>
      <c r="C24" s="1065">
        <v>1677037</v>
      </c>
      <c r="D24" s="1066">
        <v>76.44000244140625</v>
      </c>
      <c r="E24" s="1067">
        <v>274066</v>
      </c>
      <c r="F24" s="1068">
        <v>517374</v>
      </c>
      <c r="G24" s="1069">
        <v>885597</v>
      </c>
    </row>
    <row xmlns:x14ac="http://schemas.microsoft.com/office/spreadsheetml/2009/9/ac" r="25" x14ac:dyDescent="0.2">
      <c r="B25" s="946">
        <v>2020</v>
      </c>
      <c r="C25" s="1070">
        <v>1715256</v>
      </c>
      <c r="D25" s="1071">
        <v>76.718994140625</v>
      </c>
      <c r="E25" s="1072">
        <v>281753</v>
      </c>
      <c r="F25" s="1073">
        <v>528351</v>
      </c>
      <c r="G25" s="1074">
        <v>905152</v>
      </c>
    </row>
    <row xmlns:x14ac="http://schemas.microsoft.com/office/spreadsheetml/2009/9/ac" r="26" x14ac:dyDescent="0.2">
      <c r="B26" s="952">
        <v>2021</v>
      </c>
      <c r="C26" s="1075">
        <v>1752662</v>
      </c>
      <c r="D26" s="1076">
        <v>77.003005981445313</v>
      </c>
      <c r="E26" s="1077">
        <v>286278</v>
      </c>
      <c r="F26" s="1078">
        <v>537610</v>
      </c>
      <c r="G26" s="1079">
        <v>928774</v>
      </c>
    </row>
    <row xmlns:x14ac="http://schemas.microsoft.com/office/spreadsheetml/2009/9/ac" r="27" x14ac:dyDescent="0.2">
      <c r="B27" s="958">
        <v>2022</v>
      </c>
      <c r="C27" s="959">
        <v>1787656</v>
      </c>
      <c r="D27" s="960">
        <v>77.291000366210938</v>
      </c>
      <c r="E27" s="961">
        <v>285161</v>
      </c>
      <c r="F27" s="962">
        <v>549092</v>
      </c>
      <c r="G27" s="963">
        <v>953403</v>
      </c>
    </row>
    <row xmlns:x14ac="http://schemas.microsoft.com/office/spreadsheetml/2009/9/ac" r="28" x14ac:dyDescent="0.2">
      <c r="B28" s="964">
        <v>2023</v>
      </c>
      <c r="C28" s="1080">
        <v>1765152</v>
      </c>
      <c r="D28" s="966">
        <v>77.582000732421875</v>
      </c>
      <c r="E28" s="1081">
        <v>285195</v>
      </c>
      <c r="F28" s="1082">
        <v>534696</v>
      </c>
      <c r="G28" s="1083">
        <v>945261</v>
      </c>
    </row>
    <row xmlns:x14ac="http://schemas.microsoft.com/office/spreadsheetml/2009/9/ac" r="29" x14ac:dyDescent="0.2">
      <c r="B29" s="212">
        <v>2024</v>
      </c>
      <c r="C29" s="382"/>
      <c r="D29" s="383"/>
      <c r="E29" s="384"/>
      <c r="F29" s="385"/>
      <c r="G29" s="386"/>
    </row>
    <row xmlns:x14ac="http://schemas.microsoft.com/office/spreadsheetml/2009/9/ac" r="30" x14ac:dyDescent="0.2">
      <c r="B30" s="211">
        <v>2025</v>
      </c>
      <c r="C30" s="382"/>
      <c r="D30" s="383"/>
      <c r="E30" s="384"/>
      <c r="F30" s="385"/>
      <c r="G30" s="386"/>
    </row>
    <row xmlns:x14ac="http://schemas.microsoft.com/office/spreadsheetml/2009/9/ac" r="31" x14ac:dyDescent="0.2">
      <c r="B31" s="212">
        <v>2026</v>
      </c>
      <c r="C31" s="382"/>
      <c r="D31" s="383"/>
      <c r="E31" s="384"/>
      <c r="F31" s="385"/>
      <c r="G31" s="386"/>
    </row>
    <row xmlns:x14ac="http://schemas.microsoft.com/office/spreadsheetml/2009/9/ac" r="32" x14ac:dyDescent="0.2">
      <c r="B32" s="211">
        <v>2027</v>
      </c>
      <c r="C32" s="382"/>
      <c r="D32" s="383"/>
      <c r="E32" s="384"/>
      <c r="F32" s="385"/>
      <c r="G32" s="386"/>
    </row>
    <row xmlns:x14ac="http://schemas.microsoft.com/office/spreadsheetml/2009/9/ac" r="33" x14ac:dyDescent="0.2">
      <c r="B33" s="212">
        <v>2028</v>
      </c>
      <c r="C33" s="382"/>
      <c r="D33" s="383"/>
      <c r="E33" s="384"/>
      <c r="F33" s="385"/>
      <c r="G33" s="386"/>
    </row>
    <row xmlns:x14ac="http://schemas.microsoft.com/office/spreadsheetml/2009/9/ac" r="34" x14ac:dyDescent="0.2">
      <c r="B34" s="211">
        <v>2029</v>
      </c>
      <c r="C34" s="382"/>
      <c r="D34" s="383"/>
      <c r="E34" s="384"/>
      <c r="F34" s="385"/>
      <c r="G34" s="386"/>
    </row>
    <row xmlns:x14ac="http://schemas.microsoft.com/office/spreadsheetml/2009/9/ac" r="35" x14ac:dyDescent="0.2">
      <c r="B35" s="212">
        <v>2030</v>
      </c>
      <c r="C35" s="214"/>
      <c r="D35" s="213"/>
      <c r="E35" s="215"/>
      <c r="F35" s="216"/>
      <c r="G35" s="217"/>
    </row>
    <row xmlns:x14ac="http://schemas.microsoft.com/office/spreadsheetml/2009/9/ac" r="36" ht="14.25" x14ac:dyDescent="0.2">
      <c r="B36" s="121" t="s">
        <v>223</v>
      </c>
      <c r="G36" s="119"/>
    </row>
    <row xmlns:x14ac="http://schemas.microsoft.com/office/spreadsheetml/2009/9/ac" r="37" ht="14.25" x14ac:dyDescent="0.2">
      <c r="B37" s="121" t="s">
        <v>245</v>
      </c>
    </row>
    <row xmlns:x14ac="http://schemas.microsoft.com/office/spreadsheetml/2009/9/ac" r="38" ht="14.25" x14ac:dyDescent="0.2">
      <c r="B38" s="121" t="s">
        <v>391</v>
      </c>
    </row>
    <row xmlns:x14ac="http://schemas.microsoft.com/office/spreadsheetml/2009/9/ac" r="39" x14ac:dyDescent="0.2">
      <c r="B39" s="1085" t="s">
        <v>246</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794C2-F2F2-46ED-AEC2-8A7B5C0E497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8" customWidth="true"/>
  </cols>
  <sheetData>
    <row xmlns:x14ac="http://schemas.microsoft.com/office/spreadsheetml/2009/9/ac" r="2" ht="33" customHeight="true" x14ac:dyDescent="0.25">
      <c r="B2" s="621" t="s">
        <v>298</v>
      </c>
      <c r="C2" s="621"/>
    </row>
    <row xmlns:x14ac="http://schemas.microsoft.com/office/spreadsheetml/2009/9/ac" r="3" ht="6" customHeight="true" x14ac:dyDescent="0.25">
      <c r="B3" s="397"/>
    </row>
    <row xmlns:x14ac="http://schemas.microsoft.com/office/spreadsheetml/2009/9/ac" r="4" ht="30" customHeight="true" x14ac:dyDescent="0.25">
      <c r="B4" s="399" t="s">
        <v>299</v>
      </c>
      <c r="C4" s="400" t="s">
        <v>300</v>
      </c>
    </row>
    <row xmlns:x14ac="http://schemas.microsoft.com/office/spreadsheetml/2009/9/ac" r="5" ht="30" customHeight="true" x14ac:dyDescent="0.25">
      <c r="B5" s="399" t="s">
        <v>48</v>
      </c>
      <c r="C5" s="400" t="s">
        <v>301</v>
      </c>
    </row>
    <row xmlns:x14ac="http://schemas.microsoft.com/office/spreadsheetml/2009/9/ac" r="6" ht="30" customHeight="true" x14ac:dyDescent="0.25">
      <c r="B6" s="399" t="s">
        <v>302</v>
      </c>
      <c r="C6" s="400" t="s">
        <v>303</v>
      </c>
    </row>
    <row xmlns:x14ac="http://schemas.microsoft.com/office/spreadsheetml/2009/9/ac" r="7" ht="30" customHeight="true" x14ac:dyDescent="0.25">
      <c r="B7" s="399" t="s">
        <v>304</v>
      </c>
      <c r="C7" s="400" t="s">
        <v>305</v>
      </c>
    </row>
    <row xmlns:x14ac="http://schemas.microsoft.com/office/spreadsheetml/2009/9/ac" r="8" ht="30" customHeight="true" x14ac:dyDescent="0.25">
      <c r="B8" s="399" t="s">
        <v>131</v>
      </c>
      <c r="C8" s="400" t="s">
        <v>306</v>
      </c>
    </row>
    <row xmlns:x14ac="http://schemas.microsoft.com/office/spreadsheetml/2009/9/ac" r="9" ht="30" customHeight="true" x14ac:dyDescent="0.25">
      <c r="B9" s="399" t="s">
        <v>307</v>
      </c>
      <c r="C9" s="400" t="s">
        <v>308</v>
      </c>
    </row>
    <row xmlns:x14ac="http://schemas.microsoft.com/office/spreadsheetml/2009/9/ac" r="10" ht="30" customHeight="true" x14ac:dyDescent="0.25">
      <c r="B10" s="399" t="s">
        <v>135</v>
      </c>
      <c r="C10" s="400" t="s">
        <v>309</v>
      </c>
    </row>
    <row xmlns:x14ac="http://schemas.microsoft.com/office/spreadsheetml/2009/9/ac" r="11" s="403" customFormat="true" ht="6.75" customHeight="true" x14ac:dyDescent="0.25">
      <c r="B11" s="401"/>
      <c r="C11" s="402"/>
    </row>
    <row xmlns:x14ac="http://schemas.microsoft.com/office/spreadsheetml/2009/9/ac" r="12" s="405" customFormat="true" ht="11.25" x14ac:dyDescent="0.2">
      <c r="B12" s="404" t="s">
        <v>310</v>
      </c>
    </row>
    <row xmlns:x14ac="http://schemas.microsoft.com/office/spreadsheetml/2009/9/ac" r="13" x14ac:dyDescent="0.25">
      <c r="B13" s="404" t="s">
        <v>324</v>
      </c>
    </row>
    <row xmlns:x14ac="http://schemas.microsoft.com/office/spreadsheetml/2009/9/ac" r="14" x14ac:dyDescent="0.25">
      <c r="B14" s="406" t="s">
        <v>311</v>
      </c>
    </row>
    <row xmlns:x14ac="http://schemas.microsoft.com/office/spreadsheetml/2009/9/ac" r="15" ht="76.5" customHeight="true" x14ac:dyDescent="0.25">
      <c r="B15" s="622" t="s">
        <v>312</v>
      </c>
      <c r="C15" s="62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FCAA-7144-4A87-B269-EC1AEE29339A}">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4" customWidth="true"/>
    <col min="2" max="2" width="12.375" style="624" customWidth="true"/>
    <col min="3" max="8" width="9" style="624" customWidth="true"/>
    <col min="9" max="9" width="12.375" style="624" customWidth="true"/>
    <col min="10" max="15" width="9" style="624" customWidth="true"/>
    <col min="16" max="16" width="12.375" style="624" customWidth="true"/>
    <col min="17" max="22" width="9" style="624" customWidth="true"/>
    <col min="23" max="38" width="9" style="624"/>
    <col min="39" max="16384" width="9" style="632"/>
  </cols>
  <sheetData>
    <row xmlns:x14ac="http://schemas.microsoft.com/office/spreadsheetml/2009/9/ac" r="1" s="624" customFormat="true" x14ac:dyDescent="0.2">
      <c r="A1" s="623" t="s">
        <v>137</v>
      </c>
      <c r="B1" s="623"/>
      <c r="C1" s="623"/>
      <c r="D1" s="623"/>
      <c r="E1" s="623"/>
      <c r="F1" s="623"/>
      <c r="G1" s="623"/>
      <c r="H1" s="623"/>
      <c r="I1" s="623"/>
      <c r="J1" s="623"/>
      <c r="K1" s="623"/>
      <c r="L1" s="623"/>
      <c r="M1" s="623"/>
      <c r="N1" s="623"/>
      <c r="O1" s="623"/>
      <c r="P1" s="623"/>
      <c r="Q1" s="623"/>
      <c r="R1" s="623"/>
      <c r="S1" s="623"/>
      <c r="T1" s="623"/>
      <c r="U1" s="623"/>
      <c r="V1" s="623"/>
    </row>
    <row xmlns:x14ac="http://schemas.microsoft.com/office/spreadsheetml/2009/9/ac" r="2" s="624" customFormat="true" x14ac:dyDescent="0.2">
      <c r="A2" s="623"/>
      <c r="B2" s="623"/>
      <c r="C2" s="623"/>
      <c r="D2" s="623"/>
      <c r="E2" s="623"/>
      <c r="F2" s="623"/>
      <c r="G2" s="623"/>
      <c r="H2" s="623"/>
      <c r="I2" s="623"/>
      <c r="J2" s="623"/>
      <c r="K2" s="623"/>
      <c r="L2" s="623"/>
      <c r="M2" s="623"/>
      <c r="N2" s="623"/>
      <c r="O2" s="623"/>
      <c r="P2" s="623"/>
      <c r="Q2" s="623"/>
      <c r="R2" s="623"/>
      <c r="S2" s="623"/>
      <c r="T2" s="623"/>
      <c r="U2" s="623"/>
      <c r="V2" s="623"/>
    </row>
    <row xmlns:x14ac="http://schemas.microsoft.com/office/spreadsheetml/2009/9/ac" r="3" s="624" customFormat="true" ht="18" x14ac:dyDescent="0.2">
      <c r="A3" s="625"/>
      <c r="B3" s="625"/>
      <c r="C3" s="625"/>
      <c r="D3" s="625"/>
      <c r="E3" s="625"/>
      <c r="F3" s="625"/>
      <c r="G3" s="625"/>
      <c r="H3" s="625"/>
      <c r="I3" s="625"/>
      <c r="J3" s="625"/>
      <c r="K3" s="625"/>
      <c r="L3" s="625"/>
      <c r="M3" s="625"/>
      <c r="N3" s="625"/>
      <c r="O3" s="625"/>
      <c r="P3" s="625"/>
      <c r="Q3" s="625"/>
      <c r="R3" s="625"/>
      <c r="S3" s="625"/>
      <c r="T3" s="625"/>
      <c r="U3" s="625"/>
      <c r="V3" s="625"/>
    </row>
    <row xmlns:x14ac="http://schemas.microsoft.com/office/spreadsheetml/2009/9/ac" r="4" ht="15.75" x14ac:dyDescent="0.25">
      <c r="B4" s="626" t="s">
        <v>13</v>
      </c>
      <c r="E4" s="627"/>
      <c r="I4" s="628" t="s">
        <v>14</v>
      </c>
      <c r="P4" s="629" t="s">
        <v>15</v>
      </c>
    </row>
    <row xmlns:x14ac="http://schemas.microsoft.com/office/spreadsheetml/2009/9/ac" r="6" x14ac:dyDescent="0.2">
      <c r="G6" s="630"/>
      <c r="H6" s="630"/>
      <c r="I6" s="630"/>
      <c r="K6" s="630"/>
      <c r="L6" s="630"/>
    </row>
    <row xmlns:x14ac="http://schemas.microsoft.com/office/spreadsheetml/2009/9/ac" r="7" ht="15.75" x14ac:dyDescent="0.2">
      <c r="G7" s="630"/>
      <c r="H7" s="630"/>
      <c r="I7" s="630"/>
      <c r="K7" s="631"/>
      <c r="L7" s="630"/>
    </row>
    <row xmlns:x14ac="http://schemas.microsoft.com/office/spreadsheetml/2009/9/ac" r="8" x14ac:dyDescent="0.2">
      <c r="G8" s="630"/>
      <c r="H8" s="630"/>
      <c r="I8" s="630"/>
      <c r="K8" s="630"/>
      <c r="L8" s="630"/>
    </row>
    <row xmlns:x14ac="http://schemas.microsoft.com/office/spreadsheetml/2009/9/ac" r="9" x14ac:dyDescent="0.2">
      <c r="G9" s="630"/>
      <c r="H9" s="630"/>
      <c r="I9" s="630"/>
      <c r="K9" s="630"/>
      <c r="L9" s="630"/>
    </row>
    <row xmlns:x14ac="http://schemas.microsoft.com/office/spreadsheetml/2009/9/ac" r="10" x14ac:dyDescent="0.2">
      <c r="G10" s="630"/>
      <c r="H10" s="630"/>
      <c r="I10" s="630"/>
      <c r="K10" s="630"/>
      <c r="L10" s="630"/>
    </row>
    <row xmlns:x14ac="http://schemas.microsoft.com/office/spreadsheetml/2009/9/ac" r="11" x14ac:dyDescent="0.2">
      <c r="G11" s="630"/>
      <c r="H11" s="630"/>
      <c r="I11" s="630"/>
      <c r="K11" s="630"/>
      <c r="L11" s="630"/>
    </row>
    <row xmlns:x14ac="http://schemas.microsoft.com/office/spreadsheetml/2009/9/ac" r="12" x14ac:dyDescent="0.2">
      <c r="G12" s="630"/>
      <c r="H12" s="630"/>
      <c r="I12" s="630"/>
      <c r="K12" s="630"/>
      <c r="L12" s="630"/>
    </row>
    <row xmlns:x14ac="http://schemas.microsoft.com/office/spreadsheetml/2009/9/ac" r="13" x14ac:dyDescent="0.2">
      <c r="G13" s="630"/>
      <c r="H13" s="630"/>
      <c r="I13" s="630"/>
      <c r="K13" s="630"/>
      <c r="L13" s="630"/>
    </row>
    <row xmlns:x14ac="http://schemas.microsoft.com/office/spreadsheetml/2009/9/ac" r="14" x14ac:dyDescent="0.2">
      <c r="G14" s="630"/>
      <c r="H14" s="630"/>
      <c r="I14" s="630"/>
      <c r="K14" s="630"/>
      <c r="L14" s="630"/>
    </row>
    <row xmlns:x14ac="http://schemas.microsoft.com/office/spreadsheetml/2009/9/ac" r="15" x14ac:dyDescent="0.2">
      <c r="G15" s="630"/>
      <c r="H15" s="630"/>
      <c r="I15" s="630"/>
      <c r="K15" s="630"/>
      <c r="L15" s="630"/>
    </row>
    <row xmlns:x14ac="http://schemas.microsoft.com/office/spreadsheetml/2009/9/ac" r="16" x14ac:dyDescent="0.2">
      <c r="G16" s="630"/>
      <c r="H16" s="630"/>
      <c r="I16" s="630"/>
      <c r="K16" s="630"/>
      <c r="L16" s="630"/>
    </row>
    <row xmlns:x14ac="http://schemas.microsoft.com/office/spreadsheetml/2009/9/ac" r="17" x14ac:dyDescent="0.2">
      <c r="G17" s="630"/>
      <c r="H17" s="630"/>
      <c r="I17" s="630"/>
      <c r="K17" s="630"/>
      <c r="L17" s="630"/>
    </row>
    <row xmlns:x14ac="http://schemas.microsoft.com/office/spreadsheetml/2009/9/ac" r="18" x14ac:dyDescent="0.2">
      <c r="G18" s="630"/>
      <c r="H18" s="630"/>
      <c r="I18" s="630"/>
      <c r="K18" s="630"/>
      <c r="L18" s="630"/>
    </row>
    <row xmlns:x14ac="http://schemas.microsoft.com/office/spreadsheetml/2009/9/ac" r="19" x14ac:dyDescent="0.2">
      <c r="G19" s="630"/>
      <c r="H19" s="630"/>
      <c r="I19" s="630"/>
      <c r="K19" s="630"/>
      <c r="L19" s="630"/>
    </row>
    <row xmlns:x14ac="http://schemas.microsoft.com/office/spreadsheetml/2009/9/ac" r="20" x14ac:dyDescent="0.2">
      <c r="G20" s="630"/>
      <c r="H20" s="630"/>
      <c r="I20" s="630"/>
      <c r="K20" s="630"/>
      <c r="L20" s="630"/>
    </row>
    <row xmlns:x14ac="http://schemas.microsoft.com/office/spreadsheetml/2009/9/ac" r="21" x14ac:dyDescent="0.2">
      <c r="G21" s="630"/>
      <c r="H21" s="630"/>
      <c r="I21" s="630"/>
      <c r="K21" s="630"/>
      <c r="L21" s="630"/>
    </row>
    <row xmlns:x14ac="http://schemas.microsoft.com/office/spreadsheetml/2009/9/ac" r="23" x14ac:dyDescent="0.2">
      <c r="B23" s="633"/>
    </row>
    <row xmlns:x14ac="http://schemas.microsoft.com/office/spreadsheetml/2009/9/ac" r="25" x14ac:dyDescent="0.2">
      <c r="B25" s="634"/>
      <c r="C25" s="634" t="str">
        <f>+IF(OR((C28="National*"),(D28="Urban*"),(E28="Rural*"),(F28="Pre-primary*"),(G28="Primary*"),(H28="Secondary^"),(C28="National*^"),(D28="Urban*^"),(E28="Rural*^"),(F28="Pre-primary*^"),(G28="Primary*^"),(H28="Secondary*^")),"*No basic service estimate available","")</f>
        <v>*No basic service estimate available</v>
      </c>
      <c r="J25" s="634" t="str">
        <f>+IF(OR((J28="National*"),(K28="Urban*"),(L28="Rural*"),(M28="Pre-primary*"),(N28="Primary*"),(O28="Secondary^"),(J28="National*^"),(K28="Urban*^"),(L28="Rural*^"),(M28="Pre-primary*^"),(N28="Primary*^"),(O28="Secondary*^")),"*No basic service estimate available","")</f>
        <v>*No basic service estimate available</v>
      </c>
      <c r="Q25" s="63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33"/>
      <c r="C26" s="634" t="str">
        <f>+IF(OR((C28="National*^"),(D28="Urban*^"),(E28="Rural*^"),(F28="Pre-primary*^"),(G28="Primary*^"),(H28="Secondary*^")),"^Facilities that cannot be classified as improved or unimproved are treated as limited","")</f>
        <v/>
      </c>
      <c r="J26" s="634" t="str">
        <f>+IF(OR((J28="National*^"),(K28="Urban*^"),(L28="Rural*^"),(M28="Pre-primary*^"),(N28="Primary*^"),(O28="Secondary*^")),"^Facilities that cannot be classified as improved or unimproved are treated as limited","")</f>
        <v/>
      </c>
      <c r="Q26" s="634" t="str">
        <f>+IF(OR((Q28="National*^"),(R28="Urban*^"),(S28="Rural*^"),(T28="Pre-primary*^"),(U28="Primary*^"),(V28="Secondary*^")),"^Facilities that cannot be classified as having water or not are treated as limited","")</f>
        <v/>
      </c>
    </row>
    <row xmlns:x14ac="http://schemas.microsoft.com/office/spreadsheetml/2009/9/ac" r="27" x14ac:dyDescent="0.2">
      <c r="B27" s="635" t="str">
        <f>+Introduction!C7</f>
        <v>State of Palestine</v>
      </c>
      <c r="C27" s="636" t="s">
        <v>242</v>
      </c>
      <c r="D27" s="636"/>
      <c r="E27" s="636"/>
      <c r="F27" s="636"/>
      <c r="G27" s="636"/>
      <c r="H27" s="636"/>
      <c r="I27" s="637" t="str">
        <f>+B27</f>
        <v>State of Palestine</v>
      </c>
      <c r="J27" s="638" t="s">
        <v>14</v>
      </c>
      <c r="K27" s="639"/>
      <c r="L27" s="639"/>
      <c r="M27" s="639"/>
      <c r="N27" s="639"/>
      <c r="O27" s="639"/>
      <c r="P27" s="640" t="str">
        <f>+B27</f>
        <v>State of Palestine</v>
      </c>
      <c r="Q27" s="641" t="s">
        <v>15</v>
      </c>
      <c r="R27" s="641"/>
      <c r="S27" s="641"/>
      <c r="T27" s="641"/>
      <c r="U27" s="641"/>
      <c r="V27" s="642"/>
      <c r="AM27" s="624"/>
      <c r="AN27" s="624"/>
      <c r="AO27" s="624"/>
      <c r="AP27" s="624"/>
      <c r="AQ27" s="624"/>
      <c r="AR27" s="624"/>
      <c r="AS27" s="624"/>
      <c r="AT27" s="624"/>
      <c r="AU27" s="624"/>
    </row>
    <row xmlns:x14ac="http://schemas.microsoft.com/office/spreadsheetml/2009/9/ac" r="28" x14ac:dyDescent="0.2">
      <c r="B28" s="643"/>
      <c r="C28" s="644" t="str">
        <f>IF(AND(C30=0.0000000001,C31=0.0000000001,C32=0.0000000001), "National*",IF(AND(C30=0.0000000001,ISNUMBER(C32)),"National*", "National"))</f>
        <v>National</v>
      </c>
      <c r="D28" s="645" t="str">
        <f>IF(AND(D30=0.0000000001,D31=0.0000000001,D32=0.0000000001), "Urban*",IF(AND(D30=0.0000000001,ISNUMBER(D32)),"Urban*", "Urban"))</f>
        <v>Urban*</v>
      </c>
      <c r="E28" s="645" t="str">
        <f>IF(AND(E30=0.0000000001,E31=0.0000000001,E32=0.0000000001), "Rural*",IF(AND(E30=0.0000000001,ISNUMBER(E32)),"Rural*", "Rural"))</f>
        <v>Rural*</v>
      </c>
      <c r="F28" s="645" t="str">
        <f>IF(AND(F30=0.0000000001,F31=0.0000000001,F32=0.0000000001), "Pre-primary*",IF(AND(F30=0.0000000001,ISNUMBER(F32)),"Pre-primary*", "Pre-primary"))</f>
        <v>Pre-primary*</v>
      </c>
      <c r="G28" s="645" t="str">
        <f>IF(AND(G30=0.0000000001,G31=0.0000000001,G32=0.0000000001), "Primary*",IF(AND(G30=0.0000000001,ISNUMBER(G32)),"Primary*", "Primary"))</f>
        <v>Primary</v>
      </c>
      <c r="H28" s="645" t="str">
        <f>IF(AND(H30=0.0000000001,H31=0.0000000001,H32=0.0000000001), "Secondary*",IF(AND(H30=0.0000000001,ISNUMBER(H32)),"Secondary*", "Secondary"))</f>
        <v>Secondary</v>
      </c>
      <c r="I28" s="643"/>
      <c r="J28" s="646" t="str">
        <f>IF(AND(J30=0.0000000001,J31=0.0000000001,J32=0.0000000001), "National*",IF(AND(J30=0.0000000001,ISNUMBER(J32)),"National*", "National"))</f>
        <v>National</v>
      </c>
      <c r="K28" s="645" t="str">
        <f>IF(AND(K30=0.0000000001,K31=0.0000000001,K32=0.0000000001), "Urban*",IF(AND(K30=0.0000000001,ISNUMBER(K32)),"Urban*", "Urban"))</f>
        <v>Urban*</v>
      </c>
      <c r="L28" s="645" t="str">
        <f>IF(AND(L30=0.0000000001,L31=0.0000000001,L32=0.0000000001), "Rural*",IF(AND(L30=0.0000000001,ISNUMBER(L32)),"Rural*", "Rural"))</f>
        <v>Rural*</v>
      </c>
      <c r="M28" s="645" t="str">
        <f>IF(AND(M30=0.0000000001,M31=0.0000000001,M32=0.0000000001), "Pre-primary*",IF(AND(M30=0.0000000001,ISNUMBER(M32)),"Pre-primary*", "Pre-primary"))</f>
        <v>Pre-primary*</v>
      </c>
      <c r="N28" s="645" t="str">
        <f>IF(AND(N30=0.0000000001,N31=0.0000000001,N32=0.0000000001), "Primary*",IF(AND(N30=0.0000000001,ISNUMBER(N32)),"Primary*", "Primary"))</f>
        <v>Primary</v>
      </c>
      <c r="O28" s="645" t="str">
        <f>IF(AND(O30=0.0000000001,O31=0.0000000001,O32=0.0000000001), "Secondary*",IF(AND(O30=0.0000000001,ISNUMBER(O32)),"Secondary*", "Secondary"))</f>
        <v>Secondary</v>
      </c>
      <c r="P28" s="647"/>
      <c r="Q28" s="648" t="str">
        <f>IF(AND(Q30=0.0000000001,Q31=0.0000000001,Q32=0.0000000001), "National*",IF(AND(Q30=0.0000000001,ISNUMBER(Q32)),"National*", "National"))</f>
        <v>National</v>
      </c>
      <c r="R28" s="645" t="str">
        <f>IF(AND(R30=0.0000000001,R31=0.0000000001,R32=0.0000000001), "Urban*",IF(AND(R30=0.0000000001,ISNUMBER(R32)),"Urban*", "Urban"))</f>
        <v>Urban</v>
      </c>
      <c r="S28" s="645" t="str">
        <f>IF(AND(S30=0.0000000001,S31=0.0000000001,S32=0.0000000001), "Rural*",IF(AND(S30=0.0000000001,ISNUMBER(S32)),"Rural*", "Rural"))</f>
        <v>Rural</v>
      </c>
      <c r="T28" s="645" t="str">
        <f>IF(AND(T30=0.0000000001,T31=0.0000000001,T32=0.0000000001), "Pre-primary*",IF(AND(T30=0.0000000001,ISNUMBER(T32)),"Pre-primary*", "Pre-primary"))</f>
        <v>Pre-primary*</v>
      </c>
      <c r="U28" s="645" t="str">
        <f>IF(AND(U30=0.0000000001,U31=0.0000000001,U32=0.0000000001), "Primary*",IF(AND(U30=0.0000000001,ISNUMBER(U32)),"Primary*", "Primary"))</f>
        <v>Primary*</v>
      </c>
      <c r="V28" s="649" t="str">
        <f>IF(AND(V30=0.0000000001,V31=0.0000000001,V32=0.0000000001), "Secondary*",IF(AND(V30=0.0000000001,ISNUMBER(V32)),"Secondary*", "Secondary"))</f>
        <v>Secondary*</v>
      </c>
      <c r="AM28" s="624"/>
      <c r="AN28" s="624"/>
      <c r="AO28" s="624"/>
      <c r="AP28" s="624"/>
      <c r="AQ28" s="624"/>
      <c r="AR28" s="624"/>
      <c r="AS28" s="624"/>
      <c r="AT28" s="624"/>
      <c r="AU28" s="624"/>
    </row>
    <row xmlns:x14ac="http://schemas.microsoft.com/office/spreadsheetml/2009/9/ac" r="29" ht="15.75" thickBot="true" x14ac:dyDescent="0.25">
      <c r="B29" s="643"/>
      <c r="C29" s="650">
        <f>IF(ISNUMBER(Regressions!B4), Regressions!B4, "-")</f>
        <v>2023</v>
      </c>
      <c r="D29" s="651">
        <f>C29</f>
        <v>2023</v>
      </c>
      <c r="E29" s="651">
        <f>D29</f>
        <v>2023</v>
      </c>
      <c r="F29" s="651">
        <f>E29</f>
        <v>2023</v>
      </c>
      <c r="G29" s="651">
        <f>F29</f>
        <v>2023</v>
      </c>
      <c r="H29" s="651">
        <f>F29</f>
        <v>2023</v>
      </c>
      <c r="I29" s="643"/>
      <c r="J29" s="652">
        <f>IF(ISNUMBER(Regressions!K4), Regressions!K4, "-")</f>
        <v>2023</v>
      </c>
      <c r="K29" s="653">
        <f>J29</f>
        <v>2023</v>
      </c>
      <c r="L29" s="653">
        <f>K29</f>
        <v>2023</v>
      </c>
      <c r="M29" s="653">
        <f>L29</f>
        <v>2023</v>
      </c>
      <c r="N29" s="653">
        <f>M29</f>
        <v>2023</v>
      </c>
      <c r="O29" s="653">
        <f>M29</f>
        <v>2023</v>
      </c>
      <c r="P29" s="647"/>
      <c r="Q29" s="654">
        <f>IF(ISNUMBER(Regressions!T4), Regressions!T4, "-")</f>
        <v>2021</v>
      </c>
      <c r="R29" s="655">
        <f>Q29</f>
        <v>2021</v>
      </c>
      <c r="S29" s="655">
        <f>R29</f>
        <v>2021</v>
      </c>
      <c r="T29" s="655">
        <f>S29</f>
        <v>2021</v>
      </c>
      <c r="U29" s="655">
        <f>T29</f>
        <v>2021</v>
      </c>
      <c r="V29" s="656">
        <f>T29</f>
        <v>2021</v>
      </c>
      <c r="AM29" s="624"/>
      <c r="AN29" s="624"/>
      <c r="AO29" s="624"/>
      <c r="AP29" s="624"/>
      <c r="AQ29" s="624"/>
      <c r="AR29" s="624"/>
      <c r="AS29" s="624"/>
      <c r="AT29" s="624"/>
      <c r="AU29" s="624"/>
    </row>
    <row xmlns:x14ac="http://schemas.microsoft.com/office/spreadsheetml/2009/9/ac" r="30" x14ac:dyDescent="0.2">
      <c r="B30" s="657" t="s">
        <v>140</v>
      </c>
      <c r="C30" s="658">
        <f>IF(ISNUMBER(Regressions!C4), Regressions!C4, 0.0000000001)</f>
        <v>100</v>
      </c>
      <c r="D30" s="658">
        <f>IF(ISNUMBER(Regressions!D4), Regressions!D4, 0.0000000001)</f>
        <v>1E-10</v>
      </c>
      <c r="E30" s="658">
        <f>IF(ISNUMBER(Regressions!E4), Regressions!E4, 0.0000000001)</f>
        <v>1E-10</v>
      </c>
      <c r="F30" s="658">
        <f>IF(ISNUMBER(Regressions!F4), Regressions!F4, 0.0000000001)</f>
        <v>1E-10</v>
      </c>
      <c r="G30" s="658">
        <f>IF(ISNUMBER(Regressions!G4), Regressions!G4, 0.0000000001)</f>
        <v>99.629586779999997</v>
      </c>
      <c r="H30" s="658">
        <f>IF(ISNUMBER(Regressions!H4), Regressions!H4, 0.0000000001)</f>
        <v>100</v>
      </c>
      <c r="I30" s="659" t="s">
        <v>140</v>
      </c>
      <c r="J30" s="658">
        <f>IF(ISNUMBER(Regressions!L4), Regressions!L4,0.0000000001)</f>
        <v>97.153913169999996</v>
      </c>
      <c r="K30" s="658">
        <f>IF(ISNUMBER(Regressions!M4), Regressions!M4,0.0000000001)</f>
        <v>1E-10</v>
      </c>
      <c r="L30" s="658">
        <f>IF(ISNUMBER(Regressions!N4), Regressions!N4,0.0000000001)</f>
        <v>1E-10</v>
      </c>
      <c r="M30" s="658">
        <f>IF(ISNUMBER(Regressions!O4), Regressions!O4,0.0000000001)</f>
        <v>1E-10</v>
      </c>
      <c r="N30" s="658">
        <f>IF(ISNUMBER(Regressions!P4), Regressions!P4,0.0000000001)</f>
        <v>99.361005059999997</v>
      </c>
      <c r="O30" s="658">
        <f>IF(ISNUMBER(Regressions!Q4), Regressions!Q4,0.0000000001)</f>
        <v>99.240217569999999</v>
      </c>
      <c r="P30" s="660" t="s">
        <v>140</v>
      </c>
      <c r="Q30" s="658">
        <f>IF(ISNUMBER(Regressions!U4), Regressions!U4,0.0000000001)</f>
        <v>20.767233010000002</v>
      </c>
      <c r="R30" s="658">
        <f>IF(ISNUMBER(Regressions!V4), Regressions!V4,0.0000000001)</f>
        <v>11.123152709999999</v>
      </c>
      <c r="S30" s="658">
        <f>IF(ISNUMBER(Regressions!W4), Regressions!W4,0.0000000001)</f>
        <v>24.018656719999999</v>
      </c>
      <c r="T30" s="658">
        <f>IF(ISNUMBER(Regressions!X4), Regressions!X4,0.0000000001)</f>
        <v>1E-10</v>
      </c>
      <c r="U30" s="658">
        <f>IF(ISNUMBER(Regressions!Y4), Regressions!Y4,0.0000000001)</f>
        <v>1E-10</v>
      </c>
      <c r="V30" s="661">
        <f>IF(ISNUMBER(Regressions!Z4), Regressions!Z4,0.0000000001)</f>
        <v>1E-10</v>
      </c>
      <c r="AM30" s="624"/>
      <c r="AN30" s="624"/>
      <c r="AO30" s="624"/>
      <c r="AP30" s="624"/>
      <c r="AQ30" s="624"/>
      <c r="AR30" s="624"/>
      <c r="AS30" s="624"/>
      <c r="AT30" s="624"/>
      <c r="AU30" s="624"/>
    </row>
    <row xmlns:x14ac="http://schemas.microsoft.com/office/spreadsheetml/2009/9/ac" r="31" x14ac:dyDescent="0.2">
      <c r="B31" s="662" t="s">
        <v>141</v>
      </c>
      <c r="C31" s="658">
        <f>IF(ISNUMBER(Regressions!C5), Regressions!C5, 0.0000000001)</f>
        <v>0</v>
      </c>
      <c r="D31" s="658">
        <f>IF(ISNUMBER(Regressions!D5), Regressions!D5, 0.0000000001)</f>
        <v>1E-10</v>
      </c>
      <c r="E31" s="658">
        <f>IF(ISNUMBER(Regressions!E5), Regressions!E5, 0.0000000001)</f>
        <v>1E-10</v>
      </c>
      <c r="F31" s="658">
        <f>IF(ISNUMBER(Regressions!F5), Regressions!F5, 0.0000000001)</f>
        <v>1E-10</v>
      </c>
      <c r="G31" s="658">
        <f>IF(ISNUMBER(Regressions!G5), Regressions!G5, 0.0000000001)</f>
        <v>0</v>
      </c>
      <c r="H31" s="658">
        <f>IF(ISNUMBER(Regressions!H5), Regressions!H5, 0.0000000001)</f>
        <v>0</v>
      </c>
      <c r="I31" s="663" t="s">
        <v>141</v>
      </c>
      <c r="J31" s="658">
        <f>IF(ISNUMBER(Regressions!L5), Regressions!L5,0.0000000001)</f>
        <v>2.3327348680000002</v>
      </c>
      <c r="K31" s="658">
        <f>IF(ISNUMBER(Regressions!M5), Regressions!M5,0.0000000001)</f>
        <v>1E-10</v>
      </c>
      <c r="L31" s="658">
        <f>IF(ISNUMBER(Regressions!N5), Regressions!N5,0.0000000001)</f>
        <v>1E-10</v>
      </c>
      <c r="M31" s="658">
        <f>IF(ISNUMBER(Regressions!O5), Regressions!O5,0.0000000001)</f>
        <v>1E-10</v>
      </c>
      <c r="N31" s="658">
        <f>IF(ISNUMBER(Regressions!P5), Regressions!P5,0.0000000001)</f>
        <v>0</v>
      </c>
      <c r="O31" s="658">
        <f>IF(ISNUMBER(Regressions!Q5), Regressions!Q5,0.0000000001)</f>
        <v>0.24112442989999999</v>
      </c>
      <c r="P31" s="664" t="s">
        <v>141</v>
      </c>
      <c r="Q31" s="658">
        <f>IF(ISNUMBER(Regressions!U5), Regressions!U5,0.0000000001)</f>
        <v>77.695298269999995</v>
      </c>
      <c r="R31" s="658">
        <f>IF(ISNUMBER(Regressions!V5), Regressions!V5,0.0000000001)</f>
        <v>80.043103450000004</v>
      </c>
      <c r="S31" s="658">
        <f>IF(ISNUMBER(Regressions!W5), Regressions!W5,0.0000000001)</f>
        <v>72.403731339999993</v>
      </c>
      <c r="T31" s="658">
        <f>IF(ISNUMBER(Regressions!X5), Regressions!X5,0.0000000001)</f>
        <v>1E-10</v>
      </c>
      <c r="U31" s="658">
        <f>IF(ISNUMBER(Regressions!Y5), Regressions!Y5,0.0000000001)</f>
        <v>1E-10</v>
      </c>
      <c r="V31" s="661">
        <f>IF(ISNUMBER(Regressions!Z5), Regressions!Z5,0.0000000001)</f>
        <v>1E-10</v>
      </c>
      <c r="AM31" s="624"/>
      <c r="AN31" s="624"/>
      <c r="AO31" s="624"/>
      <c r="AP31" s="624"/>
      <c r="AQ31" s="624"/>
      <c r="AR31" s="624"/>
      <c r="AS31" s="624"/>
      <c r="AT31" s="624"/>
      <c r="AU31" s="624"/>
    </row>
    <row xmlns:x14ac="http://schemas.microsoft.com/office/spreadsheetml/2009/9/ac" r="32" x14ac:dyDescent="0.2">
      <c r="B32" s="662" t="s">
        <v>139</v>
      </c>
      <c r="C32" s="658">
        <f>IF(ISNUMBER(Regressions!C6), Regressions!C6, 0.0000000001)</f>
        <v>0</v>
      </c>
      <c r="D32" s="658">
        <f>IF(ISNUMBER(Regressions!D6), Regressions!D6, 0.0000000001)</f>
        <v>1E-10</v>
      </c>
      <c r="E32" s="658">
        <f>IF(ISNUMBER(Regressions!E6), Regressions!E6, 0.0000000001)</f>
        <v>1E-10</v>
      </c>
      <c r="F32" s="658">
        <f>IF(ISNUMBER(Regressions!F6), Regressions!F6, 0.0000000001)</f>
        <v>1E-10</v>
      </c>
      <c r="G32" s="658">
        <f>IF(ISNUMBER(Regressions!G6), Regressions!G6, 0.0000000001)</f>
        <v>0.3704132168</v>
      </c>
      <c r="H32" s="658">
        <f>IF(ISNUMBER(Regressions!H6), Regressions!H6, 0.0000000001)</f>
        <v>0</v>
      </c>
      <c r="I32" s="665" t="s">
        <v>139</v>
      </c>
      <c r="J32" s="658">
        <f>IF(ISNUMBER(Regressions!L6), Regressions!L6,0.0000000001)</f>
        <v>0.51335195960000002</v>
      </c>
      <c r="K32" s="658">
        <f>IF(ISNUMBER(Regressions!M6), Regressions!M6,0.0000000001)</f>
        <v>0</v>
      </c>
      <c r="L32" s="658">
        <f>IF(ISNUMBER(Regressions!N6), Regressions!N6,0.0000000001)</f>
        <v>0</v>
      </c>
      <c r="M32" s="658">
        <f>IF(ISNUMBER(Regressions!O6), Regressions!O6,0.0000000001)</f>
        <v>0.1</v>
      </c>
      <c r="N32" s="658">
        <f>IF(ISNUMBER(Regressions!P6), Regressions!P6,0.0000000001)</f>
        <v>0.63899494020000003</v>
      </c>
      <c r="O32" s="658">
        <f>IF(ISNUMBER(Regressions!Q6), Regressions!Q6,0.0000000001)</f>
        <v>0.51865800090000003</v>
      </c>
      <c r="P32" s="666" t="s">
        <v>139</v>
      </c>
      <c r="Q32" s="658">
        <f>IF(ISNUMBER(Regressions!U6), Regressions!U6,0.0000000001)</f>
        <v>1.5374687250000001</v>
      </c>
      <c r="R32" s="658">
        <f>IF(ISNUMBER(Regressions!V6), Regressions!V6,0.0000000001)</f>
        <v>8.8337438420000005</v>
      </c>
      <c r="S32" s="658">
        <f>IF(ISNUMBER(Regressions!W6), Regressions!W6,0.0000000001)</f>
        <v>3.5776119400000002</v>
      </c>
      <c r="T32" s="658">
        <f>IF(ISNUMBER(Regressions!X6), Regressions!X6,0.0000000001)</f>
        <v>1E-10</v>
      </c>
      <c r="U32" s="658">
        <f>IF(ISNUMBER(Regressions!Y6), Regressions!Y6,0.0000000001)</f>
        <v>2.1477184469999999</v>
      </c>
      <c r="V32" s="661">
        <f>IF(ISNUMBER(Regressions!Z6), Regressions!Z6,0.0000000001)</f>
        <v>1.1196330459999999</v>
      </c>
      <c r="AM32" s="624"/>
      <c r="AN32" s="624"/>
      <c r="AO32" s="624"/>
      <c r="AP32" s="624"/>
      <c r="AQ32" s="624"/>
      <c r="AR32" s="624"/>
      <c r="AS32" s="624"/>
      <c r="AT32" s="624"/>
      <c r="AU32" s="624"/>
    </row>
    <row xmlns:x14ac="http://schemas.microsoft.com/office/spreadsheetml/2009/9/ac" r="33" ht="15.75" thickBot="true" x14ac:dyDescent="0.25">
      <c r="B33" s="667" t="s">
        <v>243</v>
      </c>
      <c r="C33" s="668">
        <f>IF(ISNUMBER(Regressions!C7), Regressions!C7, 0.0000000001)</f>
        <v>0</v>
      </c>
      <c r="D33" s="668">
        <f>IF(ISNUMBER(Regressions!D7), Regressions!D7, 0.0000000001)</f>
        <v>100</v>
      </c>
      <c r="E33" s="668">
        <f>IF(ISNUMBER(Regressions!E7), Regressions!E7, 0.0000000001)</f>
        <v>100</v>
      </c>
      <c r="F33" s="668">
        <f>IF(ISNUMBER(Regressions!F7), Regressions!F7, 0.0000000001)</f>
        <v>100</v>
      </c>
      <c r="G33" s="668">
        <f>IF(ISNUMBER(Regressions!G7), Regressions!G7, 0.0000000001)</f>
        <v>0</v>
      </c>
      <c r="H33" s="668">
        <f>IF(ISNUMBER(Regressions!H7), Regressions!H7, 0.0000000001)</f>
        <v>0</v>
      </c>
      <c r="I33" s="669" t="s">
        <v>243</v>
      </c>
      <c r="J33" s="670">
        <f>IF(ISNUMBER(Regressions!L7), Regressions!L7,0.0000000001)</f>
        <v>0</v>
      </c>
      <c r="K33" s="668">
        <f>IF(ISNUMBER(Regressions!M7), Regressions!M7,0.0000000001)</f>
        <v>100</v>
      </c>
      <c r="L33" s="668">
        <f>IF(ISNUMBER(Regressions!N7), Regressions!N7,0.0000000001)</f>
        <v>100</v>
      </c>
      <c r="M33" s="668">
        <f>IF(ISNUMBER(Regressions!O7), Regressions!O7,0.0000000001)</f>
        <v>99.9</v>
      </c>
      <c r="N33" s="668">
        <f>IF(ISNUMBER(Regressions!P7), Regressions!P7,0.0000000001)</f>
        <v>0</v>
      </c>
      <c r="O33" s="668">
        <f>IF(ISNUMBER(Regressions!Q7), Regressions!Q7,0.0000000001)</f>
        <v>0</v>
      </c>
      <c r="P33" s="671" t="s">
        <v>243</v>
      </c>
      <c r="Q33" s="670">
        <f>IF(ISNUMBER(Regressions!U7), Regressions!U7,0.0000000001)</f>
        <v>0</v>
      </c>
      <c r="R33" s="670">
        <f>IF(ISNUMBER(Regressions!V7), Regressions!V7,0.0000000001)</f>
        <v>0</v>
      </c>
      <c r="S33" s="668">
        <f>IF(ISNUMBER(Regressions!W7), Regressions!W7,0.0000000001)</f>
        <v>0</v>
      </c>
      <c r="T33" s="668">
        <f>IF(ISNUMBER(Regressions!X7), Regressions!X7,0.0000000001)</f>
        <v>100</v>
      </c>
      <c r="U33" s="668">
        <f>IF(ISNUMBER(Regressions!Y7), Regressions!Y7,0.0000000001)</f>
        <v>97.852281550000001</v>
      </c>
      <c r="V33" s="672">
        <f>IF(ISNUMBER(Regressions!Z7), Regressions!Z7,0.0000000001)</f>
        <v>98.880366949999996</v>
      </c>
    </row>
    <row xmlns:x14ac="http://schemas.microsoft.com/office/spreadsheetml/2009/9/ac" r="34" x14ac:dyDescent="0.2">
      <c r="B34" s="673" t="s">
        <v>389</v>
      </c>
    </row>
    <row xmlns:x14ac="http://schemas.microsoft.com/office/spreadsheetml/2009/9/ac" r="35" ht="6" customHeight="true" x14ac:dyDescent="0.2"/>
    <row xmlns:x14ac="http://schemas.microsoft.com/office/spreadsheetml/2009/9/ac" r="36" s="624" customFormat="true" ht="50.1" customHeight="true" x14ac:dyDescent="0.2">
      <c r="B36" s="674" t="s">
        <v>34</v>
      </c>
      <c r="C36" s="675" t="s">
        <v>408</v>
      </c>
      <c r="D36" s="675"/>
      <c r="E36" s="675"/>
      <c r="F36" s="675"/>
      <c r="G36" s="675"/>
      <c r="H36" s="675"/>
      <c r="I36" s="674" t="s">
        <v>34</v>
      </c>
      <c r="J36" s="676" t="s">
        <v>409</v>
      </c>
      <c r="K36" s="677"/>
      <c r="L36" s="677"/>
      <c r="M36" s="677"/>
      <c r="N36" s="677"/>
      <c r="O36" s="677"/>
      <c r="P36" s="674" t="s">
        <v>34</v>
      </c>
      <c r="Q36" s="678" t="s">
        <v>410</v>
      </c>
      <c r="R36" s="678"/>
      <c r="S36" s="678"/>
      <c r="T36" s="678"/>
      <c r="U36" s="678"/>
      <c r="V36" s="678"/>
    </row>
    <row xmlns:x14ac="http://schemas.microsoft.com/office/spreadsheetml/2009/9/ac" r="37" ht="50.1" customHeight="true" x14ac:dyDescent="0.2">
      <c r="B37" s="674" t="s">
        <v>35</v>
      </c>
      <c r="C37" s="679" t="s">
        <v>411</v>
      </c>
      <c r="D37" s="679"/>
      <c r="E37" s="679"/>
      <c r="F37" s="679"/>
      <c r="G37" s="679"/>
      <c r="H37" s="679"/>
      <c r="I37" s="674" t="s">
        <v>35</v>
      </c>
      <c r="J37" s="679" t="s">
        <v>412</v>
      </c>
      <c r="K37" s="679"/>
      <c r="L37" s="679"/>
      <c r="M37" s="679"/>
      <c r="N37" s="679"/>
      <c r="O37" s="679"/>
      <c r="P37" s="674" t="s">
        <v>35</v>
      </c>
      <c r="Q37" s="679" t="s">
        <v>413</v>
      </c>
      <c r="R37" s="679"/>
      <c r="S37" s="679"/>
      <c r="T37" s="679"/>
      <c r="U37" s="679"/>
      <c r="V37" s="679"/>
    </row>
    <row xmlns:x14ac="http://schemas.microsoft.com/office/spreadsheetml/2009/9/ac" r="38" ht="50.1" customHeight="true" x14ac:dyDescent="0.2">
      <c r="B38" s="674" t="s">
        <v>36</v>
      </c>
      <c r="C38" s="680" t="s">
        <v>414</v>
      </c>
      <c r="D38" s="680"/>
      <c r="E38" s="680"/>
      <c r="F38" s="680"/>
      <c r="G38" s="680"/>
      <c r="H38" s="680"/>
      <c r="I38" s="674" t="s">
        <v>36</v>
      </c>
      <c r="J38" s="680" t="s">
        <v>415</v>
      </c>
      <c r="K38" s="680"/>
      <c r="L38" s="680"/>
      <c r="M38" s="680"/>
      <c r="N38" s="680"/>
      <c r="O38" s="680"/>
      <c r="P38" s="674" t="s">
        <v>36</v>
      </c>
      <c r="Q38" s="680" t="s">
        <v>416</v>
      </c>
      <c r="R38" s="680"/>
      <c r="S38" s="680"/>
      <c r="T38" s="680"/>
      <c r="U38" s="680"/>
      <c r="V38" s="680"/>
    </row>
    <row xmlns:x14ac="http://schemas.microsoft.com/office/spreadsheetml/2009/9/ac" r="39" ht="50.1" customHeight="true" x14ac:dyDescent="0.2">
      <c r="B39" s="674" t="s">
        <v>243</v>
      </c>
      <c r="C39" s="681" t="s">
        <v>417</v>
      </c>
      <c r="D39" s="681"/>
      <c r="E39" s="681"/>
      <c r="F39" s="681"/>
      <c r="G39" s="681"/>
      <c r="H39" s="681"/>
      <c r="I39" s="674" t="s">
        <v>243</v>
      </c>
      <c r="J39" s="681" t="s">
        <v>417</v>
      </c>
      <c r="K39" s="681"/>
      <c r="L39" s="681"/>
      <c r="M39" s="681"/>
      <c r="N39" s="681"/>
      <c r="O39" s="681"/>
      <c r="P39" s="674" t="s">
        <v>243</v>
      </c>
      <c r="Q39" s="681" t="s">
        <v>417</v>
      </c>
      <c r="R39" s="681"/>
      <c r="S39" s="681"/>
      <c r="T39" s="681"/>
      <c r="U39" s="681"/>
      <c r="V39" s="68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142</v>
      </c>
    </row>
    <row xmlns:x14ac="http://schemas.microsoft.com/office/spreadsheetml/2009/9/ac" r="3" s="35" customFormat="true" ht="15.75" x14ac:dyDescent="0.25">
      <c r="A3" s="34"/>
    </row>
    <row xmlns:x14ac="http://schemas.microsoft.com/office/spreadsheetml/2009/9/ac" r="4" s="35" customFormat="true" x14ac:dyDescent="0.2">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row>
    <row xmlns:x14ac="http://schemas.microsoft.com/office/spreadsheetml/2009/9/ac" r="5" s="35" customFormat="true" x14ac:dyDescent="0.2">
      <c r="A5" s="102"/>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row>
    <row xmlns:x14ac="http://schemas.microsoft.com/office/spreadsheetml/2009/9/ac" r="6" s="35" customFormat="true" x14ac:dyDescent="0.2">
      <c r="A6" s="102"/>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row>
    <row xmlns:x14ac="http://schemas.microsoft.com/office/spreadsheetml/2009/9/ac" r="7" s="35" customFormat="true" x14ac:dyDescent="0.2">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row>
    <row xmlns:x14ac="http://schemas.microsoft.com/office/spreadsheetml/2009/9/ac" r="8" s="35" customFormat="true" x14ac:dyDescent="0.2">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row>
    <row xmlns:x14ac="http://schemas.microsoft.com/office/spreadsheetml/2009/9/ac" r="9" s="35" customFormat="true" x14ac:dyDescent="0.2">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row>
    <row xmlns:x14ac="http://schemas.microsoft.com/office/spreadsheetml/2009/9/ac" r="10" s="35" customFormat="true" x14ac:dyDescent="0.2">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row>
    <row xmlns:x14ac="http://schemas.microsoft.com/office/spreadsheetml/2009/9/ac" r="11" s="35" customFormat="true" x14ac:dyDescent="0.2">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row>
    <row xmlns:x14ac="http://schemas.microsoft.com/office/spreadsheetml/2009/9/ac" r="12" s="35" customFormat="true" x14ac:dyDescent="0.2">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row>
    <row xmlns:x14ac="http://schemas.microsoft.com/office/spreadsheetml/2009/9/ac" r="13" s="35" customFormat="true" x14ac:dyDescent="0.2">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row>
    <row xmlns:x14ac="http://schemas.microsoft.com/office/spreadsheetml/2009/9/ac" r="14" s="35" customFormat="true" x14ac:dyDescent="0.2">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row>
    <row xmlns:x14ac="http://schemas.microsoft.com/office/spreadsheetml/2009/9/ac" r="15" s="35" customFormat="true" x14ac:dyDescent="0.2">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row>
    <row xmlns:x14ac="http://schemas.microsoft.com/office/spreadsheetml/2009/9/ac" r="16" s="35" customFormat="true" x14ac:dyDescent="0.2">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row>
    <row xmlns:x14ac="http://schemas.microsoft.com/office/spreadsheetml/2009/9/ac" r="17" s="35" customFormat="true" x14ac:dyDescent="0.2">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row>
    <row xmlns:x14ac="http://schemas.microsoft.com/office/spreadsheetml/2009/9/ac" r="18" s="35" customFormat="true" x14ac:dyDescent="0.2">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row>
    <row xmlns:x14ac="http://schemas.microsoft.com/office/spreadsheetml/2009/9/ac" r="19" s="35" customFormat="true" x14ac:dyDescent="0.2">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row>
    <row xmlns:x14ac="http://schemas.microsoft.com/office/spreadsheetml/2009/9/ac" r="20" s="35" customFormat="true" x14ac:dyDescent="0.2">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row>
    <row xmlns:x14ac="http://schemas.microsoft.com/office/spreadsheetml/2009/9/ac" r="21" s="35" customFormat="true" x14ac:dyDescent="0.2">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row>
    <row xmlns:x14ac="http://schemas.microsoft.com/office/spreadsheetml/2009/9/ac" r="22" s="35" customFormat="true" x14ac:dyDescent="0.2">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row>
    <row xmlns:x14ac="http://schemas.microsoft.com/office/spreadsheetml/2009/9/ac" r="23" s="35" customFormat="true" x14ac:dyDescent="0.2">
      <c r="A23" s="33" t="s">
        <v>389</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389</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389</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87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44" t="s">
        <v>25</v>
      </c>
      <c r="E4" s="145" t="s">
        <v>19</v>
      </c>
      <c r="F4" s="146" t="s">
        <v>107</v>
      </c>
      <c r="G4" s="144" t="s">
        <v>25</v>
      </c>
      <c r="H4" s="145" t="s">
        <v>19</v>
      </c>
      <c r="I4" s="146" t="s">
        <v>107</v>
      </c>
      <c r="J4" s="144" t="s">
        <v>25</v>
      </c>
      <c r="K4" s="145" t="s">
        <v>19</v>
      </c>
      <c r="L4" s="146" t="s">
        <v>107</v>
      </c>
      <c r="M4" s="144" t="s">
        <v>25</v>
      </c>
      <c r="N4" s="145" t="s">
        <v>19</v>
      </c>
      <c r="O4" s="146" t="s">
        <v>107</v>
      </c>
      <c r="P4" s="144" t="s">
        <v>25</v>
      </c>
      <c r="Q4" s="145" t="s">
        <v>19</v>
      </c>
      <c r="R4" s="146" t="s">
        <v>107</v>
      </c>
      <c r="S4" s="144" t="s">
        <v>25</v>
      </c>
      <c r="T4" s="145" t="s">
        <v>19</v>
      </c>
      <c r="U4" s="147" t="s">
        <v>107</v>
      </c>
      <c r="V4" s="148" t="s">
        <v>25</v>
      </c>
      <c r="W4" s="149" t="s">
        <v>19</v>
      </c>
      <c r="X4" s="149" t="s">
        <v>21</v>
      </c>
      <c r="Y4" s="149" t="s">
        <v>29</v>
      </c>
      <c r="Z4" s="151" t="s">
        <v>108</v>
      </c>
      <c r="AA4" s="148" t="s">
        <v>25</v>
      </c>
      <c r="AB4" s="149" t="s">
        <v>19</v>
      </c>
      <c r="AC4" s="149" t="s">
        <v>21</v>
      </c>
      <c r="AD4" s="149" t="s">
        <v>29</v>
      </c>
      <c r="AE4" s="151" t="s">
        <v>108</v>
      </c>
      <c r="AF4" s="148" t="s">
        <v>25</v>
      </c>
      <c r="AG4" s="149" t="s">
        <v>19</v>
      </c>
      <c r="AH4" s="149" t="s">
        <v>21</v>
      </c>
      <c r="AI4" s="149" t="s">
        <v>29</v>
      </c>
      <c r="AJ4" s="151" t="s">
        <v>108</v>
      </c>
      <c r="AK4" s="148" t="s">
        <v>25</v>
      </c>
      <c r="AL4" s="149" t="s">
        <v>19</v>
      </c>
      <c r="AM4" s="149" t="s">
        <v>21</v>
      </c>
      <c r="AN4" s="149" t="s">
        <v>29</v>
      </c>
      <c r="AO4" s="151" t="s">
        <v>108</v>
      </c>
      <c r="AP4" s="148" t="s">
        <v>25</v>
      </c>
      <c r="AQ4" s="149" t="s">
        <v>19</v>
      </c>
      <c r="AR4" s="149" t="s">
        <v>21</v>
      </c>
      <c r="AS4" s="149" t="s">
        <v>29</v>
      </c>
      <c r="AT4" s="151" t="s">
        <v>108</v>
      </c>
      <c r="AU4" s="148" t="s">
        <v>25</v>
      </c>
      <c r="AV4" s="149" t="s">
        <v>19</v>
      </c>
      <c r="AW4" s="149" t="s">
        <v>21</v>
      </c>
      <c r="AX4" s="149" t="s">
        <v>29</v>
      </c>
      <c r="AY4" s="152" t="s">
        <v>108</v>
      </c>
      <c r="AZ4" s="153" t="s">
        <v>25</v>
      </c>
      <c r="BA4" s="154" t="s">
        <v>126</v>
      </c>
      <c r="BB4" s="155" t="s">
        <v>128</v>
      </c>
      <c r="BC4" s="153" t="s">
        <v>25</v>
      </c>
      <c r="BD4" s="154" t="s">
        <v>126</v>
      </c>
      <c r="BE4" s="155" t="s">
        <v>128</v>
      </c>
      <c r="BF4" s="153" t="s">
        <v>25</v>
      </c>
      <c r="BG4" s="154" t="s">
        <v>126</v>
      </c>
      <c r="BH4" s="155" t="s">
        <v>128</v>
      </c>
      <c r="BI4" s="153" t="s">
        <v>25</v>
      </c>
      <c r="BJ4" s="154" t="s">
        <v>126</v>
      </c>
      <c r="BK4" s="155" t="s">
        <v>128</v>
      </c>
      <c r="BL4" s="153" t="s">
        <v>25</v>
      </c>
      <c r="BM4" s="154" t="s">
        <v>126</v>
      </c>
      <c r="BN4" s="155" t="s">
        <v>128</v>
      </c>
      <c r="BO4" s="153" t="s">
        <v>25</v>
      </c>
      <c r="BP4" s="154" t="s">
        <v>126</v>
      </c>
      <c r="BQ4" s="155" t="s">
        <v>128</v>
      </c>
    </row>
    <row xmlns:x14ac="http://schemas.microsoft.com/office/spreadsheetml/2009/9/ac" r="5" ht="48" hidden="true" x14ac:dyDescent="0.2">
      <c r="A5" s="45" t="s">
        <v>39</v>
      </c>
      <c r="B5" s="45" t="s">
        <v>40</v>
      </c>
      <c r="C5" s="45" t="s">
        <v>41</v>
      </c>
      <c r="D5" s="144" t="s">
        <v>120</v>
      </c>
      <c r="E5" s="145" t="s">
        <v>42</v>
      </c>
      <c r="F5" s="146" t="s">
        <v>224</v>
      </c>
      <c r="G5" s="144" t="s">
        <v>121</v>
      </c>
      <c r="H5" s="145" t="s">
        <v>43</v>
      </c>
      <c r="I5" s="146" t="s">
        <v>225</v>
      </c>
      <c r="J5" s="144" t="s">
        <v>122</v>
      </c>
      <c r="K5" s="145" t="s">
        <v>44</v>
      </c>
      <c r="L5" s="146" t="s">
        <v>226</v>
      </c>
      <c r="M5" s="144" t="s">
        <v>123</v>
      </c>
      <c r="N5" s="145" t="s">
        <v>84</v>
      </c>
      <c r="O5" s="146" t="s">
        <v>227</v>
      </c>
      <c r="P5" s="144" t="s">
        <v>124</v>
      </c>
      <c r="Q5" s="145" t="s">
        <v>85</v>
      </c>
      <c r="R5" s="146" t="s">
        <v>228</v>
      </c>
      <c r="S5" s="144" t="s">
        <v>125</v>
      </c>
      <c r="T5" s="145" t="s">
        <v>86</v>
      </c>
      <c r="U5" s="147" t="s">
        <v>229</v>
      </c>
      <c r="V5" s="148" t="s">
        <v>114</v>
      </c>
      <c r="W5" s="149" t="s">
        <v>45</v>
      </c>
      <c r="X5" s="150" t="s">
        <v>63</v>
      </c>
      <c r="Y5" s="150" t="s">
        <v>64</v>
      </c>
      <c r="Z5" s="151" t="s">
        <v>230</v>
      </c>
      <c r="AA5" s="148" t="s">
        <v>115</v>
      </c>
      <c r="AB5" s="149" t="s">
        <v>46</v>
      </c>
      <c r="AC5" s="150" t="s">
        <v>65</v>
      </c>
      <c r="AD5" s="150" t="s">
        <v>66</v>
      </c>
      <c r="AE5" s="151" t="s">
        <v>231</v>
      </c>
      <c r="AF5" s="148" t="s">
        <v>116</v>
      </c>
      <c r="AG5" s="149" t="s">
        <v>47</v>
      </c>
      <c r="AH5" s="150" t="s">
        <v>67</v>
      </c>
      <c r="AI5" s="150" t="s">
        <v>68</v>
      </c>
      <c r="AJ5" s="151" t="s">
        <v>232</v>
      </c>
      <c r="AK5" s="148" t="s">
        <v>117</v>
      </c>
      <c r="AL5" s="149" t="s">
        <v>69</v>
      </c>
      <c r="AM5" s="150" t="s">
        <v>70</v>
      </c>
      <c r="AN5" s="150" t="s">
        <v>71</v>
      </c>
      <c r="AO5" s="151" t="s">
        <v>233</v>
      </c>
      <c r="AP5" s="148" t="s">
        <v>118</v>
      </c>
      <c r="AQ5" s="149" t="s">
        <v>72</v>
      </c>
      <c r="AR5" s="150" t="s">
        <v>73</v>
      </c>
      <c r="AS5" s="150" t="s">
        <v>74</v>
      </c>
      <c r="AT5" s="151" t="s">
        <v>234</v>
      </c>
      <c r="AU5" s="148" t="s">
        <v>119</v>
      </c>
      <c r="AV5" s="149" t="s">
        <v>75</v>
      </c>
      <c r="AW5" s="150" t="s">
        <v>76</v>
      </c>
      <c r="AX5" s="150" t="s">
        <v>77</v>
      </c>
      <c r="AY5" s="152" t="s">
        <v>235</v>
      </c>
      <c r="AZ5" s="153" t="s">
        <v>78</v>
      </c>
      <c r="BA5" s="154" t="s">
        <v>100</v>
      </c>
      <c r="BB5" s="155" t="s">
        <v>236</v>
      </c>
      <c r="BC5" s="153" t="s">
        <v>83</v>
      </c>
      <c r="BD5" s="154" t="s">
        <v>101</v>
      </c>
      <c r="BE5" s="155" t="s">
        <v>237</v>
      </c>
      <c r="BF5" s="153" t="s">
        <v>82</v>
      </c>
      <c r="BG5" s="154" t="s">
        <v>102</v>
      </c>
      <c r="BH5" s="155" t="s">
        <v>238</v>
      </c>
      <c r="BI5" s="153" t="s">
        <v>81</v>
      </c>
      <c r="BJ5" s="154" t="s">
        <v>103</v>
      </c>
      <c r="BK5" s="155" t="s">
        <v>239</v>
      </c>
      <c r="BL5" s="153" t="s">
        <v>80</v>
      </c>
      <c r="BM5" s="154" t="s">
        <v>104</v>
      </c>
      <c r="BN5" s="155" t="s">
        <v>240</v>
      </c>
      <c r="BO5" s="153" t="s">
        <v>79</v>
      </c>
      <c r="BP5" s="154" t="s">
        <v>105</v>
      </c>
      <c r="BQ5" s="155" t="s">
        <v>241</v>
      </c>
    </row>
    <row xmlns:x14ac="http://schemas.microsoft.com/office/spreadsheetml/2009/9/ac" r="6" x14ac:dyDescent="0.2">
      <c r="A6" s="362" t="str">
        <f>+RIGHT('Data Summary'!A6,LEN('Data Summary'!A6)-9)</f>
        <v>EMIS</v>
      </c>
      <c r="B6" s="38" t="str">
        <f>+IF(ISTEXT('Data Summary'!B6),'Data Summary'!B6,"")</f>
        <v>EMIS</v>
      </c>
      <c r="C6" s="361">
        <f>+VALUE('Data Summary'!C6)</f>
        <v>2002</v>
      </c>
      <c r="D6" s="99" t="e">
        <f>+IF(AND(ISNUMBER('Water Data'!D4),'Data Summary'!BS6="Yes"),100-'Water Data'!D4,NA())</f>
        <v>#N/A</v>
      </c>
      <c r="E6" s="99">
        <f>+IF(AND(ISNUMBER('Water Data'!D6),'Data Summary'!BT6="Yes"),'Water Data'!D6,NA())</f>
        <v>90.65</v>
      </c>
      <c r="F6" s="99" t="e">
        <f>+IF(AND(ISNUMBER('Water Data'!D9),'Data Summary'!BU6="Yes"),'Water Data'!D9,NA())</f>
        <v>#N/A</v>
      </c>
      <c r="G6" s="99" t="e">
        <f>+IF(AND(ISNUMBER('Water Data'!E4),'Data Summary'!BV6="Yes"),100-'Water Data'!E4,NA())</f>
        <v>#N/A</v>
      </c>
      <c r="H6" s="99" t="e">
        <f>+IF(AND(ISNUMBER('Water Data'!E6),'Data Summary'!BW6="Yes"),'Water Data'!E6,NA())</f>
        <v>#N/A</v>
      </c>
      <c r="I6" s="99" t="e">
        <f>+IF(AND(ISNUMBER('Water Data'!E9),'Data Summary'!BX6="Yes"),'Water Data'!E9,NA())</f>
        <v>#N/A</v>
      </c>
      <c r="J6" s="99" t="e">
        <f>+IF(AND(ISNUMBER('Water Data'!F4),'Data Summary'!BY6="Yes"),100-'Water Data'!F4,NA())</f>
        <v>#N/A</v>
      </c>
      <c r="K6" s="99" t="e">
        <f>+IF(AND(ISNUMBER('Water Data'!F6),'Data Summary'!BZ6="Yes"),'Water Data'!F6,NA())</f>
        <v>#N/A</v>
      </c>
      <c r="L6" s="99" t="e">
        <f>+IF(AND(ISNUMBER('Water Data'!F9),'Data Summary'!CA6="Yes"),'Water Data'!F9,NA())</f>
        <v>#N/A</v>
      </c>
      <c r="M6" s="99" t="e">
        <f>+IF(AND(ISNUMBER('Water Data'!G4),'Data Summary'!CB6="Yes"),100-'Water Data'!G4,NA())</f>
        <v>#N/A</v>
      </c>
      <c r="N6" s="99" t="e">
        <f>+IF(AND(ISNUMBER('Water Data'!G6),'Data Summary'!CC6="Yes"),'Water Data'!G6,NA())</f>
        <v>#N/A</v>
      </c>
      <c r="O6" s="99" t="e">
        <f>+IF(AND(ISNUMBER('Water Data'!G9),'Data Summary'!CD6="Yes"),'Water Data'!G9,NA())</f>
        <v>#N/A</v>
      </c>
      <c r="P6" s="99" t="e">
        <f>+IF(AND(ISNUMBER('Water Data'!H4),'Data Summary'!CE6="Yes"),100-'Water Data'!H4,NA())</f>
        <v>#N/A</v>
      </c>
      <c r="Q6" s="99" t="e">
        <f>+IF(AND(ISNUMBER('Water Data'!H6),'Data Summary'!CF6="Yes"),'Water Data'!H6,NA())</f>
        <v>#N/A</v>
      </c>
      <c r="R6" s="99" t="e">
        <f>+IF(AND(ISNUMBER('Water Data'!H9),'Data Summary'!CG6="Yes"),'Water Data'!H9,NA())</f>
        <v>#N/A</v>
      </c>
      <c r="S6" s="99" t="e">
        <f>+IF(AND(ISNUMBER('Water Data'!I4),'Data Summary'!CH6="Yes"),100-'Water Data'!I4,NA())</f>
        <v>#N/A</v>
      </c>
      <c r="T6" s="99" t="e">
        <f>+IF(AND(ISNUMBER('Water Data'!I6),'Data Summary'!CI6="Yes"),'Water Data'!I6,NA())</f>
        <v>#N/A</v>
      </c>
      <c r="U6" s="99" t="e">
        <f>+IF(AND(ISNUMBER('Water Data'!I9),'Data Summary'!CJ6="Yes"),'Water Data'!I9,NA())</f>
        <v>#N/A</v>
      </c>
      <c r="V6" s="100" t="e">
        <f>+IF(AND(ISNUMBER('Sanitation Data'!D4),'Data Summary'!CK6="Yes"),100-'Sanitation Data'!D4,NA())</f>
        <v>#N/A</v>
      </c>
      <c r="W6" s="100">
        <f>+IF(AND(ISNUMBER('Sanitation Data'!D6),'Data Summary'!CL6="Yes"),'Sanitation Data'!D6,NA())</f>
        <v>100</v>
      </c>
      <c r="X6" s="100" t="e">
        <f>+IF(AND(ISNUMBER('Sanitation Data'!D10),'Data Summary'!CM6="Yes"),'Sanitation Data'!D10,NA())</f>
        <v>#N/A</v>
      </c>
      <c r="Y6" s="100" t="e">
        <f>+IF(AND(ISNUMBER('Sanitation Data'!D11),'Data Summary'!CN6="Yes"),'Sanitation Data'!D11,NA())</f>
        <v>#N/A</v>
      </c>
      <c r="Z6" s="100" t="e">
        <f>+IF(AND(ISNUMBER('Sanitation Data'!D12),'Data Summary'!CO6="Yes"),'Sanitation Data'!D12,NA())</f>
        <v>#N/A</v>
      </c>
      <c r="AA6" s="100" t="e">
        <f>+IF(AND(ISNUMBER('Sanitation Data'!E4),'Data Summary'!CP6="Yes"),100-'Sanitation Data'!E4,NA())</f>
        <v>#N/A</v>
      </c>
      <c r="AB6" s="100" t="e">
        <f>+IF(AND(ISNUMBER('Sanitation Data'!E6),'Data Summary'!CQ6="Yes"),'Sanitation Data'!E6,NA())</f>
        <v>#N/A</v>
      </c>
      <c r="AC6" s="100" t="e">
        <f>+IF(AND(ISNUMBER('Sanitation Data'!E10),'Data Summary'!CR6="Yes"),'Sanitation Data'!E10,NA())</f>
        <v>#N/A</v>
      </c>
      <c r="AD6" s="100" t="e">
        <f>+IF(AND(ISNUMBER('Sanitation Data'!E11),'Data Summary'!CS6="Yes"),'Sanitation Data'!E11,NA())</f>
        <v>#N/A</v>
      </c>
      <c r="AE6" s="100" t="e">
        <f>+IF(AND(ISNUMBER('Sanitation Data'!E12),'Data Summary'!CT6="Yes"),'Sanitation Data'!E12,NA())</f>
        <v>#N/A</v>
      </c>
      <c r="AF6" s="100" t="e">
        <f>+IF(AND(ISNUMBER('Sanitation Data'!F4),'Data Summary'!CU6="Yes"),100-'Sanitation Data'!F4,NA())</f>
        <v>#N/A</v>
      </c>
      <c r="AG6" s="100" t="e">
        <f>+IF(AND(ISNUMBER('Sanitation Data'!F6),'Data Summary'!CV6="Yes"),'Sanitation Data'!F6,NA())</f>
        <v>#N/A</v>
      </c>
      <c r="AH6" s="100" t="e">
        <f>+IF(AND(ISNUMBER('Sanitation Data'!F10),'Data Summary'!CW6="Yes"),'Sanitation Data'!F10,NA())</f>
        <v>#N/A</v>
      </c>
      <c r="AI6" s="100" t="e">
        <f>+IF(AND(ISNUMBER('Sanitation Data'!F11),'Data Summary'!CX6="Yes"),'Sanitation Data'!F11,NA())</f>
        <v>#N/A</v>
      </c>
      <c r="AJ6" s="100" t="e">
        <f>+IF(AND(ISNUMBER('Sanitation Data'!F12),'Data Summary'!CY6="Yes"),'Sanitation Data'!F12,NA())</f>
        <v>#N/A</v>
      </c>
      <c r="AK6" s="100" t="e">
        <f>+IF(AND(ISNUMBER('Sanitation Data'!G4),'Data Summary'!CZ6="Yes"),100-'Sanitation Data'!G4,NA())</f>
        <v>#N/A</v>
      </c>
      <c r="AL6" s="100" t="e">
        <f>+IF(AND(ISNUMBER('Sanitation Data'!G6),'Data Summary'!DA6="Yes"),'Sanitation Data'!G6,NA())</f>
        <v>#N/A</v>
      </c>
      <c r="AM6" s="100" t="e">
        <f>+IF(AND(ISNUMBER('Sanitation Data'!G10),'Data Summary'!DB6="Yes"),'Sanitation Data'!G10,NA())</f>
        <v>#N/A</v>
      </c>
      <c r="AN6" s="100" t="e">
        <f>+IF(AND(ISNUMBER('Sanitation Data'!G11),'Data Summary'!DC6="Yes"),'Sanitation Data'!G11,NA())</f>
        <v>#N/A</v>
      </c>
      <c r="AO6" s="100" t="e">
        <f>+IF(AND(ISNUMBER('Sanitation Data'!G12),'Data Summary'!DD6="Yes"),'Sanitation Data'!G12,NA())</f>
        <v>#N/A</v>
      </c>
      <c r="AP6" s="100" t="e">
        <f>+IF(AND(ISNUMBER('Sanitation Data'!H4),'Data Summary'!DE6="Yes"),100-'Sanitation Data'!H4,NA())</f>
        <v>#N/A</v>
      </c>
      <c r="AQ6" s="100">
        <f>+IF(AND(ISNUMBER('Sanitation Data'!H6),'Data Summary'!DF6="Yes"),'Sanitation Data'!H6,NA())</f>
        <v>100</v>
      </c>
      <c r="AR6" s="100" t="e">
        <f>+IF(AND(ISNUMBER('Sanitation Data'!H10),'Data Summary'!DG6="Yes"),'Sanitation Data'!H10,NA())</f>
        <v>#N/A</v>
      </c>
      <c r="AS6" s="100" t="e">
        <f>+IF(AND(ISNUMBER('Sanitation Data'!H11),'Data Summary'!DH6="Yes"),'Sanitation Data'!H11,NA())</f>
        <v>#N/A</v>
      </c>
      <c r="AT6" s="100" t="e">
        <f>+IF(AND(ISNUMBER('Sanitation Data'!H12),'Data Summary'!DI6="Yes"),'Sanitation Data'!H12,NA())</f>
        <v>#N/A</v>
      </c>
      <c r="AU6" s="100" t="e">
        <f>+IF(AND(ISNUMBER('Sanitation Data'!I4),'Data Summary'!DJ6="Yes"),100-'Sanitation Data'!I4,NA())</f>
        <v>#N/A</v>
      </c>
      <c r="AV6" s="100">
        <f>+IF(AND(ISNUMBER('Sanitation Data'!I6),'Data Summary'!DK6="Yes"),'Sanitation Data'!I6,NA())</f>
        <v>100</v>
      </c>
      <c r="AW6" s="100" t="e">
        <f>+IF(AND(ISNUMBER('Sanitation Data'!I10),'Data Summary'!DL6="Yes"),'Sanitation Data'!I10,NA())</f>
        <v>#N/A</v>
      </c>
      <c r="AX6" s="100" t="e">
        <f>+IF(AND(ISNUMBER('Sanitation Data'!I11),'Data Summary'!DM6="Yes"),'Sanitation Data'!I11,NA())</f>
        <v>#N/A</v>
      </c>
      <c r="AY6" s="100" t="e">
        <f>+IF(AND(ISNUMBER('Sanitation Data'!I12),'Data Summary'!DN6="Yes"),'Sanitation Data'!I12,NA())</f>
        <v>#N/A</v>
      </c>
      <c r="AZ6" s="101" t="e">
        <f>+IF(AND(ISNUMBER('Hygiene Data'!D5),'Data Summary'!DO6="Yes"),'Hygiene Data'!D5,NA())</f>
        <v>#N/A</v>
      </c>
      <c r="BA6" s="101" t="e">
        <f>+IF(AND(ISNUMBER('Hygiene Data'!D7),'Data Summary'!DP6="Yes"),'Hygiene Data'!D7,NA())</f>
        <v>#N/A</v>
      </c>
      <c r="BB6" s="101" t="e">
        <f>+IF(AND(ISNUMBER('Hygiene Data'!D9),'Data Summary'!DQ6="Yes"),'Hygiene Data'!D9,NA())</f>
        <v>#N/A</v>
      </c>
      <c r="BC6" s="101" t="e">
        <f>+IF(AND(ISNUMBER('Hygiene Data'!E5),'Data Summary'!DR6="Yes"),'Hygiene Data'!E5,NA())</f>
        <v>#N/A</v>
      </c>
      <c r="BD6" s="101" t="e">
        <f>+IF(AND(ISNUMBER('Hygiene Data'!E7),'Data Summary'!DS6="Yes"),'Hygiene Data'!E7,NA())</f>
        <v>#N/A</v>
      </c>
      <c r="BE6" s="101" t="e">
        <f>+IF(AND(ISNUMBER('Hygiene Data'!E9),'Data Summary'!DT6="Yes"),'Hygiene Data'!E9,NA())</f>
        <v>#N/A</v>
      </c>
      <c r="BF6" s="101" t="e">
        <f>+IF(AND(ISNUMBER('Hygiene Data'!F5),'Data Summary'!DU6="Yes"),'Hygiene Data'!F5,NA())</f>
        <v>#N/A</v>
      </c>
      <c r="BG6" s="101" t="e">
        <f>+IF(AND(ISNUMBER('Hygiene Data'!F7),'Data Summary'!DV6="Yes"),'Hygiene Data'!F7,NA())</f>
        <v>#N/A</v>
      </c>
      <c r="BH6" s="101" t="e">
        <f>+IF(AND(ISNUMBER('Hygiene Data'!F9),'Data Summary'!DW6="Yes"),'Hygiene Data'!F9,NA())</f>
        <v>#N/A</v>
      </c>
      <c r="BI6" s="101" t="e">
        <f>+IF(AND(ISNUMBER('Hygiene Data'!G5),'Data Summary'!DX6="Yes"),'Hygiene Data'!G5,NA())</f>
        <v>#N/A</v>
      </c>
      <c r="BJ6" s="101" t="e">
        <f>+IF(AND(ISNUMBER('Hygiene Data'!G7),'Data Summary'!DY6="Yes"),'Hygiene Data'!G7,NA())</f>
        <v>#N/A</v>
      </c>
      <c r="BK6" s="101" t="e">
        <f>+IF(AND(ISNUMBER('Hygiene Data'!G9),'Data Summary'!DZ6="Yes"),'Hygiene Data'!G9,NA())</f>
        <v>#N/A</v>
      </c>
      <c r="BL6" s="101" t="e">
        <f>+IF(AND(ISNUMBER('Hygiene Data'!H5),'Data Summary'!EA6="Yes"),'Hygiene Data'!H5,NA())</f>
        <v>#N/A</v>
      </c>
      <c r="BM6" s="101" t="e">
        <f>+IF(AND(ISNUMBER('Hygiene Data'!H7),'Data Summary'!EB6="Yes"),'Hygiene Data'!H7,NA())</f>
        <v>#N/A</v>
      </c>
      <c r="BN6" s="101" t="e">
        <f>+IF(AND(ISNUMBER('Hygiene Data'!H9),'Data Summary'!EC6="Yes"),'Hygiene Data'!H9,NA())</f>
        <v>#N/A</v>
      </c>
      <c r="BO6" s="101" t="e">
        <f>+IF(AND(ISNUMBER('Hygiene Data'!I5),'Data Summary'!ED6="Yes"),'Hygiene Data'!I5,NA())</f>
        <v>#N/A</v>
      </c>
      <c r="BP6" s="101" t="e">
        <f>+IF(AND(ISNUMBER('Hygiene Data'!I7),'Data Summary'!EE6="Yes"),'Hygiene Data'!I7,NA())</f>
        <v>#N/A</v>
      </c>
      <c r="BQ6" s="101" t="e">
        <f>+IF(AND(ISNUMBER('Hygiene Data'!I9),'Data Summary'!EF6="Yes"),'Hygiene Data'!I9,NA())</f>
        <v>#N/A</v>
      </c>
    </row>
    <row xmlns:x14ac="http://schemas.microsoft.com/office/spreadsheetml/2009/9/ac" r="7" x14ac:dyDescent="0.2">
      <c r="A7" s="362" t="str">
        <f ca="true">+RIGHT('Data Summary'!A7,LEN('Data Summary'!A7)-9)</f>
        <v>SUR</v>
      </c>
      <c r="B7" s="38" t="str">
        <f ca="true">+IF(ISTEXT('Data Summary'!B7),'Data Summary'!B7,"")</f>
        <v>Survey</v>
      </c>
      <c r="C7" s="361">
        <f ca="true">+VALUE('Data Summary'!C7)</f>
        <v>2008</v>
      </c>
      <c r="D7" s="99" t="e">
        <f ca="true">+IF(AND(ISNUMBER(OFFSET('Water Data'!$D$4,0,10*ROW('Water Data'!D1))),'Data Summary'!BS7="Yes"),100-OFFSET('Water Data'!$D$4,0,10*ROW('Water Data'!D1)),NA())</f>
        <v>#N/A</v>
      </c>
      <c r="E7" s="99">
        <f ca="true">+IF(AND(ISNUMBER(OFFSET('Water Data'!$D$6,0,10*ROW('Water Data'!D1))),'Data Summary'!BT7="Yes"),OFFSET('Water Data'!$D$6,0,10*ROW('Water Data'!D1)),NA())</f>
        <v>94.5</v>
      </c>
      <c r="F7" s="99" t="e">
        <f ca="true">+IF(AND(ISNUMBER(OFFSET('Water Data'!$D$9,0,10*ROW('Water Data'!D1))),'Data Summary'!BU7="Yes"),OFFSET('Water Data'!$D$9,0,10*ROW('Water Data'!D1)),NA())</f>
        <v>#N/A</v>
      </c>
      <c r="G7" s="99" t="e">
        <f ca="true">+IF(AND(ISNUMBER(OFFSET('Water Data'!$E$4,0,10*ROW('Water Data'!E1))),'Data Summary'!BV7="Yes"),100-OFFSET('Water Data'!$E$4,0,10*ROW('Water Data'!E1)),NA())</f>
        <v>#N/A</v>
      </c>
      <c r="H7" s="99" t="e">
        <f ca="true">+IF(AND(ISNUMBER(OFFSET('Water Data'!$E$6,0,10*ROW('Water Data'!E1))),'Data Summary'!BW7="Yes"),OFFSET('Water Data'!$E$6,0,10*ROW('Water Data'!E1)),NA())</f>
        <v>#N/A</v>
      </c>
      <c r="I7" s="99" t="e">
        <f ca="true">+IF(AND(ISNUMBER(OFFSET('Water Data'!$E$9,0,10*ROW('Water Data'!E1))),'Data Summary'!BX7="Yes"),OFFSET('Water Data'!$E$9,0,10*ROW('Water Data'!E1)),NA())</f>
        <v>#N/A</v>
      </c>
      <c r="J7" s="99" t="e">
        <f ca="true">+IF(AND(ISNUMBER(OFFSET('Water Data'!$F$4,0,10*ROW('Water Data'!F1))),'Data Summary'!BY7="Yes"),100-OFFSET('Water Data'!$F$4,0,10*ROW('Water Data'!F1)),NA())</f>
        <v>#N/A</v>
      </c>
      <c r="K7" s="99" t="e">
        <f ca="true">+IF(AND(ISNUMBER(OFFSET('Water Data'!$F$6,0,10*ROW('Water Data'!F1))),'Data Summary'!BZ7="Yes"),OFFSET('Water Data'!$F$6,0,10*ROW('Water Data'!F1)),NA())</f>
        <v>#N/A</v>
      </c>
      <c r="L7" s="99" t="e">
        <f ca="true">+IF(AND(ISNUMBER(OFFSET('Water Data'!$F$9,0,10*ROW('Water Data'!F1))),'Data Summary'!CA7="Yes"),OFFSET('Water Data'!$F$9,0,10*ROW('Water Data'!F1)),NA())</f>
        <v>#N/A</v>
      </c>
      <c r="M7" s="99" t="e">
        <f ca="true">+IF(AND(ISNUMBER(OFFSET('Water Data'!$G$4,0,10*ROW('Water Data'!G1))),'Data Summary'!CB7="Yes"),100-OFFSET('Water Data'!$G$4,0,10*ROW('Water Data'!G1)),NA())</f>
        <v>#N/A</v>
      </c>
      <c r="N7" s="99" t="e">
        <f ca="true">+IF(AND(ISNUMBER(OFFSET('Water Data'!$G$6,0,10*ROW('Water Data'!G1))),'Data Summary'!CC7="Yes"),OFFSET('Water Data'!$G$6,0,10*ROW('Water Data'!G1)),NA())</f>
        <v>#N/A</v>
      </c>
      <c r="O7" s="99" t="e">
        <f ca="true">+IF(AND(ISNUMBER(OFFSET('Water Data'!$G$9,0,10*ROW('Water Data'!G1))),'Data Summary'!CD7="Yes"),OFFSET('Water Data'!$G$9,0,10*ROW('Water Data'!G1)),NA())</f>
        <v>#N/A</v>
      </c>
      <c r="P7" s="99" t="e">
        <f ca="true">+IF(AND(ISNUMBER(OFFSET('Water Data'!$H$4,0,10*ROW('Water Data'!H1))),'Data Summary'!CE7="Yes"),100-OFFSET('Water Data'!$H$4,0,10*ROW('Water Data'!H1)),NA())</f>
        <v>#N/A</v>
      </c>
      <c r="Q7" s="99" t="e">
        <f ca="true">+IF(AND(ISNUMBER(OFFSET('Water Data'!$H$6,0,10*ROW('Water Data'!H1))),'Data Summary'!CF7="Yes"),OFFSET('Water Data'!$H$6,0,10*ROW('Water Data'!H1)),NA())</f>
        <v>#N/A</v>
      </c>
      <c r="R7" s="99" t="e">
        <f ca="true">+IF(AND(ISNUMBER(OFFSET('Water Data'!$H$9,0,10*ROW('Water Data'!H1))),'Data Summary'!CG7="Yes"),OFFSET('Water Data'!$H$9,0,10*ROW('Water Data'!H1)),NA())</f>
        <v>#N/A</v>
      </c>
      <c r="S7" s="99" t="e">
        <f ca="true">+IF(AND(ISNUMBER(OFFSET('Water Data'!$I$4,0,10*ROW('Water Data'!I1))),'Data Summary'!CH7="Yes"),100-OFFSET('Water Data'!$I$4,0,10*ROW('Water Data'!I1)),NA())</f>
        <v>#N/A</v>
      </c>
      <c r="T7" s="99" t="e">
        <f ca="true">+IF(AND(ISNUMBER(OFFSET('Water Data'!$I$6,0,10*ROW('Water Data'!I1))),'Data Summary'!CI7="Yes"),OFFSET('Water Data'!$I$6,0,10*ROW('Water Data'!I1)),NA())</f>
        <v>#N/A</v>
      </c>
      <c r="U7" s="99" t="e">
        <f ca="true">+IF(AND(ISNUMBER(OFFSET('Water Data'!$I$9,0,10*ROW('Water Data'!I1))),'Data Summary'!CJ7="Yes"),OFFSET('Water Data'!$I$9,0,10*ROW('Water Data'!I1)),NA())</f>
        <v>#N/A</v>
      </c>
      <c r="V7" s="100" t="e">
        <f ca="true">+IF(AND(ISNUMBER(OFFSET('Sanitation Data'!$D$4,0,10*ROW('Sanitation Data'!D1))),'Data Summary'!CK7="Yes"),100-OFFSET('Sanitation Data'!$D$4,0,10*ROW('Sanitation Data'!D1)),NA())</f>
        <v>#N/A</v>
      </c>
      <c r="W7" s="100">
        <f ca="true">+IF(AND(ISNUMBER(OFFSET('Sanitation Data'!$D$6,0,10*ROW('Sanitation Data'!D1))),'Data Summary'!CL7="Yes"),OFFSET('Sanitation Data'!$D$6,0,10*ROW('Sanitation Data'!D1)),NA())</f>
        <v>99.5</v>
      </c>
      <c r="X7" s="100" t="e">
        <f ca="true">+IF(AND(ISNUMBER(OFFSET('Sanitation Data'!$D$10,0,10*ROW('Sanitation Data'!D1))),'Data Summary'!CM7="Yes"),OFFSET('Sanitation Data'!$D$10,0,10*ROW('Sanitation Data'!D1)),NA())</f>
        <v>#N/A</v>
      </c>
      <c r="Y7" s="100" t="e">
        <f ca="true">+IF(AND(ISNUMBER(OFFSET('Sanitation Data'!$D$11,0,10*ROW('Sanitation Data'!D1))),'Data Summary'!CN7="Yes"),OFFSET('Sanitation Data'!$D$11,0,10*ROW('Sanitation Data'!D1)),NA())</f>
        <v>#N/A</v>
      </c>
      <c r="Z7" s="100" t="e">
        <f ca="true">+IF(AND(ISNUMBER(OFFSET('Sanitation Data'!$D$12,0,10*ROW('Sanitation Data'!D1))),'Data Summary'!CO7="Yes"),OFFSET('Sanitation Data'!$D$12,0,10*ROW('Sanitation Data'!D1)),NA())</f>
        <v>#N/A</v>
      </c>
      <c r="AA7" s="100" t="e">
        <f ca="true">+IF(AND(ISNUMBER(OFFSET('Sanitation Data'!$E$4,0,10*ROW('Sanitation Data'!E1))),'Data Summary'!CP7="Yes"),100-OFFSET('Sanitation Data'!$E$4,0,10*ROW('Sanitation Data'!E1)),NA())</f>
        <v>#N/A</v>
      </c>
      <c r="AB7" s="100" t="e">
        <f ca="true">+IF(AND(ISNUMBER(OFFSET('Sanitation Data'!$E$6,0,10*ROW('Sanitation Data'!E1))),'Data Summary'!CQ7="Yes"),OFFSET('Sanitation Data'!$E$6,0,10*ROW('Sanitation Data'!E1)),NA())</f>
        <v>#N/A</v>
      </c>
      <c r="AC7" s="100" t="e">
        <f ca="true">+IF(AND(ISNUMBER(OFFSET('Sanitation Data'!$E$10,0,10*ROW('Sanitation Data'!E1))),'Data Summary'!CR7="Yes"),OFFSET('Sanitation Data'!$E$10,0,10*ROW('Sanitation Data'!E1)),NA())</f>
        <v>#N/A</v>
      </c>
      <c r="AD7" s="100" t="e">
        <f ca="true">+IF(AND(ISNUMBER(OFFSET('Sanitation Data'!$E$11,0,10*ROW('Sanitation Data'!E1))),'Data Summary'!CS7="Yes"),OFFSET('Sanitation Data'!$E$11,0,10*ROW('Sanitation Data'!E1)),NA())</f>
        <v>#N/A</v>
      </c>
      <c r="AE7" s="100" t="e">
        <f ca="true">+IF(AND(ISNUMBER(OFFSET('Sanitation Data'!$E$12,0,10*ROW('Sanitation Data'!E1))),'Data Summary'!CT7="Yes"),OFFSET('Sanitation Data'!$E$12,0,10*ROW('Sanitation Data'!E1)),NA())</f>
        <v>#N/A</v>
      </c>
      <c r="AF7" s="100" t="e">
        <f ca="true">+IF(AND(ISNUMBER(OFFSET('Sanitation Data'!$F$4,0,10*ROW('Sanitation Data'!F1))),'Data Summary'!CU7="Yes"),100-OFFSET('Sanitation Data'!$F$4,0,10*ROW('Sanitation Data'!F1)),NA())</f>
        <v>#N/A</v>
      </c>
      <c r="AG7" s="100" t="e">
        <f ca="true">+IF(AND(ISNUMBER(OFFSET('Sanitation Data'!$F$6,0,10*ROW('Sanitation Data'!F1))),'Data Summary'!CV7="Yes"),OFFSET('Sanitation Data'!$F$6,0,10*ROW('Sanitation Data'!F1)),NA())</f>
        <v>#N/A</v>
      </c>
      <c r="AH7" s="100" t="e">
        <f ca="true">+IF(AND(ISNUMBER(OFFSET('Sanitation Data'!$F$10,0,10*ROW('Sanitation Data'!F1))),'Data Summary'!CW7="Yes"),OFFSET('Sanitation Data'!$F$10,0,10*ROW('Sanitation Data'!F1)),NA())</f>
        <v>#N/A</v>
      </c>
      <c r="AI7" s="100" t="e">
        <f ca="true">+IF(AND(ISNUMBER(OFFSET('Sanitation Data'!$F$11,0,10*ROW('Sanitation Data'!F1))),'Data Summary'!CX7="Yes"),OFFSET('Sanitation Data'!$F$11,0,10*ROW('Sanitation Data'!F1)),NA())</f>
        <v>#N/A</v>
      </c>
      <c r="AJ7" s="100" t="e">
        <f ca="true">+IF(AND(ISNUMBER(OFFSET('Sanitation Data'!$F$12,0,10*ROW('Sanitation Data'!F1))),'Data Summary'!CY7="Yes"),OFFSET('Sanitation Data'!$F$12,0,10*ROW('Sanitation Data'!F1)),NA())</f>
        <v>#N/A</v>
      </c>
      <c r="AK7" s="100" t="e">
        <f ca="true">+IF(AND(ISNUMBER(OFFSET('Sanitation Data'!$G$4,0,10*ROW('Sanitation Data'!G1))),'Data Summary'!CZ7="Yes"),100-OFFSET('Sanitation Data'!$G$4,0,10*ROW('Sanitation Data'!G1)),NA())</f>
        <v>#N/A</v>
      </c>
      <c r="AL7" s="100" t="e">
        <f ca="true">+IF(AND(ISNUMBER(OFFSET('Sanitation Data'!$G$6,0,10*ROW('Sanitation Data'!G1))),'Data Summary'!DA7="Yes"),OFFSET('Sanitation Data'!$G$6,0,10*ROW('Sanitation Data'!G1)),NA())</f>
        <v>#N/A</v>
      </c>
      <c r="AM7" s="100" t="e">
        <f ca="true">+IF(AND(ISNUMBER(OFFSET('Sanitation Data'!$G$10,0,10*ROW('Sanitation Data'!G1))),'Data Summary'!DB7="Yes"),OFFSET('Sanitation Data'!$G$10,0,10*ROW('Sanitation Data'!G1)),NA())</f>
        <v>#N/A</v>
      </c>
      <c r="AN7" s="100" t="e">
        <f ca="true">+IF(AND(ISNUMBER(OFFSET('Sanitation Data'!$G$11,0,10*ROW('Sanitation Data'!G1))),'Data Summary'!DC7="Yes"),OFFSET('Sanitation Data'!$G$11,0,10*ROW('Sanitation Data'!G1)),NA())</f>
        <v>#N/A</v>
      </c>
      <c r="AO7" s="100" t="e">
        <f ca="true">+IF(AND(ISNUMBER(OFFSET('Sanitation Data'!$G$12,0,10*ROW('Sanitation Data'!G1))),'Data Summary'!DD7="Yes"),OFFSET('Sanitation Data'!$G$12,0,10*ROW('Sanitation Data'!G1)),NA())</f>
        <v>#N/A</v>
      </c>
      <c r="AP7" s="100" t="e">
        <f ca="true">+IF(AND(ISNUMBER(OFFSET('Sanitation Data'!$H$4,0,10*ROW('Sanitation Data'!H1))),'Data Summary'!DE7="Yes"),100-OFFSET('Sanitation Data'!$H$4,0,10*ROW('Sanitation Data'!H1)),NA())</f>
        <v>#N/A</v>
      </c>
      <c r="AQ7" s="100" t="e">
        <f ca="true">+IF(AND(ISNUMBER(OFFSET('Sanitation Data'!$H$6,0,10*ROW('Sanitation Data'!H1))),'Data Summary'!DF7="Yes"),OFFSET('Sanitation Data'!$H$6,0,10*ROW('Sanitation Data'!H1)),NA())</f>
        <v>#N/A</v>
      </c>
      <c r="AR7" s="100" t="e">
        <f ca="true">+IF(AND(ISNUMBER(OFFSET('Sanitation Data'!$H$10,0,10*ROW('Sanitation Data'!H1))),'Data Summary'!DG7="Yes"),OFFSET('Sanitation Data'!$H$10,0,10*ROW('Sanitation Data'!H1)),NA())</f>
        <v>#N/A</v>
      </c>
      <c r="AS7" s="100" t="e">
        <f ca="true">+IF(AND(ISNUMBER(OFFSET('Sanitation Data'!$H$11,0,10*ROW('Sanitation Data'!H1))),'Data Summary'!DH7="Yes"),OFFSET('Sanitation Data'!$H$11,0,10*ROW('Sanitation Data'!H1)),NA())</f>
        <v>#N/A</v>
      </c>
      <c r="AT7" s="100" t="e">
        <f ca="true">+IF(AND(ISNUMBER(OFFSET('Sanitation Data'!$H$12,0,10*ROW('Sanitation Data'!H1))),'Data Summary'!DI7="Yes"),OFFSET('Sanitation Data'!$H$12,0,10*ROW('Sanitation Data'!H1)),NA())</f>
        <v>#N/A</v>
      </c>
      <c r="AU7" s="100" t="e">
        <f ca="true">+IF(AND(ISNUMBER(OFFSET('Sanitation Data'!$I$4,0,10*ROW('Sanitation Data'!I1))),'Data Summary'!DJ7="Yes"),100-OFFSET('Sanitation Data'!$I$4,0,10*ROW('Sanitation Data'!I1)),NA())</f>
        <v>#N/A</v>
      </c>
      <c r="AV7" s="100" t="e">
        <f ca="true">+IF(AND(ISNUMBER(OFFSET('Sanitation Data'!$I$6,0,10*ROW('Sanitation Data'!I1))),'Data Summary'!DK7="Yes"),OFFSET('Sanitation Data'!$I$6,0,10*ROW('Sanitation Data'!I1)),NA())</f>
        <v>#N/A</v>
      </c>
      <c r="AW7" s="100" t="e">
        <f ca="true">+IF(AND(ISNUMBER(OFFSET('Sanitation Data'!$I$10,0,10*ROW('Sanitation Data'!I1))),'Data Summary'!DL7="Yes"),OFFSET('Sanitation Data'!$I$10,0,10*ROW('Sanitation Data'!I1)),NA())</f>
        <v>#N/A</v>
      </c>
      <c r="AX7" s="100" t="e">
        <f ca="true">+IF(AND(ISNUMBER(OFFSET('Sanitation Data'!$I$11,0,10*ROW('Sanitation Data'!I1))),'Data Summary'!DM7="Yes"),OFFSET('Sanitation Data'!$I$11,0,10*ROW('Sanitation Data'!I1)),NA())</f>
        <v>#N/A</v>
      </c>
      <c r="AY7" s="100" t="e">
        <f ca="true">+IF(AND(ISNUMBER(OFFSET('Sanitation Data'!$I$12,0,10*ROW('Sanitation Data'!I1))),'Data Summary'!DN7="Yes"),OFFSET('Sanitation Data'!$I$12,0,10*ROW('Sanitation Data'!I1)),NA())</f>
        <v>#N/A</v>
      </c>
      <c r="AZ7" s="101" t="e">
        <f ca="true">+IF(AND(ISNUMBER(OFFSET('Hygiene Data'!$D$5,0,10*ROW('Hygiene Data'!D1))),'Data Summary'!DO7="Yes"),OFFSET('Hygiene Data'!$D$5,0,10*ROW('Hygiene Data'!D1)),NA())</f>
        <v>#N/A</v>
      </c>
      <c r="BA7" s="101" t="e">
        <f ca="true">+IF(AND(ISNUMBER(OFFSET('Hygiene Data'!$D$7,0,10*ROW('Hygiene Data'!D1))),'Data Summary'!DP7="Yes"),OFFSET('Hygiene Data'!$D$7,0,10*ROW('Hygiene Data'!D1)),NA())</f>
        <v>#N/A</v>
      </c>
      <c r="BB7" s="101" t="e">
        <f ca="true">+IF(AND(ISNUMBER(OFFSET('Hygiene Data'!$D$9,0,10*ROW('Hygiene Data'!D1))),'Data Summary'!DQ7="Yes"),OFFSET('Hygiene Data'!$D$9,0,10*ROW('Hygiene Data'!D1)),NA())</f>
        <v>#N/A</v>
      </c>
      <c r="BC7" s="101" t="e">
        <f ca="true">+IF(AND(ISNUMBER(OFFSET('Hygiene Data'!$E$5,0,10*ROW('Hygiene Data'!E1))),'Data Summary'!DR7="Yes"),OFFSET('Hygiene Data'!$E$5,0,10*ROW('Hygiene Data'!E1)),NA())</f>
        <v>#N/A</v>
      </c>
      <c r="BD7" s="101" t="e">
        <f ca="true">+IF(AND(ISNUMBER(OFFSET('Hygiene Data'!$E$7,0,10*ROW('Hygiene Data'!E1))),'Data Summary'!DS7="Yes"),OFFSET('Hygiene Data'!$E$7,0,10*ROW('Hygiene Data'!E1)),NA())</f>
        <v>#N/A</v>
      </c>
      <c r="BE7" s="101" t="e">
        <f ca="true">+IF(AND(ISNUMBER(OFFSET('Hygiene Data'!$E$9,0,10*ROW('Hygiene Data'!E1))),'Data Summary'!DT7="Yes"),OFFSET('Hygiene Data'!$E$9,0,10*ROW('Hygiene Data'!E1)),NA())</f>
        <v>#N/A</v>
      </c>
      <c r="BF7" s="101" t="e">
        <f ca="true">+IF(AND(ISNUMBER(OFFSET('Hygiene Data'!$F$5,0,10*ROW('Hygiene Data'!F1))),'Data Summary'!DU7="Yes"),OFFSET('Hygiene Data'!$F$5,0,10*ROW('Hygiene Data'!F1)),NA())</f>
        <v>#N/A</v>
      </c>
      <c r="BG7" s="101" t="e">
        <f ca="true">+IF(AND(ISNUMBER(OFFSET('Hygiene Data'!$F$7,0,10*ROW('Hygiene Data'!F1))),'Data Summary'!DV7="Yes"),OFFSET('Hygiene Data'!$F$7,0,10*ROW('Hygiene Data'!F1)),NA())</f>
        <v>#N/A</v>
      </c>
      <c r="BH7" s="101" t="e">
        <f ca="true">+IF(AND(ISNUMBER(OFFSET('Hygiene Data'!$F$9,0,10*ROW('Hygiene Data'!F1))),'Data Summary'!DW7="Yes"),OFFSET('Hygiene Data'!$F$9,0,10*ROW('Hygiene Data'!F1)),NA())</f>
        <v>#N/A</v>
      </c>
      <c r="BI7" s="101" t="e">
        <f ca="true">+IF(AND(ISNUMBER(OFFSET('Hygiene Data'!$G$5,0,10*ROW('Hygiene Data'!G1))),'Data Summary'!DX7="Yes"),OFFSET('Hygiene Data'!$G$5,0,10*ROW('Hygiene Data'!G1)),NA())</f>
        <v>#N/A</v>
      </c>
      <c r="BJ7" s="101" t="e">
        <f ca="true">+IF(AND(ISNUMBER(OFFSET('Hygiene Data'!$G$7,0,10*ROW('Hygiene Data'!G1))),'Data Summary'!DY7="Yes"),OFFSET('Hygiene Data'!$G$7,0,10*ROW('Hygiene Data'!G1)),NA())</f>
        <v>#N/A</v>
      </c>
      <c r="BK7" s="101" t="e">
        <f ca="true">+IF(AND(ISNUMBER(OFFSET('Hygiene Data'!$G$9,0,10*ROW('Hygiene Data'!G1))),'Data Summary'!DZ7="Yes"),OFFSET('Hygiene Data'!$G$9,0,10*ROW('Hygiene Data'!G1)),NA())</f>
        <v>#N/A</v>
      </c>
      <c r="BL7" s="101" t="e">
        <f ca="true">+IF(AND(ISNUMBER(OFFSET('Hygiene Data'!$H$5,0,10*ROW('Hygiene Data'!H1))),'Data Summary'!EA7="Yes"),OFFSET('Hygiene Data'!$H$5,0,10*ROW('Hygiene Data'!H1)),NA())</f>
        <v>#N/A</v>
      </c>
      <c r="BM7" s="101" t="e">
        <f ca="true">+IF(AND(ISNUMBER(OFFSET('Hygiene Data'!$H$7,0,10*ROW('Hygiene Data'!H1))),'Data Summary'!EB7="Yes"),OFFSET('Hygiene Data'!$H$7,0,10*ROW('Hygiene Data'!H1)),NA())</f>
        <v>#N/A</v>
      </c>
      <c r="BN7" s="101" t="e">
        <f ca="true">+IF(AND(ISNUMBER(OFFSET('Hygiene Data'!$H$9,0,10*ROW('Hygiene Data'!H1))),'Data Summary'!EC7="Yes"),OFFSET('Hygiene Data'!$H$9,0,10*ROW('Hygiene Data'!H1)),NA())</f>
        <v>#N/A</v>
      </c>
      <c r="BO7" s="101" t="e">
        <f ca="true">+IF(AND(ISNUMBER(OFFSET('Hygiene Data'!$I$5,0,10*ROW('Hygiene Data'!I1))),'Data Summary'!ED7="Yes"),OFFSET('Hygiene Data'!$I$5,0,10*ROW('Hygiene Data'!I1)),NA())</f>
        <v>#N/A</v>
      </c>
      <c r="BP7" s="101" t="e">
        <f ca="true">+IF(AND(ISNUMBER(OFFSET('Hygiene Data'!$I$7,0,10*ROW('Hygiene Data'!I1))),'Data Summary'!EE7="Yes"),OFFSET('Hygiene Data'!$I$7,0,10*ROW('Hygiene Data'!I1)),NA())</f>
        <v>#N/A</v>
      </c>
      <c r="BQ7" s="101" t="e">
        <f ca="true">+IF(AND(ISNUMBER(OFFSET('Hygiene Data'!$I$9,0,10*ROW('Hygiene Data'!I1))),'Data Summary'!EF7="Yes"),OFFSET('Hygiene Data'!$I$9,0,10*ROW('Hygiene Data'!I1)),NA())</f>
        <v>#N/A</v>
      </c>
    </row>
    <row xmlns:x14ac="http://schemas.microsoft.com/office/spreadsheetml/2009/9/ac" r="8" x14ac:dyDescent="0.2">
      <c r="A8" s="362" t="str">
        <f ca="true">+RIGHT('Data Summary'!A8,LEN('Data Summary'!A8)-9)</f>
        <v>SUR</v>
      </c>
      <c r="B8" s="38" t="str">
        <f ca="true">+IF(ISTEXT('Data Summary'!B8),'Data Summary'!B8,"")</f>
        <v>Survey</v>
      </c>
      <c r="C8" s="361">
        <f ca="true">+VALUE('Data Summary'!C8)</f>
        <v>2010</v>
      </c>
      <c r="D8" s="99" t="e">
        <f ca="true">+IF(AND(ISNUMBER(OFFSET('Water Data'!$D$4,0,10*ROW('Water Data'!D2))),'Data Summary'!BS8="Yes"),100-OFFSET('Water Data'!$D$4,0,10*ROW('Water Data'!D2)),NA())</f>
        <v>#N/A</v>
      </c>
      <c r="E8" s="99" t="e">
        <f ca="true">+IF(AND(ISNUMBER(OFFSET('Water Data'!$D$6,0,10*ROW('Water Data'!D2))),'Data Summary'!BT8="Yes"),OFFSET('Water Data'!$D$6,0,10*ROW('Water Data'!D2)),NA())</f>
        <v>#N/A</v>
      </c>
      <c r="F8" s="99" t="e">
        <f ca="true">+IF(AND(ISNUMBER(OFFSET('Water Data'!$D$9,0,10*ROW('Water Data'!D2))),'Data Summary'!BU8="Yes"),OFFSET('Water Data'!$D$9,0,10*ROW('Water Data'!D2)),NA())</f>
        <v>#N/A</v>
      </c>
      <c r="G8" s="99" t="e">
        <f ca="true">+IF(AND(ISNUMBER(OFFSET('Water Data'!$E$4,0,10*ROW('Water Data'!E2))),'Data Summary'!BV8="Yes"),100-OFFSET('Water Data'!$E$4,0,10*ROW('Water Data'!E2)),NA())</f>
        <v>#N/A</v>
      </c>
      <c r="H8" s="99" t="e">
        <f ca="true">+IF(AND(ISNUMBER(OFFSET('Water Data'!$E$6,0,10*ROW('Water Data'!E2))),'Data Summary'!BW8="Yes"),OFFSET('Water Data'!$E$6,0,10*ROW('Water Data'!E2)),NA())</f>
        <v>#N/A</v>
      </c>
      <c r="I8" s="99" t="e">
        <f ca="true">+IF(AND(ISNUMBER(OFFSET('Water Data'!$E$9,0,10*ROW('Water Data'!E2))),'Data Summary'!BX8="Yes"),OFFSET('Water Data'!$E$9,0,10*ROW('Water Data'!E2)),NA())</f>
        <v>#N/A</v>
      </c>
      <c r="J8" s="99" t="e">
        <f ca="true">+IF(AND(ISNUMBER(OFFSET('Water Data'!$F$4,0,10*ROW('Water Data'!F2))),'Data Summary'!BY8="Yes"),100-OFFSET('Water Data'!$F$4,0,10*ROW('Water Data'!F2)),NA())</f>
        <v>#N/A</v>
      </c>
      <c r="K8" s="99" t="e">
        <f ca="true">+IF(AND(ISNUMBER(OFFSET('Water Data'!$F$6,0,10*ROW('Water Data'!F2))),'Data Summary'!BZ8="Yes"),OFFSET('Water Data'!$F$6,0,10*ROW('Water Data'!F2)),NA())</f>
        <v>#N/A</v>
      </c>
      <c r="L8" s="99" t="e">
        <f ca="true">+IF(AND(ISNUMBER(OFFSET('Water Data'!$F$9,0,10*ROW('Water Data'!F2))),'Data Summary'!CA8="Yes"),OFFSET('Water Data'!$F$9,0,10*ROW('Water Data'!F2)),NA())</f>
        <v>#N/A</v>
      </c>
      <c r="M8" s="99" t="e">
        <f ca="true">+IF(AND(ISNUMBER(OFFSET('Water Data'!$G$4,0,10*ROW('Water Data'!G2))),'Data Summary'!CB8="Yes"),100-OFFSET('Water Data'!$G$4,0,10*ROW('Water Data'!G2)),NA())</f>
        <v>#N/A</v>
      </c>
      <c r="N8" s="99" t="e">
        <f ca="true">+IF(AND(ISNUMBER(OFFSET('Water Data'!$G$6,0,10*ROW('Water Data'!G2))),'Data Summary'!CC8="Yes"),OFFSET('Water Data'!$G$6,0,10*ROW('Water Data'!G2)),NA())</f>
        <v>#N/A</v>
      </c>
      <c r="O8" s="99" t="e">
        <f ca="true">+IF(AND(ISNUMBER(OFFSET('Water Data'!$G$9,0,10*ROW('Water Data'!G2))),'Data Summary'!CD8="Yes"),OFFSET('Water Data'!$G$9,0,10*ROW('Water Data'!G2)),NA())</f>
        <v>#N/A</v>
      </c>
      <c r="P8" s="99" t="e">
        <f ca="true">+IF(AND(ISNUMBER(OFFSET('Water Data'!$H$4,0,10*ROW('Water Data'!H2))),'Data Summary'!CE8="Yes"),100-OFFSET('Water Data'!$H$4,0,10*ROW('Water Data'!H2)),NA())</f>
        <v>#N/A</v>
      </c>
      <c r="Q8" s="99" t="e">
        <f ca="true">+IF(AND(ISNUMBER(OFFSET('Water Data'!$H$6,0,10*ROW('Water Data'!H2))),'Data Summary'!CF8="Yes"),OFFSET('Water Data'!$H$6,0,10*ROW('Water Data'!H2)),NA())</f>
        <v>#N/A</v>
      </c>
      <c r="R8" s="99" t="e">
        <f ca="true">+IF(AND(ISNUMBER(OFFSET('Water Data'!$H$9,0,10*ROW('Water Data'!H2))),'Data Summary'!CG8="Yes"),OFFSET('Water Data'!$H$9,0,10*ROW('Water Data'!H2)),NA())</f>
        <v>#N/A</v>
      </c>
      <c r="S8" s="99" t="e">
        <f ca="true">+IF(AND(ISNUMBER(OFFSET('Water Data'!$I$4,0,10*ROW('Water Data'!I2))),'Data Summary'!CH8="Yes"),100-OFFSET('Water Data'!$I$4,0,10*ROW('Water Data'!I2)),NA())</f>
        <v>#N/A</v>
      </c>
      <c r="T8" s="99" t="e">
        <f ca="true">+IF(AND(ISNUMBER(OFFSET('Water Data'!$I$6,0,10*ROW('Water Data'!I2))),'Data Summary'!CI8="Yes"),OFFSET('Water Data'!$I$6,0,10*ROW('Water Data'!I2)),NA())</f>
        <v>#N/A</v>
      </c>
      <c r="U8" s="99" t="e">
        <f ca="true">+IF(AND(ISNUMBER(OFFSET('Water Data'!$I$9,0,10*ROW('Water Data'!I2))),'Data Summary'!CJ8="Yes"),OFFSET('Water Data'!$I$9,0,10*ROW('Water Data'!I2)),NA())</f>
        <v>#N/A</v>
      </c>
      <c r="V8" s="100" t="e">
        <f ca="true">+IF(AND(ISNUMBER(OFFSET('Sanitation Data'!$D$4,0,10*ROW('Sanitation Data'!D2))),'Data Summary'!CK8="Yes"),100-OFFSET('Sanitation Data'!$D$4,0,10*ROW('Sanitation Data'!D2)),NA())</f>
        <v>#N/A</v>
      </c>
      <c r="W8" s="100" t="e">
        <f ca="true">+IF(AND(ISNUMBER(OFFSET('Sanitation Data'!$D$6,0,10*ROW('Sanitation Data'!D2))),'Data Summary'!CL8="Yes"),OFFSET('Sanitation Data'!$D$6,0,10*ROW('Sanitation Data'!D2)),NA())</f>
        <v>#N/A</v>
      </c>
      <c r="X8" s="100" t="e">
        <f ca="true">+IF(AND(ISNUMBER(OFFSET('Sanitation Data'!$D$10,0,10*ROW('Sanitation Data'!D2))),'Data Summary'!CM8="Yes"),OFFSET('Sanitation Data'!$D$10,0,10*ROW('Sanitation Data'!D2)),NA())</f>
        <v>#N/A</v>
      </c>
      <c r="Y8" s="100" t="e">
        <f ca="true">+IF(AND(ISNUMBER(OFFSET('Sanitation Data'!$D$11,0,10*ROW('Sanitation Data'!D2))),'Data Summary'!CN8="Yes"),OFFSET('Sanitation Data'!$D$11,0,10*ROW('Sanitation Data'!D2)),NA())</f>
        <v>#N/A</v>
      </c>
      <c r="Z8" s="100" t="e">
        <f ca="true">+IF(AND(ISNUMBER(OFFSET('Sanitation Data'!$D$12,0,10*ROW('Sanitation Data'!D2))),'Data Summary'!CO8="Yes"),OFFSET('Sanitation Data'!$D$12,0,10*ROW('Sanitation Data'!D2)),NA())</f>
        <v>#N/A</v>
      </c>
      <c r="AA8" s="100" t="e">
        <f ca="true">+IF(AND(ISNUMBER(OFFSET('Sanitation Data'!$E$4,0,10*ROW('Sanitation Data'!E2))),'Data Summary'!CP8="Yes"),100-OFFSET('Sanitation Data'!$E$4,0,10*ROW('Sanitation Data'!E2)),NA())</f>
        <v>#N/A</v>
      </c>
      <c r="AB8" s="100" t="e">
        <f ca="true">+IF(AND(ISNUMBER(OFFSET('Sanitation Data'!$E$6,0,10*ROW('Sanitation Data'!E2))),'Data Summary'!CQ8="Yes"),OFFSET('Sanitation Data'!$E$6,0,10*ROW('Sanitation Data'!E2)),NA())</f>
        <v>#N/A</v>
      </c>
      <c r="AC8" s="100" t="e">
        <f ca="true">+IF(AND(ISNUMBER(OFFSET('Sanitation Data'!$E$10,0,10*ROW('Sanitation Data'!E2))),'Data Summary'!CR8="Yes"),OFFSET('Sanitation Data'!$E$10,0,10*ROW('Sanitation Data'!E2)),NA())</f>
        <v>#N/A</v>
      </c>
      <c r="AD8" s="100" t="e">
        <f ca="true">+IF(AND(ISNUMBER(OFFSET('Sanitation Data'!$E$11,0,10*ROW('Sanitation Data'!E2))),'Data Summary'!CS8="Yes"),OFFSET('Sanitation Data'!$E$11,0,10*ROW('Sanitation Data'!E2)),NA())</f>
        <v>#N/A</v>
      </c>
      <c r="AE8" s="100" t="e">
        <f ca="true">+IF(AND(ISNUMBER(OFFSET('Sanitation Data'!$E$12,0,10*ROW('Sanitation Data'!E2))),'Data Summary'!CT8="Yes"),OFFSET('Sanitation Data'!$E$12,0,10*ROW('Sanitation Data'!E2)),NA())</f>
        <v>#N/A</v>
      </c>
      <c r="AF8" s="100" t="e">
        <f ca="true">+IF(AND(ISNUMBER(OFFSET('Sanitation Data'!$F$4,0,10*ROW('Sanitation Data'!F2))),'Data Summary'!CU8="Yes"),100-OFFSET('Sanitation Data'!$F$4,0,10*ROW('Sanitation Data'!F2)),NA())</f>
        <v>#N/A</v>
      </c>
      <c r="AG8" s="100" t="e">
        <f ca="true">+IF(AND(ISNUMBER(OFFSET('Sanitation Data'!$F$6,0,10*ROW('Sanitation Data'!F2))),'Data Summary'!CV8="Yes"),OFFSET('Sanitation Data'!$F$6,0,10*ROW('Sanitation Data'!F2)),NA())</f>
        <v>#N/A</v>
      </c>
      <c r="AH8" s="100" t="e">
        <f ca="true">+IF(AND(ISNUMBER(OFFSET('Sanitation Data'!$F$10,0,10*ROW('Sanitation Data'!F2))),'Data Summary'!CW8="Yes"),OFFSET('Sanitation Data'!$F$10,0,10*ROW('Sanitation Data'!F2)),NA())</f>
        <v>#N/A</v>
      </c>
      <c r="AI8" s="100" t="e">
        <f ca="true">+IF(AND(ISNUMBER(OFFSET('Sanitation Data'!$F$11,0,10*ROW('Sanitation Data'!F2))),'Data Summary'!CX8="Yes"),OFFSET('Sanitation Data'!$F$11,0,10*ROW('Sanitation Data'!F2)),NA())</f>
        <v>#N/A</v>
      </c>
      <c r="AJ8" s="100" t="e">
        <f ca="true">+IF(AND(ISNUMBER(OFFSET('Sanitation Data'!$F$12,0,10*ROW('Sanitation Data'!F2))),'Data Summary'!CY8="Yes"),OFFSET('Sanitation Data'!$F$12,0,10*ROW('Sanitation Data'!F2)),NA())</f>
        <v>#N/A</v>
      </c>
      <c r="AK8" s="100" t="e">
        <f ca="true">+IF(AND(ISNUMBER(OFFSET('Sanitation Data'!$G$4,0,10*ROW('Sanitation Data'!G2))),'Data Summary'!CZ8="Yes"),100-OFFSET('Sanitation Data'!$G$4,0,10*ROW('Sanitation Data'!G2)),NA())</f>
        <v>#N/A</v>
      </c>
      <c r="AL8" s="100" t="e">
        <f ca="true">+IF(AND(ISNUMBER(OFFSET('Sanitation Data'!$G$6,0,10*ROW('Sanitation Data'!G2))),'Data Summary'!DA8="Yes"),OFFSET('Sanitation Data'!$G$6,0,10*ROW('Sanitation Data'!G2)),NA())</f>
        <v>#N/A</v>
      </c>
      <c r="AM8" s="100" t="e">
        <f ca="true">+IF(AND(ISNUMBER(OFFSET('Sanitation Data'!$G$10,0,10*ROW('Sanitation Data'!G2))),'Data Summary'!DB8="Yes"),OFFSET('Sanitation Data'!$G$10,0,10*ROW('Sanitation Data'!G2)),NA())</f>
        <v>#N/A</v>
      </c>
      <c r="AN8" s="100" t="e">
        <f ca="true">+IF(AND(ISNUMBER(OFFSET('Sanitation Data'!$G$11,0,10*ROW('Sanitation Data'!G2))),'Data Summary'!DC8="Yes"),OFFSET('Sanitation Data'!$G$11,0,10*ROW('Sanitation Data'!G2)),NA())</f>
        <v>#N/A</v>
      </c>
      <c r="AO8" s="100" t="e">
        <f ca="true">+IF(AND(ISNUMBER(OFFSET('Sanitation Data'!$G$12,0,10*ROW('Sanitation Data'!G2))),'Data Summary'!DD8="Yes"),OFFSET('Sanitation Data'!$G$12,0,10*ROW('Sanitation Data'!G2)),NA())</f>
        <v>#N/A</v>
      </c>
      <c r="AP8" s="100" t="e">
        <f ca="true">+IF(AND(ISNUMBER(OFFSET('Sanitation Data'!$H$4,0,10*ROW('Sanitation Data'!H2))),'Data Summary'!DE8="Yes"),100-OFFSET('Sanitation Data'!$H$4,0,10*ROW('Sanitation Data'!H2)),NA())</f>
        <v>#N/A</v>
      </c>
      <c r="AQ8" s="100" t="e">
        <f ca="true">+IF(AND(ISNUMBER(OFFSET('Sanitation Data'!$H$6,0,10*ROW('Sanitation Data'!H2))),'Data Summary'!DF8="Yes"),OFFSET('Sanitation Data'!$H$6,0,10*ROW('Sanitation Data'!H2)),NA())</f>
        <v>#N/A</v>
      </c>
      <c r="AR8" s="100" t="e">
        <f ca="true">+IF(AND(ISNUMBER(OFFSET('Sanitation Data'!$H$10,0,10*ROW('Sanitation Data'!H2))),'Data Summary'!DG8="Yes"),OFFSET('Sanitation Data'!$H$10,0,10*ROW('Sanitation Data'!H2)),NA())</f>
        <v>#N/A</v>
      </c>
      <c r="AS8" s="100" t="e">
        <f ca="true">+IF(AND(ISNUMBER(OFFSET('Sanitation Data'!$H$11,0,10*ROW('Sanitation Data'!H2))),'Data Summary'!DH8="Yes"),OFFSET('Sanitation Data'!$H$11,0,10*ROW('Sanitation Data'!H2)),NA())</f>
        <v>#N/A</v>
      </c>
      <c r="AT8" s="100" t="e">
        <f ca="true">+IF(AND(ISNUMBER(OFFSET('Sanitation Data'!$H$12,0,10*ROW('Sanitation Data'!H2))),'Data Summary'!DI8="Yes"),OFFSET('Sanitation Data'!$H$12,0,10*ROW('Sanitation Data'!H2)),NA())</f>
        <v>#N/A</v>
      </c>
      <c r="AU8" s="100" t="e">
        <f ca="true">+IF(AND(ISNUMBER(OFFSET('Sanitation Data'!$I$4,0,10*ROW('Sanitation Data'!I2))),'Data Summary'!DJ8="Yes"),100-OFFSET('Sanitation Data'!$I$4,0,10*ROW('Sanitation Data'!I2)),NA())</f>
        <v>#N/A</v>
      </c>
      <c r="AV8" s="100" t="e">
        <f ca="true">+IF(AND(ISNUMBER(OFFSET('Sanitation Data'!$I$6,0,10*ROW('Sanitation Data'!I2))),'Data Summary'!DK8="Yes"),OFFSET('Sanitation Data'!$I$6,0,10*ROW('Sanitation Data'!I2)),NA())</f>
        <v>#N/A</v>
      </c>
      <c r="AW8" s="100" t="e">
        <f ca="true">+IF(AND(ISNUMBER(OFFSET('Sanitation Data'!$I$10,0,10*ROW('Sanitation Data'!I2))),'Data Summary'!DL8="Yes"),OFFSET('Sanitation Data'!$I$10,0,10*ROW('Sanitation Data'!I2)),NA())</f>
        <v>#N/A</v>
      </c>
      <c r="AX8" s="100" t="e">
        <f ca="true">+IF(AND(ISNUMBER(OFFSET('Sanitation Data'!$I$11,0,10*ROW('Sanitation Data'!I2))),'Data Summary'!DM8="Yes"),OFFSET('Sanitation Data'!$I$11,0,10*ROW('Sanitation Data'!I2)),NA())</f>
        <v>#N/A</v>
      </c>
      <c r="AY8" s="100" t="e">
        <f ca="true">+IF(AND(ISNUMBER(OFFSET('Sanitation Data'!$I$12,0,10*ROW('Sanitation Data'!I2))),'Data Summary'!DN8="Yes"),OFFSET('Sanitation Data'!$I$12,0,10*ROW('Sanitation Data'!I2)),NA())</f>
        <v>#N/A</v>
      </c>
      <c r="AZ8" s="101" t="e">
        <f ca="true">+IF(AND(ISNUMBER(OFFSET('Hygiene Data'!$D$5,0,10*ROW('Hygiene Data'!D2))),'Data Summary'!DO8="Yes"),OFFSET('Hygiene Data'!$D$5,0,10*ROW('Hygiene Data'!D2)),NA())</f>
        <v>#N/A</v>
      </c>
      <c r="BA8" s="101" t="e">
        <f ca="true">+IF(AND(ISNUMBER(OFFSET('Hygiene Data'!$D$7,0,10*ROW('Hygiene Data'!D2))),'Data Summary'!DP8="Yes"),OFFSET('Hygiene Data'!$D$7,0,10*ROW('Hygiene Data'!D2)),NA())</f>
        <v>#N/A</v>
      </c>
      <c r="BB8" s="101" t="e">
        <f ca="true">+IF(AND(ISNUMBER(OFFSET('Hygiene Data'!$D$9,0,10*ROW('Hygiene Data'!D2))),'Data Summary'!DQ8="Yes"),OFFSET('Hygiene Data'!$D$9,0,10*ROW('Hygiene Data'!D2)),NA())</f>
        <v>#N/A</v>
      </c>
      <c r="BC8" s="101" t="e">
        <f ca="true">+IF(AND(ISNUMBER(OFFSET('Hygiene Data'!$E$5,0,10*ROW('Hygiene Data'!E2))),'Data Summary'!DR8="Yes"),OFFSET('Hygiene Data'!$E$5,0,10*ROW('Hygiene Data'!E2)),NA())</f>
        <v>#N/A</v>
      </c>
      <c r="BD8" s="101" t="e">
        <f ca="true">+IF(AND(ISNUMBER(OFFSET('Hygiene Data'!$E$7,0,10*ROW('Hygiene Data'!E2))),'Data Summary'!DS8="Yes"),OFFSET('Hygiene Data'!$E$7,0,10*ROW('Hygiene Data'!E2)),NA())</f>
        <v>#N/A</v>
      </c>
      <c r="BE8" s="101" t="e">
        <f ca="true">+IF(AND(ISNUMBER(OFFSET('Hygiene Data'!$E$9,0,10*ROW('Hygiene Data'!E2))),'Data Summary'!DT8="Yes"),OFFSET('Hygiene Data'!$E$9,0,10*ROW('Hygiene Data'!E2)),NA())</f>
        <v>#N/A</v>
      </c>
      <c r="BF8" s="101" t="e">
        <f ca="true">+IF(AND(ISNUMBER(OFFSET('Hygiene Data'!$F$5,0,10*ROW('Hygiene Data'!F2))),'Data Summary'!DU8="Yes"),OFFSET('Hygiene Data'!$F$5,0,10*ROW('Hygiene Data'!F2)),NA())</f>
        <v>#N/A</v>
      </c>
      <c r="BG8" s="101" t="e">
        <f ca="true">+IF(AND(ISNUMBER(OFFSET('Hygiene Data'!$F$7,0,10*ROW('Hygiene Data'!F2))),'Data Summary'!DV8="Yes"),OFFSET('Hygiene Data'!$F$7,0,10*ROW('Hygiene Data'!F2)),NA())</f>
        <v>#N/A</v>
      </c>
      <c r="BH8" s="101" t="e">
        <f ca="true">+IF(AND(ISNUMBER(OFFSET('Hygiene Data'!$F$9,0,10*ROW('Hygiene Data'!F2))),'Data Summary'!DW8="Yes"),OFFSET('Hygiene Data'!$F$9,0,10*ROW('Hygiene Data'!F2)),NA())</f>
        <v>#N/A</v>
      </c>
      <c r="BI8" s="101" t="e">
        <f ca="true">+IF(AND(ISNUMBER(OFFSET('Hygiene Data'!$G$5,0,10*ROW('Hygiene Data'!G2))),'Data Summary'!DX8="Yes"),OFFSET('Hygiene Data'!$G$5,0,10*ROW('Hygiene Data'!G2)),NA())</f>
        <v>#N/A</v>
      </c>
      <c r="BJ8" s="101" t="e">
        <f ca="true">+IF(AND(ISNUMBER(OFFSET('Hygiene Data'!$G$7,0,10*ROW('Hygiene Data'!G2))),'Data Summary'!DY8="Yes"),OFFSET('Hygiene Data'!$G$7,0,10*ROW('Hygiene Data'!G2)),NA())</f>
        <v>#N/A</v>
      </c>
      <c r="BK8" s="101" t="e">
        <f ca="true">+IF(AND(ISNUMBER(OFFSET('Hygiene Data'!$G$9,0,10*ROW('Hygiene Data'!G2))),'Data Summary'!DZ8="Yes"),OFFSET('Hygiene Data'!$G$9,0,10*ROW('Hygiene Data'!G2)),NA())</f>
        <v>#N/A</v>
      </c>
      <c r="BL8" s="101" t="e">
        <f ca="true">+IF(AND(ISNUMBER(OFFSET('Hygiene Data'!$H$5,0,10*ROW('Hygiene Data'!H2))),'Data Summary'!EA8="Yes"),OFFSET('Hygiene Data'!$H$5,0,10*ROW('Hygiene Data'!H2)),NA())</f>
        <v>#N/A</v>
      </c>
      <c r="BM8" s="101" t="e">
        <f ca="true">+IF(AND(ISNUMBER(OFFSET('Hygiene Data'!$H$7,0,10*ROW('Hygiene Data'!H2))),'Data Summary'!EB8="Yes"),OFFSET('Hygiene Data'!$H$7,0,10*ROW('Hygiene Data'!H2)),NA())</f>
        <v>#N/A</v>
      </c>
      <c r="BN8" s="101" t="e">
        <f ca="true">+IF(AND(ISNUMBER(OFFSET('Hygiene Data'!$H$9,0,10*ROW('Hygiene Data'!H2))),'Data Summary'!EC8="Yes"),OFFSET('Hygiene Data'!$H$9,0,10*ROW('Hygiene Data'!H2)),NA())</f>
        <v>#N/A</v>
      </c>
      <c r="BO8" s="101" t="e">
        <f ca="true">+IF(AND(ISNUMBER(OFFSET('Hygiene Data'!$I$5,0,10*ROW('Hygiene Data'!I2))),'Data Summary'!ED8="Yes"),OFFSET('Hygiene Data'!$I$5,0,10*ROW('Hygiene Data'!I2)),NA())</f>
        <v>#N/A</v>
      </c>
      <c r="BP8" s="101" t="e">
        <f ca="true">+IF(AND(ISNUMBER(OFFSET('Hygiene Data'!$I$7,0,10*ROW('Hygiene Data'!I2))),'Data Summary'!EE8="Yes"),OFFSET('Hygiene Data'!$I$7,0,10*ROW('Hygiene Data'!I2)),NA())</f>
        <v>#N/A</v>
      </c>
      <c r="BQ8" s="101" t="e">
        <f ca="true">+IF(AND(ISNUMBER(OFFSET('Hygiene Data'!$I$9,0,10*ROW('Hygiene Data'!I2))),'Data Summary'!EF8="Yes"),OFFSET('Hygiene Data'!$I$9,0,10*ROW('Hygiene Data'!I2)),NA())</f>
        <v>#N/A</v>
      </c>
    </row>
    <row xmlns:x14ac="http://schemas.microsoft.com/office/spreadsheetml/2009/9/ac" r="9" x14ac:dyDescent="0.2">
      <c r="A9" s="362" t="str">
        <f ca="true">+RIGHT('Data Summary'!A9,LEN('Data Summary'!A9)-9)</f>
        <v>KAP</v>
      </c>
      <c r="B9" s="38" t="str">
        <f ca="true">+IF(ISTEXT('Data Summary'!B9),'Data Summary'!B9,"")</f>
        <v>Survey</v>
      </c>
      <c r="C9" s="361">
        <f ca="true">+VALUE('Data Summary'!C9)</f>
        <v>2011</v>
      </c>
      <c r="D9" s="99">
        <f ca="true">+IF(AND(ISNUMBER(OFFSET('Water Data'!$D$4,0,10*ROW('Water Data'!D3))),'Data Summary'!BS9="Yes"),100-OFFSET('Water Data'!$D$4,0,10*ROW('Water Data'!D3)),NA())</f>
        <v>100</v>
      </c>
      <c r="E9" s="99">
        <f ca="true">+IF(AND(ISNUMBER(OFFSET('Water Data'!$D$6,0,10*ROW('Water Data'!D3))),'Data Summary'!BT9="Yes"),OFFSET('Water Data'!$D$6,0,10*ROW('Water Data'!D3)),NA())</f>
        <v>99.119951338199513</v>
      </c>
      <c r="F9" s="99">
        <f ca="true">+IF(AND(ISNUMBER(OFFSET('Water Data'!$D$9,0,10*ROW('Water Data'!D3))),'Data Summary'!BU9="Yes"),OFFSET('Water Data'!$D$9,0,10*ROW('Water Data'!D3)),NA())</f>
        <v>90.892995377128955</v>
      </c>
      <c r="G9" s="99">
        <f ca="true">+IF(AND(ISNUMBER(OFFSET('Water Data'!$E$4,0,10*ROW('Water Data'!E3))),'Data Summary'!BV9="Yes"),100-OFFSET('Water Data'!$E$4,0,10*ROW('Water Data'!E3)),NA())</f>
        <v>100</v>
      </c>
      <c r="H9" s="99">
        <f ca="true">+IF(AND(ISNUMBER(OFFSET('Water Data'!$E$6,0,10*ROW('Water Data'!E3))),'Data Summary'!BW9="Yes"),OFFSET('Water Data'!$E$6,0,10*ROW('Water Data'!E3)),NA())</f>
        <v>99.15000000000002</v>
      </c>
      <c r="I9" s="99">
        <f ca="true">+IF(AND(ISNUMBER(OFFSET('Water Data'!$E$9,0,10*ROW('Water Data'!E3))),'Data Summary'!BX9="Yes"),OFFSET('Water Data'!$E$9,0,10*ROW('Water Data'!E3)),NA())</f>
        <v>89.982605474452583</v>
      </c>
      <c r="J9" s="99">
        <f ca="true">+IF(AND(ISNUMBER(OFFSET('Water Data'!$F$4,0,10*ROW('Water Data'!F3))),'Data Summary'!BY9="Yes"),100-OFFSET('Water Data'!$F$4,0,10*ROW('Water Data'!F3)),NA())</f>
        <v>100</v>
      </c>
      <c r="K9" s="99">
        <f ca="true">+IF(AND(ISNUMBER(OFFSET('Water Data'!$F$6,0,10*ROW('Water Data'!F3))),'Data Summary'!BZ9="Yes"),OFFSET('Water Data'!$F$6,0,10*ROW('Water Data'!F3)),NA())</f>
        <v>99.45</v>
      </c>
      <c r="L9" s="99">
        <f ca="true">+IF(AND(ISNUMBER(OFFSET('Water Data'!$F$9,0,10*ROW('Water Data'!F3))),'Data Summary'!CA9="Yes"),OFFSET('Water Data'!$F$9,0,10*ROW('Water Data'!F3)),NA())</f>
        <v>93.463884306569341</v>
      </c>
      <c r="M9" s="99" t="e">
        <f ca="true">+IF(AND(ISNUMBER(OFFSET('Water Data'!$G$4,0,10*ROW('Water Data'!G3))),'Data Summary'!CB9="Yes"),100-OFFSET('Water Data'!$G$4,0,10*ROW('Water Data'!G3)),NA())</f>
        <v>#N/A</v>
      </c>
      <c r="N9" s="99" t="e">
        <f ca="true">+IF(AND(ISNUMBER(OFFSET('Water Data'!$G$6,0,10*ROW('Water Data'!G3))),'Data Summary'!CC9="Yes"),OFFSET('Water Data'!$G$6,0,10*ROW('Water Data'!G3)),NA())</f>
        <v>#N/A</v>
      </c>
      <c r="O9" s="99" t="e">
        <f ca="true">+IF(AND(ISNUMBER(OFFSET('Water Data'!$G$9,0,10*ROW('Water Data'!G3))),'Data Summary'!CD9="Yes"),OFFSET('Water Data'!$G$9,0,10*ROW('Water Data'!G3)),NA())</f>
        <v>#N/A</v>
      </c>
      <c r="P9" s="99" t="e">
        <f ca="true">+IF(AND(ISNUMBER(OFFSET('Water Data'!$H$4,0,10*ROW('Water Data'!H3))),'Data Summary'!CE9="Yes"),100-OFFSET('Water Data'!$H$4,0,10*ROW('Water Data'!H3)),NA())</f>
        <v>#N/A</v>
      </c>
      <c r="Q9" s="99" t="e">
        <f ca="true">+IF(AND(ISNUMBER(OFFSET('Water Data'!$H$6,0,10*ROW('Water Data'!H3))),'Data Summary'!CF9="Yes"),OFFSET('Water Data'!$H$6,0,10*ROW('Water Data'!H3)),NA())</f>
        <v>#N/A</v>
      </c>
      <c r="R9" s="99" t="e">
        <f ca="true">+IF(AND(ISNUMBER(OFFSET('Water Data'!$H$9,0,10*ROW('Water Data'!H3))),'Data Summary'!CG9="Yes"),OFFSET('Water Data'!$H$9,0,10*ROW('Water Data'!H3)),NA())</f>
        <v>#N/A</v>
      </c>
      <c r="S9" s="99" t="e">
        <f ca="true">+IF(AND(ISNUMBER(OFFSET('Water Data'!$I$4,0,10*ROW('Water Data'!I3))),'Data Summary'!CH9="Yes"),100-OFFSET('Water Data'!$I$4,0,10*ROW('Water Data'!I3)),NA())</f>
        <v>#N/A</v>
      </c>
      <c r="T9" s="99" t="e">
        <f ca="true">+IF(AND(ISNUMBER(OFFSET('Water Data'!$I$6,0,10*ROW('Water Data'!I3))),'Data Summary'!CI9="Yes"),OFFSET('Water Data'!$I$6,0,10*ROW('Water Data'!I3)),NA())</f>
        <v>#N/A</v>
      </c>
      <c r="U9" s="99" t="e">
        <f ca="true">+IF(AND(ISNUMBER(OFFSET('Water Data'!$I$9,0,10*ROW('Water Data'!I3))),'Data Summary'!CJ9="Yes"),OFFSET('Water Data'!$I$9,0,10*ROW('Water Data'!I3)),NA())</f>
        <v>#N/A</v>
      </c>
      <c r="V9" s="100">
        <f ca="true">+IF(AND(ISNUMBER(OFFSET('Sanitation Data'!$D$4,0,10*ROW('Sanitation Data'!D3))),'Data Summary'!CK9="Yes"),100-OFFSET('Sanitation Data'!$D$4,0,10*ROW('Sanitation Data'!D3)),NA())</f>
        <v>100</v>
      </c>
      <c r="W9" s="100">
        <f ca="true">+IF(AND(ISNUMBER(OFFSET('Sanitation Data'!$D$6,0,10*ROW('Sanitation Data'!D3))),'Data Summary'!CL9="Yes"),OFFSET('Sanitation Data'!$D$6,0,10*ROW('Sanitation Data'!D3)),NA())</f>
        <v>100</v>
      </c>
      <c r="X9" s="100">
        <f ca="true">+IF(AND(ISNUMBER(OFFSET('Sanitation Data'!$D$10,0,10*ROW('Sanitation Data'!D3))),'Data Summary'!CM9="Yes"),OFFSET('Sanitation Data'!$D$10,0,10*ROW('Sanitation Data'!D3)),NA())</f>
        <v>79.5</v>
      </c>
      <c r="Y9" s="100" t="e">
        <f ca="true">+IF(AND(ISNUMBER(OFFSET('Sanitation Data'!$D$11,0,10*ROW('Sanitation Data'!D3))),'Data Summary'!CN9="Yes"),OFFSET('Sanitation Data'!$D$11,0,10*ROW('Sanitation Data'!D3)),NA())</f>
        <v>#N/A</v>
      </c>
      <c r="Z9" s="100">
        <f ca="true">+IF(AND(ISNUMBER(OFFSET('Sanitation Data'!$D$12,0,10*ROW('Sanitation Data'!D3))),'Data Summary'!CO9="Yes"),OFFSET('Sanitation Data'!$D$12,0,10*ROW('Sanitation Data'!D3)),NA())</f>
        <v>79.5</v>
      </c>
      <c r="AA9" s="100">
        <f ca="true">+IF(AND(ISNUMBER(OFFSET('Sanitation Data'!$E$4,0,10*ROW('Sanitation Data'!E3))),'Data Summary'!CP9="Yes"),100-OFFSET('Sanitation Data'!$E$4,0,10*ROW('Sanitation Data'!E3)),NA())</f>
        <v>100</v>
      </c>
      <c r="AB9" s="100">
        <f ca="true">+IF(AND(ISNUMBER(OFFSET('Sanitation Data'!$E$6,0,10*ROW('Sanitation Data'!E3))),'Data Summary'!CQ9="Yes"),OFFSET('Sanitation Data'!$E$6,0,10*ROW('Sanitation Data'!E3)),NA())</f>
        <v>100.00000000000001</v>
      </c>
      <c r="AC9" s="100">
        <f ca="true">+IF(AND(ISNUMBER(OFFSET('Sanitation Data'!$E$10,0,10*ROW('Sanitation Data'!E3))),'Data Summary'!CR9="Yes"),OFFSET('Sanitation Data'!$E$10,0,10*ROW('Sanitation Data'!E3)),NA())</f>
        <v>78.7</v>
      </c>
      <c r="AD9" s="100" t="e">
        <f ca="true">+IF(AND(ISNUMBER(OFFSET('Sanitation Data'!$E$11,0,10*ROW('Sanitation Data'!E3))),'Data Summary'!CS9="Yes"),OFFSET('Sanitation Data'!$E$11,0,10*ROW('Sanitation Data'!E3)),NA())</f>
        <v>#N/A</v>
      </c>
      <c r="AE9" s="100">
        <f ca="true">+IF(AND(ISNUMBER(OFFSET('Sanitation Data'!$E$12,0,10*ROW('Sanitation Data'!E3))),'Data Summary'!CT9="Yes"),OFFSET('Sanitation Data'!$E$12,0,10*ROW('Sanitation Data'!E3)),NA())</f>
        <v>78.7</v>
      </c>
      <c r="AF9" s="100">
        <f ca="true">+IF(AND(ISNUMBER(OFFSET('Sanitation Data'!$F$4,0,10*ROW('Sanitation Data'!F3))),'Data Summary'!CU9="Yes"),100-OFFSET('Sanitation Data'!$F$4,0,10*ROW('Sanitation Data'!F3)),NA())</f>
        <v>100</v>
      </c>
      <c r="AG9" s="100">
        <f ca="true">+IF(AND(ISNUMBER(OFFSET('Sanitation Data'!$F$6,0,10*ROW('Sanitation Data'!F3))),'Data Summary'!CV9="Yes"),OFFSET('Sanitation Data'!$F$6,0,10*ROW('Sanitation Data'!F3)),NA())</f>
        <v>100</v>
      </c>
      <c r="AH9" s="100">
        <f ca="true">+IF(AND(ISNUMBER(OFFSET('Sanitation Data'!$F$10,0,10*ROW('Sanitation Data'!F3))),'Data Summary'!CW9="Yes"),OFFSET('Sanitation Data'!$F$10,0,10*ROW('Sanitation Data'!F3)),NA())</f>
        <v>81.099999999999994</v>
      </c>
      <c r="AI9" s="100" t="e">
        <f ca="true">+IF(AND(ISNUMBER(OFFSET('Sanitation Data'!$F$11,0,10*ROW('Sanitation Data'!F3))),'Data Summary'!CX9="Yes"),OFFSET('Sanitation Data'!$F$11,0,10*ROW('Sanitation Data'!F3)),NA())</f>
        <v>#N/A</v>
      </c>
      <c r="AJ9" s="100">
        <f ca="true">+IF(AND(ISNUMBER(OFFSET('Sanitation Data'!$F$12,0,10*ROW('Sanitation Data'!F3))),'Data Summary'!CY9="Yes"),OFFSET('Sanitation Data'!$F$12,0,10*ROW('Sanitation Data'!F3)),NA())</f>
        <v>81.099999999999994</v>
      </c>
      <c r="AK9" s="100" t="e">
        <f ca="true">+IF(AND(ISNUMBER(OFFSET('Sanitation Data'!$G$4,0,10*ROW('Sanitation Data'!G3))),'Data Summary'!CZ9="Yes"),100-OFFSET('Sanitation Data'!$G$4,0,10*ROW('Sanitation Data'!G3)),NA())</f>
        <v>#N/A</v>
      </c>
      <c r="AL9" s="100" t="e">
        <f ca="true">+IF(AND(ISNUMBER(OFFSET('Sanitation Data'!$G$6,0,10*ROW('Sanitation Data'!G3))),'Data Summary'!DA9="Yes"),OFFSET('Sanitation Data'!$G$6,0,10*ROW('Sanitation Data'!G3)),NA())</f>
        <v>#N/A</v>
      </c>
      <c r="AM9" s="100" t="e">
        <f ca="true">+IF(AND(ISNUMBER(OFFSET('Sanitation Data'!$G$10,0,10*ROW('Sanitation Data'!G3))),'Data Summary'!DB9="Yes"),OFFSET('Sanitation Data'!$G$10,0,10*ROW('Sanitation Data'!G3)),NA())</f>
        <v>#N/A</v>
      </c>
      <c r="AN9" s="100" t="e">
        <f ca="true">+IF(AND(ISNUMBER(OFFSET('Sanitation Data'!$G$11,0,10*ROW('Sanitation Data'!G3))),'Data Summary'!DC9="Yes"),OFFSET('Sanitation Data'!$G$11,0,10*ROW('Sanitation Data'!G3)),NA())</f>
        <v>#N/A</v>
      </c>
      <c r="AO9" s="100" t="e">
        <f ca="true">+IF(AND(ISNUMBER(OFFSET('Sanitation Data'!$G$12,0,10*ROW('Sanitation Data'!G3))),'Data Summary'!DD9="Yes"),OFFSET('Sanitation Data'!$G$12,0,10*ROW('Sanitation Data'!G3)),NA())</f>
        <v>#N/A</v>
      </c>
      <c r="AP9" s="100" t="e">
        <f ca="true">+IF(AND(ISNUMBER(OFFSET('Sanitation Data'!$H$4,0,10*ROW('Sanitation Data'!H3))),'Data Summary'!DE9="Yes"),100-OFFSET('Sanitation Data'!$H$4,0,10*ROW('Sanitation Data'!H3)),NA())</f>
        <v>#N/A</v>
      </c>
      <c r="AQ9" s="100" t="e">
        <f ca="true">+IF(AND(ISNUMBER(OFFSET('Sanitation Data'!$H$6,0,10*ROW('Sanitation Data'!H3))),'Data Summary'!DF9="Yes"),OFFSET('Sanitation Data'!$H$6,0,10*ROW('Sanitation Data'!H3)),NA())</f>
        <v>#N/A</v>
      </c>
      <c r="AR9" s="100" t="e">
        <f ca="true">+IF(AND(ISNUMBER(OFFSET('Sanitation Data'!$H$10,0,10*ROW('Sanitation Data'!H3))),'Data Summary'!DG9="Yes"),OFFSET('Sanitation Data'!$H$10,0,10*ROW('Sanitation Data'!H3)),NA())</f>
        <v>#N/A</v>
      </c>
      <c r="AS9" s="100" t="e">
        <f ca="true">+IF(AND(ISNUMBER(OFFSET('Sanitation Data'!$H$11,0,10*ROW('Sanitation Data'!H3))),'Data Summary'!DH9="Yes"),OFFSET('Sanitation Data'!$H$11,0,10*ROW('Sanitation Data'!H3)),NA())</f>
        <v>#N/A</v>
      </c>
      <c r="AT9" s="100" t="e">
        <f ca="true">+IF(AND(ISNUMBER(OFFSET('Sanitation Data'!$H$12,0,10*ROW('Sanitation Data'!H3))),'Data Summary'!DI9="Yes"),OFFSET('Sanitation Data'!$H$12,0,10*ROW('Sanitation Data'!H3)),NA())</f>
        <v>#N/A</v>
      </c>
      <c r="AU9" s="100" t="e">
        <f ca="true">+IF(AND(ISNUMBER(OFFSET('Sanitation Data'!$I$4,0,10*ROW('Sanitation Data'!I3))),'Data Summary'!DJ9="Yes"),100-OFFSET('Sanitation Data'!$I$4,0,10*ROW('Sanitation Data'!I3)),NA())</f>
        <v>#N/A</v>
      </c>
      <c r="AV9" s="100" t="e">
        <f ca="true">+IF(AND(ISNUMBER(OFFSET('Sanitation Data'!$I$6,0,10*ROW('Sanitation Data'!I3))),'Data Summary'!DK9="Yes"),OFFSET('Sanitation Data'!$I$6,0,10*ROW('Sanitation Data'!I3)),NA())</f>
        <v>#N/A</v>
      </c>
      <c r="AW9" s="100" t="e">
        <f ca="true">+IF(AND(ISNUMBER(OFFSET('Sanitation Data'!$I$10,0,10*ROW('Sanitation Data'!I3))),'Data Summary'!DL9="Yes"),OFFSET('Sanitation Data'!$I$10,0,10*ROW('Sanitation Data'!I3)),NA())</f>
        <v>#N/A</v>
      </c>
      <c r="AX9" s="100" t="e">
        <f ca="true">+IF(AND(ISNUMBER(OFFSET('Sanitation Data'!$I$11,0,10*ROW('Sanitation Data'!I3))),'Data Summary'!DM9="Yes"),OFFSET('Sanitation Data'!$I$11,0,10*ROW('Sanitation Data'!I3)),NA())</f>
        <v>#N/A</v>
      </c>
      <c r="AY9" s="100" t="e">
        <f ca="true">+IF(AND(ISNUMBER(OFFSET('Sanitation Data'!$I$12,0,10*ROW('Sanitation Data'!I3))),'Data Summary'!DN9="Yes"),OFFSET('Sanitation Data'!$I$12,0,10*ROW('Sanitation Data'!I3)),NA())</f>
        <v>#N/A</v>
      </c>
      <c r="AZ9" s="101">
        <f ca="true">+IF(AND(ISNUMBER(OFFSET('Hygiene Data'!$D$5,0,10*ROW('Hygiene Data'!D3))),'Data Summary'!DO9="Yes"),OFFSET('Hygiene Data'!$D$5,0,10*ROW('Hygiene Data'!D3)),NA())</f>
        <v>97.1</v>
      </c>
      <c r="BA9" s="101">
        <f ca="true">+IF(AND(ISNUMBER(OFFSET('Hygiene Data'!$D$7,0,10*ROW('Hygiene Data'!D3))),'Data Summary'!DP9="Yes"),OFFSET('Hygiene Data'!$D$7,0,10*ROW('Hygiene Data'!D3)),NA())</f>
        <v>96.7</v>
      </c>
      <c r="BB9" s="101">
        <f ca="true">+IF(AND(ISNUMBER(OFFSET('Hygiene Data'!$D$9,0,10*ROW('Hygiene Data'!D3))),'Data Summary'!DQ9="Yes"),OFFSET('Hygiene Data'!$D$9,0,10*ROW('Hygiene Data'!D3)),NA())</f>
        <v>35.650000000000006</v>
      </c>
      <c r="BC9" s="101">
        <f ca="true">+IF(AND(ISNUMBER(OFFSET('Hygiene Data'!$E$5,0,10*ROW('Hygiene Data'!E3))),'Data Summary'!DR9="Yes"),OFFSET('Hygiene Data'!$E$5,0,10*ROW('Hygiene Data'!E3)),NA())</f>
        <v>96.1</v>
      </c>
      <c r="BD9" s="101">
        <f ca="true">+IF(AND(ISNUMBER(OFFSET('Hygiene Data'!$E$7,0,10*ROW('Hygiene Data'!E3))),'Data Summary'!DS9="Yes"),OFFSET('Hygiene Data'!$E$7,0,10*ROW('Hygiene Data'!E3)),NA())</f>
        <v>95.5</v>
      </c>
      <c r="BE9" s="101">
        <f ca="true">+IF(AND(ISNUMBER(OFFSET('Hygiene Data'!$E$9,0,10*ROW('Hygiene Data'!E3))),'Data Summary'!DT9="Yes"),OFFSET('Hygiene Data'!$E$9,0,10*ROW('Hygiene Data'!E3)),NA())</f>
        <v>28</v>
      </c>
      <c r="BF9" s="101">
        <f ca="true">+IF(AND(ISNUMBER(OFFSET('Hygiene Data'!$F$5,0,10*ROW('Hygiene Data'!F3))),'Data Summary'!DU9="Yes"),OFFSET('Hygiene Data'!$F$5,0,10*ROW('Hygiene Data'!F3)),NA())</f>
        <v>98.3</v>
      </c>
      <c r="BG9" s="101">
        <f ca="true">+IF(AND(ISNUMBER(OFFSET('Hygiene Data'!$F$7,0,10*ROW('Hygiene Data'!F3))),'Data Summary'!DV9="Yes"),OFFSET('Hygiene Data'!$F$7,0,10*ROW('Hygiene Data'!F3)),NA())</f>
        <v>98.2</v>
      </c>
      <c r="BH9" s="101">
        <f ca="true">+IF(AND(ISNUMBER(OFFSET('Hygiene Data'!$F$9,0,10*ROW('Hygiene Data'!F3))),'Data Summary'!DW9="Yes"),OFFSET('Hygiene Data'!$F$9,0,10*ROW('Hygiene Data'!F3)),NA())</f>
        <v>44.5</v>
      </c>
      <c r="BI9" s="101" t="e">
        <f ca="true">+IF(AND(ISNUMBER(OFFSET('Hygiene Data'!$G$5,0,10*ROW('Hygiene Data'!G3))),'Data Summary'!DX9="Yes"),OFFSET('Hygiene Data'!$G$5,0,10*ROW('Hygiene Data'!G3)),NA())</f>
        <v>#N/A</v>
      </c>
      <c r="BJ9" s="101" t="e">
        <f ca="true">+IF(AND(ISNUMBER(OFFSET('Hygiene Data'!$G$7,0,10*ROW('Hygiene Data'!G3))),'Data Summary'!DY9="Yes"),OFFSET('Hygiene Data'!$G$7,0,10*ROW('Hygiene Data'!G3)),NA())</f>
        <v>#N/A</v>
      </c>
      <c r="BK9" s="101" t="e">
        <f ca="true">+IF(AND(ISNUMBER(OFFSET('Hygiene Data'!$G$9,0,10*ROW('Hygiene Data'!G3))),'Data Summary'!DZ9="Yes"),OFFSET('Hygiene Data'!$G$9,0,10*ROW('Hygiene Data'!G3)),NA())</f>
        <v>#N/A</v>
      </c>
      <c r="BL9" s="101" t="e">
        <f ca="true">+IF(AND(ISNUMBER(OFFSET('Hygiene Data'!$H$5,0,10*ROW('Hygiene Data'!H3))),'Data Summary'!EA9="Yes"),OFFSET('Hygiene Data'!$H$5,0,10*ROW('Hygiene Data'!H3)),NA())</f>
        <v>#N/A</v>
      </c>
      <c r="BM9" s="101" t="e">
        <f ca="true">+IF(AND(ISNUMBER(OFFSET('Hygiene Data'!$H$7,0,10*ROW('Hygiene Data'!H3))),'Data Summary'!EB9="Yes"),OFFSET('Hygiene Data'!$H$7,0,10*ROW('Hygiene Data'!H3)),NA())</f>
        <v>#N/A</v>
      </c>
      <c r="BN9" s="101" t="e">
        <f ca="true">+IF(AND(ISNUMBER(OFFSET('Hygiene Data'!$H$9,0,10*ROW('Hygiene Data'!H3))),'Data Summary'!EC9="Yes"),OFFSET('Hygiene Data'!$H$9,0,10*ROW('Hygiene Data'!H3)),NA())</f>
        <v>#N/A</v>
      </c>
      <c r="BO9" s="101" t="e">
        <f ca="true">+IF(AND(ISNUMBER(OFFSET('Hygiene Data'!$I$5,0,10*ROW('Hygiene Data'!I3))),'Data Summary'!ED9="Yes"),OFFSET('Hygiene Data'!$I$5,0,10*ROW('Hygiene Data'!I3)),NA())</f>
        <v>#N/A</v>
      </c>
      <c r="BP9" s="101" t="e">
        <f ca="true">+IF(AND(ISNUMBER(OFFSET('Hygiene Data'!$I$7,0,10*ROW('Hygiene Data'!I3))),'Data Summary'!EE9="Yes"),OFFSET('Hygiene Data'!$I$7,0,10*ROW('Hygiene Data'!I3)),NA())</f>
        <v>#N/A</v>
      </c>
      <c r="BQ9" s="101" t="e">
        <f ca="true">+IF(AND(ISNUMBER(OFFSET('Hygiene Data'!$I$9,0,10*ROW('Hygiene Data'!I3))),'Data Summary'!EF9="Yes"),OFFSET('Hygiene Data'!$I$9,0,10*ROW('Hygiene Data'!I3)),NA())</f>
        <v>#N/A</v>
      </c>
    </row>
    <row xmlns:x14ac="http://schemas.microsoft.com/office/spreadsheetml/2009/9/ac" r="10" x14ac:dyDescent="0.2">
      <c r="A10" s="362" t="str">
        <f ca="true">+RIGHT('Data Summary'!A10,LEN('Data Summary'!A10)-9)</f>
        <v>SUR</v>
      </c>
      <c r="B10" s="38" t="str">
        <f ca="true">+IF(ISTEXT('Data Summary'!B10),'Data Summary'!B10,"")</f>
        <v>Survey</v>
      </c>
      <c r="C10" s="361">
        <f ca="true">+VALUE('Data Summary'!C10)</f>
        <v>2012</v>
      </c>
      <c r="D10" s="99" t="e">
        <f ca="true">+IF(AND(ISNUMBER(OFFSET('Water Data'!$D$4,0,10*ROW('Water Data'!D4))),'Data Summary'!BS10="Yes"),100-OFFSET('Water Data'!$D$4,0,10*ROW('Water Data'!D4)),NA())</f>
        <v>#N/A</v>
      </c>
      <c r="E10" s="99">
        <f ca="true">+IF(AND(ISNUMBER(OFFSET('Water Data'!$D$6,0,10*ROW('Water Data'!D4))),'Data Summary'!BT10="Yes"),OFFSET('Water Data'!$D$6,0,10*ROW('Water Data'!D4)),NA())</f>
        <v>96.35</v>
      </c>
      <c r="F10" s="99" t="e">
        <f ca="true">+IF(AND(ISNUMBER(OFFSET('Water Data'!$D$9,0,10*ROW('Water Data'!D4))),'Data Summary'!BU10="Yes"),OFFSET('Water Data'!$D$9,0,10*ROW('Water Data'!D4)),NA())</f>
        <v>#N/A</v>
      </c>
      <c r="G10" s="99" t="e">
        <f ca="true">+IF(AND(ISNUMBER(OFFSET('Water Data'!$E$4,0,10*ROW('Water Data'!E4))),'Data Summary'!BV10="Yes"),100-OFFSET('Water Data'!$E$4,0,10*ROW('Water Data'!E4)),NA())</f>
        <v>#N/A</v>
      </c>
      <c r="H10" s="99" t="e">
        <f ca="true">+IF(AND(ISNUMBER(OFFSET('Water Data'!$E$6,0,10*ROW('Water Data'!E4))),'Data Summary'!BW10="Yes"),OFFSET('Water Data'!$E$6,0,10*ROW('Water Data'!E4)),NA())</f>
        <v>#N/A</v>
      </c>
      <c r="I10" s="99" t="e">
        <f ca="true">+IF(AND(ISNUMBER(OFFSET('Water Data'!$E$9,0,10*ROW('Water Data'!E4))),'Data Summary'!BX10="Yes"),OFFSET('Water Data'!$E$9,0,10*ROW('Water Data'!E4)),NA())</f>
        <v>#N/A</v>
      </c>
      <c r="J10" s="99" t="e">
        <f ca="true">+IF(AND(ISNUMBER(OFFSET('Water Data'!$F$4,0,10*ROW('Water Data'!F4))),'Data Summary'!BY10="Yes"),100-OFFSET('Water Data'!$F$4,0,10*ROW('Water Data'!F4)),NA())</f>
        <v>#N/A</v>
      </c>
      <c r="K10" s="99" t="e">
        <f ca="true">+IF(AND(ISNUMBER(OFFSET('Water Data'!$F$6,0,10*ROW('Water Data'!F4))),'Data Summary'!BZ10="Yes"),OFFSET('Water Data'!$F$6,0,10*ROW('Water Data'!F4)),NA())</f>
        <v>#N/A</v>
      </c>
      <c r="L10" s="99" t="e">
        <f ca="true">+IF(AND(ISNUMBER(OFFSET('Water Data'!$F$9,0,10*ROW('Water Data'!F4))),'Data Summary'!CA10="Yes"),OFFSET('Water Data'!$F$9,0,10*ROW('Water Data'!F4)),NA())</f>
        <v>#N/A</v>
      </c>
      <c r="M10" s="99" t="e">
        <f ca="true">+IF(AND(ISNUMBER(OFFSET('Water Data'!$G$4,0,10*ROW('Water Data'!G4))),'Data Summary'!CB10="Yes"),100-OFFSET('Water Data'!$G$4,0,10*ROW('Water Data'!G4)),NA())</f>
        <v>#N/A</v>
      </c>
      <c r="N10" s="99" t="e">
        <f ca="true">+IF(AND(ISNUMBER(OFFSET('Water Data'!$G$6,0,10*ROW('Water Data'!G4))),'Data Summary'!CC10="Yes"),OFFSET('Water Data'!$G$6,0,10*ROW('Water Data'!G4)),NA())</f>
        <v>#N/A</v>
      </c>
      <c r="O10" s="99" t="e">
        <f ca="true">+IF(AND(ISNUMBER(OFFSET('Water Data'!$G$9,0,10*ROW('Water Data'!G4))),'Data Summary'!CD10="Yes"),OFFSET('Water Data'!$G$9,0,10*ROW('Water Data'!G4)),NA())</f>
        <v>#N/A</v>
      </c>
      <c r="P10" s="99" t="e">
        <f ca="true">+IF(AND(ISNUMBER(OFFSET('Water Data'!$H$4,0,10*ROW('Water Data'!H4))),'Data Summary'!CE10="Yes"),100-OFFSET('Water Data'!$H$4,0,10*ROW('Water Data'!H4)),NA())</f>
        <v>#N/A</v>
      </c>
      <c r="Q10" s="99" t="e">
        <f ca="true">+IF(AND(ISNUMBER(OFFSET('Water Data'!$H$6,0,10*ROW('Water Data'!H4))),'Data Summary'!CF10="Yes"),OFFSET('Water Data'!$H$6,0,10*ROW('Water Data'!H4)),NA())</f>
        <v>#N/A</v>
      </c>
      <c r="R10" s="99" t="e">
        <f ca="true">+IF(AND(ISNUMBER(OFFSET('Water Data'!$H$9,0,10*ROW('Water Data'!H4))),'Data Summary'!CG10="Yes"),OFFSET('Water Data'!$H$9,0,10*ROW('Water Data'!H4)),NA())</f>
        <v>#N/A</v>
      </c>
      <c r="S10" s="99" t="e">
        <f ca="true">+IF(AND(ISNUMBER(OFFSET('Water Data'!$I$4,0,10*ROW('Water Data'!I4))),'Data Summary'!CH10="Yes"),100-OFFSET('Water Data'!$I$4,0,10*ROW('Water Data'!I4)),NA())</f>
        <v>#N/A</v>
      </c>
      <c r="T10" s="99" t="e">
        <f ca="true">+IF(AND(ISNUMBER(OFFSET('Water Data'!$I$6,0,10*ROW('Water Data'!I4))),'Data Summary'!CI10="Yes"),OFFSET('Water Data'!$I$6,0,10*ROW('Water Data'!I4)),NA())</f>
        <v>#N/A</v>
      </c>
      <c r="U10" s="99" t="e">
        <f ca="true">+IF(AND(ISNUMBER(OFFSET('Water Data'!$I$9,0,10*ROW('Water Data'!I4))),'Data Summary'!CJ10="Yes"),OFFSET('Water Data'!$I$9,0,10*ROW('Water Data'!I4)),NA())</f>
        <v>#N/A</v>
      </c>
      <c r="V10" s="100" t="e">
        <f ca="true">+IF(AND(ISNUMBER(OFFSET('Sanitation Data'!$D$4,0,10*ROW('Sanitation Data'!D4))),'Data Summary'!CK10="Yes"),100-OFFSET('Sanitation Data'!$D$4,0,10*ROW('Sanitation Data'!D4)),NA())</f>
        <v>#N/A</v>
      </c>
      <c r="W10" s="100">
        <f ca="true">+IF(AND(ISNUMBER(OFFSET('Sanitation Data'!$D$6,0,10*ROW('Sanitation Data'!D4))),'Data Summary'!CL10="Yes"),OFFSET('Sanitation Data'!$D$6,0,10*ROW('Sanitation Data'!D4)),NA())</f>
        <v>99.85</v>
      </c>
      <c r="X10" s="100" t="e">
        <f ca="true">+IF(AND(ISNUMBER(OFFSET('Sanitation Data'!$D$10,0,10*ROW('Sanitation Data'!D4))),'Data Summary'!CM10="Yes"),OFFSET('Sanitation Data'!$D$10,0,10*ROW('Sanitation Data'!D4)),NA())</f>
        <v>#N/A</v>
      </c>
      <c r="Y10" s="100" t="e">
        <f ca="true">+IF(AND(ISNUMBER(OFFSET('Sanitation Data'!$D$11,0,10*ROW('Sanitation Data'!D4))),'Data Summary'!CN10="Yes"),OFFSET('Sanitation Data'!$D$11,0,10*ROW('Sanitation Data'!D4)),NA())</f>
        <v>#N/A</v>
      </c>
      <c r="Z10" s="100" t="e">
        <f ca="true">+IF(AND(ISNUMBER(OFFSET('Sanitation Data'!$D$12,0,10*ROW('Sanitation Data'!D4))),'Data Summary'!CO10="Yes"),OFFSET('Sanitation Data'!$D$12,0,10*ROW('Sanitation Data'!D4)),NA())</f>
        <v>#N/A</v>
      </c>
      <c r="AA10" s="100" t="e">
        <f ca="true">+IF(AND(ISNUMBER(OFFSET('Sanitation Data'!$E$4,0,10*ROW('Sanitation Data'!E4))),'Data Summary'!CP10="Yes"),100-OFFSET('Sanitation Data'!$E$4,0,10*ROW('Sanitation Data'!E4)),NA())</f>
        <v>#N/A</v>
      </c>
      <c r="AB10" s="100" t="e">
        <f ca="true">+IF(AND(ISNUMBER(OFFSET('Sanitation Data'!$E$6,0,10*ROW('Sanitation Data'!E4))),'Data Summary'!CQ10="Yes"),OFFSET('Sanitation Data'!$E$6,0,10*ROW('Sanitation Data'!E4)),NA())</f>
        <v>#N/A</v>
      </c>
      <c r="AC10" s="100" t="e">
        <f ca="true">+IF(AND(ISNUMBER(OFFSET('Sanitation Data'!$E$10,0,10*ROW('Sanitation Data'!E4))),'Data Summary'!CR10="Yes"),OFFSET('Sanitation Data'!$E$10,0,10*ROW('Sanitation Data'!E4)),NA())</f>
        <v>#N/A</v>
      </c>
      <c r="AD10" s="100" t="e">
        <f ca="true">+IF(AND(ISNUMBER(OFFSET('Sanitation Data'!$E$11,0,10*ROW('Sanitation Data'!E4))),'Data Summary'!CS10="Yes"),OFFSET('Sanitation Data'!$E$11,0,10*ROW('Sanitation Data'!E4)),NA())</f>
        <v>#N/A</v>
      </c>
      <c r="AE10" s="100" t="e">
        <f ca="true">+IF(AND(ISNUMBER(OFFSET('Sanitation Data'!$E$12,0,10*ROW('Sanitation Data'!E4))),'Data Summary'!CT10="Yes"),OFFSET('Sanitation Data'!$E$12,0,10*ROW('Sanitation Data'!E4)),NA())</f>
        <v>#N/A</v>
      </c>
      <c r="AF10" s="100" t="e">
        <f ca="true">+IF(AND(ISNUMBER(OFFSET('Sanitation Data'!$F$4,0,10*ROW('Sanitation Data'!F4))),'Data Summary'!CU10="Yes"),100-OFFSET('Sanitation Data'!$F$4,0,10*ROW('Sanitation Data'!F4)),NA())</f>
        <v>#N/A</v>
      </c>
      <c r="AG10" s="100" t="e">
        <f ca="true">+IF(AND(ISNUMBER(OFFSET('Sanitation Data'!$F$6,0,10*ROW('Sanitation Data'!F4))),'Data Summary'!CV10="Yes"),OFFSET('Sanitation Data'!$F$6,0,10*ROW('Sanitation Data'!F4)),NA())</f>
        <v>#N/A</v>
      </c>
      <c r="AH10" s="100" t="e">
        <f ca="true">+IF(AND(ISNUMBER(OFFSET('Sanitation Data'!$F$10,0,10*ROW('Sanitation Data'!F4))),'Data Summary'!CW10="Yes"),OFFSET('Sanitation Data'!$F$10,0,10*ROW('Sanitation Data'!F4)),NA())</f>
        <v>#N/A</v>
      </c>
      <c r="AI10" s="100" t="e">
        <f ca="true">+IF(AND(ISNUMBER(OFFSET('Sanitation Data'!$F$11,0,10*ROW('Sanitation Data'!F4))),'Data Summary'!CX10="Yes"),OFFSET('Sanitation Data'!$F$11,0,10*ROW('Sanitation Data'!F4)),NA())</f>
        <v>#N/A</v>
      </c>
      <c r="AJ10" s="100" t="e">
        <f ca="true">+IF(AND(ISNUMBER(OFFSET('Sanitation Data'!$F$12,0,10*ROW('Sanitation Data'!F4))),'Data Summary'!CY10="Yes"),OFFSET('Sanitation Data'!$F$12,0,10*ROW('Sanitation Data'!F4)),NA())</f>
        <v>#N/A</v>
      </c>
      <c r="AK10" s="100" t="e">
        <f ca="true">+IF(AND(ISNUMBER(OFFSET('Sanitation Data'!$G$4,0,10*ROW('Sanitation Data'!G4))),'Data Summary'!CZ10="Yes"),100-OFFSET('Sanitation Data'!$G$4,0,10*ROW('Sanitation Data'!G4)),NA())</f>
        <v>#N/A</v>
      </c>
      <c r="AL10" s="100" t="e">
        <f ca="true">+IF(AND(ISNUMBER(OFFSET('Sanitation Data'!$G$6,0,10*ROW('Sanitation Data'!G4))),'Data Summary'!DA10="Yes"),OFFSET('Sanitation Data'!$G$6,0,10*ROW('Sanitation Data'!G4)),NA())</f>
        <v>#N/A</v>
      </c>
      <c r="AM10" s="100" t="e">
        <f ca="true">+IF(AND(ISNUMBER(OFFSET('Sanitation Data'!$G$10,0,10*ROW('Sanitation Data'!G4))),'Data Summary'!DB10="Yes"),OFFSET('Sanitation Data'!$G$10,0,10*ROW('Sanitation Data'!G4)),NA())</f>
        <v>#N/A</v>
      </c>
      <c r="AN10" s="100" t="e">
        <f ca="true">+IF(AND(ISNUMBER(OFFSET('Sanitation Data'!$G$11,0,10*ROW('Sanitation Data'!G4))),'Data Summary'!DC10="Yes"),OFFSET('Sanitation Data'!$G$11,0,10*ROW('Sanitation Data'!G4)),NA())</f>
        <v>#N/A</v>
      </c>
      <c r="AO10" s="100" t="e">
        <f ca="true">+IF(AND(ISNUMBER(OFFSET('Sanitation Data'!$G$12,0,10*ROW('Sanitation Data'!G4))),'Data Summary'!DD10="Yes"),OFFSET('Sanitation Data'!$G$12,0,10*ROW('Sanitation Data'!G4)),NA())</f>
        <v>#N/A</v>
      </c>
      <c r="AP10" s="100" t="e">
        <f ca="true">+IF(AND(ISNUMBER(OFFSET('Sanitation Data'!$H$4,0,10*ROW('Sanitation Data'!H4))),'Data Summary'!DE10="Yes"),100-OFFSET('Sanitation Data'!$H$4,0,10*ROW('Sanitation Data'!H4)),NA())</f>
        <v>#N/A</v>
      </c>
      <c r="AQ10" s="100" t="e">
        <f ca="true">+IF(AND(ISNUMBER(OFFSET('Sanitation Data'!$H$6,0,10*ROW('Sanitation Data'!H4))),'Data Summary'!DF10="Yes"),OFFSET('Sanitation Data'!$H$6,0,10*ROW('Sanitation Data'!H4)),NA())</f>
        <v>#N/A</v>
      </c>
      <c r="AR10" s="100" t="e">
        <f ca="true">+IF(AND(ISNUMBER(OFFSET('Sanitation Data'!$H$10,0,10*ROW('Sanitation Data'!H4))),'Data Summary'!DG10="Yes"),OFFSET('Sanitation Data'!$H$10,0,10*ROW('Sanitation Data'!H4)),NA())</f>
        <v>#N/A</v>
      </c>
      <c r="AS10" s="100" t="e">
        <f ca="true">+IF(AND(ISNUMBER(OFFSET('Sanitation Data'!$H$11,0,10*ROW('Sanitation Data'!H4))),'Data Summary'!DH10="Yes"),OFFSET('Sanitation Data'!$H$11,0,10*ROW('Sanitation Data'!H4)),NA())</f>
        <v>#N/A</v>
      </c>
      <c r="AT10" s="100" t="e">
        <f ca="true">+IF(AND(ISNUMBER(OFFSET('Sanitation Data'!$H$12,0,10*ROW('Sanitation Data'!H4))),'Data Summary'!DI10="Yes"),OFFSET('Sanitation Data'!$H$12,0,10*ROW('Sanitation Data'!H4)),NA())</f>
        <v>#N/A</v>
      </c>
      <c r="AU10" s="100" t="e">
        <f ca="true">+IF(AND(ISNUMBER(OFFSET('Sanitation Data'!$I$4,0,10*ROW('Sanitation Data'!I4))),'Data Summary'!DJ10="Yes"),100-OFFSET('Sanitation Data'!$I$4,0,10*ROW('Sanitation Data'!I4)),NA())</f>
        <v>#N/A</v>
      </c>
      <c r="AV10" s="100" t="e">
        <f ca="true">+IF(AND(ISNUMBER(OFFSET('Sanitation Data'!$I$6,0,10*ROW('Sanitation Data'!I4))),'Data Summary'!DK10="Yes"),OFFSET('Sanitation Data'!$I$6,0,10*ROW('Sanitation Data'!I4)),NA())</f>
        <v>#N/A</v>
      </c>
      <c r="AW10" s="100" t="e">
        <f ca="true">+IF(AND(ISNUMBER(OFFSET('Sanitation Data'!$I$10,0,10*ROW('Sanitation Data'!I4))),'Data Summary'!DL10="Yes"),OFFSET('Sanitation Data'!$I$10,0,10*ROW('Sanitation Data'!I4)),NA())</f>
        <v>#N/A</v>
      </c>
      <c r="AX10" s="100" t="e">
        <f ca="true">+IF(AND(ISNUMBER(OFFSET('Sanitation Data'!$I$11,0,10*ROW('Sanitation Data'!I4))),'Data Summary'!DM10="Yes"),OFFSET('Sanitation Data'!$I$11,0,10*ROW('Sanitation Data'!I4)),NA())</f>
        <v>#N/A</v>
      </c>
      <c r="AY10" s="100" t="e">
        <f ca="true">+IF(AND(ISNUMBER(OFFSET('Sanitation Data'!$I$12,0,10*ROW('Sanitation Data'!I4))),'Data Summary'!DN10="Yes"),OFFSET('Sanitation Data'!$I$12,0,10*ROW('Sanitation Data'!I4)),NA())</f>
        <v>#N/A</v>
      </c>
      <c r="AZ10" s="101" t="e">
        <f ca="true">+IF(AND(ISNUMBER(OFFSET('Hygiene Data'!$D$5,0,10*ROW('Hygiene Data'!D4))),'Data Summary'!DO10="Yes"),OFFSET('Hygiene Data'!$D$5,0,10*ROW('Hygiene Data'!D4)),NA())</f>
        <v>#N/A</v>
      </c>
      <c r="BA10" s="101" t="e">
        <f ca="true">+IF(AND(ISNUMBER(OFFSET('Hygiene Data'!$D$7,0,10*ROW('Hygiene Data'!D4))),'Data Summary'!DP10="Yes"),OFFSET('Hygiene Data'!$D$7,0,10*ROW('Hygiene Data'!D4)),NA())</f>
        <v>#N/A</v>
      </c>
      <c r="BB10" s="101" t="e">
        <f ca="true">+IF(AND(ISNUMBER(OFFSET('Hygiene Data'!$D$9,0,10*ROW('Hygiene Data'!D4))),'Data Summary'!DQ10="Yes"),OFFSET('Hygiene Data'!$D$9,0,10*ROW('Hygiene Data'!D4)),NA())</f>
        <v>#N/A</v>
      </c>
      <c r="BC10" s="101" t="e">
        <f ca="true">+IF(AND(ISNUMBER(OFFSET('Hygiene Data'!$E$5,0,10*ROW('Hygiene Data'!E4))),'Data Summary'!DR10="Yes"),OFFSET('Hygiene Data'!$E$5,0,10*ROW('Hygiene Data'!E4)),NA())</f>
        <v>#N/A</v>
      </c>
      <c r="BD10" s="101" t="e">
        <f ca="true">+IF(AND(ISNUMBER(OFFSET('Hygiene Data'!$E$7,0,10*ROW('Hygiene Data'!E4))),'Data Summary'!DS10="Yes"),OFFSET('Hygiene Data'!$E$7,0,10*ROW('Hygiene Data'!E4)),NA())</f>
        <v>#N/A</v>
      </c>
      <c r="BE10" s="101" t="e">
        <f ca="true">+IF(AND(ISNUMBER(OFFSET('Hygiene Data'!$E$9,0,10*ROW('Hygiene Data'!E4))),'Data Summary'!DT10="Yes"),OFFSET('Hygiene Data'!$E$9,0,10*ROW('Hygiene Data'!E4)),NA())</f>
        <v>#N/A</v>
      </c>
      <c r="BF10" s="101" t="e">
        <f ca="true">+IF(AND(ISNUMBER(OFFSET('Hygiene Data'!$F$5,0,10*ROW('Hygiene Data'!F4))),'Data Summary'!DU10="Yes"),OFFSET('Hygiene Data'!$F$5,0,10*ROW('Hygiene Data'!F4)),NA())</f>
        <v>#N/A</v>
      </c>
      <c r="BG10" s="101" t="e">
        <f ca="true">+IF(AND(ISNUMBER(OFFSET('Hygiene Data'!$F$7,0,10*ROW('Hygiene Data'!F4))),'Data Summary'!DV10="Yes"),OFFSET('Hygiene Data'!$F$7,0,10*ROW('Hygiene Data'!F4)),NA())</f>
        <v>#N/A</v>
      </c>
      <c r="BH10" s="101" t="e">
        <f ca="true">+IF(AND(ISNUMBER(OFFSET('Hygiene Data'!$F$9,0,10*ROW('Hygiene Data'!F4))),'Data Summary'!DW10="Yes"),OFFSET('Hygiene Data'!$F$9,0,10*ROW('Hygiene Data'!F4)),NA())</f>
        <v>#N/A</v>
      </c>
      <c r="BI10" s="101" t="e">
        <f ca="true">+IF(AND(ISNUMBER(OFFSET('Hygiene Data'!$G$5,0,10*ROW('Hygiene Data'!G4))),'Data Summary'!DX10="Yes"),OFFSET('Hygiene Data'!$G$5,0,10*ROW('Hygiene Data'!G4)),NA())</f>
        <v>#N/A</v>
      </c>
      <c r="BJ10" s="101" t="e">
        <f ca="true">+IF(AND(ISNUMBER(OFFSET('Hygiene Data'!$G$7,0,10*ROW('Hygiene Data'!G4))),'Data Summary'!DY10="Yes"),OFFSET('Hygiene Data'!$G$7,0,10*ROW('Hygiene Data'!G4)),NA())</f>
        <v>#N/A</v>
      </c>
      <c r="BK10" s="101" t="e">
        <f ca="true">+IF(AND(ISNUMBER(OFFSET('Hygiene Data'!$G$9,0,10*ROW('Hygiene Data'!G4))),'Data Summary'!DZ10="Yes"),OFFSET('Hygiene Data'!$G$9,0,10*ROW('Hygiene Data'!G4)),NA())</f>
        <v>#N/A</v>
      </c>
      <c r="BL10" s="101" t="e">
        <f ca="true">+IF(AND(ISNUMBER(OFFSET('Hygiene Data'!$H$5,0,10*ROW('Hygiene Data'!H4))),'Data Summary'!EA10="Yes"),OFFSET('Hygiene Data'!$H$5,0,10*ROW('Hygiene Data'!H4)),NA())</f>
        <v>#N/A</v>
      </c>
      <c r="BM10" s="101" t="e">
        <f ca="true">+IF(AND(ISNUMBER(OFFSET('Hygiene Data'!$H$7,0,10*ROW('Hygiene Data'!H4))),'Data Summary'!EB10="Yes"),OFFSET('Hygiene Data'!$H$7,0,10*ROW('Hygiene Data'!H4)),NA())</f>
        <v>#N/A</v>
      </c>
      <c r="BN10" s="101" t="e">
        <f ca="true">+IF(AND(ISNUMBER(OFFSET('Hygiene Data'!$H$9,0,10*ROW('Hygiene Data'!H4))),'Data Summary'!EC10="Yes"),OFFSET('Hygiene Data'!$H$9,0,10*ROW('Hygiene Data'!H4)),NA())</f>
        <v>#N/A</v>
      </c>
      <c r="BO10" s="101" t="e">
        <f ca="true">+IF(AND(ISNUMBER(OFFSET('Hygiene Data'!$I$5,0,10*ROW('Hygiene Data'!I4))),'Data Summary'!ED10="Yes"),OFFSET('Hygiene Data'!$I$5,0,10*ROW('Hygiene Data'!I4)),NA())</f>
        <v>#N/A</v>
      </c>
      <c r="BP10" s="101" t="e">
        <f ca="true">+IF(AND(ISNUMBER(OFFSET('Hygiene Data'!$I$7,0,10*ROW('Hygiene Data'!I4))),'Data Summary'!EE10="Yes"),OFFSET('Hygiene Data'!$I$7,0,10*ROW('Hygiene Data'!I4)),NA())</f>
        <v>#N/A</v>
      </c>
      <c r="BQ10" s="101" t="e">
        <f ca="true">+IF(AND(ISNUMBER(OFFSET('Hygiene Data'!$I$9,0,10*ROW('Hygiene Data'!I4))),'Data Summary'!EF10="Yes"),OFFSET('Hygiene Data'!$I$9,0,10*ROW('Hygiene Data'!I4)),NA())</f>
        <v>#N/A</v>
      </c>
    </row>
    <row xmlns:x14ac="http://schemas.microsoft.com/office/spreadsheetml/2009/9/ac" r="11" x14ac:dyDescent="0.2">
      <c r="A11" s="362" t="str">
        <f ca="true">+RIGHT('Data Summary'!A11,LEN('Data Summary'!A11)-9)</f>
        <v>EMIS</v>
      </c>
      <c r="B11" s="38" t="str">
        <f ca="true">+IF(ISTEXT('Data Summary'!B11),'Data Summary'!B11,"")</f>
        <v>EMIS</v>
      </c>
      <c r="C11" s="361">
        <f ca="true">+VALUE('Data Summary'!C11)</f>
        <v>2012</v>
      </c>
      <c r="D11" s="99" t="e">
        <f ca="true">+IF(AND(ISNUMBER(OFFSET('Water Data'!$D$4,0,10*ROW('Water Data'!D5))),'Data Summary'!BS11="Yes"),100-OFFSET('Water Data'!$D$4,0,10*ROW('Water Data'!D5)),NA())</f>
        <v>#N/A</v>
      </c>
      <c r="E11" s="99">
        <f ca="true">+IF(AND(ISNUMBER(OFFSET('Water Data'!$D$6,0,10*ROW('Water Data'!D5))),'Data Summary'!BT11="Yes"),OFFSET('Water Data'!$D$6,0,10*ROW('Water Data'!D5)),NA())</f>
        <v>96.75</v>
      </c>
      <c r="F11" s="99" t="e">
        <f ca="true">+IF(AND(ISNUMBER(OFFSET('Water Data'!$D$9,0,10*ROW('Water Data'!D5))),'Data Summary'!BU11="Yes"),OFFSET('Water Data'!$D$9,0,10*ROW('Water Data'!D5)),NA())</f>
        <v>#N/A</v>
      </c>
      <c r="G11" s="99" t="e">
        <f ca="true">+IF(AND(ISNUMBER(OFFSET('Water Data'!$E$4,0,10*ROW('Water Data'!E5))),'Data Summary'!BV11="Yes"),100-OFFSET('Water Data'!$E$4,0,10*ROW('Water Data'!E5)),NA())</f>
        <v>#N/A</v>
      </c>
      <c r="H11" s="99" t="e">
        <f ca="true">+IF(AND(ISNUMBER(OFFSET('Water Data'!$E$6,0,10*ROW('Water Data'!E5))),'Data Summary'!BW11="Yes"),OFFSET('Water Data'!$E$6,0,10*ROW('Water Data'!E5)),NA())</f>
        <v>#N/A</v>
      </c>
      <c r="I11" s="99" t="e">
        <f ca="true">+IF(AND(ISNUMBER(OFFSET('Water Data'!$E$9,0,10*ROW('Water Data'!E5))),'Data Summary'!BX11="Yes"),OFFSET('Water Data'!$E$9,0,10*ROW('Water Data'!E5)),NA())</f>
        <v>#N/A</v>
      </c>
      <c r="J11" s="99" t="e">
        <f ca="true">+IF(AND(ISNUMBER(OFFSET('Water Data'!$F$4,0,10*ROW('Water Data'!F5))),'Data Summary'!BY11="Yes"),100-OFFSET('Water Data'!$F$4,0,10*ROW('Water Data'!F5)),NA())</f>
        <v>#N/A</v>
      </c>
      <c r="K11" s="99" t="e">
        <f ca="true">+IF(AND(ISNUMBER(OFFSET('Water Data'!$F$6,0,10*ROW('Water Data'!F5))),'Data Summary'!BZ11="Yes"),OFFSET('Water Data'!$F$6,0,10*ROW('Water Data'!F5)),NA())</f>
        <v>#N/A</v>
      </c>
      <c r="L11" s="99" t="e">
        <f ca="true">+IF(AND(ISNUMBER(OFFSET('Water Data'!$F$9,0,10*ROW('Water Data'!F5))),'Data Summary'!CA11="Yes"),OFFSET('Water Data'!$F$9,0,10*ROW('Water Data'!F5)),NA())</f>
        <v>#N/A</v>
      </c>
      <c r="M11" s="99" t="e">
        <f ca="true">+IF(AND(ISNUMBER(OFFSET('Water Data'!$G$4,0,10*ROW('Water Data'!G5))),'Data Summary'!CB11="Yes"),100-OFFSET('Water Data'!$G$4,0,10*ROW('Water Data'!G5)),NA())</f>
        <v>#N/A</v>
      </c>
      <c r="N11" s="99" t="e">
        <f ca="true">+IF(AND(ISNUMBER(OFFSET('Water Data'!$G$6,0,10*ROW('Water Data'!G5))),'Data Summary'!CC11="Yes"),OFFSET('Water Data'!$G$6,0,10*ROW('Water Data'!G5)),NA())</f>
        <v>#N/A</v>
      </c>
      <c r="O11" s="99" t="e">
        <f ca="true">+IF(AND(ISNUMBER(OFFSET('Water Data'!$G$9,0,10*ROW('Water Data'!G5))),'Data Summary'!CD11="Yes"),OFFSET('Water Data'!$G$9,0,10*ROW('Water Data'!G5)),NA())</f>
        <v>#N/A</v>
      </c>
      <c r="P11" s="99" t="e">
        <f ca="true">+IF(AND(ISNUMBER(OFFSET('Water Data'!$H$4,0,10*ROW('Water Data'!H5))),'Data Summary'!CE11="Yes"),100-OFFSET('Water Data'!$H$4,0,10*ROW('Water Data'!H5)),NA())</f>
        <v>#N/A</v>
      </c>
      <c r="Q11" s="99" t="e">
        <f ca="true">+IF(AND(ISNUMBER(OFFSET('Water Data'!$H$6,0,10*ROW('Water Data'!H5))),'Data Summary'!CF11="Yes"),OFFSET('Water Data'!$H$6,0,10*ROW('Water Data'!H5)),NA())</f>
        <v>#N/A</v>
      </c>
      <c r="R11" s="99" t="e">
        <f ca="true">+IF(AND(ISNUMBER(OFFSET('Water Data'!$H$9,0,10*ROW('Water Data'!H5))),'Data Summary'!CG11="Yes"),OFFSET('Water Data'!$H$9,0,10*ROW('Water Data'!H5)),NA())</f>
        <v>#N/A</v>
      </c>
      <c r="S11" s="99" t="e">
        <f ca="true">+IF(AND(ISNUMBER(OFFSET('Water Data'!$I$4,0,10*ROW('Water Data'!I5))),'Data Summary'!CH11="Yes"),100-OFFSET('Water Data'!$I$4,0,10*ROW('Water Data'!I5)),NA())</f>
        <v>#N/A</v>
      </c>
      <c r="T11" s="99" t="e">
        <f ca="true">+IF(AND(ISNUMBER(OFFSET('Water Data'!$I$6,0,10*ROW('Water Data'!I5))),'Data Summary'!CI11="Yes"),OFFSET('Water Data'!$I$6,0,10*ROW('Water Data'!I5)),NA())</f>
        <v>#N/A</v>
      </c>
      <c r="U11" s="99" t="e">
        <f ca="true">+IF(AND(ISNUMBER(OFFSET('Water Data'!$I$9,0,10*ROW('Water Data'!I5))),'Data Summary'!CJ11="Yes"),OFFSET('Water Data'!$I$9,0,10*ROW('Water Data'!I5)),NA())</f>
        <v>#N/A</v>
      </c>
      <c r="V11" s="100" t="e">
        <f ca="true">+IF(AND(ISNUMBER(OFFSET('Sanitation Data'!$D$4,0,10*ROW('Sanitation Data'!D5))),'Data Summary'!CK11="Yes"),100-OFFSET('Sanitation Data'!$D$4,0,10*ROW('Sanitation Data'!D5)),NA())</f>
        <v>#N/A</v>
      </c>
      <c r="W11" s="100" t="e">
        <f ca="true">+IF(AND(ISNUMBER(OFFSET('Sanitation Data'!$D$6,0,10*ROW('Sanitation Data'!D5))),'Data Summary'!CL11="Yes"),OFFSET('Sanitation Data'!$D$6,0,10*ROW('Sanitation Data'!D5)),NA())</f>
        <v>#N/A</v>
      </c>
      <c r="X11" s="100" t="e">
        <f ca="true">+IF(AND(ISNUMBER(OFFSET('Sanitation Data'!$D$10,0,10*ROW('Sanitation Data'!D5))),'Data Summary'!CM11="Yes"),OFFSET('Sanitation Data'!$D$10,0,10*ROW('Sanitation Data'!D5)),NA())</f>
        <v>#N/A</v>
      </c>
      <c r="Y11" s="100" t="e">
        <f ca="true">+IF(AND(ISNUMBER(OFFSET('Sanitation Data'!$D$11,0,10*ROW('Sanitation Data'!D5))),'Data Summary'!CN11="Yes"),OFFSET('Sanitation Data'!$D$11,0,10*ROW('Sanitation Data'!D5)),NA())</f>
        <v>#N/A</v>
      </c>
      <c r="Z11" s="100" t="e">
        <f ca="true">+IF(AND(ISNUMBER(OFFSET('Sanitation Data'!$D$12,0,10*ROW('Sanitation Data'!D5))),'Data Summary'!CO11="Yes"),OFFSET('Sanitation Data'!$D$12,0,10*ROW('Sanitation Data'!D5)),NA())</f>
        <v>#N/A</v>
      </c>
      <c r="AA11" s="100" t="e">
        <f ca="true">+IF(AND(ISNUMBER(OFFSET('Sanitation Data'!$E$4,0,10*ROW('Sanitation Data'!E5))),'Data Summary'!CP11="Yes"),100-OFFSET('Sanitation Data'!$E$4,0,10*ROW('Sanitation Data'!E5)),NA())</f>
        <v>#N/A</v>
      </c>
      <c r="AB11" s="100" t="e">
        <f ca="true">+IF(AND(ISNUMBER(OFFSET('Sanitation Data'!$E$6,0,10*ROW('Sanitation Data'!E5))),'Data Summary'!CQ11="Yes"),OFFSET('Sanitation Data'!$E$6,0,10*ROW('Sanitation Data'!E5)),NA())</f>
        <v>#N/A</v>
      </c>
      <c r="AC11" s="100" t="e">
        <f ca="true">+IF(AND(ISNUMBER(OFFSET('Sanitation Data'!$E$10,0,10*ROW('Sanitation Data'!E5))),'Data Summary'!CR11="Yes"),OFFSET('Sanitation Data'!$E$10,0,10*ROW('Sanitation Data'!E5)),NA())</f>
        <v>#N/A</v>
      </c>
      <c r="AD11" s="100" t="e">
        <f ca="true">+IF(AND(ISNUMBER(OFFSET('Sanitation Data'!$E$11,0,10*ROW('Sanitation Data'!E5))),'Data Summary'!CS11="Yes"),OFFSET('Sanitation Data'!$E$11,0,10*ROW('Sanitation Data'!E5)),NA())</f>
        <v>#N/A</v>
      </c>
      <c r="AE11" s="100" t="e">
        <f ca="true">+IF(AND(ISNUMBER(OFFSET('Sanitation Data'!$E$12,0,10*ROW('Sanitation Data'!E5))),'Data Summary'!CT11="Yes"),OFFSET('Sanitation Data'!$E$12,0,10*ROW('Sanitation Data'!E5)),NA())</f>
        <v>#N/A</v>
      </c>
      <c r="AF11" s="100" t="e">
        <f ca="true">+IF(AND(ISNUMBER(OFFSET('Sanitation Data'!$F$4,0,10*ROW('Sanitation Data'!F5))),'Data Summary'!CU11="Yes"),100-OFFSET('Sanitation Data'!$F$4,0,10*ROW('Sanitation Data'!F5)),NA())</f>
        <v>#N/A</v>
      </c>
      <c r="AG11" s="100" t="e">
        <f ca="true">+IF(AND(ISNUMBER(OFFSET('Sanitation Data'!$F$6,0,10*ROW('Sanitation Data'!F5))),'Data Summary'!CV11="Yes"),OFFSET('Sanitation Data'!$F$6,0,10*ROW('Sanitation Data'!F5)),NA())</f>
        <v>#N/A</v>
      </c>
      <c r="AH11" s="100" t="e">
        <f ca="true">+IF(AND(ISNUMBER(OFFSET('Sanitation Data'!$F$10,0,10*ROW('Sanitation Data'!F5))),'Data Summary'!CW11="Yes"),OFFSET('Sanitation Data'!$F$10,0,10*ROW('Sanitation Data'!F5)),NA())</f>
        <v>#N/A</v>
      </c>
      <c r="AI11" s="100" t="e">
        <f ca="true">+IF(AND(ISNUMBER(OFFSET('Sanitation Data'!$F$11,0,10*ROW('Sanitation Data'!F5))),'Data Summary'!CX11="Yes"),OFFSET('Sanitation Data'!$F$11,0,10*ROW('Sanitation Data'!F5)),NA())</f>
        <v>#N/A</v>
      </c>
      <c r="AJ11" s="100" t="e">
        <f ca="true">+IF(AND(ISNUMBER(OFFSET('Sanitation Data'!$F$12,0,10*ROW('Sanitation Data'!F5))),'Data Summary'!CY11="Yes"),OFFSET('Sanitation Data'!$F$12,0,10*ROW('Sanitation Data'!F5)),NA())</f>
        <v>#N/A</v>
      </c>
      <c r="AK11" s="100" t="e">
        <f ca="true">+IF(AND(ISNUMBER(OFFSET('Sanitation Data'!$G$4,0,10*ROW('Sanitation Data'!G5))),'Data Summary'!CZ11="Yes"),100-OFFSET('Sanitation Data'!$G$4,0,10*ROW('Sanitation Data'!G5)),NA())</f>
        <v>#N/A</v>
      </c>
      <c r="AL11" s="100" t="e">
        <f ca="true">+IF(AND(ISNUMBER(OFFSET('Sanitation Data'!$G$6,0,10*ROW('Sanitation Data'!G5))),'Data Summary'!DA11="Yes"),OFFSET('Sanitation Data'!$G$6,0,10*ROW('Sanitation Data'!G5)),NA())</f>
        <v>#N/A</v>
      </c>
      <c r="AM11" s="100" t="e">
        <f ca="true">+IF(AND(ISNUMBER(OFFSET('Sanitation Data'!$G$10,0,10*ROW('Sanitation Data'!G5))),'Data Summary'!DB11="Yes"),OFFSET('Sanitation Data'!$G$10,0,10*ROW('Sanitation Data'!G5)),NA())</f>
        <v>#N/A</v>
      </c>
      <c r="AN11" s="100" t="e">
        <f ca="true">+IF(AND(ISNUMBER(OFFSET('Sanitation Data'!$G$11,0,10*ROW('Sanitation Data'!G5))),'Data Summary'!DC11="Yes"),OFFSET('Sanitation Data'!$G$11,0,10*ROW('Sanitation Data'!G5)),NA())</f>
        <v>#N/A</v>
      </c>
      <c r="AO11" s="100" t="e">
        <f ca="true">+IF(AND(ISNUMBER(OFFSET('Sanitation Data'!$G$12,0,10*ROW('Sanitation Data'!G5))),'Data Summary'!DD11="Yes"),OFFSET('Sanitation Data'!$G$12,0,10*ROW('Sanitation Data'!G5)),NA())</f>
        <v>#N/A</v>
      </c>
      <c r="AP11" s="100" t="e">
        <f ca="true">+IF(AND(ISNUMBER(OFFSET('Sanitation Data'!$H$4,0,10*ROW('Sanitation Data'!H5))),'Data Summary'!DE11="Yes"),100-OFFSET('Sanitation Data'!$H$4,0,10*ROW('Sanitation Data'!H5)),NA())</f>
        <v>#N/A</v>
      </c>
      <c r="AQ11" s="100" t="e">
        <f ca="true">+IF(AND(ISNUMBER(OFFSET('Sanitation Data'!$H$6,0,10*ROW('Sanitation Data'!H5))),'Data Summary'!DF11="Yes"),OFFSET('Sanitation Data'!$H$6,0,10*ROW('Sanitation Data'!H5)),NA())</f>
        <v>#N/A</v>
      </c>
      <c r="AR11" s="100" t="e">
        <f ca="true">+IF(AND(ISNUMBER(OFFSET('Sanitation Data'!$H$10,0,10*ROW('Sanitation Data'!H5))),'Data Summary'!DG11="Yes"),OFFSET('Sanitation Data'!$H$10,0,10*ROW('Sanitation Data'!H5)),NA())</f>
        <v>#N/A</v>
      </c>
      <c r="AS11" s="100" t="e">
        <f ca="true">+IF(AND(ISNUMBER(OFFSET('Sanitation Data'!$H$11,0,10*ROW('Sanitation Data'!H5))),'Data Summary'!DH11="Yes"),OFFSET('Sanitation Data'!$H$11,0,10*ROW('Sanitation Data'!H5)),NA())</f>
        <v>#N/A</v>
      </c>
      <c r="AT11" s="100" t="e">
        <f ca="true">+IF(AND(ISNUMBER(OFFSET('Sanitation Data'!$H$12,0,10*ROW('Sanitation Data'!H5))),'Data Summary'!DI11="Yes"),OFFSET('Sanitation Data'!$H$12,0,10*ROW('Sanitation Data'!H5)),NA())</f>
        <v>#N/A</v>
      </c>
      <c r="AU11" s="100" t="e">
        <f ca="true">+IF(AND(ISNUMBER(OFFSET('Sanitation Data'!$I$4,0,10*ROW('Sanitation Data'!I5))),'Data Summary'!DJ11="Yes"),100-OFFSET('Sanitation Data'!$I$4,0,10*ROW('Sanitation Data'!I5)),NA())</f>
        <v>#N/A</v>
      </c>
      <c r="AV11" s="100" t="e">
        <f ca="true">+IF(AND(ISNUMBER(OFFSET('Sanitation Data'!$I$6,0,10*ROW('Sanitation Data'!I5))),'Data Summary'!DK11="Yes"),OFFSET('Sanitation Data'!$I$6,0,10*ROW('Sanitation Data'!I5)),NA())</f>
        <v>#N/A</v>
      </c>
      <c r="AW11" s="100" t="e">
        <f ca="true">+IF(AND(ISNUMBER(OFFSET('Sanitation Data'!$I$10,0,10*ROW('Sanitation Data'!I5))),'Data Summary'!DL11="Yes"),OFFSET('Sanitation Data'!$I$10,0,10*ROW('Sanitation Data'!I5)),NA())</f>
        <v>#N/A</v>
      </c>
      <c r="AX11" s="100" t="e">
        <f ca="true">+IF(AND(ISNUMBER(OFFSET('Sanitation Data'!$I$11,0,10*ROW('Sanitation Data'!I5))),'Data Summary'!DM11="Yes"),OFFSET('Sanitation Data'!$I$11,0,10*ROW('Sanitation Data'!I5)),NA())</f>
        <v>#N/A</v>
      </c>
      <c r="AY11" s="100" t="e">
        <f ca="true">+IF(AND(ISNUMBER(OFFSET('Sanitation Data'!$I$12,0,10*ROW('Sanitation Data'!I5))),'Data Summary'!DN11="Yes"),OFFSET('Sanitation Data'!$I$12,0,10*ROW('Sanitation Data'!I5)),NA())</f>
        <v>#N/A</v>
      </c>
      <c r="AZ11" s="101" t="e">
        <f ca="true">+IF(AND(ISNUMBER(OFFSET('Hygiene Data'!$D$5,0,10*ROW('Hygiene Data'!D5))),'Data Summary'!DO11="Yes"),OFFSET('Hygiene Data'!$D$5,0,10*ROW('Hygiene Data'!D5)),NA())</f>
        <v>#N/A</v>
      </c>
      <c r="BA11" s="101" t="e">
        <f ca="true">+IF(AND(ISNUMBER(OFFSET('Hygiene Data'!$D$7,0,10*ROW('Hygiene Data'!D5))),'Data Summary'!DP11="Yes"),OFFSET('Hygiene Data'!$D$7,0,10*ROW('Hygiene Data'!D5)),NA())</f>
        <v>#N/A</v>
      </c>
      <c r="BB11" s="101" t="e">
        <f ca="true">+IF(AND(ISNUMBER(OFFSET('Hygiene Data'!$D$9,0,10*ROW('Hygiene Data'!D5))),'Data Summary'!DQ11="Yes"),OFFSET('Hygiene Data'!$D$9,0,10*ROW('Hygiene Data'!D5)),NA())</f>
        <v>#N/A</v>
      </c>
      <c r="BC11" s="101" t="e">
        <f ca="true">+IF(AND(ISNUMBER(OFFSET('Hygiene Data'!$E$5,0,10*ROW('Hygiene Data'!E5))),'Data Summary'!DR11="Yes"),OFFSET('Hygiene Data'!$E$5,0,10*ROW('Hygiene Data'!E5)),NA())</f>
        <v>#N/A</v>
      </c>
      <c r="BD11" s="101" t="e">
        <f ca="true">+IF(AND(ISNUMBER(OFFSET('Hygiene Data'!$E$7,0,10*ROW('Hygiene Data'!E5))),'Data Summary'!DS11="Yes"),OFFSET('Hygiene Data'!$E$7,0,10*ROW('Hygiene Data'!E5)),NA())</f>
        <v>#N/A</v>
      </c>
      <c r="BE11" s="101" t="e">
        <f ca="true">+IF(AND(ISNUMBER(OFFSET('Hygiene Data'!$E$9,0,10*ROW('Hygiene Data'!E5))),'Data Summary'!DT11="Yes"),OFFSET('Hygiene Data'!$E$9,0,10*ROW('Hygiene Data'!E5)),NA())</f>
        <v>#N/A</v>
      </c>
      <c r="BF11" s="101" t="e">
        <f ca="true">+IF(AND(ISNUMBER(OFFSET('Hygiene Data'!$F$5,0,10*ROW('Hygiene Data'!F5))),'Data Summary'!DU11="Yes"),OFFSET('Hygiene Data'!$F$5,0,10*ROW('Hygiene Data'!F5)),NA())</f>
        <v>#N/A</v>
      </c>
      <c r="BG11" s="101" t="e">
        <f ca="true">+IF(AND(ISNUMBER(OFFSET('Hygiene Data'!$F$7,0,10*ROW('Hygiene Data'!F5))),'Data Summary'!DV11="Yes"),OFFSET('Hygiene Data'!$F$7,0,10*ROW('Hygiene Data'!F5)),NA())</f>
        <v>#N/A</v>
      </c>
      <c r="BH11" s="101" t="e">
        <f ca="true">+IF(AND(ISNUMBER(OFFSET('Hygiene Data'!$F$9,0,10*ROW('Hygiene Data'!F5))),'Data Summary'!DW11="Yes"),OFFSET('Hygiene Data'!$F$9,0,10*ROW('Hygiene Data'!F5)),NA())</f>
        <v>#N/A</v>
      </c>
      <c r="BI11" s="101" t="e">
        <f ca="true">+IF(AND(ISNUMBER(OFFSET('Hygiene Data'!$G$5,0,10*ROW('Hygiene Data'!G5))),'Data Summary'!DX11="Yes"),OFFSET('Hygiene Data'!$G$5,0,10*ROW('Hygiene Data'!G5)),NA())</f>
        <v>#N/A</v>
      </c>
      <c r="BJ11" s="101" t="e">
        <f ca="true">+IF(AND(ISNUMBER(OFFSET('Hygiene Data'!$G$7,0,10*ROW('Hygiene Data'!G5))),'Data Summary'!DY11="Yes"),OFFSET('Hygiene Data'!$G$7,0,10*ROW('Hygiene Data'!G5)),NA())</f>
        <v>#N/A</v>
      </c>
      <c r="BK11" s="101" t="e">
        <f ca="true">+IF(AND(ISNUMBER(OFFSET('Hygiene Data'!$G$9,0,10*ROW('Hygiene Data'!G5))),'Data Summary'!DZ11="Yes"),OFFSET('Hygiene Data'!$G$9,0,10*ROW('Hygiene Data'!G5)),NA())</f>
        <v>#N/A</v>
      </c>
      <c r="BL11" s="101" t="e">
        <f ca="true">+IF(AND(ISNUMBER(OFFSET('Hygiene Data'!$H$5,0,10*ROW('Hygiene Data'!H5))),'Data Summary'!EA11="Yes"),OFFSET('Hygiene Data'!$H$5,0,10*ROW('Hygiene Data'!H5)),NA())</f>
        <v>#N/A</v>
      </c>
      <c r="BM11" s="101" t="e">
        <f ca="true">+IF(AND(ISNUMBER(OFFSET('Hygiene Data'!$H$7,0,10*ROW('Hygiene Data'!H5))),'Data Summary'!EB11="Yes"),OFFSET('Hygiene Data'!$H$7,0,10*ROW('Hygiene Data'!H5)),NA())</f>
        <v>#N/A</v>
      </c>
      <c r="BN11" s="101" t="e">
        <f ca="true">+IF(AND(ISNUMBER(OFFSET('Hygiene Data'!$H$9,0,10*ROW('Hygiene Data'!H5))),'Data Summary'!EC11="Yes"),OFFSET('Hygiene Data'!$H$9,0,10*ROW('Hygiene Data'!H5)),NA())</f>
        <v>#N/A</v>
      </c>
      <c r="BO11" s="101" t="e">
        <f ca="true">+IF(AND(ISNUMBER(OFFSET('Hygiene Data'!$I$5,0,10*ROW('Hygiene Data'!I5))),'Data Summary'!ED11="Yes"),OFFSET('Hygiene Data'!$I$5,0,10*ROW('Hygiene Data'!I5)),NA())</f>
        <v>#N/A</v>
      </c>
      <c r="BP11" s="101" t="e">
        <f ca="true">+IF(AND(ISNUMBER(OFFSET('Hygiene Data'!$I$7,0,10*ROW('Hygiene Data'!I5))),'Data Summary'!EE11="Yes"),OFFSET('Hygiene Data'!$I$7,0,10*ROW('Hygiene Data'!I5)),NA())</f>
        <v>#N/A</v>
      </c>
      <c r="BQ11" s="101" t="e">
        <f ca="true">+IF(AND(ISNUMBER(OFFSET('Hygiene Data'!$I$9,0,10*ROW('Hygiene Data'!I5))),'Data Summary'!EF11="Yes"),OFFSET('Hygiene Data'!$I$9,0,10*ROW('Hygiene Data'!I5)),NA())</f>
        <v>#N/A</v>
      </c>
    </row>
    <row xmlns:x14ac="http://schemas.microsoft.com/office/spreadsheetml/2009/9/ac" r="12" x14ac:dyDescent="0.2">
      <c r="A12" s="362" t="str">
        <f ca="true">+RIGHT('Data Summary'!A12,LEN('Data Summary'!A12)-9)</f>
        <v>SDG</v>
      </c>
      <c r="B12" s="38" t="str">
        <f ca="true">+IF(ISTEXT('Data Summary'!B12),'Data Summary'!B12,"")</f>
        <v>Admin</v>
      </c>
      <c r="C12" s="361">
        <f ca="true">+VALUE('Data Summary'!C12)</f>
        <v>2012</v>
      </c>
      <c r="D12" s="99" t="e">
        <f ca="true">+IF(AND(ISNUMBER(OFFSET('Water Data'!$D$4,0,10*ROW('Water Data'!D6))),'Data Summary'!BS12="Yes"),100-OFFSET('Water Data'!$D$4,0,10*ROW('Water Data'!D6)),NA())</f>
        <v>#N/A</v>
      </c>
      <c r="E12" s="99" t="e">
        <f ca="true">+IF(AND(ISNUMBER(OFFSET('Water Data'!$D$6,0,10*ROW('Water Data'!D6))),'Data Summary'!BT12="Yes"),OFFSET('Water Data'!$D$6,0,10*ROW('Water Data'!D6)),NA())</f>
        <v>#N/A</v>
      </c>
      <c r="F12" s="99">
        <f ca="true">+IF(AND(ISNUMBER(OFFSET('Water Data'!$D$9,0,10*ROW('Water Data'!D6))),'Data Summary'!BU12="Yes"),OFFSET('Water Data'!$D$9,0,10*ROW('Water Data'!D6)),NA())</f>
        <v>93.2</v>
      </c>
      <c r="G12" s="99" t="e">
        <f ca="true">+IF(AND(ISNUMBER(OFFSET('Water Data'!$E$4,0,10*ROW('Water Data'!E6))),'Data Summary'!BV12="Yes"),100-OFFSET('Water Data'!$E$4,0,10*ROW('Water Data'!E6)),NA())</f>
        <v>#N/A</v>
      </c>
      <c r="H12" s="99" t="e">
        <f ca="true">+IF(AND(ISNUMBER(OFFSET('Water Data'!$E$6,0,10*ROW('Water Data'!E6))),'Data Summary'!BW12="Yes"),OFFSET('Water Data'!$E$6,0,10*ROW('Water Data'!E6)),NA())</f>
        <v>#N/A</v>
      </c>
      <c r="I12" s="99" t="e">
        <f ca="true">+IF(AND(ISNUMBER(OFFSET('Water Data'!$E$9,0,10*ROW('Water Data'!E6))),'Data Summary'!BX12="Yes"),OFFSET('Water Data'!$E$9,0,10*ROW('Water Data'!E6)),NA())</f>
        <v>#N/A</v>
      </c>
      <c r="J12" s="99" t="e">
        <f ca="true">+IF(AND(ISNUMBER(OFFSET('Water Data'!$F$4,0,10*ROW('Water Data'!F6))),'Data Summary'!BY12="Yes"),100-OFFSET('Water Data'!$F$4,0,10*ROW('Water Data'!F6)),NA())</f>
        <v>#N/A</v>
      </c>
      <c r="K12" s="99" t="e">
        <f ca="true">+IF(AND(ISNUMBER(OFFSET('Water Data'!$F$6,0,10*ROW('Water Data'!F6))),'Data Summary'!BZ12="Yes"),OFFSET('Water Data'!$F$6,0,10*ROW('Water Data'!F6)),NA())</f>
        <v>#N/A</v>
      </c>
      <c r="L12" s="99" t="e">
        <f ca="true">+IF(AND(ISNUMBER(OFFSET('Water Data'!$F$9,0,10*ROW('Water Data'!F6))),'Data Summary'!CA12="Yes"),OFFSET('Water Data'!$F$9,0,10*ROW('Water Data'!F6)),NA())</f>
        <v>#N/A</v>
      </c>
      <c r="M12" s="99" t="e">
        <f ca="true">+IF(AND(ISNUMBER(OFFSET('Water Data'!$G$4,0,10*ROW('Water Data'!G6))),'Data Summary'!CB12="Yes"),100-OFFSET('Water Data'!$G$4,0,10*ROW('Water Data'!G6)),NA())</f>
        <v>#N/A</v>
      </c>
      <c r="N12" s="99" t="e">
        <f ca="true">+IF(AND(ISNUMBER(OFFSET('Water Data'!$G$6,0,10*ROW('Water Data'!G6))),'Data Summary'!CC12="Yes"),OFFSET('Water Data'!$G$6,0,10*ROW('Water Data'!G6)),NA())</f>
        <v>#N/A</v>
      </c>
      <c r="O12" s="99" t="e">
        <f ca="true">+IF(AND(ISNUMBER(OFFSET('Water Data'!$G$9,0,10*ROW('Water Data'!G6))),'Data Summary'!CD12="Yes"),OFFSET('Water Data'!$G$9,0,10*ROW('Water Data'!G6)),NA())</f>
        <v>#N/A</v>
      </c>
      <c r="P12" s="99" t="e">
        <f ca="true">+IF(AND(ISNUMBER(OFFSET('Water Data'!$H$4,0,10*ROW('Water Data'!H6))),'Data Summary'!CE12="Yes"),100-OFFSET('Water Data'!$H$4,0,10*ROW('Water Data'!H6)),NA())</f>
        <v>#N/A</v>
      </c>
      <c r="Q12" s="99" t="e">
        <f ca="true">+IF(AND(ISNUMBER(OFFSET('Water Data'!$H$6,0,10*ROW('Water Data'!H6))),'Data Summary'!CF12="Yes"),OFFSET('Water Data'!$H$6,0,10*ROW('Water Data'!H6)),NA())</f>
        <v>#N/A</v>
      </c>
      <c r="R12" s="99">
        <f ca="true">+IF(AND(ISNUMBER(OFFSET('Water Data'!$H$9,0,10*ROW('Water Data'!H6))),'Data Summary'!CG12="Yes"),OFFSET('Water Data'!$H$9,0,10*ROW('Water Data'!H6)),NA())</f>
        <v>94.3</v>
      </c>
      <c r="S12" s="99" t="e">
        <f ca="true">+IF(AND(ISNUMBER(OFFSET('Water Data'!$I$4,0,10*ROW('Water Data'!I6))),'Data Summary'!CH12="Yes"),100-OFFSET('Water Data'!$I$4,0,10*ROW('Water Data'!I6)),NA())</f>
        <v>#N/A</v>
      </c>
      <c r="T12" s="99" t="e">
        <f ca="true">+IF(AND(ISNUMBER(OFFSET('Water Data'!$I$6,0,10*ROW('Water Data'!I6))),'Data Summary'!CI12="Yes"),OFFSET('Water Data'!$I$6,0,10*ROW('Water Data'!I6)),NA())</f>
        <v>#N/A</v>
      </c>
      <c r="U12" s="99">
        <f ca="true">+IF(AND(ISNUMBER(OFFSET('Water Data'!$I$9,0,10*ROW('Water Data'!I6))),'Data Summary'!CJ12="Yes"),OFFSET('Water Data'!$I$9,0,10*ROW('Water Data'!I6)),NA())</f>
        <v>93.35</v>
      </c>
      <c r="V12" s="100" t="e">
        <f ca="true">+IF(AND(ISNUMBER(OFFSET('Sanitation Data'!$D$4,0,10*ROW('Sanitation Data'!D6))),'Data Summary'!CK12="Yes"),100-OFFSET('Sanitation Data'!$D$4,0,10*ROW('Sanitation Data'!D6)),NA())</f>
        <v>#N/A</v>
      </c>
      <c r="W12" s="100" t="e">
        <f ca="true">+IF(AND(ISNUMBER(OFFSET('Sanitation Data'!$D$6,0,10*ROW('Sanitation Data'!D6))),'Data Summary'!CL12="Yes"),OFFSET('Sanitation Data'!$D$6,0,10*ROW('Sanitation Data'!D6)),NA())</f>
        <v>#N/A</v>
      </c>
      <c r="X12" s="100" t="e">
        <f ca="true">+IF(AND(ISNUMBER(OFFSET('Sanitation Data'!$D$10,0,10*ROW('Sanitation Data'!D6))),'Data Summary'!CM12="Yes"),OFFSET('Sanitation Data'!$D$10,0,10*ROW('Sanitation Data'!D6)),NA())</f>
        <v>#N/A</v>
      </c>
      <c r="Y12" s="100" t="e">
        <f ca="true">+IF(AND(ISNUMBER(OFFSET('Sanitation Data'!$D$11,0,10*ROW('Sanitation Data'!D6))),'Data Summary'!CN12="Yes"),OFFSET('Sanitation Data'!$D$11,0,10*ROW('Sanitation Data'!D6)),NA())</f>
        <v>#N/A</v>
      </c>
      <c r="Z12" s="100">
        <f ca="true">+IF(AND(ISNUMBER(OFFSET('Sanitation Data'!$D$12,0,10*ROW('Sanitation Data'!D6))),'Data Summary'!CO12="Yes"),OFFSET('Sanitation Data'!$D$12,0,10*ROW('Sanitation Data'!D6)),NA())</f>
        <v>99.6</v>
      </c>
      <c r="AA12" s="100" t="e">
        <f ca="true">+IF(AND(ISNUMBER(OFFSET('Sanitation Data'!$E$4,0,10*ROW('Sanitation Data'!E6))),'Data Summary'!CP12="Yes"),100-OFFSET('Sanitation Data'!$E$4,0,10*ROW('Sanitation Data'!E6)),NA())</f>
        <v>#N/A</v>
      </c>
      <c r="AB12" s="100" t="e">
        <f ca="true">+IF(AND(ISNUMBER(OFFSET('Sanitation Data'!$E$6,0,10*ROW('Sanitation Data'!E6))),'Data Summary'!CQ12="Yes"),OFFSET('Sanitation Data'!$E$6,0,10*ROW('Sanitation Data'!E6)),NA())</f>
        <v>#N/A</v>
      </c>
      <c r="AC12" s="100" t="e">
        <f ca="true">+IF(AND(ISNUMBER(OFFSET('Sanitation Data'!$E$10,0,10*ROW('Sanitation Data'!E6))),'Data Summary'!CR12="Yes"),OFFSET('Sanitation Data'!$E$10,0,10*ROW('Sanitation Data'!E6)),NA())</f>
        <v>#N/A</v>
      </c>
      <c r="AD12" s="100" t="e">
        <f ca="true">+IF(AND(ISNUMBER(OFFSET('Sanitation Data'!$E$11,0,10*ROW('Sanitation Data'!E6))),'Data Summary'!CS12="Yes"),OFFSET('Sanitation Data'!$E$11,0,10*ROW('Sanitation Data'!E6)),NA())</f>
        <v>#N/A</v>
      </c>
      <c r="AE12" s="100" t="e">
        <f ca="true">+IF(AND(ISNUMBER(OFFSET('Sanitation Data'!$E$12,0,10*ROW('Sanitation Data'!E6))),'Data Summary'!CT12="Yes"),OFFSET('Sanitation Data'!$E$12,0,10*ROW('Sanitation Data'!E6)),NA())</f>
        <v>#N/A</v>
      </c>
      <c r="AF12" s="100" t="e">
        <f ca="true">+IF(AND(ISNUMBER(OFFSET('Sanitation Data'!$F$4,0,10*ROW('Sanitation Data'!F6))),'Data Summary'!CU12="Yes"),100-OFFSET('Sanitation Data'!$F$4,0,10*ROW('Sanitation Data'!F6)),NA())</f>
        <v>#N/A</v>
      </c>
      <c r="AG12" s="100" t="e">
        <f ca="true">+IF(AND(ISNUMBER(OFFSET('Sanitation Data'!$F$6,0,10*ROW('Sanitation Data'!F6))),'Data Summary'!CV12="Yes"),OFFSET('Sanitation Data'!$F$6,0,10*ROW('Sanitation Data'!F6)),NA())</f>
        <v>#N/A</v>
      </c>
      <c r="AH12" s="100" t="e">
        <f ca="true">+IF(AND(ISNUMBER(OFFSET('Sanitation Data'!$F$10,0,10*ROW('Sanitation Data'!F6))),'Data Summary'!CW12="Yes"),OFFSET('Sanitation Data'!$F$10,0,10*ROW('Sanitation Data'!F6)),NA())</f>
        <v>#N/A</v>
      </c>
      <c r="AI12" s="100" t="e">
        <f ca="true">+IF(AND(ISNUMBER(OFFSET('Sanitation Data'!$F$11,0,10*ROW('Sanitation Data'!F6))),'Data Summary'!CX12="Yes"),OFFSET('Sanitation Data'!$F$11,0,10*ROW('Sanitation Data'!F6)),NA())</f>
        <v>#N/A</v>
      </c>
      <c r="AJ12" s="100" t="e">
        <f ca="true">+IF(AND(ISNUMBER(OFFSET('Sanitation Data'!$F$12,0,10*ROW('Sanitation Data'!F6))),'Data Summary'!CY12="Yes"),OFFSET('Sanitation Data'!$F$12,0,10*ROW('Sanitation Data'!F6)),NA())</f>
        <v>#N/A</v>
      </c>
      <c r="AK12" s="100" t="e">
        <f ca="true">+IF(AND(ISNUMBER(OFFSET('Sanitation Data'!$G$4,0,10*ROW('Sanitation Data'!G6))),'Data Summary'!CZ12="Yes"),100-OFFSET('Sanitation Data'!$G$4,0,10*ROW('Sanitation Data'!G6)),NA())</f>
        <v>#N/A</v>
      </c>
      <c r="AL12" s="100" t="e">
        <f ca="true">+IF(AND(ISNUMBER(OFFSET('Sanitation Data'!$G$6,0,10*ROW('Sanitation Data'!G6))),'Data Summary'!DA12="Yes"),OFFSET('Sanitation Data'!$G$6,0,10*ROW('Sanitation Data'!G6)),NA())</f>
        <v>#N/A</v>
      </c>
      <c r="AM12" s="100" t="e">
        <f ca="true">+IF(AND(ISNUMBER(OFFSET('Sanitation Data'!$G$10,0,10*ROW('Sanitation Data'!G6))),'Data Summary'!DB12="Yes"),OFFSET('Sanitation Data'!$G$10,0,10*ROW('Sanitation Data'!G6)),NA())</f>
        <v>#N/A</v>
      </c>
      <c r="AN12" s="100" t="e">
        <f ca="true">+IF(AND(ISNUMBER(OFFSET('Sanitation Data'!$G$11,0,10*ROW('Sanitation Data'!G6))),'Data Summary'!DC12="Yes"),OFFSET('Sanitation Data'!$G$11,0,10*ROW('Sanitation Data'!G6)),NA())</f>
        <v>#N/A</v>
      </c>
      <c r="AO12" s="100" t="e">
        <f ca="true">+IF(AND(ISNUMBER(OFFSET('Sanitation Data'!$G$12,0,10*ROW('Sanitation Data'!G6))),'Data Summary'!DD12="Yes"),OFFSET('Sanitation Data'!$G$12,0,10*ROW('Sanitation Data'!G6)),NA())</f>
        <v>#N/A</v>
      </c>
      <c r="AP12" s="100" t="e">
        <f ca="true">+IF(AND(ISNUMBER(OFFSET('Sanitation Data'!$H$4,0,10*ROW('Sanitation Data'!H6))),'Data Summary'!DE12="Yes"),100-OFFSET('Sanitation Data'!$H$4,0,10*ROW('Sanitation Data'!H6)),NA())</f>
        <v>#N/A</v>
      </c>
      <c r="AQ12" s="100" t="e">
        <f ca="true">+IF(AND(ISNUMBER(OFFSET('Sanitation Data'!$H$6,0,10*ROW('Sanitation Data'!H6))),'Data Summary'!DF12="Yes"),OFFSET('Sanitation Data'!$H$6,0,10*ROW('Sanitation Data'!H6)),NA())</f>
        <v>#N/A</v>
      </c>
      <c r="AR12" s="100" t="e">
        <f ca="true">+IF(AND(ISNUMBER(OFFSET('Sanitation Data'!$H$10,0,10*ROW('Sanitation Data'!H6))),'Data Summary'!DG12="Yes"),OFFSET('Sanitation Data'!$H$10,0,10*ROW('Sanitation Data'!H6)),NA())</f>
        <v>#N/A</v>
      </c>
      <c r="AS12" s="100" t="e">
        <f ca="true">+IF(AND(ISNUMBER(OFFSET('Sanitation Data'!$H$11,0,10*ROW('Sanitation Data'!H6))),'Data Summary'!DH12="Yes"),OFFSET('Sanitation Data'!$H$11,0,10*ROW('Sanitation Data'!H6)),NA())</f>
        <v>#N/A</v>
      </c>
      <c r="AT12" s="100">
        <f ca="true">+IF(AND(ISNUMBER(OFFSET('Sanitation Data'!$H$12,0,10*ROW('Sanitation Data'!H6))),'Data Summary'!DI12="Yes"),OFFSET('Sanitation Data'!$H$12,0,10*ROW('Sanitation Data'!H6)),NA())</f>
        <v>94.5</v>
      </c>
      <c r="AU12" s="100" t="e">
        <f ca="true">+IF(AND(ISNUMBER(OFFSET('Sanitation Data'!$I$4,0,10*ROW('Sanitation Data'!I6))),'Data Summary'!DJ12="Yes"),100-OFFSET('Sanitation Data'!$I$4,0,10*ROW('Sanitation Data'!I6)),NA())</f>
        <v>#N/A</v>
      </c>
      <c r="AV12" s="100" t="e">
        <f ca="true">+IF(AND(ISNUMBER(OFFSET('Sanitation Data'!$I$6,0,10*ROW('Sanitation Data'!I6))),'Data Summary'!DK12="Yes"),OFFSET('Sanitation Data'!$I$6,0,10*ROW('Sanitation Data'!I6)),NA())</f>
        <v>#N/A</v>
      </c>
      <c r="AW12" s="100" t="e">
        <f ca="true">+IF(AND(ISNUMBER(OFFSET('Sanitation Data'!$I$10,0,10*ROW('Sanitation Data'!I6))),'Data Summary'!DL12="Yes"),OFFSET('Sanitation Data'!$I$10,0,10*ROW('Sanitation Data'!I6)),NA())</f>
        <v>#N/A</v>
      </c>
      <c r="AX12" s="100" t="e">
        <f ca="true">+IF(AND(ISNUMBER(OFFSET('Sanitation Data'!$I$11,0,10*ROW('Sanitation Data'!I6))),'Data Summary'!DM12="Yes"),OFFSET('Sanitation Data'!$I$11,0,10*ROW('Sanitation Data'!I6)),NA())</f>
        <v>#N/A</v>
      </c>
      <c r="AY12" s="100">
        <f ca="true">+IF(AND(ISNUMBER(OFFSET('Sanitation Data'!$I$12,0,10*ROW('Sanitation Data'!I6))),'Data Summary'!DN12="Yes"),OFFSET('Sanitation Data'!$I$12,0,10*ROW('Sanitation Data'!I6)),NA())</f>
        <v>99.65</v>
      </c>
      <c r="AZ12" s="101" t="e">
        <f ca="true">+IF(AND(ISNUMBER(OFFSET('Hygiene Data'!$D$5,0,10*ROW('Hygiene Data'!D6))),'Data Summary'!DO12="Yes"),OFFSET('Hygiene Data'!$D$5,0,10*ROW('Hygiene Data'!D6)),NA())</f>
        <v>#N/A</v>
      </c>
      <c r="BA12" s="101">
        <f ca="true">+IF(AND(ISNUMBER(OFFSET('Hygiene Data'!$D$7,0,10*ROW('Hygiene Data'!D6))),'Data Summary'!DP12="Yes"),OFFSET('Hygiene Data'!$D$7,0,10*ROW('Hygiene Data'!D6)),NA())</f>
        <v>96.3</v>
      </c>
      <c r="BB12" s="101" t="e">
        <f ca="true">+IF(AND(ISNUMBER(OFFSET('Hygiene Data'!$D$9,0,10*ROW('Hygiene Data'!D6))),'Data Summary'!DQ12="Yes"),OFFSET('Hygiene Data'!$D$9,0,10*ROW('Hygiene Data'!D6)),NA())</f>
        <v>#N/A</v>
      </c>
      <c r="BC12" s="101" t="e">
        <f ca="true">+IF(AND(ISNUMBER(OFFSET('Hygiene Data'!$E$5,0,10*ROW('Hygiene Data'!E6))),'Data Summary'!DR12="Yes"),OFFSET('Hygiene Data'!$E$5,0,10*ROW('Hygiene Data'!E6)),NA())</f>
        <v>#N/A</v>
      </c>
      <c r="BD12" s="101" t="e">
        <f ca="true">+IF(AND(ISNUMBER(OFFSET('Hygiene Data'!$E$7,0,10*ROW('Hygiene Data'!E6))),'Data Summary'!DS12="Yes"),OFFSET('Hygiene Data'!$E$7,0,10*ROW('Hygiene Data'!E6)),NA())</f>
        <v>#N/A</v>
      </c>
      <c r="BE12" s="101" t="e">
        <f ca="true">+IF(AND(ISNUMBER(OFFSET('Hygiene Data'!$E$9,0,10*ROW('Hygiene Data'!E6))),'Data Summary'!DT12="Yes"),OFFSET('Hygiene Data'!$E$9,0,10*ROW('Hygiene Data'!E6)),NA())</f>
        <v>#N/A</v>
      </c>
      <c r="BF12" s="101" t="e">
        <f ca="true">+IF(AND(ISNUMBER(OFFSET('Hygiene Data'!$F$5,0,10*ROW('Hygiene Data'!F6))),'Data Summary'!DU12="Yes"),OFFSET('Hygiene Data'!$F$5,0,10*ROW('Hygiene Data'!F6)),NA())</f>
        <v>#N/A</v>
      </c>
      <c r="BG12" s="101" t="e">
        <f ca="true">+IF(AND(ISNUMBER(OFFSET('Hygiene Data'!$F$7,0,10*ROW('Hygiene Data'!F6))),'Data Summary'!DV12="Yes"),OFFSET('Hygiene Data'!$F$7,0,10*ROW('Hygiene Data'!F6)),NA())</f>
        <v>#N/A</v>
      </c>
      <c r="BH12" s="101" t="e">
        <f ca="true">+IF(AND(ISNUMBER(OFFSET('Hygiene Data'!$F$9,0,10*ROW('Hygiene Data'!F6))),'Data Summary'!DW12="Yes"),OFFSET('Hygiene Data'!$F$9,0,10*ROW('Hygiene Data'!F6)),NA())</f>
        <v>#N/A</v>
      </c>
      <c r="BI12" s="101" t="e">
        <f ca="true">+IF(AND(ISNUMBER(OFFSET('Hygiene Data'!$G$5,0,10*ROW('Hygiene Data'!G6))),'Data Summary'!DX12="Yes"),OFFSET('Hygiene Data'!$G$5,0,10*ROW('Hygiene Data'!G6)),NA())</f>
        <v>#N/A</v>
      </c>
      <c r="BJ12" s="101" t="e">
        <f ca="true">+IF(AND(ISNUMBER(OFFSET('Hygiene Data'!$G$7,0,10*ROW('Hygiene Data'!G6))),'Data Summary'!DY12="Yes"),OFFSET('Hygiene Data'!$G$7,0,10*ROW('Hygiene Data'!G6)),NA())</f>
        <v>#N/A</v>
      </c>
      <c r="BK12" s="101" t="e">
        <f ca="true">+IF(AND(ISNUMBER(OFFSET('Hygiene Data'!$G$9,0,10*ROW('Hygiene Data'!G6))),'Data Summary'!DZ12="Yes"),OFFSET('Hygiene Data'!$G$9,0,10*ROW('Hygiene Data'!G6)),NA())</f>
        <v>#N/A</v>
      </c>
      <c r="BL12" s="101" t="e">
        <f ca="true">+IF(AND(ISNUMBER(OFFSET('Hygiene Data'!$H$5,0,10*ROW('Hygiene Data'!H6))),'Data Summary'!EA12="Yes"),OFFSET('Hygiene Data'!$H$5,0,10*ROW('Hygiene Data'!H6)),NA())</f>
        <v>#N/A</v>
      </c>
      <c r="BM12" s="101">
        <f ca="true">+IF(AND(ISNUMBER(OFFSET('Hygiene Data'!$H$7,0,10*ROW('Hygiene Data'!H6))),'Data Summary'!EB12="Yes"),OFFSET('Hygiene Data'!$H$7,0,10*ROW('Hygiene Data'!H6)),NA())</f>
        <v>91.4</v>
      </c>
      <c r="BN12" s="101" t="e">
        <f ca="true">+IF(AND(ISNUMBER(OFFSET('Hygiene Data'!$H$9,0,10*ROW('Hygiene Data'!H6))),'Data Summary'!EC12="Yes"),OFFSET('Hygiene Data'!$H$9,0,10*ROW('Hygiene Data'!H6)),NA())</f>
        <v>#N/A</v>
      </c>
      <c r="BO12" s="101" t="e">
        <f ca="true">+IF(AND(ISNUMBER(OFFSET('Hygiene Data'!$I$5,0,10*ROW('Hygiene Data'!I6))),'Data Summary'!ED12="Yes"),OFFSET('Hygiene Data'!$I$5,0,10*ROW('Hygiene Data'!I6)),NA())</f>
        <v>#N/A</v>
      </c>
      <c r="BP12" s="101">
        <f ca="true">+IF(AND(ISNUMBER(OFFSET('Hygiene Data'!$I$7,0,10*ROW('Hygiene Data'!I6))),'Data Summary'!EE12="Yes"),OFFSET('Hygiene Data'!$I$7,0,10*ROW('Hygiene Data'!I6)),NA())</f>
        <v>96.35</v>
      </c>
      <c r="BQ12" s="101" t="e">
        <f ca="true">+IF(AND(ISNUMBER(OFFSET('Hygiene Data'!$I$9,0,10*ROW('Hygiene Data'!I6))),'Data Summary'!EF12="Yes"),OFFSET('Hygiene Data'!$I$9,0,10*ROW('Hygiene Data'!I6)),NA())</f>
        <v>#N/A</v>
      </c>
    </row>
    <row xmlns:x14ac="http://schemas.microsoft.com/office/spreadsheetml/2009/9/ac" r="13" x14ac:dyDescent="0.2">
      <c r="A13" s="362" t="str">
        <f ca="true">+RIGHT('Data Summary'!A13,LEN('Data Summary'!A13)-9)</f>
        <v>EMIS</v>
      </c>
      <c r="B13" s="38" t="str">
        <f ca="true">+IF(ISTEXT('Data Summary'!B13),'Data Summary'!B13,"")</f>
        <v>EMIS</v>
      </c>
      <c r="C13" s="361">
        <f ca="true">+VALUE('Data Summary'!C13)</f>
        <v>2013</v>
      </c>
      <c r="D13" s="99" t="e">
        <f ca="true">+IF(AND(ISNUMBER(OFFSET('Water Data'!$D$4,0,10*ROW('Water Data'!D7))),'Data Summary'!BS13="Yes"),100-OFFSET('Water Data'!$D$4,0,10*ROW('Water Data'!D7)),NA())</f>
        <v>#N/A</v>
      </c>
      <c r="E13" s="99">
        <f ca="true">+IF(AND(ISNUMBER(OFFSET('Water Data'!$D$6,0,10*ROW('Water Data'!D7))),'Data Summary'!BT13="Yes"),OFFSET('Water Data'!$D$6,0,10*ROW('Water Data'!D7)),NA())</f>
        <v>97.199999999999989</v>
      </c>
      <c r="F13" s="99" t="e">
        <f ca="true">+IF(AND(ISNUMBER(OFFSET('Water Data'!$D$9,0,10*ROW('Water Data'!D7))),'Data Summary'!BU13="Yes"),OFFSET('Water Data'!$D$9,0,10*ROW('Water Data'!D7)),NA())</f>
        <v>#N/A</v>
      </c>
      <c r="G13" s="99" t="e">
        <f ca="true">+IF(AND(ISNUMBER(OFFSET('Water Data'!$E$4,0,10*ROW('Water Data'!E7))),'Data Summary'!BV13="Yes"),100-OFFSET('Water Data'!$E$4,0,10*ROW('Water Data'!E7)),NA())</f>
        <v>#N/A</v>
      </c>
      <c r="H13" s="99" t="e">
        <f ca="true">+IF(AND(ISNUMBER(OFFSET('Water Data'!$E$6,0,10*ROW('Water Data'!E7))),'Data Summary'!BW13="Yes"),OFFSET('Water Data'!$E$6,0,10*ROW('Water Data'!E7)),NA())</f>
        <v>#N/A</v>
      </c>
      <c r="I13" s="99" t="e">
        <f ca="true">+IF(AND(ISNUMBER(OFFSET('Water Data'!$E$9,0,10*ROW('Water Data'!E7))),'Data Summary'!BX13="Yes"),OFFSET('Water Data'!$E$9,0,10*ROW('Water Data'!E7)),NA())</f>
        <v>#N/A</v>
      </c>
      <c r="J13" s="99" t="e">
        <f ca="true">+IF(AND(ISNUMBER(OFFSET('Water Data'!$F$4,0,10*ROW('Water Data'!F7))),'Data Summary'!BY13="Yes"),100-OFFSET('Water Data'!$F$4,0,10*ROW('Water Data'!F7)),NA())</f>
        <v>#N/A</v>
      </c>
      <c r="K13" s="99" t="e">
        <f ca="true">+IF(AND(ISNUMBER(OFFSET('Water Data'!$F$6,0,10*ROW('Water Data'!F7))),'Data Summary'!BZ13="Yes"),OFFSET('Water Data'!$F$6,0,10*ROW('Water Data'!F7)),NA())</f>
        <v>#N/A</v>
      </c>
      <c r="L13" s="99" t="e">
        <f ca="true">+IF(AND(ISNUMBER(OFFSET('Water Data'!$F$9,0,10*ROW('Water Data'!F7))),'Data Summary'!CA13="Yes"),OFFSET('Water Data'!$F$9,0,10*ROW('Water Data'!F7)),NA())</f>
        <v>#N/A</v>
      </c>
      <c r="M13" s="99" t="e">
        <f ca="true">+IF(AND(ISNUMBER(OFFSET('Water Data'!$G$4,0,10*ROW('Water Data'!G7))),'Data Summary'!CB13="Yes"),100-OFFSET('Water Data'!$G$4,0,10*ROW('Water Data'!G7)),NA())</f>
        <v>#N/A</v>
      </c>
      <c r="N13" s="99" t="e">
        <f ca="true">+IF(AND(ISNUMBER(OFFSET('Water Data'!$G$6,0,10*ROW('Water Data'!G7))),'Data Summary'!CC13="Yes"),OFFSET('Water Data'!$G$6,0,10*ROW('Water Data'!G7)),NA())</f>
        <v>#N/A</v>
      </c>
      <c r="O13" s="99" t="e">
        <f ca="true">+IF(AND(ISNUMBER(OFFSET('Water Data'!$G$9,0,10*ROW('Water Data'!G7))),'Data Summary'!CD13="Yes"),OFFSET('Water Data'!$G$9,0,10*ROW('Water Data'!G7)),NA())</f>
        <v>#N/A</v>
      </c>
      <c r="P13" s="99" t="e">
        <f ca="true">+IF(AND(ISNUMBER(OFFSET('Water Data'!$H$4,0,10*ROW('Water Data'!H7))),'Data Summary'!CE13="Yes"),100-OFFSET('Water Data'!$H$4,0,10*ROW('Water Data'!H7)),NA())</f>
        <v>#N/A</v>
      </c>
      <c r="Q13" s="99">
        <f ca="true">+IF(AND(ISNUMBER(OFFSET('Water Data'!$H$6,0,10*ROW('Water Data'!H7))),'Data Summary'!CF13="Yes"),OFFSET('Water Data'!$H$6,0,10*ROW('Water Data'!H7)),NA())</f>
        <v>95.35</v>
      </c>
      <c r="R13" s="99" t="e">
        <f ca="true">+IF(AND(ISNUMBER(OFFSET('Water Data'!$H$9,0,10*ROW('Water Data'!H7))),'Data Summary'!CG13="Yes"),OFFSET('Water Data'!$H$9,0,10*ROW('Water Data'!H7)),NA())</f>
        <v>#N/A</v>
      </c>
      <c r="S13" s="99" t="e">
        <f ca="true">+IF(AND(ISNUMBER(OFFSET('Water Data'!$I$4,0,10*ROW('Water Data'!I7))),'Data Summary'!CH13="Yes"),100-OFFSET('Water Data'!$I$4,0,10*ROW('Water Data'!I7)),NA())</f>
        <v>#N/A</v>
      </c>
      <c r="T13" s="99">
        <f ca="true">+IF(AND(ISNUMBER(OFFSET('Water Data'!$I$6,0,10*ROW('Water Data'!I7))),'Data Summary'!CI13="Yes"),OFFSET('Water Data'!$I$6,0,10*ROW('Water Data'!I7)),NA())</f>
        <v>95.2</v>
      </c>
      <c r="U13" s="99" t="e">
        <f ca="true">+IF(AND(ISNUMBER(OFFSET('Water Data'!$I$9,0,10*ROW('Water Data'!I7))),'Data Summary'!CJ13="Yes"),OFFSET('Water Data'!$I$9,0,10*ROW('Water Data'!I7)),NA())</f>
        <v>#N/A</v>
      </c>
      <c r="V13" s="100" t="e">
        <f ca="true">+IF(AND(ISNUMBER(OFFSET('Sanitation Data'!$D$4,0,10*ROW('Sanitation Data'!D7))),'Data Summary'!CK13="Yes"),100-OFFSET('Sanitation Data'!$D$4,0,10*ROW('Sanitation Data'!D7)),NA())</f>
        <v>#N/A</v>
      </c>
      <c r="W13" s="100">
        <f ca="true">+IF(AND(ISNUMBER(OFFSET('Sanitation Data'!$D$6,0,10*ROW('Sanitation Data'!D7))),'Data Summary'!CL13="Yes"),OFFSET('Sanitation Data'!$D$6,0,10*ROW('Sanitation Data'!D7)),NA())</f>
        <v>100</v>
      </c>
      <c r="X13" s="100" t="e">
        <f ca="true">+IF(AND(ISNUMBER(OFFSET('Sanitation Data'!$D$10,0,10*ROW('Sanitation Data'!D7))),'Data Summary'!CM13="Yes"),OFFSET('Sanitation Data'!$D$10,0,10*ROW('Sanitation Data'!D7)),NA())</f>
        <v>#N/A</v>
      </c>
      <c r="Y13" s="100" t="e">
        <f ca="true">+IF(AND(ISNUMBER(OFFSET('Sanitation Data'!$D$11,0,10*ROW('Sanitation Data'!D7))),'Data Summary'!CN13="Yes"),OFFSET('Sanitation Data'!$D$11,0,10*ROW('Sanitation Data'!D7)),NA())</f>
        <v>#N/A</v>
      </c>
      <c r="Z13" s="100" t="e">
        <f ca="true">+IF(AND(ISNUMBER(OFFSET('Sanitation Data'!$D$12,0,10*ROW('Sanitation Data'!D7))),'Data Summary'!CO13="Yes"),OFFSET('Sanitation Data'!$D$12,0,10*ROW('Sanitation Data'!D7)),NA())</f>
        <v>#N/A</v>
      </c>
      <c r="AA13" s="100" t="e">
        <f ca="true">+IF(AND(ISNUMBER(OFFSET('Sanitation Data'!$E$4,0,10*ROW('Sanitation Data'!E7))),'Data Summary'!CP13="Yes"),100-OFFSET('Sanitation Data'!$E$4,0,10*ROW('Sanitation Data'!E7)),NA())</f>
        <v>#N/A</v>
      </c>
      <c r="AB13" s="100" t="e">
        <f ca="true">+IF(AND(ISNUMBER(OFFSET('Sanitation Data'!$E$6,0,10*ROW('Sanitation Data'!E7))),'Data Summary'!CQ13="Yes"),OFFSET('Sanitation Data'!$E$6,0,10*ROW('Sanitation Data'!E7)),NA())</f>
        <v>#N/A</v>
      </c>
      <c r="AC13" s="100" t="e">
        <f ca="true">+IF(AND(ISNUMBER(OFFSET('Sanitation Data'!$E$10,0,10*ROW('Sanitation Data'!E7))),'Data Summary'!CR13="Yes"),OFFSET('Sanitation Data'!$E$10,0,10*ROW('Sanitation Data'!E7)),NA())</f>
        <v>#N/A</v>
      </c>
      <c r="AD13" s="100" t="e">
        <f ca="true">+IF(AND(ISNUMBER(OFFSET('Sanitation Data'!$E$11,0,10*ROW('Sanitation Data'!E7))),'Data Summary'!CS13="Yes"),OFFSET('Sanitation Data'!$E$11,0,10*ROW('Sanitation Data'!E7)),NA())</f>
        <v>#N/A</v>
      </c>
      <c r="AE13" s="100" t="e">
        <f ca="true">+IF(AND(ISNUMBER(OFFSET('Sanitation Data'!$E$12,0,10*ROW('Sanitation Data'!E7))),'Data Summary'!CT13="Yes"),OFFSET('Sanitation Data'!$E$12,0,10*ROW('Sanitation Data'!E7)),NA())</f>
        <v>#N/A</v>
      </c>
      <c r="AF13" s="100" t="e">
        <f ca="true">+IF(AND(ISNUMBER(OFFSET('Sanitation Data'!$F$4,0,10*ROW('Sanitation Data'!F7))),'Data Summary'!CU13="Yes"),100-OFFSET('Sanitation Data'!$F$4,0,10*ROW('Sanitation Data'!F7)),NA())</f>
        <v>#N/A</v>
      </c>
      <c r="AG13" s="100" t="e">
        <f ca="true">+IF(AND(ISNUMBER(OFFSET('Sanitation Data'!$F$6,0,10*ROW('Sanitation Data'!F7))),'Data Summary'!CV13="Yes"),OFFSET('Sanitation Data'!$F$6,0,10*ROW('Sanitation Data'!F7)),NA())</f>
        <v>#N/A</v>
      </c>
      <c r="AH13" s="100" t="e">
        <f ca="true">+IF(AND(ISNUMBER(OFFSET('Sanitation Data'!$F$10,0,10*ROW('Sanitation Data'!F7))),'Data Summary'!CW13="Yes"),OFFSET('Sanitation Data'!$F$10,0,10*ROW('Sanitation Data'!F7)),NA())</f>
        <v>#N/A</v>
      </c>
      <c r="AI13" s="100" t="e">
        <f ca="true">+IF(AND(ISNUMBER(OFFSET('Sanitation Data'!$F$11,0,10*ROW('Sanitation Data'!F7))),'Data Summary'!CX13="Yes"),OFFSET('Sanitation Data'!$F$11,0,10*ROW('Sanitation Data'!F7)),NA())</f>
        <v>#N/A</v>
      </c>
      <c r="AJ13" s="100" t="e">
        <f ca="true">+IF(AND(ISNUMBER(OFFSET('Sanitation Data'!$F$12,0,10*ROW('Sanitation Data'!F7))),'Data Summary'!CY13="Yes"),OFFSET('Sanitation Data'!$F$12,0,10*ROW('Sanitation Data'!F7)),NA())</f>
        <v>#N/A</v>
      </c>
      <c r="AK13" s="100" t="e">
        <f ca="true">+IF(AND(ISNUMBER(OFFSET('Sanitation Data'!$G$4,0,10*ROW('Sanitation Data'!G7))),'Data Summary'!CZ13="Yes"),100-OFFSET('Sanitation Data'!$G$4,0,10*ROW('Sanitation Data'!G7)),NA())</f>
        <v>#N/A</v>
      </c>
      <c r="AL13" s="100" t="e">
        <f ca="true">+IF(AND(ISNUMBER(OFFSET('Sanitation Data'!$G$6,0,10*ROW('Sanitation Data'!G7))),'Data Summary'!DA13="Yes"),OFFSET('Sanitation Data'!$G$6,0,10*ROW('Sanitation Data'!G7)),NA())</f>
        <v>#N/A</v>
      </c>
      <c r="AM13" s="100" t="e">
        <f ca="true">+IF(AND(ISNUMBER(OFFSET('Sanitation Data'!$G$10,0,10*ROW('Sanitation Data'!G7))),'Data Summary'!DB13="Yes"),OFFSET('Sanitation Data'!$G$10,0,10*ROW('Sanitation Data'!G7)),NA())</f>
        <v>#N/A</v>
      </c>
      <c r="AN13" s="100" t="e">
        <f ca="true">+IF(AND(ISNUMBER(OFFSET('Sanitation Data'!$G$11,0,10*ROW('Sanitation Data'!G7))),'Data Summary'!DC13="Yes"),OFFSET('Sanitation Data'!$G$11,0,10*ROW('Sanitation Data'!G7)),NA())</f>
        <v>#N/A</v>
      </c>
      <c r="AO13" s="100" t="e">
        <f ca="true">+IF(AND(ISNUMBER(OFFSET('Sanitation Data'!$G$12,0,10*ROW('Sanitation Data'!G7))),'Data Summary'!DD13="Yes"),OFFSET('Sanitation Data'!$G$12,0,10*ROW('Sanitation Data'!G7)),NA())</f>
        <v>#N/A</v>
      </c>
      <c r="AP13" s="100" t="e">
        <f ca="true">+IF(AND(ISNUMBER(OFFSET('Sanitation Data'!$H$4,0,10*ROW('Sanitation Data'!H7))),'Data Summary'!DE13="Yes"),100-OFFSET('Sanitation Data'!$H$4,0,10*ROW('Sanitation Data'!H7)),NA())</f>
        <v>#N/A</v>
      </c>
      <c r="AQ13" s="100">
        <f ca="true">+IF(AND(ISNUMBER(OFFSET('Sanitation Data'!$H$6,0,10*ROW('Sanitation Data'!H7))),'Data Summary'!DF13="Yes"),OFFSET('Sanitation Data'!$H$6,0,10*ROW('Sanitation Data'!H7)),NA())</f>
        <v>100</v>
      </c>
      <c r="AR13" s="100" t="e">
        <f ca="true">+IF(AND(ISNUMBER(OFFSET('Sanitation Data'!$H$10,0,10*ROW('Sanitation Data'!H7))),'Data Summary'!DG13="Yes"),OFFSET('Sanitation Data'!$H$10,0,10*ROW('Sanitation Data'!H7)),NA())</f>
        <v>#N/A</v>
      </c>
      <c r="AS13" s="100" t="e">
        <f ca="true">+IF(AND(ISNUMBER(OFFSET('Sanitation Data'!$H$11,0,10*ROW('Sanitation Data'!H7))),'Data Summary'!DH13="Yes"),OFFSET('Sanitation Data'!$H$11,0,10*ROW('Sanitation Data'!H7)),NA())</f>
        <v>#N/A</v>
      </c>
      <c r="AT13" s="100" t="e">
        <f ca="true">+IF(AND(ISNUMBER(OFFSET('Sanitation Data'!$H$12,0,10*ROW('Sanitation Data'!H7))),'Data Summary'!DI13="Yes"),OFFSET('Sanitation Data'!$H$12,0,10*ROW('Sanitation Data'!H7)),NA())</f>
        <v>#N/A</v>
      </c>
      <c r="AU13" s="100" t="e">
        <f ca="true">+IF(AND(ISNUMBER(OFFSET('Sanitation Data'!$I$4,0,10*ROW('Sanitation Data'!I7))),'Data Summary'!DJ13="Yes"),100-OFFSET('Sanitation Data'!$I$4,0,10*ROW('Sanitation Data'!I7)),NA())</f>
        <v>#N/A</v>
      </c>
      <c r="AV13" s="100">
        <f ca="true">+IF(AND(ISNUMBER(OFFSET('Sanitation Data'!$I$6,0,10*ROW('Sanitation Data'!I7))),'Data Summary'!DK13="Yes"),OFFSET('Sanitation Data'!$I$6,0,10*ROW('Sanitation Data'!I7)),NA())</f>
        <v>100</v>
      </c>
      <c r="AW13" s="100" t="e">
        <f ca="true">+IF(AND(ISNUMBER(OFFSET('Sanitation Data'!$I$10,0,10*ROW('Sanitation Data'!I7))),'Data Summary'!DL13="Yes"),OFFSET('Sanitation Data'!$I$10,0,10*ROW('Sanitation Data'!I7)),NA())</f>
        <v>#N/A</v>
      </c>
      <c r="AX13" s="100" t="e">
        <f ca="true">+IF(AND(ISNUMBER(OFFSET('Sanitation Data'!$I$11,0,10*ROW('Sanitation Data'!I7))),'Data Summary'!DM13="Yes"),OFFSET('Sanitation Data'!$I$11,0,10*ROW('Sanitation Data'!I7)),NA())</f>
        <v>#N/A</v>
      </c>
      <c r="AY13" s="100" t="e">
        <f ca="true">+IF(AND(ISNUMBER(OFFSET('Sanitation Data'!$I$12,0,10*ROW('Sanitation Data'!I7))),'Data Summary'!DN13="Yes"),OFFSET('Sanitation Data'!$I$12,0,10*ROW('Sanitation Data'!I7)),NA())</f>
        <v>#N/A</v>
      </c>
      <c r="AZ13" s="101" t="e">
        <f ca="true">+IF(AND(ISNUMBER(OFFSET('Hygiene Data'!$D$5,0,10*ROW('Hygiene Data'!D7))),'Data Summary'!DO13="Yes"),OFFSET('Hygiene Data'!$D$5,0,10*ROW('Hygiene Data'!D7)),NA())</f>
        <v>#N/A</v>
      </c>
      <c r="BA13" s="101" t="e">
        <f ca="true">+IF(AND(ISNUMBER(OFFSET('Hygiene Data'!$D$7,0,10*ROW('Hygiene Data'!D7))),'Data Summary'!DP13="Yes"),OFFSET('Hygiene Data'!$D$7,0,10*ROW('Hygiene Data'!D7)),NA())</f>
        <v>#N/A</v>
      </c>
      <c r="BB13" s="101" t="e">
        <f ca="true">+IF(AND(ISNUMBER(OFFSET('Hygiene Data'!$D$9,0,10*ROW('Hygiene Data'!D7))),'Data Summary'!DQ13="Yes"),OFFSET('Hygiene Data'!$D$9,0,10*ROW('Hygiene Data'!D7)),NA())</f>
        <v>#N/A</v>
      </c>
      <c r="BC13" s="101" t="e">
        <f ca="true">+IF(AND(ISNUMBER(OFFSET('Hygiene Data'!$E$5,0,10*ROW('Hygiene Data'!E7))),'Data Summary'!DR13="Yes"),OFFSET('Hygiene Data'!$E$5,0,10*ROW('Hygiene Data'!E7)),NA())</f>
        <v>#N/A</v>
      </c>
      <c r="BD13" s="101" t="e">
        <f ca="true">+IF(AND(ISNUMBER(OFFSET('Hygiene Data'!$E$7,0,10*ROW('Hygiene Data'!E7))),'Data Summary'!DS13="Yes"),OFFSET('Hygiene Data'!$E$7,0,10*ROW('Hygiene Data'!E7)),NA())</f>
        <v>#N/A</v>
      </c>
      <c r="BE13" s="101" t="e">
        <f ca="true">+IF(AND(ISNUMBER(OFFSET('Hygiene Data'!$E$9,0,10*ROW('Hygiene Data'!E7))),'Data Summary'!DT13="Yes"),OFFSET('Hygiene Data'!$E$9,0,10*ROW('Hygiene Data'!E7)),NA())</f>
        <v>#N/A</v>
      </c>
      <c r="BF13" s="101" t="e">
        <f ca="true">+IF(AND(ISNUMBER(OFFSET('Hygiene Data'!$F$5,0,10*ROW('Hygiene Data'!F7))),'Data Summary'!DU13="Yes"),OFFSET('Hygiene Data'!$F$5,0,10*ROW('Hygiene Data'!F7)),NA())</f>
        <v>#N/A</v>
      </c>
      <c r="BG13" s="101" t="e">
        <f ca="true">+IF(AND(ISNUMBER(OFFSET('Hygiene Data'!$F$7,0,10*ROW('Hygiene Data'!F7))),'Data Summary'!DV13="Yes"),OFFSET('Hygiene Data'!$F$7,0,10*ROW('Hygiene Data'!F7)),NA())</f>
        <v>#N/A</v>
      </c>
      <c r="BH13" s="101" t="e">
        <f ca="true">+IF(AND(ISNUMBER(OFFSET('Hygiene Data'!$F$9,0,10*ROW('Hygiene Data'!F7))),'Data Summary'!DW13="Yes"),OFFSET('Hygiene Data'!$F$9,0,10*ROW('Hygiene Data'!F7)),NA())</f>
        <v>#N/A</v>
      </c>
      <c r="BI13" s="101" t="e">
        <f ca="true">+IF(AND(ISNUMBER(OFFSET('Hygiene Data'!$G$5,0,10*ROW('Hygiene Data'!G7))),'Data Summary'!DX13="Yes"),OFFSET('Hygiene Data'!$G$5,0,10*ROW('Hygiene Data'!G7)),NA())</f>
        <v>#N/A</v>
      </c>
      <c r="BJ13" s="101" t="e">
        <f ca="true">+IF(AND(ISNUMBER(OFFSET('Hygiene Data'!$G$7,0,10*ROW('Hygiene Data'!G7))),'Data Summary'!DY13="Yes"),OFFSET('Hygiene Data'!$G$7,0,10*ROW('Hygiene Data'!G7)),NA())</f>
        <v>#N/A</v>
      </c>
      <c r="BK13" s="101" t="e">
        <f ca="true">+IF(AND(ISNUMBER(OFFSET('Hygiene Data'!$G$9,0,10*ROW('Hygiene Data'!G7))),'Data Summary'!DZ13="Yes"),OFFSET('Hygiene Data'!$G$9,0,10*ROW('Hygiene Data'!G7)),NA())</f>
        <v>#N/A</v>
      </c>
      <c r="BL13" s="101" t="e">
        <f ca="true">+IF(AND(ISNUMBER(OFFSET('Hygiene Data'!$H$5,0,10*ROW('Hygiene Data'!H7))),'Data Summary'!EA13="Yes"),OFFSET('Hygiene Data'!$H$5,0,10*ROW('Hygiene Data'!H7)),NA())</f>
        <v>#N/A</v>
      </c>
      <c r="BM13" s="101" t="e">
        <f ca="true">+IF(AND(ISNUMBER(OFFSET('Hygiene Data'!$H$7,0,10*ROW('Hygiene Data'!H7))),'Data Summary'!EB13="Yes"),OFFSET('Hygiene Data'!$H$7,0,10*ROW('Hygiene Data'!H7)),NA())</f>
        <v>#N/A</v>
      </c>
      <c r="BN13" s="101" t="e">
        <f ca="true">+IF(AND(ISNUMBER(OFFSET('Hygiene Data'!$H$9,0,10*ROW('Hygiene Data'!H7))),'Data Summary'!EC13="Yes"),OFFSET('Hygiene Data'!$H$9,0,10*ROW('Hygiene Data'!H7)),NA())</f>
        <v>#N/A</v>
      </c>
      <c r="BO13" s="101" t="e">
        <f ca="true">+IF(AND(ISNUMBER(OFFSET('Hygiene Data'!$I$5,0,10*ROW('Hygiene Data'!I7))),'Data Summary'!ED13="Yes"),OFFSET('Hygiene Data'!$I$5,0,10*ROW('Hygiene Data'!I7)),NA())</f>
        <v>#N/A</v>
      </c>
      <c r="BP13" s="101" t="e">
        <f ca="true">+IF(AND(ISNUMBER(OFFSET('Hygiene Data'!$I$7,0,10*ROW('Hygiene Data'!I7))),'Data Summary'!EE13="Yes"),OFFSET('Hygiene Data'!$I$7,0,10*ROW('Hygiene Data'!I7)),NA())</f>
        <v>#N/A</v>
      </c>
      <c r="BQ13" s="101" t="e">
        <f ca="true">+IF(AND(ISNUMBER(OFFSET('Hygiene Data'!$I$9,0,10*ROW('Hygiene Data'!I7))),'Data Summary'!EF13="Yes"),OFFSET('Hygiene Data'!$I$9,0,10*ROW('Hygiene Data'!I7)),NA())</f>
        <v>#N/A</v>
      </c>
    </row>
    <row xmlns:x14ac="http://schemas.microsoft.com/office/spreadsheetml/2009/9/ac" r="14" x14ac:dyDescent="0.2">
      <c r="A14" s="362" t="str">
        <f ca="true">+RIGHT('Data Summary'!A14,LEN('Data Summary'!A14)-9)</f>
        <v>SDG</v>
      </c>
      <c r="B14" s="38" t="str">
        <f ca="true">+IF(ISTEXT('Data Summary'!B14),'Data Summary'!B14,"")</f>
        <v>Admin</v>
      </c>
      <c r="C14" s="361">
        <f ca="true">+VALUE('Data Summary'!C14)</f>
        <v>2013</v>
      </c>
      <c r="D14" s="99" t="e">
        <f ca="true">+IF(AND(ISNUMBER(OFFSET('Water Data'!$D$4,0,10*ROW('Water Data'!D8))),'Data Summary'!BS14="Yes"),100-OFFSET('Water Data'!$D$4,0,10*ROW('Water Data'!D8)),NA())</f>
        <v>#N/A</v>
      </c>
      <c r="E14" s="99" t="e">
        <f ca="true">+IF(AND(ISNUMBER(OFFSET('Water Data'!$D$6,0,10*ROW('Water Data'!D8))),'Data Summary'!BT14="Yes"),OFFSET('Water Data'!$D$6,0,10*ROW('Water Data'!D8)),NA())</f>
        <v>#N/A</v>
      </c>
      <c r="F14" s="99">
        <f ca="true">+IF(AND(ISNUMBER(OFFSET('Water Data'!$D$9,0,10*ROW('Water Data'!D8))),'Data Summary'!BU14="Yes"),OFFSET('Water Data'!$D$9,0,10*ROW('Water Data'!D8)),NA())</f>
        <v>99.3</v>
      </c>
      <c r="G14" s="99" t="e">
        <f ca="true">+IF(AND(ISNUMBER(OFFSET('Water Data'!$E$4,0,10*ROW('Water Data'!E8))),'Data Summary'!BV14="Yes"),100-OFFSET('Water Data'!$E$4,0,10*ROW('Water Data'!E8)),NA())</f>
        <v>#N/A</v>
      </c>
      <c r="H14" s="99" t="e">
        <f ca="true">+IF(AND(ISNUMBER(OFFSET('Water Data'!$E$6,0,10*ROW('Water Data'!E8))),'Data Summary'!BW14="Yes"),OFFSET('Water Data'!$E$6,0,10*ROW('Water Data'!E8)),NA())</f>
        <v>#N/A</v>
      </c>
      <c r="I14" s="99" t="e">
        <f ca="true">+IF(AND(ISNUMBER(OFFSET('Water Data'!$E$9,0,10*ROW('Water Data'!E8))),'Data Summary'!BX14="Yes"),OFFSET('Water Data'!$E$9,0,10*ROW('Water Data'!E8)),NA())</f>
        <v>#N/A</v>
      </c>
      <c r="J14" s="99" t="e">
        <f ca="true">+IF(AND(ISNUMBER(OFFSET('Water Data'!$F$4,0,10*ROW('Water Data'!F8))),'Data Summary'!BY14="Yes"),100-OFFSET('Water Data'!$F$4,0,10*ROW('Water Data'!F8)),NA())</f>
        <v>#N/A</v>
      </c>
      <c r="K14" s="99" t="e">
        <f ca="true">+IF(AND(ISNUMBER(OFFSET('Water Data'!$F$6,0,10*ROW('Water Data'!F8))),'Data Summary'!BZ14="Yes"),OFFSET('Water Data'!$F$6,0,10*ROW('Water Data'!F8)),NA())</f>
        <v>#N/A</v>
      </c>
      <c r="L14" s="99" t="e">
        <f ca="true">+IF(AND(ISNUMBER(OFFSET('Water Data'!$F$9,0,10*ROW('Water Data'!F8))),'Data Summary'!CA14="Yes"),OFFSET('Water Data'!$F$9,0,10*ROW('Water Data'!F8)),NA())</f>
        <v>#N/A</v>
      </c>
      <c r="M14" s="99" t="e">
        <f ca="true">+IF(AND(ISNUMBER(OFFSET('Water Data'!$G$4,0,10*ROW('Water Data'!G8))),'Data Summary'!CB14="Yes"),100-OFFSET('Water Data'!$G$4,0,10*ROW('Water Data'!G8)),NA())</f>
        <v>#N/A</v>
      </c>
      <c r="N14" s="99" t="e">
        <f ca="true">+IF(AND(ISNUMBER(OFFSET('Water Data'!$G$6,0,10*ROW('Water Data'!G8))),'Data Summary'!CC14="Yes"),OFFSET('Water Data'!$G$6,0,10*ROW('Water Data'!G8)),NA())</f>
        <v>#N/A</v>
      </c>
      <c r="O14" s="99" t="e">
        <f ca="true">+IF(AND(ISNUMBER(OFFSET('Water Data'!$G$9,0,10*ROW('Water Data'!G8))),'Data Summary'!CD14="Yes"),OFFSET('Water Data'!$G$9,0,10*ROW('Water Data'!G8)),NA())</f>
        <v>#N/A</v>
      </c>
      <c r="P14" s="99" t="e">
        <f ca="true">+IF(AND(ISNUMBER(OFFSET('Water Data'!$H$4,0,10*ROW('Water Data'!H8))),'Data Summary'!CE14="Yes"),100-OFFSET('Water Data'!$H$4,0,10*ROW('Water Data'!H8)),NA())</f>
        <v>#N/A</v>
      </c>
      <c r="Q14" s="99" t="e">
        <f ca="true">+IF(AND(ISNUMBER(OFFSET('Water Data'!$H$6,0,10*ROW('Water Data'!H8))),'Data Summary'!CF14="Yes"),OFFSET('Water Data'!$H$6,0,10*ROW('Water Data'!H8)),NA())</f>
        <v>#N/A</v>
      </c>
      <c r="R14" s="99">
        <f ca="true">+IF(AND(ISNUMBER(OFFSET('Water Data'!$H$9,0,10*ROW('Water Data'!H8))),'Data Summary'!CG14="Yes"),OFFSET('Water Data'!$H$9,0,10*ROW('Water Data'!H8)),NA())</f>
        <v>98.3</v>
      </c>
      <c r="S14" s="99" t="e">
        <f ca="true">+IF(AND(ISNUMBER(OFFSET('Water Data'!$I$4,0,10*ROW('Water Data'!I8))),'Data Summary'!CH14="Yes"),100-OFFSET('Water Data'!$I$4,0,10*ROW('Water Data'!I8)),NA())</f>
        <v>#N/A</v>
      </c>
      <c r="T14" s="99" t="e">
        <f ca="true">+IF(AND(ISNUMBER(OFFSET('Water Data'!$I$6,0,10*ROW('Water Data'!I8))),'Data Summary'!CI14="Yes"),OFFSET('Water Data'!$I$6,0,10*ROW('Water Data'!I8)),NA())</f>
        <v>#N/A</v>
      </c>
      <c r="U14" s="99">
        <f ca="true">+IF(AND(ISNUMBER(OFFSET('Water Data'!$I$9,0,10*ROW('Water Data'!I8))),'Data Summary'!CJ14="Yes"),OFFSET('Water Data'!$I$9,0,10*ROW('Water Data'!I8)),NA())</f>
        <v>99.449999999999989</v>
      </c>
      <c r="V14" s="100" t="e">
        <f ca="true">+IF(AND(ISNUMBER(OFFSET('Sanitation Data'!$D$4,0,10*ROW('Sanitation Data'!D8))),'Data Summary'!CK14="Yes"),100-OFFSET('Sanitation Data'!$D$4,0,10*ROW('Sanitation Data'!D8)),NA())</f>
        <v>#N/A</v>
      </c>
      <c r="W14" s="100" t="e">
        <f ca="true">+IF(AND(ISNUMBER(OFFSET('Sanitation Data'!$D$6,0,10*ROW('Sanitation Data'!D8))),'Data Summary'!CL14="Yes"),OFFSET('Sanitation Data'!$D$6,0,10*ROW('Sanitation Data'!D8)),NA())</f>
        <v>#N/A</v>
      </c>
      <c r="X14" s="100" t="e">
        <f ca="true">+IF(AND(ISNUMBER(OFFSET('Sanitation Data'!$D$10,0,10*ROW('Sanitation Data'!D8))),'Data Summary'!CM14="Yes"),OFFSET('Sanitation Data'!$D$10,0,10*ROW('Sanitation Data'!D8)),NA())</f>
        <v>#N/A</v>
      </c>
      <c r="Y14" s="100" t="e">
        <f ca="true">+IF(AND(ISNUMBER(OFFSET('Sanitation Data'!$D$11,0,10*ROW('Sanitation Data'!D8))),'Data Summary'!CN14="Yes"),OFFSET('Sanitation Data'!$D$11,0,10*ROW('Sanitation Data'!D8)),NA())</f>
        <v>#N/A</v>
      </c>
      <c r="Z14" s="100">
        <f ca="true">+IF(AND(ISNUMBER(OFFSET('Sanitation Data'!$D$12,0,10*ROW('Sanitation Data'!D8))),'Data Summary'!CO14="Yes"),OFFSET('Sanitation Data'!$D$12,0,10*ROW('Sanitation Data'!D8)),NA())</f>
        <v>99.2</v>
      </c>
      <c r="AA14" s="100" t="e">
        <f ca="true">+IF(AND(ISNUMBER(OFFSET('Sanitation Data'!$E$4,0,10*ROW('Sanitation Data'!E8))),'Data Summary'!CP14="Yes"),100-OFFSET('Sanitation Data'!$E$4,0,10*ROW('Sanitation Data'!E8)),NA())</f>
        <v>#N/A</v>
      </c>
      <c r="AB14" s="100" t="e">
        <f ca="true">+IF(AND(ISNUMBER(OFFSET('Sanitation Data'!$E$6,0,10*ROW('Sanitation Data'!E8))),'Data Summary'!CQ14="Yes"),OFFSET('Sanitation Data'!$E$6,0,10*ROW('Sanitation Data'!E8)),NA())</f>
        <v>#N/A</v>
      </c>
      <c r="AC14" s="100" t="e">
        <f ca="true">+IF(AND(ISNUMBER(OFFSET('Sanitation Data'!$E$10,0,10*ROW('Sanitation Data'!E8))),'Data Summary'!CR14="Yes"),OFFSET('Sanitation Data'!$E$10,0,10*ROW('Sanitation Data'!E8)),NA())</f>
        <v>#N/A</v>
      </c>
      <c r="AD14" s="100" t="e">
        <f ca="true">+IF(AND(ISNUMBER(OFFSET('Sanitation Data'!$E$11,0,10*ROW('Sanitation Data'!E8))),'Data Summary'!CS14="Yes"),OFFSET('Sanitation Data'!$E$11,0,10*ROW('Sanitation Data'!E8)),NA())</f>
        <v>#N/A</v>
      </c>
      <c r="AE14" s="100" t="e">
        <f ca="true">+IF(AND(ISNUMBER(OFFSET('Sanitation Data'!$E$12,0,10*ROW('Sanitation Data'!E8))),'Data Summary'!CT14="Yes"),OFFSET('Sanitation Data'!$E$12,0,10*ROW('Sanitation Data'!E8)),NA())</f>
        <v>#N/A</v>
      </c>
      <c r="AF14" s="100" t="e">
        <f ca="true">+IF(AND(ISNUMBER(OFFSET('Sanitation Data'!$F$4,0,10*ROW('Sanitation Data'!F8))),'Data Summary'!CU14="Yes"),100-OFFSET('Sanitation Data'!$F$4,0,10*ROW('Sanitation Data'!F8)),NA())</f>
        <v>#N/A</v>
      </c>
      <c r="AG14" s="100" t="e">
        <f ca="true">+IF(AND(ISNUMBER(OFFSET('Sanitation Data'!$F$6,0,10*ROW('Sanitation Data'!F8))),'Data Summary'!CV14="Yes"),OFFSET('Sanitation Data'!$F$6,0,10*ROW('Sanitation Data'!F8)),NA())</f>
        <v>#N/A</v>
      </c>
      <c r="AH14" s="100" t="e">
        <f ca="true">+IF(AND(ISNUMBER(OFFSET('Sanitation Data'!$F$10,0,10*ROW('Sanitation Data'!F8))),'Data Summary'!CW14="Yes"),OFFSET('Sanitation Data'!$F$10,0,10*ROW('Sanitation Data'!F8)),NA())</f>
        <v>#N/A</v>
      </c>
      <c r="AI14" s="100" t="e">
        <f ca="true">+IF(AND(ISNUMBER(OFFSET('Sanitation Data'!$F$11,0,10*ROW('Sanitation Data'!F8))),'Data Summary'!CX14="Yes"),OFFSET('Sanitation Data'!$F$11,0,10*ROW('Sanitation Data'!F8)),NA())</f>
        <v>#N/A</v>
      </c>
      <c r="AJ14" s="100" t="e">
        <f ca="true">+IF(AND(ISNUMBER(OFFSET('Sanitation Data'!$F$12,0,10*ROW('Sanitation Data'!F8))),'Data Summary'!CY14="Yes"),OFFSET('Sanitation Data'!$F$12,0,10*ROW('Sanitation Data'!F8)),NA())</f>
        <v>#N/A</v>
      </c>
      <c r="AK14" s="100" t="e">
        <f ca="true">+IF(AND(ISNUMBER(OFFSET('Sanitation Data'!$G$4,0,10*ROW('Sanitation Data'!G8))),'Data Summary'!CZ14="Yes"),100-OFFSET('Sanitation Data'!$G$4,0,10*ROW('Sanitation Data'!G8)),NA())</f>
        <v>#N/A</v>
      </c>
      <c r="AL14" s="100" t="e">
        <f ca="true">+IF(AND(ISNUMBER(OFFSET('Sanitation Data'!$G$6,0,10*ROW('Sanitation Data'!G8))),'Data Summary'!DA14="Yes"),OFFSET('Sanitation Data'!$G$6,0,10*ROW('Sanitation Data'!G8)),NA())</f>
        <v>#N/A</v>
      </c>
      <c r="AM14" s="100" t="e">
        <f ca="true">+IF(AND(ISNUMBER(OFFSET('Sanitation Data'!$G$10,0,10*ROW('Sanitation Data'!G8))),'Data Summary'!DB14="Yes"),OFFSET('Sanitation Data'!$G$10,0,10*ROW('Sanitation Data'!G8)),NA())</f>
        <v>#N/A</v>
      </c>
      <c r="AN14" s="100" t="e">
        <f ca="true">+IF(AND(ISNUMBER(OFFSET('Sanitation Data'!$G$11,0,10*ROW('Sanitation Data'!G8))),'Data Summary'!DC14="Yes"),OFFSET('Sanitation Data'!$G$11,0,10*ROW('Sanitation Data'!G8)),NA())</f>
        <v>#N/A</v>
      </c>
      <c r="AO14" s="100" t="e">
        <f ca="true">+IF(AND(ISNUMBER(OFFSET('Sanitation Data'!$G$12,0,10*ROW('Sanitation Data'!G8))),'Data Summary'!DD14="Yes"),OFFSET('Sanitation Data'!$G$12,0,10*ROW('Sanitation Data'!G8)),NA())</f>
        <v>#N/A</v>
      </c>
      <c r="AP14" s="100" t="e">
        <f ca="true">+IF(AND(ISNUMBER(OFFSET('Sanitation Data'!$H$4,0,10*ROW('Sanitation Data'!H8))),'Data Summary'!DE14="Yes"),100-OFFSET('Sanitation Data'!$H$4,0,10*ROW('Sanitation Data'!H8)),NA())</f>
        <v>#N/A</v>
      </c>
      <c r="AQ14" s="100" t="e">
        <f ca="true">+IF(AND(ISNUMBER(OFFSET('Sanitation Data'!$H$6,0,10*ROW('Sanitation Data'!H8))),'Data Summary'!DF14="Yes"),OFFSET('Sanitation Data'!$H$6,0,10*ROW('Sanitation Data'!H8)),NA())</f>
        <v>#N/A</v>
      </c>
      <c r="AR14" s="100" t="e">
        <f ca="true">+IF(AND(ISNUMBER(OFFSET('Sanitation Data'!$H$10,0,10*ROW('Sanitation Data'!H8))),'Data Summary'!DG14="Yes"),OFFSET('Sanitation Data'!$H$10,0,10*ROW('Sanitation Data'!H8)),NA())</f>
        <v>#N/A</v>
      </c>
      <c r="AS14" s="100" t="e">
        <f ca="true">+IF(AND(ISNUMBER(OFFSET('Sanitation Data'!$H$11,0,10*ROW('Sanitation Data'!H8))),'Data Summary'!DH14="Yes"),OFFSET('Sanitation Data'!$H$11,0,10*ROW('Sanitation Data'!H8)),NA())</f>
        <v>#N/A</v>
      </c>
      <c r="AT14" s="100">
        <f ca="true">+IF(AND(ISNUMBER(OFFSET('Sanitation Data'!$H$12,0,10*ROW('Sanitation Data'!H8))),'Data Summary'!DI14="Yes"),OFFSET('Sanitation Data'!$H$12,0,10*ROW('Sanitation Data'!H8)),NA())</f>
        <v>98.8</v>
      </c>
      <c r="AU14" s="100" t="e">
        <f ca="true">+IF(AND(ISNUMBER(OFFSET('Sanitation Data'!$I$4,0,10*ROW('Sanitation Data'!I8))),'Data Summary'!DJ14="Yes"),100-OFFSET('Sanitation Data'!$I$4,0,10*ROW('Sanitation Data'!I8)),NA())</f>
        <v>#N/A</v>
      </c>
      <c r="AV14" s="100" t="e">
        <f ca="true">+IF(AND(ISNUMBER(OFFSET('Sanitation Data'!$I$6,0,10*ROW('Sanitation Data'!I8))),'Data Summary'!DK14="Yes"),OFFSET('Sanitation Data'!$I$6,0,10*ROW('Sanitation Data'!I8)),NA())</f>
        <v>#N/A</v>
      </c>
      <c r="AW14" s="100" t="e">
        <f ca="true">+IF(AND(ISNUMBER(OFFSET('Sanitation Data'!$I$10,0,10*ROW('Sanitation Data'!I8))),'Data Summary'!DL14="Yes"),OFFSET('Sanitation Data'!$I$10,0,10*ROW('Sanitation Data'!I8)),NA())</f>
        <v>#N/A</v>
      </c>
      <c r="AX14" s="100" t="e">
        <f ca="true">+IF(AND(ISNUMBER(OFFSET('Sanitation Data'!$I$11,0,10*ROW('Sanitation Data'!I8))),'Data Summary'!DM14="Yes"),OFFSET('Sanitation Data'!$I$11,0,10*ROW('Sanitation Data'!I8)),NA())</f>
        <v>#N/A</v>
      </c>
      <c r="AY14" s="100">
        <f ca="true">+IF(AND(ISNUMBER(OFFSET('Sanitation Data'!$I$12,0,10*ROW('Sanitation Data'!I8))),'Data Summary'!DN14="Yes"),OFFSET('Sanitation Data'!$I$12,0,10*ROW('Sanitation Data'!I8)),NA())</f>
        <v>99.55</v>
      </c>
      <c r="AZ14" s="101" t="e">
        <f ca="true">+IF(AND(ISNUMBER(OFFSET('Hygiene Data'!$D$5,0,10*ROW('Hygiene Data'!D8))),'Data Summary'!DO14="Yes"),OFFSET('Hygiene Data'!$D$5,0,10*ROW('Hygiene Data'!D8)),NA())</f>
        <v>#N/A</v>
      </c>
      <c r="BA14" s="101">
        <f ca="true">+IF(AND(ISNUMBER(OFFSET('Hygiene Data'!$D$7,0,10*ROW('Hygiene Data'!D8))),'Data Summary'!DP14="Yes"),OFFSET('Hygiene Data'!$D$7,0,10*ROW('Hygiene Data'!D8)),NA())</f>
        <v>96.9</v>
      </c>
      <c r="BB14" s="101" t="e">
        <f ca="true">+IF(AND(ISNUMBER(OFFSET('Hygiene Data'!$D$9,0,10*ROW('Hygiene Data'!D8))),'Data Summary'!DQ14="Yes"),OFFSET('Hygiene Data'!$D$9,0,10*ROW('Hygiene Data'!D8)),NA())</f>
        <v>#N/A</v>
      </c>
      <c r="BC14" s="101" t="e">
        <f ca="true">+IF(AND(ISNUMBER(OFFSET('Hygiene Data'!$E$5,0,10*ROW('Hygiene Data'!E8))),'Data Summary'!DR14="Yes"),OFFSET('Hygiene Data'!$E$5,0,10*ROW('Hygiene Data'!E8)),NA())</f>
        <v>#N/A</v>
      </c>
      <c r="BD14" s="101" t="e">
        <f ca="true">+IF(AND(ISNUMBER(OFFSET('Hygiene Data'!$E$7,0,10*ROW('Hygiene Data'!E8))),'Data Summary'!DS14="Yes"),OFFSET('Hygiene Data'!$E$7,0,10*ROW('Hygiene Data'!E8)),NA())</f>
        <v>#N/A</v>
      </c>
      <c r="BE14" s="101" t="e">
        <f ca="true">+IF(AND(ISNUMBER(OFFSET('Hygiene Data'!$E$9,0,10*ROW('Hygiene Data'!E8))),'Data Summary'!DT14="Yes"),OFFSET('Hygiene Data'!$E$9,0,10*ROW('Hygiene Data'!E8)),NA())</f>
        <v>#N/A</v>
      </c>
      <c r="BF14" s="101" t="e">
        <f ca="true">+IF(AND(ISNUMBER(OFFSET('Hygiene Data'!$F$5,0,10*ROW('Hygiene Data'!F8))),'Data Summary'!DU14="Yes"),OFFSET('Hygiene Data'!$F$5,0,10*ROW('Hygiene Data'!F8)),NA())</f>
        <v>#N/A</v>
      </c>
      <c r="BG14" s="101" t="e">
        <f ca="true">+IF(AND(ISNUMBER(OFFSET('Hygiene Data'!$F$7,0,10*ROW('Hygiene Data'!F8))),'Data Summary'!DV14="Yes"),OFFSET('Hygiene Data'!$F$7,0,10*ROW('Hygiene Data'!F8)),NA())</f>
        <v>#N/A</v>
      </c>
      <c r="BH14" s="101" t="e">
        <f ca="true">+IF(AND(ISNUMBER(OFFSET('Hygiene Data'!$F$9,0,10*ROW('Hygiene Data'!F8))),'Data Summary'!DW14="Yes"),OFFSET('Hygiene Data'!$F$9,0,10*ROW('Hygiene Data'!F8)),NA())</f>
        <v>#N/A</v>
      </c>
      <c r="BI14" s="101" t="e">
        <f ca="true">+IF(AND(ISNUMBER(OFFSET('Hygiene Data'!$G$5,0,10*ROW('Hygiene Data'!G8))),'Data Summary'!DX14="Yes"),OFFSET('Hygiene Data'!$G$5,0,10*ROW('Hygiene Data'!G8)),NA())</f>
        <v>#N/A</v>
      </c>
      <c r="BJ14" s="101" t="e">
        <f ca="true">+IF(AND(ISNUMBER(OFFSET('Hygiene Data'!$G$7,0,10*ROW('Hygiene Data'!G8))),'Data Summary'!DY14="Yes"),OFFSET('Hygiene Data'!$G$7,0,10*ROW('Hygiene Data'!G8)),NA())</f>
        <v>#N/A</v>
      </c>
      <c r="BK14" s="101" t="e">
        <f ca="true">+IF(AND(ISNUMBER(OFFSET('Hygiene Data'!$G$9,0,10*ROW('Hygiene Data'!G8))),'Data Summary'!DZ14="Yes"),OFFSET('Hygiene Data'!$G$9,0,10*ROW('Hygiene Data'!G8)),NA())</f>
        <v>#N/A</v>
      </c>
      <c r="BL14" s="101" t="e">
        <f ca="true">+IF(AND(ISNUMBER(OFFSET('Hygiene Data'!$H$5,0,10*ROW('Hygiene Data'!H8))),'Data Summary'!EA14="Yes"),OFFSET('Hygiene Data'!$H$5,0,10*ROW('Hygiene Data'!H8)),NA())</f>
        <v>#N/A</v>
      </c>
      <c r="BM14" s="101">
        <f ca="true">+IF(AND(ISNUMBER(OFFSET('Hygiene Data'!$H$7,0,10*ROW('Hygiene Data'!H8))),'Data Summary'!EB14="Yes"),OFFSET('Hygiene Data'!$H$7,0,10*ROW('Hygiene Data'!H8)),NA())</f>
        <v>96.2</v>
      </c>
      <c r="BN14" s="101" t="e">
        <f ca="true">+IF(AND(ISNUMBER(OFFSET('Hygiene Data'!$H$9,0,10*ROW('Hygiene Data'!H8))),'Data Summary'!EC14="Yes"),OFFSET('Hygiene Data'!$H$9,0,10*ROW('Hygiene Data'!H8)),NA())</f>
        <v>#N/A</v>
      </c>
      <c r="BO14" s="101" t="e">
        <f ca="true">+IF(AND(ISNUMBER(OFFSET('Hygiene Data'!$I$5,0,10*ROW('Hygiene Data'!I8))),'Data Summary'!ED14="Yes"),OFFSET('Hygiene Data'!$I$5,0,10*ROW('Hygiene Data'!I8)),NA())</f>
        <v>#N/A</v>
      </c>
      <c r="BP14" s="101">
        <f ca="true">+IF(AND(ISNUMBER(OFFSET('Hygiene Data'!$I$7,0,10*ROW('Hygiene Data'!I8))),'Data Summary'!EE14="Yes"),OFFSET('Hygiene Data'!$I$7,0,10*ROW('Hygiene Data'!I8)),NA())</f>
        <v>96.95</v>
      </c>
      <c r="BQ14" s="101" t="e">
        <f ca="true">+IF(AND(ISNUMBER(OFFSET('Hygiene Data'!$I$9,0,10*ROW('Hygiene Data'!I8))),'Data Summary'!EF14="Yes"),OFFSET('Hygiene Data'!$I$9,0,10*ROW('Hygiene Data'!I8)),NA())</f>
        <v>#N/A</v>
      </c>
    </row>
    <row xmlns:x14ac="http://schemas.microsoft.com/office/spreadsheetml/2009/9/ac" r="15" x14ac:dyDescent="0.2">
      <c r="A15" s="362" t="str">
        <f ca="true">+RIGHT('Data Summary'!A15,LEN('Data Summary'!A15)-9)</f>
        <v>SDG</v>
      </c>
      <c r="B15" s="38" t="str">
        <f ca="true">+IF(ISTEXT('Data Summary'!B15),'Data Summary'!B15,"")</f>
        <v>Admin</v>
      </c>
      <c r="C15" s="361">
        <f ca="true">+VALUE('Data Summary'!C15)</f>
        <v>2014</v>
      </c>
      <c r="D15" s="99" t="e">
        <f ca="true">+IF(AND(ISNUMBER(OFFSET('Water Data'!$D$4,0,10*ROW('Water Data'!D9))),'Data Summary'!BS15="Yes"),100-OFFSET('Water Data'!$D$4,0,10*ROW('Water Data'!D9)),NA())</f>
        <v>#N/A</v>
      </c>
      <c r="E15" s="99" t="e">
        <f ca="true">+IF(AND(ISNUMBER(OFFSET('Water Data'!$D$6,0,10*ROW('Water Data'!D9))),'Data Summary'!BT15="Yes"),OFFSET('Water Data'!$D$6,0,10*ROW('Water Data'!D9)),NA())</f>
        <v>#N/A</v>
      </c>
      <c r="F15" s="99">
        <f ca="true">+IF(AND(ISNUMBER(OFFSET('Water Data'!$D$9,0,10*ROW('Water Data'!D9))),'Data Summary'!BU15="Yes"),OFFSET('Water Data'!$D$9,0,10*ROW('Water Data'!D9)),NA())</f>
        <v>99.6</v>
      </c>
      <c r="G15" s="99" t="e">
        <f ca="true">+IF(AND(ISNUMBER(OFFSET('Water Data'!$E$4,0,10*ROW('Water Data'!E9))),'Data Summary'!BV15="Yes"),100-OFFSET('Water Data'!$E$4,0,10*ROW('Water Data'!E9)),NA())</f>
        <v>#N/A</v>
      </c>
      <c r="H15" s="99" t="e">
        <f ca="true">+IF(AND(ISNUMBER(OFFSET('Water Data'!$E$6,0,10*ROW('Water Data'!E9))),'Data Summary'!BW15="Yes"),OFFSET('Water Data'!$E$6,0,10*ROW('Water Data'!E9)),NA())</f>
        <v>#N/A</v>
      </c>
      <c r="I15" s="99" t="e">
        <f ca="true">+IF(AND(ISNUMBER(OFFSET('Water Data'!$E$9,0,10*ROW('Water Data'!E9))),'Data Summary'!BX15="Yes"),OFFSET('Water Data'!$E$9,0,10*ROW('Water Data'!E9)),NA())</f>
        <v>#N/A</v>
      </c>
      <c r="J15" s="99" t="e">
        <f ca="true">+IF(AND(ISNUMBER(OFFSET('Water Data'!$F$4,0,10*ROW('Water Data'!F9))),'Data Summary'!BY15="Yes"),100-OFFSET('Water Data'!$F$4,0,10*ROW('Water Data'!F9)),NA())</f>
        <v>#N/A</v>
      </c>
      <c r="K15" s="99" t="e">
        <f ca="true">+IF(AND(ISNUMBER(OFFSET('Water Data'!$F$6,0,10*ROW('Water Data'!F9))),'Data Summary'!BZ15="Yes"),OFFSET('Water Data'!$F$6,0,10*ROW('Water Data'!F9)),NA())</f>
        <v>#N/A</v>
      </c>
      <c r="L15" s="99" t="e">
        <f ca="true">+IF(AND(ISNUMBER(OFFSET('Water Data'!$F$9,0,10*ROW('Water Data'!F9))),'Data Summary'!CA15="Yes"),OFFSET('Water Data'!$F$9,0,10*ROW('Water Data'!F9)),NA())</f>
        <v>#N/A</v>
      </c>
      <c r="M15" s="99" t="e">
        <f ca="true">+IF(AND(ISNUMBER(OFFSET('Water Data'!$G$4,0,10*ROW('Water Data'!G9))),'Data Summary'!CB15="Yes"),100-OFFSET('Water Data'!$G$4,0,10*ROW('Water Data'!G9)),NA())</f>
        <v>#N/A</v>
      </c>
      <c r="N15" s="99" t="e">
        <f ca="true">+IF(AND(ISNUMBER(OFFSET('Water Data'!$G$6,0,10*ROW('Water Data'!G9))),'Data Summary'!CC15="Yes"),OFFSET('Water Data'!$G$6,0,10*ROW('Water Data'!G9)),NA())</f>
        <v>#N/A</v>
      </c>
      <c r="O15" s="99" t="e">
        <f ca="true">+IF(AND(ISNUMBER(OFFSET('Water Data'!$G$9,0,10*ROW('Water Data'!G9))),'Data Summary'!CD15="Yes"),OFFSET('Water Data'!$G$9,0,10*ROW('Water Data'!G9)),NA())</f>
        <v>#N/A</v>
      </c>
      <c r="P15" s="99" t="e">
        <f ca="true">+IF(AND(ISNUMBER(OFFSET('Water Data'!$H$4,0,10*ROW('Water Data'!H9))),'Data Summary'!CE15="Yes"),100-OFFSET('Water Data'!$H$4,0,10*ROW('Water Data'!H9)),NA())</f>
        <v>#N/A</v>
      </c>
      <c r="Q15" s="99" t="e">
        <f ca="true">+IF(AND(ISNUMBER(OFFSET('Water Data'!$H$6,0,10*ROW('Water Data'!H9))),'Data Summary'!CF15="Yes"),OFFSET('Water Data'!$H$6,0,10*ROW('Water Data'!H9)),NA())</f>
        <v>#N/A</v>
      </c>
      <c r="R15" s="99">
        <f ca="true">+IF(AND(ISNUMBER(OFFSET('Water Data'!$H$9,0,10*ROW('Water Data'!H9))),'Data Summary'!CG15="Yes"),OFFSET('Water Data'!$H$9,0,10*ROW('Water Data'!H9)),NA())</f>
        <v>100</v>
      </c>
      <c r="S15" s="99" t="e">
        <f ca="true">+IF(AND(ISNUMBER(OFFSET('Water Data'!$I$4,0,10*ROW('Water Data'!I9))),'Data Summary'!CH15="Yes"),100-OFFSET('Water Data'!$I$4,0,10*ROW('Water Data'!I9)),NA())</f>
        <v>#N/A</v>
      </c>
      <c r="T15" s="99" t="e">
        <f ca="true">+IF(AND(ISNUMBER(OFFSET('Water Data'!$I$6,0,10*ROW('Water Data'!I9))),'Data Summary'!CI15="Yes"),OFFSET('Water Data'!$I$6,0,10*ROW('Water Data'!I9)),NA())</f>
        <v>#N/A</v>
      </c>
      <c r="U15" s="99">
        <f ca="true">+IF(AND(ISNUMBER(OFFSET('Water Data'!$I$9,0,10*ROW('Water Data'!I9))),'Data Summary'!CJ15="Yes"),OFFSET('Water Data'!$I$9,0,10*ROW('Water Data'!I9)),NA())</f>
        <v>99.4</v>
      </c>
      <c r="V15" s="100" t="e">
        <f ca="true">+IF(AND(ISNUMBER(OFFSET('Sanitation Data'!$D$4,0,10*ROW('Sanitation Data'!D9))),'Data Summary'!CK15="Yes"),100-OFFSET('Sanitation Data'!$D$4,0,10*ROW('Sanitation Data'!D9)),NA())</f>
        <v>#N/A</v>
      </c>
      <c r="W15" s="100" t="e">
        <f ca="true">+IF(AND(ISNUMBER(OFFSET('Sanitation Data'!$D$6,0,10*ROW('Sanitation Data'!D9))),'Data Summary'!CL15="Yes"),OFFSET('Sanitation Data'!$D$6,0,10*ROW('Sanitation Data'!D9)),NA())</f>
        <v>#N/A</v>
      </c>
      <c r="X15" s="100" t="e">
        <f ca="true">+IF(AND(ISNUMBER(OFFSET('Sanitation Data'!$D$10,0,10*ROW('Sanitation Data'!D9))),'Data Summary'!CM15="Yes"),OFFSET('Sanitation Data'!$D$10,0,10*ROW('Sanitation Data'!D9)),NA())</f>
        <v>#N/A</v>
      </c>
      <c r="Y15" s="100" t="e">
        <f ca="true">+IF(AND(ISNUMBER(OFFSET('Sanitation Data'!$D$11,0,10*ROW('Sanitation Data'!D9))),'Data Summary'!CN15="Yes"),OFFSET('Sanitation Data'!$D$11,0,10*ROW('Sanitation Data'!D9)),NA())</f>
        <v>#N/A</v>
      </c>
      <c r="Z15" s="100">
        <f ca="true">+IF(AND(ISNUMBER(OFFSET('Sanitation Data'!$D$12,0,10*ROW('Sanitation Data'!D9))),'Data Summary'!CO15="Yes"),OFFSET('Sanitation Data'!$D$12,0,10*ROW('Sanitation Data'!D9)),NA())</f>
        <v>99.7</v>
      </c>
      <c r="AA15" s="100" t="e">
        <f ca="true">+IF(AND(ISNUMBER(OFFSET('Sanitation Data'!$E$4,0,10*ROW('Sanitation Data'!E9))),'Data Summary'!CP15="Yes"),100-OFFSET('Sanitation Data'!$E$4,0,10*ROW('Sanitation Data'!E9)),NA())</f>
        <v>#N/A</v>
      </c>
      <c r="AB15" s="100" t="e">
        <f ca="true">+IF(AND(ISNUMBER(OFFSET('Sanitation Data'!$E$6,0,10*ROW('Sanitation Data'!E9))),'Data Summary'!CQ15="Yes"),OFFSET('Sanitation Data'!$E$6,0,10*ROW('Sanitation Data'!E9)),NA())</f>
        <v>#N/A</v>
      </c>
      <c r="AC15" s="100" t="e">
        <f ca="true">+IF(AND(ISNUMBER(OFFSET('Sanitation Data'!$E$10,0,10*ROW('Sanitation Data'!E9))),'Data Summary'!CR15="Yes"),OFFSET('Sanitation Data'!$E$10,0,10*ROW('Sanitation Data'!E9)),NA())</f>
        <v>#N/A</v>
      </c>
      <c r="AD15" s="100" t="e">
        <f ca="true">+IF(AND(ISNUMBER(OFFSET('Sanitation Data'!$E$11,0,10*ROW('Sanitation Data'!E9))),'Data Summary'!CS15="Yes"),OFFSET('Sanitation Data'!$E$11,0,10*ROW('Sanitation Data'!E9)),NA())</f>
        <v>#N/A</v>
      </c>
      <c r="AE15" s="100" t="e">
        <f ca="true">+IF(AND(ISNUMBER(OFFSET('Sanitation Data'!$E$12,0,10*ROW('Sanitation Data'!E9))),'Data Summary'!CT15="Yes"),OFFSET('Sanitation Data'!$E$12,0,10*ROW('Sanitation Data'!E9)),NA())</f>
        <v>#N/A</v>
      </c>
      <c r="AF15" s="100" t="e">
        <f ca="true">+IF(AND(ISNUMBER(OFFSET('Sanitation Data'!$F$4,0,10*ROW('Sanitation Data'!F9))),'Data Summary'!CU15="Yes"),100-OFFSET('Sanitation Data'!$F$4,0,10*ROW('Sanitation Data'!F9)),NA())</f>
        <v>#N/A</v>
      </c>
      <c r="AG15" s="100" t="e">
        <f ca="true">+IF(AND(ISNUMBER(OFFSET('Sanitation Data'!$F$6,0,10*ROW('Sanitation Data'!F9))),'Data Summary'!CV15="Yes"),OFFSET('Sanitation Data'!$F$6,0,10*ROW('Sanitation Data'!F9)),NA())</f>
        <v>#N/A</v>
      </c>
      <c r="AH15" s="100" t="e">
        <f ca="true">+IF(AND(ISNUMBER(OFFSET('Sanitation Data'!$F$10,0,10*ROW('Sanitation Data'!F9))),'Data Summary'!CW15="Yes"),OFFSET('Sanitation Data'!$F$10,0,10*ROW('Sanitation Data'!F9)),NA())</f>
        <v>#N/A</v>
      </c>
      <c r="AI15" s="100" t="e">
        <f ca="true">+IF(AND(ISNUMBER(OFFSET('Sanitation Data'!$F$11,0,10*ROW('Sanitation Data'!F9))),'Data Summary'!CX15="Yes"),OFFSET('Sanitation Data'!$F$11,0,10*ROW('Sanitation Data'!F9)),NA())</f>
        <v>#N/A</v>
      </c>
      <c r="AJ15" s="100" t="e">
        <f ca="true">+IF(AND(ISNUMBER(OFFSET('Sanitation Data'!$F$12,0,10*ROW('Sanitation Data'!F9))),'Data Summary'!CY15="Yes"),OFFSET('Sanitation Data'!$F$12,0,10*ROW('Sanitation Data'!F9)),NA())</f>
        <v>#N/A</v>
      </c>
      <c r="AK15" s="100" t="e">
        <f ca="true">+IF(AND(ISNUMBER(OFFSET('Sanitation Data'!$G$4,0,10*ROW('Sanitation Data'!G9))),'Data Summary'!CZ15="Yes"),100-OFFSET('Sanitation Data'!$G$4,0,10*ROW('Sanitation Data'!G9)),NA())</f>
        <v>#N/A</v>
      </c>
      <c r="AL15" s="100" t="e">
        <f ca="true">+IF(AND(ISNUMBER(OFFSET('Sanitation Data'!$G$6,0,10*ROW('Sanitation Data'!G9))),'Data Summary'!DA15="Yes"),OFFSET('Sanitation Data'!$G$6,0,10*ROW('Sanitation Data'!G9)),NA())</f>
        <v>#N/A</v>
      </c>
      <c r="AM15" s="100" t="e">
        <f ca="true">+IF(AND(ISNUMBER(OFFSET('Sanitation Data'!$G$10,0,10*ROW('Sanitation Data'!G9))),'Data Summary'!DB15="Yes"),OFFSET('Sanitation Data'!$G$10,0,10*ROW('Sanitation Data'!G9)),NA())</f>
        <v>#N/A</v>
      </c>
      <c r="AN15" s="100" t="e">
        <f ca="true">+IF(AND(ISNUMBER(OFFSET('Sanitation Data'!$G$11,0,10*ROW('Sanitation Data'!G9))),'Data Summary'!DC15="Yes"),OFFSET('Sanitation Data'!$G$11,0,10*ROW('Sanitation Data'!G9)),NA())</f>
        <v>#N/A</v>
      </c>
      <c r="AO15" s="100" t="e">
        <f ca="true">+IF(AND(ISNUMBER(OFFSET('Sanitation Data'!$G$12,0,10*ROW('Sanitation Data'!G9))),'Data Summary'!DD15="Yes"),OFFSET('Sanitation Data'!$G$12,0,10*ROW('Sanitation Data'!G9)),NA())</f>
        <v>#N/A</v>
      </c>
      <c r="AP15" s="100" t="e">
        <f ca="true">+IF(AND(ISNUMBER(OFFSET('Sanitation Data'!$H$4,0,10*ROW('Sanitation Data'!H9))),'Data Summary'!DE15="Yes"),100-OFFSET('Sanitation Data'!$H$4,0,10*ROW('Sanitation Data'!H9)),NA())</f>
        <v>#N/A</v>
      </c>
      <c r="AQ15" s="100" t="e">
        <f ca="true">+IF(AND(ISNUMBER(OFFSET('Sanitation Data'!$H$6,0,10*ROW('Sanitation Data'!H9))),'Data Summary'!DF15="Yes"),OFFSET('Sanitation Data'!$H$6,0,10*ROW('Sanitation Data'!H9)),NA())</f>
        <v>#N/A</v>
      </c>
      <c r="AR15" s="100" t="e">
        <f ca="true">+IF(AND(ISNUMBER(OFFSET('Sanitation Data'!$H$10,0,10*ROW('Sanitation Data'!H9))),'Data Summary'!DG15="Yes"),OFFSET('Sanitation Data'!$H$10,0,10*ROW('Sanitation Data'!H9)),NA())</f>
        <v>#N/A</v>
      </c>
      <c r="AS15" s="100" t="e">
        <f ca="true">+IF(AND(ISNUMBER(OFFSET('Sanitation Data'!$H$11,0,10*ROW('Sanitation Data'!H9))),'Data Summary'!DH15="Yes"),OFFSET('Sanitation Data'!$H$11,0,10*ROW('Sanitation Data'!H9)),NA())</f>
        <v>#N/A</v>
      </c>
      <c r="AT15" s="100">
        <f ca="true">+IF(AND(ISNUMBER(OFFSET('Sanitation Data'!$H$12,0,10*ROW('Sanitation Data'!H9))),'Data Summary'!DI15="Yes"),OFFSET('Sanitation Data'!$H$12,0,10*ROW('Sanitation Data'!H9)),NA())</f>
        <v>100</v>
      </c>
      <c r="AU15" s="100" t="e">
        <f ca="true">+IF(AND(ISNUMBER(OFFSET('Sanitation Data'!$I$4,0,10*ROW('Sanitation Data'!I9))),'Data Summary'!DJ15="Yes"),100-OFFSET('Sanitation Data'!$I$4,0,10*ROW('Sanitation Data'!I9)),NA())</f>
        <v>#N/A</v>
      </c>
      <c r="AV15" s="100" t="e">
        <f ca="true">+IF(AND(ISNUMBER(OFFSET('Sanitation Data'!$I$6,0,10*ROW('Sanitation Data'!I9))),'Data Summary'!DK15="Yes"),OFFSET('Sanitation Data'!$I$6,0,10*ROW('Sanitation Data'!I9)),NA())</f>
        <v>#N/A</v>
      </c>
      <c r="AW15" s="100" t="e">
        <f ca="true">+IF(AND(ISNUMBER(OFFSET('Sanitation Data'!$I$10,0,10*ROW('Sanitation Data'!I9))),'Data Summary'!DL15="Yes"),OFFSET('Sanitation Data'!$I$10,0,10*ROW('Sanitation Data'!I9)),NA())</f>
        <v>#N/A</v>
      </c>
      <c r="AX15" s="100" t="e">
        <f ca="true">+IF(AND(ISNUMBER(OFFSET('Sanitation Data'!$I$11,0,10*ROW('Sanitation Data'!I9))),'Data Summary'!DM15="Yes"),OFFSET('Sanitation Data'!$I$11,0,10*ROW('Sanitation Data'!I9)),NA())</f>
        <v>#N/A</v>
      </c>
      <c r="AY15" s="100">
        <f ca="true">+IF(AND(ISNUMBER(OFFSET('Sanitation Data'!$I$12,0,10*ROW('Sanitation Data'!I9))),'Data Summary'!DN15="Yes"),OFFSET('Sanitation Data'!$I$12,0,10*ROW('Sanitation Data'!I9)),NA())</f>
        <v>99.6</v>
      </c>
      <c r="AZ15" s="101" t="e">
        <f ca="true">+IF(AND(ISNUMBER(OFFSET('Hygiene Data'!$D$5,0,10*ROW('Hygiene Data'!D9))),'Data Summary'!DO15="Yes"),OFFSET('Hygiene Data'!$D$5,0,10*ROW('Hygiene Data'!D9)),NA())</f>
        <v>#N/A</v>
      </c>
      <c r="BA15" s="101">
        <f ca="true">+IF(AND(ISNUMBER(OFFSET('Hygiene Data'!$D$7,0,10*ROW('Hygiene Data'!D9))),'Data Summary'!DP15="Yes"),OFFSET('Hygiene Data'!$D$7,0,10*ROW('Hygiene Data'!D9)),NA())</f>
        <v>97.1</v>
      </c>
      <c r="BB15" s="101" t="e">
        <f ca="true">+IF(AND(ISNUMBER(OFFSET('Hygiene Data'!$D$9,0,10*ROW('Hygiene Data'!D9))),'Data Summary'!DQ15="Yes"),OFFSET('Hygiene Data'!$D$9,0,10*ROW('Hygiene Data'!D9)),NA())</f>
        <v>#N/A</v>
      </c>
      <c r="BC15" s="101" t="e">
        <f ca="true">+IF(AND(ISNUMBER(OFFSET('Hygiene Data'!$E$5,0,10*ROW('Hygiene Data'!E9))),'Data Summary'!DR15="Yes"),OFFSET('Hygiene Data'!$E$5,0,10*ROW('Hygiene Data'!E9)),NA())</f>
        <v>#N/A</v>
      </c>
      <c r="BD15" s="101" t="e">
        <f ca="true">+IF(AND(ISNUMBER(OFFSET('Hygiene Data'!$E$7,0,10*ROW('Hygiene Data'!E9))),'Data Summary'!DS15="Yes"),OFFSET('Hygiene Data'!$E$7,0,10*ROW('Hygiene Data'!E9)),NA())</f>
        <v>#N/A</v>
      </c>
      <c r="BE15" s="101" t="e">
        <f ca="true">+IF(AND(ISNUMBER(OFFSET('Hygiene Data'!$E$9,0,10*ROW('Hygiene Data'!E9))),'Data Summary'!DT15="Yes"),OFFSET('Hygiene Data'!$E$9,0,10*ROW('Hygiene Data'!E9)),NA())</f>
        <v>#N/A</v>
      </c>
      <c r="BF15" s="101" t="e">
        <f ca="true">+IF(AND(ISNUMBER(OFFSET('Hygiene Data'!$F$5,0,10*ROW('Hygiene Data'!F9))),'Data Summary'!DU15="Yes"),OFFSET('Hygiene Data'!$F$5,0,10*ROW('Hygiene Data'!F9)),NA())</f>
        <v>#N/A</v>
      </c>
      <c r="BG15" s="101" t="e">
        <f ca="true">+IF(AND(ISNUMBER(OFFSET('Hygiene Data'!$F$7,0,10*ROW('Hygiene Data'!F9))),'Data Summary'!DV15="Yes"),OFFSET('Hygiene Data'!$F$7,0,10*ROW('Hygiene Data'!F9)),NA())</f>
        <v>#N/A</v>
      </c>
      <c r="BH15" s="101" t="e">
        <f ca="true">+IF(AND(ISNUMBER(OFFSET('Hygiene Data'!$F$9,0,10*ROW('Hygiene Data'!F9))),'Data Summary'!DW15="Yes"),OFFSET('Hygiene Data'!$F$9,0,10*ROW('Hygiene Data'!F9)),NA())</f>
        <v>#N/A</v>
      </c>
      <c r="BI15" s="101" t="e">
        <f ca="true">+IF(AND(ISNUMBER(OFFSET('Hygiene Data'!$G$5,0,10*ROW('Hygiene Data'!G9))),'Data Summary'!DX15="Yes"),OFFSET('Hygiene Data'!$G$5,0,10*ROW('Hygiene Data'!G9)),NA())</f>
        <v>#N/A</v>
      </c>
      <c r="BJ15" s="101" t="e">
        <f ca="true">+IF(AND(ISNUMBER(OFFSET('Hygiene Data'!$G$7,0,10*ROW('Hygiene Data'!G9))),'Data Summary'!DY15="Yes"),OFFSET('Hygiene Data'!$G$7,0,10*ROW('Hygiene Data'!G9)),NA())</f>
        <v>#N/A</v>
      </c>
      <c r="BK15" s="101" t="e">
        <f ca="true">+IF(AND(ISNUMBER(OFFSET('Hygiene Data'!$G$9,0,10*ROW('Hygiene Data'!G9))),'Data Summary'!DZ15="Yes"),OFFSET('Hygiene Data'!$G$9,0,10*ROW('Hygiene Data'!G9)),NA())</f>
        <v>#N/A</v>
      </c>
      <c r="BL15" s="101" t="e">
        <f ca="true">+IF(AND(ISNUMBER(OFFSET('Hygiene Data'!$H$5,0,10*ROW('Hygiene Data'!H9))),'Data Summary'!EA15="Yes"),OFFSET('Hygiene Data'!$H$5,0,10*ROW('Hygiene Data'!H9)),NA())</f>
        <v>#N/A</v>
      </c>
      <c r="BM15" s="101">
        <f ca="true">+IF(AND(ISNUMBER(OFFSET('Hygiene Data'!$H$7,0,10*ROW('Hygiene Data'!H9))),'Data Summary'!EB15="Yes"),OFFSET('Hygiene Data'!$H$7,0,10*ROW('Hygiene Data'!H9)),NA())</f>
        <v>95.7</v>
      </c>
      <c r="BN15" s="101" t="e">
        <f ca="true">+IF(AND(ISNUMBER(OFFSET('Hygiene Data'!$H$9,0,10*ROW('Hygiene Data'!H9))),'Data Summary'!EC15="Yes"),OFFSET('Hygiene Data'!$H$9,0,10*ROW('Hygiene Data'!H9)),NA())</f>
        <v>#N/A</v>
      </c>
      <c r="BO15" s="101" t="e">
        <f ca="true">+IF(AND(ISNUMBER(OFFSET('Hygiene Data'!$I$5,0,10*ROW('Hygiene Data'!I9))),'Data Summary'!ED15="Yes"),OFFSET('Hygiene Data'!$I$5,0,10*ROW('Hygiene Data'!I9)),NA())</f>
        <v>#N/A</v>
      </c>
      <c r="BP15" s="101">
        <f ca="true">+IF(AND(ISNUMBER(OFFSET('Hygiene Data'!$I$7,0,10*ROW('Hygiene Data'!I9))),'Data Summary'!EE15="Yes"),OFFSET('Hygiene Data'!$I$7,0,10*ROW('Hygiene Data'!I9)),NA())</f>
        <v>98.7</v>
      </c>
      <c r="BQ15" s="101" t="e">
        <f ca="true">+IF(AND(ISNUMBER(OFFSET('Hygiene Data'!$I$9,0,10*ROW('Hygiene Data'!I9))),'Data Summary'!EF15="Yes"),OFFSET('Hygiene Data'!$I$9,0,10*ROW('Hygiene Data'!I9)),NA())</f>
        <v>#N/A</v>
      </c>
    </row>
    <row xmlns:x14ac="http://schemas.microsoft.com/office/spreadsheetml/2009/9/ac" r="16" x14ac:dyDescent="0.2">
      <c r="A16" s="362" t="str">
        <f ca="true">+RIGHT('Data Summary'!A16,LEN('Data Summary'!A16)-9)</f>
        <v>SDG</v>
      </c>
      <c r="B16" s="38" t="str">
        <f ca="true">+IF(ISTEXT('Data Summary'!B16),'Data Summary'!B16,"")</f>
        <v>Admin</v>
      </c>
      <c r="C16" s="361">
        <f ca="true">+VALUE('Data Summary'!C16)</f>
        <v>2015</v>
      </c>
      <c r="D16" s="99" t="e">
        <f ca="true">+IF(AND(ISNUMBER(OFFSET('Water Data'!$D$4,0,10*ROW('Water Data'!D10))),'Data Summary'!BS16="Yes"),100-OFFSET('Water Data'!$D$4,0,10*ROW('Water Data'!D10)),NA())</f>
        <v>#N/A</v>
      </c>
      <c r="E16" s="99" t="e">
        <f ca="true">+IF(AND(ISNUMBER(OFFSET('Water Data'!$D$6,0,10*ROW('Water Data'!D10))),'Data Summary'!BT16="Yes"),OFFSET('Water Data'!$D$6,0,10*ROW('Water Data'!D10)),NA())</f>
        <v>#N/A</v>
      </c>
      <c r="F16" s="99">
        <f ca="true">+IF(AND(ISNUMBER(OFFSET('Water Data'!$D$9,0,10*ROW('Water Data'!D10))),'Data Summary'!BU16="Yes"),OFFSET('Water Data'!$D$9,0,10*ROW('Water Data'!D10)),NA())</f>
        <v>98.8</v>
      </c>
      <c r="G16" s="99" t="e">
        <f ca="true">+IF(AND(ISNUMBER(OFFSET('Water Data'!$E$4,0,10*ROW('Water Data'!E10))),'Data Summary'!BV16="Yes"),100-OFFSET('Water Data'!$E$4,0,10*ROW('Water Data'!E10)),NA())</f>
        <v>#N/A</v>
      </c>
      <c r="H16" s="99" t="e">
        <f ca="true">+IF(AND(ISNUMBER(OFFSET('Water Data'!$E$6,0,10*ROW('Water Data'!E10))),'Data Summary'!BW16="Yes"),OFFSET('Water Data'!$E$6,0,10*ROW('Water Data'!E10)),NA())</f>
        <v>#N/A</v>
      </c>
      <c r="I16" s="99" t="e">
        <f ca="true">+IF(AND(ISNUMBER(OFFSET('Water Data'!$E$9,0,10*ROW('Water Data'!E10))),'Data Summary'!BX16="Yes"),OFFSET('Water Data'!$E$9,0,10*ROW('Water Data'!E10)),NA())</f>
        <v>#N/A</v>
      </c>
      <c r="J16" s="99" t="e">
        <f ca="true">+IF(AND(ISNUMBER(OFFSET('Water Data'!$F$4,0,10*ROW('Water Data'!F10))),'Data Summary'!BY16="Yes"),100-OFFSET('Water Data'!$F$4,0,10*ROW('Water Data'!F10)),NA())</f>
        <v>#N/A</v>
      </c>
      <c r="K16" s="99" t="e">
        <f ca="true">+IF(AND(ISNUMBER(OFFSET('Water Data'!$F$6,0,10*ROW('Water Data'!F10))),'Data Summary'!BZ16="Yes"),OFFSET('Water Data'!$F$6,0,10*ROW('Water Data'!F10)),NA())</f>
        <v>#N/A</v>
      </c>
      <c r="L16" s="99" t="e">
        <f ca="true">+IF(AND(ISNUMBER(OFFSET('Water Data'!$F$9,0,10*ROW('Water Data'!F10))),'Data Summary'!CA16="Yes"),OFFSET('Water Data'!$F$9,0,10*ROW('Water Data'!F10)),NA())</f>
        <v>#N/A</v>
      </c>
      <c r="M16" s="99" t="e">
        <f ca="true">+IF(AND(ISNUMBER(OFFSET('Water Data'!$G$4,0,10*ROW('Water Data'!G10))),'Data Summary'!CB16="Yes"),100-OFFSET('Water Data'!$G$4,0,10*ROW('Water Data'!G10)),NA())</f>
        <v>#N/A</v>
      </c>
      <c r="N16" s="99" t="e">
        <f ca="true">+IF(AND(ISNUMBER(OFFSET('Water Data'!$G$6,0,10*ROW('Water Data'!G10))),'Data Summary'!CC16="Yes"),OFFSET('Water Data'!$G$6,0,10*ROW('Water Data'!G10)),NA())</f>
        <v>#N/A</v>
      </c>
      <c r="O16" s="99" t="e">
        <f ca="true">+IF(AND(ISNUMBER(OFFSET('Water Data'!$G$9,0,10*ROW('Water Data'!G10))),'Data Summary'!CD16="Yes"),OFFSET('Water Data'!$G$9,0,10*ROW('Water Data'!G10)),NA())</f>
        <v>#N/A</v>
      </c>
      <c r="P16" s="99" t="e">
        <f ca="true">+IF(AND(ISNUMBER(OFFSET('Water Data'!$H$4,0,10*ROW('Water Data'!H10))),'Data Summary'!CE16="Yes"),100-OFFSET('Water Data'!$H$4,0,10*ROW('Water Data'!H10)),NA())</f>
        <v>#N/A</v>
      </c>
      <c r="Q16" s="99" t="e">
        <f ca="true">+IF(AND(ISNUMBER(OFFSET('Water Data'!$H$6,0,10*ROW('Water Data'!H10))),'Data Summary'!CF16="Yes"),OFFSET('Water Data'!$H$6,0,10*ROW('Water Data'!H10)),NA())</f>
        <v>#N/A</v>
      </c>
      <c r="R16" s="99">
        <f ca="true">+IF(AND(ISNUMBER(OFFSET('Water Data'!$H$9,0,10*ROW('Water Data'!H10))),'Data Summary'!CG16="Yes"),OFFSET('Water Data'!$H$9,0,10*ROW('Water Data'!H10)),NA())</f>
        <v>98.3</v>
      </c>
      <c r="S16" s="99" t="e">
        <f ca="true">+IF(AND(ISNUMBER(OFFSET('Water Data'!$I$4,0,10*ROW('Water Data'!I10))),'Data Summary'!CH16="Yes"),100-OFFSET('Water Data'!$I$4,0,10*ROW('Water Data'!I10)),NA())</f>
        <v>#N/A</v>
      </c>
      <c r="T16" s="99" t="e">
        <f ca="true">+IF(AND(ISNUMBER(OFFSET('Water Data'!$I$6,0,10*ROW('Water Data'!I10))),'Data Summary'!CI16="Yes"),OFFSET('Water Data'!$I$6,0,10*ROW('Water Data'!I10)),NA())</f>
        <v>#N/A</v>
      </c>
      <c r="U16" s="99">
        <f ca="true">+IF(AND(ISNUMBER(OFFSET('Water Data'!$I$9,0,10*ROW('Water Data'!I10))),'Data Summary'!CJ16="Yes"),OFFSET('Water Data'!$I$9,0,10*ROW('Water Data'!I10)),NA())</f>
        <v>99.199999999999989</v>
      </c>
      <c r="V16" s="100" t="e">
        <f ca="true">+IF(AND(ISNUMBER(OFFSET('Sanitation Data'!$D$4,0,10*ROW('Sanitation Data'!D10))),'Data Summary'!CK16="Yes"),100-OFFSET('Sanitation Data'!$D$4,0,10*ROW('Sanitation Data'!D10)),NA())</f>
        <v>#N/A</v>
      </c>
      <c r="W16" s="100" t="e">
        <f ca="true">+IF(AND(ISNUMBER(OFFSET('Sanitation Data'!$D$6,0,10*ROW('Sanitation Data'!D10))),'Data Summary'!CL16="Yes"),OFFSET('Sanitation Data'!$D$6,0,10*ROW('Sanitation Data'!D10)),NA())</f>
        <v>#N/A</v>
      </c>
      <c r="X16" s="100" t="e">
        <f ca="true">+IF(AND(ISNUMBER(OFFSET('Sanitation Data'!$D$10,0,10*ROW('Sanitation Data'!D10))),'Data Summary'!CM16="Yes"),OFFSET('Sanitation Data'!$D$10,0,10*ROW('Sanitation Data'!D10)),NA())</f>
        <v>#N/A</v>
      </c>
      <c r="Y16" s="100" t="e">
        <f ca="true">+IF(AND(ISNUMBER(OFFSET('Sanitation Data'!$D$11,0,10*ROW('Sanitation Data'!D10))),'Data Summary'!CN16="Yes"),OFFSET('Sanitation Data'!$D$11,0,10*ROW('Sanitation Data'!D10)),NA())</f>
        <v>#N/A</v>
      </c>
      <c r="Z16" s="100">
        <f ca="true">+IF(AND(ISNUMBER(OFFSET('Sanitation Data'!$D$12,0,10*ROW('Sanitation Data'!D10))),'Data Summary'!CO16="Yes"),OFFSET('Sanitation Data'!$D$12,0,10*ROW('Sanitation Data'!D10)),NA())</f>
        <v>99.3</v>
      </c>
      <c r="AA16" s="100" t="e">
        <f ca="true">+IF(AND(ISNUMBER(OFFSET('Sanitation Data'!$E$4,0,10*ROW('Sanitation Data'!E10))),'Data Summary'!CP16="Yes"),100-OFFSET('Sanitation Data'!$E$4,0,10*ROW('Sanitation Data'!E10)),NA())</f>
        <v>#N/A</v>
      </c>
      <c r="AB16" s="100" t="e">
        <f ca="true">+IF(AND(ISNUMBER(OFFSET('Sanitation Data'!$E$6,0,10*ROW('Sanitation Data'!E10))),'Data Summary'!CQ16="Yes"),OFFSET('Sanitation Data'!$E$6,0,10*ROW('Sanitation Data'!E10)),NA())</f>
        <v>#N/A</v>
      </c>
      <c r="AC16" s="100" t="e">
        <f ca="true">+IF(AND(ISNUMBER(OFFSET('Sanitation Data'!$E$10,0,10*ROW('Sanitation Data'!E10))),'Data Summary'!CR16="Yes"),OFFSET('Sanitation Data'!$E$10,0,10*ROW('Sanitation Data'!E10)),NA())</f>
        <v>#N/A</v>
      </c>
      <c r="AD16" s="100" t="e">
        <f ca="true">+IF(AND(ISNUMBER(OFFSET('Sanitation Data'!$E$11,0,10*ROW('Sanitation Data'!E10))),'Data Summary'!CS16="Yes"),OFFSET('Sanitation Data'!$E$11,0,10*ROW('Sanitation Data'!E10)),NA())</f>
        <v>#N/A</v>
      </c>
      <c r="AE16" s="100" t="e">
        <f ca="true">+IF(AND(ISNUMBER(OFFSET('Sanitation Data'!$E$12,0,10*ROW('Sanitation Data'!E10))),'Data Summary'!CT16="Yes"),OFFSET('Sanitation Data'!$E$12,0,10*ROW('Sanitation Data'!E10)),NA())</f>
        <v>#N/A</v>
      </c>
      <c r="AF16" s="100" t="e">
        <f ca="true">+IF(AND(ISNUMBER(OFFSET('Sanitation Data'!$F$4,0,10*ROW('Sanitation Data'!F10))),'Data Summary'!CU16="Yes"),100-OFFSET('Sanitation Data'!$F$4,0,10*ROW('Sanitation Data'!F10)),NA())</f>
        <v>#N/A</v>
      </c>
      <c r="AG16" s="100" t="e">
        <f ca="true">+IF(AND(ISNUMBER(OFFSET('Sanitation Data'!$F$6,0,10*ROW('Sanitation Data'!F10))),'Data Summary'!CV16="Yes"),OFFSET('Sanitation Data'!$F$6,0,10*ROW('Sanitation Data'!F10)),NA())</f>
        <v>#N/A</v>
      </c>
      <c r="AH16" s="100" t="e">
        <f ca="true">+IF(AND(ISNUMBER(OFFSET('Sanitation Data'!$F$10,0,10*ROW('Sanitation Data'!F10))),'Data Summary'!CW16="Yes"),OFFSET('Sanitation Data'!$F$10,0,10*ROW('Sanitation Data'!F10)),NA())</f>
        <v>#N/A</v>
      </c>
      <c r="AI16" s="100" t="e">
        <f ca="true">+IF(AND(ISNUMBER(OFFSET('Sanitation Data'!$F$11,0,10*ROW('Sanitation Data'!F10))),'Data Summary'!CX16="Yes"),OFFSET('Sanitation Data'!$F$11,0,10*ROW('Sanitation Data'!F10)),NA())</f>
        <v>#N/A</v>
      </c>
      <c r="AJ16" s="100" t="e">
        <f ca="true">+IF(AND(ISNUMBER(OFFSET('Sanitation Data'!$F$12,0,10*ROW('Sanitation Data'!F10))),'Data Summary'!CY16="Yes"),OFFSET('Sanitation Data'!$F$12,0,10*ROW('Sanitation Data'!F10)),NA())</f>
        <v>#N/A</v>
      </c>
      <c r="AK16" s="100" t="e">
        <f ca="true">+IF(AND(ISNUMBER(OFFSET('Sanitation Data'!$G$4,0,10*ROW('Sanitation Data'!G10))),'Data Summary'!CZ16="Yes"),100-OFFSET('Sanitation Data'!$G$4,0,10*ROW('Sanitation Data'!G10)),NA())</f>
        <v>#N/A</v>
      </c>
      <c r="AL16" s="100" t="e">
        <f ca="true">+IF(AND(ISNUMBER(OFFSET('Sanitation Data'!$G$6,0,10*ROW('Sanitation Data'!G10))),'Data Summary'!DA16="Yes"),OFFSET('Sanitation Data'!$G$6,0,10*ROW('Sanitation Data'!G10)),NA())</f>
        <v>#N/A</v>
      </c>
      <c r="AM16" s="100" t="e">
        <f ca="true">+IF(AND(ISNUMBER(OFFSET('Sanitation Data'!$G$10,0,10*ROW('Sanitation Data'!G10))),'Data Summary'!DB16="Yes"),OFFSET('Sanitation Data'!$G$10,0,10*ROW('Sanitation Data'!G10)),NA())</f>
        <v>#N/A</v>
      </c>
      <c r="AN16" s="100" t="e">
        <f ca="true">+IF(AND(ISNUMBER(OFFSET('Sanitation Data'!$G$11,0,10*ROW('Sanitation Data'!G10))),'Data Summary'!DC16="Yes"),OFFSET('Sanitation Data'!$G$11,0,10*ROW('Sanitation Data'!G10)),NA())</f>
        <v>#N/A</v>
      </c>
      <c r="AO16" s="100" t="e">
        <f ca="true">+IF(AND(ISNUMBER(OFFSET('Sanitation Data'!$G$12,0,10*ROW('Sanitation Data'!G10))),'Data Summary'!DD16="Yes"),OFFSET('Sanitation Data'!$G$12,0,10*ROW('Sanitation Data'!G10)),NA())</f>
        <v>#N/A</v>
      </c>
      <c r="AP16" s="100" t="e">
        <f ca="true">+IF(AND(ISNUMBER(OFFSET('Sanitation Data'!$H$4,0,10*ROW('Sanitation Data'!H10))),'Data Summary'!DE16="Yes"),100-OFFSET('Sanitation Data'!$H$4,0,10*ROW('Sanitation Data'!H10)),NA())</f>
        <v>#N/A</v>
      </c>
      <c r="AQ16" s="100" t="e">
        <f ca="true">+IF(AND(ISNUMBER(OFFSET('Sanitation Data'!$H$6,0,10*ROW('Sanitation Data'!H10))),'Data Summary'!DF16="Yes"),OFFSET('Sanitation Data'!$H$6,0,10*ROW('Sanitation Data'!H10)),NA())</f>
        <v>#N/A</v>
      </c>
      <c r="AR16" s="100" t="e">
        <f ca="true">+IF(AND(ISNUMBER(OFFSET('Sanitation Data'!$H$10,0,10*ROW('Sanitation Data'!H10))),'Data Summary'!DG16="Yes"),OFFSET('Sanitation Data'!$H$10,0,10*ROW('Sanitation Data'!H10)),NA())</f>
        <v>#N/A</v>
      </c>
      <c r="AS16" s="100" t="e">
        <f ca="true">+IF(AND(ISNUMBER(OFFSET('Sanitation Data'!$H$11,0,10*ROW('Sanitation Data'!H10))),'Data Summary'!DH16="Yes"),OFFSET('Sanitation Data'!$H$11,0,10*ROW('Sanitation Data'!H10)),NA())</f>
        <v>#N/A</v>
      </c>
      <c r="AT16" s="100">
        <f ca="true">+IF(AND(ISNUMBER(OFFSET('Sanitation Data'!$H$12,0,10*ROW('Sanitation Data'!H10))),'Data Summary'!DI16="Yes"),OFFSET('Sanitation Data'!$H$12,0,10*ROW('Sanitation Data'!H10)),NA())</f>
        <v>99.5</v>
      </c>
      <c r="AU16" s="100" t="e">
        <f ca="true">+IF(AND(ISNUMBER(OFFSET('Sanitation Data'!$I$4,0,10*ROW('Sanitation Data'!I10))),'Data Summary'!DJ16="Yes"),100-OFFSET('Sanitation Data'!$I$4,0,10*ROW('Sanitation Data'!I10)),NA())</f>
        <v>#N/A</v>
      </c>
      <c r="AV16" s="100" t="e">
        <f ca="true">+IF(AND(ISNUMBER(OFFSET('Sanitation Data'!$I$6,0,10*ROW('Sanitation Data'!I10))),'Data Summary'!DK16="Yes"),OFFSET('Sanitation Data'!$I$6,0,10*ROW('Sanitation Data'!I10)),NA())</f>
        <v>#N/A</v>
      </c>
      <c r="AW16" s="100" t="e">
        <f ca="true">+IF(AND(ISNUMBER(OFFSET('Sanitation Data'!$I$10,0,10*ROW('Sanitation Data'!I10))),'Data Summary'!DL16="Yes"),OFFSET('Sanitation Data'!$I$10,0,10*ROW('Sanitation Data'!I10)),NA())</f>
        <v>#N/A</v>
      </c>
      <c r="AX16" s="100" t="e">
        <f ca="true">+IF(AND(ISNUMBER(OFFSET('Sanitation Data'!$I$11,0,10*ROW('Sanitation Data'!I10))),'Data Summary'!DM16="Yes"),OFFSET('Sanitation Data'!$I$11,0,10*ROW('Sanitation Data'!I10)),NA())</f>
        <v>#N/A</v>
      </c>
      <c r="AY16" s="100">
        <f ca="true">+IF(AND(ISNUMBER(OFFSET('Sanitation Data'!$I$12,0,10*ROW('Sanitation Data'!I10))),'Data Summary'!DN16="Yes"),OFFSET('Sanitation Data'!$I$12,0,10*ROW('Sanitation Data'!I10)),NA())</f>
        <v>99.35</v>
      </c>
      <c r="AZ16" s="101" t="e">
        <f ca="true">+IF(AND(ISNUMBER(OFFSET('Hygiene Data'!$D$5,0,10*ROW('Hygiene Data'!D10))),'Data Summary'!DO16="Yes"),OFFSET('Hygiene Data'!$D$5,0,10*ROW('Hygiene Data'!D10)),NA())</f>
        <v>#N/A</v>
      </c>
      <c r="BA16" s="101">
        <f ca="true">+IF(AND(ISNUMBER(OFFSET('Hygiene Data'!$D$7,0,10*ROW('Hygiene Data'!D10))),'Data Summary'!DP16="Yes"),OFFSET('Hygiene Data'!$D$7,0,10*ROW('Hygiene Data'!D10)),NA())</f>
        <v>97.6</v>
      </c>
      <c r="BB16" s="101" t="e">
        <f ca="true">+IF(AND(ISNUMBER(OFFSET('Hygiene Data'!$D$9,0,10*ROW('Hygiene Data'!D10))),'Data Summary'!DQ16="Yes"),OFFSET('Hygiene Data'!$D$9,0,10*ROW('Hygiene Data'!D10)),NA())</f>
        <v>#N/A</v>
      </c>
      <c r="BC16" s="101" t="e">
        <f ca="true">+IF(AND(ISNUMBER(OFFSET('Hygiene Data'!$E$5,0,10*ROW('Hygiene Data'!E10))),'Data Summary'!DR16="Yes"),OFFSET('Hygiene Data'!$E$5,0,10*ROW('Hygiene Data'!E10)),NA())</f>
        <v>#N/A</v>
      </c>
      <c r="BD16" s="101" t="e">
        <f ca="true">+IF(AND(ISNUMBER(OFFSET('Hygiene Data'!$E$7,0,10*ROW('Hygiene Data'!E10))),'Data Summary'!DS16="Yes"),OFFSET('Hygiene Data'!$E$7,0,10*ROW('Hygiene Data'!E10)),NA())</f>
        <v>#N/A</v>
      </c>
      <c r="BE16" s="101" t="e">
        <f ca="true">+IF(AND(ISNUMBER(OFFSET('Hygiene Data'!$E$9,0,10*ROW('Hygiene Data'!E10))),'Data Summary'!DT16="Yes"),OFFSET('Hygiene Data'!$E$9,0,10*ROW('Hygiene Data'!E10)),NA())</f>
        <v>#N/A</v>
      </c>
      <c r="BF16" s="101" t="e">
        <f ca="true">+IF(AND(ISNUMBER(OFFSET('Hygiene Data'!$F$5,0,10*ROW('Hygiene Data'!F10))),'Data Summary'!DU16="Yes"),OFFSET('Hygiene Data'!$F$5,0,10*ROW('Hygiene Data'!F10)),NA())</f>
        <v>#N/A</v>
      </c>
      <c r="BG16" s="101" t="e">
        <f ca="true">+IF(AND(ISNUMBER(OFFSET('Hygiene Data'!$F$7,0,10*ROW('Hygiene Data'!F10))),'Data Summary'!DV16="Yes"),OFFSET('Hygiene Data'!$F$7,0,10*ROW('Hygiene Data'!F10)),NA())</f>
        <v>#N/A</v>
      </c>
      <c r="BH16" s="101" t="e">
        <f ca="true">+IF(AND(ISNUMBER(OFFSET('Hygiene Data'!$F$9,0,10*ROW('Hygiene Data'!F10))),'Data Summary'!DW16="Yes"),OFFSET('Hygiene Data'!$F$9,0,10*ROW('Hygiene Data'!F10)),NA())</f>
        <v>#N/A</v>
      </c>
      <c r="BI16" s="101" t="e">
        <f ca="true">+IF(AND(ISNUMBER(OFFSET('Hygiene Data'!$G$5,0,10*ROW('Hygiene Data'!G10))),'Data Summary'!DX16="Yes"),OFFSET('Hygiene Data'!$G$5,0,10*ROW('Hygiene Data'!G10)),NA())</f>
        <v>#N/A</v>
      </c>
      <c r="BJ16" s="101" t="e">
        <f ca="true">+IF(AND(ISNUMBER(OFFSET('Hygiene Data'!$G$7,0,10*ROW('Hygiene Data'!G10))),'Data Summary'!DY16="Yes"),OFFSET('Hygiene Data'!$G$7,0,10*ROW('Hygiene Data'!G10)),NA())</f>
        <v>#N/A</v>
      </c>
      <c r="BK16" s="101" t="e">
        <f ca="true">+IF(AND(ISNUMBER(OFFSET('Hygiene Data'!$G$9,0,10*ROW('Hygiene Data'!G10))),'Data Summary'!DZ16="Yes"),OFFSET('Hygiene Data'!$G$9,0,10*ROW('Hygiene Data'!G10)),NA())</f>
        <v>#N/A</v>
      </c>
      <c r="BL16" s="101" t="e">
        <f ca="true">+IF(AND(ISNUMBER(OFFSET('Hygiene Data'!$H$5,0,10*ROW('Hygiene Data'!H10))),'Data Summary'!EA16="Yes"),OFFSET('Hygiene Data'!$H$5,0,10*ROW('Hygiene Data'!H10)),NA())</f>
        <v>#N/A</v>
      </c>
      <c r="BM16" s="101">
        <f ca="true">+IF(AND(ISNUMBER(OFFSET('Hygiene Data'!$H$7,0,10*ROW('Hygiene Data'!H10))),'Data Summary'!EB16="Yes"),OFFSET('Hygiene Data'!$H$7,0,10*ROW('Hygiene Data'!H10)),NA())</f>
        <v>94.8</v>
      </c>
      <c r="BN16" s="101" t="e">
        <f ca="true">+IF(AND(ISNUMBER(OFFSET('Hygiene Data'!$H$9,0,10*ROW('Hygiene Data'!H10))),'Data Summary'!EC16="Yes"),OFFSET('Hygiene Data'!$H$9,0,10*ROW('Hygiene Data'!H10)),NA())</f>
        <v>#N/A</v>
      </c>
      <c r="BO16" s="101" t="e">
        <f ca="true">+IF(AND(ISNUMBER(OFFSET('Hygiene Data'!$I$5,0,10*ROW('Hygiene Data'!I10))),'Data Summary'!ED16="Yes"),OFFSET('Hygiene Data'!$I$5,0,10*ROW('Hygiene Data'!I10)),NA())</f>
        <v>#N/A</v>
      </c>
      <c r="BP16" s="101">
        <f ca="true">+IF(AND(ISNUMBER(OFFSET('Hygiene Data'!$I$7,0,10*ROW('Hygiene Data'!I10))),'Data Summary'!EE16="Yes"),OFFSET('Hygiene Data'!$I$7,0,10*ROW('Hygiene Data'!I10)),NA())</f>
        <v>99.8</v>
      </c>
      <c r="BQ16" s="101" t="e">
        <f ca="true">+IF(AND(ISNUMBER(OFFSET('Hygiene Data'!$I$9,0,10*ROW('Hygiene Data'!I10))),'Data Summary'!EF16="Yes"),OFFSET('Hygiene Data'!$I$9,0,10*ROW('Hygiene Data'!I10)),NA())</f>
        <v>#N/A</v>
      </c>
    </row>
    <row xmlns:x14ac="http://schemas.microsoft.com/office/spreadsheetml/2009/9/ac" r="17" x14ac:dyDescent="0.2">
      <c r="A17" s="362" t="str">
        <f ca="true">+RIGHT('Data Summary'!A17,LEN('Data Summary'!A17)-9)</f>
        <v>KAP</v>
      </c>
      <c r="B17" s="38" t="str">
        <f ca="true">+IF(ISTEXT('Data Summary'!B17),'Data Summary'!B17,"")</f>
        <v>Survey</v>
      </c>
      <c r="C17" s="361">
        <f ca="true">+VALUE('Data Summary'!C17)</f>
        <v>2015</v>
      </c>
      <c r="D17" s="99">
        <f ca="true">+IF(AND(ISNUMBER(OFFSET('Water Data'!$D$4,0,10*ROW('Water Data'!D11))),'Data Summary'!BS17="Yes"),100-OFFSET('Water Data'!$D$4,0,10*ROW('Water Data'!D11)),NA())</f>
        <v>100</v>
      </c>
      <c r="E17" s="99">
        <f ca="true">+IF(AND(ISNUMBER(OFFSET('Water Data'!$D$6,0,10*ROW('Water Data'!D11))),'Data Summary'!BT17="Yes"),OFFSET('Water Data'!$D$6,0,10*ROW('Water Data'!D11)),NA())</f>
        <v>97.93</v>
      </c>
      <c r="F17" s="99">
        <f ca="true">+IF(AND(ISNUMBER(OFFSET('Water Data'!$D$9,0,10*ROW('Water Data'!D11))),'Data Summary'!BU17="Yes"),OFFSET('Water Data'!$D$9,0,10*ROW('Water Data'!D11)),NA())</f>
        <v>82.524271844660191</v>
      </c>
      <c r="G17" s="99">
        <f ca="true">+IF(AND(ISNUMBER(OFFSET('Water Data'!$E$4,0,10*ROW('Water Data'!E11))),'Data Summary'!BV17="Yes"),100-OFFSET('Water Data'!$E$4,0,10*ROW('Water Data'!E11)),NA())</f>
        <v>100</v>
      </c>
      <c r="H17" s="99">
        <f ca="true">+IF(AND(ISNUMBER(OFFSET('Water Data'!$E$6,0,10*ROW('Water Data'!E11))),'Data Summary'!BW17="Yes"),OFFSET('Water Data'!$E$6,0,10*ROW('Water Data'!E11)),NA())</f>
        <v>97.554999999999993</v>
      </c>
      <c r="I17" s="99">
        <f ca="true">+IF(AND(ISNUMBER(OFFSET('Water Data'!$E$9,0,10*ROW('Water Data'!E11))),'Data Summary'!BX17="Yes"),OFFSET('Water Data'!$E$9,0,10*ROW('Water Data'!E11)),NA())</f>
        <v>82.019704433497537</v>
      </c>
      <c r="J17" s="99">
        <f ca="true">+IF(AND(ISNUMBER(OFFSET('Water Data'!$F$4,0,10*ROW('Water Data'!F11))),'Data Summary'!BY17="Yes"),100-OFFSET('Water Data'!$F$4,0,10*ROW('Water Data'!F11)),NA())</f>
        <v>100</v>
      </c>
      <c r="K17" s="99">
        <f ca="true">+IF(AND(ISNUMBER(OFFSET('Water Data'!$F$6,0,10*ROW('Water Data'!F11))),'Data Summary'!BZ17="Yes"),OFFSET('Water Data'!$F$6,0,10*ROW('Water Data'!F11)),NA())</f>
        <v>98.759999999999991</v>
      </c>
      <c r="L17" s="99">
        <f ca="true">+IF(AND(ISNUMBER(OFFSET('Water Data'!$F$9,0,10*ROW('Water Data'!F11))),'Data Summary'!CA17="Yes"),OFFSET('Water Data'!$F$9,0,10*ROW('Water Data'!F11)),NA())</f>
        <v>84.825870646766163</v>
      </c>
      <c r="M17" s="99" t="e">
        <f ca="true">+IF(AND(ISNUMBER(OFFSET('Water Data'!$G$4,0,10*ROW('Water Data'!G11))),'Data Summary'!CB17="Yes"),100-OFFSET('Water Data'!$G$4,0,10*ROW('Water Data'!G11)),NA())</f>
        <v>#N/A</v>
      </c>
      <c r="N17" s="99" t="e">
        <f ca="true">+IF(AND(ISNUMBER(OFFSET('Water Data'!$G$6,0,10*ROW('Water Data'!G11))),'Data Summary'!CC17="Yes"),OFFSET('Water Data'!$G$6,0,10*ROW('Water Data'!G11)),NA())</f>
        <v>#N/A</v>
      </c>
      <c r="O17" s="99" t="e">
        <f ca="true">+IF(AND(ISNUMBER(OFFSET('Water Data'!$G$9,0,10*ROW('Water Data'!G11))),'Data Summary'!CD17="Yes"),OFFSET('Water Data'!$G$9,0,10*ROW('Water Data'!G11)),NA())</f>
        <v>#N/A</v>
      </c>
      <c r="P17" s="99">
        <f ca="true">+IF(AND(ISNUMBER(OFFSET('Water Data'!$H$4,0,10*ROW('Water Data'!H11))),'Data Summary'!CE17="Yes"),100-OFFSET('Water Data'!$H$4,0,10*ROW('Water Data'!H11)),NA())</f>
        <v>100</v>
      </c>
      <c r="Q17" s="99">
        <f ca="true">+IF(AND(ISNUMBER(OFFSET('Water Data'!$H$6,0,10*ROW('Water Data'!H11))),'Data Summary'!CF17="Yes"),OFFSET('Water Data'!$H$6,0,10*ROW('Water Data'!H11)),NA())</f>
        <v>97.9</v>
      </c>
      <c r="R17" s="99">
        <f ca="true">+IF(AND(ISNUMBER(OFFSET('Water Data'!$H$9,0,10*ROW('Water Data'!H11))),'Data Summary'!CG17="Yes"),OFFSET('Water Data'!$H$9,0,10*ROW('Water Data'!H11)),NA())</f>
        <v>80.608365019011401</v>
      </c>
      <c r="S17" s="99">
        <f ca="true">+IF(AND(ISNUMBER(OFFSET('Water Data'!$I$4,0,10*ROW('Water Data'!I11))),'Data Summary'!CH17="Yes"),100-OFFSET('Water Data'!$I$4,0,10*ROW('Water Data'!I11)),NA())</f>
        <v>100</v>
      </c>
      <c r="T17" s="99">
        <f ca="true">+IF(AND(ISNUMBER(OFFSET('Water Data'!$I$6,0,10*ROW('Water Data'!I11))),'Data Summary'!CI17="Yes"),OFFSET('Water Data'!$I$6,0,10*ROW('Water Data'!I11)),NA())</f>
        <v>97.655000000000001</v>
      </c>
      <c r="U17" s="99">
        <f ca="true">+IF(AND(ISNUMBER(OFFSET('Water Data'!$I$9,0,10*ROW('Water Data'!I11))),'Data Summary'!CJ17="Yes"),OFFSET('Water Data'!$I$9,0,10*ROW('Water Data'!I11)),NA())</f>
        <v>85.90604026845638</v>
      </c>
      <c r="V17" s="100">
        <f ca="true">+IF(AND(ISNUMBER(OFFSET('Sanitation Data'!$D$4,0,10*ROW('Sanitation Data'!D11))),'Data Summary'!CK17="Yes"),100-OFFSET('Sanitation Data'!$D$4,0,10*ROW('Sanitation Data'!D11)),NA())</f>
        <v>100</v>
      </c>
      <c r="W17" s="100">
        <f ca="true">+IF(AND(ISNUMBER(OFFSET('Sanitation Data'!$D$6,0,10*ROW('Sanitation Data'!D11))),'Data Summary'!CL17="Yes"),OFFSET('Sanitation Data'!$D$6,0,10*ROW('Sanitation Data'!D11)),NA())</f>
        <v>100</v>
      </c>
      <c r="X17" s="100" t="e">
        <f ca="true">+IF(AND(ISNUMBER(OFFSET('Sanitation Data'!$D$10,0,10*ROW('Sanitation Data'!D11))),'Data Summary'!CM17="Yes"),OFFSET('Sanitation Data'!$D$10,0,10*ROW('Sanitation Data'!D11)),NA())</f>
        <v>#N/A</v>
      </c>
      <c r="Y17" s="100" t="e">
        <f ca="true">+IF(AND(ISNUMBER(OFFSET('Sanitation Data'!$D$11,0,10*ROW('Sanitation Data'!D11))),'Data Summary'!CN17="Yes"),OFFSET('Sanitation Data'!$D$11,0,10*ROW('Sanitation Data'!D11)),NA())</f>
        <v>#N/A</v>
      </c>
      <c r="Z17" s="100">
        <f ca="true">+IF(AND(ISNUMBER(OFFSET('Sanitation Data'!$D$12,0,10*ROW('Sanitation Data'!D11))),'Data Summary'!CO17="Yes"),OFFSET('Sanitation Data'!$D$12,0,10*ROW('Sanitation Data'!D11)),NA())</f>
        <v>80.582524271844662</v>
      </c>
      <c r="AA17" s="100">
        <f ca="true">+IF(AND(ISNUMBER(OFFSET('Sanitation Data'!$E$4,0,10*ROW('Sanitation Data'!E11))),'Data Summary'!CP17="Yes"),100-OFFSET('Sanitation Data'!$E$4,0,10*ROW('Sanitation Data'!E11)),NA())</f>
        <v>100</v>
      </c>
      <c r="AB17" s="100">
        <f ca="true">+IF(AND(ISNUMBER(OFFSET('Sanitation Data'!$E$6,0,10*ROW('Sanitation Data'!E11))),'Data Summary'!CQ17="Yes"),OFFSET('Sanitation Data'!$E$6,0,10*ROW('Sanitation Data'!E11)),NA())</f>
        <v>100</v>
      </c>
      <c r="AC17" s="100" t="e">
        <f ca="true">+IF(AND(ISNUMBER(OFFSET('Sanitation Data'!$E$10,0,10*ROW('Sanitation Data'!E11))),'Data Summary'!CR17="Yes"),OFFSET('Sanitation Data'!$E$10,0,10*ROW('Sanitation Data'!E11)),NA())</f>
        <v>#N/A</v>
      </c>
      <c r="AD17" s="100" t="e">
        <f ca="true">+IF(AND(ISNUMBER(OFFSET('Sanitation Data'!$E$11,0,10*ROW('Sanitation Data'!E11))),'Data Summary'!CS17="Yes"),OFFSET('Sanitation Data'!$E$11,0,10*ROW('Sanitation Data'!E11)),NA())</f>
        <v>#N/A</v>
      </c>
      <c r="AE17" s="100">
        <f ca="true">+IF(AND(ISNUMBER(OFFSET('Sanitation Data'!$E$12,0,10*ROW('Sanitation Data'!E11))),'Data Summary'!CT17="Yes"),OFFSET('Sanitation Data'!$E$12,0,10*ROW('Sanitation Data'!E11)),NA())</f>
        <v>78.571428571428569</v>
      </c>
      <c r="AF17" s="100">
        <f ca="true">+IF(AND(ISNUMBER(OFFSET('Sanitation Data'!$F$4,0,10*ROW('Sanitation Data'!F11))),'Data Summary'!CU17="Yes"),100-OFFSET('Sanitation Data'!$F$4,0,10*ROW('Sanitation Data'!F11)),NA())</f>
        <v>100</v>
      </c>
      <c r="AG17" s="100">
        <f ca="true">+IF(AND(ISNUMBER(OFFSET('Sanitation Data'!$F$6,0,10*ROW('Sanitation Data'!F11))),'Data Summary'!CV17="Yes"),OFFSET('Sanitation Data'!$F$6,0,10*ROW('Sanitation Data'!F11)),NA())</f>
        <v>100.01</v>
      </c>
      <c r="AH17" s="100" t="e">
        <f ca="true">+IF(AND(ISNUMBER(OFFSET('Sanitation Data'!$F$10,0,10*ROW('Sanitation Data'!F11))),'Data Summary'!CW17="Yes"),OFFSET('Sanitation Data'!$F$10,0,10*ROW('Sanitation Data'!F11)),NA())</f>
        <v>#N/A</v>
      </c>
      <c r="AI17" s="100" t="e">
        <f ca="true">+IF(AND(ISNUMBER(OFFSET('Sanitation Data'!$F$11,0,10*ROW('Sanitation Data'!F11))),'Data Summary'!CX17="Yes"),OFFSET('Sanitation Data'!$F$11,0,10*ROW('Sanitation Data'!F11)),NA())</f>
        <v>#N/A</v>
      </c>
      <c r="AJ17" s="100">
        <f ca="true">+IF(AND(ISNUMBER(OFFSET('Sanitation Data'!$F$12,0,10*ROW('Sanitation Data'!F11))),'Data Summary'!CY17="Yes"),OFFSET('Sanitation Data'!$F$12,0,10*ROW('Sanitation Data'!F11)),NA())</f>
        <v>82.835820895522389</v>
      </c>
      <c r="AK17" s="100" t="e">
        <f ca="true">+IF(AND(ISNUMBER(OFFSET('Sanitation Data'!$G$4,0,10*ROW('Sanitation Data'!G11))),'Data Summary'!CZ17="Yes"),100-OFFSET('Sanitation Data'!$G$4,0,10*ROW('Sanitation Data'!G11)),NA())</f>
        <v>#N/A</v>
      </c>
      <c r="AL17" s="100" t="e">
        <f ca="true">+IF(AND(ISNUMBER(OFFSET('Sanitation Data'!$G$6,0,10*ROW('Sanitation Data'!G11))),'Data Summary'!DA17="Yes"),OFFSET('Sanitation Data'!$G$6,0,10*ROW('Sanitation Data'!G11)),NA())</f>
        <v>#N/A</v>
      </c>
      <c r="AM17" s="100" t="e">
        <f ca="true">+IF(AND(ISNUMBER(OFFSET('Sanitation Data'!$G$10,0,10*ROW('Sanitation Data'!G11))),'Data Summary'!DB17="Yes"),OFFSET('Sanitation Data'!$G$10,0,10*ROW('Sanitation Data'!G11)),NA())</f>
        <v>#N/A</v>
      </c>
      <c r="AN17" s="100" t="e">
        <f ca="true">+IF(AND(ISNUMBER(OFFSET('Sanitation Data'!$G$11,0,10*ROW('Sanitation Data'!G11))),'Data Summary'!DC17="Yes"),OFFSET('Sanitation Data'!$G$11,0,10*ROW('Sanitation Data'!G11)),NA())</f>
        <v>#N/A</v>
      </c>
      <c r="AO17" s="100" t="e">
        <f ca="true">+IF(AND(ISNUMBER(OFFSET('Sanitation Data'!$G$12,0,10*ROW('Sanitation Data'!G11))),'Data Summary'!DD17="Yes"),OFFSET('Sanitation Data'!$G$12,0,10*ROW('Sanitation Data'!G11)),NA())</f>
        <v>#N/A</v>
      </c>
      <c r="AP17" s="100">
        <f ca="true">+IF(AND(ISNUMBER(OFFSET('Sanitation Data'!$H$4,0,10*ROW('Sanitation Data'!H11))),'Data Summary'!DE17="Yes"),100-OFFSET('Sanitation Data'!$H$4,0,10*ROW('Sanitation Data'!H11)),NA())</f>
        <v>100</v>
      </c>
      <c r="AQ17" s="100">
        <f ca="true">+IF(AND(ISNUMBER(OFFSET('Sanitation Data'!$H$6,0,10*ROW('Sanitation Data'!H11))),'Data Summary'!DF17="Yes"),OFFSET('Sanitation Data'!$H$6,0,10*ROW('Sanitation Data'!H11)),NA())</f>
        <v>100</v>
      </c>
      <c r="AR17" s="100" t="e">
        <f ca="true">+IF(AND(ISNUMBER(OFFSET('Sanitation Data'!$H$10,0,10*ROW('Sanitation Data'!H11))),'Data Summary'!DG17="Yes"),OFFSET('Sanitation Data'!$H$10,0,10*ROW('Sanitation Data'!H11)),NA())</f>
        <v>#N/A</v>
      </c>
      <c r="AS17" s="100" t="e">
        <f ca="true">+IF(AND(ISNUMBER(OFFSET('Sanitation Data'!$H$11,0,10*ROW('Sanitation Data'!H11))),'Data Summary'!DH17="Yes"),OFFSET('Sanitation Data'!$H$11,0,10*ROW('Sanitation Data'!H11)),NA())</f>
        <v>#N/A</v>
      </c>
      <c r="AT17" s="100">
        <f ca="true">+IF(AND(ISNUMBER(OFFSET('Sanitation Data'!$H$12,0,10*ROW('Sanitation Data'!H11))),'Data Summary'!DI17="Yes"),OFFSET('Sanitation Data'!$H$12,0,10*ROW('Sanitation Data'!H11)),NA())</f>
        <v>77.566539923954366</v>
      </c>
      <c r="AU17" s="100">
        <f ca="true">+IF(AND(ISNUMBER(OFFSET('Sanitation Data'!$I$4,0,10*ROW('Sanitation Data'!I11))),'Data Summary'!DJ17="Yes"),100-OFFSET('Sanitation Data'!$I$4,0,10*ROW('Sanitation Data'!I11)),NA())</f>
        <v>100</v>
      </c>
      <c r="AV17" s="100">
        <f ca="true">+IF(AND(ISNUMBER(OFFSET('Sanitation Data'!$I$6,0,10*ROW('Sanitation Data'!I11))),'Data Summary'!DK17="Yes"),OFFSET('Sanitation Data'!$I$6,0,10*ROW('Sanitation Data'!I11)),NA())</f>
        <v>99.999999999999986</v>
      </c>
      <c r="AW17" s="100" t="e">
        <f ca="true">+IF(AND(ISNUMBER(OFFSET('Sanitation Data'!$I$10,0,10*ROW('Sanitation Data'!I11))),'Data Summary'!DL17="Yes"),OFFSET('Sanitation Data'!$I$10,0,10*ROW('Sanitation Data'!I11)),NA())</f>
        <v>#N/A</v>
      </c>
      <c r="AX17" s="100" t="e">
        <f ca="true">+IF(AND(ISNUMBER(OFFSET('Sanitation Data'!$I$11,0,10*ROW('Sanitation Data'!I11))),'Data Summary'!DM17="Yes"),OFFSET('Sanitation Data'!$I$11,0,10*ROW('Sanitation Data'!I11)),NA())</f>
        <v>#N/A</v>
      </c>
      <c r="AY17" s="100">
        <f ca="true">+IF(AND(ISNUMBER(OFFSET('Sanitation Data'!$I$12,0,10*ROW('Sanitation Data'!I11))),'Data Summary'!DN17="Yes"),OFFSET('Sanitation Data'!$I$12,0,10*ROW('Sanitation Data'!I11)),NA())</f>
        <v>86.241610738255034</v>
      </c>
      <c r="AZ17" s="101">
        <f ca="true">+IF(AND(ISNUMBER(OFFSET('Hygiene Data'!$D$5,0,10*ROW('Hygiene Data'!D11))),'Data Summary'!DO17="Yes"),OFFSET('Hygiene Data'!$D$5,0,10*ROW('Hygiene Data'!D11)),NA())</f>
        <v>99.76</v>
      </c>
      <c r="BA17" s="101">
        <f ca="true">+IF(AND(ISNUMBER(OFFSET('Hygiene Data'!$D$7,0,10*ROW('Hygiene Data'!D11))),'Data Summary'!DP17="Yes"),OFFSET('Hygiene Data'!$D$7,0,10*ROW('Hygiene Data'!D11)),NA())</f>
        <v>94.17</v>
      </c>
      <c r="BB17" s="101">
        <f ca="true">+IF(AND(ISNUMBER(OFFSET('Hygiene Data'!$D$9,0,10*ROW('Hygiene Data'!D11))),'Data Summary'!DQ17="Yes"),OFFSET('Hygiene Data'!$D$9,0,10*ROW('Hygiene Data'!D11)),NA())</f>
        <v>25.728155339805824</v>
      </c>
      <c r="BC17" s="101">
        <f ca="true">+IF(AND(ISNUMBER(OFFSET('Hygiene Data'!$E$5,0,10*ROW('Hygiene Data'!E11))),'Data Summary'!DR17="Yes"),OFFSET('Hygiene Data'!$E$5,0,10*ROW('Hygiene Data'!E11)),NA())</f>
        <v>100</v>
      </c>
      <c r="BD17" s="101">
        <f ca="true">+IF(AND(ISNUMBER(OFFSET('Hygiene Data'!$E$7,0,10*ROW('Hygiene Data'!E11))),'Data Summary'!DS17="Yes"),OFFSET('Hygiene Data'!$E$7,0,10*ROW('Hygiene Data'!E11)),NA())</f>
        <v>92.610837438423644</v>
      </c>
      <c r="BE17" s="101">
        <f ca="true">+IF(AND(ISNUMBER(OFFSET('Hygiene Data'!$E$9,0,10*ROW('Hygiene Data'!E11))),'Data Summary'!DT17="Yes"),OFFSET('Hygiene Data'!$E$9,0,10*ROW('Hygiene Data'!E11)),NA())</f>
        <v>16.748768472906402</v>
      </c>
      <c r="BF17" s="101">
        <f ca="true">+IF(AND(ISNUMBER(OFFSET('Hygiene Data'!$F$5,0,10*ROW('Hygiene Data'!F11))),'Data Summary'!DU17="Yes"),OFFSET('Hygiene Data'!$F$5,0,10*ROW('Hygiene Data'!F11)),NA())</f>
        <v>99.5</v>
      </c>
      <c r="BG17" s="101">
        <f ca="true">+IF(AND(ISNUMBER(OFFSET('Hygiene Data'!$F$7,0,10*ROW('Hygiene Data'!F11))),'Data Summary'!DV17="Yes"),OFFSET('Hygiene Data'!$F$7,0,10*ROW('Hygiene Data'!F11)),NA())</f>
        <v>97.014925373134332</v>
      </c>
      <c r="BH17" s="101">
        <f ca="true">+IF(AND(ISNUMBER(OFFSET('Hygiene Data'!$F$9,0,10*ROW('Hygiene Data'!F11))),'Data Summary'!DW17="Yes"),OFFSET('Hygiene Data'!$F$9,0,10*ROW('Hygiene Data'!F11)),NA())</f>
        <v>30.845771144278604</v>
      </c>
      <c r="BI17" s="101" t="e">
        <f ca="true">+IF(AND(ISNUMBER(OFFSET('Hygiene Data'!$G$5,0,10*ROW('Hygiene Data'!G11))),'Data Summary'!DX17="Yes"),OFFSET('Hygiene Data'!$G$5,0,10*ROW('Hygiene Data'!G11)),NA())</f>
        <v>#N/A</v>
      </c>
      <c r="BJ17" s="101" t="e">
        <f ca="true">+IF(AND(ISNUMBER(OFFSET('Hygiene Data'!$G$7,0,10*ROW('Hygiene Data'!G11))),'Data Summary'!DY17="Yes"),OFFSET('Hygiene Data'!$G$7,0,10*ROW('Hygiene Data'!G11)),NA())</f>
        <v>#N/A</v>
      </c>
      <c r="BK17" s="101" t="e">
        <f ca="true">+IF(AND(ISNUMBER(OFFSET('Hygiene Data'!$G$9,0,10*ROW('Hygiene Data'!G11))),'Data Summary'!DZ17="Yes"),OFFSET('Hygiene Data'!$G$9,0,10*ROW('Hygiene Data'!G11)),NA())</f>
        <v>#N/A</v>
      </c>
      <c r="BL17" s="101">
        <f ca="true">+IF(AND(ISNUMBER(OFFSET('Hygiene Data'!$H$5,0,10*ROW('Hygiene Data'!H11))),'Data Summary'!EA17="Yes"),OFFSET('Hygiene Data'!$H$5,0,10*ROW('Hygiene Data'!H11)),NA())</f>
        <v>99.619771863117862</v>
      </c>
      <c r="BM17" s="101">
        <f ca="true">+IF(AND(ISNUMBER(OFFSET('Hygiene Data'!$H$7,0,10*ROW('Hygiene Data'!H11))),'Data Summary'!EB17="Yes"),OFFSET('Hygiene Data'!$H$7,0,10*ROW('Hygiene Data'!H11)),NA())</f>
        <v>92.4</v>
      </c>
      <c r="BN17" s="101">
        <f ca="true">+IF(AND(ISNUMBER(OFFSET('Hygiene Data'!$H$9,0,10*ROW('Hygiene Data'!H11))),'Data Summary'!EC17="Yes"),OFFSET('Hygiene Data'!$H$9,0,10*ROW('Hygiene Data'!H11)),NA())</f>
        <v>22.053231939163499</v>
      </c>
      <c r="BO17" s="101">
        <f ca="true">+IF(AND(ISNUMBER(OFFSET('Hygiene Data'!$I$5,0,10*ROW('Hygiene Data'!I11))),'Data Summary'!ED17="Yes"),OFFSET('Hygiene Data'!$I$5,0,10*ROW('Hygiene Data'!I11)),NA())</f>
        <v>100</v>
      </c>
      <c r="BP17" s="101">
        <f ca="true">+IF(AND(ISNUMBER(OFFSET('Hygiene Data'!$I$7,0,10*ROW('Hygiene Data'!I11))),'Data Summary'!EE17="Yes"),OFFSET('Hygiene Data'!$I$7,0,10*ROW('Hygiene Data'!I11)),NA())</f>
        <v>87.31</v>
      </c>
      <c r="BQ17" s="101">
        <f ca="true">+IF(AND(ISNUMBER(OFFSET('Hygiene Data'!$I$9,0,10*ROW('Hygiene Data'!I11))),'Data Summary'!EF17="Yes"),OFFSET('Hygiene Data'!$I$9,0,10*ROW('Hygiene Data'!I11)),NA())</f>
        <v>28.859060402684566</v>
      </c>
    </row>
    <row xmlns:x14ac="http://schemas.microsoft.com/office/spreadsheetml/2009/9/ac" r="18" x14ac:dyDescent="0.2">
      <c r="A18" s="362" t="str">
        <f ca="true">+RIGHT('Data Summary'!A18,LEN('Data Summary'!A18)-9)</f>
        <v>CEN</v>
      </c>
      <c r="B18" s="38" t="str">
        <f ca="true">+IF(ISTEXT('Data Summary'!B18),'Data Summary'!B18,"")</f>
        <v>Census</v>
      </c>
      <c r="C18" s="361">
        <f ca="true">+VALUE('Data Summary'!C18)</f>
        <v>2016</v>
      </c>
      <c r="D18" s="99" t="e">
        <f ca="true">+IF(AND(ISNUMBER(OFFSET('Water Data'!$D$4,0,10*ROW('Water Data'!D12))),'Data Summary'!BS18="Yes"),100-OFFSET('Water Data'!$D$4,0,10*ROW('Water Data'!D12)),NA())</f>
        <v>#N/A</v>
      </c>
      <c r="E18" s="99">
        <f ca="true">+IF(AND(ISNUMBER(OFFSET('Water Data'!$D$6,0,10*ROW('Water Data'!D12))),'Data Summary'!BT18="Yes"),OFFSET('Water Data'!$D$6,0,10*ROW('Water Data'!D12)),NA())</f>
        <v>97.826192309196173</v>
      </c>
      <c r="F18" s="99" t="e">
        <f ca="true">+IF(AND(ISNUMBER(OFFSET('Water Data'!$D$9,0,10*ROW('Water Data'!D12))),'Data Summary'!BU18="Yes"),OFFSET('Water Data'!$D$9,0,10*ROW('Water Data'!D12)),NA())</f>
        <v>#N/A</v>
      </c>
      <c r="G18" s="99" t="e">
        <f ca="true">+IF(AND(ISNUMBER(OFFSET('Water Data'!$E$4,0,10*ROW('Water Data'!E12))),'Data Summary'!BV18="Yes"),100-OFFSET('Water Data'!$E$4,0,10*ROW('Water Data'!E12)),NA())</f>
        <v>#N/A</v>
      </c>
      <c r="H18" s="99" t="e">
        <f ca="true">+IF(AND(ISNUMBER(OFFSET('Water Data'!$E$6,0,10*ROW('Water Data'!E12))),'Data Summary'!BW18="Yes"),OFFSET('Water Data'!$E$6,0,10*ROW('Water Data'!E12)),NA())</f>
        <v>#N/A</v>
      </c>
      <c r="I18" s="99" t="e">
        <f ca="true">+IF(AND(ISNUMBER(OFFSET('Water Data'!$E$9,0,10*ROW('Water Data'!E12))),'Data Summary'!BX18="Yes"),OFFSET('Water Data'!$E$9,0,10*ROW('Water Data'!E12)),NA())</f>
        <v>#N/A</v>
      </c>
      <c r="J18" s="99" t="e">
        <f ca="true">+IF(AND(ISNUMBER(OFFSET('Water Data'!$F$4,0,10*ROW('Water Data'!F12))),'Data Summary'!BY18="Yes"),100-OFFSET('Water Data'!$F$4,0,10*ROW('Water Data'!F12)),NA())</f>
        <v>#N/A</v>
      </c>
      <c r="K18" s="99" t="e">
        <f ca="true">+IF(AND(ISNUMBER(OFFSET('Water Data'!$F$6,0,10*ROW('Water Data'!F12))),'Data Summary'!BZ18="Yes"),OFFSET('Water Data'!$F$6,0,10*ROW('Water Data'!F12)),NA())</f>
        <v>#N/A</v>
      </c>
      <c r="L18" s="99" t="e">
        <f ca="true">+IF(AND(ISNUMBER(OFFSET('Water Data'!$F$9,0,10*ROW('Water Data'!F12))),'Data Summary'!CA18="Yes"),OFFSET('Water Data'!$F$9,0,10*ROW('Water Data'!F12)),NA())</f>
        <v>#N/A</v>
      </c>
      <c r="M18" s="99" t="e">
        <f ca="true">+IF(AND(ISNUMBER(OFFSET('Water Data'!$G$4,0,10*ROW('Water Data'!G12))),'Data Summary'!CB18="Yes"),100-OFFSET('Water Data'!$G$4,0,10*ROW('Water Data'!G12)),NA())</f>
        <v>#N/A</v>
      </c>
      <c r="N18" s="99">
        <f ca="true">+IF(AND(ISNUMBER(OFFSET('Water Data'!$G$6,0,10*ROW('Water Data'!G12))),'Data Summary'!CC18="Yes"),OFFSET('Water Data'!$G$6,0,10*ROW('Water Data'!G12)),NA())</f>
        <v>97.6</v>
      </c>
      <c r="O18" s="99" t="e">
        <f ca="true">+IF(AND(ISNUMBER(OFFSET('Water Data'!$G$9,0,10*ROW('Water Data'!G12))),'Data Summary'!CD18="Yes"),OFFSET('Water Data'!$G$9,0,10*ROW('Water Data'!G12)),NA())</f>
        <v>#N/A</v>
      </c>
      <c r="P18" s="99" t="e">
        <f ca="true">+IF(AND(ISNUMBER(OFFSET('Water Data'!$H$4,0,10*ROW('Water Data'!H12))),'Data Summary'!CE18="Yes"),100-OFFSET('Water Data'!$H$4,0,10*ROW('Water Data'!H12)),NA())</f>
        <v>#N/A</v>
      </c>
      <c r="Q18" s="99">
        <f ca="true">+IF(AND(ISNUMBER(OFFSET('Water Data'!$H$6,0,10*ROW('Water Data'!H12))),'Data Summary'!CF18="Yes"),OFFSET('Water Data'!$H$6,0,10*ROW('Water Data'!H12)),NA())</f>
        <v>97.95</v>
      </c>
      <c r="R18" s="99" t="e">
        <f ca="true">+IF(AND(ISNUMBER(OFFSET('Water Data'!$H$9,0,10*ROW('Water Data'!H12))),'Data Summary'!CG18="Yes"),OFFSET('Water Data'!$H$9,0,10*ROW('Water Data'!H12)),NA())</f>
        <v>#N/A</v>
      </c>
      <c r="S18" s="99" t="e">
        <f ca="true">+IF(AND(ISNUMBER(OFFSET('Water Data'!$I$4,0,10*ROW('Water Data'!I12))),'Data Summary'!CH18="Yes"),100-OFFSET('Water Data'!$I$4,0,10*ROW('Water Data'!I12)),NA())</f>
        <v>#N/A</v>
      </c>
      <c r="T18" s="99" t="e">
        <f ca="true">+IF(AND(ISNUMBER(OFFSET('Water Data'!$I$6,0,10*ROW('Water Data'!I12))),'Data Summary'!CI18="Yes"),OFFSET('Water Data'!$I$6,0,10*ROW('Water Data'!I12)),NA())</f>
        <v>#N/A</v>
      </c>
      <c r="U18" s="99" t="e">
        <f ca="true">+IF(AND(ISNUMBER(OFFSET('Water Data'!$I$9,0,10*ROW('Water Data'!I12))),'Data Summary'!CJ18="Yes"),OFFSET('Water Data'!$I$9,0,10*ROW('Water Data'!I12)),NA())</f>
        <v>#N/A</v>
      </c>
      <c r="V18" s="100" t="e">
        <f ca="true">+IF(AND(ISNUMBER(OFFSET('Sanitation Data'!$D$4,0,10*ROW('Sanitation Data'!D12))),'Data Summary'!CK18="Yes"),100-OFFSET('Sanitation Data'!$D$4,0,10*ROW('Sanitation Data'!D12)),NA())</f>
        <v>#N/A</v>
      </c>
      <c r="W18" s="100">
        <f ca="true">+IF(AND(ISNUMBER(OFFSET('Sanitation Data'!$D$6,0,10*ROW('Sanitation Data'!D12))),'Data Summary'!CL18="Yes"),OFFSET('Sanitation Data'!$D$6,0,10*ROW('Sanitation Data'!D12)),NA())</f>
        <v>99.899999999999991</v>
      </c>
      <c r="X18" s="100" t="e">
        <f ca="true">+IF(AND(ISNUMBER(OFFSET('Sanitation Data'!$D$10,0,10*ROW('Sanitation Data'!D12))),'Data Summary'!CM18="Yes"),OFFSET('Sanitation Data'!$D$10,0,10*ROW('Sanitation Data'!D12)),NA())</f>
        <v>#N/A</v>
      </c>
      <c r="Y18" s="100" t="e">
        <f ca="true">+IF(AND(ISNUMBER(OFFSET('Sanitation Data'!$D$11,0,10*ROW('Sanitation Data'!D12))),'Data Summary'!CN18="Yes"),OFFSET('Sanitation Data'!$D$11,0,10*ROW('Sanitation Data'!D12)),NA())</f>
        <v>#N/A</v>
      </c>
      <c r="Z18" s="100" t="e">
        <f ca="true">+IF(AND(ISNUMBER(OFFSET('Sanitation Data'!$D$12,0,10*ROW('Sanitation Data'!D12))),'Data Summary'!CO18="Yes"),OFFSET('Sanitation Data'!$D$12,0,10*ROW('Sanitation Data'!D12)),NA())</f>
        <v>#N/A</v>
      </c>
      <c r="AA18" s="100" t="e">
        <f ca="true">+IF(AND(ISNUMBER(OFFSET('Sanitation Data'!$E$4,0,10*ROW('Sanitation Data'!E12))),'Data Summary'!CP18="Yes"),100-OFFSET('Sanitation Data'!$E$4,0,10*ROW('Sanitation Data'!E12)),NA())</f>
        <v>#N/A</v>
      </c>
      <c r="AB18" s="100" t="e">
        <f ca="true">+IF(AND(ISNUMBER(OFFSET('Sanitation Data'!$E$6,0,10*ROW('Sanitation Data'!E12))),'Data Summary'!CQ18="Yes"),OFFSET('Sanitation Data'!$E$6,0,10*ROW('Sanitation Data'!E12)),NA())</f>
        <v>#N/A</v>
      </c>
      <c r="AC18" s="100" t="e">
        <f ca="true">+IF(AND(ISNUMBER(OFFSET('Sanitation Data'!$E$10,0,10*ROW('Sanitation Data'!E12))),'Data Summary'!CR18="Yes"),OFFSET('Sanitation Data'!$E$10,0,10*ROW('Sanitation Data'!E12)),NA())</f>
        <v>#N/A</v>
      </c>
      <c r="AD18" s="100" t="e">
        <f ca="true">+IF(AND(ISNUMBER(OFFSET('Sanitation Data'!$E$11,0,10*ROW('Sanitation Data'!E12))),'Data Summary'!CS18="Yes"),OFFSET('Sanitation Data'!$E$11,0,10*ROW('Sanitation Data'!E12)),NA())</f>
        <v>#N/A</v>
      </c>
      <c r="AE18" s="100" t="e">
        <f ca="true">+IF(AND(ISNUMBER(OFFSET('Sanitation Data'!$E$12,0,10*ROW('Sanitation Data'!E12))),'Data Summary'!CT18="Yes"),OFFSET('Sanitation Data'!$E$12,0,10*ROW('Sanitation Data'!E12)),NA())</f>
        <v>#N/A</v>
      </c>
      <c r="AF18" s="100" t="e">
        <f ca="true">+IF(AND(ISNUMBER(OFFSET('Sanitation Data'!$F$4,0,10*ROW('Sanitation Data'!F12))),'Data Summary'!CU18="Yes"),100-OFFSET('Sanitation Data'!$F$4,0,10*ROW('Sanitation Data'!F12)),NA())</f>
        <v>#N/A</v>
      </c>
      <c r="AG18" s="100" t="e">
        <f ca="true">+IF(AND(ISNUMBER(OFFSET('Sanitation Data'!$F$6,0,10*ROW('Sanitation Data'!F12))),'Data Summary'!CV18="Yes"),OFFSET('Sanitation Data'!$F$6,0,10*ROW('Sanitation Data'!F12)),NA())</f>
        <v>#N/A</v>
      </c>
      <c r="AH18" s="100" t="e">
        <f ca="true">+IF(AND(ISNUMBER(OFFSET('Sanitation Data'!$F$10,0,10*ROW('Sanitation Data'!F12))),'Data Summary'!CW18="Yes"),OFFSET('Sanitation Data'!$F$10,0,10*ROW('Sanitation Data'!F12)),NA())</f>
        <v>#N/A</v>
      </c>
      <c r="AI18" s="100" t="e">
        <f ca="true">+IF(AND(ISNUMBER(OFFSET('Sanitation Data'!$F$11,0,10*ROW('Sanitation Data'!F12))),'Data Summary'!CX18="Yes"),OFFSET('Sanitation Data'!$F$11,0,10*ROW('Sanitation Data'!F12)),NA())</f>
        <v>#N/A</v>
      </c>
      <c r="AJ18" s="100" t="e">
        <f ca="true">+IF(AND(ISNUMBER(OFFSET('Sanitation Data'!$F$12,0,10*ROW('Sanitation Data'!F12))),'Data Summary'!CY18="Yes"),OFFSET('Sanitation Data'!$F$12,0,10*ROW('Sanitation Data'!F12)),NA())</f>
        <v>#N/A</v>
      </c>
      <c r="AK18" s="100" t="e">
        <f ca="true">+IF(AND(ISNUMBER(OFFSET('Sanitation Data'!$G$4,0,10*ROW('Sanitation Data'!G12))),'Data Summary'!CZ18="Yes"),100-OFFSET('Sanitation Data'!$G$4,0,10*ROW('Sanitation Data'!G12)),NA())</f>
        <v>#N/A</v>
      </c>
      <c r="AL18" s="100">
        <f ca="true">+IF(AND(ISNUMBER(OFFSET('Sanitation Data'!$G$6,0,10*ROW('Sanitation Data'!G12))),'Data Summary'!DA18="Yes"),OFFSET('Sanitation Data'!$G$6,0,10*ROW('Sanitation Data'!G12)),NA())</f>
        <v>99.899999999999991</v>
      </c>
      <c r="AM18" s="100" t="e">
        <f ca="true">+IF(AND(ISNUMBER(OFFSET('Sanitation Data'!$G$10,0,10*ROW('Sanitation Data'!G12))),'Data Summary'!DB18="Yes"),OFFSET('Sanitation Data'!$G$10,0,10*ROW('Sanitation Data'!G12)),NA())</f>
        <v>#N/A</v>
      </c>
      <c r="AN18" s="100" t="e">
        <f ca="true">+IF(AND(ISNUMBER(OFFSET('Sanitation Data'!$G$11,0,10*ROW('Sanitation Data'!G12))),'Data Summary'!DC18="Yes"),OFFSET('Sanitation Data'!$G$11,0,10*ROW('Sanitation Data'!G12)),NA())</f>
        <v>#N/A</v>
      </c>
      <c r="AO18" s="100" t="e">
        <f ca="true">+IF(AND(ISNUMBER(OFFSET('Sanitation Data'!$G$12,0,10*ROW('Sanitation Data'!G12))),'Data Summary'!DD18="Yes"),OFFSET('Sanitation Data'!$G$12,0,10*ROW('Sanitation Data'!G12)),NA())</f>
        <v>#N/A</v>
      </c>
      <c r="AP18" s="100" t="e">
        <f ca="true">+IF(AND(ISNUMBER(OFFSET('Sanitation Data'!$H$4,0,10*ROW('Sanitation Data'!H12))),'Data Summary'!DE18="Yes"),100-OFFSET('Sanitation Data'!$H$4,0,10*ROW('Sanitation Data'!H12)),NA())</f>
        <v>#N/A</v>
      </c>
      <c r="AQ18" s="100">
        <f ca="true">+IF(AND(ISNUMBER(OFFSET('Sanitation Data'!$H$6,0,10*ROW('Sanitation Data'!H12))),'Data Summary'!DF18="Yes"),OFFSET('Sanitation Data'!$H$6,0,10*ROW('Sanitation Data'!H12)),NA())</f>
        <v>99.899999999999991</v>
      </c>
      <c r="AR18" s="100" t="e">
        <f ca="true">+IF(AND(ISNUMBER(OFFSET('Sanitation Data'!$H$10,0,10*ROW('Sanitation Data'!H12))),'Data Summary'!DG18="Yes"),OFFSET('Sanitation Data'!$H$10,0,10*ROW('Sanitation Data'!H12)),NA())</f>
        <v>#N/A</v>
      </c>
      <c r="AS18" s="100" t="e">
        <f ca="true">+IF(AND(ISNUMBER(OFFSET('Sanitation Data'!$H$11,0,10*ROW('Sanitation Data'!H12))),'Data Summary'!DH18="Yes"),OFFSET('Sanitation Data'!$H$11,0,10*ROW('Sanitation Data'!H12)),NA())</f>
        <v>#N/A</v>
      </c>
      <c r="AT18" s="100" t="e">
        <f ca="true">+IF(AND(ISNUMBER(OFFSET('Sanitation Data'!$H$12,0,10*ROW('Sanitation Data'!H12))),'Data Summary'!DI18="Yes"),OFFSET('Sanitation Data'!$H$12,0,10*ROW('Sanitation Data'!H12)),NA())</f>
        <v>#N/A</v>
      </c>
      <c r="AU18" s="100" t="e">
        <f ca="true">+IF(AND(ISNUMBER(OFFSET('Sanitation Data'!$I$4,0,10*ROW('Sanitation Data'!I12))),'Data Summary'!DJ18="Yes"),100-OFFSET('Sanitation Data'!$I$4,0,10*ROW('Sanitation Data'!I12)),NA())</f>
        <v>#N/A</v>
      </c>
      <c r="AV18" s="100" t="e">
        <f ca="true">+IF(AND(ISNUMBER(OFFSET('Sanitation Data'!$I$6,0,10*ROW('Sanitation Data'!I12))),'Data Summary'!DK18="Yes"),OFFSET('Sanitation Data'!$I$6,0,10*ROW('Sanitation Data'!I12)),NA())</f>
        <v>#N/A</v>
      </c>
      <c r="AW18" s="100" t="e">
        <f ca="true">+IF(AND(ISNUMBER(OFFSET('Sanitation Data'!$I$10,0,10*ROW('Sanitation Data'!I12))),'Data Summary'!DL18="Yes"),OFFSET('Sanitation Data'!$I$10,0,10*ROW('Sanitation Data'!I12)),NA())</f>
        <v>#N/A</v>
      </c>
      <c r="AX18" s="100" t="e">
        <f ca="true">+IF(AND(ISNUMBER(OFFSET('Sanitation Data'!$I$11,0,10*ROW('Sanitation Data'!I12))),'Data Summary'!DM18="Yes"),OFFSET('Sanitation Data'!$I$11,0,10*ROW('Sanitation Data'!I12)),NA())</f>
        <v>#N/A</v>
      </c>
      <c r="AY18" s="100" t="e">
        <f ca="true">+IF(AND(ISNUMBER(OFFSET('Sanitation Data'!$I$12,0,10*ROW('Sanitation Data'!I12))),'Data Summary'!DN18="Yes"),OFFSET('Sanitation Data'!$I$12,0,10*ROW('Sanitation Data'!I12)),NA())</f>
        <v>#N/A</v>
      </c>
      <c r="AZ18" s="101" t="e">
        <f ca="true">+IF(AND(ISNUMBER(OFFSET('Hygiene Data'!$D$5,0,10*ROW('Hygiene Data'!D12))),'Data Summary'!DO18="Yes"),OFFSET('Hygiene Data'!$D$5,0,10*ROW('Hygiene Data'!D12)),NA())</f>
        <v>#N/A</v>
      </c>
      <c r="BA18" s="101" t="e">
        <f ca="true">+IF(AND(ISNUMBER(OFFSET('Hygiene Data'!$D$7,0,10*ROW('Hygiene Data'!D12))),'Data Summary'!DP18="Yes"),OFFSET('Hygiene Data'!$D$7,0,10*ROW('Hygiene Data'!D12)),NA())</f>
        <v>#N/A</v>
      </c>
      <c r="BB18" s="101" t="e">
        <f ca="true">+IF(AND(ISNUMBER(OFFSET('Hygiene Data'!$D$9,0,10*ROW('Hygiene Data'!D12))),'Data Summary'!DQ18="Yes"),OFFSET('Hygiene Data'!$D$9,0,10*ROW('Hygiene Data'!D12)),NA())</f>
        <v>#N/A</v>
      </c>
      <c r="BC18" s="101" t="e">
        <f ca="true">+IF(AND(ISNUMBER(OFFSET('Hygiene Data'!$E$5,0,10*ROW('Hygiene Data'!E12))),'Data Summary'!DR18="Yes"),OFFSET('Hygiene Data'!$E$5,0,10*ROW('Hygiene Data'!E12)),NA())</f>
        <v>#N/A</v>
      </c>
      <c r="BD18" s="101" t="e">
        <f ca="true">+IF(AND(ISNUMBER(OFFSET('Hygiene Data'!$E$7,0,10*ROW('Hygiene Data'!E12))),'Data Summary'!DS18="Yes"),OFFSET('Hygiene Data'!$E$7,0,10*ROW('Hygiene Data'!E12)),NA())</f>
        <v>#N/A</v>
      </c>
      <c r="BE18" s="101" t="e">
        <f ca="true">+IF(AND(ISNUMBER(OFFSET('Hygiene Data'!$E$9,0,10*ROW('Hygiene Data'!E12))),'Data Summary'!DT18="Yes"),OFFSET('Hygiene Data'!$E$9,0,10*ROW('Hygiene Data'!E12)),NA())</f>
        <v>#N/A</v>
      </c>
      <c r="BF18" s="101" t="e">
        <f ca="true">+IF(AND(ISNUMBER(OFFSET('Hygiene Data'!$F$5,0,10*ROW('Hygiene Data'!F12))),'Data Summary'!DU18="Yes"),OFFSET('Hygiene Data'!$F$5,0,10*ROW('Hygiene Data'!F12)),NA())</f>
        <v>#N/A</v>
      </c>
      <c r="BG18" s="101" t="e">
        <f ca="true">+IF(AND(ISNUMBER(OFFSET('Hygiene Data'!$F$7,0,10*ROW('Hygiene Data'!F12))),'Data Summary'!DV18="Yes"),OFFSET('Hygiene Data'!$F$7,0,10*ROW('Hygiene Data'!F12)),NA())</f>
        <v>#N/A</v>
      </c>
      <c r="BH18" s="101" t="e">
        <f ca="true">+IF(AND(ISNUMBER(OFFSET('Hygiene Data'!$F$9,0,10*ROW('Hygiene Data'!F12))),'Data Summary'!DW18="Yes"),OFFSET('Hygiene Data'!$F$9,0,10*ROW('Hygiene Data'!F12)),NA())</f>
        <v>#N/A</v>
      </c>
      <c r="BI18" s="101" t="e">
        <f ca="true">+IF(AND(ISNUMBER(OFFSET('Hygiene Data'!$G$5,0,10*ROW('Hygiene Data'!G12))),'Data Summary'!DX18="Yes"),OFFSET('Hygiene Data'!$G$5,0,10*ROW('Hygiene Data'!G12)),NA())</f>
        <v>#N/A</v>
      </c>
      <c r="BJ18" s="101" t="e">
        <f ca="true">+IF(AND(ISNUMBER(OFFSET('Hygiene Data'!$G$7,0,10*ROW('Hygiene Data'!G12))),'Data Summary'!DY18="Yes"),OFFSET('Hygiene Data'!$G$7,0,10*ROW('Hygiene Data'!G12)),NA())</f>
        <v>#N/A</v>
      </c>
      <c r="BK18" s="101" t="e">
        <f ca="true">+IF(AND(ISNUMBER(OFFSET('Hygiene Data'!$G$9,0,10*ROW('Hygiene Data'!G12))),'Data Summary'!DZ18="Yes"),OFFSET('Hygiene Data'!$G$9,0,10*ROW('Hygiene Data'!G12)),NA())</f>
        <v>#N/A</v>
      </c>
      <c r="BL18" s="101" t="e">
        <f ca="true">+IF(AND(ISNUMBER(OFFSET('Hygiene Data'!$H$5,0,10*ROW('Hygiene Data'!H12))),'Data Summary'!EA18="Yes"),OFFSET('Hygiene Data'!$H$5,0,10*ROW('Hygiene Data'!H12)),NA())</f>
        <v>#N/A</v>
      </c>
      <c r="BM18" s="101" t="e">
        <f ca="true">+IF(AND(ISNUMBER(OFFSET('Hygiene Data'!$H$7,0,10*ROW('Hygiene Data'!H12))),'Data Summary'!EB18="Yes"),OFFSET('Hygiene Data'!$H$7,0,10*ROW('Hygiene Data'!H12)),NA())</f>
        <v>#N/A</v>
      </c>
      <c r="BN18" s="101" t="e">
        <f ca="true">+IF(AND(ISNUMBER(OFFSET('Hygiene Data'!$H$9,0,10*ROW('Hygiene Data'!H12))),'Data Summary'!EC18="Yes"),OFFSET('Hygiene Data'!$H$9,0,10*ROW('Hygiene Data'!H12)),NA())</f>
        <v>#N/A</v>
      </c>
      <c r="BO18" s="101" t="e">
        <f ca="true">+IF(AND(ISNUMBER(OFFSET('Hygiene Data'!$I$5,0,10*ROW('Hygiene Data'!I12))),'Data Summary'!ED18="Yes"),OFFSET('Hygiene Data'!$I$5,0,10*ROW('Hygiene Data'!I12)),NA())</f>
        <v>#N/A</v>
      </c>
      <c r="BP18" s="101" t="e">
        <f ca="true">+IF(AND(ISNUMBER(OFFSET('Hygiene Data'!$I$7,0,10*ROW('Hygiene Data'!I12))),'Data Summary'!EE18="Yes"),OFFSET('Hygiene Data'!$I$7,0,10*ROW('Hygiene Data'!I12)),NA())</f>
        <v>#N/A</v>
      </c>
      <c r="BQ18" s="101" t="e">
        <f ca="true">+IF(AND(ISNUMBER(OFFSET('Hygiene Data'!$I$9,0,10*ROW('Hygiene Data'!I12))),'Data Summary'!EF18="Yes"),OFFSET('Hygiene Data'!$I$9,0,10*ROW('Hygiene Data'!I12)),NA())</f>
        <v>#N/A</v>
      </c>
    </row>
    <row xmlns:x14ac="http://schemas.microsoft.com/office/spreadsheetml/2009/9/ac" r="19" x14ac:dyDescent="0.2">
      <c r="A19" s="362" t="str">
        <f ca="true">+RIGHT('Data Summary'!A19,LEN('Data Summary'!A19)-9)</f>
        <v>UIS</v>
      </c>
      <c r="B19" s="38" t="str">
        <f ca="true">+IF(ISTEXT('Data Summary'!B19),'Data Summary'!B19,"")</f>
        <v>Other</v>
      </c>
      <c r="C19" s="361">
        <f ca="true">+VALUE('Data Summary'!C19)</f>
        <v>2016</v>
      </c>
      <c r="D19" s="99" t="e">
        <f ca="true">+IF(AND(ISNUMBER(OFFSET('Water Data'!$D$4,0,10*ROW('Water Data'!D13))),'Data Summary'!BS19="Yes"),100-OFFSET('Water Data'!$D$4,0,10*ROW('Water Data'!D13)),NA())</f>
        <v>#N/A</v>
      </c>
      <c r="E19" s="99" t="e">
        <f ca="true">+IF(AND(ISNUMBER(OFFSET('Water Data'!$D$6,0,10*ROW('Water Data'!D13))),'Data Summary'!BT19="Yes"),OFFSET('Water Data'!$D$6,0,10*ROW('Water Data'!D13)),NA())</f>
        <v>#N/A</v>
      </c>
      <c r="F19" s="99" t="e">
        <f ca="true">+IF(AND(ISNUMBER(OFFSET('Water Data'!$D$9,0,10*ROW('Water Data'!D13))),'Data Summary'!BU19="Yes"),OFFSET('Water Data'!$D$9,0,10*ROW('Water Data'!D13)),NA())</f>
        <v>#N/A</v>
      </c>
      <c r="G19" s="99" t="e">
        <f ca="true">+IF(AND(ISNUMBER(OFFSET('Water Data'!$E$4,0,10*ROW('Water Data'!E13))),'Data Summary'!BV19="Yes"),100-OFFSET('Water Data'!$E$4,0,10*ROW('Water Data'!E13)),NA())</f>
        <v>#N/A</v>
      </c>
      <c r="H19" s="99" t="e">
        <f ca="true">+IF(AND(ISNUMBER(OFFSET('Water Data'!$E$6,0,10*ROW('Water Data'!E13))),'Data Summary'!BW19="Yes"),OFFSET('Water Data'!$E$6,0,10*ROW('Water Data'!E13)),NA())</f>
        <v>#N/A</v>
      </c>
      <c r="I19" s="99" t="e">
        <f ca="true">+IF(AND(ISNUMBER(OFFSET('Water Data'!$E$9,0,10*ROW('Water Data'!E13))),'Data Summary'!BX19="Yes"),OFFSET('Water Data'!$E$9,0,10*ROW('Water Data'!E13)),NA())</f>
        <v>#N/A</v>
      </c>
      <c r="J19" s="99" t="e">
        <f ca="true">+IF(AND(ISNUMBER(OFFSET('Water Data'!$F$4,0,10*ROW('Water Data'!F13))),'Data Summary'!BY19="Yes"),100-OFFSET('Water Data'!$F$4,0,10*ROW('Water Data'!F13)),NA())</f>
        <v>#N/A</v>
      </c>
      <c r="K19" s="99" t="e">
        <f ca="true">+IF(AND(ISNUMBER(OFFSET('Water Data'!$F$6,0,10*ROW('Water Data'!F13))),'Data Summary'!BZ19="Yes"),OFFSET('Water Data'!$F$6,0,10*ROW('Water Data'!F13)),NA())</f>
        <v>#N/A</v>
      </c>
      <c r="L19" s="99" t="e">
        <f ca="true">+IF(AND(ISNUMBER(OFFSET('Water Data'!$F$9,0,10*ROW('Water Data'!F13))),'Data Summary'!CA19="Yes"),OFFSET('Water Data'!$F$9,0,10*ROW('Water Data'!F13)),NA())</f>
        <v>#N/A</v>
      </c>
      <c r="M19" s="99" t="e">
        <f ca="true">+IF(AND(ISNUMBER(OFFSET('Water Data'!$G$4,0,10*ROW('Water Data'!G13))),'Data Summary'!CB19="Yes"),100-OFFSET('Water Data'!$G$4,0,10*ROW('Water Data'!G13)),NA())</f>
        <v>#N/A</v>
      </c>
      <c r="N19" s="99" t="e">
        <f ca="true">+IF(AND(ISNUMBER(OFFSET('Water Data'!$G$6,0,10*ROW('Water Data'!G13))),'Data Summary'!CC19="Yes"),OFFSET('Water Data'!$G$6,0,10*ROW('Water Data'!G13)),NA())</f>
        <v>#N/A</v>
      </c>
      <c r="O19" s="99" t="e">
        <f ca="true">+IF(AND(ISNUMBER(OFFSET('Water Data'!$G$9,0,10*ROW('Water Data'!G13))),'Data Summary'!CD19="Yes"),OFFSET('Water Data'!$G$9,0,10*ROW('Water Data'!G13)),NA())</f>
        <v>#N/A</v>
      </c>
      <c r="P19" s="99" t="e">
        <f ca="true">+IF(AND(ISNUMBER(OFFSET('Water Data'!$H$4,0,10*ROW('Water Data'!H13))),'Data Summary'!CE19="Yes"),100-OFFSET('Water Data'!$H$4,0,10*ROW('Water Data'!H13)),NA())</f>
        <v>#N/A</v>
      </c>
      <c r="Q19" s="99" t="e">
        <f ca="true">+IF(AND(ISNUMBER(OFFSET('Water Data'!$H$6,0,10*ROW('Water Data'!H13))),'Data Summary'!CF19="Yes"),OFFSET('Water Data'!$H$6,0,10*ROW('Water Data'!H13)),NA())</f>
        <v>#N/A</v>
      </c>
      <c r="R19" s="99" t="e">
        <f ca="true">+IF(AND(ISNUMBER(OFFSET('Water Data'!$H$9,0,10*ROW('Water Data'!H13))),'Data Summary'!CG19="Yes"),OFFSET('Water Data'!$H$9,0,10*ROW('Water Data'!H13)),NA())</f>
        <v>#N/A</v>
      </c>
      <c r="S19" s="99" t="e">
        <f ca="true">+IF(AND(ISNUMBER(OFFSET('Water Data'!$I$4,0,10*ROW('Water Data'!I13))),'Data Summary'!CH19="Yes"),100-OFFSET('Water Data'!$I$4,0,10*ROW('Water Data'!I13)),NA())</f>
        <v>#N/A</v>
      </c>
      <c r="T19" s="99" t="e">
        <f ca="true">+IF(AND(ISNUMBER(OFFSET('Water Data'!$I$6,0,10*ROW('Water Data'!I13))),'Data Summary'!CI19="Yes"),OFFSET('Water Data'!$I$6,0,10*ROW('Water Data'!I13)),NA())</f>
        <v>#N/A</v>
      </c>
      <c r="U19" s="99" t="e">
        <f ca="true">+IF(AND(ISNUMBER(OFFSET('Water Data'!$I$9,0,10*ROW('Water Data'!I13))),'Data Summary'!CJ19="Yes"),OFFSET('Water Data'!$I$9,0,10*ROW('Water Data'!I13)),NA())</f>
        <v>#N/A</v>
      </c>
      <c r="V19" s="100" t="e">
        <f ca="true">+IF(AND(ISNUMBER(OFFSET('Sanitation Data'!$D$4,0,10*ROW('Sanitation Data'!D13))),'Data Summary'!CK19="Yes"),100-OFFSET('Sanitation Data'!$D$4,0,10*ROW('Sanitation Data'!D13)),NA())</f>
        <v>#N/A</v>
      </c>
      <c r="W19" s="100" t="e">
        <f ca="true">+IF(AND(ISNUMBER(OFFSET('Sanitation Data'!$D$6,0,10*ROW('Sanitation Data'!D13))),'Data Summary'!CL19="Yes"),OFFSET('Sanitation Data'!$D$6,0,10*ROW('Sanitation Data'!D13)),NA())</f>
        <v>#N/A</v>
      </c>
      <c r="X19" s="100" t="e">
        <f ca="true">+IF(AND(ISNUMBER(OFFSET('Sanitation Data'!$D$10,0,10*ROW('Sanitation Data'!D13))),'Data Summary'!CM19="Yes"),OFFSET('Sanitation Data'!$D$10,0,10*ROW('Sanitation Data'!D13)),NA())</f>
        <v>#N/A</v>
      </c>
      <c r="Y19" s="100" t="e">
        <f ca="true">+IF(AND(ISNUMBER(OFFSET('Sanitation Data'!$D$11,0,10*ROW('Sanitation Data'!D13))),'Data Summary'!CN19="Yes"),OFFSET('Sanitation Data'!$D$11,0,10*ROW('Sanitation Data'!D13)),NA())</f>
        <v>#N/A</v>
      </c>
      <c r="Z19" s="100" t="e">
        <f ca="true">+IF(AND(ISNUMBER(OFFSET('Sanitation Data'!$D$12,0,10*ROW('Sanitation Data'!D13))),'Data Summary'!CO19="Yes"),OFFSET('Sanitation Data'!$D$12,0,10*ROW('Sanitation Data'!D13)),NA())</f>
        <v>#N/A</v>
      </c>
      <c r="AA19" s="100" t="e">
        <f ca="true">+IF(AND(ISNUMBER(OFFSET('Sanitation Data'!$E$4,0,10*ROW('Sanitation Data'!E13))),'Data Summary'!CP19="Yes"),100-OFFSET('Sanitation Data'!$E$4,0,10*ROW('Sanitation Data'!E13)),NA())</f>
        <v>#N/A</v>
      </c>
      <c r="AB19" s="100" t="e">
        <f ca="true">+IF(AND(ISNUMBER(OFFSET('Sanitation Data'!$E$6,0,10*ROW('Sanitation Data'!E13))),'Data Summary'!CQ19="Yes"),OFFSET('Sanitation Data'!$E$6,0,10*ROW('Sanitation Data'!E13)),NA())</f>
        <v>#N/A</v>
      </c>
      <c r="AC19" s="100" t="e">
        <f ca="true">+IF(AND(ISNUMBER(OFFSET('Sanitation Data'!$E$10,0,10*ROW('Sanitation Data'!E13))),'Data Summary'!CR19="Yes"),OFFSET('Sanitation Data'!$E$10,0,10*ROW('Sanitation Data'!E13)),NA())</f>
        <v>#N/A</v>
      </c>
      <c r="AD19" s="100" t="e">
        <f ca="true">+IF(AND(ISNUMBER(OFFSET('Sanitation Data'!$E$11,0,10*ROW('Sanitation Data'!E13))),'Data Summary'!CS19="Yes"),OFFSET('Sanitation Data'!$E$11,0,10*ROW('Sanitation Data'!E13)),NA())</f>
        <v>#N/A</v>
      </c>
      <c r="AE19" s="100" t="e">
        <f ca="true">+IF(AND(ISNUMBER(OFFSET('Sanitation Data'!$E$12,0,10*ROW('Sanitation Data'!E13))),'Data Summary'!CT19="Yes"),OFFSET('Sanitation Data'!$E$12,0,10*ROW('Sanitation Data'!E13)),NA())</f>
        <v>#N/A</v>
      </c>
      <c r="AF19" s="100" t="e">
        <f ca="true">+IF(AND(ISNUMBER(OFFSET('Sanitation Data'!$F$4,0,10*ROW('Sanitation Data'!F13))),'Data Summary'!CU19="Yes"),100-OFFSET('Sanitation Data'!$F$4,0,10*ROW('Sanitation Data'!F13)),NA())</f>
        <v>#N/A</v>
      </c>
      <c r="AG19" s="100" t="e">
        <f ca="true">+IF(AND(ISNUMBER(OFFSET('Sanitation Data'!$F$6,0,10*ROW('Sanitation Data'!F13))),'Data Summary'!CV19="Yes"),OFFSET('Sanitation Data'!$F$6,0,10*ROW('Sanitation Data'!F13)),NA())</f>
        <v>#N/A</v>
      </c>
      <c r="AH19" s="100" t="e">
        <f ca="true">+IF(AND(ISNUMBER(OFFSET('Sanitation Data'!$F$10,0,10*ROW('Sanitation Data'!F13))),'Data Summary'!CW19="Yes"),OFFSET('Sanitation Data'!$F$10,0,10*ROW('Sanitation Data'!F13)),NA())</f>
        <v>#N/A</v>
      </c>
      <c r="AI19" s="100" t="e">
        <f ca="true">+IF(AND(ISNUMBER(OFFSET('Sanitation Data'!$F$11,0,10*ROW('Sanitation Data'!F13))),'Data Summary'!CX19="Yes"),OFFSET('Sanitation Data'!$F$11,0,10*ROW('Sanitation Data'!F13)),NA())</f>
        <v>#N/A</v>
      </c>
      <c r="AJ19" s="100" t="e">
        <f ca="true">+IF(AND(ISNUMBER(OFFSET('Sanitation Data'!$F$12,0,10*ROW('Sanitation Data'!F13))),'Data Summary'!CY19="Yes"),OFFSET('Sanitation Data'!$F$12,0,10*ROW('Sanitation Data'!F13)),NA())</f>
        <v>#N/A</v>
      </c>
      <c r="AK19" s="100" t="e">
        <f ca="true">+IF(AND(ISNUMBER(OFFSET('Sanitation Data'!$G$4,0,10*ROW('Sanitation Data'!G13))),'Data Summary'!CZ19="Yes"),100-OFFSET('Sanitation Data'!$G$4,0,10*ROW('Sanitation Data'!G13)),NA())</f>
        <v>#N/A</v>
      </c>
      <c r="AL19" s="100" t="e">
        <f ca="true">+IF(AND(ISNUMBER(OFFSET('Sanitation Data'!$G$6,0,10*ROW('Sanitation Data'!G13))),'Data Summary'!DA19="Yes"),OFFSET('Sanitation Data'!$G$6,0,10*ROW('Sanitation Data'!G13)),NA())</f>
        <v>#N/A</v>
      </c>
      <c r="AM19" s="100" t="e">
        <f ca="true">+IF(AND(ISNUMBER(OFFSET('Sanitation Data'!$G$10,0,10*ROW('Sanitation Data'!G13))),'Data Summary'!DB19="Yes"),OFFSET('Sanitation Data'!$G$10,0,10*ROW('Sanitation Data'!G13)),NA())</f>
        <v>#N/A</v>
      </c>
      <c r="AN19" s="100" t="e">
        <f ca="true">+IF(AND(ISNUMBER(OFFSET('Sanitation Data'!$G$11,0,10*ROW('Sanitation Data'!G13))),'Data Summary'!DC19="Yes"),OFFSET('Sanitation Data'!$G$11,0,10*ROW('Sanitation Data'!G13)),NA())</f>
        <v>#N/A</v>
      </c>
      <c r="AO19" s="100" t="e">
        <f ca="true">+IF(AND(ISNUMBER(OFFSET('Sanitation Data'!$G$12,0,10*ROW('Sanitation Data'!G13))),'Data Summary'!DD19="Yes"),OFFSET('Sanitation Data'!$G$12,0,10*ROW('Sanitation Data'!G13)),NA())</f>
        <v>#N/A</v>
      </c>
      <c r="AP19" s="100" t="e">
        <f ca="true">+IF(AND(ISNUMBER(OFFSET('Sanitation Data'!$H$4,0,10*ROW('Sanitation Data'!H13))),'Data Summary'!DE19="Yes"),100-OFFSET('Sanitation Data'!$H$4,0,10*ROW('Sanitation Data'!H13)),NA())</f>
        <v>#N/A</v>
      </c>
      <c r="AQ19" s="100" t="e">
        <f ca="true">+IF(AND(ISNUMBER(OFFSET('Sanitation Data'!$H$6,0,10*ROW('Sanitation Data'!H13))),'Data Summary'!DF19="Yes"),OFFSET('Sanitation Data'!$H$6,0,10*ROW('Sanitation Data'!H13)),NA())</f>
        <v>#N/A</v>
      </c>
      <c r="AR19" s="100" t="e">
        <f ca="true">+IF(AND(ISNUMBER(OFFSET('Sanitation Data'!$H$10,0,10*ROW('Sanitation Data'!H13))),'Data Summary'!DG19="Yes"),OFFSET('Sanitation Data'!$H$10,0,10*ROW('Sanitation Data'!H13)),NA())</f>
        <v>#N/A</v>
      </c>
      <c r="AS19" s="100" t="e">
        <f ca="true">+IF(AND(ISNUMBER(OFFSET('Sanitation Data'!$H$11,0,10*ROW('Sanitation Data'!H13))),'Data Summary'!DH19="Yes"),OFFSET('Sanitation Data'!$H$11,0,10*ROW('Sanitation Data'!H13)),NA())</f>
        <v>#N/A</v>
      </c>
      <c r="AT19" s="100" t="e">
        <f ca="true">+IF(AND(ISNUMBER(OFFSET('Sanitation Data'!$H$12,0,10*ROW('Sanitation Data'!H13))),'Data Summary'!DI19="Yes"),OFFSET('Sanitation Data'!$H$12,0,10*ROW('Sanitation Data'!H13)),NA())</f>
        <v>#N/A</v>
      </c>
      <c r="AU19" s="100" t="e">
        <f ca="true">+IF(AND(ISNUMBER(OFFSET('Sanitation Data'!$I$4,0,10*ROW('Sanitation Data'!I13))),'Data Summary'!DJ19="Yes"),100-OFFSET('Sanitation Data'!$I$4,0,10*ROW('Sanitation Data'!I13)),NA())</f>
        <v>#N/A</v>
      </c>
      <c r="AV19" s="100" t="e">
        <f ca="true">+IF(AND(ISNUMBER(OFFSET('Sanitation Data'!$I$6,0,10*ROW('Sanitation Data'!I13))),'Data Summary'!DK19="Yes"),OFFSET('Sanitation Data'!$I$6,0,10*ROW('Sanitation Data'!I13)),NA())</f>
        <v>#N/A</v>
      </c>
      <c r="AW19" s="100" t="e">
        <f ca="true">+IF(AND(ISNUMBER(OFFSET('Sanitation Data'!$I$10,0,10*ROW('Sanitation Data'!I13))),'Data Summary'!DL19="Yes"),OFFSET('Sanitation Data'!$I$10,0,10*ROW('Sanitation Data'!I13)),NA())</f>
        <v>#N/A</v>
      </c>
      <c r="AX19" s="100" t="e">
        <f ca="true">+IF(AND(ISNUMBER(OFFSET('Sanitation Data'!$I$11,0,10*ROW('Sanitation Data'!I13))),'Data Summary'!DM19="Yes"),OFFSET('Sanitation Data'!$I$11,0,10*ROW('Sanitation Data'!I13)),NA())</f>
        <v>#N/A</v>
      </c>
      <c r="AY19" s="100" t="e">
        <f ca="true">+IF(AND(ISNUMBER(OFFSET('Sanitation Data'!$I$12,0,10*ROW('Sanitation Data'!I13))),'Data Summary'!DN19="Yes"),OFFSET('Sanitation Data'!$I$12,0,10*ROW('Sanitation Data'!I13)),NA())</f>
        <v>#N/A</v>
      </c>
      <c r="AZ19" s="101" t="e">
        <f ca="true">+IF(AND(ISNUMBER(OFFSET('Hygiene Data'!$D$5,0,10*ROW('Hygiene Data'!D13))),'Data Summary'!DO19="Yes"),OFFSET('Hygiene Data'!$D$5,0,10*ROW('Hygiene Data'!D13)),NA())</f>
        <v>#N/A</v>
      </c>
      <c r="BA19" s="101">
        <f ca="true">+IF(AND(ISNUMBER(OFFSET('Hygiene Data'!$D$7,0,10*ROW('Hygiene Data'!D13))),'Data Summary'!DP19="Yes"),OFFSET('Hygiene Data'!$D$7,0,10*ROW('Hygiene Data'!D13)),NA())</f>
        <v>97.38</v>
      </c>
      <c r="BB19" s="101" t="e">
        <f ca="true">+IF(AND(ISNUMBER(OFFSET('Hygiene Data'!$D$9,0,10*ROW('Hygiene Data'!D13))),'Data Summary'!DQ19="Yes"),OFFSET('Hygiene Data'!$D$9,0,10*ROW('Hygiene Data'!D13)),NA())</f>
        <v>#N/A</v>
      </c>
      <c r="BC19" s="101" t="e">
        <f ca="true">+IF(AND(ISNUMBER(OFFSET('Hygiene Data'!$E$5,0,10*ROW('Hygiene Data'!E13))),'Data Summary'!DR19="Yes"),OFFSET('Hygiene Data'!$E$5,0,10*ROW('Hygiene Data'!E13)),NA())</f>
        <v>#N/A</v>
      </c>
      <c r="BD19" s="101" t="e">
        <f ca="true">+IF(AND(ISNUMBER(OFFSET('Hygiene Data'!$E$7,0,10*ROW('Hygiene Data'!E13))),'Data Summary'!DS19="Yes"),OFFSET('Hygiene Data'!$E$7,0,10*ROW('Hygiene Data'!E13)),NA())</f>
        <v>#N/A</v>
      </c>
      <c r="BE19" s="101" t="e">
        <f ca="true">+IF(AND(ISNUMBER(OFFSET('Hygiene Data'!$E$9,0,10*ROW('Hygiene Data'!E13))),'Data Summary'!DT19="Yes"),OFFSET('Hygiene Data'!$E$9,0,10*ROW('Hygiene Data'!E13)),NA())</f>
        <v>#N/A</v>
      </c>
      <c r="BF19" s="101" t="e">
        <f ca="true">+IF(AND(ISNUMBER(OFFSET('Hygiene Data'!$F$5,0,10*ROW('Hygiene Data'!F13))),'Data Summary'!DU19="Yes"),OFFSET('Hygiene Data'!$F$5,0,10*ROW('Hygiene Data'!F13)),NA())</f>
        <v>#N/A</v>
      </c>
      <c r="BG19" s="101" t="e">
        <f ca="true">+IF(AND(ISNUMBER(OFFSET('Hygiene Data'!$F$7,0,10*ROW('Hygiene Data'!F13))),'Data Summary'!DV19="Yes"),OFFSET('Hygiene Data'!$F$7,0,10*ROW('Hygiene Data'!F13)),NA())</f>
        <v>#N/A</v>
      </c>
      <c r="BH19" s="101" t="e">
        <f ca="true">+IF(AND(ISNUMBER(OFFSET('Hygiene Data'!$F$9,0,10*ROW('Hygiene Data'!F13))),'Data Summary'!DW19="Yes"),OFFSET('Hygiene Data'!$F$9,0,10*ROW('Hygiene Data'!F13)),NA())</f>
        <v>#N/A</v>
      </c>
      <c r="BI19" s="101" t="e">
        <f ca="true">+IF(AND(ISNUMBER(OFFSET('Hygiene Data'!$G$5,0,10*ROW('Hygiene Data'!G13))),'Data Summary'!DX19="Yes"),OFFSET('Hygiene Data'!$G$5,0,10*ROW('Hygiene Data'!G13)),NA())</f>
        <v>#N/A</v>
      </c>
      <c r="BJ19" s="101" t="e">
        <f ca="true">+IF(AND(ISNUMBER(OFFSET('Hygiene Data'!$G$7,0,10*ROW('Hygiene Data'!G13))),'Data Summary'!DY19="Yes"),OFFSET('Hygiene Data'!$G$7,0,10*ROW('Hygiene Data'!G13)),NA())</f>
        <v>#N/A</v>
      </c>
      <c r="BK19" s="101" t="e">
        <f ca="true">+IF(AND(ISNUMBER(OFFSET('Hygiene Data'!$G$9,0,10*ROW('Hygiene Data'!G13))),'Data Summary'!DZ19="Yes"),OFFSET('Hygiene Data'!$G$9,0,10*ROW('Hygiene Data'!G13)),NA())</f>
        <v>#N/A</v>
      </c>
      <c r="BL19" s="101" t="e">
        <f ca="true">+IF(AND(ISNUMBER(OFFSET('Hygiene Data'!$H$5,0,10*ROW('Hygiene Data'!H13))),'Data Summary'!EA19="Yes"),OFFSET('Hygiene Data'!$H$5,0,10*ROW('Hygiene Data'!H13)),NA())</f>
        <v>#N/A</v>
      </c>
      <c r="BM19" s="101">
        <f ca="true">+IF(AND(ISNUMBER(OFFSET('Hygiene Data'!$H$7,0,10*ROW('Hygiene Data'!H13))),'Data Summary'!EB19="Yes"),OFFSET('Hygiene Data'!$H$7,0,10*ROW('Hygiene Data'!H13)),NA())</f>
        <v>95.71</v>
      </c>
      <c r="BN19" s="101" t="e">
        <f ca="true">+IF(AND(ISNUMBER(OFFSET('Hygiene Data'!$H$9,0,10*ROW('Hygiene Data'!H13))),'Data Summary'!EC19="Yes"),OFFSET('Hygiene Data'!$H$9,0,10*ROW('Hygiene Data'!H13)),NA())</f>
        <v>#N/A</v>
      </c>
      <c r="BO19" s="101" t="e">
        <f ca="true">+IF(AND(ISNUMBER(OFFSET('Hygiene Data'!$I$5,0,10*ROW('Hygiene Data'!I13))),'Data Summary'!ED19="Yes"),OFFSET('Hygiene Data'!$I$5,0,10*ROW('Hygiene Data'!I13)),NA())</f>
        <v>#N/A</v>
      </c>
      <c r="BP19" s="101">
        <f ca="true">+IF(AND(ISNUMBER(OFFSET('Hygiene Data'!$I$7,0,10*ROW('Hygiene Data'!I13))),'Data Summary'!EE19="Yes"),OFFSET('Hygiene Data'!$I$7,0,10*ROW('Hygiene Data'!I13)),NA())</f>
        <v>98.32</v>
      </c>
      <c r="BQ19" s="101" t="e">
        <f ca="true">+IF(AND(ISNUMBER(OFFSET('Hygiene Data'!$I$9,0,10*ROW('Hygiene Data'!I13))),'Data Summary'!EF19="Yes"),OFFSET('Hygiene Data'!$I$9,0,10*ROW('Hygiene Data'!I13)),NA())</f>
        <v>#N/A</v>
      </c>
    </row>
    <row xmlns:x14ac="http://schemas.microsoft.com/office/spreadsheetml/2009/9/ac" r="20" x14ac:dyDescent="0.2">
      <c r="A20" s="362" t="str">
        <f ca="true">+RIGHT('Data Summary'!A20,LEN('Data Summary'!A20)-9)</f>
        <v>EMIS</v>
      </c>
      <c r="B20" s="38" t="str">
        <f ca="true">+IF(ISTEXT('Data Summary'!B20),'Data Summary'!B20,"")</f>
        <v>EMIS</v>
      </c>
      <c r="C20" s="361">
        <f ca="true">+VALUE('Data Summary'!C20)</f>
        <v>2016</v>
      </c>
      <c r="D20" s="99" t="e">
        <f ca="true">+IF(AND(ISNUMBER(OFFSET('Water Data'!$D$4,0,10*ROW('Water Data'!D14))),'Data Summary'!BS20="Yes"),100-OFFSET('Water Data'!$D$4,0,10*ROW('Water Data'!D14)),NA())</f>
        <v>#N/A</v>
      </c>
      <c r="E20" s="99">
        <f ca="true">+IF(AND(ISNUMBER(OFFSET('Water Data'!$D$6,0,10*ROW('Water Data'!D14))),'Data Summary'!BT20="Yes"),OFFSET('Water Data'!$D$6,0,10*ROW('Water Data'!D14)),NA())</f>
        <v>96.800000000000011</v>
      </c>
      <c r="F20" s="99" t="e">
        <f ca="true">+IF(AND(ISNUMBER(OFFSET('Water Data'!$D$9,0,10*ROW('Water Data'!D14))),'Data Summary'!BU20="Yes"),OFFSET('Water Data'!$D$9,0,10*ROW('Water Data'!D14)),NA())</f>
        <v>#N/A</v>
      </c>
      <c r="G20" s="99" t="e">
        <f ca="true">+IF(AND(ISNUMBER(OFFSET('Water Data'!$E$4,0,10*ROW('Water Data'!E14))),'Data Summary'!BV20="Yes"),100-OFFSET('Water Data'!$E$4,0,10*ROW('Water Data'!E14)),NA())</f>
        <v>#N/A</v>
      </c>
      <c r="H20" s="99" t="e">
        <f ca="true">+IF(AND(ISNUMBER(OFFSET('Water Data'!$E$6,0,10*ROW('Water Data'!E14))),'Data Summary'!BW20="Yes"),OFFSET('Water Data'!$E$6,0,10*ROW('Water Data'!E14)),NA())</f>
        <v>#N/A</v>
      </c>
      <c r="I20" s="99" t="e">
        <f ca="true">+IF(AND(ISNUMBER(OFFSET('Water Data'!$E$9,0,10*ROW('Water Data'!E14))),'Data Summary'!BX20="Yes"),OFFSET('Water Data'!$E$9,0,10*ROW('Water Data'!E14)),NA())</f>
        <v>#N/A</v>
      </c>
      <c r="J20" s="99" t="e">
        <f ca="true">+IF(AND(ISNUMBER(OFFSET('Water Data'!$F$4,0,10*ROW('Water Data'!F14))),'Data Summary'!BY20="Yes"),100-OFFSET('Water Data'!$F$4,0,10*ROW('Water Data'!F14)),NA())</f>
        <v>#N/A</v>
      </c>
      <c r="K20" s="99" t="e">
        <f ca="true">+IF(AND(ISNUMBER(OFFSET('Water Data'!$F$6,0,10*ROW('Water Data'!F14))),'Data Summary'!BZ20="Yes"),OFFSET('Water Data'!$F$6,0,10*ROW('Water Data'!F14)),NA())</f>
        <v>#N/A</v>
      </c>
      <c r="L20" s="99" t="e">
        <f ca="true">+IF(AND(ISNUMBER(OFFSET('Water Data'!$F$9,0,10*ROW('Water Data'!F14))),'Data Summary'!CA20="Yes"),OFFSET('Water Data'!$F$9,0,10*ROW('Water Data'!F14)),NA())</f>
        <v>#N/A</v>
      </c>
      <c r="M20" s="99" t="e">
        <f ca="true">+IF(AND(ISNUMBER(OFFSET('Water Data'!$G$4,0,10*ROW('Water Data'!G14))),'Data Summary'!CB20="Yes"),100-OFFSET('Water Data'!$G$4,0,10*ROW('Water Data'!G14)),NA())</f>
        <v>#N/A</v>
      </c>
      <c r="N20" s="99" t="e">
        <f ca="true">+IF(AND(ISNUMBER(OFFSET('Water Data'!$G$6,0,10*ROW('Water Data'!G14))),'Data Summary'!CC20="Yes"),OFFSET('Water Data'!$G$6,0,10*ROW('Water Data'!G14)),NA())</f>
        <v>#N/A</v>
      </c>
      <c r="O20" s="99" t="e">
        <f ca="true">+IF(AND(ISNUMBER(OFFSET('Water Data'!$G$9,0,10*ROW('Water Data'!G14))),'Data Summary'!CD20="Yes"),OFFSET('Water Data'!$G$9,0,10*ROW('Water Data'!G14)),NA())</f>
        <v>#N/A</v>
      </c>
      <c r="P20" s="99" t="e">
        <f ca="true">+IF(AND(ISNUMBER(OFFSET('Water Data'!$H$4,0,10*ROW('Water Data'!H14))),'Data Summary'!CE20="Yes"),100-OFFSET('Water Data'!$H$4,0,10*ROW('Water Data'!H14)),NA())</f>
        <v>#N/A</v>
      </c>
      <c r="Q20" s="99" t="e">
        <f ca="true">+IF(AND(ISNUMBER(OFFSET('Water Data'!$H$6,0,10*ROW('Water Data'!H14))),'Data Summary'!CF20="Yes"),OFFSET('Water Data'!$H$6,0,10*ROW('Water Data'!H14)),NA())</f>
        <v>#N/A</v>
      </c>
      <c r="R20" s="99" t="e">
        <f ca="true">+IF(AND(ISNUMBER(OFFSET('Water Data'!$H$9,0,10*ROW('Water Data'!H14))),'Data Summary'!CG20="Yes"),OFFSET('Water Data'!$H$9,0,10*ROW('Water Data'!H14)),NA())</f>
        <v>#N/A</v>
      </c>
      <c r="S20" s="99" t="e">
        <f ca="true">+IF(AND(ISNUMBER(OFFSET('Water Data'!$I$4,0,10*ROW('Water Data'!I14))),'Data Summary'!CH20="Yes"),100-OFFSET('Water Data'!$I$4,0,10*ROW('Water Data'!I14)),NA())</f>
        <v>#N/A</v>
      </c>
      <c r="T20" s="99" t="e">
        <f ca="true">+IF(AND(ISNUMBER(OFFSET('Water Data'!$I$6,0,10*ROW('Water Data'!I14))),'Data Summary'!CI20="Yes"),OFFSET('Water Data'!$I$6,0,10*ROW('Water Data'!I14)),NA())</f>
        <v>#N/A</v>
      </c>
      <c r="U20" s="99" t="e">
        <f ca="true">+IF(AND(ISNUMBER(OFFSET('Water Data'!$I$9,0,10*ROW('Water Data'!I14))),'Data Summary'!CJ20="Yes"),OFFSET('Water Data'!$I$9,0,10*ROW('Water Data'!I14)),NA())</f>
        <v>#N/A</v>
      </c>
      <c r="V20" s="100" t="e">
        <f ca="true">+IF(AND(ISNUMBER(OFFSET('Sanitation Data'!$D$4,0,10*ROW('Sanitation Data'!D14))),'Data Summary'!CK20="Yes"),100-OFFSET('Sanitation Data'!$D$4,0,10*ROW('Sanitation Data'!D14)),NA())</f>
        <v>#N/A</v>
      </c>
      <c r="W20" s="100">
        <f ca="true">+IF(AND(ISNUMBER(OFFSET('Sanitation Data'!$D$6,0,10*ROW('Sanitation Data'!D14))),'Data Summary'!CL20="Yes"),OFFSET('Sanitation Data'!$D$6,0,10*ROW('Sanitation Data'!D14)),NA())</f>
        <v>99.850000000000009</v>
      </c>
      <c r="X20" s="100" t="e">
        <f ca="true">+IF(AND(ISNUMBER(OFFSET('Sanitation Data'!$D$10,0,10*ROW('Sanitation Data'!D14))),'Data Summary'!CM20="Yes"),OFFSET('Sanitation Data'!$D$10,0,10*ROW('Sanitation Data'!D14)),NA())</f>
        <v>#N/A</v>
      </c>
      <c r="Y20" s="100" t="e">
        <f ca="true">+IF(AND(ISNUMBER(OFFSET('Sanitation Data'!$D$11,0,10*ROW('Sanitation Data'!D14))),'Data Summary'!CN20="Yes"),OFFSET('Sanitation Data'!$D$11,0,10*ROW('Sanitation Data'!D14)),NA())</f>
        <v>#N/A</v>
      </c>
      <c r="Z20" s="100" t="e">
        <f ca="true">+IF(AND(ISNUMBER(OFFSET('Sanitation Data'!$D$12,0,10*ROW('Sanitation Data'!D14))),'Data Summary'!CO20="Yes"),OFFSET('Sanitation Data'!$D$12,0,10*ROW('Sanitation Data'!D14)),NA())</f>
        <v>#N/A</v>
      </c>
      <c r="AA20" s="100" t="e">
        <f ca="true">+IF(AND(ISNUMBER(OFFSET('Sanitation Data'!$E$4,0,10*ROW('Sanitation Data'!E14))),'Data Summary'!CP20="Yes"),100-OFFSET('Sanitation Data'!$E$4,0,10*ROW('Sanitation Data'!E14)),NA())</f>
        <v>#N/A</v>
      </c>
      <c r="AB20" s="100" t="e">
        <f ca="true">+IF(AND(ISNUMBER(OFFSET('Sanitation Data'!$E$6,0,10*ROW('Sanitation Data'!E14))),'Data Summary'!CQ20="Yes"),OFFSET('Sanitation Data'!$E$6,0,10*ROW('Sanitation Data'!E14)),NA())</f>
        <v>#N/A</v>
      </c>
      <c r="AC20" s="100" t="e">
        <f ca="true">+IF(AND(ISNUMBER(OFFSET('Sanitation Data'!$E$10,0,10*ROW('Sanitation Data'!E14))),'Data Summary'!CR20="Yes"),OFFSET('Sanitation Data'!$E$10,0,10*ROW('Sanitation Data'!E14)),NA())</f>
        <v>#N/A</v>
      </c>
      <c r="AD20" s="100" t="e">
        <f ca="true">+IF(AND(ISNUMBER(OFFSET('Sanitation Data'!$E$11,0,10*ROW('Sanitation Data'!E14))),'Data Summary'!CS20="Yes"),OFFSET('Sanitation Data'!$E$11,0,10*ROW('Sanitation Data'!E14)),NA())</f>
        <v>#N/A</v>
      </c>
      <c r="AE20" s="100" t="e">
        <f ca="true">+IF(AND(ISNUMBER(OFFSET('Sanitation Data'!$E$12,0,10*ROW('Sanitation Data'!E14))),'Data Summary'!CT20="Yes"),OFFSET('Sanitation Data'!$E$12,0,10*ROW('Sanitation Data'!E14)),NA())</f>
        <v>#N/A</v>
      </c>
      <c r="AF20" s="100" t="e">
        <f ca="true">+IF(AND(ISNUMBER(OFFSET('Sanitation Data'!$F$4,0,10*ROW('Sanitation Data'!F14))),'Data Summary'!CU20="Yes"),100-OFFSET('Sanitation Data'!$F$4,0,10*ROW('Sanitation Data'!F14)),NA())</f>
        <v>#N/A</v>
      </c>
      <c r="AG20" s="100" t="e">
        <f ca="true">+IF(AND(ISNUMBER(OFFSET('Sanitation Data'!$F$6,0,10*ROW('Sanitation Data'!F14))),'Data Summary'!CV20="Yes"),OFFSET('Sanitation Data'!$F$6,0,10*ROW('Sanitation Data'!F14)),NA())</f>
        <v>#N/A</v>
      </c>
      <c r="AH20" s="100" t="e">
        <f ca="true">+IF(AND(ISNUMBER(OFFSET('Sanitation Data'!$F$10,0,10*ROW('Sanitation Data'!F14))),'Data Summary'!CW20="Yes"),OFFSET('Sanitation Data'!$F$10,0,10*ROW('Sanitation Data'!F14)),NA())</f>
        <v>#N/A</v>
      </c>
      <c r="AI20" s="100" t="e">
        <f ca="true">+IF(AND(ISNUMBER(OFFSET('Sanitation Data'!$F$11,0,10*ROW('Sanitation Data'!F14))),'Data Summary'!CX20="Yes"),OFFSET('Sanitation Data'!$F$11,0,10*ROW('Sanitation Data'!F14)),NA())</f>
        <v>#N/A</v>
      </c>
      <c r="AJ20" s="100" t="e">
        <f ca="true">+IF(AND(ISNUMBER(OFFSET('Sanitation Data'!$F$12,0,10*ROW('Sanitation Data'!F14))),'Data Summary'!CY20="Yes"),OFFSET('Sanitation Data'!$F$12,0,10*ROW('Sanitation Data'!F14)),NA())</f>
        <v>#N/A</v>
      </c>
      <c r="AK20" s="100" t="e">
        <f ca="true">+IF(AND(ISNUMBER(OFFSET('Sanitation Data'!$G$4,0,10*ROW('Sanitation Data'!G14))),'Data Summary'!CZ20="Yes"),100-OFFSET('Sanitation Data'!$G$4,0,10*ROW('Sanitation Data'!G14)),NA())</f>
        <v>#N/A</v>
      </c>
      <c r="AL20" s="100" t="e">
        <f ca="true">+IF(AND(ISNUMBER(OFFSET('Sanitation Data'!$G$6,0,10*ROW('Sanitation Data'!G14))),'Data Summary'!DA20="Yes"),OFFSET('Sanitation Data'!$G$6,0,10*ROW('Sanitation Data'!G14)),NA())</f>
        <v>#N/A</v>
      </c>
      <c r="AM20" s="100" t="e">
        <f ca="true">+IF(AND(ISNUMBER(OFFSET('Sanitation Data'!$G$10,0,10*ROW('Sanitation Data'!G14))),'Data Summary'!DB20="Yes"),OFFSET('Sanitation Data'!$G$10,0,10*ROW('Sanitation Data'!G14)),NA())</f>
        <v>#N/A</v>
      </c>
      <c r="AN20" s="100" t="e">
        <f ca="true">+IF(AND(ISNUMBER(OFFSET('Sanitation Data'!$G$11,0,10*ROW('Sanitation Data'!G14))),'Data Summary'!DC20="Yes"),OFFSET('Sanitation Data'!$G$11,0,10*ROW('Sanitation Data'!G14)),NA())</f>
        <v>#N/A</v>
      </c>
      <c r="AO20" s="100" t="e">
        <f ca="true">+IF(AND(ISNUMBER(OFFSET('Sanitation Data'!$G$12,0,10*ROW('Sanitation Data'!G14))),'Data Summary'!DD20="Yes"),OFFSET('Sanitation Data'!$G$12,0,10*ROW('Sanitation Data'!G14)),NA())</f>
        <v>#N/A</v>
      </c>
      <c r="AP20" s="100" t="e">
        <f ca="true">+IF(AND(ISNUMBER(OFFSET('Sanitation Data'!$H$4,0,10*ROW('Sanitation Data'!H14))),'Data Summary'!DE20="Yes"),100-OFFSET('Sanitation Data'!$H$4,0,10*ROW('Sanitation Data'!H14)),NA())</f>
        <v>#N/A</v>
      </c>
      <c r="AQ20" s="100" t="e">
        <f ca="true">+IF(AND(ISNUMBER(OFFSET('Sanitation Data'!$H$6,0,10*ROW('Sanitation Data'!H14))),'Data Summary'!DF20="Yes"),OFFSET('Sanitation Data'!$H$6,0,10*ROW('Sanitation Data'!H14)),NA())</f>
        <v>#N/A</v>
      </c>
      <c r="AR20" s="100" t="e">
        <f ca="true">+IF(AND(ISNUMBER(OFFSET('Sanitation Data'!$H$10,0,10*ROW('Sanitation Data'!H14))),'Data Summary'!DG20="Yes"),OFFSET('Sanitation Data'!$H$10,0,10*ROW('Sanitation Data'!H14)),NA())</f>
        <v>#N/A</v>
      </c>
      <c r="AS20" s="100" t="e">
        <f ca="true">+IF(AND(ISNUMBER(OFFSET('Sanitation Data'!$H$11,0,10*ROW('Sanitation Data'!H14))),'Data Summary'!DH20="Yes"),OFFSET('Sanitation Data'!$H$11,0,10*ROW('Sanitation Data'!H14)),NA())</f>
        <v>#N/A</v>
      </c>
      <c r="AT20" s="100" t="e">
        <f ca="true">+IF(AND(ISNUMBER(OFFSET('Sanitation Data'!$H$12,0,10*ROW('Sanitation Data'!H14))),'Data Summary'!DI20="Yes"),OFFSET('Sanitation Data'!$H$12,0,10*ROW('Sanitation Data'!H14)),NA())</f>
        <v>#N/A</v>
      </c>
      <c r="AU20" s="100" t="e">
        <f ca="true">+IF(AND(ISNUMBER(OFFSET('Sanitation Data'!$I$4,0,10*ROW('Sanitation Data'!I14))),'Data Summary'!DJ20="Yes"),100-OFFSET('Sanitation Data'!$I$4,0,10*ROW('Sanitation Data'!I14)),NA())</f>
        <v>#N/A</v>
      </c>
      <c r="AV20" s="100" t="e">
        <f ca="true">+IF(AND(ISNUMBER(OFFSET('Sanitation Data'!$I$6,0,10*ROW('Sanitation Data'!I14))),'Data Summary'!DK20="Yes"),OFFSET('Sanitation Data'!$I$6,0,10*ROW('Sanitation Data'!I14)),NA())</f>
        <v>#N/A</v>
      </c>
      <c r="AW20" s="100" t="e">
        <f ca="true">+IF(AND(ISNUMBER(OFFSET('Sanitation Data'!$I$10,0,10*ROW('Sanitation Data'!I14))),'Data Summary'!DL20="Yes"),OFFSET('Sanitation Data'!$I$10,0,10*ROW('Sanitation Data'!I14)),NA())</f>
        <v>#N/A</v>
      </c>
      <c r="AX20" s="100" t="e">
        <f ca="true">+IF(AND(ISNUMBER(OFFSET('Sanitation Data'!$I$11,0,10*ROW('Sanitation Data'!I14))),'Data Summary'!DM20="Yes"),OFFSET('Sanitation Data'!$I$11,0,10*ROW('Sanitation Data'!I14)),NA())</f>
        <v>#N/A</v>
      </c>
      <c r="AY20" s="100" t="e">
        <f ca="true">+IF(AND(ISNUMBER(OFFSET('Sanitation Data'!$I$12,0,10*ROW('Sanitation Data'!I14))),'Data Summary'!DN20="Yes"),OFFSET('Sanitation Data'!$I$12,0,10*ROW('Sanitation Data'!I14)),NA())</f>
        <v>#N/A</v>
      </c>
      <c r="AZ20" s="101" t="e">
        <f ca="true">+IF(AND(ISNUMBER(OFFSET('Hygiene Data'!$D$5,0,10*ROW('Hygiene Data'!D14))),'Data Summary'!DO20="Yes"),OFFSET('Hygiene Data'!$D$5,0,10*ROW('Hygiene Data'!D14)),NA())</f>
        <v>#N/A</v>
      </c>
      <c r="BA20" s="101" t="e">
        <f ca="true">+IF(AND(ISNUMBER(OFFSET('Hygiene Data'!$D$7,0,10*ROW('Hygiene Data'!D14))),'Data Summary'!DP20="Yes"),OFFSET('Hygiene Data'!$D$7,0,10*ROW('Hygiene Data'!D14)),NA())</f>
        <v>#N/A</v>
      </c>
      <c r="BB20" s="101" t="e">
        <f ca="true">+IF(AND(ISNUMBER(OFFSET('Hygiene Data'!$D$9,0,10*ROW('Hygiene Data'!D14))),'Data Summary'!DQ20="Yes"),OFFSET('Hygiene Data'!$D$9,0,10*ROW('Hygiene Data'!D14)),NA())</f>
        <v>#N/A</v>
      </c>
      <c r="BC20" s="101" t="e">
        <f ca="true">+IF(AND(ISNUMBER(OFFSET('Hygiene Data'!$E$5,0,10*ROW('Hygiene Data'!E14))),'Data Summary'!DR20="Yes"),OFFSET('Hygiene Data'!$E$5,0,10*ROW('Hygiene Data'!E14)),NA())</f>
        <v>#N/A</v>
      </c>
      <c r="BD20" s="101" t="e">
        <f ca="true">+IF(AND(ISNUMBER(OFFSET('Hygiene Data'!$E$7,0,10*ROW('Hygiene Data'!E14))),'Data Summary'!DS20="Yes"),OFFSET('Hygiene Data'!$E$7,0,10*ROW('Hygiene Data'!E14)),NA())</f>
        <v>#N/A</v>
      </c>
      <c r="BE20" s="101" t="e">
        <f ca="true">+IF(AND(ISNUMBER(OFFSET('Hygiene Data'!$E$9,0,10*ROW('Hygiene Data'!E14))),'Data Summary'!DT20="Yes"),OFFSET('Hygiene Data'!$E$9,0,10*ROW('Hygiene Data'!E14)),NA())</f>
        <v>#N/A</v>
      </c>
      <c r="BF20" s="101" t="e">
        <f ca="true">+IF(AND(ISNUMBER(OFFSET('Hygiene Data'!$F$5,0,10*ROW('Hygiene Data'!F14))),'Data Summary'!DU20="Yes"),OFFSET('Hygiene Data'!$F$5,0,10*ROW('Hygiene Data'!F14)),NA())</f>
        <v>#N/A</v>
      </c>
      <c r="BG20" s="101" t="e">
        <f ca="true">+IF(AND(ISNUMBER(OFFSET('Hygiene Data'!$F$7,0,10*ROW('Hygiene Data'!F14))),'Data Summary'!DV20="Yes"),OFFSET('Hygiene Data'!$F$7,0,10*ROW('Hygiene Data'!F14)),NA())</f>
        <v>#N/A</v>
      </c>
      <c r="BH20" s="101" t="e">
        <f ca="true">+IF(AND(ISNUMBER(OFFSET('Hygiene Data'!$F$9,0,10*ROW('Hygiene Data'!F14))),'Data Summary'!DW20="Yes"),OFFSET('Hygiene Data'!$F$9,0,10*ROW('Hygiene Data'!F14)),NA())</f>
        <v>#N/A</v>
      </c>
      <c r="BI20" s="101" t="e">
        <f ca="true">+IF(AND(ISNUMBER(OFFSET('Hygiene Data'!$G$5,0,10*ROW('Hygiene Data'!G14))),'Data Summary'!DX20="Yes"),OFFSET('Hygiene Data'!$G$5,0,10*ROW('Hygiene Data'!G14)),NA())</f>
        <v>#N/A</v>
      </c>
      <c r="BJ20" s="101" t="e">
        <f ca="true">+IF(AND(ISNUMBER(OFFSET('Hygiene Data'!$G$7,0,10*ROW('Hygiene Data'!G14))),'Data Summary'!DY20="Yes"),OFFSET('Hygiene Data'!$G$7,0,10*ROW('Hygiene Data'!G14)),NA())</f>
        <v>#N/A</v>
      </c>
      <c r="BK20" s="101" t="e">
        <f ca="true">+IF(AND(ISNUMBER(OFFSET('Hygiene Data'!$G$9,0,10*ROW('Hygiene Data'!G14))),'Data Summary'!DZ20="Yes"),OFFSET('Hygiene Data'!$G$9,0,10*ROW('Hygiene Data'!G14)),NA())</f>
        <v>#N/A</v>
      </c>
      <c r="BL20" s="101" t="e">
        <f ca="true">+IF(AND(ISNUMBER(OFFSET('Hygiene Data'!$H$5,0,10*ROW('Hygiene Data'!H14))),'Data Summary'!EA20="Yes"),OFFSET('Hygiene Data'!$H$5,0,10*ROW('Hygiene Data'!H14)),NA())</f>
        <v>#N/A</v>
      </c>
      <c r="BM20" s="101" t="e">
        <f ca="true">+IF(AND(ISNUMBER(OFFSET('Hygiene Data'!$H$7,0,10*ROW('Hygiene Data'!H14))),'Data Summary'!EB20="Yes"),OFFSET('Hygiene Data'!$H$7,0,10*ROW('Hygiene Data'!H14)),NA())</f>
        <v>#N/A</v>
      </c>
      <c r="BN20" s="101" t="e">
        <f ca="true">+IF(AND(ISNUMBER(OFFSET('Hygiene Data'!$H$9,0,10*ROW('Hygiene Data'!H14))),'Data Summary'!EC20="Yes"),OFFSET('Hygiene Data'!$H$9,0,10*ROW('Hygiene Data'!H14)),NA())</f>
        <v>#N/A</v>
      </c>
      <c r="BO20" s="101" t="e">
        <f ca="true">+IF(AND(ISNUMBER(OFFSET('Hygiene Data'!$I$5,0,10*ROW('Hygiene Data'!I14))),'Data Summary'!ED20="Yes"),OFFSET('Hygiene Data'!$I$5,0,10*ROW('Hygiene Data'!I14)),NA())</f>
        <v>#N/A</v>
      </c>
      <c r="BP20" s="101" t="e">
        <f ca="true">+IF(AND(ISNUMBER(OFFSET('Hygiene Data'!$I$7,0,10*ROW('Hygiene Data'!I14))),'Data Summary'!EE20="Yes"),OFFSET('Hygiene Data'!$I$7,0,10*ROW('Hygiene Data'!I14)),NA())</f>
        <v>#N/A</v>
      </c>
      <c r="BQ20" s="101" t="e">
        <f ca="true">+IF(AND(ISNUMBER(OFFSET('Hygiene Data'!$I$9,0,10*ROW('Hygiene Data'!I14))),'Data Summary'!EF20="Yes"),OFFSET('Hygiene Data'!$I$9,0,10*ROW('Hygiene Data'!I14)),NA())</f>
        <v>#N/A</v>
      </c>
    </row>
    <row xmlns:x14ac="http://schemas.microsoft.com/office/spreadsheetml/2009/9/ac" r="21" x14ac:dyDescent="0.2">
      <c r="A21" s="362" t="str">
        <f ca="true">+RIGHT('Data Summary'!A21,LEN('Data Summary'!A21)-9)</f>
        <v>SDG</v>
      </c>
      <c r="B21" s="38" t="str">
        <f ca="true">+IF(ISTEXT('Data Summary'!B21),'Data Summary'!B21,"")</f>
        <v>Admin</v>
      </c>
      <c r="C21" s="361">
        <f ca="true">+VALUE('Data Summary'!C21)</f>
        <v>2016</v>
      </c>
      <c r="D21" s="99" t="e">
        <f ca="true">+IF(AND(ISNUMBER(OFFSET('Water Data'!$D$4,0,10*ROW('Water Data'!D15))),'Data Summary'!BS21="Yes"),100-OFFSET('Water Data'!$D$4,0,10*ROW('Water Data'!D15)),NA())</f>
        <v>#N/A</v>
      </c>
      <c r="E21" s="99" t="e">
        <f ca="true">+IF(AND(ISNUMBER(OFFSET('Water Data'!$D$6,0,10*ROW('Water Data'!D15))),'Data Summary'!BT21="Yes"),OFFSET('Water Data'!$D$6,0,10*ROW('Water Data'!D15)),NA())</f>
        <v>#N/A</v>
      </c>
      <c r="F21" s="99">
        <f ca="true">+IF(AND(ISNUMBER(OFFSET('Water Data'!$D$9,0,10*ROW('Water Data'!D15))),'Data Summary'!BU21="Yes"),OFFSET('Water Data'!$D$9,0,10*ROW('Water Data'!D15)),NA())</f>
        <v>98.6</v>
      </c>
      <c r="G21" s="99" t="e">
        <f ca="true">+IF(AND(ISNUMBER(OFFSET('Water Data'!$E$4,0,10*ROW('Water Data'!E15))),'Data Summary'!BV21="Yes"),100-OFFSET('Water Data'!$E$4,0,10*ROW('Water Data'!E15)),NA())</f>
        <v>#N/A</v>
      </c>
      <c r="H21" s="99" t="e">
        <f ca="true">+IF(AND(ISNUMBER(OFFSET('Water Data'!$E$6,0,10*ROW('Water Data'!E15))),'Data Summary'!BW21="Yes"),OFFSET('Water Data'!$E$6,0,10*ROW('Water Data'!E15)),NA())</f>
        <v>#N/A</v>
      </c>
      <c r="I21" s="99" t="e">
        <f ca="true">+IF(AND(ISNUMBER(OFFSET('Water Data'!$E$9,0,10*ROW('Water Data'!E15))),'Data Summary'!BX21="Yes"),OFFSET('Water Data'!$E$9,0,10*ROW('Water Data'!E15)),NA())</f>
        <v>#N/A</v>
      </c>
      <c r="J21" s="99" t="e">
        <f ca="true">+IF(AND(ISNUMBER(OFFSET('Water Data'!$F$4,0,10*ROW('Water Data'!F15))),'Data Summary'!BY21="Yes"),100-OFFSET('Water Data'!$F$4,0,10*ROW('Water Data'!F15)),NA())</f>
        <v>#N/A</v>
      </c>
      <c r="K21" s="99" t="e">
        <f ca="true">+IF(AND(ISNUMBER(OFFSET('Water Data'!$F$6,0,10*ROW('Water Data'!F15))),'Data Summary'!BZ21="Yes"),OFFSET('Water Data'!$F$6,0,10*ROW('Water Data'!F15)),NA())</f>
        <v>#N/A</v>
      </c>
      <c r="L21" s="99" t="e">
        <f ca="true">+IF(AND(ISNUMBER(OFFSET('Water Data'!$F$9,0,10*ROW('Water Data'!F15))),'Data Summary'!CA21="Yes"),OFFSET('Water Data'!$F$9,0,10*ROW('Water Data'!F15)),NA())</f>
        <v>#N/A</v>
      </c>
      <c r="M21" s="99" t="e">
        <f ca="true">+IF(AND(ISNUMBER(OFFSET('Water Data'!$G$4,0,10*ROW('Water Data'!G15))),'Data Summary'!CB21="Yes"),100-OFFSET('Water Data'!$G$4,0,10*ROW('Water Data'!G15)),NA())</f>
        <v>#N/A</v>
      </c>
      <c r="N21" s="99" t="e">
        <f ca="true">+IF(AND(ISNUMBER(OFFSET('Water Data'!$G$6,0,10*ROW('Water Data'!G15))),'Data Summary'!CC21="Yes"),OFFSET('Water Data'!$G$6,0,10*ROW('Water Data'!G15)),NA())</f>
        <v>#N/A</v>
      </c>
      <c r="O21" s="99" t="e">
        <f ca="true">+IF(AND(ISNUMBER(OFFSET('Water Data'!$G$9,0,10*ROW('Water Data'!G15))),'Data Summary'!CD21="Yes"),OFFSET('Water Data'!$G$9,0,10*ROW('Water Data'!G15)),NA())</f>
        <v>#N/A</v>
      </c>
      <c r="P21" s="99" t="e">
        <f ca="true">+IF(AND(ISNUMBER(OFFSET('Water Data'!$H$4,0,10*ROW('Water Data'!H15))),'Data Summary'!CE21="Yes"),100-OFFSET('Water Data'!$H$4,0,10*ROW('Water Data'!H15)),NA())</f>
        <v>#N/A</v>
      </c>
      <c r="Q21" s="99" t="e">
        <f ca="true">+IF(AND(ISNUMBER(OFFSET('Water Data'!$H$6,0,10*ROW('Water Data'!H15))),'Data Summary'!CF21="Yes"),OFFSET('Water Data'!$H$6,0,10*ROW('Water Data'!H15)),NA())</f>
        <v>#N/A</v>
      </c>
      <c r="R21" s="99">
        <f ca="true">+IF(AND(ISNUMBER(OFFSET('Water Data'!$H$9,0,10*ROW('Water Data'!H15))),'Data Summary'!CG21="Yes"),OFFSET('Water Data'!$H$9,0,10*ROW('Water Data'!H15)),NA())</f>
        <v>99.5</v>
      </c>
      <c r="S21" s="99" t="e">
        <f ca="true">+IF(AND(ISNUMBER(OFFSET('Water Data'!$I$4,0,10*ROW('Water Data'!I15))),'Data Summary'!CH21="Yes"),100-OFFSET('Water Data'!$I$4,0,10*ROW('Water Data'!I15)),NA())</f>
        <v>#N/A</v>
      </c>
      <c r="T21" s="99" t="e">
        <f ca="true">+IF(AND(ISNUMBER(OFFSET('Water Data'!$I$6,0,10*ROW('Water Data'!I15))),'Data Summary'!CI21="Yes"),OFFSET('Water Data'!$I$6,0,10*ROW('Water Data'!I15)),NA())</f>
        <v>#N/A</v>
      </c>
      <c r="U21" s="99">
        <f ca="true">+IF(AND(ISNUMBER(OFFSET('Water Data'!$I$9,0,10*ROW('Water Data'!I15))),'Data Summary'!CJ21="Yes"),OFFSET('Water Data'!$I$9,0,10*ROW('Water Data'!I15)),NA())</f>
        <v>98.55</v>
      </c>
      <c r="V21" s="100" t="e">
        <f ca="true">+IF(AND(ISNUMBER(OFFSET('Sanitation Data'!$D$4,0,10*ROW('Sanitation Data'!D15))),'Data Summary'!CK21="Yes"),100-OFFSET('Sanitation Data'!$D$4,0,10*ROW('Sanitation Data'!D15)),NA())</f>
        <v>#N/A</v>
      </c>
      <c r="W21" s="100" t="e">
        <f ca="true">+IF(AND(ISNUMBER(OFFSET('Sanitation Data'!$D$6,0,10*ROW('Sanitation Data'!D15))),'Data Summary'!CL21="Yes"),OFFSET('Sanitation Data'!$D$6,0,10*ROW('Sanitation Data'!D15)),NA())</f>
        <v>#N/A</v>
      </c>
      <c r="X21" s="100" t="e">
        <f ca="true">+IF(AND(ISNUMBER(OFFSET('Sanitation Data'!$D$10,0,10*ROW('Sanitation Data'!D15))),'Data Summary'!CM21="Yes"),OFFSET('Sanitation Data'!$D$10,0,10*ROW('Sanitation Data'!D15)),NA())</f>
        <v>#N/A</v>
      </c>
      <c r="Y21" s="100" t="e">
        <f ca="true">+IF(AND(ISNUMBER(OFFSET('Sanitation Data'!$D$11,0,10*ROW('Sanitation Data'!D15))),'Data Summary'!CN21="Yes"),OFFSET('Sanitation Data'!$D$11,0,10*ROW('Sanitation Data'!D15)),NA())</f>
        <v>#N/A</v>
      </c>
      <c r="Z21" s="100">
        <f ca="true">+IF(AND(ISNUMBER(OFFSET('Sanitation Data'!$D$12,0,10*ROW('Sanitation Data'!D15))),'Data Summary'!CO21="Yes"),OFFSET('Sanitation Data'!$D$12,0,10*ROW('Sanitation Data'!D15)),NA())</f>
        <v>98.7</v>
      </c>
      <c r="AA21" s="100" t="e">
        <f ca="true">+IF(AND(ISNUMBER(OFFSET('Sanitation Data'!$E$4,0,10*ROW('Sanitation Data'!E15))),'Data Summary'!CP21="Yes"),100-OFFSET('Sanitation Data'!$E$4,0,10*ROW('Sanitation Data'!E15)),NA())</f>
        <v>#N/A</v>
      </c>
      <c r="AB21" s="100" t="e">
        <f ca="true">+IF(AND(ISNUMBER(OFFSET('Sanitation Data'!$E$6,0,10*ROW('Sanitation Data'!E15))),'Data Summary'!CQ21="Yes"),OFFSET('Sanitation Data'!$E$6,0,10*ROW('Sanitation Data'!E15)),NA())</f>
        <v>#N/A</v>
      </c>
      <c r="AC21" s="100" t="e">
        <f ca="true">+IF(AND(ISNUMBER(OFFSET('Sanitation Data'!$E$10,0,10*ROW('Sanitation Data'!E15))),'Data Summary'!CR21="Yes"),OFFSET('Sanitation Data'!$E$10,0,10*ROW('Sanitation Data'!E15)),NA())</f>
        <v>#N/A</v>
      </c>
      <c r="AD21" s="100" t="e">
        <f ca="true">+IF(AND(ISNUMBER(OFFSET('Sanitation Data'!$E$11,0,10*ROW('Sanitation Data'!E15))),'Data Summary'!CS21="Yes"),OFFSET('Sanitation Data'!$E$11,0,10*ROW('Sanitation Data'!E15)),NA())</f>
        <v>#N/A</v>
      </c>
      <c r="AE21" s="100" t="e">
        <f ca="true">+IF(AND(ISNUMBER(OFFSET('Sanitation Data'!$E$12,0,10*ROW('Sanitation Data'!E15))),'Data Summary'!CT21="Yes"),OFFSET('Sanitation Data'!$E$12,0,10*ROW('Sanitation Data'!E15)),NA())</f>
        <v>#N/A</v>
      </c>
      <c r="AF21" s="100" t="e">
        <f ca="true">+IF(AND(ISNUMBER(OFFSET('Sanitation Data'!$F$4,0,10*ROW('Sanitation Data'!F15))),'Data Summary'!CU21="Yes"),100-OFFSET('Sanitation Data'!$F$4,0,10*ROW('Sanitation Data'!F15)),NA())</f>
        <v>#N/A</v>
      </c>
      <c r="AG21" s="100" t="e">
        <f ca="true">+IF(AND(ISNUMBER(OFFSET('Sanitation Data'!$F$6,0,10*ROW('Sanitation Data'!F15))),'Data Summary'!CV21="Yes"),OFFSET('Sanitation Data'!$F$6,0,10*ROW('Sanitation Data'!F15)),NA())</f>
        <v>#N/A</v>
      </c>
      <c r="AH21" s="100" t="e">
        <f ca="true">+IF(AND(ISNUMBER(OFFSET('Sanitation Data'!$F$10,0,10*ROW('Sanitation Data'!F15))),'Data Summary'!CW21="Yes"),OFFSET('Sanitation Data'!$F$10,0,10*ROW('Sanitation Data'!F15)),NA())</f>
        <v>#N/A</v>
      </c>
      <c r="AI21" s="100" t="e">
        <f ca="true">+IF(AND(ISNUMBER(OFFSET('Sanitation Data'!$F$11,0,10*ROW('Sanitation Data'!F15))),'Data Summary'!CX21="Yes"),OFFSET('Sanitation Data'!$F$11,0,10*ROW('Sanitation Data'!F15)),NA())</f>
        <v>#N/A</v>
      </c>
      <c r="AJ21" s="100" t="e">
        <f ca="true">+IF(AND(ISNUMBER(OFFSET('Sanitation Data'!$F$12,0,10*ROW('Sanitation Data'!F15))),'Data Summary'!CY21="Yes"),OFFSET('Sanitation Data'!$F$12,0,10*ROW('Sanitation Data'!F15)),NA())</f>
        <v>#N/A</v>
      </c>
      <c r="AK21" s="100" t="e">
        <f ca="true">+IF(AND(ISNUMBER(OFFSET('Sanitation Data'!$G$4,0,10*ROW('Sanitation Data'!G15))),'Data Summary'!CZ21="Yes"),100-OFFSET('Sanitation Data'!$G$4,0,10*ROW('Sanitation Data'!G15)),NA())</f>
        <v>#N/A</v>
      </c>
      <c r="AL21" s="100" t="e">
        <f ca="true">+IF(AND(ISNUMBER(OFFSET('Sanitation Data'!$G$6,0,10*ROW('Sanitation Data'!G15))),'Data Summary'!DA21="Yes"),OFFSET('Sanitation Data'!$G$6,0,10*ROW('Sanitation Data'!G15)),NA())</f>
        <v>#N/A</v>
      </c>
      <c r="AM21" s="100" t="e">
        <f ca="true">+IF(AND(ISNUMBER(OFFSET('Sanitation Data'!$G$10,0,10*ROW('Sanitation Data'!G15))),'Data Summary'!DB21="Yes"),OFFSET('Sanitation Data'!$G$10,0,10*ROW('Sanitation Data'!G15)),NA())</f>
        <v>#N/A</v>
      </c>
      <c r="AN21" s="100" t="e">
        <f ca="true">+IF(AND(ISNUMBER(OFFSET('Sanitation Data'!$G$11,0,10*ROW('Sanitation Data'!G15))),'Data Summary'!DC21="Yes"),OFFSET('Sanitation Data'!$G$11,0,10*ROW('Sanitation Data'!G15)),NA())</f>
        <v>#N/A</v>
      </c>
      <c r="AO21" s="100" t="e">
        <f ca="true">+IF(AND(ISNUMBER(OFFSET('Sanitation Data'!$G$12,0,10*ROW('Sanitation Data'!G15))),'Data Summary'!DD21="Yes"),OFFSET('Sanitation Data'!$G$12,0,10*ROW('Sanitation Data'!G15)),NA())</f>
        <v>#N/A</v>
      </c>
      <c r="AP21" s="100" t="e">
        <f ca="true">+IF(AND(ISNUMBER(OFFSET('Sanitation Data'!$H$4,0,10*ROW('Sanitation Data'!H15))),'Data Summary'!DE21="Yes"),100-OFFSET('Sanitation Data'!$H$4,0,10*ROW('Sanitation Data'!H15)),NA())</f>
        <v>#N/A</v>
      </c>
      <c r="AQ21" s="100" t="e">
        <f ca="true">+IF(AND(ISNUMBER(OFFSET('Sanitation Data'!$H$6,0,10*ROW('Sanitation Data'!H15))),'Data Summary'!DF21="Yes"),OFFSET('Sanitation Data'!$H$6,0,10*ROW('Sanitation Data'!H15)),NA())</f>
        <v>#N/A</v>
      </c>
      <c r="AR21" s="100" t="e">
        <f ca="true">+IF(AND(ISNUMBER(OFFSET('Sanitation Data'!$H$10,0,10*ROW('Sanitation Data'!H15))),'Data Summary'!DG21="Yes"),OFFSET('Sanitation Data'!$H$10,0,10*ROW('Sanitation Data'!H15)),NA())</f>
        <v>#N/A</v>
      </c>
      <c r="AS21" s="100" t="e">
        <f ca="true">+IF(AND(ISNUMBER(OFFSET('Sanitation Data'!$H$11,0,10*ROW('Sanitation Data'!H15))),'Data Summary'!DH21="Yes"),OFFSET('Sanitation Data'!$H$11,0,10*ROW('Sanitation Data'!H15)),NA())</f>
        <v>#N/A</v>
      </c>
      <c r="AT21" s="100">
        <f ca="true">+IF(AND(ISNUMBER(OFFSET('Sanitation Data'!$H$12,0,10*ROW('Sanitation Data'!H15))),'Data Summary'!DI21="Yes"),OFFSET('Sanitation Data'!$H$12,0,10*ROW('Sanitation Data'!H15)),NA())</f>
        <v>99.3</v>
      </c>
      <c r="AU21" s="100" t="e">
        <f ca="true">+IF(AND(ISNUMBER(OFFSET('Sanitation Data'!$I$4,0,10*ROW('Sanitation Data'!I15))),'Data Summary'!DJ21="Yes"),100-OFFSET('Sanitation Data'!$I$4,0,10*ROW('Sanitation Data'!I15)),NA())</f>
        <v>#N/A</v>
      </c>
      <c r="AV21" s="100" t="e">
        <f ca="true">+IF(AND(ISNUMBER(OFFSET('Sanitation Data'!$I$6,0,10*ROW('Sanitation Data'!I15))),'Data Summary'!DK21="Yes"),OFFSET('Sanitation Data'!$I$6,0,10*ROW('Sanitation Data'!I15)),NA())</f>
        <v>#N/A</v>
      </c>
      <c r="AW21" s="100" t="e">
        <f ca="true">+IF(AND(ISNUMBER(OFFSET('Sanitation Data'!$I$10,0,10*ROW('Sanitation Data'!I15))),'Data Summary'!DL21="Yes"),OFFSET('Sanitation Data'!$I$10,0,10*ROW('Sanitation Data'!I15)),NA())</f>
        <v>#N/A</v>
      </c>
      <c r="AX21" s="100" t="e">
        <f ca="true">+IF(AND(ISNUMBER(OFFSET('Sanitation Data'!$I$11,0,10*ROW('Sanitation Data'!I15))),'Data Summary'!DM21="Yes"),OFFSET('Sanitation Data'!$I$11,0,10*ROW('Sanitation Data'!I15)),NA())</f>
        <v>#N/A</v>
      </c>
      <c r="AY21" s="100">
        <f ca="true">+IF(AND(ISNUMBER(OFFSET('Sanitation Data'!$I$12,0,10*ROW('Sanitation Data'!I15))),'Data Summary'!DN21="Yes"),OFFSET('Sanitation Data'!$I$12,0,10*ROW('Sanitation Data'!I15)),NA())</f>
        <v>98.4</v>
      </c>
      <c r="AZ21" s="101" t="e">
        <f ca="true">+IF(AND(ISNUMBER(OFFSET('Hygiene Data'!$D$5,0,10*ROW('Hygiene Data'!D15))),'Data Summary'!DO21="Yes"),OFFSET('Hygiene Data'!$D$5,0,10*ROW('Hygiene Data'!D15)),NA())</f>
        <v>#N/A</v>
      </c>
      <c r="BA21" s="101">
        <f ca="true">+IF(AND(ISNUMBER(OFFSET('Hygiene Data'!$D$7,0,10*ROW('Hygiene Data'!D15))),'Data Summary'!DP21="Yes"),OFFSET('Hygiene Data'!$D$7,0,10*ROW('Hygiene Data'!D15)),NA())</f>
        <v>97.6</v>
      </c>
      <c r="BB21" s="101" t="e">
        <f ca="true">+IF(AND(ISNUMBER(OFFSET('Hygiene Data'!$D$9,0,10*ROW('Hygiene Data'!D15))),'Data Summary'!DQ21="Yes"),OFFSET('Hygiene Data'!$D$9,0,10*ROW('Hygiene Data'!D15)),NA())</f>
        <v>#N/A</v>
      </c>
      <c r="BC21" s="101" t="e">
        <f ca="true">+IF(AND(ISNUMBER(OFFSET('Hygiene Data'!$E$5,0,10*ROW('Hygiene Data'!E15))),'Data Summary'!DR21="Yes"),OFFSET('Hygiene Data'!$E$5,0,10*ROW('Hygiene Data'!E15)),NA())</f>
        <v>#N/A</v>
      </c>
      <c r="BD21" s="101" t="e">
        <f ca="true">+IF(AND(ISNUMBER(OFFSET('Hygiene Data'!$E$7,0,10*ROW('Hygiene Data'!E15))),'Data Summary'!DS21="Yes"),OFFSET('Hygiene Data'!$E$7,0,10*ROW('Hygiene Data'!E15)),NA())</f>
        <v>#N/A</v>
      </c>
      <c r="BE21" s="101" t="e">
        <f ca="true">+IF(AND(ISNUMBER(OFFSET('Hygiene Data'!$E$9,0,10*ROW('Hygiene Data'!E15))),'Data Summary'!DT21="Yes"),OFFSET('Hygiene Data'!$E$9,0,10*ROW('Hygiene Data'!E15)),NA())</f>
        <v>#N/A</v>
      </c>
      <c r="BF21" s="101" t="e">
        <f ca="true">+IF(AND(ISNUMBER(OFFSET('Hygiene Data'!$F$5,0,10*ROW('Hygiene Data'!F15))),'Data Summary'!DU21="Yes"),OFFSET('Hygiene Data'!$F$5,0,10*ROW('Hygiene Data'!F15)),NA())</f>
        <v>#N/A</v>
      </c>
      <c r="BG21" s="101" t="e">
        <f ca="true">+IF(AND(ISNUMBER(OFFSET('Hygiene Data'!$F$7,0,10*ROW('Hygiene Data'!F15))),'Data Summary'!DV21="Yes"),OFFSET('Hygiene Data'!$F$7,0,10*ROW('Hygiene Data'!F15)),NA())</f>
        <v>#N/A</v>
      </c>
      <c r="BH21" s="101" t="e">
        <f ca="true">+IF(AND(ISNUMBER(OFFSET('Hygiene Data'!$F$9,0,10*ROW('Hygiene Data'!F15))),'Data Summary'!DW21="Yes"),OFFSET('Hygiene Data'!$F$9,0,10*ROW('Hygiene Data'!F15)),NA())</f>
        <v>#N/A</v>
      </c>
      <c r="BI21" s="101" t="e">
        <f ca="true">+IF(AND(ISNUMBER(OFFSET('Hygiene Data'!$G$5,0,10*ROW('Hygiene Data'!G15))),'Data Summary'!DX21="Yes"),OFFSET('Hygiene Data'!$G$5,0,10*ROW('Hygiene Data'!G15)),NA())</f>
        <v>#N/A</v>
      </c>
      <c r="BJ21" s="101" t="e">
        <f ca="true">+IF(AND(ISNUMBER(OFFSET('Hygiene Data'!$G$7,0,10*ROW('Hygiene Data'!G15))),'Data Summary'!DY21="Yes"),OFFSET('Hygiene Data'!$G$7,0,10*ROW('Hygiene Data'!G15)),NA())</f>
        <v>#N/A</v>
      </c>
      <c r="BK21" s="101" t="e">
        <f ca="true">+IF(AND(ISNUMBER(OFFSET('Hygiene Data'!$G$9,0,10*ROW('Hygiene Data'!G15))),'Data Summary'!DZ21="Yes"),OFFSET('Hygiene Data'!$G$9,0,10*ROW('Hygiene Data'!G15)),NA())</f>
        <v>#N/A</v>
      </c>
      <c r="BL21" s="101" t="e">
        <f ca="true">+IF(AND(ISNUMBER(OFFSET('Hygiene Data'!$H$5,0,10*ROW('Hygiene Data'!H15))),'Data Summary'!EA21="Yes"),OFFSET('Hygiene Data'!$H$5,0,10*ROW('Hygiene Data'!H15)),NA())</f>
        <v>#N/A</v>
      </c>
      <c r="BM21" s="101">
        <f ca="true">+IF(AND(ISNUMBER(OFFSET('Hygiene Data'!$H$7,0,10*ROW('Hygiene Data'!H15))),'Data Summary'!EB21="Yes"),OFFSET('Hygiene Data'!$H$7,0,10*ROW('Hygiene Data'!H15)),NA())</f>
        <v>95.5</v>
      </c>
      <c r="BN21" s="101" t="e">
        <f ca="true">+IF(AND(ISNUMBER(OFFSET('Hygiene Data'!$H$9,0,10*ROW('Hygiene Data'!H15))),'Data Summary'!EC21="Yes"),OFFSET('Hygiene Data'!$H$9,0,10*ROW('Hygiene Data'!H15)),NA())</f>
        <v>#N/A</v>
      </c>
      <c r="BO21" s="101" t="e">
        <f ca="true">+IF(AND(ISNUMBER(OFFSET('Hygiene Data'!$I$5,0,10*ROW('Hygiene Data'!I15))),'Data Summary'!ED21="Yes"),OFFSET('Hygiene Data'!$I$5,0,10*ROW('Hygiene Data'!I15)),NA())</f>
        <v>#N/A</v>
      </c>
      <c r="BP21" s="101">
        <f ca="true">+IF(AND(ISNUMBER(OFFSET('Hygiene Data'!$I$7,0,10*ROW('Hygiene Data'!I15))),'Data Summary'!EE21="Yes"),OFFSET('Hygiene Data'!$I$7,0,10*ROW('Hygiene Data'!I15)),NA())</f>
        <v>97.75</v>
      </c>
      <c r="BQ21" s="101" t="e">
        <f ca="true">+IF(AND(ISNUMBER(OFFSET('Hygiene Data'!$I$9,0,10*ROW('Hygiene Data'!I15))),'Data Summary'!EF21="Yes"),OFFSET('Hygiene Data'!$I$9,0,10*ROW('Hygiene Data'!I15)),NA())</f>
        <v>#N/A</v>
      </c>
    </row>
    <row xmlns:x14ac="http://schemas.microsoft.com/office/spreadsheetml/2009/9/ac" r="22" x14ac:dyDescent="0.2">
      <c r="A22" s="362" t="str">
        <f ca="true">+RIGHT('Data Summary'!A22,LEN('Data Summary'!A22)-9)</f>
        <v>SDG</v>
      </c>
      <c r="B22" s="38" t="str">
        <f ca="true">+IF(ISTEXT('Data Summary'!B22),'Data Summary'!B22,"")</f>
        <v>Admin</v>
      </c>
      <c r="C22" s="361">
        <f ca="true">+VALUE('Data Summary'!C22)</f>
        <v>2017</v>
      </c>
      <c r="D22" s="99" t="e">
        <f ca="true">+IF(AND(ISNUMBER(OFFSET('Water Data'!$D$4,0,10*ROW('Water Data'!D16))),'Data Summary'!BS22="Yes"),100-OFFSET('Water Data'!$D$4,0,10*ROW('Water Data'!D16)),NA())</f>
        <v>#N/A</v>
      </c>
      <c r="E22" s="99" t="e">
        <f ca="true">+IF(AND(ISNUMBER(OFFSET('Water Data'!$D$6,0,10*ROW('Water Data'!D16))),'Data Summary'!BT22="Yes"),OFFSET('Water Data'!$D$6,0,10*ROW('Water Data'!D16)),NA())</f>
        <v>#N/A</v>
      </c>
      <c r="F22" s="99">
        <f ca="true">+IF(AND(ISNUMBER(OFFSET('Water Data'!$D$9,0,10*ROW('Water Data'!D16))),'Data Summary'!BU22="Yes"),OFFSET('Water Data'!$D$9,0,10*ROW('Water Data'!D16)),NA())</f>
        <v>99.2</v>
      </c>
      <c r="G22" s="99" t="e">
        <f ca="true">+IF(AND(ISNUMBER(OFFSET('Water Data'!$E$4,0,10*ROW('Water Data'!E16))),'Data Summary'!BV22="Yes"),100-OFFSET('Water Data'!$E$4,0,10*ROW('Water Data'!E16)),NA())</f>
        <v>#N/A</v>
      </c>
      <c r="H22" s="99" t="e">
        <f ca="true">+IF(AND(ISNUMBER(OFFSET('Water Data'!$E$6,0,10*ROW('Water Data'!E16))),'Data Summary'!BW22="Yes"),OFFSET('Water Data'!$E$6,0,10*ROW('Water Data'!E16)),NA())</f>
        <v>#N/A</v>
      </c>
      <c r="I22" s="99" t="e">
        <f ca="true">+IF(AND(ISNUMBER(OFFSET('Water Data'!$E$9,0,10*ROW('Water Data'!E16))),'Data Summary'!BX22="Yes"),OFFSET('Water Data'!$E$9,0,10*ROW('Water Data'!E16)),NA())</f>
        <v>#N/A</v>
      </c>
      <c r="J22" s="99" t="e">
        <f ca="true">+IF(AND(ISNUMBER(OFFSET('Water Data'!$F$4,0,10*ROW('Water Data'!F16))),'Data Summary'!BY22="Yes"),100-OFFSET('Water Data'!$F$4,0,10*ROW('Water Data'!F16)),NA())</f>
        <v>#N/A</v>
      </c>
      <c r="K22" s="99" t="e">
        <f ca="true">+IF(AND(ISNUMBER(OFFSET('Water Data'!$F$6,0,10*ROW('Water Data'!F16))),'Data Summary'!BZ22="Yes"),OFFSET('Water Data'!$F$6,0,10*ROW('Water Data'!F16)),NA())</f>
        <v>#N/A</v>
      </c>
      <c r="L22" s="99" t="e">
        <f ca="true">+IF(AND(ISNUMBER(OFFSET('Water Data'!$F$9,0,10*ROW('Water Data'!F16))),'Data Summary'!CA22="Yes"),OFFSET('Water Data'!$F$9,0,10*ROW('Water Data'!F16)),NA())</f>
        <v>#N/A</v>
      </c>
      <c r="M22" s="99" t="e">
        <f ca="true">+IF(AND(ISNUMBER(OFFSET('Water Data'!$G$4,0,10*ROW('Water Data'!G16))),'Data Summary'!CB22="Yes"),100-OFFSET('Water Data'!$G$4,0,10*ROW('Water Data'!G16)),NA())</f>
        <v>#N/A</v>
      </c>
      <c r="N22" s="99" t="e">
        <f ca="true">+IF(AND(ISNUMBER(OFFSET('Water Data'!$G$6,0,10*ROW('Water Data'!G16))),'Data Summary'!CC22="Yes"),OFFSET('Water Data'!$G$6,0,10*ROW('Water Data'!G16)),NA())</f>
        <v>#N/A</v>
      </c>
      <c r="O22" s="99" t="e">
        <f ca="true">+IF(AND(ISNUMBER(OFFSET('Water Data'!$G$9,0,10*ROW('Water Data'!G16))),'Data Summary'!CD22="Yes"),OFFSET('Water Data'!$G$9,0,10*ROW('Water Data'!G16)),NA())</f>
        <v>#N/A</v>
      </c>
      <c r="P22" s="99" t="e">
        <f ca="true">+IF(AND(ISNUMBER(OFFSET('Water Data'!$H$4,0,10*ROW('Water Data'!H16))),'Data Summary'!CE22="Yes"),100-OFFSET('Water Data'!$H$4,0,10*ROW('Water Data'!H16)),NA())</f>
        <v>#N/A</v>
      </c>
      <c r="Q22" s="99" t="e">
        <f ca="true">+IF(AND(ISNUMBER(OFFSET('Water Data'!$H$6,0,10*ROW('Water Data'!H16))),'Data Summary'!CF22="Yes"),OFFSET('Water Data'!$H$6,0,10*ROW('Water Data'!H16)),NA())</f>
        <v>#N/A</v>
      </c>
      <c r="R22" s="99">
        <f ca="true">+IF(AND(ISNUMBER(OFFSET('Water Data'!$H$9,0,10*ROW('Water Data'!H16))),'Data Summary'!CG22="Yes"),OFFSET('Water Data'!$H$9,0,10*ROW('Water Data'!H16)),NA())</f>
        <v>99.5</v>
      </c>
      <c r="S22" s="99" t="e">
        <f ca="true">+IF(AND(ISNUMBER(OFFSET('Water Data'!$I$4,0,10*ROW('Water Data'!I16))),'Data Summary'!CH22="Yes"),100-OFFSET('Water Data'!$I$4,0,10*ROW('Water Data'!I16)),NA())</f>
        <v>#N/A</v>
      </c>
      <c r="T22" s="99" t="e">
        <f ca="true">+IF(AND(ISNUMBER(OFFSET('Water Data'!$I$6,0,10*ROW('Water Data'!I16))),'Data Summary'!CI22="Yes"),OFFSET('Water Data'!$I$6,0,10*ROW('Water Data'!I16)),NA())</f>
        <v>#N/A</v>
      </c>
      <c r="U22" s="99">
        <f ca="true">+IF(AND(ISNUMBER(OFFSET('Water Data'!$I$9,0,10*ROW('Water Data'!I16))),'Data Summary'!CJ22="Yes"),OFFSET('Water Data'!$I$9,0,10*ROW('Water Data'!I16)),NA())</f>
        <v>98.95</v>
      </c>
      <c r="V22" s="100" t="e">
        <f ca="true">+IF(AND(ISNUMBER(OFFSET('Sanitation Data'!$D$4,0,10*ROW('Sanitation Data'!D16))),'Data Summary'!CK22="Yes"),100-OFFSET('Sanitation Data'!$D$4,0,10*ROW('Sanitation Data'!D16)),NA())</f>
        <v>#N/A</v>
      </c>
      <c r="W22" s="100" t="e">
        <f ca="true">+IF(AND(ISNUMBER(OFFSET('Sanitation Data'!$D$6,0,10*ROW('Sanitation Data'!D16))),'Data Summary'!CL22="Yes"),OFFSET('Sanitation Data'!$D$6,0,10*ROW('Sanitation Data'!D16)),NA())</f>
        <v>#N/A</v>
      </c>
      <c r="X22" s="100" t="e">
        <f ca="true">+IF(AND(ISNUMBER(OFFSET('Sanitation Data'!$D$10,0,10*ROW('Sanitation Data'!D16))),'Data Summary'!CM22="Yes"),OFFSET('Sanitation Data'!$D$10,0,10*ROW('Sanitation Data'!D16)),NA())</f>
        <v>#N/A</v>
      </c>
      <c r="Y22" s="100" t="e">
        <f ca="true">+IF(AND(ISNUMBER(OFFSET('Sanitation Data'!$D$11,0,10*ROW('Sanitation Data'!D16))),'Data Summary'!CN22="Yes"),OFFSET('Sanitation Data'!$D$11,0,10*ROW('Sanitation Data'!D16)),NA())</f>
        <v>#N/A</v>
      </c>
      <c r="Z22" s="100">
        <f ca="true">+IF(AND(ISNUMBER(OFFSET('Sanitation Data'!$D$12,0,10*ROW('Sanitation Data'!D16))),'Data Summary'!CO22="Yes"),OFFSET('Sanitation Data'!$D$12,0,10*ROW('Sanitation Data'!D16)),NA())</f>
        <v>99.5</v>
      </c>
      <c r="AA22" s="100" t="e">
        <f ca="true">+IF(AND(ISNUMBER(OFFSET('Sanitation Data'!$E$4,0,10*ROW('Sanitation Data'!E16))),'Data Summary'!CP22="Yes"),100-OFFSET('Sanitation Data'!$E$4,0,10*ROW('Sanitation Data'!E16)),NA())</f>
        <v>#N/A</v>
      </c>
      <c r="AB22" s="100" t="e">
        <f ca="true">+IF(AND(ISNUMBER(OFFSET('Sanitation Data'!$E$6,0,10*ROW('Sanitation Data'!E16))),'Data Summary'!CQ22="Yes"),OFFSET('Sanitation Data'!$E$6,0,10*ROW('Sanitation Data'!E16)),NA())</f>
        <v>#N/A</v>
      </c>
      <c r="AC22" s="100" t="e">
        <f ca="true">+IF(AND(ISNUMBER(OFFSET('Sanitation Data'!$E$10,0,10*ROW('Sanitation Data'!E16))),'Data Summary'!CR22="Yes"),OFFSET('Sanitation Data'!$E$10,0,10*ROW('Sanitation Data'!E16)),NA())</f>
        <v>#N/A</v>
      </c>
      <c r="AD22" s="100" t="e">
        <f ca="true">+IF(AND(ISNUMBER(OFFSET('Sanitation Data'!$E$11,0,10*ROW('Sanitation Data'!E16))),'Data Summary'!CS22="Yes"),OFFSET('Sanitation Data'!$E$11,0,10*ROW('Sanitation Data'!E16)),NA())</f>
        <v>#N/A</v>
      </c>
      <c r="AE22" s="100" t="e">
        <f ca="true">+IF(AND(ISNUMBER(OFFSET('Sanitation Data'!$E$12,0,10*ROW('Sanitation Data'!E16))),'Data Summary'!CT22="Yes"),OFFSET('Sanitation Data'!$E$12,0,10*ROW('Sanitation Data'!E16)),NA())</f>
        <v>#N/A</v>
      </c>
      <c r="AF22" s="100" t="e">
        <f ca="true">+IF(AND(ISNUMBER(OFFSET('Sanitation Data'!$F$4,0,10*ROW('Sanitation Data'!F16))),'Data Summary'!CU22="Yes"),100-OFFSET('Sanitation Data'!$F$4,0,10*ROW('Sanitation Data'!F16)),NA())</f>
        <v>#N/A</v>
      </c>
      <c r="AG22" s="100" t="e">
        <f ca="true">+IF(AND(ISNUMBER(OFFSET('Sanitation Data'!$F$6,0,10*ROW('Sanitation Data'!F16))),'Data Summary'!CV22="Yes"),OFFSET('Sanitation Data'!$F$6,0,10*ROW('Sanitation Data'!F16)),NA())</f>
        <v>#N/A</v>
      </c>
      <c r="AH22" s="100" t="e">
        <f ca="true">+IF(AND(ISNUMBER(OFFSET('Sanitation Data'!$F$10,0,10*ROW('Sanitation Data'!F16))),'Data Summary'!CW22="Yes"),OFFSET('Sanitation Data'!$F$10,0,10*ROW('Sanitation Data'!F16)),NA())</f>
        <v>#N/A</v>
      </c>
      <c r="AI22" s="100" t="e">
        <f ca="true">+IF(AND(ISNUMBER(OFFSET('Sanitation Data'!$F$11,0,10*ROW('Sanitation Data'!F16))),'Data Summary'!CX22="Yes"),OFFSET('Sanitation Data'!$F$11,0,10*ROW('Sanitation Data'!F16)),NA())</f>
        <v>#N/A</v>
      </c>
      <c r="AJ22" s="100" t="e">
        <f ca="true">+IF(AND(ISNUMBER(OFFSET('Sanitation Data'!$F$12,0,10*ROW('Sanitation Data'!F16))),'Data Summary'!CY22="Yes"),OFFSET('Sanitation Data'!$F$12,0,10*ROW('Sanitation Data'!F16)),NA())</f>
        <v>#N/A</v>
      </c>
      <c r="AK22" s="100" t="e">
        <f ca="true">+IF(AND(ISNUMBER(OFFSET('Sanitation Data'!$G$4,0,10*ROW('Sanitation Data'!G16))),'Data Summary'!CZ22="Yes"),100-OFFSET('Sanitation Data'!$G$4,0,10*ROW('Sanitation Data'!G16)),NA())</f>
        <v>#N/A</v>
      </c>
      <c r="AL22" s="100" t="e">
        <f ca="true">+IF(AND(ISNUMBER(OFFSET('Sanitation Data'!$G$6,0,10*ROW('Sanitation Data'!G16))),'Data Summary'!DA22="Yes"),OFFSET('Sanitation Data'!$G$6,0,10*ROW('Sanitation Data'!G16)),NA())</f>
        <v>#N/A</v>
      </c>
      <c r="AM22" s="100" t="e">
        <f ca="true">+IF(AND(ISNUMBER(OFFSET('Sanitation Data'!$G$10,0,10*ROW('Sanitation Data'!G16))),'Data Summary'!DB22="Yes"),OFFSET('Sanitation Data'!$G$10,0,10*ROW('Sanitation Data'!G16)),NA())</f>
        <v>#N/A</v>
      </c>
      <c r="AN22" s="100" t="e">
        <f ca="true">+IF(AND(ISNUMBER(OFFSET('Sanitation Data'!$G$11,0,10*ROW('Sanitation Data'!G16))),'Data Summary'!DC22="Yes"),OFFSET('Sanitation Data'!$G$11,0,10*ROW('Sanitation Data'!G16)),NA())</f>
        <v>#N/A</v>
      </c>
      <c r="AO22" s="100" t="e">
        <f ca="true">+IF(AND(ISNUMBER(OFFSET('Sanitation Data'!$G$12,0,10*ROW('Sanitation Data'!G16))),'Data Summary'!DD22="Yes"),OFFSET('Sanitation Data'!$G$12,0,10*ROW('Sanitation Data'!G16)),NA())</f>
        <v>#N/A</v>
      </c>
      <c r="AP22" s="100" t="e">
        <f ca="true">+IF(AND(ISNUMBER(OFFSET('Sanitation Data'!$H$4,0,10*ROW('Sanitation Data'!H16))),'Data Summary'!DE22="Yes"),100-OFFSET('Sanitation Data'!$H$4,0,10*ROW('Sanitation Data'!H16)),NA())</f>
        <v>#N/A</v>
      </c>
      <c r="AQ22" s="100" t="e">
        <f ca="true">+IF(AND(ISNUMBER(OFFSET('Sanitation Data'!$H$6,0,10*ROW('Sanitation Data'!H16))),'Data Summary'!DF22="Yes"),OFFSET('Sanitation Data'!$H$6,0,10*ROW('Sanitation Data'!H16)),NA())</f>
        <v>#N/A</v>
      </c>
      <c r="AR22" s="100" t="e">
        <f ca="true">+IF(AND(ISNUMBER(OFFSET('Sanitation Data'!$H$10,0,10*ROW('Sanitation Data'!H16))),'Data Summary'!DG22="Yes"),OFFSET('Sanitation Data'!$H$10,0,10*ROW('Sanitation Data'!H16)),NA())</f>
        <v>#N/A</v>
      </c>
      <c r="AS22" s="100" t="e">
        <f ca="true">+IF(AND(ISNUMBER(OFFSET('Sanitation Data'!$H$11,0,10*ROW('Sanitation Data'!H16))),'Data Summary'!DH22="Yes"),OFFSET('Sanitation Data'!$H$11,0,10*ROW('Sanitation Data'!H16)),NA())</f>
        <v>#N/A</v>
      </c>
      <c r="AT22" s="100">
        <f ca="true">+IF(AND(ISNUMBER(OFFSET('Sanitation Data'!$H$12,0,10*ROW('Sanitation Data'!H16))),'Data Summary'!DI22="Yes"),OFFSET('Sanitation Data'!$H$12,0,10*ROW('Sanitation Data'!H16)),NA())</f>
        <v>99.3</v>
      </c>
      <c r="AU22" s="100" t="e">
        <f ca="true">+IF(AND(ISNUMBER(OFFSET('Sanitation Data'!$I$4,0,10*ROW('Sanitation Data'!I16))),'Data Summary'!DJ22="Yes"),100-OFFSET('Sanitation Data'!$I$4,0,10*ROW('Sanitation Data'!I16)),NA())</f>
        <v>#N/A</v>
      </c>
      <c r="AV22" s="100" t="e">
        <f ca="true">+IF(AND(ISNUMBER(OFFSET('Sanitation Data'!$I$6,0,10*ROW('Sanitation Data'!I16))),'Data Summary'!DK22="Yes"),OFFSET('Sanitation Data'!$I$6,0,10*ROW('Sanitation Data'!I16)),NA())</f>
        <v>#N/A</v>
      </c>
      <c r="AW22" s="100" t="e">
        <f ca="true">+IF(AND(ISNUMBER(OFFSET('Sanitation Data'!$I$10,0,10*ROW('Sanitation Data'!I16))),'Data Summary'!DL22="Yes"),OFFSET('Sanitation Data'!$I$10,0,10*ROW('Sanitation Data'!I16)),NA())</f>
        <v>#N/A</v>
      </c>
      <c r="AX22" s="100" t="e">
        <f ca="true">+IF(AND(ISNUMBER(OFFSET('Sanitation Data'!$I$11,0,10*ROW('Sanitation Data'!I16))),'Data Summary'!DM22="Yes"),OFFSET('Sanitation Data'!$I$11,0,10*ROW('Sanitation Data'!I16)),NA())</f>
        <v>#N/A</v>
      </c>
      <c r="AY22" s="100">
        <f ca="true">+IF(AND(ISNUMBER(OFFSET('Sanitation Data'!$I$12,0,10*ROW('Sanitation Data'!I16))),'Data Summary'!DN22="Yes"),OFFSET('Sanitation Data'!$I$12,0,10*ROW('Sanitation Data'!I16)),NA())</f>
        <v>99.6</v>
      </c>
      <c r="AZ22" s="101" t="e">
        <f ca="true">+IF(AND(ISNUMBER(OFFSET('Hygiene Data'!$D$5,0,10*ROW('Hygiene Data'!D16))),'Data Summary'!DO22="Yes"),OFFSET('Hygiene Data'!$D$5,0,10*ROW('Hygiene Data'!D16)),NA())</f>
        <v>#N/A</v>
      </c>
      <c r="BA22" s="101">
        <f ca="true">+IF(AND(ISNUMBER(OFFSET('Hygiene Data'!$D$7,0,10*ROW('Hygiene Data'!D16))),'Data Summary'!DP22="Yes"),OFFSET('Hygiene Data'!$D$7,0,10*ROW('Hygiene Data'!D16)),NA())</f>
        <v>98.7</v>
      </c>
      <c r="BB22" s="101" t="e">
        <f ca="true">+IF(AND(ISNUMBER(OFFSET('Hygiene Data'!$D$9,0,10*ROW('Hygiene Data'!D16))),'Data Summary'!DQ22="Yes"),OFFSET('Hygiene Data'!$D$9,0,10*ROW('Hygiene Data'!D16)),NA())</f>
        <v>#N/A</v>
      </c>
      <c r="BC22" s="101" t="e">
        <f ca="true">+IF(AND(ISNUMBER(OFFSET('Hygiene Data'!$E$5,0,10*ROW('Hygiene Data'!E16))),'Data Summary'!DR22="Yes"),OFFSET('Hygiene Data'!$E$5,0,10*ROW('Hygiene Data'!E16)),NA())</f>
        <v>#N/A</v>
      </c>
      <c r="BD22" s="101" t="e">
        <f ca="true">+IF(AND(ISNUMBER(OFFSET('Hygiene Data'!$E$7,0,10*ROW('Hygiene Data'!E16))),'Data Summary'!DS22="Yes"),OFFSET('Hygiene Data'!$E$7,0,10*ROW('Hygiene Data'!E16)),NA())</f>
        <v>#N/A</v>
      </c>
      <c r="BE22" s="101" t="e">
        <f ca="true">+IF(AND(ISNUMBER(OFFSET('Hygiene Data'!$E$9,0,10*ROW('Hygiene Data'!E16))),'Data Summary'!DT22="Yes"),OFFSET('Hygiene Data'!$E$9,0,10*ROW('Hygiene Data'!E16)),NA())</f>
        <v>#N/A</v>
      </c>
      <c r="BF22" s="101" t="e">
        <f ca="true">+IF(AND(ISNUMBER(OFFSET('Hygiene Data'!$F$5,0,10*ROW('Hygiene Data'!F16))),'Data Summary'!DU22="Yes"),OFFSET('Hygiene Data'!$F$5,0,10*ROW('Hygiene Data'!F16)),NA())</f>
        <v>#N/A</v>
      </c>
      <c r="BG22" s="101" t="e">
        <f ca="true">+IF(AND(ISNUMBER(OFFSET('Hygiene Data'!$F$7,0,10*ROW('Hygiene Data'!F16))),'Data Summary'!DV22="Yes"),OFFSET('Hygiene Data'!$F$7,0,10*ROW('Hygiene Data'!F16)),NA())</f>
        <v>#N/A</v>
      </c>
      <c r="BH22" s="101" t="e">
        <f ca="true">+IF(AND(ISNUMBER(OFFSET('Hygiene Data'!$F$9,0,10*ROW('Hygiene Data'!F16))),'Data Summary'!DW22="Yes"),OFFSET('Hygiene Data'!$F$9,0,10*ROW('Hygiene Data'!F16)),NA())</f>
        <v>#N/A</v>
      </c>
      <c r="BI22" s="101" t="e">
        <f ca="true">+IF(AND(ISNUMBER(OFFSET('Hygiene Data'!$G$5,0,10*ROW('Hygiene Data'!G16))),'Data Summary'!DX22="Yes"),OFFSET('Hygiene Data'!$G$5,0,10*ROW('Hygiene Data'!G16)),NA())</f>
        <v>#N/A</v>
      </c>
      <c r="BJ22" s="101" t="e">
        <f ca="true">+IF(AND(ISNUMBER(OFFSET('Hygiene Data'!$G$7,0,10*ROW('Hygiene Data'!G16))),'Data Summary'!DY22="Yes"),OFFSET('Hygiene Data'!$G$7,0,10*ROW('Hygiene Data'!G16)),NA())</f>
        <v>#N/A</v>
      </c>
      <c r="BK22" s="101" t="e">
        <f ca="true">+IF(AND(ISNUMBER(OFFSET('Hygiene Data'!$G$9,0,10*ROW('Hygiene Data'!G16))),'Data Summary'!DZ22="Yes"),OFFSET('Hygiene Data'!$G$9,0,10*ROW('Hygiene Data'!G16)),NA())</f>
        <v>#N/A</v>
      </c>
      <c r="BL22" s="101" t="e">
        <f ca="true">+IF(AND(ISNUMBER(OFFSET('Hygiene Data'!$H$5,0,10*ROW('Hygiene Data'!H16))),'Data Summary'!EA22="Yes"),OFFSET('Hygiene Data'!$H$5,0,10*ROW('Hygiene Data'!H16)),NA())</f>
        <v>#N/A</v>
      </c>
      <c r="BM22" s="101">
        <f ca="true">+IF(AND(ISNUMBER(OFFSET('Hygiene Data'!$H$7,0,10*ROW('Hygiene Data'!H16))),'Data Summary'!EB22="Yes"),OFFSET('Hygiene Data'!$H$7,0,10*ROW('Hygiene Data'!H16)),NA())</f>
        <v>99.2</v>
      </c>
      <c r="BN22" s="101" t="e">
        <f ca="true">+IF(AND(ISNUMBER(OFFSET('Hygiene Data'!$H$9,0,10*ROW('Hygiene Data'!H16))),'Data Summary'!EC22="Yes"),OFFSET('Hygiene Data'!$H$9,0,10*ROW('Hygiene Data'!H16)),NA())</f>
        <v>#N/A</v>
      </c>
      <c r="BO22" s="101" t="e">
        <f ca="true">+IF(AND(ISNUMBER(OFFSET('Hygiene Data'!$I$5,0,10*ROW('Hygiene Data'!I16))),'Data Summary'!ED22="Yes"),OFFSET('Hygiene Data'!$I$5,0,10*ROW('Hygiene Data'!I16)),NA())</f>
        <v>#N/A</v>
      </c>
      <c r="BP22" s="101">
        <f ca="true">+IF(AND(ISNUMBER(OFFSET('Hygiene Data'!$I$7,0,10*ROW('Hygiene Data'!I16))),'Data Summary'!EE22="Yes"),OFFSET('Hygiene Data'!$I$7,0,10*ROW('Hygiene Data'!I16)),NA())</f>
        <v>98.25</v>
      </c>
      <c r="BQ22" s="101" t="e">
        <f ca="true">+IF(AND(ISNUMBER(OFFSET('Hygiene Data'!$I$9,0,10*ROW('Hygiene Data'!I16))),'Data Summary'!EF22="Yes"),OFFSET('Hygiene Data'!$I$9,0,10*ROW('Hygiene Data'!I16)),NA())</f>
        <v>#N/A</v>
      </c>
    </row>
    <row xmlns:x14ac="http://schemas.microsoft.com/office/spreadsheetml/2009/9/ac" r="23" x14ac:dyDescent="0.2">
      <c r="A23" s="362" t="str">
        <f ca="true">+RIGHT('Data Summary'!A23,LEN('Data Summary'!A23)-9)</f>
        <v>UIS</v>
      </c>
      <c r="B23" s="38" t="str">
        <f ca="true">+IF(ISTEXT('Data Summary'!B23),'Data Summary'!B23,"")</f>
        <v>Other</v>
      </c>
      <c r="C23" s="361">
        <f ca="true">+VALUE('Data Summary'!C23)</f>
        <v>2017</v>
      </c>
      <c r="D23" s="99" t="e">
        <f ca="true">+IF(AND(ISNUMBER(OFFSET('Water Data'!$D$4,0,10*ROW('Water Data'!D17))),'Data Summary'!BS23="Yes"),100-OFFSET('Water Data'!$D$4,0,10*ROW('Water Data'!D17)),NA())</f>
        <v>#N/A</v>
      </c>
      <c r="E23" s="99" t="e">
        <f ca="true">+IF(AND(ISNUMBER(OFFSET('Water Data'!$D$6,0,10*ROW('Water Data'!D17))),'Data Summary'!BT23="Yes"),OFFSET('Water Data'!$D$6,0,10*ROW('Water Data'!D17)),NA())</f>
        <v>#N/A</v>
      </c>
      <c r="F23" s="99" t="e">
        <f ca="true">+IF(AND(ISNUMBER(OFFSET('Water Data'!$D$9,0,10*ROW('Water Data'!D17))),'Data Summary'!BU23="Yes"),OFFSET('Water Data'!$D$9,0,10*ROW('Water Data'!D17)),NA())</f>
        <v>#N/A</v>
      </c>
      <c r="G23" s="99" t="e">
        <f ca="true">+IF(AND(ISNUMBER(OFFSET('Water Data'!$E$4,0,10*ROW('Water Data'!E17))),'Data Summary'!BV23="Yes"),100-OFFSET('Water Data'!$E$4,0,10*ROW('Water Data'!E17)),NA())</f>
        <v>#N/A</v>
      </c>
      <c r="H23" s="99" t="e">
        <f ca="true">+IF(AND(ISNUMBER(OFFSET('Water Data'!$E$6,0,10*ROW('Water Data'!E17))),'Data Summary'!BW23="Yes"),OFFSET('Water Data'!$E$6,0,10*ROW('Water Data'!E17)),NA())</f>
        <v>#N/A</v>
      </c>
      <c r="I23" s="99" t="e">
        <f ca="true">+IF(AND(ISNUMBER(OFFSET('Water Data'!$E$9,0,10*ROW('Water Data'!E17))),'Data Summary'!BX23="Yes"),OFFSET('Water Data'!$E$9,0,10*ROW('Water Data'!E17)),NA())</f>
        <v>#N/A</v>
      </c>
      <c r="J23" s="99" t="e">
        <f ca="true">+IF(AND(ISNUMBER(OFFSET('Water Data'!$F$4,0,10*ROW('Water Data'!F17))),'Data Summary'!BY23="Yes"),100-OFFSET('Water Data'!$F$4,0,10*ROW('Water Data'!F17)),NA())</f>
        <v>#N/A</v>
      </c>
      <c r="K23" s="99" t="e">
        <f ca="true">+IF(AND(ISNUMBER(OFFSET('Water Data'!$F$6,0,10*ROW('Water Data'!F17))),'Data Summary'!BZ23="Yes"),OFFSET('Water Data'!$F$6,0,10*ROW('Water Data'!F17)),NA())</f>
        <v>#N/A</v>
      </c>
      <c r="L23" s="99" t="e">
        <f ca="true">+IF(AND(ISNUMBER(OFFSET('Water Data'!$F$9,0,10*ROW('Water Data'!F17))),'Data Summary'!CA23="Yes"),OFFSET('Water Data'!$F$9,0,10*ROW('Water Data'!F17)),NA())</f>
        <v>#N/A</v>
      </c>
      <c r="M23" s="99" t="e">
        <f ca="true">+IF(AND(ISNUMBER(OFFSET('Water Data'!$G$4,0,10*ROW('Water Data'!G17))),'Data Summary'!CB23="Yes"),100-OFFSET('Water Data'!$G$4,0,10*ROW('Water Data'!G17)),NA())</f>
        <v>#N/A</v>
      </c>
      <c r="N23" s="99" t="e">
        <f ca="true">+IF(AND(ISNUMBER(OFFSET('Water Data'!$G$6,0,10*ROW('Water Data'!G17))),'Data Summary'!CC23="Yes"),OFFSET('Water Data'!$G$6,0,10*ROW('Water Data'!G17)),NA())</f>
        <v>#N/A</v>
      </c>
      <c r="O23" s="99" t="e">
        <f ca="true">+IF(AND(ISNUMBER(OFFSET('Water Data'!$G$9,0,10*ROW('Water Data'!G17))),'Data Summary'!CD23="Yes"),OFFSET('Water Data'!$G$9,0,10*ROW('Water Data'!G17)),NA())</f>
        <v>#N/A</v>
      </c>
      <c r="P23" s="99" t="e">
        <f ca="true">+IF(AND(ISNUMBER(OFFSET('Water Data'!$H$4,0,10*ROW('Water Data'!H17))),'Data Summary'!CE23="Yes"),100-OFFSET('Water Data'!$H$4,0,10*ROW('Water Data'!H17)),NA())</f>
        <v>#N/A</v>
      </c>
      <c r="Q23" s="99" t="e">
        <f ca="true">+IF(AND(ISNUMBER(OFFSET('Water Data'!$H$6,0,10*ROW('Water Data'!H17))),'Data Summary'!CF23="Yes"),OFFSET('Water Data'!$H$6,0,10*ROW('Water Data'!H17)),NA())</f>
        <v>#N/A</v>
      </c>
      <c r="R23" s="99" t="e">
        <f ca="true">+IF(AND(ISNUMBER(OFFSET('Water Data'!$H$9,0,10*ROW('Water Data'!H17))),'Data Summary'!CG23="Yes"),OFFSET('Water Data'!$H$9,0,10*ROW('Water Data'!H17)),NA())</f>
        <v>#N/A</v>
      </c>
      <c r="S23" s="99" t="e">
        <f ca="true">+IF(AND(ISNUMBER(OFFSET('Water Data'!$I$4,0,10*ROW('Water Data'!I17))),'Data Summary'!CH23="Yes"),100-OFFSET('Water Data'!$I$4,0,10*ROW('Water Data'!I17)),NA())</f>
        <v>#N/A</v>
      </c>
      <c r="T23" s="99" t="e">
        <f ca="true">+IF(AND(ISNUMBER(OFFSET('Water Data'!$I$6,0,10*ROW('Water Data'!I17))),'Data Summary'!CI23="Yes"),OFFSET('Water Data'!$I$6,0,10*ROW('Water Data'!I17)),NA())</f>
        <v>#N/A</v>
      </c>
      <c r="U23" s="99" t="e">
        <f ca="true">+IF(AND(ISNUMBER(OFFSET('Water Data'!$I$9,0,10*ROW('Water Data'!I17))),'Data Summary'!CJ23="Yes"),OFFSET('Water Data'!$I$9,0,10*ROW('Water Data'!I17)),NA())</f>
        <v>#N/A</v>
      </c>
      <c r="V23" s="100" t="e">
        <f ca="true">+IF(AND(ISNUMBER(OFFSET('Sanitation Data'!$D$4,0,10*ROW('Sanitation Data'!D17))),'Data Summary'!CK23="Yes"),100-OFFSET('Sanitation Data'!$D$4,0,10*ROW('Sanitation Data'!D17)),NA())</f>
        <v>#N/A</v>
      </c>
      <c r="W23" s="100" t="e">
        <f ca="true">+IF(AND(ISNUMBER(OFFSET('Sanitation Data'!$D$6,0,10*ROW('Sanitation Data'!D17))),'Data Summary'!CL23="Yes"),OFFSET('Sanitation Data'!$D$6,0,10*ROW('Sanitation Data'!D17)),NA())</f>
        <v>#N/A</v>
      </c>
      <c r="X23" s="100" t="e">
        <f ca="true">+IF(AND(ISNUMBER(OFFSET('Sanitation Data'!$D$10,0,10*ROW('Sanitation Data'!D17))),'Data Summary'!CM23="Yes"),OFFSET('Sanitation Data'!$D$10,0,10*ROW('Sanitation Data'!D17)),NA())</f>
        <v>#N/A</v>
      </c>
      <c r="Y23" s="100" t="e">
        <f ca="true">+IF(AND(ISNUMBER(OFFSET('Sanitation Data'!$D$11,0,10*ROW('Sanitation Data'!D17))),'Data Summary'!CN23="Yes"),OFFSET('Sanitation Data'!$D$11,0,10*ROW('Sanitation Data'!D17)),NA())</f>
        <v>#N/A</v>
      </c>
      <c r="Z23" s="100" t="e">
        <f ca="true">+IF(AND(ISNUMBER(OFFSET('Sanitation Data'!$D$12,0,10*ROW('Sanitation Data'!D17))),'Data Summary'!CO23="Yes"),OFFSET('Sanitation Data'!$D$12,0,10*ROW('Sanitation Data'!D17)),NA())</f>
        <v>#N/A</v>
      </c>
      <c r="AA23" s="100" t="e">
        <f ca="true">+IF(AND(ISNUMBER(OFFSET('Sanitation Data'!$E$4,0,10*ROW('Sanitation Data'!E17))),'Data Summary'!CP23="Yes"),100-OFFSET('Sanitation Data'!$E$4,0,10*ROW('Sanitation Data'!E17)),NA())</f>
        <v>#N/A</v>
      </c>
      <c r="AB23" s="100" t="e">
        <f ca="true">+IF(AND(ISNUMBER(OFFSET('Sanitation Data'!$E$6,0,10*ROW('Sanitation Data'!E17))),'Data Summary'!CQ23="Yes"),OFFSET('Sanitation Data'!$E$6,0,10*ROW('Sanitation Data'!E17)),NA())</f>
        <v>#N/A</v>
      </c>
      <c r="AC23" s="100" t="e">
        <f ca="true">+IF(AND(ISNUMBER(OFFSET('Sanitation Data'!$E$10,0,10*ROW('Sanitation Data'!E17))),'Data Summary'!CR23="Yes"),OFFSET('Sanitation Data'!$E$10,0,10*ROW('Sanitation Data'!E17)),NA())</f>
        <v>#N/A</v>
      </c>
      <c r="AD23" s="100" t="e">
        <f ca="true">+IF(AND(ISNUMBER(OFFSET('Sanitation Data'!$E$11,0,10*ROW('Sanitation Data'!E17))),'Data Summary'!CS23="Yes"),OFFSET('Sanitation Data'!$E$11,0,10*ROW('Sanitation Data'!E17)),NA())</f>
        <v>#N/A</v>
      </c>
      <c r="AE23" s="100" t="e">
        <f ca="true">+IF(AND(ISNUMBER(OFFSET('Sanitation Data'!$E$12,0,10*ROW('Sanitation Data'!E17))),'Data Summary'!CT23="Yes"),OFFSET('Sanitation Data'!$E$12,0,10*ROW('Sanitation Data'!E17)),NA())</f>
        <v>#N/A</v>
      </c>
      <c r="AF23" s="100" t="e">
        <f ca="true">+IF(AND(ISNUMBER(OFFSET('Sanitation Data'!$F$4,0,10*ROW('Sanitation Data'!F17))),'Data Summary'!CU23="Yes"),100-OFFSET('Sanitation Data'!$F$4,0,10*ROW('Sanitation Data'!F17)),NA())</f>
        <v>#N/A</v>
      </c>
      <c r="AG23" s="100" t="e">
        <f ca="true">+IF(AND(ISNUMBER(OFFSET('Sanitation Data'!$F$6,0,10*ROW('Sanitation Data'!F17))),'Data Summary'!CV23="Yes"),OFFSET('Sanitation Data'!$F$6,0,10*ROW('Sanitation Data'!F17)),NA())</f>
        <v>#N/A</v>
      </c>
      <c r="AH23" s="100" t="e">
        <f ca="true">+IF(AND(ISNUMBER(OFFSET('Sanitation Data'!$F$10,0,10*ROW('Sanitation Data'!F17))),'Data Summary'!CW23="Yes"),OFFSET('Sanitation Data'!$F$10,0,10*ROW('Sanitation Data'!F17)),NA())</f>
        <v>#N/A</v>
      </c>
      <c r="AI23" s="100" t="e">
        <f ca="true">+IF(AND(ISNUMBER(OFFSET('Sanitation Data'!$F$11,0,10*ROW('Sanitation Data'!F17))),'Data Summary'!CX23="Yes"),OFFSET('Sanitation Data'!$F$11,0,10*ROW('Sanitation Data'!F17)),NA())</f>
        <v>#N/A</v>
      </c>
      <c r="AJ23" s="100" t="e">
        <f ca="true">+IF(AND(ISNUMBER(OFFSET('Sanitation Data'!$F$12,0,10*ROW('Sanitation Data'!F17))),'Data Summary'!CY23="Yes"),OFFSET('Sanitation Data'!$F$12,0,10*ROW('Sanitation Data'!F17)),NA())</f>
        <v>#N/A</v>
      </c>
      <c r="AK23" s="100" t="e">
        <f ca="true">+IF(AND(ISNUMBER(OFFSET('Sanitation Data'!$G$4,0,10*ROW('Sanitation Data'!G17))),'Data Summary'!CZ23="Yes"),100-OFFSET('Sanitation Data'!$G$4,0,10*ROW('Sanitation Data'!G17)),NA())</f>
        <v>#N/A</v>
      </c>
      <c r="AL23" s="100" t="e">
        <f ca="true">+IF(AND(ISNUMBER(OFFSET('Sanitation Data'!$G$6,0,10*ROW('Sanitation Data'!G17))),'Data Summary'!DA23="Yes"),OFFSET('Sanitation Data'!$G$6,0,10*ROW('Sanitation Data'!G17)),NA())</f>
        <v>#N/A</v>
      </c>
      <c r="AM23" s="100" t="e">
        <f ca="true">+IF(AND(ISNUMBER(OFFSET('Sanitation Data'!$G$10,0,10*ROW('Sanitation Data'!G17))),'Data Summary'!DB23="Yes"),OFFSET('Sanitation Data'!$G$10,0,10*ROW('Sanitation Data'!G17)),NA())</f>
        <v>#N/A</v>
      </c>
      <c r="AN23" s="100" t="e">
        <f ca="true">+IF(AND(ISNUMBER(OFFSET('Sanitation Data'!$G$11,0,10*ROW('Sanitation Data'!G17))),'Data Summary'!DC23="Yes"),OFFSET('Sanitation Data'!$G$11,0,10*ROW('Sanitation Data'!G17)),NA())</f>
        <v>#N/A</v>
      </c>
      <c r="AO23" s="100" t="e">
        <f ca="true">+IF(AND(ISNUMBER(OFFSET('Sanitation Data'!$G$12,0,10*ROW('Sanitation Data'!G17))),'Data Summary'!DD23="Yes"),OFFSET('Sanitation Data'!$G$12,0,10*ROW('Sanitation Data'!G17)),NA())</f>
        <v>#N/A</v>
      </c>
      <c r="AP23" s="100" t="e">
        <f ca="true">+IF(AND(ISNUMBER(OFFSET('Sanitation Data'!$H$4,0,10*ROW('Sanitation Data'!H17))),'Data Summary'!DE23="Yes"),100-OFFSET('Sanitation Data'!$H$4,0,10*ROW('Sanitation Data'!H17)),NA())</f>
        <v>#N/A</v>
      </c>
      <c r="AQ23" s="100" t="e">
        <f ca="true">+IF(AND(ISNUMBER(OFFSET('Sanitation Data'!$H$6,0,10*ROW('Sanitation Data'!H17))),'Data Summary'!DF23="Yes"),OFFSET('Sanitation Data'!$H$6,0,10*ROW('Sanitation Data'!H17)),NA())</f>
        <v>#N/A</v>
      </c>
      <c r="AR23" s="100" t="e">
        <f ca="true">+IF(AND(ISNUMBER(OFFSET('Sanitation Data'!$H$10,0,10*ROW('Sanitation Data'!H17))),'Data Summary'!DG23="Yes"),OFFSET('Sanitation Data'!$H$10,0,10*ROW('Sanitation Data'!H17)),NA())</f>
        <v>#N/A</v>
      </c>
      <c r="AS23" s="100" t="e">
        <f ca="true">+IF(AND(ISNUMBER(OFFSET('Sanitation Data'!$H$11,0,10*ROW('Sanitation Data'!H17))),'Data Summary'!DH23="Yes"),OFFSET('Sanitation Data'!$H$11,0,10*ROW('Sanitation Data'!H17)),NA())</f>
        <v>#N/A</v>
      </c>
      <c r="AT23" s="100" t="e">
        <f ca="true">+IF(AND(ISNUMBER(OFFSET('Sanitation Data'!$H$12,0,10*ROW('Sanitation Data'!H17))),'Data Summary'!DI23="Yes"),OFFSET('Sanitation Data'!$H$12,0,10*ROW('Sanitation Data'!H17)),NA())</f>
        <v>#N/A</v>
      </c>
      <c r="AU23" s="100" t="e">
        <f ca="true">+IF(AND(ISNUMBER(OFFSET('Sanitation Data'!$I$4,0,10*ROW('Sanitation Data'!I17))),'Data Summary'!DJ23="Yes"),100-OFFSET('Sanitation Data'!$I$4,0,10*ROW('Sanitation Data'!I17)),NA())</f>
        <v>#N/A</v>
      </c>
      <c r="AV23" s="100" t="e">
        <f ca="true">+IF(AND(ISNUMBER(OFFSET('Sanitation Data'!$I$6,0,10*ROW('Sanitation Data'!I17))),'Data Summary'!DK23="Yes"),OFFSET('Sanitation Data'!$I$6,0,10*ROW('Sanitation Data'!I17)),NA())</f>
        <v>#N/A</v>
      </c>
      <c r="AW23" s="100" t="e">
        <f ca="true">+IF(AND(ISNUMBER(OFFSET('Sanitation Data'!$I$10,0,10*ROW('Sanitation Data'!I17))),'Data Summary'!DL23="Yes"),OFFSET('Sanitation Data'!$I$10,0,10*ROW('Sanitation Data'!I17)),NA())</f>
        <v>#N/A</v>
      </c>
      <c r="AX23" s="100" t="e">
        <f ca="true">+IF(AND(ISNUMBER(OFFSET('Sanitation Data'!$I$11,0,10*ROW('Sanitation Data'!I17))),'Data Summary'!DM23="Yes"),OFFSET('Sanitation Data'!$I$11,0,10*ROW('Sanitation Data'!I17)),NA())</f>
        <v>#N/A</v>
      </c>
      <c r="AY23" s="100" t="e">
        <f ca="true">+IF(AND(ISNUMBER(OFFSET('Sanitation Data'!$I$12,0,10*ROW('Sanitation Data'!I17))),'Data Summary'!DN23="Yes"),OFFSET('Sanitation Data'!$I$12,0,10*ROW('Sanitation Data'!I17)),NA())</f>
        <v>#N/A</v>
      </c>
      <c r="AZ23" s="101" t="e">
        <f ca="true">+IF(AND(ISNUMBER(OFFSET('Hygiene Data'!$D$5,0,10*ROW('Hygiene Data'!D17))),'Data Summary'!DO23="Yes"),OFFSET('Hygiene Data'!$D$5,0,10*ROW('Hygiene Data'!D17)),NA())</f>
        <v>#N/A</v>
      </c>
      <c r="BA23" s="101" t="e">
        <f ca="true">+IF(AND(ISNUMBER(OFFSET('Hygiene Data'!$D$7,0,10*ROW('Hygiene Data'!D17))),'Data Summary'!DP23="Yes"),OFFSET('Hygiene Data'!$D$7,0,10*ROW('Hygiene Data'!D17)),NA())</f>
        <v>#N/A</v>
      </c>
      <c r="BB23" s="101" t="e">
        <f ca="true">+IF(AND(ISNUMBER(OFFSET('Hygiene Data'!$D$9,0,10*ROW('Hygiene Data'!D17))),'Data Summary'!DQ23="Yes"),OFFSET('Hygiene Data'!$D$9,0,10*ROW('Hygiene Data'!D17)),NA())</f>
        <v>#N/A</v>
      </c>
      <c r="BC23" s="101" t="e">
        <f ca="true">+IF(AND(ISNUMBER(OFFSET('Hygiene Data'!$E$5,0,10*ROW('Hygiene Data'!E17))),'Data Summary'!DR23="Yes"),OFFSET('Hygiene Data'!$E$5,0,10*ROW('Hygiene Data'!E17)),NA())</f>
        <v>#N/A</v>
      </c>
      <c r="BD23" s="101" t="e">
        <f ca="true">+IF(AND(ISNUMBER(OFFSET('Hygiene Data'!$E$7,0,10*ROW('Hygiene Data'!E17))),'Data Summary'!DS23="Yes"),OFFSET('Hygiene Data'!$E$7,0,10*ROW('Hygiene Data'!E17)),NA())</f>
        <v>#N/A</v>
      </c>
      <c r="BE23" s="101" t="e">
        <f ca="true">+IF(AND(ISNUMBER(OFFSET('Hygiene Data'!$E$9,0,10*ROW('Hygiene Data'!E17))),'Data Summary'!DT23="Yes"),OFFSET('Hygiene Data'!$E$9,0,10*ROW('Hygiene Data'!E17)),NA())</f>
        <v>#N/A</v>
      </c>
      <c r="BF23" s="101" t="e">
        <f ca="true">+IF(AND(ISNUMBER(OFFSET('Hygiene Data'!$F$5,0,10*ROW('Hygiene Data'!F17))),'Data Summary'!DU23="Yes"),OFFSET('Hygiene Data'!$F$5,0,10*ROW('Hygiene Data'!F17)),NA())</f>
        <v>#N/A</v>
      </c>
      <c r="BG23" s="101" t="e">
        <f ca="true">+IF(AND(ISNUMBER(OFFSET('Hygiene Data'!$F$7,0,10*ROW('Hygiene Data'!F17))),'Data Summary'!DV23="Yes"),OFFSET('Hygiene Data'!$F$7,0,10*ROW('Hygiene Data'!F17)),NA())</f>
        <v>#N/A</v>
      </c>
      <c r="BH23" s="101" t="e">
        <f ca="true">+IF(AND(ISNUMBER(OFFSET('Hygiene Data'!$F$9,0,10*ROW('Hygiene Data'!F17))),'Data Summary'!DW23="Yes"),OFFSET('Hygiene Data'!$F$9,0,10*ROW('Hygiene Data'!F17)),NA())</f>
        <v>#N/A</v>
      </c>
      <c r="BI23" s="101" t="e">
        <f ca="true">+IF(AND(ISNUMBER(OFFSET('Hygiene Data'!$G$5,0,10*ROW('Hygiene Data'!G17))),'Data Summary'!DX23="Yes"),OFFSET('Hygiene Data'!$G$5,0,10*ROW('Hygiene Data'!G17)),NA())</f>
        <v>#N/A</v>
      </c>
      <c r="BJ23" s="101" t="e">
        <f ca="true">+IF(AND(ISNUMBER(OFFSET('Hygiene Data'!$G$7,0,10*ROW('Hygiene Data'!G17))),'Data Summary'!DY23="Yes"),OFFSET('Hygiene Data'!$G$7,0,10*ROW('Hygiene Data'!G17)),NA())</f>
        <v>#N/A</v>
      </c>
      <c r="BK23" s="101" t="e">
        <f ca="true">+IF(AND(ISNUMBER(OFFSET('Hygiene Data'!$G$9,0,10*ROW('Hygiene Data'!G17))),'Data Summary'!DZ23="Yes"),OFFSET('Hygiene Data'!$G$9,0,10*ROW('Hygiene Data'!G17)),NA())</f>
        <v>#N/A</v>
      </c>
      <c r="BL23" s="101" t="e">
        <f ca="true">+IF(AND(ISNUMBER(OFFSET('Hygiene Data'!$H$5,0,10*ROW('Hygiene Data'!H17))),'Data Summary'!EA23="Yes"),OFFSET('Hygiene Data'!$H$5,0,10*ROW('Hygiene Data'!H17)),NA())</f>
        <v>#N/A</v>
      </c>
      <c r="BM23" s="101" t="e">
        <f ca="true">+IF(AND(ISNUMBER(OFFSET('Hygiene Data'!$H$7,0,10*ROW('Hygiene Data'!H17))),'Data Summary'!EB23="Yes"),OFFSET('Hygiene Data'!$H$7,0,10*ROW('Hygiene Data'!H17)),NA())</f>
        <v>#N/A</v>
      </c>
      <c r="BN23" s="101" t="e">
        <f ca="true">+IF(AND(ISNUMBER(OFFSET('Hygiene Data'!$H$9,0,10*ROW('Hygiene Data'!H17))),'Data Summary'!EC23="Yes"),OFFSET('Hygiene Data'!$H$9,0,10*ROW('Hygiene Data'!H17)),NA())</f>
        <v>#N/A</v>
      </c>
      <c r="BO23" s="101" t="e">
        <f ca="true">+IF(AND(ISNUMBER(OFFSET('Hygiene Data'!$I$5,0,10*ROW('Hygiene Data'!I17))),'Data Summary'!ED23="Yes"),OFFSET('Hygiene Data'!$I$5,0,10*ROW('Hygiene Data'!I17)),NA())</f>
        <v>#N/A</v>
      </c>
      <c r="BP23" s="101" t="e">
        <f ca="true">+IF(AND(ISNUMBER(OFFSET('Hygiene Data'!$I$7,0,10*ROW('Hygiene Data'!I17))),'Data Summary'!EE23="Yes"),OFFSET('Hygiene Data'!$I$7,0,10*ROW('Hygiene Data'!I17)),NA())</f>
        <v>#N/A</v>
      </c>
      <c r="BQ23" s="101" t="e">
        <f ca="true">+IF(AND(ISNUMBER(OFFSET('Hygiene Data'!$I$9,0,10*ROW('Hygiene Data'!I17))),'Data Summary'!EF23="Yes"),OFFSET('Hygiene Data'!$I$9,0,10*ROW('Hygiene Data'!I17)),NA())</f>
        <v>#N/A</v>
      </c>
    </row>
    <row xmlns:x14ac="http://schemas.microsoft.com/office/spreadsheetml/2009/9/ac" r="24" x14ac:dyDescent="0.2">
      <c r="A24" s="362" t="str">
        <f ca="true">+RIGHT('Data Summary'!A24,LEN('Data Summary'!A24)-9)</f>
        <v>UIS</v>
      </c>
      <c r="B24" s="38" t="str">
        <f ca="true">+IF(ISTEXT('Data Summary'!B24),'Data Summary'!B24,"")</f>
        <v>Other</v>
      </c>
      <c r="C24" s="361">
        <f ca="true">+VALUE('Data Summary'!C24)</f>
        <v>2018</v>
      </c>
      <c r="D24" s="99" t="e">
        <f ca="true">+IF(AND(ISNUMBER(OFFSET('Water Data'!$D$4,0,10*ROW('Water Data'!D18))),'Data Summary'!BS24="Yes"),100-OFFSET('Water Data'!$D$4,0,10*ROW('Water Data'!D18)),NA())</f>
        <v>#N/A</v>
      </c>
      <c r="E24" s="99" t="e">
        <f ca="true">+IF(AND(ISNUMBER(OFFSET('Water Data'!$D$6,0,10*ROW('Water Data'!D18))),'Data Summary'!BT24="Yes"),OFFSET('Water Data'!$D$6,0,10*ROW('Water Data'!D18)),NA())</f>
        <v>#N/A</v>
      </c>
      <c r="F24" s="99" t="e">
        <f ca="true">+IF(AND(ISNUMBER(OFFSET('Water Data'!$D$9,0,10*ROW('Water Data'!D18))),'Data Summary'!BU24="Yes"),OFFSET('Water Data'!$D$9,0,10*ROW('Water Data'!D18)),NA())</f>
        <v>#N/A</v>
      </c>
      <c r="G24" s="99" t="e">
        <f ca="true">+IF(AND(ISNUMBER(OFFSET('Water Data'!$E$4,0,10*ROW('Water Data'!E18))),'Data Summary'!BV24="Yes"),100-OFFSET('Water Data'!$E$4,0,10*ROW('Water Data'!E18)),NA())</f>
        <v>#N/A</v>
      </c>
      <c r="H24" s="99" t="e">
        <f ca="true">+IF(AND(ISNUMBER(OFFSET('Water Data'!$E$6,0,10*ROW('Water Data'!E18))),'Data Summary'!BW24="Yes"),OFFSET('Water Data'!$E$6,0,10*ROW('Water Data'!E18)),NA())</f>
        <v>#N/A</v>
      </c>
      <c r="I24" s="99" t="e">
        <f ca="true">+IF(AND(ISNUMBER(OFFSET('Water Data'!$E$9,0,10*ROW('Water Data'!E18))),'Data Summary'!BX24="Yes"),OFFSET('Water Data'!$E$9,0,10*ROW('Water Data'!E18)),NA())</f>
        <v>#N/A</v>
      </c>
      <c r="J24" s="99" t="e">
        <f ca="true">+IF(AND(ISNUMBER(OFFSET('Water Data'!$F$4,0,10*ROW('Water Data'!F18))),'Data Summary'!BY24="Yes"),100-OFFSET('Water Data'!$F$4,0,10*ROW('Water Data'!F18)),NA())</f>
        <v>#N/A</v>
      </c>
      <c r="K24" s="99" t="e">
        <f ca="true">+IF(AND(ISNUMBER(OFFSET('Water Data'!$F$6,0,10*ROW('Water Data'!F18))),'Data Summary'!BZ24="Yes"),OFFSET('Water Data'!$F$6,0,10*ROW('Water Data'!F18)),NA())</f>
        <v>#N/A</v>
      </c>
      <c r="L24" s="99" t="e">
        <f ca="true">+IF(AND(ISNUMBER(OFFSET('Water Data'!$F$9,0,10*ROW('Water Data'!F18))),'Data Summary'!CA24="Yes"),OFFSET('Water Data'!$F$9,0,10*ROW('Water Data'!F18)),NA())</f>
        <v>#N/A</v>
      </c>
      <c r="M24" s="99" t="e">
        <f ca="true">+IF(AND(ISNUMBER(OFFSET('Water Data'!$G$4,0,10*ROW('Water Data'!G18))),'Data Summary'!CB24="Yes"),100-OFFSET('Water Data'!$G$4,0,10*ROW('Water Data'!G18)),NA())</f>
        <v>#N/A</v>
      </c>
      <c r="N24" s="99" t="e">
        <f ca="true">+IF(AND(ISNUMBER(OFFSET('Water Data'!$G$6,0,10*ROW('Water Data'!G18))),'Data Summary'!CC24="Yes"),OFFSET('Water Data'!$G$6,0,10*ROW('Water Data'!G18)),NA())</f>
        <v>#N/A</v>
      </c>
      <c r="O24" s="99" t="e">
        <f ca="true">+IF(AND(ISNUMBER(OFFSET('Water Data'!$G$9,0,10*ROW('Water Data'!G18))),'Data Summary'!CD24="Yes"),OFFSET('Water Data'!$G$9,0,10*ROW('Water Data'!G18)),NA())</f>
        <v>#N/A</v>
      </c>
      <c r="P24" s="99" t="e">
        <f ca="true">+IF(AND(ISNUMBER(OFFSET('Water Data'!$H$4,0,10*ROW('Water Data'!H18))),'Data Summary'!CE24="Yes"),100-OFFSET('Water Data'!$H$4,0,10*ROW('Water Data'!H18)),NA())</f>
        <v>#N/A</v>
      </c>
      <c r="Q24" s="99" t="e">
        <f ca="true">+IF(AND(ISNUMBER(OFFSET('Water Data'!$H$6,0,10*ROW('Water Data'!H18))),'Data Summary'!CF24="Yes"),OFFSET('Water Data'!$H$6,0,10*ROW('Water Data'!H18)),NA())</f>
        <v>#N/A</v>
      </c>
      <c r="R24" s="99" t="e">
        <f ca="true">+IF(AND(ISNUMBER(OFFSET('Water Data'!$H$9,0,10*ROW('Water Data'!H18))),'Data Summary'!CG24="Yes"),OFFSET('Water Data'!$H$9,0,10*ROW('Water Data'!H18)),NA())</f>
        <v>#N/A</v>
      </c>
      <c r="S24" s="99" t="e">
        <f ca="true">+IF(AND(ISNUMBER(OFFSET('Water Data'!$I$4,0,10*ROW('Water Data'!I18))),'Data Summary'!CH24="Yes"),100-OFFSET('Water Data'!$I$4,0,10*ROW('Water Data'!I18)),NA())</f>
        <v>#N/A</v>
      </c>
      <c r="T24" s="99" t="e">
        <f ca="true">+IF(AND(ISNUMBER(OFFSET('Water Data'!$I$6,0,10*ROW('Water Data'!I18))),'Data Summary'!CI24="Yes"),OFFSET('Water Data'!$I$6,0,10*ROW('Water Data'!I18)),NA())</f>
        <v>#N/A</v>
      </c>
      <c r="U24" s="99" t="e">
        <f ca="true">+IF(AND(ISNUMBER(OFFSET('Water Data'!$I$9,0,10*ROW('Water Data'!I18))),'Data Summary'!CJ24="Yes"),OFFSET('Water Data'!$I$9,0,10*ROW('Water Data'!I18)),NA())</f>
        <v>#N/A</v>
      </c>
      <c r="V24" s="100" t="e">
        <f ca="true">+IF(AND(ISNUMBER(OFFSET('Sanitation Data'!$D$4,0,10*ROW('Sanitation Data'!D18))),'Data Summary'!CK24="Yes"),100-OFFSET('Sanitation Data'!$D$4,0,10*ROW('Sanitation Data'!D18)),NA())</f>
        <v>#N/A</v>
      </c>
      <c r="W24" s="100" t="e">
        <f ca="true">+IF(AND(ISNUMBER(OFFSET('Sanitation Data'!$D$6,0,10*ROW('Sanitation Data'!D18))),'Data Summary'!CL24="Yes"),OFFSET('Sanitation Data'!$D$6,0,10*ROW('Sanitation Data'!D18)),NA())</f>
        <v>#N/A</v>
      </c>
      <c r="X24" s="100" t="e">
        <f ca="true">+IF(AND(ISNUMBER(OFFSET('Sanitation Data'!$D$10,0,10*ROW('Sanitation Data'!D18))),'Data Summary'!CM24="Yes"),OFFSET('Sanitation Data'!$D$10,0,10*ROW('Sanitation Data'!D18)),NA())</f>
        <v>#N/A</v>
      </c>
      <c r="Y24" s="100" t="e">
        <f ca="true">+IF(AND(ISNUMBER(OFFSET('Sanitation Data'!$D$11,0,10*ROW('Sanitation Data'!D18))),'Data Summary'!CN24="Yes"),OFFSET('Sanitation Data'!$D$11,0,10*ROW('Sanitation Data'!D18)),NA())</f>
        <v>#N/A</v>
      </c>
      <c r="Z24" s="100" t="e">
        <f ca="true">+IF(AND(ISNUMBER(OFFSET('Sanitation Data'!$D$12,0,10*ROW('Sanitation Data'!D18))),'Data Summary'!CO24="Yes"),OFFSET('Sanitation Data'!$D$12,0,10*ROW('Sanitation Data'!D18)),NA())</f>
        <v>#N/A</v>
      </c>
      <c r="AA24" s="100" t="e">
        <f ca="true">+IF(AND(ISNUMBER(OFFSET('Sanitation Data'!$E$4,0,10*ROW('Sanitation Data'!E18))),'Data Summary'!CP24="Yes"),100-OFFSET('Sanitation Data'!$E$4,0,10*ROW('Sanitation Data'!E18)),NA())</f>
        <v>#N/A</v>
      </c>
      <c r="AB24" s="100" t="e">
        <f ca="true">+IF(AND(ISNUMBER(OFFSET('Sanitation Data'!$E$6,0,10*ROW('Sanitation Data'!E18))),'Data Summary'!CQ24="Yes"),OFFSET('Sanitation Data'!$E$6,0,10*ROW('Sanitation Data'!E18)),NA())</f>
        <v>#N/A</v>
      </c>
      <c r="AC24" s="100" t="e">
        <f ca="true">+IF(AND(ISNUMBER(OFFSET('Sanitation Data'!$E$10,0,10*ROW('Sanitation Data'!E18))),'Data Summary'!CR24="Yes"),OFFSET('Sanitation Data'!$E$10,0,10*ROW('Sanitation Data'!E18)),NA())</f>
        <v>#N/A</v>
      </c>
      <c r="AD24" s="100" t="e">
        <f ca="true">+IF(AND(ISNUMBER(OFFSET('Sanitation Data'!$E$11,0,10*ROW('Sanitation Data'!E18))),'Data Summary'!CS24="Yes"),OFFSET('Sanitation Data'!$E$11,0,10*ROW('Sanitation Data'!E18)),NA())</f>
        <v>#N/A</v>
      </c>
      <c r="AE24" s="100" t="e">
        <f ca="true">+IF(AND(ISNUMBER(OFFSET('Sanitation Data'!$E$12,0,10*ROW('Sanitation Data'!E18))),'Data Summary'!CT24="Yes"),OFFSET('Sanitation Data'!$E$12,0,10*ROW('Sanitation Data'!E18)),NA())</f>
        <v>#N/A</v>
      </c>
      <c r="AF24" s="100" t="e">
        <f ca="true">+IF(AND(ISNUMBER(OFFSET('Sanitation Data'!$F$4,0,10*ROW('Sanitation Data'!F18))),'Data Summary'!CU24="Yes"),100-OFFSET('Sanitation Data'!$F$4,0,10*ROW('Sanitation Data'!F18)),NA())</f>
        <v>#N/A</v>
      </c>
      <c r="AG24" s="100" t="e">
        <f ca="true">+IF(AND(ISNUMBER(OFFSET('Sanitation Data'!$F$6,0,10*ROW('Sanitation Data'!F18))),'Data Summary'!CV24="Yes"),OFFSET('Sanitation Data'!$F$6,0,10*ROW('Sanitation Data'!F18)),NA())</f>
        <v>#N/A</v>
      </c>
      <c r="AH24" s="100" t="e">
        <f ca="true">+IF(AND(ISNUMBER(OFFSET('Sanitation Data'!$F$10,0,10*ROW('Sanitation Data'!F18))),'Data Summary'!CW24="Yes"),OFFSET('Sanitation Data'!$F$10,0,10*ROW('Sanitation Data'!F18)),NA())</f>
        <v>#N/A</v>
      </c>
      <c r="AI24" s="100" t="e">
        <f ca="true">+IF(AND(ISNUMBER(OFFSET('Sanitation Data'!$F$11,0,10*ROW('Sanitation Data'!F18))),'Data Summary'!CX24="Yes"),OFFSET('Sanitation Data'!$F$11,0,10*ROW('Sanitation Data'!F18)),NA())</f>
        <v>#N/A</v>
      </c>
      <c r="AJ24" s="100" t="e">
        <f ca="true">+IF(AND(ISNUMBER(OFFSET('Sanitation Data'!$F$12,0,10*ROW('Sanitation Data'!F18))),'Data Summary'!CY24="Yes"),OFFSET('Sanitation Data'!$F$12,0,10*ROW('Sanitation Data'!F18)),NA())</f>
        <v>#N/A</v>
      </c>
      <c r="AK24" s="100" t="e">
        <f ca="true">+IF(AND(ISNUMBER(OFFSET('Sanitation Data'!$G$4,0,10*ROW('Sanitation Data'!G18))),'Data Summary'!CZ24="Yes"),100-OFFSET('Sanitation Data'!$G$4,0,10*ROW('Sanitation Data'!G18)),NA())</f>
        <v>#N/A</v>
      </c>
      <c r="AL24" s="100" t="e">
        <f ca="true">+IF(AND(ISNUMBER(OFFSET('Sanitation Data'!$G$6,0,10*ROW('Sanitation Data'!G18))),'Data Summary'!DA24="Yes"),OFFSET('Sanitation Data'!$G$6,0,10*ROW('Sanitation Data'!G18)),NA())</f>
        <v>#N/A</v>
      </c>
      <c r="AM24" s="100" t="e">
        <f ca="true">+IF(AND(ISNUMBER(OFFSET('Sanitation Data'!$G$10,0,10*ROW('Sanitation Data'!G18))),'Data Summary'!DB24="Yes"),OFFSET('Sanitation Data'!$G$10,0,10*ROW('Sanitation Data'!G18)),NA())</f>
        <v>#N/A</v>
      </c>
      <c r="AN24" s="100" t="e">
        <f ca="true">+IF(AND(ISNUMBER(OFFSET('Sanitation Data'!$G$11,0,10*ROW('Sanitation Data'!G18))),'Data Summary'!DC24="Yes"),OFFSET('Sanitation Data'!$G$11,0,10*ROW('Sanitation Data'!G18)),NA())</f>
        <v>#N/A</v>
      </c>
      <c r="AO24" s="100" t="e">
        <f ca="true">+IF(AND(ISNUMBER(OFFSET('Sanitation Data'!$G$12,0,10*ROW('Sanitation Data'!G18))),'Data Summary'!DD24="Yes"),OFFSET('Sanitation Data'!$G$12,0,10*ROW('Sanitation Data'!G18)),NA())</f>
        <v>#N/A</v>
      </c>
      <c r="AP24" s="100" t="e">
        <f ca="true">+IF(AND(ISNUMBER(OFFSET('Sanitation Data'!$H$4,0,10*ROW('Sanitation Data'!H18))),'Data Summary'!DE24="Yes"),100-OFFSET('Sanitation Data'!$H$4,0,10*ROW('Sanitation Data'!H18)),NA())</f>
        <v>#N/A</v>
      </c>
      <c r="AQ24" s="100" t="e">
        <f ca="true">+IF(AND(ISNUMBER(OFFSET('Sanitation Data'!$H$6,0,10*ROW('Sanitation Data'!H18))),'Data Summary'!DF24="Yes"),OFFSET('Sanitation Data'!$H$6,0,10*ROW('Sanitation Data'!H18)),NA())</f>
        <v>#N/A</v>
      </c>
      <c r="AR24" s="100" t="e">
        <f ca="true">+IF(AND(ISNUMBER(OFFSET('Sanitation Data'!$H$10,0,10*ROW('Sanitation Data'!H18))),'Data Summary'!DG24="Yes"),OFFSET('Sanitation Data'!$H$10,0,10*ROW('Sanitation Data'!H18)),NA())</f>
        <v>#N/A</v>
      </c>
      <c r="AS24" s="100" t="e">
        <f ca="true">+IF(AND(ISNUMBER(OFFSET('Sanitation Data'!$H$11,0,10*ROW('Sanitation Data'!H18))),'Data Summary'!DH24="Yes"),OFFSET('Sanitation Data'!$H$11,0,10*ROW('Sanitation Data'!H18)),NA())</f>
        <v>#N/A</v>
      </c>
      <c r="AT24" s="100" t="e">
        <f ca="true">+IF(AND(ISNUMBER(OFFSET('Sanitation Data'!$H$12,0,10*ROW('Sanitation Data'!H18))),'Data Summary'!DI24="Yes"),OFFSET('Sanitation Data'!$H$12,0,10*ROW('Sanitation Data'!H18)),NA())</f>
        <v>#N/A</v>
      </c>
      <c r="AU24" s="100" t="e">
        <f ca="true">+IF(AND(ISNUMBER(OFFSET('Sanitation Data'!$I$4,0,10*ROW('Sanitation Data'!I18))),'Data Summary'!DJ24="Yes"),100-OFFSET('Sanitation Data'!$I$4,0,10*ROW('Sanitation Data'!I18)),NA())</f>
        <v>#N/A</v>
      </c>
      <c r="AV24" s="100" t="e">
        <f ca="true">+IF(AND(ISNUMBER(OFFSET('Sanitation Data'!$I$6,0,10*ROW('Sanitation Data'!I18))),'Data Summary'!DK24="Yes"),OFFSET('Sanitation Data'!$I$6,0,10*ROW('Sanitation Data'!I18)),NA())</f>
        <v>#N/A</v>
      </c>
      <c r="AW24" s="100" t="e">
        <f ca="true">+IF(AND(ISNUMBER(OFFSET('Sanitation Data'!$I$10,0,10*ROW('Sanitation Data'!I18))),'Data Summary'!DL24="Yes"),OFFSET('Sanitation Data'!$I$10,0,10*ROW('Sanitation Data'!I18)),NA())</f>
        <v>#N/A</v>
      </c>
      <c r="AX24" s="100" t="e">
        <f ca="true">+IF(AND(ISNUMBER(OFFSET('Sanitation Data'!$I$11,0,10*ROW('Sanitation Data'!I18))),'Data Summary'!DM24="Yes"),OFFSET('Sanitation Data'!$I$11,0,10*ROW('Sanitation Data'!I18)),NA())</f>
        <v>#N/A</v>
      </c>
      <c r="AY24" s="100" t="e">
        <f ca="true">+IF(AND(ISNUMBER(OFFSET('Sanitation Data'!$I$12,0,10*ROW('Sanitation Data'!I18))),'Data Summary'!DN24="Yes"),OFFSET('Sanitation Data'!$I$12,0,10*ROW('Sanitation Data'!I18)),NA())</f>
        <v>#N/A</v>
      </c>
      <c r="AZ24" s="101" t="e">
        <f ca="true">+IF(AND(ISNUMBER(OFFSET('Hygiene Data'!$D$5,0,10*ROW('Hygiene Data'!D18))),'Data Summary'!DO24="Yes"),OFFSET('Hygiene Data'!$D$5,0,10*ROW('Hygiene Data'!D18)),NA())</f>
        <v>#N/A</v>
      </c>
      <c r="BA24" s="101" t="e">
        <f ca="true">+IF(AND(ISNUMBER(OFFSET('Hygiene Data'!$D$7,0,10*ROW('Hygiene Data'!D18))),'Data Summary'!DP24="Yes"),OFFSET('Hygiene Data'!$D$7,0,10*ROW('Hygiene Data'!D18)),NA())</f>
        <v>#N/A</v>
      </c>
      <c r="BB24" s="101" t="e">
        <f ca="true">+IF(AND(ISNUMBER(OFFSET('Hygiene Data'!$D$9,0,10*ROW('Hygiene Data'!D18))),'Data Summary'!DQ24="Yes"),OFFSET('Hygiene Data'!$D$9,0,10*ROW('Hygiene Data'!D18)),NA())</f>
        <v>#N/A</v>
      </c>
      <c r="BC24" s="101" t="e">
        <f ca="true">+IF(AND(ISNUMBER(OFFSET('Hygiene Data'!$E$5,0,10*ROW('Hygiene Data'!E18))),'Data Summary'!DR24="Yes"),OFFSET('Hygiene Data'!$E$5,0,10*ROW('Hygiene Data'!E18)),NA())</f>
        <v>#N/A</v>
      </c>
      <c r="BD24" s="101" t="e">
        <f ca="true">+IF(AND(ISNUMBER(OFFSET('Hygiene Data'!$E$7,0,10*ROW('Hygiene Data'!E18))),'Data Summary'!DS24="Yes"),OFFSET('Hygiene Data'!$E$7,0,10*ROW('Hygiene Data'!E18)),NA())</f>
        <v>#N/A</v>
      </c>
      <c r="BE24" s="101" t="e">
        <f ca="true">+IF(AND(ISNUMBER(OFFSET('Hygiene Data'!$E$9,0,10*ROW('Hygiene Data'!E18))),'Data Summary'!DT24="Yes"),OFFSET('Hygiene Data'!$E$9,0,10*ROW('Hygiene Data'!E18)),NA())</f>
        <v>#N/A</v>
      </c>
      <c r="BF24" s="101" t="e">
        <f ca="true">+IF(AND(ISNUMBER(OFFSET('Hygiene Data'!$F$5,0,10*ROW('Hygiene Data'!F18))),'Data Summary'!DU24="Yes"),OFFSET('Hygiene Data'!$F$5,0,10*ROW('Hygiene Data'!F18)),NA())</f>
        <v>#N/A</v>
      </c>
      <c r="BG24" s="101" t="e">
        <f ca="true">+IF(AND(ISNUMBER(OFFSET('Hygiene Data'!$F$7,0,10*ROW('Hygiene Data'!F18))),'Data Summary'!DV24="Yes"),OFFSET('Hygiene Data'!$F$7,0,10*ROW('Hygiene Data'!F18)),NA())</f>
        <v>#N/A</v>
      </c>
      <c r="BH24" s="101" t="e">
        <f ca="true">+IF(AND(ISNUMBER(OFFSET('Hygiene Data'!$F$9,0,10*ROW('Hygiene Data'!F18))),'Data Summary'!DW24="Yes"),OFFSET('Hygiene Data'!$F$9,0,10*ROW('Hygiene Data'!F18)),NA())</f>
        <v>#N/A</v>
      </c>
      <c r="BI24" s="101" t="e">
        <f ca="true">+IF(AND(ISNUMBER(OFFSET('Hygiene Data'!$G$5,0,10*ROW('Hygiene Data'!G18))),'Data Summary'!DX24="Yes"),OFFSET('Hygiene Data'!$G$5,0,10*ROW('Hygiene Data'!G18)),NA())</f>
        <v>#N/A</v>
      </c>
      <c r="BJ24" s="101" t="e">
        <f ca="true">+IF(AND(ISNUMBER(OFFSET('Hygiene Data'!$G$7,0,10*ROW('Hygiene Data'!G18))),'Data Summary'!DY24="Yes"),OFFSET('Hygiene Data'!$G$7,0,10*ROW('Hygiene Data'!G18)),NA())</f>
        <v>#N/A</v>
      </c>
      <c r="BK24" s="101" t="e">
        <f ca="true">+IF(AND(ISNUMBER(OFFSET('Hygiene Data'!$G$9,0,10*ROW('Hygiene Data'!G18))),'Data Summary'!DZ24="Yes"),OFFSET('Hygiene Data'!$G$9,0,10*ROW('Hygiene Data'!G18)),NA())</f>
        <v>#N/A</v>
      </c>
      <c r="BL24" s="101" t="e">
        <f ca="true">+IF(AND(ISNUMBER(OFFSET('Hygiene Data'!$H$5,0,10*ROW('Hygiene Data'!H18))),'Data Summary'!EA24="Yes"),OFFSET('Hygiene Data'!$H$5,0,10*ROW('Hygiene Data'!H18)),NA())</f>
        <v>#N/A</v>
      </c>
      <c r="BM24" s="101" t="e">
        <f ca="true">+IF(AND(ISNUMBER(OFFSET('Hygiene Data'!$H$7,0,10*ROW('Hygiene Data'!H18))),'Data Summary'!EB24="Yes"),OFFSET('Hygiene Data'!$H$7,0,10*ROW('Hygiene Data'!H18)),NA())</f>
        <v>#N/A</v>
      </c>
      <c r="BN24" s="101" t="e">
        <f ca="true">+IF(AND(ISNUMBER(OFFSET('Hygiene Data'!$H$9,0,10*ROW('Hygiene Data'!H18))),'Data Summary'!EC24="Yes"),OFFSET('Hygiene Data'!$H$9,0,10*ROW('Hygiene Data'!H18)),NA())</f>
        <v>#N/A</v>
      </c>
      <c r="BO24" s="101" t="e">
        <f ca="true">+IF(AND(ISNUMBER(OFFSET('Hygiene Data'!$I$5,0,10*ROW('Hygiene Data'!I18))),'Data Summary'!ED24="Yes"),OFFSET('Hygiene Data'!$I$5,0,10*ROW('Hygiene Data'!I18)),NA())</f>
        <v>#N/A</v>
      </c>
      <c r="BP24" s="101" t="e">
        <f ca="true">+IF(AND(ISNUMBER(OFFSET('Hygiene Data'!$I$7,0,10*ROW('Hygiene Data'!I18))),'Data Summary'!EE24="Yes"),OFFSET('Hygiene Data'!$I$7,0,10*ROW('Hygiene Data'!I18)),NA())</f>
        <v>#N/A</v>
      </c>
      <c r="BQ24" s="101" t="e">
        <f ca="true">+IF(AND(ISNUMBER(OFFSET('Hygiene Data'!$I$9,0,10*ROW('Hygiene Data'!I18))),'Data Summary'!EF24="Yes"),OFFSET('Hygiene Data'!$I$9,0,10*ROW('Hygiene Data'!I18)),NA())</f>
        <v>#N/A</v>
      </c>
    </row>
    <row xmlns:x14ac="http://schemas.microsoft.com/office/spreadsheetml/2009/9/ac" r="25" x14ac:dyDescent="0.2">
      <c r="A25" s="362" t="str">
        <f ca="true">+RIGHT('Data Summary'!A25,LEN('Data Summary'!A25)-9)</f>
        <v>SDG</v>
      </c>
      <c r="B25" s="38" t="str">
        <f ca="true">+IF(ISTEXT('Data Summary'!B25),'Data Summary'!B25,"")</f>
        <v>Admin</v>
      </c>
      <c r="C25" s="361">
        <f ca="true">+VALUE('Data Summary'!C25)</f>
        <v>2018</v>
      </c>
      <c r="D25" s="99" t="e">
        <f ca="true">+IF(AND(ISNUMBER(OFFSET('Water Data'!$D$4,0,10*ROW('Water Data'!D19))),'Data Summary'!BS25="Yes"),100-OFFSET('Water Data'!$D$4,0,10*ROW('Water Data'!D19)),NA())</f>
        <v>#N/A</v>
      </c>
      <c r="E25" s="99" t="e">
        <f ca="true">+IF(AND(ISNUMBER(OFFSET('Water Data'!$D$6,0,10*ROW('Water Data'!D19))),'Data Summary'!BT25="Yes"),OFFSET('Water Data'!$D$6,0,10*ROW('Water Data'!D19)),NA())</f>
        <v>#N/A</v>
      </c>
      <c r="F25" s="99">
        <f ca="true">+IF(AND(ISNUMBER(OFFSET('Water Data'!$D$9,0,10*ROW('Water Data'!D19))),'Data Summary'!BU25="Yes"),OFFSET('Water Data'!$D$9,0,10*ROW('Water Data'!D19)),NA())</f>
        <v>99.6</v>
      </c>
      <c r="G25" s="99" t="e">
        <f ca="true">+IF(AND(ISNUMBER(OFFSET('Water Data'!$E$4,0,10*ROW('Water Data'!E19))),'Data Summary'!BV25="Yes"),100-OFFSET('Water Data'!$E$4,0,10*ROW('Water Data'!E19)),NA())</f>
        <v>#N/A</v>
      </c>
      <c r="H25" s="99" t="e">
        <f ca="true">+IF(AND(ISNUMBER(OFFSET('Water Data'!$E$6,0,10*ROW('Water Data'!E19))),'Data Summary'!BW25="Yes"),OFFSET('Water Data'!$E$6,0,10*ROW('Water Data'!E19)),NA())</f>
        <v>#N/A</v>
      </c>
      <c r="I25" s="99" t="e">
        <f ca="true">+IF(AND(ISNUMBER(OFFSET('Water Data'!$E$9,0,10*ROW('Water Data'!E19))),'Data Summary'!BX25="Yes"),OFFSET('Water Data'!$E$9,0,10*ROW('Water Data'!E19)),NA())</f>
        <v>#N/A</v>
      </c>
      <c r="J25" s="99" t="e">
        <f ca="true">+IF(AND(ISNUMBER(OFFSET('Water Data'!$F$4,0,10*ROW('Water Data'!F19))),'Data Summary'!BY25="Yes"),100-OFFSET('Water Data'!$F$4,0,10*ROW('Water Data'!F19)),NA())</f>
        <v>#N/A</v>
      </c>
      <c r="K25" s="99" t="e">
        <f ca="true">+IF(AND(ISNUMBER(OFFSET('Water Data'!$F$6,0,10*ROW('Water Data'!F19))),'Data Summary'!BZ25="Yes"),OFFSET('Water Data'!$F$6,0,10*ROW('Water Data'!F19)),NA())</f>
        <v>#N/A</v>
      </c>
      <c r="L25" s="99" t="e">
        <f ca="true">+IF(AND(ISNUMBER(OFFSET('Water Data'!$F$9,0,10*ROW('Water Data'!F19))),'Data Summary'!CA25="Yes"),OFFSET('Water Data'!$F$9,0,10*ROW('Water Data'!F19)),NA())</f>
        <v>#N/A</v>
      </c>
      <c r="M25" s="99" t="e">
        <f ca="true">+IF(AND(ISNUMBER(OFFSET('Water Data'!$G$4,0,10*ROW('Water Data'!G19))),'Data Summary'!CB25="Yes"),100-OFFSET('Water Data'!$G$4,0,10*ROW('Water Data'!G19)),NA())</f>
        <v>#N/A</v>
      </c>
      <c r="N25" s="99" t="e">
        <f ca="true">+IF(AND(ISNUMBER(OFFSET('Water Data'!$G$6,0,10*ROW('Water Data'!G19))),'Data Summary'!CC25="Yes"),OFFSET('Water Data'!$G$6,0,10*ROW('Water Data'!G19)),NA())</f>
        <v>#N/A</v>
      </c>
      <c r="O25" s="99" t="e">
        <f ca="true">+IF(AND(ISNUMBER(OFFSET('Water Data'!$G$9,0,10*ROW('Water Data'!G19))),'Data Summary'!CD25="Yes"),OFFSET('Water Data'!$G$9,0,10*ROW('Water Data'!G19)),NA())</f>
        <v>#N/A</v>
      </c>
      <c r="P25" s="99" t="e">
        <f ca="true">+IF(AND(ISNUMBER(OFFSET('Water Data'!$H$4,0,10*ROW('Water Data'!H19))),'Data Summary'!CE25="Yes"),100-OFFSET('Water Data'!$H$4,0,10*ROW('Water Data'!H19)),NA())</f>
        <v>#N/A</v>
      </c>
      <c r="Q25" s="99" t="e">
        <f ca="true">+IF(AND(ISNUMBER(OFFSET('Water Data'!$H$6,0,10*ROW('Water Data'!H19))),'Data Summary'!CF25="Yes"),OFFSET('Water Data'!$H$6,0,10*ROW('Water Data'!H19)),NA())</f>
        <v>#N/A</v>
      </c>
      <c r="R25" s="99">
        <f ca="true">+IF(AND(ISNUMBER(OFFSET('Water Data'!$H$9,0,10*ROW('Water Data'!H19))),'Data Summary'!CG25="Yes"),OFFSET('Water Data'!$H$9,0,10*ROW('Water Data'!H19)),NA())</f>
        <v>99.4</v>
      </c>
      <c r="S25" s="99" t="e">
        <f ca="true">+IF(AND(ISNUMBER(OFFSET('Water Data'!$I$4,0,10*ROW('Water Data'!I19))),'Data Summary'!CH25="Yes"),100-OFFSET('Water Data'!$I$4,0,10*ROW('Water Data'!I19)),NA())</f>
        <v>#N/A</v>
      </c>
      <c r="T25" s="99" t="e">
        <f ca="true">+IF(AND(ISNUMBER(OFFSET('Water Data'!$I$6,0,10*ROW('Water Data'!I19))),'Data Summary'!CI25="Yes"),OFFSET('Water Data'!$I$6,0,10*ROW('Water Data'!I19)),NA())</f>
        <v>#N/A</v>
      </c>
      <c r="U25" s="99">
        <f ca="true">+IF(AND(ISNUMBER(OFFSET('Water Data'!$I$9,0,10*ROW('Water Data'!I19))),'Data Summary'!CJ25="Yes"),OFFSET('Water Data'!$I$9,0,10*ROW('Water Data'!I19)),NA())</f>
        <v>99.699999999999989</v>
      </c>
      <c r="V25" s="100" t="e">
        <f ca="true">+IF(AND(ISNUMBER(OFFSET('Sanitation Data'!$D$4,0,10*ROW('Sanitation Data'!D19))),'Data Summary'!CK25="Yes"),100-OFFSET('Sanitation Data'!$D$4,0,10*ROW('Sanitation Data'!D19)),NA())</f>
        <v>#N/A</v>
      </c>
      <c r="W25" s="100" t="e">
        <f ca="true">+IF(AND(ISNUMBER(OFFSET('Sanitation Data'!$D$6,0,10*ROW('Sanitation Data'!D19))),'Data Summary'!CL25="Yes"),OFFSET('Sanitation Data'!$D$6,0,10*ROW('Sanitation Data'!D19)),NA())</f>
        <v>#N/A</v>
      </c>
      <c r="X25" s="100" t="e">
        <f ca="true">+IF(AND(ISNUMBER(OFFSET('Sanitation Data'!$D$10,0,10*ROW('Sanitation Data'!D19))),'Data Summary'!CM25="Yes"),OFFSET('Sanitation Data'!$D$10,0,10*ROW('Sanitation Data'!D19)),NA())</f>
        <v>#N/A</v>
      </c>
      <c r="Y25" s="100" t="e">
        <f ca="true">+IF(AND(ISNUMBER(OFFSET('Sanitation Data'!$D$11,0,10*ROW('Sanitation Data'!D19))),'Data Summary'!CN25="Yes"),OFFSET('Sanitation Data'!$D$11,0,10*ROW('Sanitation Data'!D19)),NA())</f>
        <v>#N/A</v>
      </c>
      <c r="Z25" s="100">
        <f ca="true">+IF(AND(ISNUMBER(OFFSET('Sanitation Data'!$D$12,0,10*ROW('Sanitation Data'!D19))),'Data Summary'!CO25="Yes"),OFFSET('Sanitation Data'!$D$12,0,10*ROW('Sanitation Data'!D19)),NA())</f>
        <v>99.6</v>
      </c>
      <c r="AA25" s="100" t="e">
        <f ca="true">+IF(AND(ISNUMBER(OFFSET('Sanitation Data'!$E$4,0,10*ROW('Sanitation Data'!E19))),'Data Summary'!CP25="Yes"),100-OFFSET('Sanitation Data'!$E$4,0,10*ROW('Sanitation Data'!E19)),NA())</f>
        <v>#N/A</v>
      </c>
      <c r="AB25" s="100" t="e">
        <f ca="true">+IF(AND(ISNUMBER(OFFSET('Sanitation Data'!$E$6,0,10*ROW('Sanitation Data'!E19))),'Data Summary'!CQ25="Yes"),OFFSET('Sanitation Data'!$E$6,0,10*ROW('Sanitation Data'!E19)),NA())</f>
        <v>#N/A</v>
      </c>
      <c r="AC25" s="100" t="e">
        <f ca="true">+IF(AND(ISNUMBER(OFFSET('Sanitation Data'!$E$10,0,10*ROW('Sanitation Data'!E19))),'Data Summary'!CR25="Yes"),OFFSET('Sanitation Data'!$E$10,0,10*ROW('Sanitation Data'!E19)),NA())</f>
        <v>#N/A</v>
      </c>
      <c r="AD25" s="100" t="e">
        <f ca="true">+IF(AND(ISNUMBER(OFFSET('Sanitation Data'!$E$11,0,10*ROW('Sanitation Data'!E19))),'Data Summary'!CS25="Yes"),OFFSET('Sanitation Data'!$E$11,0,10*ROW('Sanitation Data'!E19)),NA())</f>
        <v>#N/A</v>
      </c>
      <c r="AE25" s="100" t="e">
        <f ca="true">+IF(AND(ISNUMBER(OFFSET('Sanitation Data'!$E$12,0,10*ROW('Sanitation Data'!E19))),'Data Summary'!CT25="Yes"),OFFSET('Sanitation Data'!$E$12,0,10*ROW('Sanitation Data'!E19)),NA())</f>
        <v>#N/A</v>
      </c>
      <c r="AF25" s="100" t="e">
        <f ca="true">+IF(AND(ISNUMBER(OFFSET('Sanitation Data'!$F$4,0,10*ROW('Sanitation Data'!F19))),'Data Summary'!CU25="Yes"),100-OFFSET('Sanitation Data'!$F$4,0,10*ROW('Sanitation Data'!F19)),NA())</f>
        <v>#N/A</v>
      </c>
      <c r="AG25" s="100" t="e">
        <f ca="true">+IF(AND(ISNUMBER(OFFSET('Sanitation Data'!$F$6,0,10*ROW('Sanitation Data'!F19))),'Data Summary'!CV25="Yes"),OFFSET('Sanitation Data'!$F$6,0,10*ROW('Sanitation Data'!F19)),NA())</f>
        <v>#N/A</v>
      </c>
      <c r="AH25" s="100" t="e">
        <f ca="true">+IF(AND(ISNUMBER(OFFSET('Sanitation Data'!$F$10,0,10*ROW('Sanitation Data'!F19))),'Data Summary'!CW25="Yes"),OFFSET('Sanitation Data'!$F$10,0,10*ROW('Sanitation Data'!F19)),NA())</f>
        <v>#N/A</v>
      </c>
      <c r="AI25" s="100" t="e">
        <f ca="true">+IF(AND(ISNUMBER(OFFSET('Sanitation Data'!$F$11,0,10*ROW('Sanitation Data'!F19))),'Data Summary'!CX25="Yes"),OFFSET('Sanitation Data'!$F$11,0,10*ROW('Sanitation Data'!F19)),NA())</f>
        <v>#N/A</v>
      </c>
      <c r="AJ25" s="100" t="e">
        <f ca="true">+IF(AND(ISNUMBER(OFFSET('Sanitation Data'!$F$12,0,10*ROW('Sanitation Data'!F19))),'Data Summary'!CY25="Yes"),OFFSET('Sanitation Data'!$F$12,0,10*ROW('Sanitation Data'!F19)),NA())</f>
        <v>#N/A</v>
      </c>
      <c r="AK25" s="100" t="e">
        <f ca="true">+IF(AND(ISNUMBER(OFFSET('Sanitation Data'!$G$4,0,10*ROW('Sanitation Data'!G19))),'Data Summary'!CZ25="Yes"),100-OFFSET('Sanitation Data'!$G$4,0,10*ROW('Sanitation Data'!G19)),NA())</f>
        <v>#N/A</v>
      </c>
      <c r="AL25" s="100" t="e">
        <f ca="true">+IF(AND(ISNUMBER(OFFSET('Sanitation Data'!$G$6,0,10*ROW('Sanitation Data'!G19))),'Data Summary'!DA25="Yes"),OFFSET('Sanitation Data'!$G$6,0,10*ROW('Sanitation Data'!G19)),NA())</f>
        <v>#N/A</v>
      </c>
      <c r="AM25" s="100" t="e">
        <f ca="true">+IF(AND(ISNUMBER(OFFSET('Sanitation Data'!$G$10,0,10*ROW('Sanitation Data'!G19))),'Data Summary'!DB25="Yes"),OFFSET('Sanitation Data'!$G$10,0,10*ROW('Sanitation Data'!G19)),NA())</f>
        <v>#N/A</v>
      </c>
      <c r="AN25" s="100" t="e">
        <f ca="true">+IF(AND(ISNUMBER(OFFSET('Sanitation Data'!$G$11,0,10*ROW('Sanitation Data'!G19))),'Data Summary'!DC25="Yes"),OFFSET('Sanitation Data'!$G$11,0,10*ROW('Sanitation Data'!G19)),NA())</f>
        <v>#N/A</v>
      </c>
      <c r="AO25" s="100" t="e">
        <f ca="true">+IF(AND(ISNUMBER(OFFSET('Sanitation Data'!$G$12,0,10*ROW('Sanitation Data'!G19))),'Data Summary'!DD25="Yes"),OFFSET('Sanitation Data'!$G$12,0,10*ROW('Sanitation Data'!G19)),NA())</f>
        <v>#N/A</v>
      </c>
      <c r="AP25" s="100" t="e">
        <f ca="true">+IF(AND(ISNUMBER(OFFSET('Sanitation Data'!$H$4,0,10*ROW('Sanitation Data'!H19))),'Data Summary'!DE25="Yes"),100-OFFSET('Sanitation Data'!$H$4,0,10*ROW('Sanitation Data'!H19)),NA())</f>
        <v>#N/A</v>
      </c>
      <c r="AQ25" s="100" t="e">
        <f ca="true">+IF(AND(ISNUMBER(OFFSET('Sanitation Data'!$H$6,0,10*ROW('Sanitation Data'!H19))),'Data Summary'!DF25="Yes"),OFFSET('Sanitation Data'!$H$6,0,10*ROW('Sanitation Data'!H19)),NA())</f>
        <v>#N/A</v>
      </c>
      <c r="AR25" s="100" t="e">
        <f ca="true">+IF(AND(ISNUMBER(OFFSET('Sanitation Data'!$H$10,0,10*ROW('Sanitation Data'!H19))),'Data Summary'!DG25="Yes"),OFFSET('Sanitation Data'!$H$10,0,10*ROW('Sanitation Data'!H19)),NA())</f>
        <v>#N/A</v>
      </c>
      <c r="AS25" s="100" t="e">
        <f ca="true">+IF(AND(ISNUMBER(OFFSET('Sanitation Data'!$H$11,0,10*ROW('Sanitation Data'!H19))),'Data Summary'!DH25="Yes"),OFFSET('Sanitation Data'!$H$11,0,10*ROW('Sanitation Data'!H19)),NA())</f>
        <v>#N/A</v>
      </c>
      <c r="AT25" s="100">
        <f ca="true">+IF(AND(ISNUMBER(OFFSET('Sanitation Data'!$H$12,0,10*ROW('Sanitation Data'!H19))),'Data Summary'!DI25="Yes"),OFFSET('Sanitation Data'!$H$12,0,10*ROW('Sanitation Data'!H19)),NA())</f>
        <v>99.6</v>
      </c>
      <c r="AU25" s="100" t="e">
        <f ca="true">+IF(AND(ISNUMBER(OFFSET('Sanitation Data'!$I$4,0,10*ROW('Sanitation Data'!I19))),'Data Summary'!DJ25="Yes"),100-OFFSET('Sanitation Data'!$I$4,0,10*ROW('Sanitation Data'!I19)),NA())</f>
        <v>#N/A</v>
      </c>
      <c r="AV25" s="100" t="e">
        <f ca="true">+IF(AND(ISNUMBER(OFFSET('Sanitation Data'!$I$6,0,10*ROW('Sanitation Data'!I19))),'Data Summary'!DK25="Yes"),OFFSET('Sanitation Data'!$I$6,0,10*ROW('Sanitation Data'!I19)),NA())</f>
        <v>#N/A</v>
      </c>
      <c r="AW25" s="100" t="e">
        <f ca="true">+IF(AND(ISNUMBER(OFFSET('Sanitation Data'!$I$10,0,10*ROW('Sanitation Data'!I19))),'Data Summary'!DL25="Yes"),OFFSET('Sanitation Data'!$I$10,0,10*ROW('Sanitation Data'!I19)),NA())</f>
        <v>#N/A</v>
      </c>
      <c r="AX25" s="100" t="e">
        <f ca="true">+IF(AND(ISNUMBER(OFFSET('Sanitation Data'!$I$11,0,10*ROW('Sanitation Data'!I19))),'Data Summary'!DM25="Yes"),OFFSET('Sanitation Data'!$I$11,0,10*ROW('Sanitation Data'!I19)),NA())</f>
        <v>#N/A</v>
      </c>
      <c r="AY25" s="100">
        <f ca="true">+IF(AND(ISNUMBER(OFFSET('Sanitation Data'!$I$12,0,10*ROW('Sanitation Data'!I19))),'Data Summary'!DN25="Yes"),OFFSET('Sanitation Data'!$I$12,0,10*ROW('Sanitation Data'!I19)),NA())</f>
        <v>99.6</v>
      </c>
      <c r="AZ25" s="101" t="e">
        <f ca="true">+IF(AND(ISNUMBER(OFFSET('Hygiene Data'!$D$5,0,10*ROW('Hygiene Data'!D19))),'Data Summary'!DO25="Yes"),OFFSET('Hygiene Data'!$D$5,0,10*ROW('Hygiene Data'!D19)),NA())</f>
        <v>#N/A</v>
      </c>
      <c r="BA25" s="101">
        <f ca="true">+IF(AND(ISNUMBER(OFFSET('Hygiene Data'!$D$7,0,10*ROW('Hygiene Data'!D19))),'Data Summary'!DP25="Yes"),OFFSET('Hygiene Data'!$D$7,0,10*ROW('Hygiene Data'!D19)),NA())</f>
        <v>98.1</v>
      </c>
      <c r="BB25" s="101" t="e">
        <f ca="true">+IF(AND(ISNUMBER(OFFSET('Hygiene Data'!$D$9,0,10*ROW('Hygiene Data'!D19))),'Data Summary'!DQ25="Yes"),OFFSET('Hygiene Data'!$D$9,0,10*ROW('Hygiene Data'!D19)),NA())</f>
        <v>#N/A</v>
      </c>
      <c r="BC25" s="101" t="e">
        <f ca="true">+IF(AND(ISNUMBER(OFFSET('Hygiene Data'!$E$5,0,10*ROW('Hygiene Data'!E19))),'Data Summary'!DR25="Yes"),OFFSET('Hygiene Data'!$E$5,0,10*ROW('Hygiene Data'!E19)),NA())</f>
        <v>#N/A</v>
      </c>
      <c r="BD25" s="101" t="e">
        <f ca="true">+IF(AND(ISNUMBER(OFFSET('Hygiene Data'!$E$7,0,10*ROW('Hygiene Data'!E19))),'Data Summary'!DS25="Yes"),OFFSET('Hygiene Data'!$E$7,0,10*ROW('Hygiene Data'!E19)),NA())</f>
        <v>#N/A</v>
      </c>
      <c r="BE25" s="101" t="e">
        <f ca="true">+IF(AND(ISNUMBER(OFFSET('Hygiene Data'!$E$9,0,10*ROW('Hygiene Data'!E19))),'Data Summary'!DT25="Yes"),OFFSET('Hygiene Data'!$E$9,0,10*ROW('Hygiene Data'!E19)),NA())</f>
        <v>#N/A</v>
      </c>
      <c r="BF25" s="101" t="e">
        <f ca="true">+IF(AND(ISNUMBER(OFFSET('Hygiene Data'!$F$5,0,10*ROW('Hygiene Data'!F19))),'Data Summary'!DU25="Yes"),OFFSET('Hygiene Data'!$F$5,0,10*ROW('Hygiene Data'!F19)),NA())</f>
        <v>#N/A</v>
      </c>
      <c r="BG25" s="101" t="e">
        <f ca="true">+IF(AND(ISNUMBER(OFFSET('Hygiene Data'!$F$7,0,10*ROW('Hygiene Data'!F19))),'Data Summary'!DV25="Yes"),OFFSET('Hygiene Data'!$F$7,0,10*ROW('Hygiene Data'!F19)),NA())</f>
        <v>#N/A</v>
      </c>
      <c r="BH25" s="101" t="e">
        <f ca="true">+IF(AND(ISNUMBER(OFFSET('Hygiene Data'!$F$9,0,10*ROW('Hygiene Data'!F19))),'Data Summary'!DW25="Yes"),OFFSET('Hygiene Data'!$F$9,0,10*ROW('Hygiene Data'!F19)),NA())</f>
        <v>#N/A</v>
      </c>
      <c r="BI25" s="101" t="e">
        <f ca="true">+IF(AND(ISNUMBER(OFFSET('Hygiene Data'!$G$5,0,10*ROW('Hygiene Data'!G19))),'Data Summary'!DX25="Yes"),OFFSET('Hygiene Data'!$G$5,0,10*ROW('Hygiene Data'!G19)),NA())</f>
        <v>#N/A</v>
      </c>
      <c r="BJ25" s="101" t="e">
        <f ca="true">+IF(AND(ISNUMBER(OFFSET('Hygiene Data'!$G$7,0,10*ROW('Hygiene Data'!G19))),'Data Summary'!DY25="Yes"),OFFSET('Hygiene Data'!$G$7,0,10*ROW('Hygiene Data'!G19)),NA())</f>
        <v>#N/A</v>
      </c>
      <c r="BK25" s="101" t="e">
        <f ca="true">+IF(AND(ISNUMBER(OFFSET('Hygiene Data'!$G$9,0,10*ROW('Hygiene Data'!G19))),'Data Summary'!DZ25="Yes"),OFFSET('Hygiene Data'!$G$9,0,10*ROW('Hygiene Data'!G19)),NA())</f>
        <v>#N/A</v>
      </c>
      <c r="BL25" s="101" t="e">
        <f ca="true">+IF(AND(ISNUMBER(OFFSET('Hygiene Data'!$H$5,0,10*ROW('Hygiene Data'!H19))),'Data Summary'!EA25="Yes"),OFFSET('Hygiene Data'!$H$5,0,10*ROW('Hygiene Data'!H19)),NA())</f>
        <v>#N/A</v>
      </c>
      <c r="BM25" s="101">
        <f ca="true">+IF(AND(ISNUMBER(OFFSET('Hygiene Data'!$H$7,0,10*ROW('Hygiene Data'!H19))),'Data Summary'!EB25="Yes"),OFFSET('Hygiene Data'!$H$7,0,10*ROW('Hygiene Data'!H19)),NA())</f>
        <v>96.5</v>
      </c>
      <c r="BN25" s="101" t="e">
        <f ca="true">+IF(AND(ISNUMBER(OFFSET('Hygiene Data'!$H$9,0,10*ROW('Hygiene Data'!H19))),'Data Summary'!EC25="Yes"),OFFSET('Hygiene Data'!$H$9,0,10*ROW('Hygiene Data'!H19)),NA())</f>
        <v>#N/A</v>
      </c>
      <c r="BO25" s="101" t="e">
        <f ca="true">+IF(AND(ISNUMBER(OFFSET('Hygiene Data'!$I$5,0,10*ROW('Hygiene Data'!I19))),'Data Summary'!ED25="Yes"),OFFSET('Hygiene Data'!$I$5,0,10*ROW('Hygiene Data'!I19)),NA())</f>
        <v>#N/A</v>
      </c>
      <c r="BP25" s="101">
        <f ca="true">+IF(AND(ISNUMBER(OFFSET('Hygiene Data'!$I$7,0,10*ROW('Hygiene Data'!I19))),'Data Summary'!EE25="Yes"),OFFSET('Hygiene Data'!$I$7,0,10*ROW('Hygiene Data'!I19)),NA())</f>
        <v>98.45</v>
      </c>
      <c r="BQ25" s="101" t="e">
        <f ca="true">+IF(AND(ISNUMBER(OFFSET('Hygiene Data'!$I$9,0,10*ROW('Hygiene Data'!I19))),'Data Summary'!EF25="Yes"),OFFSET('Hygiene Data'!$I$9,0,10*ROW('Hygiene Data'!I19)),NA())</f>
        <v>#N/A</v>
      </c>
    </row>
    <row xmlns:x14ac="http://schemas.microsoft.com/office/spreadsheetml/2009/9/ac" r="26" x14ac:dyDescent="0.2">
      <c r="A26" s="362" t="str">
        <f ca="true">+RIGHT('Data Summary'!A26,LEN('Data Summary'!A26)-9)</f>
        <v>SDG</v>
      </c>
      <c r="B26" s="38" t="str">
        <f ca="true">+IF(ISTEXT('Data Summary'!B26),'Data Summary'!B26,"")</f>
        <v>Admin</v>
      </c>
      <c r="C26" s="361">
        <f ca="true">+VALUE('Data Summary'!C26)</f>
        <v>2019</v>
      </c>
      <c r="D26" s="99" t="e">
        <f ca="true">+IF(AND(ISNUMBER(OFFSET('Water Data'!$D$4,0,10*ROW('Water Data'!D20))),'Data Summary'!BS26="Yes"),100-OFFSET('Water Data'!$D$4,0,10*ROW('Water Data'!D20)),NA())</f>
        <v>#N/A</v>
      </c>
      <c r="E26" s="99" t="e">
        <f ca="true">+IF(AND(ISNUMBER(OFFSET('Water Data'!$D$6,0,10*ROW('Water Data'!D20))),'Data Summary'!BT26="Yes"),OFFSET('Water Data'!$D$6,0,10*ROW('Water Data'!D20)),NA())</f>
        <v>#N/A</v>
      </c>
      <c r="F26" s="99">
        <f ca="true">+IF(AND(ISNUMBER(OFFSET('Water Data'!$D$9,0,10*ROW('Water Data'!D20))),'Data Summary'!BU26="Yes"),OFFSET('Water Data'!$D$9,0,10*ROW('Water Data'!D20)),NA())</f>
        <v>98.9</v>
      </c>
      <c r="G26" s="99" t="e">
        <f ca="true">+IF(AND(ISNUMBER(OFFSET('Water Data'!$E$4,0,10*ROW('Water Data'!E20))),'Data Summary'!BV26="Yes"),100-OFFSET('Water Data'!$E$4,0,10*ROW('Water Data'!E20)),NA())</f>
        <v>#N/A</v>
      </c>
      <c r="H26" s="99" t="e">
        <f ca="true">+IF(AND(ISNUMBER(OFFSET('Water Data'!$E$6,0,10*ROW('Water Data'!E20))),'Data Summary'!BW26="Yes"),OFFSET('Water Data'!$E$6,0,10*ROW('Water Data'!E20)),NA())</f>
        <v>#N/A</v>
      </c>
      <c r="I26" s="99" t="e">
        <f ca="true">+IF(AND(ISNUMBER(OFFSET('Water Data'!$E$9,0,10*ROW('Water Data'!E20))),'Data Summary'!BX26="Yes"),OFFSET('Water Data'!$E$9,0,10*ROW('Water Data'!E20)),NA())</f>
        <v>#N/A</v>
      </c>
      <c r="J26" s="99" t="e">
        <f ca="true">+IF(AND(ISNUMBER(OFFSET('Water Data'!$F$4,0,10*ROW('Water Data'!F20))),'Data Summary'!BY26="Yes"),100-OFFSET('Water Data'!$F$4,0,10*ROW('Water Data'!F20)),NA())</f>
        <v>#N/A</v>
      </c>
      <c r="K26" s="99" t="e">
        <f ca="true">+IF(AND(ISNUMBER(OFFSET('Water Data'!$F$6,0,10*ROW('Water Data'!F20))),'Data Summary'!BZ26="Yes"),OFFSET('Water Data'!$F$6,0,10*ROW('Water Data'!F20)),NA())</f>
        <v>#N/A</v>
      </c>
      <c r="L26" s="99" t="e">
        <f ca="true">+IF(AND(ISNUMBER(OFFSET('Water Data'!$F$9,0,10*ROW('Water Data'!F20))),'Data Summary'!CA26="Yes"),OFFSET('Water Data'!$F$9,0,10*ROW('Water Data'!F20)),NA())</f>
        <v>#N/A</v>
      </c>
      <c r="M26" s="99" t="e">
        <f ca="true">+IF(AND(ISNUMBER(OFFSET('Water Data'!$G$4,0,10*ROW('Water Data'!G20))),'Data Summary'!CB26="Yes"),100-OFFSET('Water Data'!$G$4,0,10*ROW('Water Data'!G20)),NA())</f>
        <v>#N/A</v>
      </c>
      <c r="N26" s="99" t="e">
        <f ca="true">+IF(AND(ISNUMBER(OFFSET('Water Data'!$G$6,0,10*ROW('Water Data'!G20))),'Data Summary'!CC26="Yes"),OFFSET('Water Data'!$G$6,0,10*ROW('Water Data'!G20)),NA())</f>
        <v>#N/A</v>
      </c>
      <c r="O26" s="99" t="e">
        <f ca="true">+IF(AND(ISNUMBER(OFFSET('Water Data'!$G$9,0,10*ROW('Water Data'!G20))),'Data Summary'!CD26="Yes"),OFFSET('Water Data'!$G$9,0,10*ROW('Water Data'!G20)),NA())</f>
        <v>#N/A</v>
      </c>
      <c r="P26" s="99" t="e">
        <f ca="true">+IF(AND(ISNUMBER(OFFSET('Water Data'!$H$4,0,10*ROW('Water Data'!H20))),'Data Summary'!CE26="Yes"),100-OFFSET('Water Data'!$H$4,0,10*ROW('Water Data'!H20)),NA())</f>
        <v>#N/A</v>
      </c>
      <c r="Q26" s="99" t="e">
        <f ca="true">+IF(AND(ISNUMBER(OFFSET('Water Data'!$H$6,0,10*ROW('Water Data'!H20))),'Data Summary'!CF26="Yes"),OFFSET('Water Data'!$H$6,0,10*ROW('Water Data'!H20)),NA())</f>
        <v>#N/A</v>
      </c>
      <c r="R26" s="99">
        <f ca="true">+IF(AND(ISNUMBER(OFFSET('Water Data'!$H$9,0,10*ROW('Water Data'!H20))),'Data Summary'!CG26="Yes"),OFFSET('Water Data'!$H$9,0,10*ROW('Water Data'!H20)),NA())</f>
        <v>98.5</v>
      </c>
      <c r="S26" s="99" t="e">
        <f ca="true">+IF(AND(ISNUMBER(OFFSET('Water Data'!$I$4,0,10*ROW('Water Data'!I20))),'Data Summary'!CH26="Yes"),100-OFFSET('Water Data'!$I$4,0,10*ROW('Water Data'!I20)),NA())</f>
        <v>#N/A</v>
      </c>
      <c r="T26" s="99" t="e">
        <f ca="true">+IF(AND(ISNUMBER(OFFSET('Water Data'!$I$6,0,10*ROW('Water Data'!I20))),'Data Summary'!CI26="Yes"),OFFSET('Water Data'!$I$6,0,10*ROW('Water Data'!I20)),NA())</f>
        <v>#N/A</v>
      </c>
      <c r="U26" s="99">
        <f ca="true">+IF(AND(ISNUMBER(OFFSET('Water Data'!$I$9,0,10*ROW('Water Data'!I20))),'Data Summary'!CJ26="Yes"),OFFSET('Water Data'!$I$9,0,10*ROW('Water Data'!I20)),NA())</f>
        <v>99.050000000000011</v>
      </c>
      <c r="V26" s="100" t="e">
        <f ca="true">+IF(AND(ISNUMBER(OFFSET('Sanitation Data'!$D$4,0,10*ROW('Sanitation Data'!D20))),'Data Summary'!CK26="Yes"),100-OFFSET('Sanitation Data'!$D$4,0,10*ROW('Sanitation Data'!D20)),NA())</f>
        <v>#N/A</v>
      </c>
      <c r="W26" s="100" t="e">
        <f ca="true">+IF(AND(ISNUMBER(OFFSET('Sanitation Data'!$D$6,0,10*ROW('Sanitation Data'!D20))),'Data Summary'!CL26="Yes"),OFFSET('Sanitation Data'!$D$6,0,10*ROW('Sanitation Data'!D20)),NA())</f>
        <v>#N/A</v>
      </c>
      <c r="X26" s="100" t="e">
        <f ca="true">+IF(AND(ISNUMBER(OFFSET('Sanitation Data'!$D$10,0,10*ROW('Sanitation Data'!D20))),'Data Summary'!CM26="Yes"),OFFSET('Sanitation Data'!$D$10,0,10*ROW('Sanitation Data'!D20)),NA())</f>
        <v>#N/A</v>
      </c>
      <c r="Y26" s="100" t="e">
        <f ca="true">+IF(AND(ISNUMBER(OFFSET('Sanitation Data'!$D$11,0,10*ROW('Sanitation Data'!D20))),'Data Summary'!CN26="Yes"),OFFSET('Sanitation Data'!$D$11,0,10*ROW('Sanitation Data'!D20)),NA())</f>
        <v>#N/A</v>
      </c>
      <c r="Z26" s="100">
        <f ca="true">+IF(AND(ISNUMBER(OFFSET('Sanitation Data'!$D$12,0,10*ROW('Sanitation Data'!D20))),'Data Summary'!CO26="Yes"),OFFSET('Sanitation Data'!$D$12,0,10*ROW('Sanitation Data'!D20)),NA())</f>
        <v>99.3</v>
      </c>
      <c r="AA26" s="100" t="e">
        <f ca="true">+IF(AND(ISNUMBER(OFFSET('Sanitation Data'!$E$4,0,10*ROW('Sanitation Data'!E20))),'Data Summary'!CP26="Yes"),100-OFFSET('Sanitation Data'!$E$4,0,10*ROW('Sanitation Data'!E20)),NA())</f>
        <v>#N/A</v>
      </c>
      <c r="AB26" s="100" t="e">
        <f ca="true">+IF(AND(ISNUMBER(OFFSET('Sanitation Data'!$E$6,0,10*ROW('Sanitation Data'!E20))),'Data Summary'!CQ26="Yes"),OFFSET('Sanitation Data'!$E$6,0,10*ROW('Sanitation Data'!E20)),NA())</f>
        <v>#N/A</v>
      </c>
      <c r="AC26" s="100" t="e">
        <f ca="true">+IF(AND(ISNUMBER(OFFSET('Sanitation Data'!$E$10,0,10*ROW('Sanitation Data'!E20))),'Data Summary'!CR26="Yes"),OFFSET('Sanitation Data'!$E$10,0,10*ROW('Sanitation Data'!E20)),NA())</f>
        <v>#N/A</v>
      </c>
      <c r="AD26" s="100" t="e">
        <f ca="true">+IF(AND(ISNUMBER(OFFSET('Sanitation Data'!$E$11,0,10*ROW('Sanitation Data'!E20))),'Data Summary'!CS26="Yes"),OFFSET('Sanitation Data'!$E$11,0,10*ROW('Sanitation Data'!E20)),NA())</f>
        <v>#N/A</v>
      </c>
      <c r="AE26" s="100" t="e">
        <f ca="true">+IF(AND(ISNUMBER(OFFSET('Sanitation Data'!$E$12,0,10*ROW('Sanitation Data'!E20))),'Data Summary'!CT26="Yes"),OFFSET('Sanitation Data'!$E$12,0,10*ROW('Sanitation Data'!E20)),NA())</f>
        <v>#N/A</v>
      </c>
      <c r="AF26" s="100" t="e">
        <f ca="true">+IF(AND(ISNUMBER(OFFSET('Sanitation Data'!$F$4,0,10*ROW('Sanitation Data'!F20))),'Data Summary'!CU26="Yes"),100-OFFSET('Sanitation Data'!$F$4,0,10*ROW('Sanitation Data'!F20)),NA())</f>
        <v>#N/A</v>
      </c>
      <c r="AG26" s="100" t="e">
        <f ca="true">+IF(AND(ISNUMBER(OFFSET('Sanitation Data'!$F$6,0,10*ROW('Sanitation Data'!F20))),'Data Summary'!CV26="Yes"),OFFSET('Sanitation Data'!$F$6,0,10*ROW('Sanitation Data'!F20)),NA())</f>
        <v>#N/A</v>
      </c>
      <c r="AH26" s="100" t="e">
        <f ca="true">+IF(AND(ISNUMBER(OFFSET('Sanitation Data'!$F$10,0,10*ROW('Sanitation Data'!F20))),'Data Summary'!CW26="Yes"),OFFSET('Sanitation Data'!$F$10,0,10*ROW('Sanitation Data'!F20)),NA())</f>
        <v>#N/A</v>
      </c>
      <c r="AI26" s="100" t="e">
        <f ca="true">+IF(AND(ISNUMBER(OFFSET('Sanitation Data'!$F$11,0,10*ROW('Sanitation Data'!F20))),'Data Summary'!CX26="Yes"),OFFSET('Sanitation Data'!$F$11,0,10*ROW('Sanitation Data'!F20)),NA())</f>
        <v>#N/A</v>
      </c>
      <c r="AJ26" s="100" t="e">
        <f ca="true">+IF(AND(ISNUMBER(OFFSET('Sanitation Data'!$F$12,0,10*ROW('Sanitation Data'!F20))),'Data Summary'!CY26="Yes"),OFFSET('Sanitation Data'!$F$12,0,10*ROW('Sanitation Data'!F20)),NA())</f>
        <v>#N/A</v>
      </c>
      <c r="AK26" s="100" t="e">
        <f ca="true">+IF(AND(ISNUMBER(OFFSET('Sanitation Data'!$G$4,0,10*ROW('Sanitation Data'!G20))),'Data Summary'!CZ26="Yes"),100-OFFSET('Sanitation Data'!$G$4,0,10*ROW('Sanitation Data'!G20)),NA())</f>
        <v>#N/A</v>
      </c>
      <c r="AL26" s="100" t="e">
        <f ca="true">+IF(AND(ISNUMBER(OFFSET('Sanitation Data'!$G$6,0,10*ROW('Sanitation Data'!G20))),'Data Summary'!DA26="Yes"),OFFSET('Sanitation Data'!$G$6,0,10*ROW('Sanitation Data'!G20)),NA())</f>
        <v>#N/A</v>
      </c>
      <c r="AM26" s="100" t="e">
        <f ca="true">+IF(AND(ISNUMBER(OFFSET('Sanitation Data'!$G$10,0,10*ROW('Sanitation Data'!G20))),'Data Summary'!DB26="Yes"),OFFSET('Sanitation Data'!$G$10,0,10*ROW('Sanitation Data'!G20)),NA())</f>
        <v>#N/A</v>
      </c>
      <c r="AN26" s="100" t="e">
        <f ca="true">+IF(AND(ISNUMBER(OFFSET('Sanitation Data'!$G$11,0,10*ROW('Sanitation Data'!G20))),'Data Summary'!DC26="Yes"),OFFSET('Sanitation Data'!$G$11,0,10*ROW('Sanitation Data'!G20)),NA())</f>
        <v>#N/A</v>
      </c>
      <c r="AO26" s="100" t="e">
        <f ca="true">+IF(AND(ISNUMBER(OFFSET('Sanitation Data'!$G$12,0,10*ROW('Sanitation Data'!G20))),'Data Summary'!DD26="Yes"),OFFSET('Sanitation Data'!$G$12,0,10*ROW('Sanitation Data'!G20)),NA())</f>
        <v>#N/A</v>
      </c>
      <c r="AP26" s="100" t="e">
        <f ca="true">+IF(AND(ISNUMBER(OFFSET('Sanitation Data'!$H$4,0,10*ROW('Sanitation Data'!H20))),'Data Summary'!DE26="Yes"),100-OFFSET('Sanitation Data'!$H$4,0,10*ROW('Sanitation Data'!H20)),NA())</f>
        <v>#N/A</v>
      </c>
      <c r="AQ26" s="100" t="e">
        <f ca="true">+IF(AND(ISNUMBER(OFFSET('Sanitation Data'!$H$6,0,10*ROW('Sanitation Data'!H20))),'Data Summary'!DF26="Yes"),OFFSET('Sanitation Data'!$H$6,0,10*ROW('Sanitation Data'!H20)),NA())</f>
        <v>#N/A</v>
      </c>
      <c r="AR26" s="100" t="e">
        <f ca="true">+IF(AND(ISNUMBER(OFFSET('Sanitation Data'!$H$10,0,10*ROW('Sanitation Data'!H20))),'Data Summary'!DG26="Yes"),OFFSET('Sanitation Data'!$H$10,0,10*ROW('Sanitation Data'!H20)),NA())</f>
        <v>#N/A</v>
      </c>
      <c r="AS26" s="100" t="e">
        <f ca="true">+IF(AND(ISNUMBER(OFFSET('Sanitation Data'!$H$11,0,10*ROW('Sanitation Data'!H20))),'Data Summary'!DH26="Yes"),OFFSET('Sanitation Data'!$H$11,0,10*ROW('Sanitation Data'!H20)),NA())</f>
        <v>#N/A</v>
      </c>
      <c r="AT26" s="100">
        <f ca="true">+IF(AND(ISNUMBER(OFFSET('Sanitation Data'!$H$12,0,10*ROW('Sanitation Data'!H20))),'Data Summary'!DI26="Yes"),OFFSET('Sanitation Data'!$H$12,0,10*ROW('Sanitation Data'!H20)),NA())</f>
        <v>98.9</v>
      </c>
      <c r="AU26" s="100" t="e">
        <f ca="true">+IF(AND(ISNUMBER(OFFSET('Sanitation Data'!$I$4,0,10*ROW('Sanitation Data'!I20))),'Data Summary'!DJ26="Yes"),100-OFFSET('Sanitation Data'!$I$4,0,10*ROW('Sanitation Data'!I20)),NA())</f>
        <v>#N/A</v>
      </c>
      <c r="AV26" s="100" t="e">
        <f ca="true">+IF(AND(ISNUMBER(OFFSET('Sanitation Data'!$I$6,0,10*ROW('Sanitation Data'!I20))),'Data Summary'!DK26="Yes"),OFFSET('Sanitation Data'!$I$6,0,10*ROW('Sanitation Data'!I20)),NA())</f>
        <v>#N/A</v>
      </c>
      <c r="AW26" s="100" t="e">
        <f ca="true">+IF(AND(ISNUMBER(OFFSET('Sanitation Data'!$I$10,0,10*ROW('Sanitation Data'!I20))),'Data Summary'!DL26="Yes"),OFFSET('Sanitation Data'!$I$10,0,10*ROW('Sanitation Data'!I20)),NA())</f>
        <v>#N/A</v>
      </c>
      <c r="AX26" s="100" t="e">
        <f ca="true">+IF(AND(ISNUMBER(OFFSET('Sanitation Data'!$I$11,0,10*ROW('Sanitation Data'!I20))),'Data Summary'!DM26="Yes"),OFFSET('Sanitation Data'!$I$11,0,10*ROW('Sanitation Data'!I20)),NA())</f>
        <v>#N/A</v>
      </c>
      <c r="AY26" s="100">
        <f ca="true">+IF(AND(ISNUMBER(OFFSET('Sanitation Data'!$I$12,0,10*ROW('Sanitation Data'!I20))),'Data Summary'!DN26="Yes"),OFFSET('Sanitation Data'!$I$12,0,10*ROW('Sanitation Data'!I20)),NA())</f>
        <v>99</v>
      </c>
      <c r="AZ26" s="101" t="e">
        <f ca="true">+IF(AND(ISNUMBER(OFFSET('Hygiene Data'!$D$5,0,10*ROW('Hygiene Data'!D20))),'Data Summary'!DO26="Yes"),OFFSET('Hygiene Data'!$D$5,0,10*ROW('Hygiene Data'!D20)),NA())</f>
        <v>#N/A</v>
      </c>
      <c r="BA26" s="101">
        <f ca="true">+IF(AND(ISNUMBER(OFFSET('Hygiene Data'!$D$7,0,10*ROW('Hygiene Data'!D20))),'Data Summary'!DP26="Yes"),OFFSET('Hygiene Data'!$D$7,0,10*ROW('Hygiene Data'!D20)),NA())</f>
        <v>98.5</v>
      </c>
      <c r="BB26" s="101" t="e">
        <f ca="true">+IF(AND(ISNUMBER(OFFSET('Hygiene Data'!$D$9,0,10*ROW('Hygiene Data'!D20))),'Data Summary'!DQ26="Yes"),OFFSET('Hygiene Data'!$D$9,0,10*ROW('Hygiene Data'!D20)),NA())</f>
        <v>#N/A</v>
      </c>
      <c r="BC26" s="101" t="e">
        <f ca="true">+IF(AND(ISNUMBER(OFFSET('Hygiene Data'!$E$5,0,10*ROW('Hygiene Data'!E20))),'Data Summary'!DR26="Yes"),OFFSET('Hygiene Data'!$E$5,0,10*ROW('Hygiene Data'!E20)),NA())</f>
        <v>#N/A</v>
      </c>
      <c r="BD26" s="101" t="e">
        <f ca="true">+IF(AND(ISNUMBER(OFFSET('Hygiene Data'!$E$7,0,10*ROW('Hygiene Data'!E20))),'Data Summary'!DS26="Yes"),OFFSET('Hygiene Data'!$E$7,0,10*ROW('Hygiene Data'!E20)),NA())</f>
        <v>#N/A</v>
      </c>
      <c r="BE26" s="101" t="e">
        <f ca="true">+IF(AND(ISNUMBER(OFFSET('Hygiene Data'!$E$9,0,10*ROW('Hygiene Data'!E20))),'Data Summary'!DT26="Yes"),OFFSET('Hygiene Data'!$E$9,0,10*ROW('Hygiene Data'!E20)),NA())</f>
        <v>#N/A</v>
      </c>
      <c r="BF26" s="101" t="e">
        <f ca="true">+IF(AND(ISNUMBER(OFFSET('Hygiene Data'!$F$5,0,10*ROW('Hygiene Data'!F20))),'Data Summary'!DU26="Yes"),OFFSET('Hygiene Data'!$F$5,0,10*ROW('Hygiene Data'!F20)),NA())</f>
        <v>#N/A</v>
      </c>
      <c r="BG26" s="101" t="e">
        <f ca="true">+IF(AND(ISNUMBER(OFFSET('Hygiene Data'!$F$7,0,10*ROW('Hygiene Data'!F20))),'Data Summary'!DV26="Yes"),OFFSET('Hygiene Data'!$F$7,0,10*ROW('Hygiene Data'!F20)),NA())</f>
        <v>#N/A</v>
      </c>
      <c r="BH26" s="101" t="e">
        <f ca="true">+IF(AND(ISNUMBER(OFFSET('Hygiene Data'!$F$9,0,10*ROW('Hygiene Data'!F20))),'Data Summary'!DW26="Yes"),OFFSET('Hygiene Data'!$F$9,0,10*ROW('Hygiene Data'!F20)),NA())</f>
        <v>#N/A</v>
      </c>
      <c r="BI26" s="101" t="e">
        <f ca="true">+IF(AND(ISNUMBER(OFFSET('Hygiene Data'!$G$5,0,10*ROW('Hygiene Data'!G20))),'Data Summary'!DX26="Yes"),OFFSET('Hygiene Data'!$G$5,0,10*ROW('Hygiene Data'!G20)),NA())</f>
        <v>#N/A</v>
      </c>
      <c r="BJ26" s="101" t="e">
        <f ca="true">+IF(AND(ISNUMBER(OFFSET('Hygiene Data'!$G$7,0,10*ROW('Hygiene Data'!G20))),'Data Summary'!DY26="Yes"),OFFSET('Hygiene Data'!$G$7,0,10*ROW('Hygiene Data'!G20)),NA())</f>
        <v>#N/A</v>
      </c>
      <c r="BK26" s="101" t="e">
        <f ca="true">+IF(AND(ISNUMBER(OFFSET('Hygiene Data'!$G$9,0,10*ROW('Hygiene Data'!G20))),'Data Summary'!DZ26="Yes"),OFFSET('Hygiene Data'!$G$9,0,10*ROW('Hygiene Data'!G20)),NA())</f>
        <v>#N/A</v>
      </c>
      <c r="BL26" s="101" t="e">
        <f ca="true">+IF(AND(ISNUMBER(OFFSET('Hygiene Data'!$H$5,0,10*ROW('Hygiene Data'!H20))),'Data Summary'!EA26="Yes"),OFFSET('Hygiene Data'!$H$5,0,10*ROW('Hygiene Data'!H20)),NA())</f>
        <v>#N/A</v>
      </c>
      <c r="BM26" s="101">
        <f ca="true">+IF(AND(ISNUMBER(OFFSET('Hygiene Data'!$H$7,0,10*ROW('Hygiene Data'!H20))),'Data Summary'!EB26="Yes"),OFFSET('Hygiene Data'!$H$7,0,10*ROW('Hygiene Data'!H20)),NA())</f>
        <v>97.3</v>
      </c>
      <c r="BN26" s="101" t="e">
        <f ca="true">+IF(AND(ISNUMBER(OFFSET('Hygiene Data'!$H$9,0,10*ROW('Hygiene Data'!H20))),'Data Summary'!EC26="Yes"),OFFSET('Hygiene Data'!$H$9,0,10*ROW('Hygiene Data'!H20)),NA())</f>
        <v>#N/A</v>
      </c>
      <c r="BO26" s="101" t="e">
        <f ca="true">+IF(AND(ISNUMBER(OFFSET('Hygiene Data'!$I$5,0,10*ROW('Hygiene Data'!I20))),'Data Summary'!ED26="Yes"),OFFSET('Hygiene Data'!$I$5,0,10*ROW('Hygiene Data'!I20)),NA())</f>
        <v>#N/A</v>
      </c>
      <c r="BP26" s="101">
        <f ca="true">+IF(AND(ISNUMBER(OFFSET('Hygiene Data'!$I$7,0,10*ROW('Hygiene Data'!I20))),'Data Summary'!EE26="Yes"),OFFSET('Hygiene Data'!$I$7,0,10*ROW('Hygiene Data'!I20)),NA())</f>
        <v>98.8</v>
      </c>
      <c r="BQ26" s="101" t="e">
        <f ca="true">+IF(AND(ISNUMBER(OFFSET('Hygiene Data'!$I$9,0,10*ROW('Hygiene Data'!I20))),'Data Summary'!EF26="Yes"),OFFSET('Hygiene Data'!$I$9,0,10*ROW('Hygiene Data'!I20)),NA())</f>
        <v>#N/A</v>
      </c>
    </row>
    <row xmlns:x14ac="http://schemas.microsoft.com/office/spreadsheetml/2009/9/ac" r="27" x14ac:dyDescent="0.2">
      <c r="A27" s="362" t="str">
        <f ca="true">+RIGHT('Data Summary'!A27,LEN('Data Summary'!A27)-9)</f>
        <v>UIS</v>
      </c>
      <c r="B27" s="38" t="str">
        <f ca="true">+IF(ISTEXT('Data Summary'!B27),'Data Summary'!B27,"")</f>
        <v>Other</v>
      </c>
      <c r="C27" s="361">
        <f ca="true">+VALUE('Data Summary'!C27)</f>
        <v>2019</v>
      </c>
      <c r="D27" s="99" t="e">
        <f ca="true">+IF(AND(ISNUMBER(OFFSET('Water Data'!$D$4,0,10*ROW('Water Data'!D21))),'Data Summary'!BS27="Yes"),100-OFFSET('Water Data'!$D$4,0,10*ROW('Water Data'!D21)),NA())</f>
        <v>#N/A</v>
      </c>
      <c r="E27" s="99" t="e">
        <f ca="true">+IF(AND(ISNUMBER(OFFSET('Water Data'!$D$6,0,10*ROW('Water Data'!D21))),'Data Summary'!BT27="Yes"),OFFSET('Water Data'!$D$6,0,10*ROW('Water Data'!D21)),NA())</f>
        <v>#N/A</v>
      </c>
      <c r="F27" s="99" t="e">
        <f ca="true">+IF(AND(ISNUMBER(OFFSET('Water Data'!$D$9,0,10*ROW('Water Data'!D21))),'Data Summary'!BU27="Yes"),OFFSET('Water Data'!$D$9,0,10*ROW('Water Data'!D21)),NA())</f>
        <v>#N/A</v>
      </c>
      <c r="G27" s="99" t="e">
        <f ca="true">+IF(AND(ISNUMBER(OFFSET('Water Data'!$E$4,0,10*ROW('Water Data'!E21))),'Data Summary'!BV27="Yes"),100-OFFSET('Water Data'!$E$4,0,10*ROW('Water Data'!E21)),NA())</f>
        <v>#N/A</v>
      </c>
      <c r="H27" s="99" t="e">
        <f ca="true">+IF(AND(ISNUMBER(OFFSET('Water Data'!$E$6,0,10*ROW('Water Data'!E21))),'Data Summary'!BW27="Yes"),OFFSET('Water Data'!$E$6,0,10*ROW('Water Data'!E21)),NA())</f>
        <v>#N/A</v>
      </c>
      <c r="I27" s="99" t="e">
        <f ca="true">+IF(AND(ISNUMBER(OFFSET('Water Data'!$E$9,0,10*ROW('Water Data'!E21))),'Data Summary'!BX27="Yes"),OFFSET('Water Data'!$E$9,0,10*ROW('Water Data'!E21)),NA())</f>
        <v>#N/A</v>
      </c>
      <c r="J27" s="99" t="e">
        <f ca="true">+IF(AND(ISNUMBER(OFFSET('Water Data'!$F$4,0,10*ROW('Water Data'!F21))),'Data Summary'!BY27="Yes"),100-OFFSET('Water Data'!$F$4,0,10*ROW('Water Data'!F21)),NA())</f>
        <v>#N/A</v>
      </c>
      <c r="K27" s="99" t="e">
        <f ca="true">+IF(AND(ISNUMBER(OFFSET('Water Data'!$F$6,0,10*ROW('Water Data'!F21))),'Data Summary'!BZ27="Yes"),OFFSET('Water Data'!$F$6,0,10*ROW('Water Data'!F21)),NA())</f>
        <v>#N/A</v>
      </c>
      <c r="L27" s="99" t="e">
        <f ca="true">+IF(AND(ISNUMBER(OFFSET('Water Data'!$F$9,0,10*ROW('Water Data'!F21))),'Data Summary'!CA27="Yes"),OFFSET('Water Data'!$F$9,0,10*ROW('Water Data'!F21)),NA())</f>
        <v>#N/A</v>
      </c>
      <c r="M27" s="99" t="e">
        <f ca="true">+IF(AND(ISNUMBER(OFFSET('Water Data'!$G$4,0,10*ROW('Water Data'!G21))),'Data Summary'!CB27="Yes"),100-OFFSET('Water Data'!$G$4,0,10*ROW('Water Data'!G21)),NA())</f>
        <v>#N/A</v>
      </c>
      <c r="N27" s="99" t="e">
        <f ca="true">+IF(AND(ISNUMBER(OFFSET('Water Data'!$G$6,0,10*ROW('Water Data'!G21))),'Data Summary'!CC27="Yes"),OFFSET('Water Data'!$G$6,0,10*ROW('Water Data'!G21)),NA())</f>
        <v>#N/A</v>
      </c>
      <c r="O27" s="99" t="e">
        <f ca="true">+IF(AND(ISNUMBER(OFFSET('Water Data'!$G$9,0,10*ROW('Water Data'!G21))),'Data Summary'!CD27="Yes"),OFFSET('Water Data'!$G$9,0,10*ROW('Water Data'!G21)),NA())</f>
        <v>#N/A</v>
      </c>
      <c r="P27" s="99" t="e">
        <f ca="true">+IF(AND(ISNUMBER(OFFSET('Water Data'!$H$4,0,10*ROW('Water Data'!H21))),'Data Summary'!CE27="Yes"),100-OFFSET('Water Data'!$H$4,0,10*ROW('Water Data'!H21)),NA())</f>
        <v>#N/A</v>
      </c>
      <c r="Q27" s="99" t="e">
        <f ca="true">+IF(AND(ISNUMBER(OFFSET('Water Data'!$H$6,0,10*ROW('Water Data'!H21))),'Data Summary'!CF27="Yes"),OFFSET('Water Data'!$H$6,0,10*ROW('Water Data'!H21)),NA())</f>
        <v>#N/A</v>
      </c>
      <c r="R27" s="99" t="e">
        <f ca="true">+IF(AND(ISNUMBER(OFFSET('Water Data'!$H$9,0,10*ROW('Water Data'!H21))),'Data Summary'!CG27="Yes"),OFFSET('Water Data'!$H$9,0,10*ROW('Water Data'!H21)),NA())</f>
        <v>#N/A</v>
      </c>
      <c r="S27" s="99" t="e">
        <f ca="true">+IF(AND(ISNUMBER(OFFSET('Water Data'!$I$4,0,10*ROW('Water Data'!I21))),'Data Summary'!CH27="Yes"),100-OFFSET('Water Data'!$I$4,0,10*ROW('Water Data'!I21)),NA())</f>
        <v>#N/A</v>
      </c>
      <c r="T27" s="99" t="e">
        <f ca="true">+IF(AND(ISNUMBER(OFFSET('Water Data'!$I$6,0,10*ROW('Water Data'!I21))),'Data Summary'!CI27="Yes"),OFFSET('Water Data'!$I$6,0,10*ROW('Water Data'!I21)),NA())</f>
        <v>#N/A</v>
      </c>
      <c r="U27" s="99" t="e">
        <f ca="true">+IF(AND(ISNUMBER(OFFSET('Water Data'!$I$9,0,10*ROW('Water Data'!I21))),'Data Summary'!CJ27="Yes"),OFFSET('Water Data'!$I$9,0,10*ROW('Water Data'!I21)),NA())</f>
        <v>#N/A</v>
      </c>
      <c r="V27" s="100" t="e">
        <f ca="true">+IF(AND(ISNUMBER(OFFSET('Sanitation Data'!$D$4,0,10*ROW('Sanitation Data'!D21))),'Data Summary'!CK27="Yes"),100-OFFSET('Sanitation Data'!$D$4,0,10*ROW('Sanitation Data'!D21)),NA())</f>
        <v>#N/A</v>
      </c>
      <c r="W27" s="100" t="e">
        <f ca="true">+IF(AND(ISNUMBER(OFFSET('Sanitation Data'!$D$6,0,10*ROW('Sanitation Data'!D21))),'Data Summary'!CL27="Yes"),OFFSET('Sanitation Data'!$D$6,0,10*ROW('Sanitation Data'!D21)),NA())</f>
        <v>#N/A</v>
      </c>
      <c r="X27" s="100" t="e">
        <f ca="true">+IF(AND(ISNUMBER(OFFSET('Sanitation Data'!$D$10,0,10*ROW('Sanitation Data'!D21))),'Data Summary'!CM27="Yes"),OFFSET('Sanitation Data'!$D$10,0,10*ROW('Sanitation Data'!D21)),NA())</f>
        <v>#N/A</v>
      </c>
      <c r="Y27" s="100" t="e">
        <f ca="true">+IF(AND(ISNUMBER(OFFSET('Sanitation Data'!$D$11,0,10*ROW('Sanitation Data'!D21))),'Data Summary'!CN27="Yes"),OFFSET('Sanitation Data'!$D$11,0,10*ROW('Sanitation Data'!D21)),NA())</f>
        <v>#N/A</v>
      </c>
      <c r="Z27" s="100" t="e">
        <f ca="true">+IF(AND(ISNUMBER(OFFSET('Sanitation Data'!$D$12,0,10*ROW('Sanitation Data'!D21))),'Data Summary'!CO27="Yes"),OFFSET('Sanitation Data'!$D$12,0,10*ROW('Sanitation Data'!D21)),NA())</f>
        <v>#N/A</v>
      </c>
      <c r="AA27" s="100" t="e">
        <f ca="true">+IF(AND(ISNUMBER(OFFSET('Sanitation Data'!$E$4,0,10*ROW('Sanitation Data'!E21))),'Data Summary'!CP27="Yes"),100-OFFSET('Sanitation Data'!$E$4,0,10*ROW('Sanitation Data'!E21)),NA())</f>
        <v>#N/A</v>
      </c>
      <c r="AB27" s="100" t="e">
        <f ca="true">+IF(AND(ISNUMBER(OFFSET('Sanitation Data'!$E$6,0,10*ROW('Sanitation Data'!E21))),'Data Summary'!CQ27="Yes"),OFFSET('Sanitation Data'!$E$6,0,10*ROW('Sanitation Data'!E21)),NA())</f>
        <v>#N/A</v>
      </c>
      <c r="AC27" s="100" t="e">
        <f ca="true">+IF(AND(ISNUMBER(OFFSET('Sanitation Data'!$E$10,0,10*ROW('Sanitation Data'!E21))),'Data Summary'!CR27="Yes"),OFFSET('Sanitation Data'!$E$10,0,10*ROW('Sanitation Data'!E21)),NA())</f>
        <v>#N/A</v>
      </c>
      <c r="AD27" s="100" t="e">
        <f ca="true">+IF(AND(ISNUMBER(OFFSET('Sanitation Data'!$E$11,0,10*ROW('Sanitation Data'!E21))),'Data Summary'!CS27="Yes"),OFFSET('Sanitation Data'!$E$11,0,10*ROW('Sanitation Data'!E21)),NA())</f>
        <v>#N/A</v>
      </c>
      <c r="AE27" s="100" t="e">
        <f ca="true">+IF(AND(ISNUMBER(OFFSET('Sanitation Data'!$E$12,0,10*ROW('Sanitation Data'!E21))),'Data Summary'!CT27="Yes"),OFFSET('Sanitation Data'!$E$12,0,10*ROW('Sanitation Data'!E21)),NA())</f>
        <v>#N/A</v>
      </c>
      <c r="AF27" s="100" t="e">
        <f ca="true">+IF(AND(ISNUMBER(OFFSET('Sanitation Data'!$F$4,0,10*ROW('Sanitation Data'!F21))),'Data Summary'!CU27="Yes"),100-OFFSET('Sanitation Data'!$F$4,0,10*ROW('Sanitation Data'!F21)),NA())</f>
        <v>#N/A</v>
      </c>
      <c r="AG27" s="100" t="e">
        <f ca="true">+IF(AND(ISNUMBER(OFFSET('Sanitation Data'!$F$6,0,10*ROW('Sanitation Data'!F21))),'Data Summary'!CV27="Yes"),OFFSET('Sanitation Data'!$F$6,0,10*ROW('Sanitation Data'!F21)),NA())</f>
        <v>#N/A</v>
      </c>
      <c r="AH27" s="100" t="e">
        <f ca="true">+IF(AND(ISNUMBER(OFFSET('Sanitation Data'!$F$10,0,10*ROW('Sanitation Data'!F21))),'Data Summary'!CW27="Yes"),OFFSET('Sanitation Data'!$F$10,0,10*ROW('Sanitation Data'!F21)),NA())</f>
        <v>#N/A</v>
      </c>
      <c r="AI27" s="100" t="e">
        <f ca="true">+IF(AND(ISNUMBER(OFFSET('Sanitation Data'!$F$11,0,10*ROW('Sanitation Data'!F21))),'Data Summary'!CX27="Yes"),OFFSET('Sanitation Data'!$F$11,0,10*ROW('Sanitation Data'!F21)),NA())</f>
        <v>#N/A</v>
      </c>
      <c r="AJ27" s="100" t="e">
        <f ca="true">+IF(AND(ISNUMBER(OFFSET('Sanitation Data'!$F$12,0,10*ROW('Sanitation Data'!F21))),'Data Summary'!CY27="Yes"),OFFSET('Sanitation Data'!$F$12,0,10*ROW('Sanitation Data'!F21)),NA())</f>
        <v>#N/A</v>
      </c>
      <c r="AK27" s="100" t="e">
        <f ca="true">+IF(AND(ISNUMBER(OFFSET('Sanitation Data'!$G$4,0,10*ROW('Sanitation Data'!G21))),'Data Summary'!CZ27="Yes"),100-OFFSET('Sanitation Data'!$G$4,0,10*ROW('Sanitation Data'!G21)),NA())</f>
        <v>#N/A</v>
      </c>
      <c r="AL27" s="100" t="e">
        <f ca="true">+IF(AND(ISNUMBER(OFFSET('Sanitation Data'!$G$6,0,10*ROW('Sanitation Data'!G21))),'Data Summary'!DA27="Yes"),OFFSET('Sanitation Data'!$G$6,0,10*ROW('Sanitation Data'!G21)),NA())</f>
        <v>#N/A</v>
      </c>
      <c r="AM27" s="100" t="e">
        <f ca="true">+IF(AND(ISNUMBER(OFFSET('Sanitation Data'!$G$10,0,10*ROW('Sanitation Data'!G21))),'Data Summary'!DB27="Yes"),OFFSET('Sanitation Data'!$G$10,0,10*ROW('Sanitation Data'!G21)),NA())</f>
        <v>#N/A</v>
      </c>
      <c r="AN27" s="100" t="e">
        <f ca="true">+IF(AND(ISNUMBER(OFFSET('Sanitation Data'!$G$11,0,10*ROW('Sanitation Data'!G21))),'Data Summary'!DC27="Yes"),OFFSET('Sanitation Data'!$G$11,0,10*ROW('Sanitation Data'!G21)),NA())</f>
        <v>#N/A</v>
      </c>
      <c r="AO27" s="100" t="e">
        <f ca="true">+IF(AND(ISNUMBER(OFFSET('Sanitation Data'!$G$12,0,10*ROW('Sanitation Data'!G21))),'Data Summary'!DD27="Yes"),OFFSET('Sanitation Data'!$G$12,0,10*ROW('Sanitation Data'!G21)),NA())</f>
        <v>#N/A</v>
      </c>
      <c r="AP27" s="100" t="e">
        <f ca="true">+IF(AND(ISNUMBER(OFFSET('Sanitation Data'!$H$4,0,10*ROW('Sanitation Data'!H21))),'Data Summary'!DE27="Yes"),100-OFFSET('Sanitation Data'!$H$4,0,10*ROW('Sanitation Data'!H21)),NA())</f>
        <v>#N/A</v>
      </c>
      <c r="AQ27" s="100" t="e">
        <f ca="true">+IF(AND(ISNUMBER(OFFSET('Sanitation Data'!$H$6,0,10*ROW('Sanitation Data'!H21))),'Data Summary'!DF27="Yes"),OFFSET('Sanitation Data'!$H$6,0,10*ROW('Sanitation Data'!H21)),NA())</f>
        <v>#N/A</v>
      </c>
      <c r="AR27" s="100" t="e">
        <f ca="true">+IF(AND(ISNUMBER(OFFSET('Sanitation Data'!$H$10,0,10*ROW('Sanitation Data'!H21))),'Data Summary'!DG27="Yes"),OFFSET('Sanitation Data'!$H$10,0,10*ROW('Sanitation Data'!H21)),NA())</f>
        <v>#N/A</v>
      </c>
      <c r="AS27" s="100" t="e">
        <f ca="true">+IF(AND(ISNUMBER(OFFSET('Sanitation Data'!$H$11,0,10*ROW('Sanitation Data'!H21))),'Data Summary'!DH27="Yes"),OFFSET('Sanitation Data'!$H$11,0,10*ROW('Sanitation Data'!H21)),NA())</f>
        <v>#N/A</v>
      </c>
      <c r="AT27" s="100" t="e">
        <f ca="true">+IF(AND(ISNUMBER(OFFSET('Sanitation Data'!$H$12,0,10*ROW('Sanitation Data'!H21))),'Data Summary'!DI27="Yes"),OFFSET('Sanitation Data'!$H$12,0,10*ROW('Sanitation Data'!H21)),NA())</f>
        <v>#N/A</v>
      </c>
      <c r="AU27" s="100" t="e">
        <f ca="true">+IF(AND(ISNUMBER(OFFSET('Sanitation Data'!$I$4,0,10*ROW('Sanitation Data'!I21))),'Data Summary'!DJ27="Yes"),100-OFFSET('Sanitation Data'!$I$4,0,10*ROW('Sanitation Data'!I21)),NA())</f>
        <v>#N/A</v>
      </c>
      <c r="AV27" s="100" t="e">
        <f ca="true">+IF(AND(ISNUMBER(OFFSET('Sanitation Data'!$I$6,0,10*ROW('Sanitation Data'!I21))),'Data Summary'!DK27="Yes"),OFFSET('Sanitation Data'!$I$6,0,10*ROW('Sanitation Data'!I21)),NA())</f>
        <v>#N/A</v>
      </c>
      <c r="AW27" s="100" t="e">
        <f ca="true">+IF(AND(ISNUMBER(OFFSET('Sanitation Data'!$I$10,0,10*ROW('Sanitation Data'!I21))),'Data Summary'!DL27="Yes"),OFFSET('Sanitation Data'!$I$10,0,10*ROW('Sanitation Data'!I21)),NA())</f>
        <v>#N/A</v>
      </c>
      <c r="AX27" s="100" t="e">
        <f ca="true">+IF(AND(ISNUMBER(OFFSET('Sanitation Data'!$I$11,0,10*ROW('Sanitation Data'!I21))),'Data Summary'!DM27="Yes"),OFFSET('Sanitation Data'!$I$11,0,10*ROW('Sanitation Data'!I21)),NA())</f>
        <v>#N/A</v>
      </c>
      <c r="AY27" s="100" t="e">
        <f ca="true">+IF(AND(ISNUMBER(OFFSET('Sanitation Data'!$I$12,0,10*ROW('Sanitation Data'!I21))),'Data Summary'!DN27="Yes"),OFFSET('Sanitation Data'!$I$12,0,10*ROW('Sanitation Data'!I21)),NA())</f>
        <v>#N/A</v>
      </c>
      <c r="AZ27" s="101" t="e">
        <f ca="true">+IF(AND(ISNUMBER(OFFSET('Hygiene Data'!$D$5,0,10*ROW('Hygiene Data'!D21))),'Data Summary'!DO27="Yes"),OFFSET('Hygiene Data'!$D$5,0,10*ROW('Hygiene Data'!D21)),NA())</f>
        <v>#N/A</v>
      </c>
      <c r="BA27" s="101" t="e">
        <f ca="true">+IF(AND(ISNUMBER(OFFSET('Hygiene Data'!$D$7,0,10*ROW('Hygiene Data'!D21))),'Data Summary'!DP27="Yes"),OFFSET('Hygiene Data'!$D$7,0,10*ROW('Hygiene Data'!D21)),NA())</f>
        <v>#N/A</v>
      </c>
      <c r="BB27" s="101" t="e">
        <f ca="true">+IF(AND(ISNUMBER(OFFSET('Hygiene Data'!$D$9,0,10*ROW('Hygiene Data'!D21))),'Data Summary'!DQ27="Yes"),OFFSET('Hygiene Data'!$D$9,0,10*ROW('Hygiene Data'!D21)),NA())</f>
        <v>#N/A</v>
      </c>
      <c r="BC27" s="101" t="e">
        <f ca="true">+IF(AND(ISNUMBER(OFFSET('Hygiene Data'!$E$5,0,10*ROW('Hygiene Data'!E21))),'Data Summary'!DR27="Yes"),OFFSET('Hygiene Data'!$E$5,0,10*ROW('Hygiene Data'!E21)),NA())</f>
        <v>#N/A</v>
      </c>
      <c r="BD27" s="101" t="e">
        <f ca="true">+IF(AND(ISNUMBER(OFFSET('Hygiene Data'!$E$7,0,10*ROW('Hygiene Data'!E21))),'Data Summary'!DS27="Yes"),OFFSET('Hygiene Data'!$E$7,0,10*ROW('Hygiene Data'!E21)),NA())</f>
        <v>#N/A</v>
      </c>
      <c r="BE27" s="101" t="e">
        <f ca="true">+IF(AND(ISNUMBER(OFFSET('Hygiene Data'!$E$9,0,10*ROW('Hygiene Data'!E21))),'Data Summary'!DT27="Yes"),OFFSET('Hygiene Data'!$E$9,0,10*ROW('Hygiene Data'!E21)),NA())</f>
        <v>#N/A</v>
      </c>
      <c r="BF27" s="101" t="e">
        <f ca="true">+IF(AND(ISNUMBER(OFFSET('Hygiene Data'!$F$5,0,10*ROW('Hygiene Data'!F21))),'Data Summary'!DU27="Yes"),OFFSET('Hygiene Data'!$F$5,0,10*ROW('Hygiene Data'!F21)),NA())</f>
        <v>#N/A</v>
      </c>
      <c r="BG27" s="101" t="e">
        <f ca="true">+IF(AND(ISNUMBER(OFFSET('Hygiene Data'!$F$7,0,10*ROW('Hygiene Data'!F21))),'Data Summary'!DV27="Yes"),OFFSET('Hygiene Data'!$F$7,0,10*ROW('Hygiene Data'!F21)),NA())</f>
        <v>#N/A</v>
      </c>
      <c r="BH27" s="101" t="e">
        <f ca="true">+IF(AND(ISNUMBER(OFFSET('Hygiene Data'!$F$9,0,10*ROW('Hygiene Data'!F21))),'Data Summary'!DW27="Yes"),OFFSET('Hygiene Data'!$F$9,0,10*ROW('Hygiene Data'!F21)),NA())</f>
        <v>#N/A</v>
      </c>
      <c r="BI27" s="101" t="e">
        <f ca="true">+IF(AND(ISNUMBER(OFFSET('Hygiene Data'!$G$5,0,10*ROW('Hygiene Data'!G21))),'Data Summary'!DX27="Yes"),OFFSET('Hygiene Data'!$G$5,0,10*ROW('Hygiene Data'!G21)),NA())</f>
        <v>#N/A</v>
      </c>
      <c r="BJ27" s="101" t="e">
        <f ca="true">+IF(AND(ISNUMBER(OFFSET('Hygiene Data'!$G$7,0,10*ROW('Hygiene Data'!G21))),'Data Summary'!DY27="Yes"),OFFSET('Hygiene Data'!$G$7,0,10*ROW('Hygiene Data'!G21)),NA())</f>
        <v>#N/A</v>
      </c>
      <c r="BK27" s="101" t="e">
        <f ca="true">+IF(AND(ISNUMBER(OFFSET('Hygiene Data'!$G$9,0,10*ROW('Hygiene Data'!G21))),'Data Summary'!DZ27="Yes"),OFFSET('Hygiene Data'!$G$9,0,10*ROW('Hygiene Data'!G21)),NA())</f>
        <v>#N/A</v>
      </c>
      <c r="BL27" s="101" t="e">
        <f ca="true">+IF(AND(ISNUMBER(OFFSET('Hygiene Data'!$H$5,0,10*ROW('Hygiene Data'!H21))),'Data Summary'!EA27="Yes"),OFFSET('Hygiene Data'!$H$5,0,10*ROW('Hygiene Data'!H21)),NA())</f>
        <v>#N/A</v>
      </c>
      <c r="BM27" s="101" t="e">
        <f ca="true">+IF(AND(ISNUMBER(OFFSET('Hygiene Data'!$H$7,0,10*ROW('Hygiene Data'!H21))),'Data Summary'!EB27="Yes"),OFFSET('Hygiene Data'!$H$7,0,10*ROW('Hygiene Data'!H21)),NA())</f>
        <v>#N/A</v>
      </c>
      <c r="BN27" s="101" t="e">
        <f ca="true">+IF(AND(ISNUMBER(OFFSET('Hygiene Data'!$H$9,0,10*ROW('Hygiene Data'!H21))),'Data Summary'!EC27="Yes"),OFFSET('Hygiene Data'!$H$9,0,10*ROW('Hygiene Data'!H21)),NA())</f>
        <v>#N/A</v>
      </c>
      <c r="BO27" s="101" t="e">
        <f ca="true">+IF(AND(ISNUMBER(OFFSET('Hygiene Data'!$I$5,0,10*ROW('Hygiene Data'!I21))),'Data Summary'!ED27="Yes"),OFFSET('Hygiene Data'!$I$5,0,10*ROW('Hygiene Data'!I21)),NA())</f>
        <v>#N/A</v>
      </c>
      <c r="BP27" s="101" t="e">
        <f ca="true">+IF(AND(ISNUMBER(OFFSET('Hygiene Data'!$I$7,0,10*ROW('Hygiene Data'!I21))),'Data Summary'!EE27="Yes"),OFFSET('Hygiene Data'!$I$7,0,10*ROW('Hygiene Data'!I21)),NA())</f>
        <v>#N/A</v>
      </c>
      <c r="BQ27" s="101" t="e">
        <f ca="true">+IF(AND(ISNUMBER(OFFSET('Hygiene Data'!$I$9,0,10*ROW('Hygiene Data'!I21))),'Data Summary'!EF27="Yes"),OFFSET('Hygiene Data'!$I$9,0,10*ROW('Hygiene Data'!I21)),NA())</f>
        <v>#N/A</v>
      </c>
    </row>
    <row xmlns:x14ac="http://schemas.microsoft.com/office/spreadsheetml/2009/9/ac" r="28" x14ac:dyDescent="0.2">
      <c r="A28" s="362" t="str">
        <f ca="true">+RIGHT('Data Summary'!A28,LEN('Data Summary'!A28)-9)</f>
        <v>UIS</v>
      </c>
      <c r="B28" s="38" t="str">
        <f ca="true">+IF(ISTEXT('Data Summary'!B28),'Data Summary'!B28,"")</f>
        <v>Other</v>
      </c>
      <c r="C28" s="361">
        <f ca="true">+VALUE('Data Summary'!C28)</f>
        <v>2020</v>
      </c>
      <c r="D28" s="99" t="e">
        <f ca="true">+IF(AND(ISNUMBER(OFFSET('Water Data'!$D$4,0,10*ROW('Water Data'!D22))),'Data Summary'!BS28="Yes"),100-OFFSET('Water Data'!$D$4,0,10*ROW('Water Data'!D22)),NA())</f>
        <v>#N/A</v>
      </c>
      <c r="E28" s="99" t="e">
        <f ca="true">+IF(AND(ISNUMBER(OFFSET('Water Data'!$D$6,0,10*ROW('Water Data'!D22))),'Data Summary'!BT28="Yes"),OFFSET('Water Data'!$D$6,0,10*ROW('Water Data'!D22)),NA())</f>
        <v>#N/A</v>
      </c>
      <c r="F28" s="99" t="e">
        <f ca="true">+IF(AND(ISNUMBER(OFFSET('Water Data'!$D$9,0,10*ROW('Water Data'!D22))),'Data Summary'!BU28="Yes"),OFFSET('Water Data'!$D$9,0,10*ROW('Water Data'!D22)),NA())</f>
        <v>#N/A</v>
      </c>
      <c r="G28" s="99" t="e">
        <f ca="true">+IF(AND(ISNUMBER(OFFSET('Water Data'!$E$4,0,10*ROW('Water Data'!E22))),'Data Summary'!BV28="Yes"),100-OFFSET('Water Data'!$E$4,0,10*ROW('Water Data'!E22)),NA())</f>
        <v>#N/A</v>
      </c>
      <c r="H28" s="99" t="e">
        <f ca="true">+IF(AND(ISNUMBER(OFFSET('Water Data'!$E$6,0,10*ROW('Water Data'!E22))),'Data Summary'!BW28="Yes"),OFFSET('Water Data'!$E$6,0,10*ROW('Water Data'!E22)),NA())</f>
        <v>#N/A</v>
      </c>
      <c r="I28" s="99" t="e">
        <f ca="true">+IF(AND(ISNUMBER(OFFSET('Water Data'!$E$9,0,10*ROW('Water Data'!E22))),'Data Summary'!BX28="Yes"),OFFSET('Water Data'!$E$9,0,10*ROW('Water Data'!E22)),NA())</f>
        <v>#N/A</v>
      </c>
      <c r="J28" s="99" t="e">
        <f ca="true">+IF(AND(ISNUMBER(OFFSET('Water Data'!$F$4,0,10*ROW('Water Data'!F22))),'Data Summary'!BY28="Yes"),100-OFFSET('Water Data'!$F$4,0,10*ROW('Water Data'!F22)),NA())</f>
        <v>#N/A</v>
      </c>
      <c r="K28" s="99" t="e">
        <f ca="true">+IF(AND(ISNUMBER(OFFSET('Water Data'!$F$6,0,10*ROW('Water Data'!F22))),'Data Summary'!BZ28="Yes"),OFFSET('Water Data'!$F$6,0,10*ROW('Water Data'!F22)),NA())</f>
        <v>#N/A</v>
      </c>
      <c r="L28" s="99" t="e">
        <f ca="true">+IF(AND(ISNUMBER(OFFSET('Water Data'!$F$9,0,10*ROW('Water Data'!F22))),'Data Summary'!CA28="Yes"),OFFSET('Water Data'!$F$9,0,10*ROW('Water Data'!F22)),NA())</f>
        <v>#N/A</v>
      </c>
      <c r="M28" s="99" t="e">
        <f ca="true">+IF(AND(ISNUMBER(OFFSET('Water Data'!$G$4,0,10*ROW('Water Data'!G22))),'Data Summary'!CB28="Yes"),100-OFFSET('Water Data'!$G$4,0,10*ROW('Water Data'!G22)),NA())</f>
        <v>#N/A</v>
      </c>
      <c r="N28" s="99" t="e">
        <f ca="true">+IF(AND(ISNUMBER(OFFSET('Water Data'!$G$6,0,10*ROW('Water Data'!G22))),'Data Summary'!CC28="Yes"),OFFSET('Water Data'!$G$6,0,10*ROW('Water Data'!G22)),NA())</f>
        <v>#N/A</v>
      </c>
      <c r="O28" s="99" t="e">
        <f ca="true">+IF(AND(ISNUMBER(OFFSET('Water Data'!$G$9,0,10*ROW('Water Data'!G22))),'Data Summary'!CD28="Yes"),OFFSET('Water Data'!$G$9,0,10*ROW('Water Data'!G22)),NA())</f>
        <v>#N/A</v>
      </c>
      <c r="P28" s="99" t="e">
        <f ca="true">+IF(AND(ISNUMBER(OFFSET('Water Data'!$H$4,0,10*ROW('Water Data'!H22))),'Data Summary'!CE28="Yes"),100-OFFSET('Water Data'!$H$4,0,10*ROW('Water Data'!H22)),NA())</f>
        <v>#N/A</v>
      </c>
      <c r="Q28" s="99" t="e">
        <f ca="true">+IF(AND(ISNUMBER(OFFSET('Water Data'!$H$6,0,10*ROW('Water Data'!H22))),'Data Summary'!CF28="Yes"),OFFSET('Water Data'!$H$6,0,10*ROW('Water Data'!H22)),NA())</f>
        <v>#N/A</v>
      </c>
      <c r="R28" s="99" t="e">
        <f ca="true">+IF(AND(ISNUMBER(OFFSET('Water Data'!$H$9,0,10*ROW('Water Data'!H22))),'Data Summary'!CG28="Yes"),OFFSET('Water Data'!$H$9,0,10*ROW('Water Data'!H22)),NA())</f>
        <v>#N/A</v>
      </c>
      <c r="S28" s="99" t="e">
        <f ca="true">+IF(AND(ISNUMBER(OFFSET('Water Data'!$I$4,0,10*ROW('Water Data'!I22))),'Data Summary'!CH28="Yes"),100-OFFSET('Water Data'!$I$4,0,10*ROW('Water Data'!I22)),NA())</f>
        <v>#N/A</v>
      </c>
      <c r="T28" s="99" t="e">
        <f ca="true">+IF(AND(ISNUMBER(OFFSET('Water Data'!$I$6,0,10*ROW('Water Data'!I22))),'Data Summary'!CI28="Yes"),OFFSET('Water Data'!$I$6,0,10*ROW('Water Data'!I22)),NA())</f>
        <v>#N/A</v>
      </c>
      <c r="U28" s="99" t="e">
        <f ca="true">+IF(AND(ISNUMBER(OFFSET('Water Data'!$I$9,0,10*ROW('Water Data'!I22))),'Data Summary'!CJ28="Yes"),OFFSET('Water Data'!$I$9,0,10*ROW('Water Data'!I22)),NA())</f>
        <v>#N/A</v>
      </c>
      <c r="V28" s="100" t="e">
        <f ca="true">+IF(AND(ISNUMBER(OFFSET('Sanitation Data'!$D$4,0,10*ROW('Sanitation Data'!D22))),'Data Summary'!CK28="Yes"),100-OFFSET('Sanitation Data'!$D$4,0,10*ROW('Sanitation Data'!D22)),NA())</f>
        <v>#N/A</v>
      </c>
      <c r="W28" s="100" t="e">
        <f ca="true">+IF(AND(ISNUMBER(OFFSET('Sanitation Data'!$D$6,0,10*ROW('Sanitation Data'!D22))),'Data Summary'!CL28="Yes"),OFFSET('Sanitation Data'!$D$6,0,10*ROW('Sanitation Data'!D22)),NA())</f>
        <v>#N/A</v>
      </c>
      <c r="X28" s="100" t="e">
        <f ca="true">+IF(AND(ISNUMBER(OFFSET('Sanitation Data'!$D$10,0,10*ROW('Sanitation Data'!D22))),'Data Summary'!CM28="Yes"),OFFSET('Sanitation Data'!$D$10,0,10*ROW('Sanitation Data'!D22)),NA())</f>
        <v>#N/A</v>
      </c>
      <c r="Y28" s="100" t="e">
        <f ca="true">+IF(AND(ISNUMBER(OFFSET('Sanitation Data'!$D$11,0,10*ROW('Sanitation Data'!D22))),'Data Summary'!CN28="Yes"),OFFSET('Sanitation Data'!$D$11,0,10*ROW('Sanitation Data'!D22)),NA())</f>
        <v>#N/A</v>
      </c>
      <c r="Z28" s="100" t="e">
        <f ca="true">+IF(AND(ISNUMBER(OFFSET('Sanitation Data'!$D$12,0,10*ROW('Sanitation Data'!D22))),'Data Summary'!CO28="Yes"),OFFSET('Sanitation Data'!$D$12,0,10*ROW('Sanitation Data'!D22)),NA())</f>
        <v>#N/A</v>
      </c>
      <c r="AA28" s="100" t="e">
        <f ca="true">+IF(AND(ISNUMBER(OFFSET('Sanitation Data'!$E$4,0,10*ROW('Sanitation Data'!E22))),'Data Summary'!CP28="Yes"),100-OFFSET('Sanitation Data'!$E$4,0,10*ROW('Sanitation Data'!E22)),NA())</f>
        <v>#N/A</v>
      </c>
      <c r="AB28" s="100" t="e">
        <f ca="true">+IF(AND(ISNUMBER(OFFSET('Sanitation Data'!$E$6,0,10*ROW('Sanitation Data'!E22))),'Data Summary'!CQ28="Yes"),OFFSET('Sanitation Data'!$E$6,0,10*ROW('Sanitation Data'!E22)),NA())</f>
        <v>#N/A</v>
      </c>
      <c r="AC28" s="100" t="e">
        <f ca="true">+IF(AND(ISNUMBER(OFFSET('Sanitation Data'!$E$10,0,10*ROW('Sanitation Data'!E22))),'Data Summary'!CR28="Yes"),OFFSET('Sanitation Data'!$E$10,0,10*ROW('Sanitation Data'!E22)),NA())</f>
        <v>#N/A</v>
      </c>
      <c r="AD28" s="100" t="e">
        <f ca="true">+IF(AND(ISNUMBER(OFFSET('Sanitation Data'!$E$11,0,10*ROW('Sanitation Data'!E22))),'Data Summary'!CS28="Yes"),OFFSET('Sanitation Data'!$E$11,0,10*ROW('Sanitation Data'!E22)),NA())</f>
        <v>#N/A</v>
      </c>
      <c r="AE28" s="100" t="e">
        <f ca="true">+IF(AND(ISNUMBER(OFFSET('Sanitation Data'!$E$12,0,10*ROW('Sanitation Data'!E22))),'Data Summary'!CT28="Yes"),OFFSET('Sanitation Data'!$E$12,0,10*ROW('Sanitation Data'!E22)),NA())</f>
        <v>#N/A</v>
      </c>
      <c r="AF28" s="100" t="e">
        <f ca="true">+IF(AND(ISNUMBER(OFFSET('Sanitation Data'!$F$4,0,10*ROW('Sanitation Data'!F22))),'Data Summary'!CU28="Yes"),100-OFFSET('Sanitation Data'!$F$4,0,10*ROW('Sanitation Data'!F22)),NA())</f>
        <v>#N/A</v>
      </c>
      <c r="AG28" s="100" t="e">
        <f ca="true">+IF(AND(ISNUMBER(OFFSET('Sanitation Data'!$F$6,0,10*ROW('Sanitation Data'!F22))),'Data Summary'!CV28="Yes"),OFFSET('Sanitation Data'!$F$6,0,10*ROW('Sanitation Data'!F22)),NA())</f>
        <v>#N/A</v>
      </c>
      <c r="AH28" s="100" t="e">
        <f ca="true">+IF(AND(ISNUMBER(OFFSET('Sanitation Data'!$F$10,0,10*ROW('Sanitation Data'!F22))),'Data Summary'!CW28="Yes"),OFFSET('Sanitation Data'!$F$10,0,10*ROW('Sanitation Data'!F22)),NA())</f>
        <v>#N/A</v>
      </c>
      <c r="AI28" s="100" t="e">
        <f ca="true">+IF(AND(ISNUMBER(OFFSET('Sanitation Data'!$F$11,0,10*ROW('Sanitation Data'!F22))),'Data Summary'!CX28="Yes"),OFFSET('Sanitation Data'!$F$11,0,10*ROW('Sanitation Data'!F22)),NA())</f>
        <v>#N/A</v>
      </c>
      <c r="AJ28" s="100" t="e">
        <f ca="true">+IF(AND(ISNUMBER(OFFSET('Sanitation Data'!$F$12,0,10*ROW('Sanitation Data'!F22))),'Data Summary'!CY28="Yes"),OFFSET('Sanitation Data'!$F$12,0,10*ROW('Sanitation Data'!F22)),NA())</f>
        <v>#N/A</v>
      </c>
      <c r="AK28" s="100" t="e">
        <f ca="true">+IF(AND(ISNUMBER(OFFSET('Sanitation Data'!$G$4,0,10*ROW('Sanitation Data'!G22))),'Data Summary'!CZ28="Yes"),100-OFFSET('Sanitation Data'!$G$4,0,10*ROW('Sanitation Data'!G22)),NA())</f>
        <v>#N/A</v>
      </c>
      <c r="AL28" s="100" t="e">
        <f ca="true">+IF(AND(ISNUMBER(OFFSET('Sanitation Data'!$G$6,0,10*ROW('Sanitation Data'!G22))),'Data Summary'!DA28="Yes"),OFFSET('Sanitation Data'!$G$6,0,10*ROW('Sanitation Data'!G22)),NA())</f>
        <v>#N/A</v>
      </c>
      <c r="AM28" s="100" t="e">
        <f ca="true">+IF(AND(ISNUMBER(OFFSET('Sanitation Data'!$G$10,0,10*ROW('Sanitation Data'!G22))),'Data Summary'!DB28="Yes"),OFFSET('Sanitation Data'!$G$10,0,10*ROW('Sanitation Data'!G22)),NA())</f>
        <v>#N/A</v>
      </c>
      <c r="AN28" s="100" t="e">
        <f ca="true">+IF(AND(ISNUMBER(OFFSET('Sanitation Data'!$G$11,0,10*ROW('Sanitation Data'!G22))),'Data Summary'!DC28="Yes"),OFFSET('Sanitation Data'!$G$11,0,10*ROW('Sanitation Data'!G22)),NA())</f>
        <v>#N/A</v>
      </c>
      <c r="AO28" s="100" t="e">
        <f ca="true">+IF(AND(ISNUMBER(OFFSET('Sanitation Data'!$G$12,0,10*ROW('Sanitation Data'!G22))),'Data Summary'!DD28="Yes"),OFFSET('Sanitation Data'!$G$12,0,10*ROW('Sanitation Data'!G22)),NA())</f>
        <v>#N/A</v>
      </c>
      <c r="AP28" s="100" t="e">
        <f ca="true">+IF(AND(ISNUMBER(OFFSET('Sanitation Data'!$H$4,0,10*ROW('Sanitation Data'!H22))),'Data Summary'!DE28="Yes"),100-OFFSET('Sanitation Data'!$H$4,0,10*ROW('Sanitation Data'!H22)),NA())</f>
        <v>#N/A</v>
      </c>
      <c r="AQ28" s="100" t="e">
        <f ca="true">+IF(AND(ISNUMBER(OFFSET('Sanitation Data'!$H$6,0,10*ROW('Sanitation Data'!H22))),'Data Summary'!DF28="Yes"),OFFSET('Sanitation Data'!$H$6,0,10*ROW('Sanitation Data'!H22)),NA())</f>
        <v>#N/A</v>
      </c>
      <c r="AR28" s="100" t="e">
        <f ca="true">+IF(AND(ISNUMBER(OFFSET('Sanitation Data'!$H$10,0,10*ROW('Sanitation Data'!H22))),'Data Summary'!DG28="Yes"),OFFSET('Sanitation Data'!$H$10,0,10*ROW('Sanitation Data'!H22)),NA())</f>
        <v>#N/A</v>
      </c>
      <c r="AS28" s="100" t="e">
        <f ca="true">+IF(AND(ISNUMBER(OFFSET('Sanitation Data'!$H$11,0,10*ROW('Sanitation Data'!H22))),'Data Summary'!DH28="Yes"),OFFSET('Sanitation Data'!$H$11,0,10*ROW('Sanitation Data'!H22)),NA())</f>
        <v>#N/A</v>
      </c>
      <c r="AT28" s="100" t="e">
        <f ca="true">+IF(AND(ISNUMBER(OFFSET('Sanitation Data'!$H$12,0,10*ROW('Sanitation Data'!H22))),'Data Summary'!DI28="Yes"),OFFSET('Sanitation Data'!$H$12,0,10*ROW('Sanitation Data'!H22)),NA())</f>
        <v>#N/A</v>
      </c>
      <c r="AU28" s="100" t="e">
        <f ca="true">+IF(AND(ISNUMBER(OFFSET('Sanitation Data'!$I$4,0,10*ROW('Sanitation Data'!I22))),'Data Summary'!DJ28="Yes"),100-OFFSET('Sanitation Data'!$I$4,0,10*ROW('Sanitation Data'!I22)),NA())</f>
        <v>#N/A</v>
      </c>
      <c r="AV28" s="100" t="e">
        <f ca="true">+IF(AND(ISNUMBER(OFFSET('Sanitation Data'!$I$6,0,10*ROW('Sanitation Data'!I22))),'Data Summary'!DK28="Yes"),OFFSET('Sanitation Data'!$I$6,0,10*ROW('Sanitation Data'!I22)),NA())</f>
        <v>#N/A</v>
      </c>
      <c r="AW28" s="100" t="e">
        <f ca="true">+IF(AND(ISNUMBER(OFFSET('Sanitation Data'!$I$10,0,10*ROW('Sanitation Data'!I22))),'Data Summary'!DL28="Yes"),OFFSET('Sanitation Data'!$I$10,0,10*ROW('Sanitation Data'!I22)),NA())</f>
        <v>#N/A</v>
      </c>
      <c r="AX28" s="100" t="e">
        <f ca="true">+IF(AND(ISNUMBER(OFFSET('Sanitation Data'!$I$11,0,10*ROW('Sanitation Data'!I22))),'Data Summary'!DM28="Yes"),OFFSET('Sanitation Data'!$I$11,0,10*ROW('Sanitation Data'!I22)),NA())</f>
        <v>#N/A</v>
      </c>
      <c r="AY28" s="100" t="e">
        <f ca="true">+IF(AND(ISNUMBER(OFFSET('Sanitation Data'!$I$12,0,10*ROW('Sanitation Data'!I22))),'Data Summary'!DN28="Yes"),OFFSET('Sanitation Data'!$I$12,0,10*ROW('Sanitation Data'!I22)),NA())</f>
        <v>#N/A</v>
      </c>
      <c r="AZ28" s="101" t="e">
        <f ca="true">+IF(AND(ISNUMBER(OFFSET('Hygiene Data'!$D$5,0,10*ROW('Hygiene Data'!D22))),'Data Summary'!DO28="Yes"),OFFSET('Hygiene Data'!$D$5,0,10*ROW('Hygiene Data'!D22)),NA())</f>
        <v>#N/A</v>
      </c>
      <c r="BA28" s="101" t="e">
        <f ca="true">+IF(AND(ISNUMBER(OFFSET('Hygiene Data'!$D$7,0,10*ROW('Hygiene Data'!D22))),'Data Summary'!DP28="Yes"),OFFSET('Hygiene Data'!$D$7,0,10*ROW('Hygiene Data'!D22)),NA())</f>
        <v>#N/A</v>
      </c>
      <c r="BB28" s="101" t="e">
        <f ca="true">+IF(AND(ISNUMBER(OFFSET('Hygiene Data'!$D$9,0,10*ROW('Hygiene Data'!D22))),'Data Summary'!DQ28="Yes"),OFFSET('Hygiene Data'!$D$9,0,10*ROW('Hygiene Data'!D22)),NA())</f>
        <v>#N/A</v>
      </c>
      <c r="BC28" s="101" t="e">
        <f ca="true">+IF(AND(ISNUMBER(OFFSET('Hygiene Data'!$E$5,0,10*ROW('Hygiene Data'!E22))),'Data Summary'!DR28="Yes"),OFFSET('Hygiene Data'!$E$5,0,10*ROW('Hygiene Data'!E22)),NA())</f>
        <v>#N/A</v>
      </c>
      <c r="BD28" s="101" t="e">
        <f ca="true">+IF(AND(ISNUMBER(OFFSET('Hygiene Data'!$E$7,0,10*ROW('Hygiene Data'!E22))),'Data Summary'!DS28="Yes"),OFFSET('Hygiene Data'!$E$7,0,10*ROW('Hygiene Data'!E22)),NA())</f>
        <v>#N/A</v>
      </c>
      <c r="BE28" s="101" t="e">
        <f ca="true">+IF(AND(ISNUMBER(OFFSET('Hygiene Data'!$E$9,0,10*ROW('Hygiene Data'!E22))),'Data Summary'!DT28="Yes"),OFFSET('Hygiene Data'!$E$9,0,10*ROW('Hygiene Data'!E22)),NA())</f>
        <v>#N/A</v>
      </c>
      <c r="BF28" s="101" t="e">
        <f ca="true">+IF(AND(ISNUMBER(OFFSET('Hygiene Data'!$F$5,0,10*ROW('Hygiene Data'!F22))),'Data Summary'!DU28="Yes"),OFFSET('Hygiene Data'!$F$5,0,10*ROW('Hygiene Data'!F22)),NA())</f>
        <v>#N/A</v>
      </c>
      <c r="BG28" s="101" t="e">
        <f ca="true">+IF(AND(ISNUMBER(OFFSET('Hygiene Data'!$F$7,0,10*ROW('Hygiene Data'!F22))),'Data Summary'!DV28="Yes"),OFFSET('Hygiene Data'!$F$7,0,10*ROW('Hygiene Data'!F22)),NA())</f>
        <v>#N/A</v>
      </c>
      <c r="BH28" s="101" t="e">
        <f ca="true">+IF(AND(ISNUMBER(OFFSET('Hygiene Data'!$F$9,0,10*ROW('Hygiene Data'!F22))),'Data Summary'!DW28="Yes"),OFFSET('Hygiene Data'!$F$9,0,10*ROW('Hygiene Data'!F22)),NA())</f>
        <v>#N/A</v>
      </c>
      <c r="BI28" s="101" t="e">
        <f ca="true">+IF(AND(ISNUMBER(OFFSET('Hygiene Data'!$G$5,0,10*ROW('Hygiene Data'!G22))),'Data Summary'!DX28="Yes"),OFFSET('Hygiene Data'!$G$5,0,10*ROW('Hygiene Data'!G22)),NA())</f>
        <v>#N/A</v>
      </c>
      <c r="BJ28" s="101" t="e">
        <f ca="true">+IF(AND(ISNUMBER(OFFSET('Hygiene Data'!$G$7,0,10*ROW('Hygiene Data'!G22))),'Data Summary'!DY28="Yes"),OFFSET('Hygiene Data'!$G$7,0,10*ROW('Hygiene Data'!G22)),NA())</f>
        <v>#N/A</v>
      </c>
      <c r="BK28" s="101" t="e">
        <f ca="true">+IF(AND(ISNUMBER(OFFSET('Hygiene Data'!$G$9,0,10*ROW('Hygiene Data'!G22))),'Data Summary'!DZ28="Yes"),OFFSET('Hygiene Data'!$G$9,0,10*ROW('Hygiene Data'!G22)),NA())</f>
        <v>#N/A</v>
      </c>
      <c r="BL28" s="101" t="e">
        <f ca="true">+IF(AND(ISNUMBER(OFFSET('Hygiene Data'!$H$5,0,10*ROW('Hygiene Data'!H22))),'Data Summary'!EA28="Yes"),OFFSET('Hygiene Data'!$H$5,0,10*ROW('Hygiene Data'!H22)),NA())</f>
        <v>#N/A</v>
      </c>
      <c r="BM28" s="101" t="e">
        <f ca="true">+IF(AND(ISNUMBER(OFFSET('Hygiene Data'!$H$7,0,10*ROW('Hygiene Data'!H22))),'Data Summary'!EB28="Yes"),OFFSET('Hygiene Data'!$H$7,0,10*ROW('Hygiene Data'!H22)),NA())</f>
        <v>#N/A</v>
      </c>
      <c r="BN28" s="101" t="e">
        <f ca="true">+IF(AND(ISNUMBER(OFFSET('Hygiene Data'!$H$9,0,10*ROW('Hygiene Data'!H22))),'Data Summary'!EC28="Yes"),OFFSET('Hygiene Data'!$H$9,0,10*ROW('Hygiene Data'!H22)),NA())</f>
        <v>#N/A</v>
      </c>
      <c r="BO28" s="101" t="e">
        <f ca="true">+IF(AND(ISNUMBER(OFFSET('Hygiene Data'!$I$5,0,10*ROW('Hygiene Data'!I22))),'Data Summary'!ED28="Yes"),OFFSET('Hygiene Data'!$I$5,0,10*ROW('Hygiene Data'!I22)),NA())</f>
        <v>#N/A</v>
      </c>
      <c r="BP28" s="101" t="e">
        <f ca="true">+IF(AND(ISNUMBER(OFFSET('Hygiene Data'!$I$7,0,10*ROW('Hygiene Data'!I22))),'Data Summary'!EE28="Yes"),OFFSET('Hygiene Data'!$I$7,0,10*ROW('Hygiene Data'!I22)),NA())</f>
        <v>#N/A</v>
      </c>
      <c r="BQ28" s="101" t="e">
        <f ca="true">+IF(AND(ISNUMBER(OFFSET('Hygiene Data'!$I$9,0,10*ROW('Hygiene Data'!I22))),'Data Summary'!EF28="Yes"),OFFSET('Hygiene Data'!$I$9,0,10*ROW('Hygiene Data'!I22)),NA())</f>
        <v>#N/A</v>
      </c>
    </row>
    <row xmlns:x14ac="http://schemas.microsoft.com/office/spreadsheetml/2009/9/ac" r="29" x14ac:dyDescent="0.2">
      <c r="A29" s="362" t="str">
        <f ca="true">+RIGHT('Data Summary'!A29,LEN('Data Summary'!A29)-9)</f>
        <v>WASHC</v>
      </c>
      <c r="B29" s="38" t="str">
        <f ca="true">+IF(ISTEXT('Data Summary'!B29),'Data Summary'!B29,"")</f>
        <v>Survey</v>
      </c>
      <c r="C29" s="361">
        <f ca="true">+VALUE('Data Summary'!C29)</f>
        <v>2021</v>
      </c>
      <c r="D29" s="99">
        <f ca="true">+IF(AND(ISNUMBER(OFFSET('Water Data'!$D$4,0,10*ROW('Water Data'!D23))),'Data Summary'!BS29="Yes"),100-OFFSET('Water Data'!$D$4,0,10*ROW('Water Data'!D23)),NA())</f>
        <v>100</v>
      </c>
      <c r="E29" s="99">
        <f ca="true">+IF(AND(ISNUMBER(OFFSET('Water Data'!$D$6,0,10*ROW('Water Data'!D23))),'Data Summary'!BT29="Yes"),OFFSET('Water Data'!$D$6,0,10*ROW('Water Data'!D23)),NA())</f>
        <v>99.8111171073934</v>
      </c>
      <c r="F29" s="99" t="e">
        <f ca="true">+IF(AND(ISNUMBER(OFFSET('Water Data'!$D$9,0,10*ROW('Water Data'!D23))),'Data Summary'!BU29="Yes"),OFFSET('Water Data'!$D$9,0,10*ROW('Water Data'!D23)),NA())</f>
        <v>#N/A</v>
      </c>
      <c r="G29" s="99" t="e">
        <f ca="true">+IF(AND(ISNUMBER(OFFSET('Water Data'!$E$4,0,10*ROW('Water Data'!E23))),'Data Summary'!BV29="Yes"),100-OFFSET('Water Data'!$E$4,0,10*ROW('Water Data'!E23)),NA())</f>
        <v>#N/A</v>
      </c>
      <c r="H29" s="99" t="e">
        <f ca="true">+IF(AND(ISNUMBER(OFFSET('Water Data'!$E$6,0,10*ROW('Water Data'!E23))),'Data Summary'!BW29="Yes"),OFFSET('Water Data'!$E$6,0,10*ROW('Water Data'!E23)),NA())</f>
        <v>#N/A</v>
      </c>
      <c r="I29" s="99" t="e">
        <f ca="true">+IF(AND(ISNUMBER(OFFSET('Water Data'!$E$9,0,10*ROW('Water Data'!E23))),'Data Summary'!BX29="Yes"),OFFSET('Water Data'!$E$9,0,10*ROW('Water Data'!E23)),NA())</f>
        <v>#N/A</v>
      </c>
      <c r="J29" s="99" t="e">
        <f ca="true">+IF(AND(ISNUMBER(OFFSET('Water Data'!$F$4,0,10*ROW('Water Data'!F23))),'Data Summary'!BY29="Yes"),100-OFFSET('Water Data'!$F$4,0,10*ROW('Water Data'!F23)),NA())</f>
        <v>#N/A</v>
      </c>
      <c r="K29" s="99" t="e">
        <f ca="true">+IF(AND(ISNUMBER(OFFSET('Water Data'!$F$6,0,10*ROW('Water Data'!F23))),'Data Summary'!BZ29="Yes"),OFFSET('Water Data'!$F$6,0,10*ROW('Water Data'!F23)),NA())</f>
        <v>#N/A</v>
      </c>
      <c r="L29" s="99" t="e">
        <f ca="true">+IF(AND(ISNUMBER(OFFSET('Water Data'!$F$9,0,10*ROW('Water Data'!F23))),'Data Summary'!CA29="Yes"),OFFSET('Water Data'!$F$9,0,10*ROW('Water Data'!F23)),NA())</f>
        <v>#N/A</v>
      </c>
      <c r="M29" s="99" t="e">
        <f ca="true">+IF(AND(ISNUMBER(OFFSET('Water Data'!$G$4,0,10*ROW('Water Data'!G23))),'Data Summary'!CB29="Yes"),100-OFFSET('Water Data'!$G$4,0,10*ROW('Water Data'!G23)),NA())</f>
        <v>#N/A</v>
      </c>
      <c r="N29" s="99" t="e">
        <f ca="true">+IF(AND(ISNUMBER(OFFSET('Water Data'!$G$6,0,10*ROW('Water Data'!G23))),'Data Summary'!CC29="Yes"),OFFSET('Water Data'!$G$6,0,10*ROW('Water Data'!G23)),NA())</f>
        <v>#N/A</v>
      </c>
      <c r="O29" s="99" t="e">
        <f ca="true">+IF(AND(ISNUMBER(OFFSET('Water Data'!$G$9,0,10*ROW('Water Data'!G23))),'Data Summary'!CD29="Yes"),OFFSET('Water Data'!$G$9,0,10*ROW('Water Data'!G23)),NA())</f>
        <v>#N/A</v>
      </c>
      <c r="P29" s="99">
        <f ca="true">+IF(AND(ISNUMBER(OFFSET('Water Data'!$H$4,0,10*ROW('Water Data'!H23))),'Data Summary'!CE29="Yes"),100-OFFSET('Water Data'!$H$4,0,10*ROW('Water Data'!H23)),NA())</f>
        <v>100</v>
      </c>
      <c r="Q29" s="99">
        <f ca="true">+IF(AND(ISNUMBER(OFFSET('Water Data'!$H$6,0,10*ROW('Water Data'!H23))),'Data Summary'!CF29="Yes"),OFFSET('Water Data'!$H$6,0,10*ROW('Water Data'!H23)),NA())</f>
        <v>99.770009199632014</v>
      </c>
      <c r="R29" s="99" t="e">
        <f ca="true">+IF(AND(ISNUMBER(OFFSET('Water Data'!$H$9,0,10*ROW('Water Data'!H23))),'Data Summary'!CG29="Yes"),OFFSET('Water Data'!$H$9,0,10*ROW('Water Data'!H23)),NA())</f>
        <v>#N/A</v>
      </c>
      <c r="S29" s="99">
        <f ca="true">+IF(AND(ISNUMBER(OFFSET('Water Data'!$I$4,0,10*ROW('Water Data'!I23))),'Data Summary'!CH29="Yes"),100-OFFSET('Water Data'!$I$4,0,10*ROW('Water Data'!I23)),NA())</f>
        <v>100</v>
      </c>
      <c r="T29" s="99">
        <f ca="true">+IF(AND(ISNUMBER(OFFSET('Water Data'!$I$6,0,10*ROW('Water Data'!I23))),'Data Summary'!CI29="Yes"),OFFSET('Water Data'!$I$6,0,10*ROW('Water Data'!I23)),NA())</f>
        <v>99.869451697127928</v>
      </c>
      <c r="U29" s="99" t="e">
        <f ca="true">+IF(AND(ISNUMBER(OFFSET('Water Data'!$I$9,0,10*ROW('Water Data'!I23))),'Data Summary'!CJ29="Yes"),OFFSET('Water Data'!$I$9,0,10*ROW('Water Data'!I23)),NA())</f>
        <v>#N/A</v>
      </c>
      <c r="V29" s="100" t="e">
        <f ca="true">+IF(AND(ISNUMBER(OFFSET('Sanitation Data'!$D$4,0,10*ROW('Sanitation Data'!D23))),'Data Summary'!CK29="Yes"),100-OFFSET('Sanitation Data'!$D$4,0,10*ROW('Sanitation Data'!D23)),NA())</f>
        <v>#N/A</v>
      </c>
      <c r="W29" s="100">
        <f ca="true">+IF(AND(ISNUMBER(OFFSET('Sanitation Data'!$D$6,0,10*ROW('Sanitation Data'!D23))),'Data Summary'!CL29="Yes"),OFFSET('Sanitation Data'!$D$6,0,10*ROW('Sanitation Data'!D23)),NA())</f>
        <v>99.676200755531568</v>
      </c>
      <c r="X29" s="100" t="e">
        <f ca="true">+IF(AND(ISNUMBER(OFFSET('Sanitation Data'!$D$10,0,10*ROW('Sanitation Data'!D23))),'Data Summary'!CM29="Yes"),OFFSET('Sanitation Data'!$D$10,0,10*ROW('Sanitation Data'!D23)),NA())</f>
        <v>#N/A</v>
      </c>
      <c r="Y29" s="100" t="e">
        <f ca="true">+IF(AND(ISNUMBER(OFFSET('Sanitation Data'!$D$11,0,10*ROW('Sanitation Data'!D23))),'Data Summary'!CN29="Yes"),OFFSET('Sanitation Data'!$D$11,0,10*ROW('Sanitation Data'!D23)),NA())</f>
        <v>#N/A</v>
      </c>
      <c r="Z29" s="100">
        <f ca="true">+IF(AND(ISNUMBER(OFFSET('Sanitation Data'!$D$12,0,10*ROW('Sanitation Data'!D23))),'Data Summary'!CO29="Yes"),OFFSET('Sanitation Data'!$D$12,0,10*ROW('Sanitation Data'!D23)),NA())</f>
        <v>86.659685686902606</v>
      </c>
      <c r="AA29" s="100" t="e">
        <f ca="true">+IF(AND(ISNUMBER(OFFSET('Sanitation Data'!$E$4,0,10*ROW('Sanitation Data'!E23))),'Data Summary'!CP29="Yes"),100-OFFSET('Sanitation Data'!$E$4,0,10*ROW('Sanitation Data'!E23)),NA())</f>
        <v>#N/A</v>
      </c>
      <c r="AB29" s="100" t="e">
        <f ca="true">+IF(AND(ISNUMBER(OFFSET('Sanitation Data'!$E$6,0,10*ROW('Sanitation Data'!E23))),'Data Summary'!CQ29="Yes"),OFFSET('Sanitation Data'!$E$6,0,10*ROW('Sanitation Data'!E23)),NA())</f>
        <v>#N/A</v>
      </c>
      <c r="AC29" s="100" t="e">
        <f ca="true">+IF(AND(ISNUMBER(OFFSET('Sanitation Data'!$E$10,0,10*ROW('Sanitation Data'!E23))),'Data Summary'!CR29="Yes"),OFFSET('Sanitation Data'!$E$10,0,10*ROW('Sanitation Data'!E23)),NA())</f>
        <v>#N/A</v>
      </c>
      <c r="AD29" s="100" t="e">
        <f ca="true">+IF(AND(ISNUMBER(OFFSET('Sanitation Data'!$E$11,0,10*ROW('Sanitation Data'!E23))),'Data Summary'!CS29="Yes"),OFFSET('Sanitation Data'!$E$11,0,10*ROW('Sanitation Data'!E23)),NA())</f>
        <v>#N/A</v>
      </c>
      <c r="AE29" s="100" t="e">
        <f ca="true">+IF(AND(ISNUMBER(OFFSET('Sanitation Data'!$E$12,0,10*ROW('Sanitation Data'!E23))),'Data Summary'!CT29="Yes"),OFFSET('Sanitation Data'!$E$12,0,10*ROW('Sanitation Data'!E23)),NA())</f>
        <v>#N/A</v>
      </c>
      <c r="AF29" s="100" t="e">
        <f ca="true">+IF(AND(ISNUMBER(OFFSET('Sanitation Data'!$F$4,0,10*ROW('Sanitation Data'!F23))),'Data Summary'!CU29="Yes"),100-OFFSET('Sanitation Data'!$F$4,0,10*ROW('Sanitation Data'!F23)),NA())</f>
        <v>#N/A</v>
      </c>
      <c r="AG29" s="100" t="e">
        <f ca="true">+IF(AND(ISNUMBER(OFFSET('Sanitation Data'!$F$6,0,10*ROW('Sanitation Data'!F23))),'Data Summary'!CV29="Yes"),OFFSET('Sanitation Data'!$F$6,0,10*ROW('Sanitation Data'!F23)),NA())</f>
        <v>#N/A</v>
      </c>
      <c r="AH29" s="100" t="e">
        <f ca="true">+IF(AND(ISNUMBER(OFFSET('Sanitation Data'!$F$10,0,10*ROW('Sanitation Data'!F23))),'Data Summary'!CW29="Yes"),OFFSET('Sanitation Data'!$F$10,0,10*ROW('Sanitation Data'!F23)),NA())</f>
        <v>#N/A</v>
      </c>
      <c r="AI29" s="100" t="e">
        <f ca="true">+IF(AND(ISNUMBER(OFFSET('Sanitation Data'!$F$11,0,10*ROW('Sanitation Data'!F23))),'Data Summary'!CX29="Yes"),OFFSET('Sanitation Data'!$F$11,0,10*ROW('Sanitation Data'!F23)),NA())</f>
        <v>#N/A</v>
      </c>
      <c r="AJ29" s="100" t="e">
        <f ca="true">+IF(AND(ISNUMBER(OFFSET('Sanitation Data'!$F$12,0,10*ROW('Sanitation Data'!F23))),'Data Summary'!CY29="Yes"),OFFSET('Sanitation Data'!$F$12,0,10*ROW('Sanitation Data'!F23)),NA())</f>
        <v>#N/A</v>
      </c>
      <c r="AK29" s="100" t="e">
        <f ca="true">+IF(AND(ISNUMBER(OFFSET('Sanitation Data'!$G$4,0,10*ROW('Sanitation Data'!G23))),'Data Summary'!CZ29="Yes"),100-OFFSET('Sanitation Data'!$G$4,0,10*ROW('Sanitation Data'!G23)),NA())</f>
        <v>#N/A</v>
      </c>
      <c r="AL29" s="100" t="e">
        <f ca="true">+IF(AND(ISNUMBER(OFFSET('Sanitation Data'!$G$6,0,10*ROW('Sanitation Data'!G23))),'Data Summary'!DA29="Yes"),OFFSET('Sanitation Data'!$G$6,0,10*ROW('Sanitation Data'!G23)),NA())</f>
        <v>#N/A</v>
      </c>
      <c r="AM29" s="100" t="e">
        <f ca="true">+IF(AND(ISNUMBER(OFFSET('Sanitation Data'!$G$10,0,10*ROW('Sanitation Data'!G23))),'Data Summary'!DB29="Yes"),OFFSET('Sanitation Data'!$G$10,0,10*ROW('Sanitation Data'!G23)),NA())</f>
        <v>#N/A</v>
      </c>
      <c r="AN29" s="100" t="e">
        <f ca="true">+IF(AND(ISNUMBER(OFFSET('Sanitation Data'!$G$11,0,10*ROW('Sanitation Data'!G23))),'Data Summary'!DC29="Yes"),OFFSET('Sanitation Data'!$G$11,0,10*ROW('Sanitation Data'!G23)),NA())</f>
        <v>#N/A</v>
      </c>
      <c r="AO29" s="100" t="e">
        <f ca="true">+IF(AND(ISNUMBER(OFFSET('Sanitation Data'!$G$12,0,10*ROW('Sanitation Data'!G23))),'Data Summary'!DD29="Yes"),OFFSET('Sanitation Data'!$G$12,0,10*ROW('Sanitation Data'!G23)),NA())</f>
        <v>#N/A</v>
      </c>
      <c r="AP29" s="100" t="e">
        <f ca="true">+IF(AND(ISNUMBER(OFFSET('Sanitation Data'!$H$4,0,10*ROW('Sanitation Data'!H23))),'Data Summary'!DE29="Yes"),100-OFFSET('Sanitation Data'!$H$4,0,10*ROW('Sanitation Data'!H23)),NA())</f>
        <v>#N/A</v>
      </c>
      <c r="AQ29" s="100">
        <f ca="true">+IF(AND(ISNUMBER(OFFSET('Sanitation Data'!$H$6,0,10*ROW('Sanitation Data'!H23))),'Data Summary'!DF29="Yes"),OFFSET('Sanitation Data'!$H$6,0,10*ROW('Sanitation Data'!H23)),NA())</f>
        <v>99.540018399264028</v>
      </c>
      <c r="AR29" s="100" t="e">
        <f ca="true">+IF(AND(ISNUMBER(OFFSET('Sanitation Data'!$H$10,0,10*ROW('Sanitation Data'!H23))),'Data Summary'!DG29="Yes"),OFFSET('Sanitation Data'!$H$10,0,10*ROW('Sanitation Data'!H23)),NA())</f>
        <v>#N/A</v>
      </c>
      <c r="AS29" s="100" t="e">
        <f ca="true">+IF(AND(ISNUMBER(OFFSET('Sanitation Data'!$H$11,0,10*ROW('Sanitation Data'!H23))),'Data Summary'!DH29="Yes"),OFFSET('Sanitation Data'!$H$11,0,10*ROW('Sanitation Data'!H23)),NA())</f>
        <v>#N/A</v>
      </c>
      <c r="AT29" s="100">
        <f ca="true">+IF(AND(ISNUMBER(OFFSET('Sanitation Data'!$H$12,0,10*ROW('Sanitation Data'!H23))),'Data Summary'!DI29="Yes"),OFFSET('Sanitation Data'!$H$12,0,10*ROW('Sanitation Data'!H23)),NA())</f>
        <v>97.433835857237284</v>
      </c>
      <c r="AU29" s="100" t="e">
        <f ca="true">+IF(AND(ISNUMBER(OFFSET('Sanitation Data'!$I$4,0,10*ROW('Sanitation Data'!I23))),'Data Summary'!DJ29="Yes"),100-OFFSET('Sanitation Data'!$I$4,0,10*ROW('Sanitation Data'!I23)),NA())</f>
        <v>#N/A</v>
      </c>
      <c r="AV29" s="100">
        <f ca="true">+IF(AND(ISNUMBER(OFFSET('Sanitation Data'!$I$6,0,10*ROW('Sanitation Data'!I23))),'Data Summary'!DK29="Yes"),OFFSET('Sanitation Data'!$I$6,0,10*ROW('Sanitation Data'!I23)),NA())</f>
        <v>99.869451697127943</v>
      </c>
      <c r="AW29" s="100" t="e">
        <f ca="true">+IF(AND(ISNUMBER(OFFSET('Sanitation Data'!$I$10,0,10*ROW('Sanitation Data'!I23))),'Data Summary'!DL29="Yes"),OFFSET('Sanitation Data'!$I$10,0,10*ROW('Sanitation Data'!I23)),NA())</f>
        <v>#N/A</v>
      </c>
      <c r="AX29" s="100" t="e">
        <f ca="true">+IF(AND(ISNUMBER(OFFSET('Sanitation Data'!$I$11,0,10*ROW('Sanitation Data'!I23))),'Data Summary'!DM29="Yes"),OFFSET('Sanitation Data'!$I$11,0,10*ROW('Sanitation Data'!I23)),NA())</f>
        <v>#N/A</v>
      </c>
      <c r="AY29" s="100">
        <f ca="true">+IF(AND(ISNUMBER(OFFSET('Sanitation Data'!$I$12,0,10*ROW('Sanitation Data'!I23))),'Data Summary'!DN29="Yes"),OFFSET('Sanitation Data'!$I$12,0,10*ROW('Sanitation Data'!I23)),NA())</f>
        <v>99.60869594857148</v>
      </c>
      <c r="AZ29" s="101" t="e">
        <f ca="true">+IF(AND(ISNUMBER(OFFSET('Hygiene Data'!$D$5,0,10*ROW('Hygiene Data'!D23))),'Data Summary'!DO29="Yes"),OFFSET('Hygiene Data'!$D$5,0,10*ROW('Hygiene Data'!D23)),NA())</f>
        <v>#N/A</v>
      </c>
      <c r="BA29" s="101" t="e">
        <f ca="true">+IF(AND(ISNUMBER(OFFSET('Hygiene Data'!$D$7,0,10*ROW('Hygiene Data'!D23))),'Data Summary'!DP29="Yes"),OFFSET('Hygiene Data'!$D$7,0,10*ROW('Hygiene Data'!D23)),NA())</f>
        <v>#N/A</v>
      </c>
      <c r="BB29" s="101" t="e">
        <f ca="true">+IF(AND(ISNUMBER(OFFSET('Hygiene Data'!$D$9,0,10*ROW('Hygiene Data'!D23))),'Data Summary'!DQ29="Yes"),OFFSET('Hygiene Data'!$D$9,0,10*ROW('Hygiene Data'!D23)),NA())</f>
        <v>#N/A</v>
      </c>
      <c r="BC29" s="101" t="e">
        <f ca="true">+IF(AND(ISNUMBER(OFFSET('Hygiene Data'!$E$5,0,10*ROW('Hygiene Data'!E23))),'Data Summary'!DR29="Yes"),OFFSET('Hygiene Data'!$E$5,0,10*ROW('Hygiene Data'!E23)),NA())</f>
        <v>#N/A</v>
      </c>
      <c r="BD29" s="101" t="e">
        <f ca="true">+IF(AND(ISNUMBER(OFFSET('Hygiene Data'!$E$7,0,10*ROW('Hygiene Data'!E23))),'Data Summary'!DS29="Yes"),OFFSET('Hygiene Data'!$E$7,0,10*ROW('Hygiene Data'!E23)),NA())</f>
        <v>#N/A</v>
      </c>
      <c r="BE29" s="101" t="e">
        <f ca="true">+IF(AND(ISNUMBER(OFFSET('Hygiene Data'!$E$9,0,10*ROW('Hygiene Data'!E23))),'Data Summary'!DT29="Yes"),OFFSET('Hygiene Data'!$E$9,0,10*ROW('Hygiene Data'!E23)),NA())</f>
        <v>#N/A</v>
      </c>
      <c r="BF29" s="101" t="e">
        <f ca="true">+IF(AND(ISNUMBER(OFFSET('Hygiene Data'!$F$5,0,10*ROW('Hygiene Data'!F23))),'Data Summary'!DU29="Yes"),OFFSET('Hygiene Data'!$F$5,0,10*ROW('Hygiene Data'!F23)),NA())</f>
        <v>#N/A</v>
      </c>
      <c r="BG29" s="101" t="e">
        <f ca="true">+IF(AND(ISNUMBER(OFFSET('Hygiene Data'!$F$7,0,10*ROW('Hygiene Data'!F23))),'Data Summary'!DV29="Yes"),OFFSET('Hygiene Data'!$F$7,0,10*ROW('Hygiene Data'!F23)),NA())</f>
        <v>#N/A</v>
      </c>
      <c r="BH29" s="101" t="e">
        <f ca="true">+IF(AND(ISNUMBER(OFFSET('Hygiene Data'!$F$9,0,10*ROW('Hygiene Data'!F23))),'Data Summary'!DW29="Yes"),OFFSET('Hygiene Data'!$F$9,0,10*ROW('Hygiene Data'!F23)),NA())</f>
        <v>#N/A</v>
      </c>
      <c r="BI29" s="101" t="e">
        <f ca="true">+IF(AND(ISNUMBER(OFFSET('Hygiene Data'!$G$5,0,10*ROW('Hygiene Data'!G23))),'Data Summary'!DX29="Yes"),OFFSET('Hygiene Data'!$G$5,0,10*ROW('Hygiene Data'!G23)),NA())</f>
        <v>#N/A</v>
      </c>
      <c r="BJ29" s="101" t="e">
        <f ca="true">+IF(AND(ISNUMBER(OFFSET('Hygiene Data'!$G$7,0,10*ROW('Hygiene Data'!G23))),'Data Summary'!DY29="Yes"),OFFSET('Hygiene Data'!$G$7,0,10*ROW('Hygiene Data'!G23)),NA())</f>
        <v>#N/A</v>
      </c>
      <c r="BK29" s="101" t="e">
        <f ca="true">+IF(AND(ISNUMBER(OFFSET('Hygiene Data'!$G$9,0,10*ROW('Hygiene Data'!G23))),'Data Summary'!DZ29="Yes"),OFFSET('Hygiene Data'!$G$9,0,10*ROW('Hygiene Data'!G23)),NA())</f>
        <v>#N/A</v>
      </c>
      <c r="BL29" s="101" t="e">
        <f ca="true">+IF(AND(ISNUMBER(OFFSET('Hygiene Data'!$H$5,0,10*ROW('Hygiene Data'!H23))),'Data Summary'!EA29="Yes"),OFFSET('Hygiene Data'!$H$5,0,10*ROW('Hygiene Data'!H23)),NA())</f>
        <v>#N/A</v>
      </c>
      <c r="BM29" s="101" t="e">
        <f ca="true">+IF(AND(ISNUMBER(OFFSET('Hygiene Data'!$H$7,0,10*ROW('Hygiene Data'!H23))),'Data Summary'!EB29="Yes"),OFFSET('Hygiene Data'!$H$7,0,10*ROW('Hygiene Data'!H23)),NA())</f>
        <v>#N/A</v>
      </c>
      <c r="BN29" s="101" t="e">
        <f ca="true">+IF(AND(ISNUMBER(OFFSET('Hygiene Data'!$H$9,0,10*ROW('Hygiene Data'!H23))),'Data Summary'!EC29="Yes"),OFFSET('Hygiene Data'!$H$9,0,10*ROW('Hygiene Data'!H23)),NA())</f>
        <v>#N/A</v>
      </c>
      <c r="BO29" s="101" t="e">
        <f ca="true">+IF(AND(ISNUMBER(OFFSET('Hygiene Data'!$I$5,0,10*ROW('Hygiene Data'!I23))),'Data Summary'!ED29="Yes"),OFFSET('Hygiene Data'!$I$5,0,10*ROW('Hygiene Data'!I23)),NA())</f>
        <v>#N/A</v>
      </c>
      <c r="BP29" s="101" t="e">
        <f ca="true">+IF(AND(ISNUMBER(OFFSET('Hygiene Data'!$I$7,0,10*ROW('Hygiene Data'!I23))),'Data Summary'!EE29="Yes"),OFFSET('Hygiene Data'!$I$7,0,10*ROW('Hygiene Data'!I23)),NA())</f>
        <v>#N/A</v>
      </c>
      <c r="BQ29" s="101" t="e">
        <f ca="true">+IF(AND(ISNUMBER(OFFSET('Hygiene Data'!$I$9,0,10*ROW('Hygiene Data'!I23))),'Data Summary'!EF29="Yes"),OFFSET('Hygiene Data'!$I$9,0,10*ROW('Hygiene Data'!I23)),NA())</f>
        <v>#N/A</v>
      </c>
    </row>
    <row xmlns:x14ac="http://schemas.microsoft.com/office/spreadsheetml/2009/9/ac" r="30" x14ac:dyDescent="0.2">
      <c r="A30" s="362" t="str">
        <f ca="true">+RIGHT('Data Summary'!A30,LEN('Data Summary'!A30)-9)</f>
        <v>UIS</v>
      </c>
      <c r="B30" s="38" t="str">
        <f ca="true">+IF(ISTEXT('Data Summary'!B30),'Data Summary'!B30,"")</f>
        <v>Other</v>
      </c>
      <c r="C30" s="361">
        <f ca="true">+VALUE('Data Summary'!C30)</f>
        <v>2021</v>
      </c>
      <c r="D30" s="99">
        <f ca="true">+IF(AND(ISNUMBER(OFFSET('Water Data'!$D$4,0,10*ROW('Water Data'!D24))),'Data Summary'!BS30="Yes"),100-OFFSET('Water Data'!$D$4,0,10*ROW('Water Data'!D24)),NA())</f>
        <v>100</v>
      </c>
      <c r="E30" s="99">
        <f ca="true">+IF(AND(ISNUMBER(OFFSET('Water Data'!$D$6,0,10*ROW('Water Data'!D24))),'Data Summary'!BT30="Yes"),OFFSET('Water Data'!$D$6,0,10*ROW('Water Data'!D24)),NA())</f>
        <v>98.775834907622055</v>
      </c>
      <c r="F30" s="99" t="e">
        <f ca="true">+IF(AND(ISNUMBER(OFFSET('Water Data'!$D$9,0,10*ROW('Water Data'!D24))),'Data Summary'!BU30="Yes"),OFFSET('Water Data'!$D$9,0,10*ROW('Water Data'!D24)),NA())</f>
        <v>#N/A</v>
      </c>
      <c r="G30" s="99" t="e">
        <f ca="true">+IF(AND(ISNUMBER(OFFSET('Water Data'!$E$4,0,10*ROW('Water Data'!E24))),'Data Summary'!BV30="Yes"),100-OFFSET('Water Data'!$E$4,0,10*ROW('Water Data'!E24)),NA())</f>
        <v>#N/A</v>
      </c>
      <c r="H30" s="99" t="e">
        <f ca="true">+IF(AND(ISNUMBER(OFFSET('Water Data'!$E$6,0,10*ROW('Water Data'!E24))),'Data Summary'!BW30="Yes"),OFFSET('Water Data'!$E$6,0,10*ROW('Water Data'!E24)),NA())</f>
        <v>#N/A</v>
      </c>
      <c r="I30" s="99" t="e">
        <f ca="true">+IF(AND(ISNUMBER(OFFSET('Water Data'!$E$9,0,10*ROW('Water Data'!E24))),'Data Summary'!BX30="Yes"),OFFSET('Water Data'!$E$9,0,10*ROW('Water Data'!E24)),NA())</f>
        <v>#N/A</v>
      </c>
      <c r="J30" s="99" t="e">
        <f ca="true">+IF(AND(ISNUMBER(OFFSET('Water Data'!$F$4,0,10*ROW('Water Data'!F24))),'Data Summary'!BY30="Yes"),100-OFFSET('Water Data'!$F$4,0,10*ROW('Water Data'!F24)),NA())</f>
        <v>#N/A</v>
      </c>
      <c r="K30" s="99" t="e">
        <f ca="true">+IF(AND(ISNUMBER(OFFSET('Water Data'!$F$6,0,10*ROW('Water Data'!F24))),'Data Summary'!BZ30="Yes"),OFFSET('Water Data'!$F$6,0,10*ROW('Water Data'!F24)),NA())</f>
        <v>#N/A</v>
      </c>
      <c r="L30" s="99" t="e">
        <f ca="true">+IF(AND(ISNUMBER(OFFSET('Water Data'!$F$9,0,10*ROW('Water Data'!F24))),'Data Summary'!CA30="Yes"),OFFSET('Water Data'!$F$9,0,10*ROW('Water Data'!F24)),NA())</f>
        <v>#N/A</v>
      </c>
      <c r="M30" s="99" t="e">
        <f ca="true">+IF(AND(ISNUMBER(OFFSET('Water Data'!$G$4,0,10*ROW('Water Data'!G24))),'Data Summary'!CB30="Yes"),100-OFFSET('Water Data'!$G$4,0,10*ROW('Water Data'!G24)),NA())</f>
        <v>#N/A</v>
      </c>
      <c r="N30" s="99" t="e">
        <f ca="true">+IF(AND(ISNUMBER(OFFSET('Water Data'!$G$6,0,10*ROW('Water Data'!G24))),'Data Summary'!CC30="Yes"),OFFSET('Water Data'!$G$6,0,10*ROW('Water Data'!G24)),NA())</f>
        <v>#N/A</v>
      </c>
      <c r="O30" s="99" t="e">
        <f ca="true">+IF(AND(ISNUMBER(OFFSET('Water Data'!$G$9,0,10*ROW('Water Data'!G24))),'Data Summary'!CD30="Yes"),OFFSET('Water Data'!$G$9,0,10*ROW('Water Data'!G24)),NA())</f>
        <v>#N/A</v>
      </c>
      <c r="P30" s="99">
        <f ca="true">+IF(AND(ISNUMBER(OFFSET('Water Data'!$H$4,0,10*ROW('Water Data'!H24))),'Data Summary'!CE30="Yes"),100-OFFSET('Water Data'!$H$4,0,10*ROW('Water Data'!H24)),NA())</f>
        <v>100</v>
      </c>
      <c r="Q30" s="99">
        <f ca="true">+IF(AND(ISNUMBER(OFFSET('Water Data'!$H$6,0,10*ROW('Water Data'!H24))),'Data Summary'!CF30="Yes"),OFFSET('Water Data'!$H$6,0,10*ROW('Water Data'!H24)),NA())</f>
        <v>98.51</v>
      </c>
      <c r="R30" s="99" t="e">
        <f ca="true">+IF(AND(ISNUMBER(OFFSET('Water Data'!$H$9,0,10*ROW('Water Data'!H24))),'Data Summary'!CG30="Yes"),OFFSET('Water Data'!$H$9,0,10*ROW('Water Data'!H24)),NA())</f>
        <v>#N/A</v>
      </c>
      <c r="S30" s="99">
        <f ca="true">+IF(AND(ISNUMBER(OFFSET('Water Data'!$I$4,0,10*ROW('Water Data'!I24))),'Data Summary'!CH30="Yes"),100-OFFSET('Water Data'!$I$4,0,10*ROW('Water Data'!I24)),NA())</f>
        <v>100</v>
      </c>
      <c r="T30" s="99">
        <f ca="true">+IF(AND(ISNUMBER(OFFSET('Water Data'!$I$6,0,10*ROW('Water Data'!I24))),'Data Summary'!CI30="Yes"),OFFSET('Water Data'!$I$6,0,10*ROW('Water Data'!I24)),NA())</f>
        <v>98.93192519986556</v>
      </c>
      <c r="U30" s="99" t="e">
        <f ca="true">+IF(AND(ISNUMBER(OFFSET('Water Data'!$I$9,0,10*ROW('Water Data'!I24))),'Data Summary'!CJ30="Yes"),OFFSET('Water Data'!$I$9,0,10*ROW('Water Data'!I24)),NA())</f>
        <v>#N/A</v>
      </c>
      <c r="V30" s="100" t="e">
        <f ca="true">+IF(AND(ISNUMBER(OFFSET('Sanitation Data'!$D$4,0,10*ROW('Sanitation Data'!D24))),'Data Summary'!CK30="Yes"),100-OFFSET('Sanitation Data'!$D$4,0,10*ROW('Sanitation Data'!D24)),NA())</f>
        <v>#N/A</v>
      </c>
      <c r="W30" s="100">
        <f ca="true">+IF(AND(ISNUMBER(OFFSET('Sanitation Data'!$D$6,0,10*ROW('Sanitation Data'!D24))),'Data Summary'!CL30="Yes"),OFFSET('Sanitation Data'!$D$6,0,10*ROW('Sanitation Data'!D24)),NA())</f>
        <v>98.93963408461795</v>
      </c>
      <c r="X30" s="100" t="e">
        <f ca="true">+IF(AND(ISNUMBER(OFFSET('Sanitation Data'!$D$10,0,10*ROW('Sanitation Data'!D24))),'Data Summary'!CM30="Yes"),OFFSET('Sanitation Data'!$D$10,0,10*ROW('Sanitation Data'!D24)),NA())</f>
        <v>#N/A</v>
      </c>
      <c r="Y30" s="100" t="e">
        <f ca="true">+IF(AND(ISNUMBER(OFFSET('Sanitation Data'!$D$11,0,10*ROW('Sanitation Data'!D24))),'Data Summary'!CN30="Yes"),OFFSET('Sanitation Data'!$D$11,0,10*ROW('Sanitation Data'!D24)),NA())</f>
        <v>#N/A</v>
      </c>
      <c r="Z30" s="100" t="e">
        <f ca="true">+IF(AND(ISNUMBER(OFFSET('Sanitation Data'!$D$12,0,10*ROW('Sanitation Data'!D24))),'Data Summary'!CO30="Yes"),OFFSET('Sanitation Data'!$D$12,0,10*ROW('Sanitation Data'!D24)),NA())</f>
        <v>#N/A</v>
      </c>
      <c r="AA30" s="100" t="e">
        <f ca="true">+IF(AND(ISNUMBER(OFFSET('Sanitation Data'!$E$4,0,10*ROW('Sanitation Data'!E24))),'Data Summary'!CP30="Yes"),100-OFFSET('Sanitation Data'!$E$4,0,10*ROW('Sanitation Data'!E24)),NA())</f>
        <v>#N/A</v>
      </c>
      <c r="AB30" s="100" t="e">
        <f ca="true">+IF(AND(ISNUMBER(OFFSET('Sanitation Data'!$E$6,0,10*ROW('Sanitation Data'!E24))),'Data Summary'!CQ30="Yes"),OFFSET('Sanitation Data'!$E$6,0,10*ROW('Sanitation Data'!E24)),NA())</f>
        <v>#N/A</v>
      </c>
      <c r="AC30" s="100" t="e">
        <f ca="true">+IF(AND(ISNUMBER(OFFSET('Sanitation Data'!$E$10,0,10*ROW('Sanitation Data'!E24))),'Data Summary'!CR30="Yes"),OFFSET('Sanitation Data'!$E$10,0,10*ROW('Sanitation Data'!E24)),NA())</f>
        <v>#N/A</v>
      </c>
      <c r="AD30" s="100" t="e">
        <f ca="true">+IF(AND(ISNUMBER(OFFSET('Sanitation Data'!$E$11,0,10*ROW('Sanitation Data'!E24))),'Data Summary'!CS30="Yes"),OFFSET('Sanitation Data'!$E$11,0,10*ROW('Sanitation Data'!E24)),NA())</f>
        <v>#N/A</v>
      </c>
      <c r="AE30" s="100" t="e">
        <f ca="true">+IF(AND(ISNUMBER(OFFSET('Sanitation Data'!$E$12,0,10*ROW('Sanitation Data'!E24))),'Data Summary'!CT30="Yes"),OFFSET('Sanitation Data'!$E$12,0,10*ROW('Sanitation Data'!E24)),NA())</f>
        <v>#N/A</v>
      </c>
      <c r="AF30" s="100" t="e">
        <f ca="true">+IF(AND(ISNUMBER(OFFSET('Sanitation Data'!$F$4,0,10*ROW('Sanitation Data'!F24))),'Data Summary'!CU30="Yes"),100-OFFSET('Sanitation Data'!$F$4,0,10*ROW('Sanitation Data'!F24)),NA())</f>
        <v>#N/A</v>
      </c>
      <c r="AG30" s="100" t="e">
        <f ca="true">+IF(AND(ISNUMBER(OFFSET('Sanitation Data'!$F$6,0,10*ROW('Sanitation Data'!F24))),'Data Summary'!CV30="Yes"),OFFSET('Sanitation Data'!$F$6,0,10*ROW('Sanitation Data'!F24)),NA())</f>
        <v>#N/A</v>
      </c>
      <c r="AH30" s="100" t="e">
        <f ca="true">+IF(AND(ISNUMBER(OFFSET('Sanitation Data'!$F$10,0,10*ROW('Sanitation Data'!F24))),'Data Summary'!CW30="Yes"),OFFSET('Sanitation Data'!$F$10,0,10*ROW('Sanitation Data'!F24)),NA())</f>
        <v>#N/A</v>
      </c>
      <c r="AI30" s="100" t="e">
        <f ca="true">+IF(AND(ISNUMBER(OFFSET('Sanitation Data'!$F$11,0,10*ROW('Sanitation Data'!F24))),'Data Summary'!CX30="Yes"),OFFSET('Sanitation Data'!$F$11,0,10*ROW('Sanitation Data'!F24)),NA())</f>
        <v>#N/A</v>
      </c>
      <c r="AJ30" s="100" t="e">
        <f ca="true">+IF(AND(ISNUMBER(OFFSET('Sanitation Data'!$F$12,0,10*ROW('Sanitation Data'!F24))),'Data Summary'!CY30="Yes"),OFFSET('Sanitation Data'!$F$12,0,10*ROW('Sanitation Data'!F24)),NA())</f>
        <v>#N/A</v>
      </c>
      <c r="AK30" s="100" t="e">
        <f ca="true">+IF(AND(ISNUMBER(OFFSET('Sanitation Data'!$G$4,0,10*ROW('Sanitation Data'!G24))),'Data Summary'!CZ30="Yes"),100-OFFSET('Sanitation Data'!$G$4,0,10*ROW('Sanitation Data'!G24)),NA())</f>
        <v>#N/A</v>
      </c>
      <c r="AL30" s="100" t="e">
        <f ca="true">+IF(AND(ISNUMBER(OFFSET('Sanitation Data'!$G$6,0,10*ROW('Sanitation Data'!G24))),'Data Summary'!DA30="Yes"),OFFSET('Sanitation Data'!$G$6,0,10*ROW('Sanitation Data'!G24)),NA())</f>
        <v>#N/A</v>
      </c>
      <c r="AM30" s="100" t="e">
        <f ca="true">+IF(AND(ISNUMBER(OFFSET('Sanitation Data'!$G$10,0,10*ROW('Sanitation Data'!G24))),'Data Summary'!DB30="Yes"),OFFSET('Sanitation Data'!$G$10,0,10*ROW('Sanitation Data'!G24)),NA())</f>
        <v>#N/A</v>
      </c>
      <c r="AN30" s="100" t="e">
        <f ca="true">+IF(AND(ISNUMBER(OFFSET('Sanitation Data'!$G$11,0,10*ROW('Sanitation Data'!G24))),'Data Summary'!DC30="Yes"),OFFSET('Sanitation Data'!$G$11,0,10*ROW('Sanitation Data'!G24)),NA())</f>
        <v>#N/A</v>
      </c>
      <c r="AO30" s="100" t="e">
        <f ca="true">+IF(AND(ISNUMBER(OFFSET('Sanitation Data'!$G$12,0,10*ROW('Sanitation Data'!G24))),'Data Summary'!DD30="Yes"),OFFSET('Sanitation Data'!$G$12,0,10*ROW('Sanitation Data'!G24)),NA())</f>
        <v>#N/A</v>
      </c>
      <c r="AP30" s="100" t="e">
        <f ca="true">+IF(AND(ISNUMBER(OFFSET('Sanitation Data'!$H$4,0,10*ROW('Sanitation Data'!H24))),'Data Summary'!DE30="Yes"),100-OFFSET('Sanitation Data'!$H$4,0,10*ROW('Sanitation Data'!H24)),NA())</f>
        <v>#N/A</v>
      </c>
      <c r="AQ30" s="100">
        <f ca="true">+IF(AND(ISNUMBER(OFFSET('Sanitation Data'!$H$6,0,10*ROW('Sanitation Data'!H24))),'Data Summary'!DF30="Yes"),OFFSET('Sanitation Data'!$H$6,0,10*ROW('Sanitation Data'!H24)),NA())</f>
        <v>98.9</v>
      </c>
      <c r="AR30" s="100" t="e">
        <f ca="true">+IF(AND(ISNUMBER(OFFSET('Sanitation Data'!$H$10,0,10*ROW('Sanitation Data'!H24))),'Data Summary'!DG30="Yes"),OFFSET('Sanitation Data'!$H$10,0,10*ROW('Sanitation Data'!H24)),NA())</f>
        <v>#N/A</v>
      </c>
      <c r="AS30" s="100" t="e">
        <f ca="true">+IF(AND(ISNUMBER(OFFSET('Sanitation Data'!$H$11,0,10*ROW('Sanitation Data'!H24))),'Data Summary'!DH30="Yes"),OFFSET('Sanitation Data'!$H$11,0,10*ROW('Sanitation Data'!H24)),NA())</f>
        <v>#N/A</v>
      </c>
      <c r="AT30" s="100" t="e">
        <f ca="true">+IF(AND(ISNUMBER(OFFSET('Sanitation Data'!$H$12,0,10*ROW('Sanitation Data'!H24))),'Data Summary'!DI30="Yes"),OFFSET('Sanitation Data'!$H$12,0,10*ROW('Sanitation Data'!H24)),NA())</f>
        <v>#N/A</v>
      </c>
      <c r="AU30" s="100" t="e">
        <f ca="true">+IF(AND(ISNUMBER(OFFSET('Sanitation Data'!$I$4,0,10*ROW('Sanitation Data'!I24))),'Data Summary'!DJ30="Yes"),100-OFFSET('Sanitation Data'!$I$4,0,10*ROW('Sanitation Data'!I24)),NA())</f>
        <v>#N/A</v>
      </c>
      <c r="AV30" s="100">
        <f ca="true">+IF(AND(ISNUMBER(OFFSET('Sanitation Data'!$I$6,0,10*ROW('Sanitation Data'!I24))),'Data Summary'!DK30="Yes"),OFFSET('Sanitation Data'!$I$6,0,10*ROW('Sanitation Data'!I24)),NA())</f>
        <v>98.962906031504659</v>
      </c>
      <c r="AW30" s="100" t="e">
        <f ca="true">+IF(AND(ISNUMBER(OFFSET('Sanitation Data'!$I$10,0,10*ROW('Sanitation Data'!I24))),'Data Summary'!DL30="Yes"),OFFSET('Sanitation Data'!$I$10,0,10*ROW('Sanitation Data'!I24)),NA())</f>
        <v>#N/A</v>
      </c>
      <c r="AX30" s="100" t="e">
        <f ca="true">+IF(AND(ISNUMBER(OFFSET('Sanitation Data'!$I$11,0,10*ROW('Sanitation Data'!I24))),'Data Summary'!DM30="Yes"),OFFSET('Sanitation Data'!$I$11,0,10*ROW('Sanitation Data'!I24)),NA())</f>
        <v>#N/A</v>
      </c>
      <c r="AY30" s="100" t="e">
        <f ca="true">+IF(AND(ISNUMBER(OFFSET('Sanitation Data'!$I$12,0,10*ROW('Sanitation Data'!I24))),'Data Summary'!DN30="Yes"),OFFSET('Sanitation Data'!$I$12,0,10*ROW('Sanitation Data'!I24)),NA())</f>
        <v>#N/A</v>
      </c>
      <c r="AZ30" s="101" t="e">
        <f ca="true">+IF(AND(ISNUMBER(OFFSET('Hygiene Data'!$D$5,0,10*ROW('Hygiene Data'!D24))),'Data Summary'!DO30="Yes"),OFFSET('Hygiene Data'!$D$5,0,10*ROW('Hygiene Data'!D24)),NA())</f>
        <v>#N/A</v>
      </c>
      <c r="BA30" s="101">
        <f ca="true">+IF(AND(ISNUMBER(OFFSET('Hygiene Data'!$D$7,0,10*ROW('Hygiene Data'!D24))),'Data Summary'!DP30="Yes"),OFFSET('Hygiene Data'!$D$7,0,10*ROW('Hygiene Data'!D24)),NA())</f>
        <v>98.222862893511433</v>
      </c>
      <c r="BB30" s="101" t="e">
        <f ca="true">+IF(AND(ISNUMBER(OFFSET('Hygiene Data'!$D$9,0,10*ROW('Hygiene Data'!D24))),'Data Summary'!DQ30="Yes"),OFFSET('Hygiene Data'!$D$9,0,10*ROW('Hygiene Data'!D24)),NA())</f>
        <v>#N/A</v>
      </c>
      <c r="BC30" s="101" t="e">
        <f ca="true">+IF(AND(ISNUMBER(OFFSET('Hygiene Data'!$E$5,0,10*ROW('Hygiene Data'!E24))),'Data Summary'!DR30="Yes"),OFFSET('Hygiene Data'!$E$5,0,10*ROW('Hygiene Data'!E24)),NA())</f>
        <v>#N/A</v>
      </c>
      <c r="BD30" s="101" t="e">
        <f ca="true">+IF(AND(ISNUMBER(OFFSET('Hygiene Data'!$E$7,0,10*ROW('Hygiene Data'!E24))),'Data Summary'!DS30="Yes"),OFFSET('Hygiene Data'!$E$7,0,10*ROW('Hygiene Data'!E24)),NA())</f>
        <v>#N/A</v>
      </c>
      <c r="BE30" s="101" t="e">
        <f ca="true">+IF(AND(ISNUMBER(OFFSET('Hygiene Data'!$E$9,0,10*ROW('Hygiene Data'!E24))),'Data Summary'!DT30="Yes"),OFFSET('Hygiene Data'!$E$9,0,10*ROW('Hygiene Data'!E24)),NA())</f>
        <v>#N/A</v>
      </c>
      <c r="BF30" s="101" t="e">
        <f ca="true">+IF(AND(ISNUMBER(OFFSET('Hygiene Data'!$F$5,0,10*ROW('Hygiene Data'!F24))),'Data Summary'!DU30="Yes"),OFFSET('Hygiene Data'!$F$5,0,10*ROW('Hygiene Data'!F24)),NA())</f>
        <v>#N/A</v>
      </c>
      <c r="BG30" s="101" t="e">
        <f ca="true">+IF(AND(ISNUMBER(OFFSET('Hygiene Data'!$F$7,0,10*ROW('Hygiene Data'!F24))),'Data Summary'!DV30="Yes"),OFFSET('Hygiene Data'!$F$7,0,10*ROW('Hygiene Data'!F24)),NA())</f>
        <v>#N/A</v>
      </c>
      <c r="BH30" s="101" t="e">
        <f ca="true">+IF(AND(ISNUMBER(OFFSET('Hygiene Data'!$F$9,0,10*ROW('Hygiene Data'!F24))),'Data Summary'!DW30="Yes"),OFFSET('Hygiene Data'!$F$9,0,10*ROW('Hygiene Data'!F24)),NA())</f>
        <v>#N/A</v>
      </c>
      <c r="BI30" s="101" t="e">
        <f ca="true">+IF(AND(ISNUMBER(OFFSET('Hygiene Data'!$G$5,0,10*ROW('Hygiene Data'!G24))),'Data Summary'!DX30="Yes"),OFFSET('Hygiene Data'!$G$5,0,10*ROW('Hygiene Data'!G24)),NA())</f>
        <v>#N/A</v>
      </c>
      <c r="BJ30" s="101" t="e">
        <f ca="true">+IF(AND(ISNUMBER(OFFSET('Hygiene Data'!$G$7,0,10*ROW('Hygiene Data'!G24))),'Data Summary'!DY30="Yes"),OFFSET('Hygiene Data'!$G$7,0,10*ROW('Hygiene Data'!G24)),NA())</f>
        <v>#N/A</v>
      </c>
      <c r="BK30" s="101" t="e">
        <f ca="true">+IF(AND(ISNUMBER(OFFSET('Hygiene Data'!$G$9,0,10*ROW('Hygiene Data'!G24))),'Data Summary'!DZ30="Yes"),OFFSET('Hygiene Data'!$G$9,0,10*ROW('Hygiene Data'!G24)),NA())</f>
        <v>#N/A</v>
      </c>
      <c r="BL30" s="101" t="e">
        <f ca="true">+IF(AND(ISNUMBER(OFFSET('Hygiene Data'!$H$5,0,10*ROW('Hygiene Data'!H24))),'Data Summary'!EA30="Yes"),OFFSET('Hygiene Data'!$H$5,0,10*ROW('Hygiene Data'!H24)),NA())</f>
        <v>#N/A</v>
      </c>
      <c r="BM30" s="101">
        <f ca="true">+IF(AND(ISNUMBER(OFFSET('Hygiene Data'!$H$7,0,10*ROW('Hygiene Data'!H24))),'Data Summary'!EB30="Yes"),OFFSET('Hygiene Data'!$H$7,0,10*ROW('Hygiene Data'!H24)),NA())</f>
        <v>97.31</v>
      </c>
      <c r="BN30" s="101" t="e">
        <f ca="true">+IF(AND(ISNUMBER(OFFSET('Hygiene Data'!$H$9,0,10*ROW('Hygiene Data'!H24))),'Data Summary'!EC30="Yes"),OFFSET('Hygiene Data'!$H$9,0,10*ROW('Hygiene Data'!H24)),NA())</f>
        <v>#N/A</v>
      </c>
      <c r="BO30" s="101" t="e">
        <f ca="true">+IF(AND(ISNUMBER(OFFSET('Hygiene Data'!$I$5,0,10*ROW('Hygiene Data'!I24))),'Data Summary'!ED30="Yes"),OFFSET('Hygiene Data'!$I$5,0,10*ROW('Hygiene Data'!I24)),NA())</f>
        <v>#N/A</v>
      </c>
      <c r="BP30" s="101">
        <f ca="true">+IF(AND(ISNUMBER(OFFSET('Hygiene Data'!$I$7,0,10*ROW('Hygiene Data'!I24))),'Data Summary'!EE30="Yes"),OFFSET('Hygiene Data'!$I$7,0,10*ROW('Hygiene Data'!I24)),NA())</f>
        <v>98.758868631437437</v>
      </c>
      <c r="BQ30" s="101" t="e">
        <f ca="true">+IF(AND(ISNUMBER(OFFSET('Hygiene Data'!$I$9,0,10*ROW('Hygiene Data'!I24))),'Data Summary'!EF30="Yes"),OFFSET('Hygiene Data'!$I$9,0,10*ROW('Hygiene Data'!I24)),NA())</f>
        <v>#N/A</v>
      </c>
    </row>
    <row xmlns:x14ac="http://schemas.microsoft.com/office/spreadsheetml/2009/9/ac" r="31" x14ac:dyDescent="0.2">
      <c r="A31" s="362" t="str">
        <f ca="true">+RIGHT('Data Summary'!A31,LEN('Data Summary'!A31)-9)</f>
        <v>UIS</v>
      </c>
      <c r="B31" s="38" t="str">
        <f ca="true">+IF(ISTEXT('Data Summary'!B31),'Data Summary'!B31,"")</f>
        <v>Other</v>
      </c>
      <c r="C31" s="361">
        <f ca="true">+VALUE('Data Summary'!C31)</f>
        <v>2022</v>
      </c>
      <c r="D31" s="99">
        <f ca="true">+IF(AND(ISNUMBER(OFFSET('Water Data'!$D$4,0,10*ROW('Water Data'!D25))),'Data Summary'!BS31="Yes"),100-OFFSET('Water Data'!$D$4,0,10*ROW('Water Data'!D25)),NA())</f>
        <v>100</v>
      </c>
      <c r="E31" s="99">
        <f ca="true">+IF(AND(ISNUMBER(OFFSET('Water Data'!$D$6,0,10*ROW('Water Data'!D25))),'Data Summary'!BT31="Yes"),OFFSET('Water Data'!$D$6,0,10*ROW('Water Data'!D25)),NA())</f>
        <v>99.095167707643355</v>
      </c>
      <c r="F31" s="99" t="e">
        <f ca="true">+IF(AND(ISNUMBER(OFFSET('Water Data'!$D$9,0,10*ROW('Water Data'!D25))),'Data Summary'!BU31="Yes"),OFFSET('Water Data'!$D$9,0,10*ROW('Water Data'!D25)),NA())</f>
        <v>#N/A</v>
      </c>
      <c r="G31" s="99" t="e">
        <f ca="true">+IF(AND(ISNUMBER(OFFSET('Water Data'!$E$4,0,10*ROW('Water Data'!E25))),'Data Summary'!BV31="Yes"),100-OFFSET('Water Data'!$E$4,0,10*ROW('Water Data'!E25)),NA())</f>
        <v>#N/A</v>
      </c>
      <c r="H31" s="99" t="e">
        <f ca="true">+IF(AND(ISNUMBER(OFFSET('Water Data'!$E$6,0,10*ROW('Water Data'!E25))),'Data Summary'!BW31="Yes"),OFFSET('Water Data'!$E$6,0,10*ROW('Water Data'!E25)),NA())</f>
        <v>#N/A</v>
      </c>
      <c r="I31" s="99" t="e">
        <f ca="true">+IF(AND(ISNUMBER(OFFSET('Water Data'!$E$9,0,10*ROW('Water Data'!E25))),'Data Summary'!BX31="Yes"),OFFSET('Water Data'!$E$9,0,10*ROW('Water Data'!E25)),NA())</f>
        <v>#N/A</v>
      </c>
      <c r="J31" s="99" t="e">
        <f ca="true">+IF(AND(ISNUMBER(OFFSET('Water Data'!$F$4,0,10*ROW('Water Data'!F25))),'Data Summary'!BY31="Yes"),100-OFFSET('Water Data'!$F$4,0,10*ROW('Water Data'!F25)),NA())</f>
        <v>#N/A</v>
      </c>
      <c r="K31" s="99" t="e">
        <f ca="true">+IF(AND(ISNUMBER(OFFSET('Water Data'!$F$6,0,10*ROW('Water Data'!F25))),'Data Summary'!BZ31="Yes"),OFFSET('Water Data'!$F$6,0,10*ROW('Water Data'!F25)),NA())</f>
        <v>#N/A</v>
      </c>
      <c r="L31" s="99" t="e">
        <f ca="true">+IF(AND(ISNUMBER(OFFSET('Water Data'!$F$9,0,10*ROW('Water Data'!F25))),'Data Summary'!CA31="Yes"),OFFSET('Water Data'!$F$9,0,10*ROW('Water Data'!F25)),NA())</f>
        <v>#N/A</v>
      </c>
      <c r="M31" s="99" t="e">
        <f ca="true">+IF(AND(ISNUMBER(OFFSET('Water Data'!$G$4,0,10*ROW('Water Data'!G25))),'Data Summary'!CB31="Yes"),100-OFFSET('Water Data'!$G$4,0,10*ROW('Water Data'!G25)),NA())</f>
        <v>#N/A</v>
      </c>
      <c r="N31" s="99" t="e">
        <f ca="true">+IF(AND(ISNUMBER(OFFSET('Water Data'!$G$6,0,10*ROW('Water Data'!G25))),'Data Summary'!CC31="Yes"),OFFSET('Water Data'!$G$6,0,10*ROW('Water Data'!G25)),NA())</f>
        <v>#N/A</v>
      </c>
      <c r="O31" s="99" t="e">
        <f ca="true">+IF(AND(ISNUMBER(OFFSET('Water Data'!$G$9,0,10*ROW('Water Data'!G25))),'Data Summary'!CD31="Yes"),OFFSET('Water Data'!$G$9,0,10*ROW('Water Data'!G25)),NA())</f>
        <v>#N/A</v>
      </c>
      <c r="P31" s="99">
        <f ca="true">+IF(AND(ISNUMBER(OFFSET('Water Data'!$H$4,0,10*ROW('Water Data'!H25))),'Data Summary'!CE31="Yes"),100-OFFSET('Water Data'!$H$4,0,10*ROW('Water Data'!H25)),NA())</f>
        <v>100</v>
      </c>
      <c r="Q31" s="99">
        <f ca="true">+IF(AND(ISNUMBER(OFFSET('Water Data'!$H$6,0,10*ROW('Water Data'!H25))),'Data Summary'!CF31="Yes"),OFFSET('Water Data'!$H$6,0,10*ROW('Water Data'!H25)),NA())</f>
        <v>98.66</v>
      </c>
      <c r="R31" s="99" t="e">
        <f ca="true">+IF(AND(ISNUMBER(OFFSET('Water Data'!$H$9,0,10*ROW('Water Data'!H25))),'Data Summary'!CG31="Yes"),OFFSET('Water Data'!$H$9,0,10*ROW('Water Data'!H25)),NA())</f>
        <v>#N/A</v>
      </c>
      <c r="S31" s="99">
        <f ca="true">+IF(AND(ISNUMBER(OFFSET('Water Data'!$I$4,0,10*ROW('Water Data'!I25))),'Data Summary'!CH31="Yes"),100-OFFSET('Water Data'!$I$4,0,10*ROW('Water Data'!I25)),NA())</f>
        <v>100</v>
      </c>
      <c r="T31" s="99">
        <f ca="true">+IF(AND(ISNUMBER(OFFSET('Water Data'!$I$6,0,10*ROW('Water Data'!I25))),'Data Summary'!CI31="Yes"),OFFSET('Water Data'!$I$6,0,10*ROW('Water Data'!I25)),NA())</f>
        <v>99.347932618338689</v>
      </c>
      <c r="U31" s="99" t="e">
        <f ca="true">+IF(AND(ISNUMBER(OFFSET('Water Data'!$I$9,0,10*ROW('Water Data'!I25))),'Data Summary'!CJ31="Yes"),OFFSET('Water Data'!$I$9,0,10*ROW('Water Data'!I25)),NA())</f>
        <v>#N/A</v>
      </c>
      <c r="V31" s="100" t="e">
        <f ca="true">+IF(AND(ISNUMBER(OFFSET('Sanitation Data'!$D$4,0,10*ROW('Sanitation Data'!D25))),'Data Summary'!CK31="Yes"),100-OFFSET('Sanitation Data'!$D$4,0,10*ROW('Sanitation Data'!D25)),NA())</f>
        <v>#N/A</v>
      </c>
      <c r="W31" s="100">
        <f ca="true">+IF(AND(ISNUMBER(OFFSET('Sanitation Data'!$D$6,0,10*ROW('Sanitation Data'!D25))),'Data Summary'!CL31="Yes"),OFFSET('Sanitation Data'!$D$6,0,10*ROW('Sanitation Data'!D25)),NA())</f>
        <v>99.436635498321024</v>
      </c>
      <c r="X31" s="100" t="e">
        <f ca="true">+IF(AND(ISNUMBER(OFFSET('Sanitation Data'!$D$10,0,10*ROW('Sanitation Data'!D25))),'Data Summary'!CM31="Yes"),OFFSET('Sanitation Data'!$D$10,0,10*ROW('Sanitation Data'!D25)),NA())</f>
        <v>#N/A</v>
      </c>
      <c r="Y31" s="100" t="e">
        <f ca="true">+IF(AND(ISNUMBER(OFFSET('Sanitation Data'!$D$11,0,10*ROW('Sanitation Data'!D25))),'Data Summary'!CN31="Yes"),OFFSET('Sanitation Data'!$D$11,0,10*ROW('Sanitation Data'!D25)),NA())</f>
        <v>#N/A</v>
      </c>
      <c r="Z31" s="100" t="e">
        <f ca="true">+IF(AND(ISNUMBER(OFFSET('Sanitation Data'!$D$12,0,10*ROW('Sanitation Data'!D25))),'Data Summary'!CO31="Yes"),OFFSET('Sanitation Data'!$D$12,0,10*ROW('Sanitation Data'!D25)),NA())</f>
        <v>#N/A</v>
      </c>
      <c r="AA31" s="100" t="e">
        <f ca="true">+IF(AND(ISNUMBER(OFFSET('Sanitation Data'!$E$4,0,10*ROW('Sanitation Data'!E25))),'Data Summary'!CP31="Yes"),100-OFFSET('Sanitation Data'!$E$4,0,10*ROW('Sanitation Data'!E25)),NA())</f>
        <v>#N/A</v>
      </c>
      <c r="AB31" s="100" t="e">
        <f ca="true">+IF(AND(ISNUMBER(OFFSET('Sanitation Data'!$E$6,0,10*ROW('Sanitation Data'!E25))),'Data Summary'!CQ31="Yes"),OFFSET('Sanitation Data'!$E$6,0,10*ROW('Sanitation Data'!E25)),NA())</f>
        <v>#N/A</v>
      </c>
      <c r="AC31" s="100" t="e">
        <f ca="true">+IF(AND(ISNUMBER(OFFSET('Sanitation Data'!$E$10,0,10*ROW('Sanitation Data'!E25))),'Data Summary'!CR31="Yes"),OFFSET('Sanitation Data'!$E$10,0,10*ROW('Sanitation Data'!E25)),NA())</f>
        <v>#N/A</v>
      </c>
      <c r="AD31" s="100" t="e">
        <f ca="true">+IF(AND(ISNUMBER(OFFSET('Sanitation Data'!$E$11,0,10*ROW('Sanitation Data'!E25))),'Data Summary'!CS31="Yes"),OFFSET('Sanitation Data'!$E$11,0,10*ROW('Sanitation Data'!E25)),NA())</f>
        <v>#N/A</v>
      </c>
      <c r="AE31" s="100" t="e">
        <f ca="true">+IF(AND(ISNUMBER(OFFSET('Sanitation Data'!$E$12,0,10*ROW('Sanitation Data'!E25))),'Data Summary'!CT31="Yes"),OFFSET('Sanitation Data'!$E$12,0,10*ROW('Sanitation Data'!E25)),NA())</f>
        <v>#N/A</v>
      </c>
      <c r="AF31" s="100" t="e">
        <f ca="true">+IF(AND(ISNUMBER(OFFSET('Sanitation Data'!$F$4,0,10*ROW('Sanitation Data'!F25))),'Data Summary'!CU31="Yes"),100-OFFSET('Sanitation Data'!$F$4,0,10*ROW('Sanitation Data'!F25)),NA())</f>
        <v>#N/A</v>
      </c>
      <c r="AG31" s="100" t="e">
        <f ca="true">+IF(AND(ISNUMBER(OFFSET('Sanitation Data'!$F$6,0,10*ROW('Sanitation Data'!F25))),'Data Summary'!CV31="Yes"),OFFSET('Sanitation Data'!$F$6,0,10*ROW('Sanitation Data'!F25)),NA())</f>
        <v>#N/A</v>
      </c>
      <c r="AH31" s="100" t="e">
        <f ca="true">+IF(AND(ISNUMBER(OFFSET('Sanitation Data'!$F$10,0,10*ROW('Sanitation Data'!F25))),'Data Summary'!CW31="Yes"),OFFSET('Sanitation Data'!$F$10,0,10*ROW('Sanitation Data'!F25)),NA())</f>
        <v>#N/A</v>
      </c>
      <c r="AI31" s="100" t="e">
        <f ca="true">+IF(AND(ISNUMBER(OFFSET('Sanitation Data'!$F$11,0,10*ROW('Sanitation Data'!F25))),'Data Summary'!CX31="Yes"),OFFSET('Sanitation Data'!$F$11,0,10*ROW('Sanitation Data'!F25)),NA())</f>
        <v>#N/A</v>
      </c>
      <c r="AJ31" s="100" t="e">
        <f ca="true">+IF(AND(ISNUMBER(OFFSET('Sanitation Data'!$F$12,0,10*ROW('Sanitation Data'!F25))),'Data Summary'!CY31="Yes"),OFFSET('Sanitation Data'!$F$12,0,10*ROW('Sanitation Data'!F25)),NA())</f>
        <v>#N/A</v>
      </c>
      <c r="AK31" s="100" t="e">
        <f ca="true">+IF(AND(ISNUMBER(OFFSET('Sanitation Data'!$G$4,0,10*ROW('Sanitation Data'!G25))),'Data Summary'!CZ31="Yes"),100-OFFSET('Sanitation Data'!$G$4,0,10*ROW('Sanitation Data'!G25)),NA())</f>
        <v>#N/A</v>
      </c>
      <c r="AL31" s="100" t="e">
        <f ca="true">+IF(AND(ISNUMBER(OFFSET('Sanitation Data'!$G$6,0,10*ROW('Sanitation Data'!G25))),'Data Summary'!DA31="Yes"),OFFSET('Sanitation Data'!$G$6,0,10*ROW('Sanitation Data'!G25)),NA())</f>
        <v>#N/A</v>
      </c>
      <c r="AM31" s="100" t="e">
        <f ca="true">+IF(AND(ISNUMBER(OFFSET('Sanitation Data'!$G$10,0,10*ROW('Sanitation Data'!G25))),'Data Summary'!DB31="Yes"),OFFSET('Sanitation Data'!$G$10,0,10*ROW('Sanitation Data'!G25)),NA())</f>
        <v>#N/A</v>
      </c>
      <c r="AN31" s="100" t="e">
        <f ca="true">+IF(AND(ISNUMBER(OFFSET('Sanitation Data'!$G$11,0,10*ROW('Sanitation Data'!G25))),'Data Summary'!DC31="Yes"),OFFSET('Sanitation Data'!$G$11,0,10*ROW('Sanitation Data'!G25)),NA())</f>
        <v>#N/A</v>
      </c>
      <c r="AO31" s="100" t="e">
        <f ca="true">+IF(AND(ISNUMBER(OFFSET('Sanitation Data'!$G$12,0,10*ROW('Sanitation Data'!G25))),'Data Summary'!DD31="Yes"),OFFSET('Sanitation Data'!$G$12,0,10*ROW('Sanitation Data'!G25)),NA())</f>
        <v>#N/A</v>
      </c>
      <c r="AP31" s="100" t="e">
        <f ca="true">+IF(AND(ISNUMBER(OFFSET('Sanitation Data'!$H$4,0,10*ROW('Sanitation Data'!H25))),'Data Summary'!DE31="Yes"),100-OFFSET('Sanitation Data'!$H$4,0,10*ROW('Sanitation Data'!H25)),NA())</f>
        <v>#N/A</v>
      </c>
      <c r="AQ31" s="100">
        <f ca="true">+IF(AND(ISNUMBER(OFFSET('Sanitation Data'!$H$6,0,10*ROW('Sanitation Data'!H25))),'Data Summary'!DF31="Yes"),OFFSET('Sanitation Data'!$H$6,0,10*ROW('Sanitation Data'!H25)),NA())</f>
        <v>99.35</v>
      </c>
      <c r="AR31" s="100" t="e">
        <f ca="true">+IF(AND(ISNUMBER(OFFSET('Sanitation Data'!$H$10,0,10*ROW('Sanitation Data'!H25))),'Data Summary'!DG31="Yes"),OFFSET('Sanitation Data'!$H$10,0,10*ROW('Sanitation Data'!H25)),NA())</f>
        <v>#N/A</v>
      </c>
      <c r="AS31" s="100" t="e">
        <f ca="true">+IF(AND(ISNUMBER(OFFSET('Sanitation Data'!$H$11,0,10*ROW('Sanitation Data'!H25))),'Data Summary'!DH31="Yes"),OFFSET('Sanitation Data'!$H$11,0,10*ROW('Sanitation Data'!H25)),NA())</f>
        <v>#N/A</v>
      </c>
      <c r="AT31" s="100" t="e">
        <f ca="true">+IF(AND(ISNUMBER(OFFSET('Sanitation Data'!$H$12,0,10*ROW('Sanitation Data'!H25))),'Data Summary'!DI31="Yes"),OFFSET('Sanitation Data'!$H$12,0,10*ROW('Sanitation Data'!H25)),NA())</f>
        <v>#N/A</v>
      </c>
      <c r="AU31" s="100" t="e">
        <f ca="true">+IF(AND(ISNUMBER(OFFSET('Sanitation Data'!$I$4,0,10*ROW('Sanitation Data'!I25))),'Data Summary'!DJ31="Yes"),100-OFFSET('Sanitation Data'!$I$4,0,10*ROW('Sanitation Data'!I25)),NA())</f>
        <v>#N/A</v>
      </c>
      <c r="AV31" s="100">
        <f ca="true">+IF(AND(ISNUMBER(OFFSET('Sanitation Data'!$I$6,0,10*ROW('Sanitation Data'!I25))),'Data Summary'!DK31="Yes"),OFFSET('Sanitation Data'!$I$6,0,10*ROW('Sanitation Data'!I25)),NA())</f>
        <v>99.486957279123075</v>
      </c>
      <c r="AW31" s="100" t="e">
        <f ca="true">+IF(AND(ISNUMBER(OFFSET('Sanitation Data'!$I$10,0,10*ROW('Sanitation Data'!I25))),'Data Summary'!DL31="Yes"),OFFSET('Sanitation Data'!$I$10,0,10*ROW('Sanitation Data'!I25)),NA())</f>
        <v>#N/A</v>
      </c>
      <c r="AX31" s="100" t="e">
        <f ca="true">+IF(AND(ISNUMBER(OFFSET('Sanitation Data'!$I$11,0,10*ROW('Sanitation Data'!I25))),'Data Summary'!DM31="Yes"),OFFSET('Sanitation Data'!$I$11,0,10*ROW('Sanitation Data'!I25)),NA())</f>
        <v>#N/A</v>
      </c>
      <c r="AY31" s="100" t="e">
        <f ca="true">+IF(AND(ISNUMBER(OFFSET('Sanitation Data'!$I$12,0,10*ROW('Sanitation Data'!I25))),'Data Summary'!DN31="Yes"),OFFSET('Sanitation Data'!$I$12,0,10*ROW('Sanitation Data'!I25)),NA())</f>
        <v>#N/A</v>
      </c>
      <c r="AZ31" s="101" t="e">
        <f ca="true">+IF(AND(ISNUMBER(OFFSET('Hygiene Data'!$D$5,0,10*ROW('Hygiene Data'!D25))),'Data Summary'!DO31="Yes"),OFFSET('Hygiene Data'!$D$5,0,10*ROW('Hygiene Data'!D25)),NA())</f>
        <v>#N/A</v>
      </c>
      <c r="BA31" s="101">
        <f ca="true">+IF(AND(ISNUMBER(OFFSET('Hygiene Data'!$D$7,0,10*ROW('Hygiene Data'!D25))),'Data Summary'!DP31="Yes"),OFFSET('Hygiene Data'!$D$7,0,10*ROW('Hygiene Data'!D25)),NA())</f>
        <v>98.418845843340122</v>
      </c>
      <c r="BB31" s="101" t="e">
        <f ca="true">+IF(AND(ISNUMBER(OFFSET('Hygiene Data'!$D$9,0,10*ROW('Hygiene Data'!D25))),'Data Summary'!DQ31="Yes"),OFFSET('Hygiene Data'!$D$9,0,10*ROW('Hygiene Data'!D25)),NA())</f>
        <v>#N/A</v>
      </c>
      <c r="BC31" s="101" t="e">
        <f ca="true">+IF(AND(ISNUMBER(OFFSET('Hygiene Data'!$E$5,0,10*ROW('Hygiene Data'!E25))),'Data Summary'!DR31="Yes"),OFFSET('Hygiene Data'!$E$5,0,10*ROW('Hygiene Data'!E25)),NA())</f>
        <v>#N/A</v>
      </c>
      <c r="BD31" s="101" t="e">
        <f ca="true">+IF(AND(ISNUMBER(OFFSET('Hygiene Data'!$E$7,0,10*ROW('Hygiene Data'!E25))),'Data Summary'!DS31="Yes"),OFFSET('Hygiene Data'!$E$7,0,10*ROW('Hygiene Data'!E25)),NA())</f>
        <v>#N/A</v>
      </c>
      <c r="BE31" s="101" t="e">
        <f ca="true">+IF(AND(ISNUMBER(OFFSET('Hygiene Data'!$E$9,0,10*ROW('Hygiene Data'!E25))),'Data Summary'!DT31="Yes"),OFFSET('Hygiene Data'!$E$9,0,10*ROW('Hygiene Data'!E25)),NA())</f>
        <v>#N/A</v>
      </c>
      <c r="BF31" s="101" t="e">
        <f ca="true">+IF(AND(ISNUMBER(OFFSET('Hygiene Data'!$F$5,0,10*ROW('Hygiene Data'!F25))),'Data Summary'!DU31="Yes"),OFFSET('Hygiene Data'!$F$5,0,10*ROW('Hygiene Data'!F25)),NA())</f>
        <v>#N/A</v>
      </c>
      <c r="BG31" s="101" t="e">
        <f ca="true">+IF(AND(ISNUMBER(OFFSET('Hygiene Data'!$F$7,0,10*ROW('Hygiene Data'!F25))),'Data Summary'!DV31="Yes"),OFFSET('Hygiene Data'!$F$7,0,10*ROW('Hygiene Data'!F25)),NA())</f>
        <v>#N/A</v>
      </c>
      <c r="BH31" s="101" t="e">
        <f ca="true">+IF(AND(ISNUMBER(OFFSET('Hygiene Data'!$F$9,0,10*ROW('Hygiene Data'!F25))),'Data Summary'!DW31="Yes"),OFFSET('Hygiene Data'!$F$9,0,10*ROW('Hygiene Data'!F25)),NA())</f>
        <v>#N/A</v>
      </c>
      <c r="BI31" s="101" t="e">
        <f ca="true">+IF(AND(ISNUMBER(OFFSET('Hygiene Data'!$G$5,0,10*ROW('Hygiene Data'!G25))),'Data Summary'!DX31="Yes"),OFFSET('Hygiene Data'!$G$5,0,10*ROW('Hygiene Data'!G25)),NA())</f>
        <v>#N/A</v>
      </c>
      <c r="BJ31" s="101" t="e">
        <f ca="true">+IF(AND(ISNUMBER(OFFSET('Hygiene Data'!$G$7,0,10*ROW('Hygiene Data'!G25))),'Data Summary'!DY31="Yes"),OFFSET('Hygiene Data'!$G$7,0,10*ROW('Hygiene Data'!G25)),NA())</f>
        <v>#N/A</v>
      </c>
      <c r="BK31" s="101" t="e">
        <f ca="true">+IF(AND(ISNUMBER(OFFSET('Hygiene Data'!$G$9,0,10*ROW('Hygiene Data'!G25))),'Data Summary'!DZ31="Yes"),OFFSET('Hygiene Data'!$G$9,0,10*ROW('Hygiene Data'!G25)),NA())</f>
        <v>#N/A</v>
      </c>
      <c r="BL31" s="101" t="e">
        <f ca="true">+IF(AND(ISNUMBER(OFFSET('Hygiene Data'!$H$5,0,10*ROW('Hygiene Data'!H25))),'Data Summary'!EA31="Yes"),OFFSET('Hygiene Data'!$H$5,0,10*ROW('Hygiene Data'!H25)),NA())</f>
        <v>#N/A</v>
      </c>
      <c r="BM31" s="101">
        <f ca="true">+IF(AND(ISNUMBER(OFFSET('Hygiene Data'!$H$7,0,10*ROW('Hygiene Data'!H25))),'Data Summary'!EB31="Yes"),OFFSET('Hygiene Data'!$H$7,0,10*ROW('Hygiene Data'!H25)),NA())</f>
        <v>97.37</v>
      </c>
      <c r="BN31" s="101" t="e">
        <f ca="true">+IF(AND(ISNUMBER(OFFSET('Hygiene Data'!$H$9,0,10*ROW('Hygiene Data'!H25))),'Data Summary'!EC31="Yes"),OFFSET('Hygiene Data'!$H$9,0,10*ROW('Hygiene Data'!H25)),NA())</f>
        <v>#N/A</v>
      </c>
      <c r="BO31" s="101" t="e">
        <f ca="true">+IF(AND(ISNUMBER(OFFSET('Hygiene Data'!$I$5,0,10*ROW('Hygiene Data'!I25))),'Data Summary'!ED31="Yes"),OFFSET('Hygiene Data'!$I$5,0,10*ROW('Hygiene Data'!I25)),NA())</f>
        <v>#N/A</v>
      </c>
      <c r="BP31" s="101">
        <f ca="true">+IF(AND(ISNUMBER(OFFSET('Hygiene Data'!$I$7,0,10*ROW('Hygiene Data'!I25))),'Data Summary'!EE31="Yes"),OFFSET('Hygiene Data'!$I$7,0,10*ROW('Hygiene Data'!I25)),NA())</f>
        <v>99.028062522952524</v>
      </c>
      <c r="BQ31" s="101" t="e">
        <f ca="true">+IF(AND(ISNUMBER(OFFSET('Hygiene Data'!$I$9,0,10*ROW('Hygiene Data'!I25))),'Data Summary'!EF31="Yes"),OFFSET('Hygiene Data'!$I$9,0,10*ROW('Hygiene Data'!I25)),NA())</f>
        <v>#N/A</v>
      </c>
    </row>
    <row xmlns:x14ac="http://schemas.microsoft.com/office/spreadsheetml/2009/9/ac" r="32" x14ac:dyDescent="0.2">
      <c r="A32" s="362" t="e">
        <f ca="true">+RIGHT('Data Summary'!A32,LEN('Data Summary'!A32)-9)</f>
        <v>#VALUE!</v>
      </c>
      <c r="B32" s="38" t="str">
        <f ca="true">+IF(ISTEXT('Data Summary'!B32),'Data Summary'!B32,"")</f>
        <v/>
      </c>
      <c r="C32" s="361" t="e">
        <f ca="true">+VALUE('Data Summary'!C32)</f>
        <v>#VALUE!</v>
      </c>
      <c r="D32" s="99" t="e">
        <f ca="true">+IF(AND(ISNUMBER(OFFSET('Water Data'!$D$4,0,10*ROW('Water Data'!D26))),'Data Summary'!BS32="Yes"),100-OFFSET('Water Data'!$D$4,0,10*ROW('Water Data'!D26)),NA())</f>
        <v>#N/A</v>
      </c>
      <c r="E32" s="99" t="e">
        <f ca="true">+IF(AND(ISNUMBER(OFFSET('Water Data'!$D$6,0,10*ROW('Water Data'!D26))),'Data Summary'!BT32="Yes"),OFFSET('Water Data'!$D$6,0,10*ROW('Water Data'!D26)),NA())</f>
        <v>#N/A</v>
      </c>
      <c r="F32" s="99" t="e">
        <f ca="true">+IF(AND(ISNUMBER(OFFSET('Water Data'!$D$9,0,10*ROW('Water Data'!D26))),'Data Summary'!BU32="Yes"),OFFSET('Water Data'!$D$9,0,10*ROW('Water Data'!D26)),NA())</f>
        <v>#N/A</v>
      </c>
      <c r="G32" s="99" t="e">
        <f ca="true">+IF(AND(ISNUMBER(OFFSET('Water Data'!$E$4,0,10*ROW('Water Data'!E26))),'Data Summary'!BV32="Yes"),100-OFFSET('Water Data'!$E$4,0,10*ROW('Water Data'!E26)),NA())</f>
        <v>#N/A</v>
      </c>
      <c r="H32" s="99" t="e">
        <f ca="true">+IF(AND(ISNUMBER(OFFSET('Water Data'!$E$6,0,10*ROW('Water Data'!E26))),'Data Summary'!BW32="Yes"),OFFSET('Water Data'!$E$6,0,10*ROW('Water Data'!E26)),NA())</f>
        <v>#N/A</v>
      </c>
      <c r="I32" s="99" t="e">
        <f ca="true">+IF(AND(ISNUMBER(OFFSET('Water Data'!$E$9,0,10*ROW('Water Data'!E26))),'Data Summary'!BX32="Yes"),OFFSET('Water Data'!$E$9,0,10*ROW('Water Data'!E26)),NA())</f>
        <v>#N/A</v>
      </c>
      <c r="J32" s="99" t="e">
        <f ca="true">+IF(AND(ISNUMBER(OFFSET('Water Data'!$F$4,0,10*ROW('Water Data'!F26))),'Data Summary'!BY32="Yes"),100-OFFSET('Water Data'!$F$4,0,10*ROW('Water Data'!F26)),NA())</f>
        <v>#N/A</v>
      </c>
      <c r="K32" s="99" t="e">
        <f ca="true">+IF(AND(ISNUMBER(OFFSET('Water Data'!$F$6,0,10*ROW('Water Data'!F26))),'Data Summary'!BZ32="Yes"),OFFSET('Water Data'!$F$6,0,10*ROW('Water Data'!F26)),NA())</f>
        <v>#N/A</v>
      </c>
      <c r="L32" s="99" t="e">
        <f ca="true">+IF(AND(ISNUMBER(OFFSET('Water Data'!$F$9,0,10*ROW('Water Data'!F26))),'Data Summary'!CA32="Yes"),OFFSET('Water Data'!$F$9,0,10*ROW('Water Data'!F26)),NA())</f>
        <v>#N/A</v>
      </c>
      <c r="M32" s="99" t="e">
        <f ca="true">+IF(AND(ISNUMBER(OFFSET('Water Data'!$G$4,0,10*ROW('Water Data'!G26))),'Data Summary'!CB32="Yes"),100-OFFSET('Water Data'!$G$4,0,10*ROW('Water Data'!G26)),NA())</f>
        <v>#N/A</v>
      </c>
      <c r="N32" s="99" t="e">
        <f ca="true">+IF(AND(ISNUMBER(OFFSET('Water Data'!$G$6,0,10*ROW('Water Data'!G26))),'Data Summary'!CC32="Yes"),OFFSET('Water Data'!$G$6,0,10*ROW('Water Data'!G26)),NA())</f>
        <v>#N/A</v>
      </c>
      <c r="O32" s="99" t="e">
        <f ca="true">+IF(AND(ISNUMBER(OFFSET('Water Data'!$G$9,0,10*ROW('Water Data'!G26))),'Data Summary'!CD32="Yes"),OFFSET('Water Data'!$G$9,0,10*ROW('Water Data'!G26)),NA())</f>
        <v>#N/A</v>
      </c>
      <c r="P32" s="99" t="e">
        <f ca="true">+IF(AND(ISNUMBER(OFFSET('Water Data'!$H$4,0,10*ROW('Water Data'!H26))),'Data Summary'!CE32="Yes"),100-OFFSET('Water Data'!$H$4,0,10*ROW('Water Data'!H26)),NA())</f>
        <v>#N/A</v>
      </c>
      <c r="Q32" s="99" t="e">
        <f ca="true">+IF(AND(ISNUMBER(OFFSET('Water Data'!$H$6,0,10*ROW('Water Data'!H26))),'Data Summary'!CF32="Yes"),OFFSET('Water Data'!$H$6,0,10*ROW('Water Data'!H26)),NA())</f>
        <v>#N/A</v>
      </c>
      <c r="R32" s="99" t="e">
        <f ca="true">+IF(AND(ISNUMBER(OFFSET('Water Data'!$H$9,0,10*ROW('Water Data'!H26))),'Data Summary'!CG32="Yes"),OFFSET('Water Data'!$H$9,0,10*ROW('Water Data'!H26)),NA())</f>
        <v>#N/A</v>
      </c>
      <c r="S32" s="99" t="e">
        <f ca="true">+IF(AND(ISNUMBER(OFFSET('Water Data'!$I$4,0,10*ROW('Water Data'!I26))),'Data Summary'!CH32="Yes"),100-OFFSET('Water Data'!$I$4,0,10*ROW('Water Data'!I26)),NA())</f>
        <v>#N/A</v>
      </c>
      <c r="T32" s="99" t="e">
        <f ca="true">+IF(AND(ISNUMBER(OFFSET('Water Data'!$I$6,0,10*ROW('Water Data'!I26))),'Data Summary'!CI32="Yes"),OFFSET('Water Data'!$I$6,0,10*ROW('Water Data'!I26)),NA())</f>
        <v>#N/A</v>
      </c>
      <c r="U32" s="99" t="e">
        <f ca="true">+IF(AND(ISNUMBER(OFFSET('Water Data'!$I$9,0,10*ROW('Water Data'!I26))),'Data Summary'!CJ32="Yes"),OFFSET('Water Data'!$I$9,0,10*ROW('Water Data'!I26)),NA())</f>
        <v>#N/A</v>
      </c>
      <c r="V32" s="100" t="e">
        <f ca="true">+IF(AND(ISNUMBER(OFFSET('Sanitation Data'!$D$4,0,10*ROW('Sanitation Data'!D26))),'Data Summary'!CK32="Yes"),100-OFFSET('Sanitation Data'!$D$4,0,10*ROW('Sanitation Data'!D26)),NA())</f>
        <v>#N/A</v>
      </c>
      <c r="W32" s="100" t="e">
        <f ca="true">+IF(AND(ISNUMBER(OFFSET('Sanitation Data'!$D$6,0,10*ROW('Sanitation Data'!D26))),'Data Summary'!CL32="Yes"),OFFSET('Sanitation Data'!$D$6,0,10*ROW('Sanitation Data'!D26)),NA())</f>
        <v>#N/A</v>
      </c>
      <c r="X32" s="100" t="e">
        <f ca="true">+IF(AND(ISNUMBER(OFFSET('Sanitation Data'!$D$10,0,10*ROW('Sanitation Data'!D26))),'Data Summary'!CM32="Yes"),OFFSET('Sanitation Data'!$D$10,0,10*ROW('Sanitation Data'!D26)),NA())</f>
        <v>#N/A</v>
      </c>
      <c r="Y32" s="100" t="e">
        <f ca="true">+IF(AND(ISNUMBER(OFFSET('Sanitation Data'!$D$11,0,10*ROW('Sanitation Data'!D26))),'Data Summary'!CN32="Yes"),OFFSET('Sanitation Data'!$D$11,0,10*ROW('Sanitation Data'!D26)),NA())</f>
        <v>#N/A</v>
      </c>
      <c r="Z32" s="100" t="e">
        <f ca="true">+IF(AND(ISNUMBER(OFFSET('Sanitation Data'!$D$12,0,10*ROW('Sanitation Data'!D26))),'Data Summary'!CO32="Yes"),OFFSET('Sanitation Data'!$D$12,0,10*ROW('Sanitation Data'!D26)),NA())</f>
        <v>#N/A</v>
      </c>
      <c r="AA32" s="100" t="e">
        <f ca="true">+IF(AND(ISNUMBER(OFFSET('Sanitation Data'!$E$4,0,10*ROW('Sanitation Data'!E26))),'Data Summary'!CP32="Yes"),100-OFFSET('Sanitation Data'!$E$4,0,10*ROW('Sanitation Data'!E26)),NA())</f>
        <v>#N/A</v>
      </c>
      <c r="AB32" s="100" t="e">
        <f ca="true">+IF(AND(ISNUMBER(OFFSET('Sanitation Data'!$E$6,0,10*ROW('Sanitation Data'!E26))),'Data Summary'!CQ32="Yes"),OFFSET('Sanitation Data'!$E$6,0,10*ROW('Sanitation Data'!E26)),NA())</f>
        <v>#N/A</v>
      </c>
      <c r="AC32" s="100" t="e">
        <f ca="true">+IF(AND(ISNUMBER(OFFSET('Sanitation Data'!$E$10,0,10*ROW('Sanitation Data'!E26))),'Data Summary'!CR32="Yes"),OFFSET('Sanitation Data'!$E$10,0,10*ROW('Sanitation Data'!E26)),NA())</f>
        <v>#N/A</v>
      </c>
      <c r="AD32" s="100" t="e">
        <f ca="true">+IF(AND(ISNUMBER(OFFSET('Sanitation Data'!$E$11,0,10*ROW('Sanitation Data'!E26))),'Data Summary'!CS32="Yes"),OFFSET('Sanitation Data'!$E$11,0,10*ROW('Sanitation Data'!E26)),NA())</f>
        <v>#N/A</v>
      </c>
      <c r="AE32" s="100" t="e">
        <f ca="true">+IF(AND(ISNUMBER(OFFSET('Sanitation Data'!$E$12,0,10*ROW('Sanitation Data'!E26))),'Data Summary'!CT32="Yes"),OFFSET('Sanitation Data'!$E$12,0,10*ROW('Sanitation Data'!E26)),NA())</f>
        <v>#N/A</v>
      </c>
      <c r="AF32" s="100" t="e">
        <f ca="true">+IF(AND(ISNUMBER(OFFSET('Sanitation Data'!$F$4,0,10*ROW('Sanitation Data'!F26))),'Data Summary'!CU32="Yes"),100-OFFSET('Sanitation Data'!$F$4,0,10*ROW('Sanitation Data'!F26)),NA())</f>
        <v>#N/A</v>
      </c>
      <c r="AG32" s="100" t="e">
        <f ca="true">+IF(AND(ISNUMBER(OFFSET('Sanitation Data'!$F$6,0,10*ROW('Sanitation Data'!F26))),'Data Summary'!CV32="Yes"),OFFSET('Sanitation Data'!$F$6,0,10*ROW('Sanitation Data'!F26)),NA())</f>
        <v>#N/A</v>
      </c>
      <c r="AH32" s="100" t="e">
        <f ca="true">+IF(AND(ISNUMBER(OFFSET('Sanitation Data'!$F$10,0,10*ROW('Sanitation Data'!F26))),'Data Summary'!CW32="Yes"),OFFSET('Sanitation Data'!$F$10,0,10*ROW('Sanitation Data'!F26)),NA())</f>
        <v>#N/A</v>
      </c>
      <c r="AI32" s="100" t="e">
        <f ca="true">+IF(AND(ISNUMBER(OFFSET('Sanitation Data'!$F$11,0,10*ROW('Sanitation Data'!F26))),'Data Summary'!CX32="Yes"),OFFSET('Sanitation Data'!$F$11,0,10*ROW('Sanitation Data'!F26)),NA())</f>
        <v>#N/A</v>
      </c>
      <c r="AJ32" s="100" t="e">
        <f ca="true">+IF(AND(ISNUMBER(OFFSET('Sanitation Data'!$F$12,0,10*ROW('Sanitation Data'!F26))),'Data Summary'!CY32="Yes"),OFFSET('Sanitation Data'!$F$12,0,10*ROW('Sanitation Data'!F26)),NA())</f>
        <v>#N/A</v>
      </c>
      <c r="AK32" s="100" t="e">
        <f ca="true">+IF(AND(ISNUMBER(OFFSET('Sanitation Data'!$G$4,0,10*ROW('Sanitation Data'!G26))),'Data Summary'!CZ32="Yes"),100-OFFSET('Sanitation Data'!$G$4,0,10*ROW('Sanitation Data'!G26)),NA())</f>
        <v>#N/A</v>
      </c>
      <c r="AL32" s="100" t="e">
        <f ca="true">+IF(AND(ISNUMBER(OFFSET('Sanitation Data'!$G$6,0,10*ROW('Sanitation Data'!G26))),'Data Summary'!DA32="Yes"),OFFSET('Sanitation Data'!$G$6,0,10*ROW('Sanitation Data'!G26)),NA())</f>
        <v>#N/A</v>
      </c>
      <c r="AM32" s="100" t="e">
        <f ca="true">+IF(AND(ISNUMBER(OFFSET('Sanitation Data'!$G$10,0,10*ROW('Sanitation Data'!G26))),'Data Summary'!DB32="Yes"),OFFSET('Sanitation Data'!$G$10,0,10*ROW('Sanitation Data'!G26)),NA())</f>
        <v>#N/A</v>
      </c>
      <c r="AN32" s="100" t="e">
        <f ca="true">+IF(AND(ISNUMBER(OFFSET('Sanitation Data'!$G$11,0,10*ROW('Sanitation Data'!G26))),'Data Summary'!DC32="Yes"),OFFSET('Sanitation Data'!$G$11,0,10*ROW('Sanitation Data'!G26)),NA())</f>
        <v>#N/A</v>
      </c>
      <c r="AO32" s="100" t="e">
        <f ca="true">+IF(AND(ISNUMBER(OFFSET('Sanitation Data'!$G$12,0,10*ROW('Sanitation Data'!G26))),'Data Summary'!DD32="Yes"),OFFSET('Sanitation Data'!$G$12,0,10*ROW('Sanitation Data'!G26)),NA())</f>
        <v>#N/A</v>
      </c>
      <c r="AP32" s="100" t="e">
        <f ca="true">+IF(AND(ISNUMBER(OFFSET('Sanitation Data'!$H$4,0,10*ROW('Sanitation Data'!H26))),'Data Summary'!DE32="Yes"),100-OFFSET('Sanitation Data'!$H$4,0,10*ROW('Sanitation Data'!H26)),NA())</f>
        <v>#N/A</v>
      </c>
      <c r="AQ32" s="100" t="e">
        <f ca="true">+IF(AND(ISNUMBER(OFFSET('Sanitation Data'!$H$6,0,10*ROW('Sanitation Data'!H26))),'Data Summary'!DF32="Yes"),OFFSET('Sanitation Data'!$H$6,0,10*ROW('Sanitation Data'!H26)),NA())</f>
        <v>#N/A</v>
      </c>
      <c r="AR32" s="100" t="e">
        <f ca="true">+IF(AND(ISNUMBER(OFFSET('Sanitation Data'!$H$10,0,10*ROW('Sanitation Data'!H26))),'Data Summary'!DG32="Yes"),OFFSET('Sanitation Data'!$H$10,0,10*ROW('Sanitation Data'!H26)),NA())</f>
        <v>#N/A</v>
      </c>
      <c r="AS32" s="100" t="e">
        <f ca="true">+IF(AND(ISNUMBER(OFFSET('Sanitation Data'!$H$11,0,10*ROW('Sanitation Data'!H26))),'Data Summary'!DH32="Yes"),OFFSET('Sanitation Data'!$H$11,0,10*ROW('Sanitation Data'!H26)),NA())</f>
        <v>#N/A</v>
      </c>
      <c r="AT32" s="100" t="e">
        <f ca="true">+IF(AND(ISNUMBER(OFFSET('Sanitation Data'!$H$12,0,10*ROW('Sanitation Data'!H26))),'Data Summary'!DI32="Yes"),OFFSET('Sanitation Data'!$H$12,0,10*ROW('Sanitation Data'!H26)),NA())</f>
        <v>#N/A</v>
      </c>
      <c r="AU32" s="100" t="e">
        <f ca="true">+IF(AND(ISNUMBER(OFFSET('Sanitation Data'!$I$4,0,10*ROW('Sanitation Data'!I26))),'Data Summary'!DJ32="Yes"),100-OFFSET('Sanitation Data'!$I$4,0,10*ROW('Sanitation Data'!I26)),NA())</f>
        <v>#N/A</v>
      </c>
      <c r="AV32" s="100" t="e">
        <f ca="true">+IF(AND(ISNUMBER(OFFSET('Sanitation Data'!$I$6,0,10*ROW('Sanitation Data'!I26))),'Data Summary'!DK32="Yes"),OFFSET('Sanitation Data'!$I$6,0,10*ROW('Sanitation Data'!I26)),NA())</f>
        <v>#N/A</v>
      </c>
      <c r="AW32" s="100" t="e">
        <f ca="true">+IF(AND(ISNUMBER(OFFSET('Sanitation Data'!$I$10,0,10*ROW('Sanitation Data'!I26))),'Data Summary'!DL32="Yes"),OFFSET('Sanitation Data'!$I$10,0,10*ROW('Sanitation Data'!I26)),NA())</f>
        <v>#N/A</v>
      </c>
      <c r="AX32" s="100" t="e">
        <f ca="true">+IF(AND(ISNUMBER(OFFSET('Sanitation Data'!$I$11,0,10*ROW('Sanitation Data'!I26))),'Data Summary'!DM32="Yes"),OFFSET('Sanitation Data'!$I$11,0,10*ROW('Sanitation Data'!I26)),NA())</f>
        <v>#N/A</v>
      </c>
      <c r="AY32" s="100" t="e">
        <f ca="true">+IF(AND(ISNUMBER(OFFSET('Sanitation Data'!$I$12,0,10*ROW('Sanitation Data'!I26))),'Data Summary'!DN32="Yes"),OFFSET('Sanitation Data'!$I$12,0,10*ROW('Sanitation Data'!I26)),NA())</f>
        <v>#N/A</v>
      </c>
      <c r="AZ32" s="101" t="e">
        <f ca="true">+IF(AND(ISNUMBER(OFFSET('Hygiene Data'!$D$5,0,10*ROW('Hygiene Data'!D26))),'Data Summary'!DO32="Yes"),OFFSET('Hygiene Data'!$D$5,0,10*ROW('Hygiene Data'!D26)),NA())</f>
        <v>#N/A</v>
      </c>
      <c r="BA32" s="101" t="e">
        <f ca="true">+IF(AND(ISNUMBER(OFFSET('Hygiene Data'!$D$7,0,10*ROW('Hygiene Data'!D26))),'Data Summary'!DP32="Yes"),OFFSET('Hygiene Data'!$D$7,0,10*ROW('Hygiene Data'!D26)),NA())</f>
        <v>#N/A</v>
      </c>
      <c r="BB32" s="101" t="e">
        <f ca="true">+IF(AND(ISNUMBER(OFFSET('Hygiene Data'!$D$9,0,10*ROW('Hygiene Data'!D26))),'Data Summary'!DQ32="Yes"),OFFSET('Hygiene Data'!$D$9,0,10*ROW('Hygiene Data'!D26)),NA())</f>
        <v>#N/A</v>
      </c>
      <c r="BC32" s="101" t="e">
        <f ca="true">+IF(AND(ISNUMBER(OFFSET('Hygiene Data'!$E$5,0,10*ROW('Hygiene Data'!E26))),'Data Summary'!DR32="Yes"),OFFSET('Hygiene Data'!$E$5,0,10*ROW('Hygiene Data'!E26)),NA())</f>
        <v>#N/A</v>
      </c>
      <c r="BD32" s="101" t="e">
        <f ca="true">+IF(AND(ISNUMBER(OFFSET('Hygiene Data'!$E$7,0,10*ROW('Hygiene Data'!E26))),'Data Summary'!DS32="Yes"),OFFSET('Hygiene Data'!$E$7,0,10*ROW('Hygiene Data'!E26)),NA())</f>
        <v>#N/A</v>
      </c>
      <c r="BE32" s="101" t="e">
        <f ca="true">+IF(AND(ISNUMBER(OFFSET('Hygiene Data'!$E$9,0,10*ROW('Hygiene Data'!E26))),'Data Summary'!DT32="Yes"),OFFSET('Hygiene Data'!$E$9,0,10*ROW('Hygiene Data'!E26)),NA())</f>
        <v>#N/A</v>
      </c>
      <c r="BF32" s="101" t="e">
        <f ca="true">+IF(AND(ISNUMBER(OFFSET('Hygiene Data'!$F$5,0,10*ROW('Hygiene Data'!F26))),'Data Summary'!DU32="Yes"),OFFSET('Hygiene Data'!$F$5,0,10*ROW('Hygiene Data'!F26)),NA())</f>
        <v>#N/A</v>
      </c>
      <c r="BG32" s="101" t="e">
        <f ca="true">+IF(AND(ISNUMBER(OFFSET('Hygiene Data'!$F$7,0,10*ROW('Hygiene Data'!F26))),'Data Summary'!DV32="Yes"),OFFSET('Hygiene Data'!$F$7,0,10*ROW('Hygiene Data'!F26)),NA())</f>
        <v>#N/A</v>
      </c>
      <c r="BH32" s="101" t="e">
        <f ca="true">+IF(AND(ISNUMBER(OFFSET('Hygiene Data'!$F$9,0,10*ROW('Hygiene Data'!F26))),'Data Summary'!DW32="Yes"),OFFSET('Hygiene Data'!$F$9,0,10*ROW('Hygiene Data'!F26)),NA())</f>
        <v>#N/A</v>
      </c>
      <c r="BI32" s="101" t="e">
        <f ca="true">+IF(AND(ISNUMBER(OFFSET('Hygiene Data'!$G$5,0,10*ROW('Hygiene Data'!G26))),'Data Summary'!DX32="Yes"),OFFSET('Hygiene Data'!$G$5,0,10*ROW('Hygiene Data'!G26)),NA())</f>
        <v>#N/A</v>
      </c>
      <c r="BJ32" s="101" t="e">
        <f ca="true">+IF(AND(ISNUMBER(OFFSET('Hygiene Data'!$G$7,0,10*ROW('Hygiene Data'!G26))),'Data Summary'!DY32="Yes"),OFFSET('Hygiene Data'!$G$7,0,10*ROW('Hygiene Data'!G26)),NA())</f>
        <v>#N/A</v>
      </c>
      <c r="BK32" s="101" t="e">
        <f ca="true">+IF(AND(ISNUMBER(OFFSET('Hygiene Data'!$G$9,0,10*ROW('Hygiene Data'!G26))),'Data Summary'!DZ32="Yes"),OFFSET('Hygiene Data'!$G$9,0,10*ROW('Hygiene Data'!G26)),NA())</f>
        <v>#N/A</v>
      </c>
      <c r="BL32" s="101" t="e">
        <f ca="true">+IF(AND(ISNUMBER(OFFSET('Hygiene Data'!$H$5,0,10*ROW('Hygiene Data'!H26))),'Data Summary'!EA32="Yes"),OFFSET('Hygiene Data'!$H$5,0,10*ROW('Hygiene Data'!H26)),NA())</f>
        <v>#N/A</v>
      </c>
      <c r="BM32" s="101" t="e">
        <f ca="true">+IF(AND(ISNUMBER(OFFSET('Hygiene Data'!$H$7,0,10*ROW('Hygiene Data'!H26))),'Data Summary'!EB32="Yes"),OFFSET('Hygiene Data'!$H$7,0,10*ROW('Hygiene Data'!H26)),NA())</f>
        <v>#N/A</v>
      </c>
      <c r="BN32" s="101" t="e">
        <f ca="true">+IF(AND(ISNUMBER(OFFSET('Hygiene Data'!$H$9,0,10*ROW('Hygiene Data'!H26))),'Data Summary'!EC32="Yes"),OFFSET('Hygiene Data'!$H$9,0,10*ROW('Hygiene Data'!H26)),NA())</f>
        <v>#N/A</v>
      </c>
      <c r="BO32" s="101" t="e">
        <f ca="true">+IF(AND(ISNUMBER(OFFSET('Hygiene Data'!$I$5,0,10*ROW('Hygiene Data'!I26))),'Data Summary'!ED32="Yes"),OFFSET('Hygiene Data'!$I$5,0,10*ROW('Hygiene Data'!I26)),NA())</f>
        <v>#N/A</v>
      </c>
      <c r="BP32" s="101" t="e">
        <f ca="true">+IF(AND(ISNUMBER(OFFSET('Hygiene Data'!$I$7,0,10*ROW('Hygiene Data'!I26))),'Data Summary'!EE32="Yes"),OFFSET('Hygiene Data'!$I$7,0,10*ROW('Hygiene Data'!I26)),NA())</f>
        <v>#N/A</v>
      </c>
      <c r="BQ32" s="101" t="e">
        <f ca="true">+IF(AND(ISNUMBER(OFFSET('Hygiene Data'!$I$9,0,10*ROW('Hygiene Data'!I26))),'Data Summary'!EF32="Yes"),OFFSET('Hygiene Data'!$I$9,0,10*ROW('Hygiene Data'!I26)),NA())</f>
        <v>#N/A</v>
      </c>
    </row>
    <row xmlns:x14ac="http://schemas.microsoft.com/office/spreadsheetml/2009/9/ac" r="33" x14ac:dyDescent="0.2">
      <c r="A33" s="362" t="e">
        <f ca="true">+RIGHT('Data Summary'!A33,LEN('Data Summary'!A33)-9)</f>
        <v>#VALUE!</v>
      </c>
      <c r="B33" s="38" t="str">
        <f ca="true">+IF(ISTEXT('Data Summary'!B33),'Data Summary'!B33,"")</f>
        <v/>
      </c>
      <c r="C33" s="361" t="e">
        <f ca="true">+VALUE('Data Summary'!C33)</f>
        <v>#VALUE!</v>
      </c>
      <c r="D33" s="99" t="e">
        <f ca="true">+IF(AND(ISNUMBER(OFFSET('Water Data'!$D$4,0,10*ROW('Water Data'!D27))),'Data Summary'!BS33="Yes"),100-OFFSET('Water Data'!$D$4,0,10*ROW('Water Data'!D27)),NA())</f>
        <v>#N/A</v>
      </c>
      <c r="E33" s="99" t="e">
        <f ca="true">+IF(AND(ISNUMBER(OFFSET('Water Data'!$D$6,0,10*ROW('Water Data'!D27))),'Data Summary'!BT33="Yes"),OFFSET('Water Data'!$D$6,0,10*ROW('Water Data'!D27)),NA())</f>
        <v>#N/A</v>
      </c>
      <c r="F33" s="99" t="e">
        <f ca="true">+IF(AND(ISNUMBER(OFFSET('Water Data'!$D$9,0,10*ROW('Water Data'!D27))),'Data Summary'!BU33="Yes"),OFFSET('Water Data'!$D$9,0,10*ROW('Water Data'!D27)),NA())</f>
        <v>#N/A</v>
      </c>
      <c r="G33" s="99" t="e">
        <f ca="true">+IF(AND(ISNUMBER(OFFSET('Water Data'!$E$4,0,10*ROW('Water Data'!E27))),'Data Summary'!BV33="Yes"),100-OFFSET('Water Data'!$E$4,0,10*ROW('Water Data'!E27)),NA())</f>
        <v>#N/A</v>
      </c>
      <c r="H33" s="99" t="e">
        <f ca="true">+IF(AND(ISNUMBER(OFFSET('Water Data'!$E$6,0,10*ROW('Water Data'!E27))),'Data Summary'!BW33="Yes"),OFFSET('Water Data'!$E$6,0,10*ROW('Water Data'!E27)),NA())</f>
        <v>#N/A</v>
      </c>
      <c r="I33" s="99" t="e">
        <f ca="true">+IF(AND(ISNUMBER(OFFSET('Water Data'!$E$9,0,10*ROW('Water Data'!E27))),'Data Summary'!BX33="Yes"),OFFSET('Water Data'!$E$9,0,10*ROW('Water Data'!E27)),NA())</f>
        <v>#N/A</v>
      </c>
      <c r="J33" s="99" t="e">
        <f ca="true">+IF(AND(ISNUMBER(OFFSET('Water Data'!$F$4,0,10*ROW('Water Data'!F27))),'Data Summary'!BY33="Yes"),100-OFFSET('Water Data'!$F$4,0,10*ROW('Water Data'!F27)),NA())</f>
        <v>#N/A</v>
      </c>
      <c r="K33" s="99" t="e">
        <f ca="true">+IF(AND(ISNUMBER(OFFSET('Water Data'!$F$6,0,10*ROW('Water Data'!F27))),'Data Summary'!BZ33="Yes"),OFFSET('Water Data'!$F$6,0,10*ROW('Water Data'!F27)),NA())</f>
        <v>#N/A</v>
      </c>
      <c r="L33" s="99" t="e">
        <f ca="true">+IF(AND(ISNUMBER(OFFSET('Water Data'!$F$9,0,10*ROW('Water Data'!F27))),'Data Summary'!CA33="Yes"),OFFSET('Water Data'!$F$9,0,10*ROW('Water Data'!F27)),NA())</f>
        <v>#N/A</v>
      </c>
      <c r="M33" s="99" t="e">
        <f ca="true">+IF(AND(ISNUMBER(OFFSET('Water Data'!$G$4,0,10*ROW('Water Data'!G27))),'Data Summary'!CB33="Yes"),100-OFFSET('Water Data'!$G$4,0,10*ROW('Water Data'!G27)),NA())</f>
        <v>#N/A</v>
      </c>
      <c r="N33" s="99" t="e">
        <f ca="true">+IF(AND(ISNUMBER(OFFSET('Water Data'!$G$6,0,10*ROW('Water Data'!G27))),'Data Summary'!CC33="Yes"),OFFSET('Water Data'!$G$6,0,10*ROW('Water Data'!G27)),NA())</f>
        <v>#N/A</v>
      </c>
      <c r="O33" s="99" t="e">
        <f ca="true">+IF(AND(ISNUMBER(OFFSET('Water Data'!$G$9,0,10*ROW('Water Data'!G27))),'Data Summary'!CD33="Yes"),OFFSET('Water Data'!$G$9,0,10*ROW('Water Data'!G27)),NA())</f>
        <v>#N/A</v>
      </c>
      <c r="P33" s="99" t="e">
        <f ca="true">+IF(AND(ISNUMBER(OFFSET('Water Data'!$H$4,0,10*ROW('Water Data'!H27))),'Data Summary'!CE33="Yes"),100-OFFSET('Water Data'!$H$4,0,10*ROW('Water Data'!H27)),NA())</f>
        <v>#N/A</v>
      </c>
      <c r="Q33" s="99" t="e">
        <f ca="true">+IF(AND(ISNUMBER(OFFSET('Water Data'!$H$6,0,10*ROW('Water Data'!H27))),'Data Summary'!CF33="Yes"),OFFSET('Water Data'!$H$6,0,10*ROW('Water Data'!H27)),NA())</f>
        <v>#N/A</v>
      </c>
      <c r="R33" s="99" t="e">
        <f ca="true">+IF(AND(ISNUMBER(OFFSET('Water Data'!$H$9,0,10*ROW('Water Data'!H27))),'Data Summary'!CG33="Yes"),OFFSET('Water Data'!$H$9,0,10*ROW('Water Data'!H27)),NA())</f>
        <v>#N/A</v>
      </c>
      <c r="S33" s="99" t="e">
        <f ca="true">+IF(AND(ISNUMBER(OFFSET('Water Data'!$I$4,0,10*ROW('Water Data'!I27))),'Data Summary'!CH33="Yes"),100-OFFSET('Water Data'!$I$4,0,10*ROW('Water Data'!I27)),NA())</f>
        <v>#N/A</v>
      </c>
      <c r="T33" s="99" t="e">
        <f ca="true">+IF(AND(ISNUMBER(OFFSET('Water Data'!$I$6,0,10*ROW('Water Data'!I27))),'Data Summary'!CI33="Yes"),OFFSET('Water Data'!$I$6,0,10*ROW('Water Data'!I27)),NA())</f>
        <v>#N/A</v>
      </c>
      <c r="U33" s="99" t="e">
        <f ca="true">+IF(AND(ISNUMBER(OFFSET('Water Data'!$I$9,0,10*ROW('Water Data'!I27))),'Data Summary'!CJ33="Yes"),OFFSET('Water Data'!$I$9,0,10*ROW('Water Data'!I27)),NA())</f>
        <v>#N/A</v>
      </c>
      <c r="V33" s="100" t="e">
        <f ca="true">+IF(AND(ISNUMBER(OFFSET('Sanitation Data'!$D$4,0,10*ROW('Sanitation Data'!D27))),'Data Summary'!CK33="Yes"),100-OFFSET('Sanitation Data'!$D$4,0,10*ROW('Sanitation Data'!D27)),NA())</f>
        <v>#N/A</v>
      </c>
      <c r="W33" s="100" t="e">
        <f ca="true">+IF(AND(ISNUMBER(OFFSET('Sanitation Data'!$D$6,0,10*ROW('Sanitation Data'!D27))),'Data Summary'!CL33="Yes"),OFFSET('Sanitation Data'!$D$6,0,10*ROW('Sanitation Data'!D27)),NA())</f>
        <v>#N/A</v>
      </c>
      <c r="X33" s="100" t="e">
        <f ca="true">+IF(AND(ISNUMBER(OFFSET('Sanitation Data'!$D$10,0,10*ROW('Sanitation Data'!D27))),'Data Summary'!CM33="Yes"),OFFSET('Sanitation Data'!$D$10,0,10*ROW('Sanitation Data'!D27)),NA())</f>
        <v>#N/A</v>
      </c>
      <c r="Y33" s="100" t="e">
        <f ca="true">+IF(AND(ISNUMBER(OFFSET('Sanitation Data'!$D$11,0,10*ROW('Sanitation Data'!D27))),'Data Summary'!CN33="Yes"),OFFSET('Sanitation Data'!$D$11,0,10*ROW('Sanitation Data'!D27)),NA())</f>
        <v>#N/A</v>
      </c>
      <c r="Z33" s="100" t="e">
        <f ca="true">+IF(AND(ISNUMBER(OFFSET('Sanitation Data'!$D$12,0,10*ROW('Sanitation Data'!D27))),'Data Summary'!CO33="Yes"),OFFSET('Sanitation Data'!$D$12,0,10*ROW('Sanitation Data'!D27)),NA())</f>
        <v>#N/A</v>
      </c>
      <c r="AA33" s="100" t="e">
        <f ca="true">+IF(AND(ISNUMBER(OFFSET('Sanitation Data'!$E$4,0,10*ROW('Sanitation Data'!E27))),'Data Summary'!CP33="Yes"),100-OFFSET('Sanitation Data'!$E$4,0,10*ROW('Sanitation Data'!E27)),NA())</f>
        <v>#N/A</v>
      </c>
      <c r="AB33" s="100" t="e">
        <f ca="true">+IF(AND(ISNUMBER(OFFSET('Sanitation Data'!$E$6,0,10*ROW('Sanitation Data'!E27))),'Data Summary'!CQ33="Yes"),OFFSET('Sanitation Data'!$E$6,0,10*ROW('Sanitation Data'!E27)),NA())</f>
        <v>#N/A</v>
      </c>
      <c r="AC33" s="100" t="e">
        <f ca="true">+IF(AND(ISNUMBER(OFFSET('Sanitation Data'!$E$10,0,10*ROW('Sanitation Data'!E27))),'Data Summary'!CR33="Yes"),OFFSET('Sanitation Data'!$E$10,0,10*ROW('Sanitation Data'!E27)),NA())</f>
        <v>#N/A</v>
      </c>
      <c r="AD33" s="100" t="e">
        <f ca="true">+IF(AND(ISNUMBER(OFFSET('Sanitation Data'!$E$11,0,10*ROW('Sanitation Data'!E27))),'Data Summary'!CS33="Yes"),OFFSET('Sanitation Data'!$E$11,0,10*ROW('Sanitation Data'!E27)),NA())</f>
        <v>#N/A</v>
      </c>
      <c r="AE33" s="100" t="e">
        <f ca="true">+IF(AND(ISNUMBER(OFFSET('Sanitation Data'!$E$12,0,10*ROW('Sanitation Data'!E27))),'Data Summary'!CT33="Yes"),OFFSET('Sanitation Data'!$E$12,0,10*ROW('Sanitation Data'!E27)),NA())</f>
        <v>#N/A</v>
      </c>
      <c r="AF33" s="100" t="e">
        <f ca="true">+IF(AND(ISNUMBER(OFFSET('Sanitation Data'!$F$4,0,10*ROW('Sanitation Data'!F27))),'Data Summary'!CU33="Yes"),100-OFFSET('Sanitation Data'!$F$4,0,10*ROW('Sanitation Data'!F27)),NA())</f>
        <v>#N/A</v>
      </c>
      <c r="AG33" s="100" t="e">
        <f ca="true">+IF(AND(ISNUMBER(OFFSET('Sanitation Data'!$F$6,0,10*ROW('Sanitation Data'!F27))),'Data Summary'!CV33="Yes"),OFFSET('Sanitation Data'!$F$6,0,10*ROW('Sanitation Data'!F27)),NA())</f>
        <v>#N/A</v>
      </c>
      <c r="AH33" s="100" t="e">
        <f ca="true">+IF(AND(ISNUMBER(OFFSET('Sanitation Data'!$F$10,0,10*ROW('Sanitation Data'!F27))),'Data Summary'!CW33="Yes"),OFFSET('Sanitation Data'!$F$10,0,10*ROW('Sanitation Data'!F27)),NA())</f>
        <v>#N/A</v>
      </c>
      <c r="AI33" s="100" t="e">
        <f ca="true">+IF(AND(ISNUMBER(OFFSET('Sanitation Data'!$F$11,0,10*ROW('Sanitation Data'!F27))),'Data Summary'!CX33="Yes"),OFFSET('Sanitation Data'!$F$11,0,10*ROW('Sanitation Data'!F27)),NA())</f>
        <v>#N/A</v>
      </c>
      <c r="AJ33" s="100" t="e">
        <f ca="true">+IF(AND(ISNUMBER(OFFSET('Sanitation Data'!$F$12,0,10*ROW('Sanitation Data'!F27))),'Data Summary'!CY33="Yes"),OFFSET('Sanitation Data'!$F$12,0,10*ROW('Sanitation Data'!F27)),NA())</f>
        <v>#N/A</v>
      </c>
      <c r="AK33" s="100" t="e">
        <f ca="true">+IF(AND(ISNUMBER(OFFSET('Sanitation Data'!$G$4,0,10*ROW('Sanitation Data'!G27))),'Data Summary'!CZ33="Yes"),100-OFFSET('Sanitation Data'!$G$4,0,10*ROW('Sanitation Data'!G27)),NA())</f>
        <v>#N/A</v>
      </c>
      <c r="AL33" s="100" t="e">
        <f ca="true">+IF(AND(ISNUMBER(OFFSET('Sanitation Data'!$G$6,0,10*ROW('Sanitation Data'!G27))),'Data Summary'!DA33="Yes"),OFFSET('Sanitation Data'!$G$6,0,10*ROW('Sanitation Data'!G27)),NA())</f>
        <v>#N/A</v>
      </c>
      <c r="AM33" s="100" t="e">
        <f ca="true">+IF(AND(ISNUMBER(OFFSET('Sanitation Data'!$G$10,0,10*ROW('Sanitation Data'!G27))),'Data Summary'!DB33="Yes"),OFFSET('Sanitation Data'!$G$10,0,10*ROW('Sanitation Data'!G27)),NA())</f>
        <v>#N/A</v>
      </c>
      <c r="AN33" s="100" t="e">
        <f ca="true">+IF(AND(ISNUMBER(OFFSET('Sanitation Data'!$G$11,0,10*ROW('Sanitation Data'!G27))),'Data Summary'!DC33="Yes"),OFFSET('Sanitation Data'!$G$11,0,10*ROW('Sanitation Data'!G27)),NA())</f>
        <v>#N/A</v>
      </c>
      <c r="AO33" s="100" t="e">
        <f ca="true">+IF(AND(ISNUMBER(OFFSET('Sanitation Data'!$G$12,0,10*ROW('Sanitation Data'!G27))),'Data Summary'!DD33="Yes"),OFFSET('Sanitation Data'!$G$12,0,10*ROW('Sanitation Data'!G27)),NA())</f>
        <v>#N/A</v>
      </c>
      <c r="AP33" s="100" t="e">
        <f ca="true">+IF(AND(ISNUMBER(OFFSET('Sanitation Data'!$H$4,0,10*ROW('Sanitation Data'!H27))),'Data Summary'!DE33="Yes"),100-OFFSET('Sanitation Data'!$H$4,0,10*ROW('Sanitation Data'!H27)),NA())</f>
        <v>#N/A</v>
      </c>
      <c r="AQ33" s="100" t="e">
        <f ca="true">+IF(AND(ISNUMBER(OFFSET('Sanitation Data'!$H$6,0,10*ROW('Sanitation Data'!H27))),'Data Summary'!DF33="Yes"),OFFSET('Sanitation Data'!$H$6,0,10*ROW('Sanitation Data'!H27)),NA())</f>
        <v>#N/A</v>
      </c>
      <c r="AR33" s="100" t="e">
        <f ca="true">+IF(AND(ISNUMBER(OFFSET('Sanitation Data'!$H$10,0,10*ROW('Sanitation Data'!H27))),'Data Summary'!DG33="Yes"),OFFSET('Sanitation Data'!$H$10,0,10*ROW('Sanitation Data'!H27)),NA())</f>
        <v>#N/A</v>
      </c>
      <c r="AS33" s="100" t="e">
        <f ca="true">+IF(AND(ISNUMBER(OFFSET('Sanitation Data'!$H$11,0,10*ROW('Sanitation Data'!H27))),'Data Summary'!DH33="Yes"),OFFSET('Sanitation Data'!$H$11,0,10*ROW('Sanitation Data'!H27)),NA())</f>
        <v>#N/A</v>
      </c>
      <c r="AT33" s="100" t="e">
        <f ca="true">+IF(AND(ISNUMBER(OFFSET('Sanitation Data'!$H$12,0,10*ROW('Sanitation Data'!H27))),'Data Summary'!DI33="Yes"),OFFSET('Sanitation Data'!$H$12,0,10*ROW('Sanitation Data'!H27)),NA())</f>
        <v>#N/A</v>
      </c>
      <c r="AU33" s="100" t="e">
        <f ca="true">+IF(AND(ISNUMBER(OFFSET('Sanitation Data'!$I$4,0,10*ROW('Sanitation Data'!I27))),'Data Summary'!DJ33="Yes"),100-OFFSET('Sanitation Data'!$I$4,0,10*ROW('Sanitation Data'!I27)),NA())</f>
        <v>#N/A</v>
      </c>
      <c r="AV33" s="100" t="e">
        <f ca="true">+IF(AND(ISNUMBER(OFFSET('Sanitation Data'!$I$6,0,10*ROW('Sanitation Data'!I27))),'Data Summary'!DK33="Yes"),OFFSET('Sanitation Data'!$I$6,0,10*ROW('Sanitation Data'!I27)),NA())</f>
        <v>#N/A</v>
      </c>
      <c r="AW33" s="100" t="e">
        <f ca="true">+IF(AND(ISNUMBER(OFFSET('Sanitation Data'!$I$10,0,10*ROW('Sanitation Data'!I27))),'Data Summary'!DL33="Yes"),OFFSET('Sanitation Data'!$I$10,0,10*ROW('Sanitation Data'!I27)),NA())</f>
        <v>#N/A</v>
      </c>
      <c r="AX33" s="100" t="e">
        <f ca="true">+IF(AND(ISNUMBER(OFFSET('Sanitation Data'!$I$11,0,10*ROW('Sanitation Data'!I27))),'Data Summary'!DM33="Yes"),OFFSET('Sanitation Data'!$I$11,0,10*ROW('Sanitation Data'!I27)),NA())</f>
        <v>#N/A</v>
      </c>
      <c r="AY33" s="100" t="e">
        <f ca="true">+IF(AND(ISNUMBER(OFFSET('Sanitation Data'!$I$12,0,10*ROW('Sanitation Data'!I27))),'Data Summary'!DN33="Yes"),OFFSET('Sanitation Data'!$I$12,0,10*ROW('Sanitation Data'!I27)),NA())</f>
        <v>#N/A</v>
      </c>
      <c r="AZ33" s="101" t="e">
        <f ca="true">+IF(AND(ISNUMBER(OFFSET('Hygiene Data'!$D$5,0,10*ROW('Hygiene Data'!D27))),'Data Summary'!DO33="Yes"),OFFSET('Hygiene Data'!$D$5,0,10*ROW('Hygiene Data'!D27)),NA())</f>
        <v>#N/A</v>
      </c>
      <c r="BA33" s="101" t="e">
        <f ca="true">+IF(AND(ISNUMBER(OFFSET('Hygiene Data'!$D$7,0,10*ROW('Hygiene Data'!D27))),'Data Summary'!DP33="Yes"),OFFSET('Hygiene Data'!$D$7,0,10*ROW('Hygiene Data'!D27)),NA())</f>
        <v>#N/A</v>
      </c>
      <c r="BB33" s="101" t="e">
        <f ca="true">+IF(AND(ISNUMBER(OFFSET('Hygiene Data'!$D$9,0,10*ROW('Hygiene Data'!D27))),'Data Summary'!DQ33="Yes"),OFFSET('Hygiene Data'!$D$9,0,10*ROW('Hygiene Data'!D27)),NA())</f>
        <v>#N/A</v>
      </c>
      <c r="BC33" s="101" t="e">
        <f ca="true">+IF(AND(ISNUMBER(OFFSET('Hygiene Data'!$E$5,0,10*ROW('Hygiene Data'!E27))),'Data Summary'!DR33="Yes"),OFFSET('Hygiene Data'!$E$5,0,10*ROW('Hygiene Data'!E27)),NA())</f>
        <v>#N/A</v>
      </c>
      <c r="BD33" s="101" t="e">
        <f ca="true">+IF(AND(ISNUMBER(OFFSET('Hygiene Data'!$E$7,0,10*ROW('Hygiene Data'!E27))),'Data Summary'!DS33="Yes"),OFFSET('Hygiene Data'!$E$7,0,10*ROW('Hygiene Data'!E27)),NA())</f>
        <v>#N/A</v>
      </c>
      <c r="BE33" s="101" t="e">
        <f ca="true">+IF(AND(ISNUMBER(OFFSET('Hygiene Data'!$E$9,0,10*ROW('Hygiene Data'!E27))),'Data Summary'!DT33="Yes"),OFFSET('Hygiene Data'!$E$9,0,10*ROW('Hygiene Data'!E27)),NA())</f>
        <v>#N/A</v>
      </c>
      <c r="BF33" s="101" t="e">
        <f ca="true">+IF(AND(ISNUMBER(OFFSET('Hygiene Data'!$F$5,0,10*ROW('Hygiene Data'!F27))),'Data Summary'!DU33="Yes"),OFFSET('Hygiene Data'!$F$5,0,10*ROW('Hygiene Data'!F27)),NA())</f>
        <v>#N/A</v>
      </c>
      <c r="BG33" s="101" t="e">
        <f ca="true">+IF(AND(ISNUMBER(OFFSET('Hygiene Data'!$F$7,0,10*ROW('Hygiene Data'!F27))),'Data Summary'!DV33="Yes"),OFFSET('Hygiene Data'!$F$7,0,10*ROW('Hygiene Data'!F27)),NA())</f>
        <v>#N/A</v>
      </c>
      <c r="BH33" s="101" t="e">
        <f ca="true">+IF(AND(ISNUMBER(OFFSET('Hygiene Data'!$F$9,0,10*ROW('Hygiene Data'!F27))),'Data Summary'!DW33="Yes"),OFFSET('Hygiene Data'!$F$9,0,10*ROW('Hygiene Data'!F27)),NA())</f>
        <v>#N/A</v>
      </c>
      <c r="BI33" s="101" t="e">
        <f ca="true">+IF(AND(ISNUMBER(OFFSET('Hygiene Data'!$G$5,0,10*ROW('Hygiene Data'!G27))),'Data Summary'!DX33="Yes"),OFFSET('Hygiene Data'!$G$5,0,10*ROW('Hygiene Data'!G27)),NA())</f>
        <v>#N/A</v>
      </c>
      <c r="BJ33" s="101" t="e">
        <f ca="true">+IF(AND(ISNUMBER(OFFSET('Hygiene Data'!$G$7,0,10*ROW('Hygiene Data'!G27))),'Data Summary'!DY33="Yes"),OFFSET('Hygiene Data'!$G$7,0,10*ROW('Hygiene Data'!G27)),NA())</f>
        <v>#N/A</v>
      </c>
      <c r="BK33" s="101" t="e">
        <f ca="true">+IF(AND(ISNUMBER(OFFSET('Hygiene Data'!$G$9,0,10*ROW('Hygiene Data'!G27))),'Data Summary'!DZ33="Yes"),OFFSET('Hygiene Data'!$G$9,0,10*ROW('Hygiene Data'!G27)),NA())</f>
        <v>#N/A</v>
      </c>
      <c r="BL33" s="101" t="e">
        <f ca="true">+IF(AND(ISNUMBER(OFFSET('Hygiene Data'!$H$5,0,10*ROW('Hygiene Data'!H27))),'Data Summary'!EA33="Yes"),OFFSET('Hygiene Data'!$H$5,0,10*ROW('Hygiene Data'!H27)),NA())</f>
        <v>#N/A</v>
      </c>
      <c r="BM33" s="101" t="e">
        <f ca="true">+IF(AND(ISNUMBER(OFFSET('Hygiene Data'!$H$7,0,10*ROW('Hygiene Data'!H27))),'Data Summary'!EB33="Yes"),OFFSET('Hygiene Data'!$H$7,0,10*ROW('Hygiene Data'!H27)),NA())</f>
        <v>#N/A</v>
      </c>
      <c r="BN33" s="101" t="e">
        <f ca="true">+IF(AND(ISNUMBER(OFFSET('Hygiene Data'!$H$9,0,10*ROW('Hygiene Data'!H27))),'Data Summary'!EC33="Yes"),OFFSET('Hygiene Data'!$H$9,0,10*ROW('Hygiene Data'!H27)),NA())</f>
        <v>#N/A</v>
      </c>
      <c r="BO33" s="101" t="e">
        <f ca="true">+IF(AND(ISNUMBER(OFFSET('Hygiene Data'!$I$5,0,10*ROW('Hygiene Data'!I27))),'Data Summary'!ED33="Yes"),OFFSET('Hygiene Data'!$I$5,0,10*ROW('Hygiene Data'!I27)),NA())</f>
        <v>#N/A</v>
      </c>
      <c r="BP33" s="101" t="e">
        <f ca="true">+IF(AND(ISNUMBER(OFFSET('Hygiene Data'!$I$7,0,10*ROW('Hygiene Data'!I27))),'Data Summary'!EE33="Yes"),OFFSET('Hygiene Data'!$I$7,0,10*ROW('Hygiene Data'!I27)),NA())</f>
        <v>#N/A</v>
      </c>
      <c r="BQ33" s="101" t="e">
        <f ca="true">+IF(AND(ISNUMBER(OFFSET('Hygiene Data'!$I$9,0,10*ROW('Hygiene Data'!I27))),'Data Summary'!EF33="Yes"),OFFSET('Hygiene Data'!$I$9,0,10*ROW('Hygiene Data'!I27)),NA())</f>
        <v>#N/A</v>
      </c>
    </row>
    <row xmlns:x14ac="http://schemas.microsoft.com/office/spreadsheetml/2009/9/ac" r="34" x14ac:dyDescent="0.2">
      <c r="A34" s="362" t="e">
        <f ca="true">+RIGHT('Data Summary'!A34,LEN('Data Summary'!A34)-9)</f>
        <v>#VALUE!</v>
      </c>
      <c r="B34" s="38" t="str">
        <f ca="true">+IF(ISTEXT('Data Summary'!B34),'Data Summary'!B34,"")</f>
        <v/>
      </c>
      <c r="C34" s="361" t="e">
        <f ca="true">+VALUE('Data Summary'!C34)</f>
        <v>#VALUE!</v>
      </c>
      <c r="D34" s="99" t="e">
        <f ca="true">+IF(AND(ISNUMBER(OFFSET('Water Data'!$D$4,0,10*ROW('Water Data'!D28))),'Data Summary'!BS34="Yes"),100-OFFSET('Water Data'!$D$4,0,10*ROW('Water Data'!D28)),NA())</f>
        <v>#N/A</v>
      </c>
      <c r="E34" s="99" t="e">
        <f ca="true">+IF(AND(ISNUMBER(OFFSET('Water Data'!$D$6,0,10*ROW('Water Data'!D28))),'Data Summary'!BT34="Yes"),OFFSET('Water Data'!$D$6,0,10*ROW('Water Data'!D28)),NA())</f>
        <v>#N/A</v>
      </c>
      <c r="F34" s="99" t="e">
        <f ca="true">+IF(AND(ISNUMBER(OFFSET('Water Data'!$D$9,0,10*ROW('Water Data'!D28))),'Data Summary'!BU34="Yes"),OFFSET('Water Data'!$D$9,0,10*ROW('Water Data'!D28)),NA())</f>
        <v>#N/A</v>
      </c>
      <c r="G34" s="99" t="e">
        <f ca="true">+IF(AND(ISNUMBER(OFFSET('Water Data'!$E$4,0,10*ROW('Water Data'!E28))),'Data Summary'!BV34="Yes"),100-OFFSET('Water Data'!$E$4,0,10*ROW('Water Data'!E28)),NA())</f>
        <v>#N/A</v>
      </c>
      <c r="H34" s="99" t="e">
        <f ca="true">+IF(AND(ISNUMBER(OFFSET('Water Data'!$E$6,0,10*ROW('Water Data'!E28))),'Data Summary'!BW34="Yes"),OFFSET('Water Data'!$E$6,0,10*ROW('Water Data'!E28)),NA())</f>
        <v>#N/A</v>
      </c>
      <c r="I34" s="99" t="e">
        <f ca="true">+IF(AND(ISNUMBER(OFFSET('Water Data'!$E$9,0,10*ROW('Water Data'!E28))),'Data Summary'!BX34="Yes"),OFFSET('Water Data'!$E$9,0,10*ROW('Water Data'!E28)),NA())</f>
        <v>#N/A</v>
      </c>
      <c r="J34" s="99" t="e">
        <f ca="true">+IF(AND(ISNUMBER(OFFSET('Water Data'!$F$4,0,10*ROW('Water Data'!F28))),'Data Summary'!BY34="Yes"),100-OFFSET('Water Data'!$F$4,0,10*ROW('Water Data'!F28)),NA())</f>
        <v>#N/A</v>
      </c>
      <c r="K34" s="99" t="e">
        <f ca="true">+IF(AND(ISNUMBER(OFFSET('Water Data'!$F$6,0,10*ROW('Water Data'!F28))),'Data Summary'!BZ34="Yes"),OFFSET('Water Data'!$F$6,0,10*ROW('Water Data'!F28)),NA())</f>
        <v>#N/A</v>
      </c>
      <c r="L34" s="99" t="e">
        <f ca="true">+IF(AND(ISNUMBER(OFFSET('Water Data'!$F$9,0,10*ROW('Water Data'!F28))),'Data Summary'!CA34="Yes"),OFFSET('Water Data'!$F$9,0,10*ROW('Water Data'!F28)),NA())</f>
        <v>#N/A</v>
      </c>
      <c r="M34" s="99" t="e">
        <f ca="true">+IF(AND(ISNUMBER(OFFSET('Water Data'!$G$4,0,10*ROW('Water Data'!G28))),'Data Summary'!CB34="Yes"),100-OFFSET('Water Data'!$G$4,0,10*ROW('Water Data'!G28)),NA())</f>
        <v>#N/A</v>
      </c>
      <c r="N34" s="99" t="e">
        <f ca="true">+IF(AND(ISNUMBER(OFFSET('Water Data'!$G$6,0,10*ROW('Water Data'!G28))),'Data Summary'!CC34="Yes"),OFFSET('Water Data'!$G$6,0,10*ROW('Water Data'!G28)),NA())</f>
        <v>#N/A</v>
      </c>
      <c r="O34" s="99" t="e">
        <f ca="true">+IF(AND(ISNUMBER(OFFSET('Water Data'!$G$9,0,10*ROW('Water Data'!G28))),'Data Summary'!CD34="Yes"),OFFSET('Water Data'!$G$9,0,10*ROW('Water Data'!G28)),NA())</f>
        <v>#N/A</v>
      </c>
      <c r="P34" s="99" t="e">
        <f ca="true">+IF(AND(ISNUMBER(OFFSET('Water Data'!$H$4,0,10*ROW('Water Data'!H28))),'Data Summary'!CE34="Yes"),100-OFFSET('Water Data'!$H$4,0,10*ROW('Water Data'!H28)),NA())</f>
        <v>#N/A</v>
      </c>
      <c r="Q34" s="99" t="e">
        <f ca="true">+IF(AND(ISNUMBER(OFFSET('Water Data'!$H$6,0,10*ROW('Water Data'!H28))),'Data Summary'!CF34="Yes"),OFFSET('Water Data'!$H$6,0,10*ROW('Water Data'!H28)),NA())</f>
        <v>#N/A</v>
      </c>
      <c r="R34" s="99" t="e">
        <f ca="true">+IF(AND(ISNUMBER(OFFSET('Water Data'!$H$9,0,10*ROW('Water Data'!H28))),'Data Summary'!CG34="Yes"),OFFSET('Water Data'!$H$9,0,10*ROW('Water Data'!H28)),NA())</f>
        <v>#N/A</v>
      </c>
      <c r="S34" s="99" t="e">
        <f ca="true">+IF(AND(ISNUMBER(OFFSET('Water Data'!$I$4,0,10*ROW('Water Data'!I28))),'Data Summary'!CH34="Yes"),100-OFFSET('Water Data'!$I$4,0,10*ROW('Water Data'!I28)),NA())</f>
        <v>#N/A</v>
      </c>
      <c r="T34" s="99" t="e">
        <f ca="true">+IF(AND(ISNUMBER(OFFSET('Water Data'!$I$6,0,10*ROW('Water Data'!I28))),'Data Summary'!CI34="Yes"),OFFSET('Water Data'!$I$6,0,10*ROW('Water Data'!I28)),NA())</f>
        <v>#N/A</v>
      </c>
      <c r="U34" s="99" t="e">
        <f ca="true">+IF(AND(ISNUMBER(OFFSET('Water Data'!$I$9,0,10*ROW('Water Data'!I28))),'Data Summary'!CJ34="Yes"),OFFSET('Water Data'!$I$9,0,10*ROW('Water Data'!I28)),NA())</f>
        <v>#N/A</v>
      </c>
      <c r="V34" s="100" t="e">
        <f ca="true">+IF(AND(ISNUMBER(OFFSET('Sanitation Data'!$D$4,0,10*ROW('Sanitation Data'!D28))),'Data Summary'!CK34="Yes"),100-OFFSET('Sanitation Data'!$D$4,0,10*ROW('Sanitation Data'!D28)),NA())</f>
        <v>#N/A</v>
      </c>
      <c r="W34" s="100" t="e">
        <f ca="true">+IF(AND(ISNUMBER(OFFSET('Sanitation Data'!$D$6,0,10*ROW('Sanitation Data'!D28))),'Data Summary'!CL34="Yes"),OFFSET('Sanitation Data'!$D$6,0,10*ROW('Sanitation Data'!D28)),NA())</f>
        <v>#N/A</v>
      </c>
      <c r="X34" s="100" t="e">
        <f ca="true">+IF(AND(ISNUMBER(OFFSET('Sanitation Data'!$D$10,0,10*ROW('Sanitation Data'!D28))),'Data Summary'!CM34="Yes"),OFFSET('Sanitation Data'!$D$10,0,10*ROW('Sanitation Data'!D28)),NA())</f>
        <v>#N/A</v>
      </c>
      <c r="Y34" s="100" t="e">
        <f ca="true">+IF(AND(ISNUMBER(OFFSET('Sanitation Data'!$D$11,0,10*ROW('Sanitation Data'!D28))),'Data Summary'!CN34="Yes"),OFFSET('Sanitation Data'!$D$11,0,10*ROW('Sanitation Data'!D28)),NA())</f>
        <v>#N/A</v>
      </c>
      <c r="Z34" s="100" t="e">
        <f ca="true">+IF(AND(ISNUMBER(OFFSET('Sanitation Data'!$D$12,0,10*ROW('Sanitation Data'!D28))),'Data Summary'!CO34="Yes"),OFFSET('Sanitation Data'!$D$12,0,10*ROW('Sanitation Data'!D28)),NA())</f>
        <v>#N/A</v>
      </c>
      <c r="AA34" s="100" t="e">
        <f ca="true">+IF(AND(ISNUMBER(OFFSET('Sanitation Data'!$E$4,0,10*ROW('Sanitation Data'!E28))),'Data Summary'!CP34="Yes"),100-OFFSET('Sanitation Data'!$E$4,0,10*ROW('Sanitation Data'!E28)),NA())</f>
        <v>#N/A</v>
      </c>
      <c r="AB34" s="100" t="e">
        <f ca="true">+IF(AND(ISNUMBER(OFFSET('Sanitation Data'!$E$6,0,10*ROW('Sanitation Data'!E28))),'Data Summary'!CQ34="Yes"),OFFSET('Sanitation Data'!$E$6,0,10*ROW('Sanitation Data'!E28)),NA())</f>
        <v>#N/A</v>
      </c>
      <c r="AC34" s="100" t="e">
        <f ca="true">+IF(AND(ISNUMBER(OFFSET('Sanitation Data'!$E$10,0,10*ROW('Sanitation Data'!E28))),'Data Summary'!CR34="Yes"),OFFSET('Sanitation Data'!$E$10,0,10*ROW('Sanitation Data'!E28)),NA())</f>
        <v>#N/A</v>
      </c>
      <c r="AD34" s="100" t="e">
        <f ca="true">+IF(AND(ISNUMBER(OFFSET('Sanitation Data'!$E$11,0,10*ROW('Sanitation Data'!E28))),'Data Summary'!CS34="Yes"),OFFSET('Sanitation Data'!$E$11,0,10*ROW('Sanitation Data'!E28)),NA())</f>
        <v>#N/A</v>
      </c>
      <c r="AE34" s="100" t="e">
        <f ca="true">+IF(AND(ISNUMBER(OFFSET('Sanitation Data'!$E$12,0,10*ROW('Sanitation Data'!E28))),'Data Summary'!CT34="Yes"),OFFSET('Sanitation Data'!$E$12,0,10*ROW('Sanitation Data'!E28)),NA())</f>
        <v>#N/A</v>
      </c>
      <c r="AF34" s="100" t="e">
        <f ca="true">+IF(AND(ISNUMBER(OFFSET('Sanitation Data'!$F$4,0,10*ROW('Sanitation Data'!F28))),'Data Summary'!CU34="Yes"),100-OFFSET('Sanitation Data'!$F$4,0,10*ROW('Sanitation Data'!F28)),NA())</f>
        <v>#N/A</v>
      </c>
      <c r="AG34" s="100" t="e">
        <f ca="true">+IF(AND(ISNUMBER(OFFSET('Sanitation Data'!$F$6,0,10*ROW('Sanitation Data'!F28))),'Data Summary'!CV34="Yes"),OFFSET('Sanitation Data'!$F$6,0,10*ROW('Sanitation Data'!F28)),NA())</f>
        <v>#N/A</v>
      </c>
      <c r="AH34" s="100" t="e">
        <f ca="true">+IF(AND(ISNUMBER(OFFSET('Sanitation Data'!$F$10,0,10*ROW('Sanitation Data'!F28))),'Data Summary'!CW34="Yes"),OFFSET('Sanitation Data'!$F$10,0,10*ROW('Sanitation Data'!F28)),NA())</f>
        <v>#N/A</v>
      </c>
      <c r="AI34" s="100" t="e">
        <f ca="true">+IF(AND(ISNUMBER(OFFSET('Sanitation Data'!$F$11,0,10*ROW('Sanitation Data'!F28))),'Data Summary'!CX34="Yes"),OFFSET('Sanitation Data'!$F$11,0,10*ROW('Sanitation Data'!F28)),NA())</f>
        <v>#N/A</v>
      </c>
      <c r="AJ34" s="100" t="e">
        <f ca="true">+IF(AND(ISNUMBER(OFFSET('Sanitation Data'!$F$12,0,10*ROW('Sanitation Data'!F28))),'Data Summary'!CY34="Yes"),OFFSET('Sanitation Data'!$F$12,0,10*ROW('Sanitation Data'!F28)),NA())</f>
        <v>#N/A</v>
      </c>
      <c r="AK34" s="100" t="e">
        <f ca="true">+IF(AND(ISNUMBER(OFFSET('Sanitation Data'!$G$4,0,10*ROW('Sanitation Data'!G28))),'Data Summary'!CZ34="Yes"),100-OFFSET('Sanitation Data'!$G$4,0,10*ROW('Sanitation Data'!G28)),NA())</f>
        <v>#N/A</v>
      </c>
      <c r="AL34" s="100" t="e">
        <f ca="true">+IF(AND(ISNUMBER(OFFSET('Sanitation Data'!$G$6,0,10*ROW('Sanitation Data'!G28))),'Data Summary'!DA34="Yes"),OFFSET('Sanitation Data'!$G$6,0,10*ROW('Sanitation Data'!G28)),NA())</f>
        <v>#N/A</v>
      </c>
      <c r="AM34" s="100" t="e">
        <f ca="true">+IF(AND(ISNUMBER(OFFSET('Sanitation Data'!$G$10,0,10*ROW('Sanitation Data'!G28))),'Data Summary'!DB34="Yes"),OFFSET('Sanitation Data'!$G$10,0,10*ROW('Sanitation Data'!G28)),NA())</f>
        <v>#N/A</v>
      </c>
      <c r="AN34" s="100" t="e">
        <f ca="true">+IF(AND(ISNUMBER(OFFSET('Sanitation Data'!$G$11,0,10*ROW('Sanitation Data'!G28))),'Data Summary'!DC34="Yes"),OFFSET('Sanitation Data'!$G$11,0,10*ROW('Sanitation Data'!G28)),NA())</f>
        <v>#N/A</v>
      </c>
      <c r="AO34" s="100" t="e">
        <f ca="true">+IF(AND(ISNUMBER(OFFSET('Sanitation Data'!$G$12,0,10*ROW('Sanitation Data'!G28))),'Data Summary'!DD34="Yes"),OFFSET('Sanitation Data'!$G$12,0,10*ROW('Sanitation Data'!G28)),NA())</f>
        <v>#N/A</v>
      </c>
      <c r="AP34" s="100" t="e">
        <f ca="true">+IF(AND(ISNUMBER(OFFSET('Sanitation Data'!$H$4,0,10*ROW('Sanitation Data'!H28))),'Data Summary'!DE34="Yes"),100-OFFSET('Sanitation Data'!$H$4,0,10*ROW('Sanitation Data'!H28)),NA())</f>
        <v>#N/A</v>
      </c>
      <c r="AQ34" s="100" t="e">
        <f ca="true">+IF(AND(ISNUMBER(OFFSET('Sanitation Data'!$H$6,0,10*ROW('Sanitation Data'!H28))),'Data Summary'!DF34="Yes"),OFFSET('Sanitation Data'!$H$6,0,10*ROW('Sanitation Data'!H28)),NA())</f>
        <v>#N/A</v>
      </c>
      <c r="AR34" s="100" t="e">
        <f ca="true">+IF(AND(ISNUMBER(OFFSET('Sanitation Data'!$H$10,0,10*ROW('Sanitation Data'!H28))),'Data Summary'!DG34="Yes"),OFFSET('Sanitation Data'!$H$10,0,10*ROW('Sanitation Data'!H28)),NA())</f>
        <v>#N/A</v>
      </c>
      <c r="AS34" s="100" t="e">
        <f ca="true">+IF(AND(ISNUMBER(OFFSET('Sanitation Data'!$H$11,0,10*ROW('Sanitation Data'!H28))),'Data Summary'!DH34="Yes"),OFFSET('Sanitation Data'!$H$11,0,10*ROW('Sanitation Data'!H28)),NA())</f>
        <v>#N/A</v>
      </c>
      <c r="AT34" s="100" t="e">
        <f ca="true">+IF(AND(ISNUMBER(OFFSET('Sanitation Data'!$H$12,0,10*ROW('Sanitation Data'!H28))),'Data Summary'!DI34="Yes"),OFFSET('Sanitation Data'!$H$12,0,10*ROW('Sanitation Data'!H28)),NA())</f>
        <v>#N/A</v>
      </c>
      <c r="AU34" s="100" t="e">
        <f ca="true">+IF(AND(ISNUMBER(OFFSET('Sanitation Data'!$I$4,0,10*ROW('Sanitation Data'!I28))),'Data Summary'!DJ34="Yes"),100-OFFSET('Sanitation Data'!$I$4,0,10*ROW('Sanitation Data'!I28)),NA())</f>
        <v>#N/A</v>
      </c>
      <c r="AV34" s="100" t="e">
        <f ca="true">+IF(AND(ISNUMBER(OFFSET('Sanitation Data'!$I$6,0,10*ROW('Sanitation Data'!I28))),'Data Summary'!DK34="Yes"),OFFSET('Sanitation Data'!$I$6,0,10*ROW('Sanitation Data'!I28)),NA())</f>
        <v>#N/A</v>
      </c>
      <c r="AW34" s="100" t="e">
        <f ca="true">+IF(AND(ISNUMBER(OFFSET('Sanitation Data'!$I$10,0,10*ROW('Sanitation Data'!I28))),'Data Summary'!DL34="Yes"),OFFSET('Sanitation Data'!$I$10,0,10*ROW('Sanitation Data'!I28)),NA())</f>
        <v>#N/A</v>
      </c>
      <c r="AX34" s="100" t="e">
        <f ca="true">+IF(AND(ISNUMBER(OFFSET('Sanitation Data'!$I$11,0,10*ROW('Sanitation Data'!I28))),'Data Summary'!DM34="Yes"),OFFSET('Sanitation Data'!$I$11,0,10*ROW('Sanitation Data'!I28)),NA())</f>
        <v>#N/A</v>
      </c>
      <c r="AY34" s="100" t="e">
        <f ca="true">+IF(AND(ISNUMBER(OFFSET('Sanitation Data'!$I$12,0,10*ROW('Sanitation Data'!I28))),'Data Summary'!DN34="Yes"),OFFSET('Sanitation Data'!$I$12,0,10*ROW('Sanitation Data'!I28)),NA())</f>
        <v>#N/A</v>
      </c>
      <c r="AZ34" s="101" t="e">
        <f ca="true">+IF(AND(ISNUMBER(OFFSET('Hygiene Data'!$D$5,0,10*ROW('Hygiene Data'!D28))),'Data Summary'!DO34="Yes"),OFFSET('Hygiene Data'!$D$5,0,10*ROW('Hygiene Data'!D28)),NA())</f>
        <v>#N/A</v>
      </c>
      <c r="BA34" s="101" t="e">
        <f ca="true">+IF(AND(ISNUMBER(OFFSET('Hygiene Data'!$D$7,0,10*ROW('Hygiene Data'!D28))),'Data Summary'!DP34="Yes"),OFFSET('Hygiene Data'!$D$7,0,10*ROW('Hygiene Data'!D28)),NA())</f>
        <v>#N/A</v>
      </c>
      <c r="BB34" s="101" t="e">
        <f ca="true">+IF(AND(ISNUMBER(OFFSET('Hygiene Data'!$D$9,0,10*ROW('Hygiene Data'!D28))),'Data Summary'!DQ34="Yes"),OFFSET('Hygiene Data'!$D$9,0,10*ROW('Hygiene Data'!D28)),NA())</f>
        <v>#N/A</v>
      </c>
      <c r="BC34" s="101" t="e">
        <f ca="true">+IF(AND(ISNUMBER(OFFSET('Hygiene Data'!$E$5,0,10*ROW('Hygiene Data'!E28))),'Data Summary'!DR34="Yes"),OFFSET('Hygiene Data'!$E$5,0,10*ROW('Hygiene Data'!E28)),NA())</f>
        <v>#N/A</v>
      </c>
      <c r="BD34" s="101" t="e">
        <f ca="true">+IF(AND(ISNUMBER(OFFSET('Hygiene Data'!$E$7,0,10*ROW('Hygiene Data'!E28))),'Data Summary'!DS34="Yes"),OFFSET('Hygiene Data'!$E$7,0,10*ROW('Hygiene Data'!E28)),NA())</f>
        <v>#N/A</v>
      </c>
      <c r="BE34" s="101" t="e">
        <f ca="true">+IF(AND(ISNUMBER(OFFSET('Hygiene Data'!$E$9,0,10*ROW('Hygiene Data'!E28))),'Data Summary'!DT34="Yes"),OFFSET('Hygiene Data'!$E$9,0,10*ROW('Hygiene Data'!E28)),NA())</f>
        <v>#N/A</v>
      </c>
      <c r="BF34" s="101" t="e">
        <f ca="true">+IF(AND(ISNUMBER(OFFSET('Hygiene Data'!$F$5,0,10*ROW('Hygiene Data'!F28))),'Data Summary'!DU34="Yes"),OFFSET('Hygiene Data'!$F$5,0,10*ROW('Hygiene Data'!F28)),NA())</f>
        <v>#N/A</v>
      </c>
      <c r="BG34" s="101" t="e">
        <f ca="true">+IF(AND(ISNUMBER(OFFSET('Hygiene Data'!$F$7,0,10*ROW('Hygiene Data'!F28))),'Data Summary'!DV34="Yes"),OFFSET('Hygiene Data'!$F$7,0,10*ROW('Hygiene Data'!F28)),NA())</f>
        <v>#N/A</v>
      </c>
      <c r="BH34" s="101" t="e">
        <f ca="true">+IF(AND(ISNUMBER(OFFSET('Hygiene Data'!$F$9,0,10*ROW('Hygiene Data'!F28))),'Data Summary'!DW34="Yes"),OFFSET('Hygiene Data'!$F$9,0,10*ROW('Hygiene Data'!F28)),NA())</f>
        <v>#N/A</v>
      </c>
      <c r="BI34" s="101" t="e">
        <f ca="true">+IF(AND(ISNUMBER(OFFSET('Hygiene Data'!$G$5,0,10*ROW('Hygiene Data'!G28))),'Data Summary'!DX34="Yes"),OFFSET('Hygiene Data'!$G$5,0,10*ROW('Hygiene Data'!G28)),NA())</f>
        <v>#N/A</v>
      </c>
      <c r="BJ34" s="101" t="e">
        <f ca="true">+IF(AND(ISNUMBER(OFFSET('Hygiene Data'!$G$7,0,10*ROW('Hygiene Data'!G28))),'Data Summary'!DY34="Yes"),OFFSET('Hygiene Data'!$G$7,0,10*ROW('Hygiene Data'!G28)),NA())</f>
        <v>#N/A</v>
      </c>
      <c r="BK34" s="101" t="e">
        <f ca="true">+IF(AND(ISNUMBER(OFFSET('Hygiene Data'!$G$9,0,10*ROW('Hygiene Data'!G28))),'Data Summary'!DZ34="Yes"),OFFSET('Hygiene Data'!$G$9,0,10*ROW('Hygiene Data'!G28)),NA())</f>
        <v>#N/A</v>
      </c>
      <c r="BL34" s="101" t="e">
        <f ca="true">+IF(AND(ISNUMBER(OFFSET('Hygiene Data'!$H$5,0,10*ROW('Hygiene Data'!H28))),'Data Summary'!EA34="Yes"),OFFSET('Hygiene Data'!$H$5,0,10*ROW('Hygiene Data'!H28)),NA())</f>
        <v>#N/A</v>
      </c>
      <c r="BM34" s="101" t="e">
        <f ca="true">+IF(AND(ISNUMBER(OFFSET('Hygiene Data'!$H$7,0,10*ROW('Hygiene Data'!H28))),'Data Summary'!EB34="Yes"),OFFSET('Hygiene Data'!$H$7,0,10*ROW('Hygiene Data'!H28)),NA())</f>
        <v>#N/A</v>
      </c>
      <c r="BN34" s="101" t="e">
        <f ca="true">+IF(AND(ISNUMBER(OFFSET('Hygiene Data'!$H$9,0,10*ROW('Hygiene Data'!H28))),'Data Summary'!EC34="Yes"),OFFSET('Hygiene Data'!$H$9,0,10*ROW('Hygiene Data'!H28)),NA())</f>
        <v>#N/A</v>
      </c>
      <c r="BO34" s="101" t="e">
        <f ca="true">+IF(AND(ISNUMBER(OFFSET('Hygiene Data'!$I$5,0,10*ROW('Hygiene Data'!I28))),'Data Summary'!ED34="Yes"),OFFSET('Hygiene Data'!$I$5,0,10*ROW('Hygiene Data'!I28)),NA())</f>
        <v>#N/A</v>
      </c>
      <c r="BP34" s="101" t="e">
        <f ca="true">+IF(AND(ISNUMBER(OFFSET('Hygiene Data'!$I$7,0,10*ROW('Hygiene Data'!I28))),'Data Summary'!EE34="Yes"),OFFSET('Hygiene Data'!$I$7,0,10*ROW('Hygiene Data'!I28)),NA())</f>
        <v>#N/A</v>
      </c>
      <c r="BQ34" s="101" t="e">
        <f ca="true">+IF(AND(ISNUMBER(OFFSET('Hygiene Data'!$I$9,0,10*ROW('Hygiene Data'!I28))),'Data Summary'!EF34="Yes"),OFFSET('Hygiene Data'!$I$9,0,10*ROW('Hygiene Data'!I28)),NA())</f>
        <v>#N/A</v>
      </c>
    </row>
    <row xmlns:x14ac="http://schemas.microsoft.com/office/spreadsheetml/2009/9/ac" r="35" x14ac:dyDescent="0.2">
      <c r="A35" s="362" t="e">
        <f ca="true">+RIGHT('Data Summary'!A35,LEN('Data Summary'!A35)-9)</f>
        <v>#VALUE!</v>
      </c>
      <c r="B35" s="38" t="str">
        <f ca="true">+IF(ISTEXT('Data Summary'!B35),'Data Summary'!B35,"")</f>
        <v/>
      </c>
      <c r="C35" s="361" t="e">
        <f ca="true">+VALUE('Data Summary'!C35)</f>
        <v>#VALUE!</v>
      </c>
      <c r="D35" s="99" t="e">
        <f ca="true">+IF(AND(ISNUMBER(OFFSET('Water Data'!$D$4,0,10*ROW('Water Data'!D29))),'Data Summary'!BS35="Yes"),100-OFFSET('Water Data'!$D$4,0,10*ROW('Water Data'!D29)),NA())</f>
        <v>#N/A</v>
      </c>
      <c r="E35" s="99" t="e">
        <f ca="true">+IF(AND(ISNUMBER(OFFSET('Water Data'!$D$6,0,10*ROW('Water Data'!D29))),'Data Summary'!BT35="Yes"),OFFSET('Water Data'!$D$6,0,10*ROW('Water Data'!D29)),NA())</f>
        <v>#N/A</v>
      </c>
      <c r="F35" s="99" t="e">
        <f ca="true">+IF(AND(ISNUMBER(OFFSET('Water Data'!$D$9,0,10*ROW('Water Data'!D29))),'Data Summary'!BU35="Yes"),OFFSET('Water Data'!$D$9,0,10*ROW('Water Data'!D29)),NA())</f>
        <v>#N/A</v>
      </c>
      <c r="G35" s="99" t="e">
        <f ca="true">+IF(AND(ISNUMBER(OFFSET('Water Data'!$E$4,0,10*ROW('Water Data'!E29))),'Data Summary'!BV35="Yes"),100-OFFSET('Water Data'!$E$4,0,10*ROW('Water Data'!E29)),NA())</f>
        <v>#N/A</v>
      </c>
      <c r="H35" s="99" t="e">
        <f ca="true">+IF(AND(ISNUMBER(OFFSET('Water Data'!$E$6,0,10*ROW('Water Data'!E29))),'Data Summary'!BW35="Yes"),OFFSET('Water Data'!$E$6,0,10*ROW('Water Data'!E29)),NA())</f>
        <v>#N/A</v>
      </c>
      <c r="I35" s="99" t="e">
        <f ca="true">+IF(AND(ISNUMBER(OFFSET('Water Data'!$E$9,0,10*ROW('Water Data'!E29))),'Data Summary'!BX35="Yes"),OFFSET('Water Data'!$E$9,0,10*ROW('Water Data'!E29)),NA())</f>
        <v>#N/A</v>
      </c>
      <c r="J35" s="99" t="e">
        <f ca="true">+IF(AND(ISNUMBER(OFFSET('Water Data'!$F$4,0,10*ROW('Water Data'!F29))),'Data Summary'!BY35="Yes"),100-OFFSET('Water Data'!$F$4,0,10*ROW('Water Data'!F29)),NA())</f>
        <v>#N/A</v>
      </c>
      <c r="K35" s="99" t="e">
        <f ca="true">+IF(AND(ISNUMBER(OFFSET('Water Data'!$F$6,0,10*ROW('Water Data'!F29))),'Data Summary'!BZ35="Yes"),OFFSET('Water Data'!$F$6,0,10*ROW('Water Data'!F29)),NA())</f>
        <v>#N/A</v>
      </c>
      <c r="L35" s="99" t="e">
        <f ca="true">+IF(AND(ISNUMBER(OFFSET('Water Data'!$F$9,0,10*ROW('Water Data'!F29))),'Data Summary'!CA35="Yes"),OFFSET('Water Data'!$F$9,0,10*ROW('Water Data'!F29)),NA())</f>
        <v>#N/A</v>
      </c>
      <c r="M35" s="99" t="e">
        <f ca="true">+IF(AND(ISNUMBER(OFFSET('Water Data'!$G$4,0,10*ROW('Water Data'!G29))),'Data Summary'!CB35="Yes"),100-OFFSET('Water Data'!$G$4,0,10*ROW('Water Data'!G29)),NA())</f>
        <v>#N/A</v>
      </c>
      <c r="N35" s="99" t="e">
        <f ca="true">+IF(AND(ISNUMBER(OFFSET('Water Data'!$G$6,0,10*ROW('Water Data'!G29))),'Data Summary'!CC35="Yes"),OFFSET('Water Data'!$G$6,0,10*ROW('Water Data'!G29)),NA())</f>
        <v>#N/A</v>
      </c>
      <c r="O35" s="99" t="e">
        <f ca="true">+IF(AND(ISNUMBER(OFFSET('Water Data'!$G$9,0,10*ROW('Water Data'!G29))),'Data Summary'!CD35="Yes"),OFFSET('Water Data'!$G$9,0,10*ROW('Water Data'!G29)),NA())</f>
        <v>#N/A</v>
      </c>
      <c r="P35" s="99" t="e">
        <f ca="true">+IF(AND(ISNUMBER(OFFSET('Water Data'!$H$4,0,10*ROW('Water Data'!H29))),'Data Summary'!CE35="Yes"),100-OFFSET('Water Data'!$H$4,0,10*ROW('Water Data'!H29)),NA())</f>
        <v>#N/A</v>
      </c>
      <c r="Q35" s="99" t="e">
        <f ca="true">+IF(AND(ISNUMBER(OFFSET('Water Data'!$H$6,0,10*ROW('Water Data'!H29))),'Data Summary'!CF35="Yes"),OFFSET('Water Data'!$H$6,0,10*ROW('Water Data'!H29)),NA())</f>
        <v>#N/A</v>
      </c>
      <c r="R35" s="99" t="e">
        <f ca="true">+IF(AND(ISNUMBER(OFFSET('Water Data'!$H$9,0,10*ROW('Water Data'!H29))),'Data Summary'!CG35="Yes"),OFFSET('Water Data'!$H$9,0,10*ROW('Water Data'!H29)),NA())</f>
        <v>#N/A</v>
      </c>
      <c r="S35" s="99" t="e">
        <f ca="true">+IF(AND(ISNUMBER(OFFSET('Water Data'!$I$4,0,10*ROW('Water Data'!I29))),'Data Summary'!CH35="Yes"),100-OFFSET('Water Data'!$I$4,0,10*ROW('Water Data'!I29)),NA())</f>
        <v>#N/A</v>
      </c>
      <c r="T35" s="99" t="e">
        <f ca="true">+IF(AND(ISNUMBER(OFFSET('Water Data'!$I$6,0,10*ROW('Water Data'!I29))),'Data Summary'!CI35="Yes"),OFFSET('Water Data'!$I$6,0,10*ROW('Water Data'!I29)),NA())</f>
        <v>#N/A</v>
      </c>
      <c r="U35" s="99" t="e">
        <f ca="true">+IF(AND(ISNUMBER(OFFSET('Water Data'!$I$9,0,10*ROW('Water Data'!I29))),'Data Summary'!CJ35="Yes"),OFFSET('Water Data'!$I$9,0,10*ROW('Water Data'!I29)),NA())</f>
        <v>#N/A</v>
      </c>
      <c r="V35" s="100" t="e">
        <f ca="true">+IF(AND(ISNUMBER(OFFSET('Sanitation Data'!$D$4,0,10*ROW('Sanitation Data'!D29))),'Data Summary'!CK35="Yes"),100-OFFSET('Sanitation Data'!$D$4,0,10*ROW('Sanitation Data'!D29)),NA())</f>
        <v>#N/A</v>
      </c>
      <c r="W35" s="100" t="e">
        <f ca="true">+IF(AND(ISNUMBER(OFFSET('Sanitation Data'!$D$6,0,10*ROW('Sanitation Data'!D29))),'Data Summary'!CL35="Yes"),OFFSET('Sanitation Data'!$D$6,0,10*ROW('Sanitation Data'!D29)),NA())</f>
        <v>#N/A</v>
      </c>
      <c r="X35" s="100" t="e">
        <f ca="true">+IF(AND(ISNUMBER(OFFSET('Sanitation Data'!$D$10,0,10*ROW('Sanitation Data'!D29))),'Data Summary'!CM35="Yes"),OFFSET('Sanitation Data'!$D$10,0,10*ROW('Sanitation Data'!D29)),NA())</f>
        <v>#N/A</v>
      </c>
      <c r="Y35" s="100" t="e">
        <f ca="true">+IF(AND(ISNUMBER(OFFSET('Sanitation Data'!$D$11,0,10*ROW('Sanitation Data'!D29))),'Data Summary'!CN35="Yes"),OFFSET('Sanitation Data'!$D$11,0,10*ROW('Sanitation Data'!D29)),NA())</f>
        <v>#N/A</v>
      </c>
      <c r="Z35" s="100" t="e">
        <f ca="true">+IF(AND(ISNUMBER(OFFSET('Sanitation Data'!$D$12,0,10*ROW('Sanitation Data'!D29))),'Data Summary'!CO35="Yes"),OFFSET('Sanitation Data'!$D$12,0,10*ROW('Sanitation Data'!D29)),NA())</f>
        <v>#N/A</v>
      </c>
      <c r="AA35" s="100" t="e">
        <f ca="true">+IF(AND(ISNUMBER(OFFSET('Sanitation Data'!$E$4,0,10*ROW('Sanitation Data'!E29))),'Data Summary'!CP35="Yes"),100-OFFSET('Sanitation Data'!$E$4,0,10*ROW('Sanitation Data'!E29)),NA())</f>
        <v>#N/A</v>
      </c>
      <c r="AB35" s="100" t="e">
        <f ca="true">+IF(AND(ISNUMBER(OFFSET('Sanitation Data'!$E$6,0,10*ROW('Sanitation Data'!E29))),'Data Summary'!CQ35="Yes"),OFFSET('Sanitation Data'!$E$6,0,10*ROW('Sanitation Data'!E29)),NA())</f>
        <v>#N/A</v>
      </c>
      <c r="AC35" s="100" t="e">
        <f ca="true">+IF(AND(ISNUMBER(OFFSET('Sanitation Data'!$E$10,0,10*ROW('Sanitation Data'!E29))),'Data Summary'!CR35="Yes"),OFFSET('Sanitation Data'!$E$10,0,10*ROW('Sanitation Data'!E29)),NA())</f>
        <v>#N/A</v>
      </c>
      <c r="AD35" s="100" t="e">
        <f ca="true">+IF(AND(ISNUMBER(OFFSET('Sanitation Data'!$E$11,0,10*ROW('Sanitation Data'!E29))),'Data Summary'!CS35="Yes"),OFFSET('Sanitation Data'!$E$11,0,10*ROW('Sanitation Data'!E29)),NA())</f>
        <v>#N/A</v>
      </c>
      <c r="AE35" s="100" t="e">
        <f ca="true">+IF(AND(ISNUMBER(OFFSET('Sanitation Data'!$E$12,0,10*ROW('Sanitation Data'!E29))),'Data Summary'!CT35="Yes"),OFFSET('Sanitation Data'!$E$12,0,10*ROW('Sanitation Data'!E29)),NA())</f>
        <v>#N/A</v>
      </c>
      <c r="AF35" s="100" t="e">
        <f ca="true">+IF(AND(ISNUMBER(OFFSET('Sanitation Data'!$F$4,0,10*ROW('Sanitation Data'!F29))),'Data Summary'!CU35="Yes"),100-OFFSET('Sanitation Data'!$F$4,0,10*ROW('Sanitation Data'!F29)),NA())</f>
        <v>#N/A</v>
      </c>
      <c r="AG35" s="100" t="e">
        <f ca="true">+IF(AND(ISNUMBER(OFFSET('Sanitation Data'!$F$6,0,10*ROW('Sanitation Data'!F29))),'Data Summary'!CV35="Yes"),OFFSET('Sanitation Data'!$F$6,0,10*ROW('Sanitation Data'!F29)),NA())</f>
        <v>#N/A</v>
      </c>
      <c r="AH35" s="100" t="e">
        <f ca="true">+IF(AND(ISNUMBER(OFFSET('Sanitation Data'!$F$10,0,10*ROW('Sanitation Data'!F29))),'Data Summary'!CW35="Yes"),OFFSET('Sanitation Data'!$F$10,0,10*ROW('Sanitation Data'!F29)),NA())</f>
        <v>#N/A</v>
      </c>
      <c r="AI35" s="100" t="e">
        <f ca="true">+IF(AND(ISNUMBER(OFFSET('Sanitation Data'!$F$11,0,10*ROW('Sanitation Data'!F29))),'Data Summary'!CX35="Yes"),OFFSET('Sanitation Data'!$F$11,0,10*ROW('Sanitation Data'!F29)),NA())</f>
        <v>#N/A</v>
      </c>
      <c r="AJ35" s="100" t="e">
        <f ca="true">+IF(AND(ISNUMBER(OFFSET('Sanitation Data'!$F$12,0,10*ROW('Sanitation Data'!F29))),'Data Summary'!CY35="Yes"),OFFSET('Sanitation Data'!$F$12,0,10*ROW('Sanitation Data'!F29)),NA())</f>
        <v>#N/A</v>
      </c>
      <c r="AK35" s="100" t="e">
        <f ca="true">+IF(AND(ISNUMBER(OFFSET('Sanitation Data'!$G$4,0,10*ROW('Sanitation Data'!G29))),'Data Summary'!CZ35="Yes"),100-OFFSET('Sanitation Data'!$G$4,0,10*ROW('Sanitation Data'!G29)),NA())</f>
        <v>#N/A</v>
      </c>
      <c r="AL35" s="100" t="e">
        <f ca="true">+IF(AND(ISNUMBER(OFFSET('Sanitation Data'!$G$6,0,10*ROW('Sanitation Data'!G29))),'Data Summary'!DA35="Yes"),OFFSET('Sanitation Data'!$G$6,0,10*ROW('Sanitation Data'!G29)),NA())</f>
        <v>#N/A</v>
      </c>
      <c r="AM35" s="100" t="e">
        <f ca="true">+IF(AND(ISNUMBER(OFFSET('Sanitation Data'!$G$10,0,10*ROW('Sanitation Data'!G29))),'Data Summary'!DB35="Yes"),OFFSET('Sanitation Data'!$G$10,0,10*ROW('Sanitation Data'!G29)),NA())</f>
        <v>#N/A</v>
      </c>
      <c r="AN35" s="100" t="e">
        <f ca="true">+IF(AND(ISNUMBER(OFFSET('Sanitation Data'!$G$11,0,10*ROW('Sanitation Data'!G29))),'Data Summary'!DC35="Yes"),OFFSET('Sanitation Data'!$G$11,0,10*ROW('Sanitation Data'!G29)),NA())</f>
        <v>#N/A</v>
      </c>
      <c r="AO35" s="100" t="e">
        <f ca="true">+IF(AND(ISNUMBER(OFFSET('Sanitation Data'!$G$12,0,10*ROW('Sanitation Data'!G29))),'Data Summary'!DD35="Yes"),OFFSET('Sanitation Data'!$G$12,0,10*ROW('Sanitation Data'!G29)),NA())</f>
        <v>#N/A</v>
      </c>
      <c r="AP35" s="100" t="e">
        <f ca="true">+IF(AND(ISNUMBER(OFFSET('Sanitation Data'!$H$4,0,10*ROW('Sanitation Data'!H29))),'Data Summary'!DE35="Yes"),100-OFFSET('Sanitation Data'!$H$4,0,10*ROW('Sanitation Data'!H29)),NA())</f>
        <v>#N/A</v>
      </c>
      <c r="AQ35" s="100" t="e">
        <f ca="true">+IF(AND(ISNUMBER(OFFSET('Sanitation Data'!$H$6,0,10*ROW('Sanitation Data'!H29))),'Data Summary'!DF35="Yes"),OFFSET('Sanitation Data'!$H$6,0,10*ROW('Sanitation Data'!H29)),NA())</f>
        <v>#N/A</v>
      </c>
      <c r="AR35" s="100" t="e">
        <f ca="true">+IF(AND(ISNUMBER(OFFSET('Sanitation Data'!$H$10,0,10*ROW('Sanitation Data'!H29))),'Data Summary'!DG35="Yes"),OFFSET('Sanitation Data'!$H$10,0,10*ROW('Sanitation Data'!H29)),NA())</f>
        <v>#N/A</v>
      </c>
      <c r="AS35" s="100" t="e">
        <f ca="true">+IF(AND(ISNUMBER(OFFSET('Sanitation Data'!$H$11,0,10*ROW('Sanitation Data'!H29))),'Data Summary'!DH35="Yes"),OFFSET('Sanitation Data'!$H$11,0,10*ROW('Sanitation Data'!H29)),NA())</f>
        <v>#N/A</v>
      </c>
      <c r="AT35" s="100" t="e">
        <f ca="true">+IF(AND(ISNUMBER(OFFSET('Sanitation Data'!$H$12,0,10*ROW('Sanitation Data'!H29))),'Data Summary'!DI35="Yes"),OFFSET('Sanitation Data'!$H$12,0,10*ROW('Sanitation Data'!H29)),NA())</f>
        <v>#N/A</v>
      </c>
      <c r="AU35" s="100" t="e">
        <f ca="true">+IF(AND(ISNUMBER(OFFSET('Sanitation Data'!$I$4,0,10*ROW('Sanitation Data'!I29))),'Data Summary'!DJ35="Yes"),100-OFFSET('Sanitation Data'!$I$4,0,10*ROW('Sanitation Data'!I29)),NA())</f>
        <v>#N/A</v>
      </c>
      <c r="AV35" s="100" t="e">
        <f ca="true">+IF(AND(ISNUMBER(OFFSET('Sanitation Data'!$I$6,0,10*ROW('Sanitation Data'!I29))),'Data Summary'!DK35="Yes"),OFFSET('Sanitation Data'!$I$6,0,10*ROW('Sanitation Data'!I29)),NA())</f>
        <v>#N/A</v>
      </c>
      <c r="AW35" s="100" t="e">
        <f ca="true">+IF(AND(ISNUMBER(OFFSET('Sanitation Data'!$I$10,0,10*ROW('Sanitation Data'!I29))),'Data Summary'!DL35="Yes"),OFFSET('Sanitation Data'!$I$10,0,10*ROW('Sanitation Data'!I29)),NA())</f>
        <v>#N/A</v>
      </c>
      <c r="AX35" s="100" t="e">
        <f ca="true">+IF(AND(ISNUMBER(OFFSET('Sanitation Data'!$I$11,0,10*ROW('Sanitation Data'!I29))),'Data Summary'!DM35="Yes"),OFFSET('Sanitation Data'!$I$11,0,10*ROW('Sanitation Data'!I29)),NA())</f>
        <v>#N/A</v>
      </c>
      <c r="AY35" s="100" t="e">
        <f ca="true">+IF(AND(ISNUMBER(OFFSET('Sanitation Data'!$I$12,0,10*ROW('Sanitation Data'!I29))),'Data Summary'!DN35="Yes"),OFFSET('Sanitation Data'!$I$12,0,10*ROW('Sanitation Data'!I29)),NA())</f>
        <v>#N/A</v>
      </c>
      <c r="AZ35" s="101" t="e">
        <f ca="true">+IF(AND(ISNUMBER(OFFSET('Hygiene Data'!$D$5,0,10*ROW('Hygiene Data'!D29))),'Data Summary'!DO35="Yes"),OFFSET('Hygiene Data'!$D$5,0,10*ROW('Hygiene Data'!D29)),NA())</f>
        <v>#N/A</v>
      </c>
      <c r="BA35" s="101" t="e">
        <f ca="true">+IF(AND(ISNUMBER(OFFSET('Hygiene Data'!$D$7,0,10*ROW('Hygiene Data'!D29))),'Data Summary'!DP35="Yes"),OFFSET('Hygiene Data'!$D$7,0,10*ROW('Hygiene Data'!D29)),NA())</f>
        <v>#N/A</v>
      </c>
      <c r="BB35" s="101" t="e">
        <f ca="true">+IF(AND(ISNUMBER(OFFSET('Hygiene Data'!$D$9,0,10*ROW('Hygiene Data'!D29))),'Data Summary'!DQ35="Yes"),OFFSET('Hygiene Data'!$D$9,0,10*ROW('Hygiene Data'!D29)),NA())</f>
        <v>#N/A</v>
      </c>
      <c r="BC35" s="101" t="e">
        <f ca="true">+IF(AND(ISNUMBER(OFFSET('Hygiene Data'!$E$5,0,10*ROW('Hygiene Data'!E29))),'Data Summary'!DR35="Yes"),OFFSET('Hygiene Data'!$E$5,0,10*ROW('Hygiene Data'!E29)),NA())</f>
        <v>#N/A</v>
      </c>
      <c r="BD35" s="101" t="e">
        <f ca="true">+IF(AND(ISNUMBER(OFFSET('Hygiene Data'!$E$7,0,10*ROW('Hygiene Data'!E29))),'Data Summary'!DS35="Yes"),OFFSET('Hygiene Data'!$E$7,0,10*ROW('Hygiene Data'!E29)),NA())</f>
        <v>#N/A</v>
      </c>
      <c r="BE35" s="101" t="e">
        <f ca="true">+IF(AND(ISNUMBER(OFFSET('Hygiene Data'!$E$9,0,10*ROW('Hygiene Data'!E29))),'Data Summary'!DT35="Yes"),OFFSET('Hygiene Data'!$E$9,0,10*ROW('Hygiene Data'!E29)),NA())</f>
        <v>#N/A</v>
      </c>
      <c r="BF35" s="101" t="e">
        <f ca="true">+IF(AND(ISNUMBER(OFFSET('Hygiene Data'!$F$5,0,10*ROW('Hygiene Data'!F29))),'Data Summary'!DU35="Yes"),OFFSET('Hygiene Data'!$F$5,0,10*ROW('Hygiene Data'!F29)),NA())</f>
        <v>#N/A</v>
      </c>
      <c r="BG35" s="101" t="e">
        <f ca="true">+IF(AND(ISNUMBER(OFFSET('Hygiene Data'!$F$7,0,10*ROW('Hygiene Data'!F29))),'Data Summary'!DV35="Yes"),OFFSET('Hygiene Data'!$F$7,0,10*ROW('Hygiene Data'!F29)),NA())</f>
        <v>#N/A</v>
      </c>
      <c r="BH35" s="101" t="e">
        <f ca="true">+IF(AND(ISNUMBER(OFFSET('Hygiene Data'!$F$9,0,10*ROW('Hygiene Data'!F29))),'Data Summary'!DW35="Yes"),OFFSET('Hygiene Data'!$F$9,0,10*ROW('Hygiene Data'!F29)),NA())</f>
        <v>#N/A</v>
      </c>
      <c r="BI35" s="101" t="e">
        <f ca="true">+IF(AND(ISNUMBER(OFFSET('Hygiene Data'!$G$5,0,10*ROW('Hygiene Data'!G29))),'Data Summary'!DX35="Yes"),OFFSET('Hygiene Data'!$G$5,0,10*ROW('Hygiene Data'!G29)),NA())</f>
        <v>#N/A</v>
      </c>
      <c r="BJ35" s="101" t="e">
        <f ca="true">+IF(AND(ISNUMBER(OFFSET('Hygiene Data'!$G$7,0,10*ROW('Hygiene Data'!G29))),'Data Summary'!DY35="Yes"),OFFSET('Hygiene Data'!$G$7,0,10*ROW('Hygiene Data'!G29)),NA())</f>
        <v>#N/A</v>
      </c>
      <c r="BK35" s="101" t="e">
        <f ca="true">+IF(AND(ISNUMBER(OFFSET('Hygiene Data'!$G$9,0,10*ROW('Hygiene Data'!G29))),'Data Summary'!DZ35="Yes"),OFFSET('Hygiene Data'!$G$9,0,10*ROW('Hygiene Data'!G29)),NA())</f>
        <v>#N/A</v>
      </c>
      <c r="BL35" s="101" t="e">
        <f ca="true">+IF(AND(ISNUMBER(OFFSET('Hygiene Data'!$H$5,0,10*ROW('Hygiene Data'!H29))),'Data Summary'!EA35="Yes"),OFFSET('Hygiene Data'!$H$5,0,10*ROW('Hygiene Data'!H29)),NA())</f>
        <v>#N/A</v>
      </c>
      <c r="BM35" s="101" t="e">
        <f ca="true">+IF(AND(ISNUMBER(OFFSET('Hygiene Data'!$H$7,0,10*ROW('Hygiene Data'!H29))),'Data Summary'!EB35="Yes"),OFFSET('Hygiene Data'!$H$7,0,10*ROW('Hygiene Data'!H29)),NA())</f>
        <v>#N/A</v>
      </c>
      <c r="BN35" s="101" t="e">
        <f ca="true">+IF(AND(ISNUMBER(OFFSET('Hygiene Data'!$H$9,0,10*ROW('Hygiene Data'!H29))),'Data Summary'!EC35="Yes"),OFFSET('Hygiene Data'!$H$9,0,10*ROW('Hygiene Data'!H29)),NA())</f>
        <v>#N/A</v>
      </c>
      <c r="BO35" s="101" t="e">
        <f ca="true">+IF(AND(ISNUMBER(OFFSET('Hygiene Data'!$I$5,0,10*ROW('Hygiene Data'!I29))),'Data Summary'!ED35="Yes"),OFFSET('Hygiene Data'!$I$5,0,10*ROW('Hygiene Data'!I29)),NA())</f>
        <v>#N/A</v>
      </c>
      <c r="BP35" s="101" t="e">
        <f ca="true">+IF(AND(ISNUMBER(OFFSET('Hygiene Data'!$I$7,0,10*ROW('Hygiene Data'!I29))),'Data Summary'!EE35="Yes"),OFFSET('Hygiene Data'!$I$7,0,10*ROW('Hygiene Data'!I29)),NA())</f>
        <v>#N/A</v>
      </c>
      <c r="BQ35" s="101" t="e">
        <f ca="true">+IF(AND(ISNUMBER(OFFSET('Hygiene Data'!$I$9,0,10*ROW('Hygiene Data'!I29))),'Data Summary'!EF35="Yes"),OFFSET('Hygiene Data'!$I$9,0,10*ROW('Hygiene Data'!I29)),NA())</f>
        <v>#N/A</v>
      </c>
    </row>
    <row xmlns:x14ac="http://schemas.microsoft.com/office/spreadsheetml/2009/9/ac" r="36" x14ac:dyDescent="0.2">
      <c r="A36" s="362" t="e">
        <f ca="true">+RIGHT('Data Summary'!A36,LEN('Data Summary'!A36)-9)</f>
        <v>#VALUE!</v>
      </c>
      <c r="B36" s="38" t="str">
        <f ca="true">+IF(ISTEXT('Data Summary'!B36),'Data Summary'!B36,"")</f>
        <v/>
      </c>
      <c r="C36" s="361" t="e">
        <f ca="true">+VALUE('Data Summary'!C36)</f>
        <v>#VALUE!</v>
      </c>
      <c r="D36" s="99" t="e">
        <f ca="true">+IF(AND(ISNUMBER(OFFSET('Water Data'!$D$4,0,10*ROW('Water Data'!D30))),'Data Summary'!BS36="Yes"),100-OFFSET('Water Data'!$D$4,0,10*ROW('Water Data'!D30)),NA())</f>
        <v>#N/A</v>
      </c>
      <c r="E36" s="99" t="e">
        <f ca="true">+IF(AND(ISNUMBER(OFFSET('Water Data'!$D$6,0,10*ROW('Water Data'!D30))),'Data Summary'!BT36="Yes"),OFFSET('Water Data'!$D$6,0,10*ROW('Water Data'!D30)),NA())</f>
        <v>#N/A</v>
      </c>
      <c r="F36" s="99" t="e">
        <f ca="true">+IF(AND(ISNUMBER(OFFSET('Water Data'!$D$9,0,10*ROW('Water Data'!D30))),'Data Summary'!BU36="Yes"),OFFSET('Water Data'!$D$9,0,10*ROW('Water Data'!D30)),NA())</f>
        <v>#N/A</v>
      </c>
      <c r="G36" s="99" t="e">
        <f ca="true">+IF(AND(ISNUMBER(OFFSET('Water Data'!$E$4,0,10*ROW('Water Data'!E30))),'Data Summary'!BV36="Yes"),100-OFFSET('Water Data'!$E$4,0,10*ROW('Water Data'!E30)),NA())</f>
        <v>#N/A</v>
      </c>
      <c r="H36" s="99" t="e">
        <f ca="true">+IF(AND(ISNUMBER(OFFSET('Water Data'!$E$6,0,10*ROW('Water Data'!E30))),'Data Summary'!BW36="Yes"),OFFSET('Water Data'!$E$6,0,10*ROW('Water Data'!E30)),NA())</f>
        <v>#N/A</v>
      </c>
      <c r="I36" s="99" t="e">
        <f ca="true">+IF(AND(ISNUMBER(OFFSET('Water Data'!$E$9,0,10*ROW('Water Data'!E30))),'Data Summary'!BX36="Yes"),OFFSET('Water Data'!$E$9,0,10*ROW('Water Data'!E30)),NA())</f>
        <v>#N/A</v>
      </c>
      <c r="J36" s="99" t="e">
        <f ca="true">+IF(AND(ISNUMBER(OFFSET('Water Data'!$F$4,0,10*ROW('Water Data'!F30))),'Data Summary'!BY36="Yes"),100-OFFSET('Water Data'!$F$4,0,10*ROW('Water Data'!F30)),NA())</f>
        <v>#N/A</v>
      </c>
      <c r="K36" s="99" t="e">
        <f ca="true">+IF(AND(ISNUMBER(OFFSET('Water Data'!$F$6,0,10*ROW('Water Data'!F30))),'Data Summary'!BZ36="Yes"),OFFSET('Water Data'!$F$6,0,10*ROW('Water Data'!F30)),NA())</f>
        <v>#N/A</v>
      </c>
      <c r="L36" s="99" t="e">
        <f ca="true">+IF(AND(ISNUMBER(OFFSET('Water Data'!$F$9,0,10*ROW('Water Data'!F30))),'Data Summary'!CA36="Yes"),OFFSET('Water Data'!$F$9,0,10*ROW('Water Data'!F30)),NA())</f>
        <v>#N/A</v>
      </c>
      <c r="M36" s="99" t="e">
        <f ca="true">+IF(AND(ISNUMBER(OFFSET('Water Data'!$G$4,0,10*ROW('Water Data'!G30))),'Data Summary'!CB36="Yes"),100-OFFSET('Water Data'!$G$4,0,10*ROW('Water Data'!G30)),NA())</f>
        <v>#N/A</v>
      </c>
      <c r="N36" s="99" t="e">
        <f ca="true">+IF(AND(ISNUMBER(OFFSET('Water Data'!$G$6,0,10*ROW('Water Data'!G30))),'Data Summary'!CC36="Yes"),OFFSET('Water Data'!$G$6,0,10*ROW('Water Data'!G30)),NA())</f>
        <v>#N/A</v>
      </c>
      <c r="O36" s="99" t="e">
        <f ca="true">+IF(AND(ISNUMBER(OFFSET('Water Data'!$G$9,0,10*ROW('Water Data'!G30))),'Data Summary'!CD36="Yes"),OFFSET('Water Data'!$G$9,0,10*ROW('Water Data'!G30)),NA())</f>
        <v>#N/A</v>
      </c>
      <c r="P36" s="99" t="e">
        <f ca="true">+IF(AND(ISNUMBER(OFFSET('Water Data'!$H$4,0,10*ROW('Water Data'!H30))),'Data Summary'!CE36="Yes"),100-OFFSET('Water Data'!$H$4,0,10*ROW('Water Data'!H30)),NA())</f>
        <v>#N/A</v>
      </c>
      <c r="Q36" s="99" t="e">
        <f ca="true">+IF(AND(ISNUMBER(OFFSET('Water Data'!$H$6,0,10*ROW('Water Data'!H30))),'Data Summary'!CF36="Yes"),OFFSET('Water Data'!$H$6,0,10*ROW('Water Data'!H30)),NA())</f>
        <v>#N/A</v>
      </c>
      <c r="R36" s="99" t="e">
        <f ca="true">+IF(AND(ISNUMBER(OFFSET('Water Data'!$H$9,0,10*ROW('Water Data'!H30))),'Data Summary'!CG36="Yes"),OFFSET('Water Data'!$H$9,0,10*ROW('Water Data'!H30)),NA())</f>
        <v>#N/A</v>
      </c>
      <c r="S36" s="99" t="e">
        <f ca="true">+IF(AND(ISNUMBER(OFFSET('Water Data'!$I$4,0,10*ROW('Water Data'!I30))),'Data Summary'!CH36="Yes"),100-OFFSET('Water Data'!$I$4,0,10*ROW('Water Data'!I30)),NA())</f>
        <v>#N/A</v>
      </c>
      <c r="T36" s="99" t="e">
        <f ca="true">+IF(AND(ISNUMBER(OFFSET('Water Data'!$I$6,0,10*ROW('Water Data'!I30))),'Data Summary'!CI36="Yes"),OFFSET('Water Data'!$I$6,0,10*ROW('Water Data'!I30)),NA())</f>
        <v>#N/A</v>
      </c>
      <c r="U36" s="99" t="e">
        <f ca="true">+IF(AND(ISNUMBER(OFFSET('Water Data'!$I$9,0,10*ROW('Water Data'!I30))),'Data Summary'!CJ36="Yes"),OFFSET('Water Data'!$I$9,0,10*ROW('Water Data'!I30)),NA())</f>
        <v>#N/A</v>
      </c>
      <c r="V36" s="100" t="e">
        <f ca="true">+IF(AND(ISNUMBER(OFFSET('Sanitation Data'!$D$4,0,10*ROW('Sanitation Data'!D30))),'Data Summary'!CK36="Yes"),100-OFFSET('Sanitation Data'!$D$4,0,10*ROW('Sanitation Data'!D30)),NA())</f>
        <v>#N/A</v>
      </c>
      <c r="W36" s="100" t="e">
        <f ca="true">+IF(AND(ISNUMBER(OFFSET('Sanitation Data'!$D$6,0,10*ROW('Sanitation Data'!D30))),'Data Summary'!CL36="Yes"),OFFSET('Sanitation Data'!$D$6,0,10*ROW('Sanitation Data'!D30)),NA())</f>
        <v>#N/A</v>
      </c>
      <c r="X36" s="100" t="e">
        <f ca="true">+IF(AND(ISNUMBER(OFFSET('Sanitation Data'!$D$10,0,10*ROW('Sanitation Data'!D30))),'Data Summary'!CM36="Yes"),OFFSET('Sanitation Data'!$D$10,0,10*ROW('Sanitation Data'!D30)),NA())</f>
        <v>#N/A</v>
      </c>
      <c r="Y36" s="100" t="e">
        <f ca="true">+IF(AND(ISNUMBER(OFFSET('Sanitation Data'!$D$11,0,10*ROW('Sanitation Data'!D30))),'Data Summary'!CN36="Yes"),OFFSET('Sanitation Data'!$D$11,0,10*ROW('Sanitation Data'!D30)),NA())</f>
        <v>#N/A</v>
      </c>
      <c r="Z36" s="100" t="e">
        <f ca="true">+IF(AND(ISNUMBER(OFFSET('Sanitation Data'!$D$12,0,10*ROW('Sanitation Data'!D30))),'Data Summary'!CO36="Yes"),OFFSET('Sanitation Data'!$D$12,0,10*ROW('Sanitation Data'!D30)),NA())</f>
        <v>#N/A</v>
      </c>
      <c r="AA36" s="100" t="e">
        <f ca="true">+IF(AND(ISNUMBER(OFFSET('Sanitation Data'!$E$4,0,10*ROW('Sanitation Data'!E30))),'Data Summary'!CP36="Yes"),100-OFFSET('Sanitation Data'!$E$4,0,10*ROW('Sanitation Data'!E30)),NA())</f>
        <v>#N/A</v>
      </c>
      <c r="AB36" s="100" t="e">
        <f ca="true">+IF(AND(ISNUMBER(OFFSET('Sanitation Data'!$E$6,0,10*ROW('Sanitation Data'!E30))),'Data Summary'!CQ36="Yes"),OFFSET('Sanitation Data'!$E$6,0,10*ROW('Sanitation Data'!E30)),NA())</f>
        <v>#N/A</v>
      </c>
      <c r="AC36" s="100" t="e">
        <f ca="true">+IF(AND(ISNUMBER(OFFSET('Sanitation Data'!$E$10,0,10*ROW('Sanitation Data'!E30))),'Data Summary'!CR36="Yes"),OFFSET('Sanitation Data'!$E$10,0,10*ROW('Sanitation Data'!E30)),NA())</f>
        <v>#N/A</v>
      </c>
      <c r="AD36" s="100" t="e">
        <f ca="true">+IF(AND(ISNUMBER(OFFSET('Sanitation Data'!$E$11,0,10*ROW('Sanitation Data'!E30))),'Data Summary'!CS36="Yes"),OFFSET('Sanitation Data'!$E$11,0,10*ROW('Sanitation Data'!E30)),NA())</f>
        <v>#N/A</v>
      </c>
      <c r="AE36" s="100" t="e">
        <f ca="true">+IF(AND(ISNUMBER(OFFSET('Sanitation Data'!$E$12,0,10*ROW('Sanitation Data'!E30))),'Data Summary'!CT36="Yes"),OFFSET('Sanitation Data'!$E$12,0,10*ROW('Sanitation Data'!E30)),NA())</f>
        <v>#N/A</v>
      </c>
      <c r="AF36" s="100" t="e">
        <f ca="true">+IF(AND(ISNUMBER(OFFSET('Sanitation Data'!$F$4,0,10*ROW('Sanitation Data'!F30))),'Data Summary'!CU36="Yes"),100-OFFSET('Sanitation Data'!$F$4,0,10*ROW('Sanitation Data'!F30)),NA())</f>
        <v>#N/A</v>
      </c>
      <c r="AG36" s="100" t="e">
        <f ca="true">+IF(AND(ISNUMBER(OFFSET('Sanitation Data'!$F$6,0,10*ROW('Sanitation Data'!F30))),'Data Summary'!CV36="Yes"),OFFSET('Sanitation Data'!$F$6,0,10*ROW('Sanitation Data'!F30)),NA())</f>
        <v>#N/A</v>
      </c>
      <c r="AH36" s="100" t="e">
        <f ca="true">+IF(AND(ISNUMBER(OFFSET('Sanitation Data'!$F$10,0,10*ROW('Sanitation Data'!F30))),'Data Summary'!CW36="Yes"),OFFSET('Sanitation Data'!$F$10,0,10*ROW('Sanitation Data'!F30)),NA())</f>
        <v>#N/A</v>
      </c>
      <c r="AI36" s="100" t="e">
        <f ca="true">+IF(AND(ISNUMBER(OFFSET('Sanitation Data'!$F$11,0,10*ROW('Sanitation Data'!F30))),'Data Summary'!CX36="Yes"),OFFSET('Sanitation Data'!$F$11,0,10*ROW('Sanitation Data'!F30)),NA())</f>
        <v>#N/A</v>
      </c>
      <c r="AJ36" s="100" t="e">
        <f ca="true">+IF(AND(ISNUMBER(OFFSET('Sanitation Data'!$F$12,0,10*ROW('Sanitation Data'!F30))),'Data Summary'!CY36="Yes"),OFFSET('Sanitation Data'!$F$12,0,10*ROW('Sanitation Data'!F30)),NA())</f>
        <v>#N/A</v>
      </c>
      <c r="AK36" s="100" t="e">
        <f ca="true">+IF(AND(ISNUMBER(OFFSET('Sanitation Data'!$G$4,0,10*ROW('Sanitation Data'!G30))),'Data Summary'!CZ36="Yes"),100-OFFSET('Sanitation Data'!$G$4,0,10*ROW('Sanitation Data'!G30)),NA())</f>
        <v>#N/A</v>
      </c>
      <c r="AL36" s="100" t="e">
        <f ca="true">+IF(AND(ISNUMBER(OFFSET('Sanitation Data'!$G$6,0,10*ROW('Sanitation Data'!G30))),'Data Summary'!DA36="Yes"),OFFSET('Sanitation Data'!$G$6,0,10*ROW('Sanitation Data'!G30)),NA())</f>
        <v>#N/A</v>
      </c>
      <c r="AM36" s="100" t="e">
        <f ca="true">+IF(AND(ISNUMBER(OFFSET('Sanitation Data'!$G$10,0,10*ROW('Sanitation Data'!G30))),'Data Summary'!DB36="Yes"),OFFSET('Sanitation Data'!$G$10,0,10*ROW('Sanitation Data'!G30)),NA())</f>
        <v>#N/A</v>
      </c>
      <c r="AN36" s="100" t="e">
        <f ca="true">+IF(AND(ISNUMBER(OFFSET('Sanitation Data'!$G$11,0,10*ROW('Sanitation Data'!G30))),'Data Summary'!DC36="Yes"),OFFSET('Sanitation Data'!$G$11,0,10*ROW('Sanitation Data'!G30)),NA())</f>
        <v>#N/A</v>
      </c>
      <c r="AO36" s="100" t="e">
        <f ca="true">+IF(AND(ISNUMBER(OFFSET('Sanitation Data'!$G$12,0,10*ROW('Sanitation Data'!G30))),'Data Summary'!DD36="Yes"),OFFSET('Sanitation Data'!$G$12,0,10*ROW('Sanitation Data'!G30)),NA())</f>
        <v>#N/A</v>
      </c>
      <c r="AP36" s="100" t="e">
        <f ca="true">+IF(AND(ISNUMBER(OFFSET('Sanitation Data'!$H$4,0,10*ROW('Sanitation Data'!H30))),'Data Summary'!DE36="Yes"),100-OFFSET('Sanitation Data'!$H$4,0,10*ROW('Sanitation Data'!H30)),NA())</f>
        <v>#N/A</v>
      </c>
      <c r="AQ36" s="100" t="e">
        <f ca="true">+IF(AND(ISNUMBER(OFFSET('Sanitation Data'!$H$6,0,10*ROW('Sanitation Data'!H30))),'Data Summary'!DF36="Yes"),OFFSET('Sanitation Data'!$H$6,0,10*ROW('Sanitation Data'!H30)),NA())</f>
        <v>#N/A</v>
      </c>
      <c r="AR36" s="100" t="e">
        <f ca="true">+IF(AND(ISNUMBER(OFFSET('Sanitation Data'!$H$10,0,10*ROW('Sanitation Data'!H30))),'Data Summary'!DG36="Yes"),OFFSET('Sanitation Data'!$H$10,0,10*ROW('Sanitation Data'!H30)),NA())</f>
        <v>#N/A</v>
      </c>
      <c r="AS36" s="100" t="e">
        <f ca="true">+IF(AND(ISNUMBER(OFFSET('Sanitation Data'!$H$11,0,10*ROW('Sanitation Data'!H30))),'Data Summary'!DH36="Yes"),OFFSET('Sanitation Data'!$H$11,0,10*ROW('Sanitation Data'!H30)),NA())</f>
        <v>#N/A</v>
      </c>
      <c r="AT36" s="100" t="e">
        <f ca="true">+IF(AND(ISNUMBER(OFFSET('Sanitation Data'!$H$12,0,10*ROW('Sanitation Data'!H30))),'Data Summary'!DI36="Yes"),OFFSET('Sanitation Data'!$H$12,0,10*ROW('Sanitation Data'!H30)),NA())</f>
        <v>#N/A</v>
      </c>
      <c r="AU36" s="100" t="e">
        <f ca="true">+IF(AND(ISNUMBER(OFFSET('Sanitation Data'!$I$4,0,10*ROW('Sanitation Data'!I30))),'Data Summary'!DJ36="Yes"),100-OFFSET('Sanitation Data'!$I$4,0,10*ROW('Sanitation Data'!I30)),NA())</f>
        <v>#N/A</v>
      </c>
      <c r="AV36" s="100" t="e">
        <f ca="true">+IF(AND(ISNUMBER(OFFSET('Sanitation Data'!$I$6,0,10*ROW('Sanitation Data'!I30))),'Data Summary'!DK36="Yes"),OFFSET('Sanitation Data'!$I$6,0,10*ROW('Sanitation Data'!I30)),NA())</f>
        <v>#N/A</v>
      </c>
      <c r="AW36" s="100" t="e">
        <f ca="true">+IF(AND(ISNUMBER(OFFSET('Sanitation Data'!$I$10,0,10*ROW('Sanitation Data'!I30))),'Data Summary'!DL36="Yes"),OFFSET('Sanitation Data'!$I$10,0,10*ROW('Sanitation Data'!I30)),NA())</f>
        <v>#N/A</v>
      </c>
      <c r="AX36" s="100" t="e">
        <f ca="true">+IF(AND(ISNUMBER(OFFSET('Sanitation Data'!$I$11,0,10*ROW('Sanitation Data'!I30))),'Data Summary'!DM36="Yes"),OFFSET('Sanitation Data'!$I$11,0,10*ROW('Sanitation Data'!I30)),NA())</f>
        <v>#N/A</v>
      </c>
      <c r="AY36" s="100" t="e">
        <f ca="true">+IF(AND(ISNUMBER(OFFSET('Sanitation Data'!$I$12,0,10*ROW('Sanitation Data'!I30))),'Data Summary'!DN36="Yes"),OFFSET('Sanitation Data'!$I$12,0,10*ROW('Sanitation Data'!I30)),NA())</f>
        <v>#N/A</v>
      </c>
      <c r="AZ36" s="101" t="e">
        <f ca="true">+IF(AND(ISNUMBER(OFFSET('Hygiene Data'!$D$5,0,10*ROW('Hygiene Data'!D30))),'Data Summary'!DO36="Yes"),OFFSET('Hygiene Data'!$D$5,0,10*ROW('Hygiene Data'!D30)),NA())</f>
        <v>#N/A</v>
      </c>
      <c r="BA36" s="101" t="e">
        <f ca="true">+IF(AND(ISNUMBER(OFFSET('Hygiene Data'!$D$7,0,10*ROW('Hygiene Data'!D30))),'Data Summary'!DP36="Yes"),OFFSET('Hygiene Data'!$D$7,0,10*ROW('Hygiene Data'!D30)),NA())</f>
        <v>#N/A</v>
      </c>
      <c r="BB36" s="101" t="e">
        <f ca="true">+IF(AND(ISNUMBER(OFFSET('Hygiene Data'!$D$9,0,10*ROW('Hygiene Data'!D30))),'Data Summary'!DQ36="Yes"),OFFSET('Hygiene Data'!$D$9,0,10*ROW('Hygiene Data'!D30)),NA())</f>
        <v>#N/A</v>
      </c>
      <c r="BC36" s="101" t="e">
        <f ca="true">+IF(AND(ISNUMBER(OFFSET('Hygiene Data'!$E$5,0,10*ROW('Hygiene Data'!E30))),'Data Summary'!DR36="Yes"),OFFSET('Hygiene Data'!$E$5,0,10*ROW('Hygiene Data'!E30)),NA())</f>
        <v>#N/A</v>
      </c>
      <c r="BD36" s="101" t="e">
        <f ca="true">+IF(AND(ISNUMBER(OFFSET('Hygiene Data'!$E$7,0,10*ROW('Hygiene Data'!E30))),'Data Summary'!DS36="Yes"),OFFSET('Hygiene Data'!$E$7,0,10*ROW('Hygiene Data'!E30)),NA())</f>
        <v>#N/A</v>
      </c>
      <c r="BE36" s="101" t="e">
        <f ca="true">+IF(AND(ISNUMBER(OFFSET('Hygiene Data'!$E$9,0,10*ROW('Hygiene Data'!E30))),'Data Summary'!DT36="Yes"),OFFSET('Hygiene Data'!$E$9,0,10*ROW('Hygiene Data'!E30)),NA())</f>
        <v>#N/A</v>
      </c>
      <c r="BF36" s="101" t="e">
        <f ca="true">+IF(AND(ISNUMBER(OFFSET('Hygiene Data'!$F$5,0,10*ROW('Hygiene Data'!F30))),'Data Summary'!DU36="Yes"),OFFSET('Hygiene Data'!$F$5,0,10*ROW('Hygiene Data'!F30)),NA())</f>
        <v>#N/A</v>
      </c>
      <c r="BG36" s="101" t="e">
        <f ca="true">+IF(AND(ISNUMBER(OFFSET('Hygiene Data'!$F$7,0,10*ROW('Hygiene Data'!F30))),'Data Summary'!DV36="Yes"),OFFSET('Hygiene Data'!$F$7,0,10*ROW('Hygiene Data'!F30)),NA())</f>
        <v>#N/A</v>
      </c>
      <c r="BH36" s="101" t="e">
        <f ca="true">+IF(AND(ISNUMBER(OFFSET('Hygiene Data'!$F$9,0,10*ROW('Hygiene Data'!F30))),'Data Summary'!DW36="Yes"),OFFSET('Hygiene Data'!$F$9,0,10*ROW('Hygiene Data'!F30)),NA())</f>
        <v>#N/A</v>
      </c>
      <c r="BI36" s="101" t="e">
        <f ca="true">+IF(AND(ISNUMBER(OFFSET('Hygiene Data'!$G$5,0,10*ROW('Hygiene Data'!G30))),'Data Summary'!DX36="Yes"),OFFSET('Hygiene Data'!$G$5,0,10*ROW('Hygiene Data'!G30)),NA())</f>
        <v>#N/A</v>
      </c>
      <c r="BJ36" s="101" t="e">
        <f ca="true">+IF(AND(ISNUMBER(OFFSET('Hygiene Data'!$G$7,0,10*ROW('Hygiene Data'!G30))),'Data Summary'!DY36="Yes"),OFFSET('Hygiene Data'!$G$7,0,10*ROW('Hygiene Data'!G30)),NA())</f>
        <v>#N/A</v>
      </c>
      <c r="BK36" s="101" t="e">
        <f ca="true">+IF(AND(ISNUMBER(OFFSET('Hygiene Data'!$G$9,0,10*ROW('Hygiene Data'!G30))),'Data Summary'!DZ36="Yes"),OFFSET('Hygiene Data'!$G$9,0,10*ROW('Hygiene Data'!G30)),NA())</f>
        <v>#N/A</v>
      </c>
      <c r="BL36" s="101" t="e">
        <f ca="true">+IF(AND(ISNUMBER(OFFSET('Hygiene Data'!$H$5,0,10*ROW('Hygiene Data'!H30))),'Data Summary'!EA36="Yes"),OFFSET('Hygiene Data'!$H$5,0,10*ROW('Hygiene Data'!H30)),NA())</f>
        <v>#N/A</v>
      </c>
      <c r="BM36" s="101" t="e">
        <f ca="true">+IF(AND(ISNUMBER(OFFSET('Hygiene Data'!$H$7,0,10*ROW('Hygiene Data'!H30))),'Data Summary'!EB36="Yes"),OFFSET('Hygiene Data'!$H$7,0,10*ROW('Hygiene Data'!H30)),NA())</f>
        <v>#N/A</v>
      </c>
      <c r="BN36" s="101" t="e">
        <f ca="true">+IF(AND(ISNUMBER(OFFSET('Hygiene Data'!$H$9,0,10*ROW('Hygiene Data'!H30))),'Data Summary'!EC36="Yes"),OFFSET('Hygiene Data'!$H$9,0,10*ROW('Hygiene Data'!H30)),NA())</f>
        <v>#N/A</v>
      </c>
      <c r="BO36" s="101" t="e">
        <f ca="true">+IF(AND(ISNUMBER(OFFSET('Hygiene Data'!$I$5,0,10*ROW('Hygiene Data'!I30))),'Data Summary'!ED36="Yes"),OFFSET('Hygiene Data'!$I$5,0,10*ROW('Hygiene Data'!I30)),NA())</f>
        <v>#N/A</v>
      </c>
      <c r="BP36" s="101" t="e">
        <f ca="true">+IF(AND(ISNUMBER(OFFSET('Hygiene Data'!$I$7,0,10*ROW('Hygiene Data'!I30))),'Data Summary'!EE36="Yes"),OFFSET('Hygiene Data'!$I$7,0,10*ROW('Hygiene Data'!I30)),NA())</f>
        <v>#N/A</v>
      </c>
      <c r="BQ36" s="101" t="e">
        <f ca="true">+IF(AND(ISNUMBER(OFFSET('Hygiene Data'!$I$9,0,10*ROW('Hygiene Data'!I30))),'Data Summary'!EF36="Yes"),OFFSET('Hygiene Data'!$I$9,0,10*ROW('Hygiene Data'!I30)),NA())</f>
        <v>#N/A</v>
      </c>
    </row>
    <row xmlns:x14ac="http://schemas.microsoft.com/office/spreadsheetml/2009/9/ac" r="37" x14ac:dyDescent="0.2">
      <c r="A37" s="362" t="e">
        <f ca="true">+RIGHT('Data Summary'!A37,LEN('Data Summary'!A37)-9)</f>
        <v>#VALUE!</v>
      </c>
      <c r="B37" s="38" t="str">
        <f ca="true">+IF(ISTEXT('Data Summary'!B37),'Data Summary'!B37,"")</f>
        <v/>
      </c>
      <c r="C37" s="361" t="e">
        <f ca="true">+VALUE('Data Summary'!C37)</f>
        <v>#VALUE!</v>
      </c>
      <c r="D37" s="99" t="e">
        <f ca="true">+IF(AND(ISNUMBER(OFFSET('Water Data'!$D$4,0,10*ROW('Water Data'!D31))),'Data Summary'!BS37="Yes"),100-OFFSET('Water Data'!$D$4,0,10*ROW('Water Data'!D31)),NA())</f>
        <v>#N/A</v>
      </c>
      <c r="E37" s="99" t="e">
        <f ca="true">+IF(AND(ISNUMBER(OFFSET('Water Data'!$D$6,0,10*ROW('Water Data'!D31))),'Data Summary'!BT37="Yes"),OFFSET('Water Data'!$D$6,0,10*ROW('Water Data'!D31)),NA())</f>
        <v>#N/A</v>
      </c>
      <c r="F37" s="99" t="e">
        <f ca="true">+IF(AND(ISNUMBER(OFFSET('Water Data'!$D$9,0,10*ROW('Water Data'!D31))),'Data Summary'!BU37="Yes"),OFFSET('Water Data'!$D$9,0,10*ROW('Water Data'!D31)),NA())</f>
        <v>#N/A</v>
      </c>
      <c r="G37" s="99" t="e">
        <f ca="true">+IF(AND(ISNUMBER(OFFSET('Water Data'!$E$4,0,10*ROW('Water Data'!E31))),'Data Summary'!BV37="Yes"),100-OFFSET('Water Data'!$E$4,0,10*ROW('Water Data'!E31)),NA())</f>
        <v>#N/A</v>
      </c>
      <c r="H37" s="99" t="e">
        <f ca="true">+IF(AND(ISNUMBER(OFFSET('Water Data'!$E$6,0,10*ROW('Water Data'!E31))),'Data Summary'!BW37="Yes"),OFFSET('Water Data'!$E$6,0,10*ROW('Water Data'!E31)),NA())</f>
        <v>#N/A</v>
      </c>
      <c r="I37" s="99" t="e">
        <f ca="true">+IF(AND(ISNUMBER(OFFSET('Water Data'!$E$9,0,10*ROW('Water Data'!E31))),'Data Summary'!BX37="Yes"),OFFSET('Water Data'!$E$9,0,10*ROW('Water Data'!E31)),NA())</f>
        <v>#N/A</v>
      </c>
      <c r="J37" s="99" t="e">
        <f ca="true">+IF(AND(ISNUMBER(OFFSET('Water Data'!$F$4,0,10*ROW('Water Data'!F31))),'Data Summary'!BY37="Yes"),100-OFFSET('Water Data'!$F$4,0,10*ROW('Water Data'!F31)),NA())</f>
        <v>#N/A</v>
      </c>
      <c r="K37" s="99" t="e">
        <f ca="true">+IF(AND(ISNUMBER(OFFSET('Water Data'!$F$6,0,10*ROW('Water Data'!F31))),'Data Summary'!BZ37="Yes"),OFFSET('Water Data'!$F$6,0,10*ROW('Water Data'!F31)),NA())</f>
        <v>#N/A</v>
      </c>
      <c r="L37" s="99" t="e">
        <f ca="true">+IF(AND(ISNUMBER(OFFSET('Water Data'!$F$9,0,10*ROW('Water Data'!F31))),'Data Summary'!CA37="Yes"),OFFSET('Water Data'!$F$9,0,10*ROW('Water Data'!F31)),NA())</f>
        <v>#N/A</v>
      </c>
      <c r="M37" s="99" t="e">
        <f ca="true">+IF(AND(ISNUMBER(OFFSET('Water Data'!$G$4,0,10*ROW('Water Data'!G31))),'Data Summary'!CB37="Yes"),100-OFFSET('Water Data'!$G$4,0,10*ROW('Water Data'!G31)),NA())</f>
        <v>#N/A</v>
      </c>
      <c r="N37" s="99" t="e">
        <f ca="true">+IF(AND(ISNUMBER(OFFSET('Water Data'!$G$6,0,10*ROW('Water Data'!G31))),'Data Summary'!CC37="Yes"),OFFSET('Water Data'!$G$6,0,10*ROW('Water Data'!G31)),NA())</f>
        <v>#N/A</v>
      </c>
      <c r="O37" s="99" t="e">
        <f ca="true">+IF(AND(ISNUMBER(OFFSET('Water Data'!$G$9,0,10*ROW('Water Data'!G31))),'Data Summary'!CD37="Yes"),OFFSET('Water Data'!$G$9,0,10*ROW('Water Data'!G31)),NA())</f>
        <v>#N/A</v>
      </c>
      <c r="P37" s="99" t="e">
        <f ca="true">+IF(AND(ISNUMBER(OFFSET('Water Data'!$H$4,0,10*ROW('Water Data'!H31))),'Data Summary'!CE37="Yes"),100-OFFSET('Water Data'!$H$4,0,10*ROW('Water Data'!H31)),NA())</f>
        <v>#N/A</v>
      </c>
      <c r="Q37" s="99" t="e">
        <f ca="true">+IF(AND(ISNUMBER(OFFSET('Water Data'!$H$6,0,10*ROW('Water Data'!H31))),'Data Summary'!CF37="Yes"),OFFSET('Water Data'!$H$6,0,10*ROW('Water Data'!H31)),NA())</f>
        <v>#N/A</v>
      </c>
      <c r="R37" s="99" t="e">
        <f ca="true">+IF(AND(ISNUMBER(OFFSET('Water Data'!$H$9,0,10*ROW('Water Data'!H31))),'Data Summary'!CG37="Yes"),OFFSET('Water Data'!$H$9,0,10*ROW('Water Data'!H31)),NA())</f>
        <v>#N/A</v>
      </c>
      <c r="S37" s="99" t="e">
        <f ca="true">+IF(AND(ISNUMBER(OFFSET('Water Data'!$I$4,0,10*ROW('Water Data'!I31))),'Data Summary'!CH37="Yes"),100-OFFSET('Water Data'!$I$4,0,10*ROW('Water Data'!I31)),NA())</f>
        <v>#N/A</v>
      </c>
      <c r="T37" s="99" t="e">
        <f ca="true">+IF(AND(ISNUMBER(OFFSET('Water Data'!$I$6,0,10*ROW('Water Data'!I31))),'Data Summary'!CI37="Yes"),OFFSET('Water Data'!$I$6,0,10*ROW('Water Data'!I31)),NA())</f>
        <v>#N/A</v>
      </c>
      <c r="U37" s="99" t="e">
        <f ca="true">+IF(AND(ISNUMBER(OFFSET('Water Data'!$I$9,0,10*ROW('Water Data'!I31))),'Data Summary'!CJ37="Yes"),OFFSET('Water Data'!$I$9,0,10*ROW('Water Data'!I31)),NA())</f>
        <v>#N/A</v>
      </c>
      <c r="V37" s="100" t="e">
        <f ca="true">+IF(AND(ISNUMBER(OFFSET('Sanitation Data'!$D$4,0,10*ROW('Sanitation Data'!D31))),'Data Summary'!CK37="Yes"),100-OFFSET('Sanitation Data'!$D$4,0,10*ROW('Sanitation Data'!D31)),NA())</f>
        <v>#N/A</v>
      </c>
      <c r="W37" s="100" t="e">
        <f ca="true">+IF(AND(ISNUMBER(OFFSET('Sanitation Data'!$D$6,0,10*ROW('Sanitation Data'!D31))),'Data Summary'!CL37="Yes"),OFFSET('Sanitation Data'!$D$6,0,10*ROW('Sanitation Data'!D31)),NA())</f>
        <v>#N/A</v>
      </c>
      <c r="X37" s="100" t="e">
        <f ca="true">+IF(AND(ISNUMBER(OFFSET('Sanitation Data'!$D$10,0,10*ROW('Sanitation Data'!D31))),'Data Summary'!CM37="Yes"),OFFSET('Sanitation Data'!$D$10,0,10*ROW('Sanitation Data'!D31)),NA())</f>
        <v>#N/A</v>
      </c>
      <c r="Y37" s="100" t="e">
        <f ca="true">+IF(AND(ISNUMBER(OFFSET('Sanitation Data'!$D$11,0,10*ROW('Sanitation Data'!D31))),'Data Summary'!CN37="Yes"),OFFSET('Sanitation Data'!$D$11,0,10*ROW('Sanitation Data'!D31)),NA())</f>
        <v>#N/A</v>
      </c>
      <c r="Z37" s="100" t="e">
        <f ca="true">+IF(AND(ISNUMBER(OFFSET('Sanitation Data'!$D$12,0,10*ROW('Sanitation Data'!D31))),'Data Summary'!CO37="Yes"),OFFSET('Sanitation Data'!$D$12,0,10*ROW('Sanitation Data'!D31)),NA())</f>
        <v>#N/A</v>
      </c>
      <c r="AA37" s="100" t="e">
        <f ca="true">+IF(AND(ISNUMBER(OFFSET('Sanitation Data'!$E$4,0,10*ROW('Sanitation Data'!E31))),'Data Summary'!CP37="Yes"),100-OFFSET('Sanitation Data'!$E$4,0,10*ROW('Sanitation Data'!E31)),NA())</f>
        <v>#N/A</v>
      </c>
      <c r="AB37" s="100" t="e">
        <f ca="true">+IF(AND(ISNUMBER(OFFSET('Sanitation Data'!$E$6,0,10*ROW('Sanitation Data'!E31))),'Data Summary'!CQ37="Yes"),OFFSET('Sanitation Data'!$E$6,0,10*ROW('Sanitation Data'!E31)),NA())</f>
        <v>#N/A</v>
      </c>
      <c r="AC37" s="100" t="e">
        <f ca="true">+IF(AND(ISNUMBER(OFFSET('Sanitation Data'!$E$10,0,10*ROW('Sanitation Data'!E31))),'Data Summary'!CR37="Yes"),OFFSET('Sanitation Data'!$E$10,0,10*ROW('Sanitation Data'!E31)),NA())</f>
        <v>#N/A</v>
      </c>
      <c r="AD37" s="100" t="e">
        <f ca="true">+IF(AND(ISNUMBER(OFFSET('Sanitation Data'!$E$11,0,10*ROW('Sanitation Data'!E31))),'Data Summary'!CS37="Yes"),OFFSET('Sanitation Data'!$E$11,0,10*ROW('Sanitation Data'!E31)),NA())</f>
        <v>#N/A</v>
      </c>
      <c r="AE37" s="100" t="e">
        <f ca="true">+IF(AND(ISNUMBER(OFFSET('Sanitation Data'!$E$12,0,10*ROW('Sanitation Data'!E31))),'Data Summary'!CT37="Yes"),OFFSET('Sanitation Data'!$E$12,0,10*ROW('Sanitation Data'!E31)),NA())</f>
        <v>#N/A</v>
      </c>
      <c r="AF37" s="100" t="e">
        <f ca="true">+IF(AND(ISNUMBER(OFFSET('Sanitation Data'!$F$4,0,10*ROW('Sanitation Data'!F31))),'Data Summary'!CU37="Yes"),100-OFFSET('Sanitation Data'!$F$4,0,10*ROW('Sanitation Data'!F31)),NA())</f>
        <v>#N/A</v>
      </c>
      <c r="AG37" s="100" t="e">
        <f ca="true">+IF(AND(ISNUMBER(OFFSET('Sanitation Data'!$F$6,0,10*ROW('Sanitation Data'!F31))),'Data Summary'!CV37="Yes"),OFFSET('Sanitation Data'!$F$6,0,10*ROW('Sanitation Data'!F31)),NA())</f>
        <v>#N/A</v>
      </c>
      <c r="AH37" s="100" t="e">
        <f ca="true">+IF(AND(ISNUMBER(OFFSET('Sanitation Data'!$F$10,0,10*ROW('Sanitation Data'!F31))),'Data Summary'!CW37="Yes"),OFFSET('Sanitation Data'!$F$10,0,10*ROW('Sanitation Data'!F31)),NA())</f>
        <v>#N/A</v>
      </c>
      <c r="AI37" s="100" t="e">
        <f ca="true">+IF(AND(ISNUMBER(OFFSET('Sanitation Data'!$F$11,0,10*ROW('Sanitation Data'!F31))),'Data Summary'!CX37="Yes"),OFFSET('Sanitation Data'!$F$11,0,10*ROW('Sanitation Data'!F31)),NA())</f>
        <v>#N/A</v>
      </c>
      <c r="AJ37" s="100" t="e">
        <f ca="true">+IF(AND(ISNUMBER(OFFSET('Sanitation Data'!$F$12,0,10*ROW('Sanitation Data'!F31))),'Data Summary'!CY37="Yes"),OFFSET('Sanitation Data'!$F$12,0,10*ROW('Sanitation Data'!F31)),NA())</f>
        <v>#N/A</v>
      </c>
      <c r="AK37" s="100" t="e">
        <f ca="true">+IF(AND(ISNUMBER(OFFSET('Sanitation Data'!$G$4,0,10*ROW('Sanitation Data'!G31))),'Data Summary'!CZ37="Yes"),100-OFFSET('Sanitation Data'!$G$4,0,10*ROW('Sanitation Data'!G31)),NA())</f>
        <v>#N/A</v>
      </c>
      <c r="AL37" s="100" t="e">
        <f ca="true">+IF(AND(ISNUMBER(OFFSET('Sanitation Data'!$G$6,0,10*ROW('Sanitation Data'!G31))),'Data Summary'!DA37="Yes"),OFFSET('Sanitation Data'!$G$6,0,10*ROW('Sanitation Data'!G31)),NA())</f>
        <v>#N/A</v>
      </c>
      <c r="AM37" s="100" t="e">
        <f ca="true">+IF(AND(ISNUMBER(OFFSET('Sanitation Data'!$G$10,0,10*ROW('Sanitation Data'!G31))),'Data Summary'!DB37="Yes"),OFFSET('Sanitation Data'!$G$10,0,10*ROW('Sanitation Data'!G31)),NA())</f>
        <v>#N/A</v>
      </c>
      <c r="AN37" s="100" t="e">
        <f ca="true">+IF(AND(ISNUMBER(OFFSET('Sanitation Data'!$G$11,0,10*ROW('Sanitation Data'!G31))),'Data Summary'!DC37="Yes"),OFFSET('Sanitation Data'!$G$11,0,10*ROW('Sanitation Data'!G31)),NA())</f>
        <v>#N/A</v>
      </c>
      <c r="AO37" s="100" t="e">
        <f ca="true">+IF(AND(ISNUMBER(OFFSET('Sanitation Data'!$G$12,0,10*ROW('Sanitation Data'!G31))),'Data Summary'!DD37="Yes"),OFFSET('Sanitation Data'!$G$12,0,10*ROW('Sanitation Data'!G31)),NA())</f>
        <v>#N/A</v>
      </c>
      <c r="AP37" s="100" t="e">
        <f ca="true">+IF(AND(ISNUMBER(OFFSET('Sanitation Data'!$H$4,0,10*ROW('Sanitation Data'!H31))),'Data Summary'!DE37="Yes"),100-OFFSET('Sanitation Data'!$H$4,0,10*ROW('Sanitation Data'!H31)),NA())</f>
        <v>#N/A</v>
      </c>
      <c r="AQ37" s="100" t="e">
        <f ca="true">+IF(AND(ISNUMBER(OFFSET('Sanitation Data'!$H$6,0,10*ROW('Sanitation Data'!H31))),'Data Summary'!DF37="Yes"),OFFSET('Sanitation Data'!$H$6,0,10*ROW('Sanitation Data'!H31)),NA())</f>
        <v>#N/A</v>
      </c>
      <c r="AR37" s="100" t="e">
        <f ca="true">+IF(AND(ISNUMBER(OFFSET('Sanitation Data'!$H$10,0,10*ROW('Sanitation Data'!H31))),'Data Summary'!DG37="Yes"),OFFSET('Sanitation Data'!$H$10,0,10*ROW('Sanitation Data'!H31)),NA())</f>
        <v>#N/A</v>
      </c>
      <c r="AS37" s="100" t="e">
        <f ca="true">+IF(AND(ISNUMBER(OFFSET('Sanitation Data'!$H$11,0,10*ROW('Sanitation Data'!H31))),'Data Summary'!DH37="Yes"),OFFSET('Sanitation Data'!$H$11,0,10*ROW('Sanitation Data'!H31)),NA())</f>
        <v>#N/A</v>
      </c>
      <c r="AT37" s="100" t="e">
        <f ca="true">+IF(AND(ISNUMBER(OFFSET('Sanitation Data'!$H$12,0,10*ROW('Sanitation Data'!H31))),'Data Summary'!DI37="Yes"),OFFSET('Sanitation Data'!$H$12,0,10*ROW('Sanitation Data'!H31)),NA())</f>
        <v>#N/A</v>
      </c>
      <c r="AU37" s="100" t="e">
        <f ca="true">+IF(AND(ISNUMBER(OFFSET('Sanitation Data'!$I$4,0,10*ROW('Sanitation Data'!I31))),'Data Summary'!DJ37="Yes"),100-OFFSET('Sanitation Data'!$I$4,0,10*ROW('Sanitation Data'!I31)),NA())</f>
        <v>#N/A</v>
      </c>
      <c r="AV37" s="100" t="e">
        <f ca="true">+IF(AND(ISNUMBER(OFFSET('Sanitation Data'!$I$6,0,10*ROW('Sanitation Data'!I31))),'Data Summary'!DK37="Yes"),OFFSET('Sanitation Data'!$I$6,0,10*ROW('Sanitation Data'!I31)),NA())</f>
        <v>#N/A</v>
      </c>
      <c r="AW37" s="100" t="e">
        <f ca="true">+IF(AND(ISNUMBER(OFFSET('Sanitation Data'!$I$10,0,10*ROW('Sanitation Data'!I31))),'Data Summary'!DL37="Yes"),OFFSET('Sanitation Data'!$I$10,0,10*ROW('Sanitation Data'!I31)),NA())</f>
        <v>#N/A</v>
      </c>
      <c r="AX37" s="100" t="e">
        <f ca="true">+IF(AND(ISNUMBER(OFFSET('Sanitation Data'!$I$11,0,10*ROW('Sanitation Data'!I31))),'Data Summary'!DM37="Yes"),OFFSET('Sanitation Data'!$I$11,0,10*ROW('Sanitation Data'!I31)),NA())</f>
        <v>#N/A</v>
      </c>
      <c r="AY37" s="100" t="e">
        <f ca="true">+IF(AND(ISNUMBER(OFFSET('Sanitation Data'!$I$12,0,10*ROW('Sanitation Data'!I31))),'Data Summary'!DN37="Yes"),OFFSET('Sanitation Data'!$I$12,0,10*ROW('Sanitation Data'!I31)),NA())</f>
        <v>#N/A</v>
      </c>
      <c r="AZ37" s="101" t="e">
        <f ca="true">+IF(AND(ISNUMBER(OFFSET('Hygiene Data'!$D$5,0,10*ROW('Hygiene Data'!D31))),'Data Summary'!DO37="Yes"),OFFSET('Hygiene Data'!$D$5,0,10*ROW('Hygiene Data'!D31)),NA())</f>
        <v>#N/A</v>
      </c>
      <c r="BA37" s="101" t="e">
        <f ca="true">+IF(AND(ISNUMBER(OFFSET('Hygiene Data'!$D$7,0,10*ROW('Hygiene Data'!D31))),'Data Summary'!DP37="Yes"),OFFSET('Hygiene Data'!$D$7,0,10*ROW('Hygiene Data'!D31)),NA())</f>
        <v>#N/A</v>
      </c>
      <c r="BB37" s="101" t="e">
        <f ca="true">+IF(AND(ISNUMBER(OFFSET('Hygiene Data'!$D$9,0,10*ROW('Hygiene Data'!D31))),'Data Summary'!DQ37="Yes"),OFFSET('Hygiene Data'!$D$9,0,10*ROW('Hygiene Data'!D31)),NA())</f>
        <v>#N/A</v>
      </c>
      <c r="BC37" s="101" t="e">
        <f ca="true">+IF(AND(ISNUMBER(OFFSET('Hygiene Data'!$E$5,0,10*ROW('Hygiene Data'!E31))),'Data Summary'!DR37="Yes"),OFFSET('Hygiene Data'!$E$5,0,10*ROW('Hygiene Data'!E31)),NA())</f>
        <v>#N/A</v>
      </c>
      <c r="BD37" s="101" t="e">
        <f ca="true">+IF(AND(ISNUMBER(OFFSET('Hygiene Data'!$E$7,0,10*ROW('Hygiene Data'!E31))),'Data Summary'!DS37="Yes"),OFFSET('Hygiene Data'!$E$7,0,10*ROW('Hygiene Data'!E31)),NA())</f>
        <v>#N/A</v>
      </c>
      <c r="BE37" s="101" t="e">
        <f ca="true">+IF(AND(ISNUMBER(OFFSET('Hygiene Data'!$E$9,0,10*ROW('Hygiene Data'!E31))),'Data Summary'!DT37="Yes"),OFFSET('Hygiene Data'!$E$9,0,10*ROW('Hygiene Data'!E31)),NA())</f>
        <v>#N/A</v>
      </c>
      <c r="BF37" s="101" t="e">
        <f ca="true">+IF(AND(ISNUMBER(OFFSET('Hygiene Data'!$F$5,0,10*ROW('Hygiene Data'!F31))),'Data Summary'!DU37="Yes"),OFFSET('Hygiene Data'!$F$5,0,10*ROW('Hygiene Data'!F31)),NA())</f>
        <v>#N/A</v>
      </c>
      <c r="BG37" s="101" t="e">
        <f ca="true">+IF(AND(ISNUMBER(OFFSET('Hygiene Data'!$F$7,0,10*ROW('Hygiene Data'!F31))),'Data Summary'!DV37="Yes"),OFFSET('Hygiene Data'!$F$7,0,10*ROW('Hygiene Data'!F31)),NA())</f>
        <v>#N/A</v>
      </c>
      <c r="BH37" s="101" t="e">
        <f ca="true">+IF(AND(ISNUMBER(OFFSET('Hygiene Data'!$F$9,0,10*ROW('Hygiene Data'!F31))),'Data Summary'!DW37="Yes"),OFFSET('Hygiene Data'!$F$9,0,10*ROW('Hygiene Data'!F31)),NA())</f>
        <v>#N/A</v>
      </c>
      <c r="BI37" s="101" t="e">
        <f ca="true">+IF(AND(ISNUMBER(OFFSET('Hygiene Data'!$G$5,0,10*ROW('Hygiene Data'!G31))),'Data Summary'!DX37="Yes"),OFFSET('Hygiene Data'!$G$5,0,10*ROW('Hygiene Data'!G31)),NA())</f>
        <v>#N/A</v>
      </c>
      <c r="BJ37" s="101" t="e">
        <f ca="true">+IF(AND(ISNUMBER(OFFSET('Hygiene Data'!$G$7,0,10*ROW('Hygiene Data'!G31))),'Data Summary'!DY37="Yes"),OFFSET('Hygiene Data'!$G$7,0,10*ROW('Hygiene Data'!G31)),NA())</f>
        <v>#N/A</v>
      </c>
      <c r="BK37" s="101" t="e">
        <f ca="true">+IF(AND(ISNUMBER(OFFSET('Hygiene Data'!$G$9,0,10*ROW('Hygiene Data'!G31))),'Data Summary'!DZ37="Yes"),OFFSET('Hygiene Data'!$G$9,0,10*ROW('Hygiene Data'!G31)),NA())</f>
        <v>#N/A</v>
      </c>
      <c r="BL37" s="101" t="e">
        <f ca="true">+IF(AND(ISNUMBER(OFFSET('Hygiene Data'!$H$5,0,10*ROW('Hygiene Data'!H31))),'Data Summary'!EA37="Yes"),OFFSET('Hygiene Data'!$H$5,0,10*ROW('Hygiene Data'!H31)),NA())</f>
        <v>#N/A</v>
      </c>
      <c r="BM37" s="101" t="e">
        <f ca="true">+IF(AND(ISNUMBER(OFFSET('Hygiene Data'!$H$7,0,10*ROW('Hygiene Data'!H31))),'Data Summary'!EB37="Yes"),OFFSET('Hygiene Data'!$H$7,0,10*ROW('Hygiene Data'!H31)),NA())</f>
        <v>#N/A</v>
      </c>
      <c r="BN37" s="101" t="e">
        <f ca="true">+IF(AND(ISNUMBER(OFFSET('Hygiene Data'!$H$9,0,10*ROW('Hygiene Data'!H31))),'Data Summary'!EC37="Yes"),OFFSET('Hygiene Data'!$H$9,0,10*ROW('Hygiene Data'!H31)),NA())</f>
        <v>#N/A</v>
      </c>
      <c r="BO37" s="101" t="e">
        <f ca="true">+IF(AND(ISNUMBER(OFFSET('Hygiene Data'!$I$5,0,10*ROW('Hygiene Data'!I31))),'Data Summary'!ED37="Yes"),OFFSET('Hygiene Data'!$I$5,0,10*ROW('Hygiene Data'!I31)),NA())</f>
        <v>#N/A</v>
      </c>
      <c r="BP37" s="101" t="e">
        <f ca="true">+IF(AND(ISNUMBER(OFFSET('Hygiene Data'!$I$7,0,10*ROW('Hygiene Data'!I31))),'Data Summary'!EE37="Yes"),OFFSET('Hygiene Data'!$I$7,0,10*ROW('Hygiene Data'!I31)),NA())</f>
        <v>#N/A</v>
      </c>
      <c r="BQ37" s="101" t="e">
        <f ca="true">+IF(AND(ISNUMBER(OFFSET('Hygiene Data'!$I$9,0,10*ROW('Hygiene Data'!I31))),'Data Summary'!EF37="Yes"),OFFSET('Hygiene Data'!$I$9,0,10*ROW('Hygiene Data'!I31)),NA())</f>
        <v>#N/A</v>
      </c>
    </row>
    <row xmlns:x14ac="http://schemas.microsoft.com/office/spreadsheetml/2009/9/ac" r="38" x14ac:dyDescent="0.2">
      <c r="A38" s="362" t="e">
        <f ca="true">+RIGHT('Data Summary'!A38,LEN('Data Summary'!A38)-9)</f>
        <v>#VALUE!</v>
      </c>
      <c r="B38" s="38" t="str">
        <f ca="true">+IF(ISTEXT('Data Summary'!B38),'Data Summary'!B38,"")</f>
        <v/>
      </c>
      <c r="C38" s="361" t="e">
        <f ca="true">+VALUE('Data Summary'!C38)</f>
        <v>#VALUE!</v>
      </c>
      <c r="D38" s="99" t="e">
        <f ca="true">+IF(AND(ISNUMBER(OFFSET('Water Data'!$D$4,0,10*ROW('Water Data'!D32))),'Data Summary'!BS38="Yes"),100-OFFSET('Water Data'!$D$4,0,10*ROW('Water Data'!D32)),NA())</f>
        <v>#N/A</v>
      </c>
      <c r="E38" s="99" t="e">
        <f ca="true">+IF(AND(ISNUMBER(OFFSET('Water Data'!$D$6,0,10*ROW('Water Data'!D32))),'Data Summary'!BT38="Yes"),OFFSET('Water Data'!$D$6,0,10*ROW('Water Data'!D32)),NA())</f>
        <v>#N/A</v>
      </c>
      <c r="F38" s="99" t="e">
        <f ca="true">+IF(AND(ISNUMBER(OFFSET('Water Data'!$D$9,0,10*ROW('Water Data'!D32))),'Data Summary'!BU38="Yes"),OFFSET('Water Data'!$D$9,0,10*ROW('Water Data'!D32)),NA())</f>
        <v>#N/A</v>
      </c>
      <c r="G38" s="99" t="e">
        <f ca="true">+IF(AND(ISNUMBER(OFFSET('Water Data'!$E$4,0,10*ROW('Water Data'!E32))),'Data Summary'!BV38="Yes"),100-OFFSET('Water Data'!$E$4,0,10*ROW('Water Data'!E32)),NA())</f>
        <v>#N/A</v>
      </c>
      <c r="H38" s="99" t="e">
        <f ca="true">+IF(AND(ISNUMBER(OFFSET('Water Data'!$E$6,0,10*ROW('Water Data'!E32))),'Data Summary'!BW38="Yes"),OFFSET('Water Data'!$E$6,0,10*ROW('Water Data'!E32)),NA())</f>
        <v>#N/A</v>
      </c>
      <c r="I38" s="99" t="e">
        <f ca="true">+IF(AND(ISNUMBER(OFFSET('Water Data'!$E$9,0,10*ROW('Water Data'!E32))),'Data Summary'!BX38="Yes"),OFFSET('Water Data'!$E$9,0,10*ROW('Water Data'!E32)),NA())</f>
        <v>#N/A</v>
      </c>
      <c r="J38" s="99" t="e">
        <f ca="true">+IF(AND(ISNUMBER(OFFSET('Water Data'!$F$4,0,10*ROW('Water Data'!F32))),'Data Summary'!BY38="Yes"),100-OFFSET('Water Data'!$F$4,0,10*ROW('Water Data'!F32)),NA())</f>
        <v>#N/A</v>
      </c>
      <c r="K38" s="99" t="e">
        <f ca="true">+IF(AND(ISNUMBER(OFFSET('Water Data'!$F$6,0,10*ROW('Water Data'!F32))),'Data Summary'!BZ38="Yes"),OFFSET('Water Data'!$F$6,0,10*ROW('Water Data'!F32)),NA())</f>
        <v>#N/A</v>
      </c>
      <c r="L38" s="99" t="e">
        <f ca="true">+IF(AND(ISNUMBER(OFFSET('Water Data'!$F$9,0,10*ROW('Water Data'!F32))),'Data Summary'!CA38="Yes"),OFFSET('Water Data'!$F$9,0,10*ROW('Water Data'!F32)),NA())</f>
        <v>#N/A</v>
      </c>
      <c r="M38" s="99" t="e">
        <f ca="true">+IF(AND(ISNUMBER(OFFSET('Water Data'!$G$4,0,10*ROW('Water Data'!G32))),'Data Summary'!CB38="Yes"),100-OFFSET('Water Data'!$G$4,0,10*ROW('Water Data'!G32)),NA())</f>
        <v>#N/A</v>
      </c>
      <c r="N38" s="99" t="e">
        <f ca="true">+IF(AND(ISNUMBER(OFFSET('Water Data'!$G$6,0,10*ROW('Water Data'!G32))),'Data Summary'!CC38="Yes"),OFFSET('Water Data'!$G$6,0,10*ROW('Water Data'!G32)),NA())</f>
        <v>#N/A</v>
      </c>
      <c r="O38" s="99" t="e">
        <f ca="true">+IF(AND(ISNUMBER(OFFSET('Water Data'!$G$9,0,10*ROW('Water Data'!G32))),'Data Summary'!CD38="Yes"),OFFSET('Water Data'!$G$9,0,10*ROW('Water Data'!G32)),NA())</f>
        <v>#N/A</v>
      </c>
      <c r="P38" s="99" t="e">
        <f ca="true">+IF(AND(ISNUMBER(OFFSET('Water Data'!$H$4,0,10*ROW('Water Data'!H32))),'Data Summary'!CE38="Yes"),100-OFFSET('Water Data'!$H$4,0,10*ROW('Water Data'!H32)),NA())</f>
        <v>#N/A</v>
      </c>
      <c r="Q38" s="99" t="e">
        <f ca="true">+IF(AND(ISNUMBER(OFFSET('Water Data'!$H$6,0,10*ROW('Water Data'!H32))),'Data Summary'!CF38="Yes"),OFFSET('Water Data'!$H$6,0,10*ROW('Water Data'!H32)),NA())</f>
        <v>#N/A</v>
      </c>
      <c r="R38" s="99" t="e">
        <f ca="true">+IF(AND(ISNUMBER(OFFSET('Water Data'!$H$9,0,10*ROW('Water Data'!H32))),'Data Summary'!CG38="Yes"),OFFSET('Water Data'!$H$9,0,10*ROW('Water Data'!H32)),NA())</f>
        <v>#N/A</v>
      </c>
      <c r="S38" s="99" t="e">
        <f ca="true">+IF(AND(ISNUMBER(OFFSET('Water Data'!$I$4,0,10*ROW('Water Data'!I32))),'Data Summary'!CH38="Yes"),100-OFFSET('Water Data'!$I$4,0,10*ROW('Water Data'!I32)),NA())</f>
        <v>#N/A</v>
      </c>
      <c r="T38" s="99" t="e">
        <f ca="true">+IF(AND(ISNUMBER(OFFSET('Water Data'!$I$6,0,10*ROW('Water Data'!I32))),'Data Summary'!CI38="Yes"),OFFSET('Water Data'!$I$6,0,10*ROW('Water Data'!I32)),NA())</f>
        <v>#N/A</v>
      </c>
      <c r="U38" s="99" t="e">
        <f ca="true">+IF(AND(ISNUMBER(OFFSET('Water Data'!$I$9,0,10*ROW('Water Data'!I32))),'Data Summary'!CJ38="Yes"),OFFSET('Water Data'!$I$9,0,10*ROW('Water Data'!I32)),NA())</f>
        <v>#N/A</v>
      </c>
      <c r="V38" s="100" t="e">
        <f ca="true">+IF(AND(ISNUMBER(OFFSET('Sanitation Data'!$D$4,0,10*ROW('Sanitation Data'!D32))),'Data Summary'!CK38="Yes"),100-OFFSET('Sanitation Data'!$D$4,0,10*ROW('Sanitation Data'!D32)),NA())</f>
        <v>#N/A</v>
      </c>
      <c r="W38" s="100" t="e">
        <f ca="true">+IF(AND(ISNUMBER(OFFSET('Sanitation Data'!$D$6,0,10*ROW('Sanitation Data'!D32))),'Data Summary'!CL38="Yes"),OFFSET('Sanitation Data'!$D$6,0,10*ROW('Sanitation Data'!D32)),NA())</f>
        <v>#N/A</v>
      </c>
      <c r="X38" s="100" t="e">
        <f ca="true">+IF(AND(ISNUMBER(OFFSET('Sanitation Data'!$D$10,0,10*ROW('Sanitation Data'!D32))),'Data Summary'!CM38="Yes"),OFFSET('Sanitation Data'!$D$10,0,10*ROW('Sanitation Data'!D32)),NA())</f>
        <v>#N/A</v>
      </c>
      <c r="Y38" s="100" t="e">
        <f ca="true">+IF(AND(ISNUMBER(OFFSET('Sanitation Data'!$D$11,0,10*ROW('Sanitation Data'!D32))),'Data Summary'!CN38="Yes"),OFFSET('Sanitation Data'!$D$11,0,10*ROW('Sanitation Data'!D32)),NA())</f>
        <v>#N/A</v>
      </c>
      <c r="Z38" s="100" t="e">
        <f ca="true">+IF(AND(ISNUMBER(OFFSET('Sanitation Data'!$D$12,0,10*ROW('Sanitation Data'!D32))),'Data Summary'!CO38="Yes"),OFFSET('Sanitation Data'!$D$12,0,10*ROW('Sanitation Data'!D32)),NA())</f>
        <v>#N/A</v>
      </c>
      <c r="AA38" s="100" t="e">
        <f ca="true">+IF(AND(ISNUMBER(OFFSET('Sanitation Data'!$E$4,0,10*ROW('Sanitation Data'!E32))),'Data Summary'!CP38="Yes"),100-OFFSET('Sanitation Data'!$E$4,0,10*ROW('Sanitation Data'!E32)),NA())</f>
        <v>#N/A</v>
      </c>
      <c r="AB38" s="100" t="e">
        <f ca="true">+IF(AND(ISNUMBER(OFFSET('Sanitation Data'!$E$6,0,10*ROW('Sanitation Data'!E32))),'Data Summary'!CQ38="Yes"),OFFSET('Sanitation Data'!$E$6,0,10*ROW('Sanitation Data'!E32)),NA())</f>
        <v>#N/A</v>
      </c>
      <c r="AC38" s="100" t="e">
        <f ca="true">+IF(AND(ISNUMBER(OFFSET('Sanitation Data'!$E$10,0,10*ROW('Sanitation Data'!E32))),'Data Summary'!CR38="Yes"),OFFSET('Sanitation Data'!$E$10,0,10*ROW('Sanitation Data'!E32)),NA())</f>
        <v>#N/A</v>
      </c>
      <c r="AD38" s="100" t="e">
        <f ca="true">+IF(AND(ISNUMBER(OFFSET('Sanitation Data'!$E$11,0,10*ROW('Sanitation Data'!E32))),'Data Summary'!CS38="Yes"),OFFSET('Sanitation Data'!$E$11,0,10*ROW('Sanitation Data'!E32)),NA())</f>
        <v>#N/A</v>
      </c>
      <c r="AE38" s="100" t="e">
        <f ca="true">+IF(AND(ISNUMBER(OFFSET('Sanitation Data'!$E$12,0,10*ROW('Sanitation Data'!E32))),'Data Summary'!CT38="Yes"),OFFSET('Sanitation Data'!$E$12,0,10*ROW('Sanitation Data'!E32)),NA())</f>
        <v>#N/A</v>
      </c>
      <c r="AF38" s="100" t="e">
        <f ca="true">+IF(AND(ISNUMBER(OFFSET('Sanitation Data'!$F$4,0,10*ROW('Sanitation Data'!F32))),'Data Summary'!CU38="Yes"),100-OFFSET('Sanitation Data'!$F$4,0,10*ROW('Sanitation Data'!F32)),NA())</f>
        <v>#N/A</v>
      </c>
      <c r="AG38" s="100" t="e">
        <f ca="true">+IF(AND(ISNUMBER(OFFSET('Sanitation Data'!$F$6,0,10*ROW('Sanitation Data'!F32))),'Data Summary'!CV38="Yes"),OFFSET('Sanitation Data'!$F$6,0,10*ROW('Sanitation Data'!F32)),NA())</f>
        <v>#N/A</v>
      </c>
      <c r="AH38" s="100" t="e">
        <f ca="true">+IF(AND(ISNUMBER(OFFSET('Sanitation Data'!$F$10,0,10*ROW('Sanitation Data'!F32))),'Data Summary'!CW38="Yes"),OFFSET('Sanitation Data'!$F$10,0,10*ROW('Sanitation Data'!F32)),NA())</f>
        <v>#N/A</v>
      </c>
      <c r="AI38" s="100" t="e">
        <f ca="true">+IF(AND(ISNUMBER(OFFSET('Sanitation Data'!$F$11,0,10*ROW('Sanitation Data'!F32))),'Data Summary'!CX38="Yes"),OFFSET('Sanitation Data'!$F$11,0,10*ROW('Sanitation Data'!F32)),NA())</f>
        <v>#N/A</v>
      </c>
      <c r="AJ38" s="100" t="e">
        <f ca="true">+IF(AND(ISNUMBER(OFFSET('Sanitation Data'!$F$12,0,10*ROW('Sanitation Data'!F32))),'Data Summary'!CY38="Yes"),OFFSET('Sanitation Data'!$F$12,0,10*ROW('Sanitation Data'!F32)),NA())</f>
        <v>#N/A</v>
      </c>
      <c r="AK38" s="100" t="e">
        <f ca="true">+IF(AND(ISNUMBER(OFFSET('Sanitation Data'!$G$4,0,10*ROW('Sanitation Data'!G32))),'Data Summary'!CZ38="Yes"),100-OFFSET('Sanitation Data'!$G$4,0,10*ROW('Sanitation Data'!G32)),NA())</f>
        <v>#N/A</v>
      </c>
      <c r="AL38" s="100" t="e">
        <f ca="true">+IF(AND(ISNUMBER(OFFSET('Sanitation Data'!$G$6,0,10*ROW('Sanitation Data'!G32))),'Data Summary'!DA38="Yes"),OFFSET('Sanitation Data'!$G$6,0,10*ROW('Sanitation Data'!G32)),NA())</f>
        <v>#N/A</v>
      </c>
      <c r="AM38" s="100" t="e">
        <f ca="true">+IF(AND(ISNUMBER(OFFSET('Sanitation Data'!$G$10,0,10*ROW('Sanitation Data'!G32))),'Data Summary'!DB38="Yes"),OFFSET('Sanitation Data'!$G$10,0,10*ROW('Sanitation Data'!G32)),NA())</f>
        <v>#N/A</v>
      </c>
      <c r="AN38" s="100" t="e">
        <f ca="true">+IF(AND(ISNUMBER(OFFSET('Sanitation Data'!$G$11,0,10*ROW('Sanitation Data'!G32))),'Data Summary'!DC38="Yes"),OFFSET('Sanitation Data'!$G$11,0,10*ROW('Sanitation Data'!G32)),NA())</f>
        <v>#N/A</v>
      </c>
      <c r="AO38" s="100" t="e">
        <f ca="true">+IF(AND(ISNUMBER(OFFSET('Sanitation Data'!$G$12,0,10*ROW('Sanitation Data'!G32))),'Data Summary'!DD38="Yes"),OFFSET('Sanitation Data'!$G$12,0,10*ROW('Sanitation Data'!G32)),NA())</f>
        <v>#N/A</v>
      </c>
      <c r="AP38" s="100" t="e">
        <f ca="true">+IF(AND(ISNUMBER(OFFSET('Sanitation Data'!$H$4,0,10*ROW('Sanitation Data'!H32))),'Data Summary'!DE38="Yes"),100-OFFSET('Sanitation Data'!$H$4,0,10*ROW('Sanitation Data'!H32)),NA())</f>
        <v>#N/A</v>
      </c>
      <c r="AQ38" s="100" t="e">
        <f ca="true">+IF(AND(ISNUMBER(OFFSET('Sanitation Data'!$H$6,0,10*ROW('Sanitation Data'!H32))),'Data Summary'!DF38="Yes"),OFFSET('Sanitation Data'!$H$6,0,10*ROW('Sanitation Data'!H32)),NA())</f>
        <v>#N/A</v>
      </c>
      <c r="AR38" s="100" t="e">
        <f ca="true">+IF(AND(ISNUMBER(OFFSET('Sanitation Data'!$H$10,0,10*ROW('Sanitation Data'!H32))),'Data Summary'!DG38="Yes"),OFFSET('Sanitation Data'!$H$10,0,10*ROW('Sanitation Data'!H32)),NA())</f>
        <v>#N/A</v>
      </c>
      <c r="AS38" s="100" t="e">
        <f ca="true">+IF(AND(ISNUMBER(OFFSET('Sanitation Data'!$H$11,0,10*ROW('Sanitation Data'!H32))),'Data Summary'!DH38="Yes"),OFFSET('Sanitation Data'!$H$11,0,10*ROW('Sanitation Data'!H32)),NA())</f>
        <v>#N/A</v>
      </c>
      <c r="AT38" s="100" t="e">
        <f ca="true">+IF(AND(ISNUMBER(OFFSET('Sanitation Data'!$H$12,0,10*ROW('Sanitation Data'!H32))),'Data Summary'!DI38="Yes"),OFFSET('Sanitation Data'!$H$12,0,10*ROW('Sanitation Data'!H32)),NA())</f>
        <v>#N/A</v>
      </c>
      <c r="AU38" s="100" t="e">
        <f ca="true">+IF(AND(ISNUMBER(OFFSET('Sanitation Data'!$I$4,0,10*ROW('Sanitation Data'!I32))),'Data Summary'!DJ38="Yes"),100-OFFSET('Sanitation Data'!$I$4,0,10*ROW('Sanitation Data'!I32)),NA())</f>
        <v>#N/A</v>
      </c>
      <c r="AV38" s="100" t="e">
        <f ca="true">+IF(AND(ISNUMBER(OFFSET('Sanitation Data'!$I$6,0,10*ROW('Sanitation Data'!I32))),'Data Summary'!DK38="Yes"),OFFSET('Sanitation Data'!$I$6,0,10*ROW('Sanitation Data'!I32)),NA())</f>
        <v>#N/A</v>
      </c>
      <c r="AW38" s="100" t="e">
        <f ca="true">+IF(AND(ISNUMBER(OFFSET('Sanitation Data'!$I$10,0,10*ROW('Sanitation Data'!I32))),'Data Summary'!DL38="Yes"),OFFSET('Sanitation Data'!$I$10,0,10*ROW('Sanitation Data'!I32)),NA())</f>
        <v>#N/A</v>
      </c>
      <c r="AX38" s="100" t="e">
        <f ca="true">+IF(AND(ISNUMBER(OFFSET('Sanitation Data'!$I$11,0,10*ROW('Sanitation Data'!I32))),'Data Summary'!DM38="Yes"),OFFSET('Sanitation Data'!$I$11,0,10*ROW('Sanitation Data'!I32)),NA())</f>
        <v>#N/A</v>
      </c>
      <c r="AY38" s="100" t="e">
        <f ca="true">+IF(AND(ISNUMBER(OFFSET('Sanitation Data'!$I$12,0,10*ROW('Sanitation Data'!I32))),'Data Summary'!DN38="Yes"),OFFSET('Sanitation Data'!$I$12,0,10*ROW('Sanitation Data'!I32)),NA())</f>
        <v>#N/A</v>
      </c>
      <c r="AZ38" s="101" t="e">
        <f ca="true">+IF(AND(ISNUMBER(OFFSET('Hygiene Data'!$D$5,0,10*ROW('Hygiene Data'!D32))),'Data Summary'!DO38="Yes"),OFFSET('Hygiene Data'!$D$5,0,10*ROW('Hygiene Data'!D32)),NA())</f>
        <v>#N/A</v>
      </c>
      <c r="BA38" s="101" t="e">
        <f ca="true">+IF(AND(ISNUMBER(OFFSET('Hygiene Data'!$D$7,0,10*ROW('Hygiene Data'!D32))),'Data Summary'!DP38="Yes"),OFFSET('Hygiene Data'!$D$7,0,10*ROW('Hygiene Data'!D32)),NA())</f>
        <v>#N/A</v>
      </c>
      <c r="BB38" s="101" t="e">
        <f ca="true">+IF(AND(ISNUMBER(OFFSET('Hygiene Data'!$D$9,0,10*ROW('Hygiene Data'!D32))),'Data Summary'!DQ38="Yes"),OFFSET('Hygiene Data'!$D$9,0,10*ROW('Hygiene Data'!D32)),NA())</f>
        <v>#N/A</v>
      </c>
      <c r="BC38" s="101" t="e">
        <f ca="true">+IF(AND(ISNUMBER(OFFSET('Hygiene Data'!$E$5,0,10*ROW('Hygiene Data'!E32))),'Data Summary'!DR38="Yes"),OFFSET('Hygiene Data'!$E$5,0,10*ROW('Hygiene Data'!E32)),NA())</f>
        <v>#N/A</v>
      </c>
      <c r="BD38" s="101" t="e">
        <f ca="true">+IF(AND(ISNUMBER(OFFSET('Hygiene Data'!$E$7,0,10*ROW('Hygiene Data'!E32))),'Data Summary'!DS38="Yes"),OFFSET('Hygiene Data'!$E$7,0,10*ROW('Hygiene Data'!E32)),NA())</f>
        <v>#N/A</v>
      </c>
      <c r="BE38" s="101" t="e">
        <f ca="true">+IF(AND(ISNUMBER(OFFSET('Hygiene Data'!$E$9,0,10*ROW('Hygiene Data'!E32))),'Data Summary'!DT38="Yes"),OFFSET('Hygiene Data'!$E$9,0,10*ROW('Hygiene Data'!E32)),NA())</f>
        <v>#N/A</v>
      </c>
      <c r="BF38" s="101" t="e">
        <f ca="true">+IF(AND(ISNUMBER(OFFSET('Hygiene Data'!$F$5,0,10*ROW('Hygiene Data'!F32))),'Data Summary'!DU38="Yes"),OFFSET('Hygiene Data'!$F$5,0,10*ROW('Hygiene Data'!F32)),NA())</f>
        <v>#N/A</v>
      </c>
      <c r="BG38" s="101" t="e">
        <f ca="true">+IF(AND(ISNUMBER(OFFSET('Hygiene Data'!$F$7,0,10*ROW('Hygiene Data'!F32))),'Data Summary'!DV38="Yes"),OFFSET('Hygiene Data'!$F$7,0,10*ROW('Hygiene Data'!F32)),NA())</f>
        <v>#N/A</v>
      </c>
      <c r="BH38" s="101" t="e">
        <f ca="true">+IF(AND(ISNUMBER(OFFSET('Hygiene Data'!$F$9,0,10*ROW('Hygiene Data'!F32))),'Data Summary'!DW38="Yes"),OFFSET('Hygiene Data'!$F$9,0,10*ROW('Hygiene Data'!F32)),NA())</f>
        <v>#N/A</v>
      </c>
      <c r="BI38" s="101" t="e">
        <f ca="true">+IF(AND(ISNUMBER(OFFSET('Hygiene Data'!$G$5,0,10*ROW('Hygiene Data'!G32))),'Data Summary'!DX38="Yes"),OFFSET('Hygiene Data'!$G$5,0,10*ROW('Hygiene Data'!G32)),NA())</f>
        <v>#N/A</v>
      </c>
      <c r="BJ38" s="101" t="e">
        <f ca="true">+IF(AND(ISNUMBER(OFFSET('Hygiene Data'!$G$7,0,10*ROW('Hygiene Data'!G32))),'Data Summary'!DY38="Yes"),OFFSET('Hygiene Data'!$G$7,0,10*ROW('Hygiene Data'!G32)),NA())</f>
        <v>#N/A</v>
      </c>
      <c r="BK38" s="101" t="e">
        <f ca="true">+IF(AND(ISNUMBER(OFFSET('Hygiene Data'!$G$9,0,10*ROW('Hygiene Data'!G32))),'Data Summary'!DZ38="Yes"),OFFSET('Hygiene Data'!$G$9,0,10*ROW('Hygiene Data'!G32)),NA())</f>
        <v>#N/A</v>
      </c>
      <c r="BL38" s="101" t="e">
        <f ca="true">+IF(AND(ISNUMBER(OFFSET('Hygiene Data'!$H$5,0,10*ROW('Hygiene Data'!H32))),'Data Summary'!EA38="Yes"),OFFSET('Hygiene Data'!$H$5,0,10*ROW('Hygiene Data'!H32)),NA())</f>
        <v>#N/A</v>
      </c>
      <c r="BM38" s="101" t="e">
        <f ca="true">+IF(AND(ISNUMBER(OFFSET('Hygiene Data'!$H$7,0,10*ROW('Hygiene Data'!H32))),'Data Summary'!EB38="Yes"),OFFSET('Hygiene Data'!$H$7,0,10*ROW('Hygiene Data'!H32)),NA())</f>
        <v>#N/A</v>
      </c>
      <c r="BN38" s="101" t="e">
        <f ca="true">+IF(AND(ISNUMBER(OFFSET('Hygiene Data'!$H$9,0,10*ROW('Hygiene Data'!H32))),'Data Summary'!EC38="Yes"),OFFSET('Hygiene Data'!$H$9,0,10*ROW('Hygiene Data'!H32)),NA())</f>
        <v>#N/A</v>
      </c>
      <c r="BO38" s="101" t="e">
        <f ca="true">+IF(AND(ISNUMBER(OFFSET('Hygiene Data'!$I$5,0,10*ROW('Hygiene Data'!I32))),'Data Summary'!ED38="Yes"),OFFSET('Hygiene Data'!$I$5,0,10*ROW('Hygiene Data'!I32)),NA())</f>
        <v>#N/A</v>
      </c>
      <c r="BP38" s="101" t="e">
        <f ca="true">+IF(AND(ISNUMBER(OFFSET('Hygiene Data'!$I$7,0,10*ROW('Hygiene Data'!I32))),'Data Summary'!EE38="Yes"),OFFSET('Hygiene Data'!$I$7,0,10*ROW('Hygiene Data'!I32)),NA())</f>
        <v>#N/A</v>
      </c>
      <c r="BQ38" s="101" t="e">
        <f ca="true">+IF(AND(ISNUMBER(OFFSET('Hygiene Data'!$I$9,0,10*ROW('Hygiene Data'!I32))),'Data Summary'!EF38="Yes"),OFFSET('Hygiene Data'!$I$9,0,10*ROW('Hygiene Data'!I32)),NA())</f>
        <v>#N/A</v>
      </c>
    </row>
    <row xmlns:x14ac="http://schemas.microsoft.com/office/spreadsheetml/2009/9/ac" r="39" x14ac:dyDescent="0.2">
      <c r="A39" s="362" t="e">
        <f ca="true">+RIGHT('Data Summary'!A39,LEN('Data Summary'!A39)-9)</f>
        <v>#VALUE!</v>
      </c>
      <c r="B39" s="38" t="str">
        <f ca="true">+IF(ISTEXT('Data Summary'!B39),'Data Summary'!B39,"")</f>
        <v/>
      </c>
      <c r="C39" s="361" t="e">
        <f ca="true">+VALUE('Data Summary'!C39)</f>
        <v>#VALUE!</v>
      </c>
      <c r="D39" s="99" t="e">
        <f ca="true">+IF(AND(ISNUMBER(OFFSET('Water Data'!$D$4,0,10*ROW('Water Data'!D33))),'Data Summary'!BS39="Yes"),100-OFFSET('Water Data'!$D$4,0,10*ROW('Water Data'!D33)),NA())</f>
        <v>#N/A</v>
      </c>
      <c r="E39" s="99" t="e">
        <f ca="true">+IF(AND(ISNUMBER(OFFSET('Water Data'!$D$6,0,10*ROW('Water Data'!D33))),'Data Summary'!BT39="Yes"),OFFSET('Water Data'!$D$6,0,10*ROW('Water Data'!D33)),NA())</f>
        <v>#N/A</v>
      </c>
      <c r="F39" s="99" t="e">
        <f ca="true">+IF(AND(ISNUMBER(OFFSET('Water Data'!$D$9,0,10*ROW('Water Data'!D33))),'Data Summary'!BU39="Yes"),OFFSET('Water Data'!$D$9,0,10*ROW('Water Data'!D33)),NA())</f>
        <v>#N/A</v>
      </c>
      <c r="G39" s="99" t="e">
        <f ca="true">+IF(AND(ISNUMBER(OFFSET('Water Data'!$E$4,0,10*ROW('Water Data'!E33))),'Data Summary'!BV39="Yes"),100-OFFSET('Water Data'!$E$4,0,10*ROW('Water Data'!E33)),NA())</f>
        <v>#N/A</v>
      </c>
      <c r="H39" s="99" t="e">
        <f ca="true">+IF(AND(ISNUMBER(OFFSET('Water Data'!$E$6,0,10*ROW('Water Data'!E33))),'Data Summary'!BW39="Yes"),OFFSET('Water Data'!$E$6,0,10*ROW('Water Data'!E33)),NA())</f>
        <v>#N/A</v>
      </c>
      <c r="I39" s="99" t="e">
        <f ca="true">+IF(AND(ISNUMBER(OFFSET('Water Data'!$E$9,0,10*ROW('Water Data'!E33))),'Data Summary'!BX39="Yes"),OFFSET('Water Data'!$E$9,0,10*ROW('Water Data'!E33)),NA())</f>
        <v>#N/A</v>
      </c>
      <c r="J39" s="99" t="e">
        <f ca="true">+IF(AND(ISNUMBER(OFFSET('Water Data'!$F$4,0,10*ROW('Water Data'!F33))),'Data Summary'!BY39="Yes"),100-OFFSET('Water Data'!$F$4,0,10*ROW('Water Data'!F33)),NA())</f>
        <v>#N/A</v>
      </c>
      <c r="K39" s="99" t="e">
        <f ca="true">+IF(AND(ISNUMBER(OFFSET('Water Data'!$F$6,0,10*ROW('Water Data'!F33))),'Data Summary'!BZ39="Yes"),OFFSET('Water Data'!$F$6,0,10*ROW('Water Data'!F33)),NA())</f>
        <v>#N/A</v>
      </c>
      <c r="L39" s="99" t="e">
        <f ca="true">+IF(AND(ISNUMBER(OFFSET('Water Data'!$F$9,0,10*ROW('Water Data'!F33))),'Data Summary'!CA39="Yes"),OFFSET('Water Data'!$F$9,0,10*ROW('Water Data'!F33)),NA())</f>
        <v>#N/A</v>
      </c>
      <c r="M39" s="99" t="e">
        <f ca="true">+IF(AND(ISNUMBER(OFFSET('Water Data'!$G$4,0,10*ROW('Water Data'!G33))),'Data Summary'!CB39="Yes"),100-OFFSET('Water Data'!$G$4,0,10*ROW('Water Data'!G33)),NA())</f>
        <v>#N/A</v>
      </c>
      <c r="N39" s="99" t="e">
        <f ca="true">+IF(AND(ISNUMBER(OFFSET('Water Data'!$G$6,0,10*ROW('Water Data'!G33))),'Data Summary'!CC39="Yes"),OFFSET('Water Data'!$G$6,0,10*ROW('Water Data'!G33)),NA())</f>
        <v>#N/A</v>
      </c>
      <c r="O39" s="99" t="e">
        <f ca="true">+IF(AND(ISNUMBER(OFFSET('Water Data'!$G$9,0,10*ROW('Water Data'!G33))),'Data Summary'!CD39="Yes"),OFFSET('Water Data'!$G$9,0,10*ROW('Water Data'!G33)),NA())</f>
        <v>#N/A</v>
      </c>
      <c r="P39" s="99" t="e">
        <f ca="true">+IF(AND(ISNUMBER(OFFSET('Water Data'!$H$4,0,10*ROW('Water Data'!H33))),'Data Summary'!CE39="Yes"),100-OFFSET('Water Data'!$H$4,0,10*ROW('Water Data'!H33)),NA())</f>
        <v>#N/A</v>
      </c>
      <c r="Q39" s="99" t="e">
        <f ca="true">+IF(AND(ISNUMBER(OFFSET('Water Data'!$H$6,0,10*ROW('Water Data'!H33))),'Data Summary'!CF39="Yes"),OFFSET('Water Data'!$H$6,0,10*ROW('Water Data'!H33)),NA())</f>
        <v>#N/A</v>
      </c>
      <c r="R39" s="99" t="e">
        <f ca="true">+IF(AND(ISNUMBER(OFFSET('Water Data'!$H$9,0,10*ROW('Water Data'!H33))),'Data Summary'!CG39="Yes"),OFFSET('Water Data'!$H$9,0,10*ROW('Water Data'!H33)),NA())</f>
        <v>#N/A</v>
      </c>
      <c r="S39" s="99" t="e">
        <f ca="true">+IF(AND(ISNUMBER(OFFSET('Water Data'!$I$4,0,10*ROW('Water Data'!I33))),'Data Summary'!CH39="Yes"),100-OFFSET('Water Data'!$I$4,0,10*ROW('Water Data'!I33)),NA())</f>
        <v>#N/A</v>
      </c>
      <c r="T39" s="99" t="e">
        <f ca="true">+IF(AND(ISNUMBER(OFFSET('Water Data'!$I$6,0,10*ROW('Water Data'!I33))),'Data Summary'!CI39="Yes"),OFFSET('Water Data'!$I$6,0,10*ROW('Water Data'!I33)),NA())</f>
        <v>#N/A</v>
      </c>
      <c r="U39" s="99" t="e">
        <f ca="true">+IF(AND(ISNUMBER(OFFSET('Water Data'!$I$9,0,10*ROW('Water Data'!I33))),'Data Summary'!CJ39="Yes"),OFFSET('Water Data'!$I$9,0,10*ROW('Water Data'!I33)),NA())</f>
        <v>#N/A</v>
      </c>
      <c r="V39" s="100" t="e">
        <f ca="true">+IF(AND(ISNUMBER(OFFSET('Sanitation Data'!$D$4,0,10*ROW('Sanitation Data'!D33))),'Data Summary'!CK39="Yes"),100-OFFSET('Sanitation Data'!$D$4,0,10*ROW('Sanitation Data'!D33)),NA())</f>
        <v>#N/A</v>
      </c>
      <c r="W39" s="100" t="e">
        <f ca="true">+IF(AND(ISNUMBER(OFFSET('Sanitation Data'!$D$6,0,10*ROW('Sanitation Data'!D33))),'Data Summary'!CL39="Yes"),OFFSET('Sanitation Data'!$D$6,0,10*ROW('Sanitation Data'!D33)),NA())</f>
        <v>#N/A</v>
      </c>
      <c r="X39" s="100" t="e">
        <f ca="true">+IF(AND(ISNUMBER(OFFSET('Sanitation Data'!$D$10,0,10*ROW('Sanitation Data'!D33))),'Data Summary'!CM39="Yes"),OFFSET('Sanitation Data'!$D$10,0,10*ROW('Sanitation Data'!D33)),NA())</f>
        <v>#N/A</v>
      </c>
      <c r="Y39" s="100" t="e">
        <f ca="true">+IF(AND(ISNUMBER(OFFSET('Sanitation Data'!$D$11,0,10*ROW('Sanitation Data'!D33))),'Data Summary'!CN39="Yes"),OFFSET('Sanitation Data'!$D$11,0,10*ROW('Sanitation Data'!D33)),NA())</f>
        <v>#N/A</v>
      </c>
      <c r="Z39" s="100" t="e">
        <f ca="true">+IF(AND(ISNUMBER(OFFSET('Sanitation Data'!$D$12,0,10*ROW('Sanitation Data'!D33))),'Data Summary'!CO39="Yes"),OFFSET('Sanitation Data'!$D$12,0,10*ROW('Sanitation Data'!D33)),NA())</f>
        <v>#N/A</v>
      </c>
      <c r="AA39" s="100" t="e">
        <f ca="true">+IF(AND(ISNUMBER(OFFSET('Sanitation Data'!$E$4,0,10*ROW('Sanitation Data'!E33))),'Data Summary'!CP39="Yes"),100-OFFSET('Sanitation Data'!$E$4,0,10*ROW('Sanitation Data'!E33)),NA())</f>
        <v>#N/A</v>
      </c>
      <c r="AB39" s="100" t="e">
        <f ca="true">+IF(AND(ISNUMBER(OFFSET('Sanitation Data'!$E$6,0,10*ROW('Sanitation Data'!E33))),'Data Summary'!CQ39="Yes"),OFFSET('Sanitation Data'!$E$6,0,10*ROW('Sanitation Data'!E33)),NA())</f>
        <v>#N/A</v>
      </c>
      <c r="AC39" s="100" t="e">
        <f ca="true">+IF(AND(ISNUMBER(OFFSET('Sanitation Data'!$E$10,0,10*ROW('Sanitation Data'!E33))),'Data Summary'!CR39="Yes"),OFFSET('Sanitation Data'!$E$10,0,10*ROW('Sanitation Data'!E33)),NA())</f>
        <v>#N/A</v>
      </c>
      <c r="AD39" s="100" t="e">
        <f ca="true">+IF(AND(ISNUMBER(OFFSET('Sanitation Data'!$E$11,0,10*ROW('Sanitation Data'!E33))),'Data Summary'!CS39="Yes"),OFFSET('Sanitation Data'!$E$11,0,10*ROW('Sanitation Data'!E33)),NA())</f>
        <v>#N/A</v>
      </c>
      <c r="AE39" s="100" t="e">
        <f ca="true">+IF(AND(ISNUMBER(OFFSET('Sanitation Data'!$E$12,0,10*ROW('Sanitation Data'!E33))),'Data Summary'!CT39="Yes"),OFFSET('Sanitation Data'!$E$12,0,10*ROW('Sanitation Data'!E33)),NA())</f>
        <v>#N/A</v>
      </c>
      <c r="AF39" s="100" t="e">
        <f ca="true">+IF(AND(ISNUMBER(OFFSET('Sanitation Data'!$F$4,0,10*ROW('Sanitation Data'!F33))),'Data Summary'!CU39="Yes"),100-OFFSET('Sanitation Data'!$F$4,0,10*ROW('Sanitation Data'!F33)),NA())</f>
        <v>#N/A</v>
      </c>
      <c r="AG39" s="100" t="e">
        <f ca="true">+IF(AND(ISNUMBER(OFFSET('Sanitation Data'!$F$6,0,10*ROW('Sanitation Data'!F33))),'Data Summary'!CV39="Yes"),OFFSET('Sanitation Data'!$F$6,0,10*ROW('Sanitation Data'!F33)),NA())</f>
        <v>#N/A</v>
      </c>
      <c r="AH39" s="100" t="e">
        <f ca="true">+IF(AND(ISNUMBER(OFFSET('Sanitation Data'!$F$10,0,10*ROW('Sanitation Data'!F33))),'Data Summary'!CW39="Yes"),OFFSET('Sanitation Data'!$F$10,0,10*ROW('Sanitation Data'!F33)),NA())</f>
        <v>#N/A</v>
      </c>
      <c r="AI39" s="100" t="e">
        <f ca="true">+IF(AND(ISNUMBER(OFFSET('Sanitation Data'!$F$11,0,10*ROW('Sanitation Data'!F33))),'Data Summary'!CX39="Yes"),OFFSET('Sanitation Data'!$F$11,0,10*ROW('Sanitation Data'!F33)),NA())</f>
        <v>#N/A</v>
      </c>
      <c r="AJ39" s="100" t="e">
        <f ca="true">+IF(AND(ISNUMBER(OFFSET('Sanitation Data'!$F$12,0,10*ROW('Sanitation Data'!F33))),'Data Summary'!CY39="Yes"),OFFSET('Sanitation Data'!$F$12,0,10*ROW('Sanitation Data'!F33)),NA())</f>
        <v>#N/A</v>
      </c>
      <c r="AK39" s="100" t="e">
        <f ca="true">+IF(AND(ISNUMBER(OFFSET('Sanitation Data'!$G$4,0,10*ROW('Sanitation Data'!G33))),'Data Summary'!CZ39="Yes"),100-OFFSET('Sanitation Data'!$G$4,0,10*ROW('Sanitation Data'!G33)),NA())</f>
        <v>#N/A</v>
      </c>
      <c r="AL39" s="100" t="e">
        <f ca="true">+IF(AND(ISNUMBER(OFFSET('Sanitation Data'!$G$6,0,10*ROW('Sanitation Data'!G33))),'Data Summary'!DA39="Yes"),OFFSET('Sanitation Data'!$G$6,0,10*ROW('Sanitation Data'!G33)),NA())</f>
        <v>#N/A</v>
      </c>
      <c r="AM39" s="100" t="e">
        <f ca="true">+IF(AND(ISNUMBER(OFFSET('Sanitation Data'!$G$10,0,10*ROW('Sanitation Data'!G33))),'Data Summary'!DB39="Yes"),OFFSET('Sanitation Data'!$G$10,0,10*ROW('Sanitation Data'!G33)),NA())</f>
        <v>#N/A</v>
      </c>
      <c r="AN39" s="100" t="e">
        <f ca="true">+IF(AND(ISNUMBER(OFFSET('Sanitation Data'!$G$11,0,10*ROW('Sanitation Data'!G33))),'Data Summary'!DC39="Yes"),OFFSET('Sanitation Data'!$G$11,0,10*ROW('Sanitation Data'!G33)),NA())</f>
        <v>#N/A</v>
      </c>
      <c r="AO39" s="100" t="e">
        <f ca="true">+IF(AND(ISNUMBER(OFFSET('Sanitation Data'!$G$12,0,10*ROW('Sanitation Data'!G33))),'Data Summary'!DD39="Yes"),OFFSET('Sanitation Data'!$G$12,0,10*ROW('Sanitation Data'!G33)),NA())</f>
        <v>#N/A</v>
      </c>
      <c r="AP39" s="100" t="e">
        <f ca="true">+IF(AND(ISNUMBER(OFFSET('Sanitation Data'!$H$4,0,10*ROW('Sanitation Data'!H33))),'Data Summary'!DE39="Yes"),100-OFFSET('Sanitation Data'!$H$4,0,10*ROW('Sanitation Data'!H33)),NA())</f>
        <v>#N/A</v>
      </c>
      <c r="AQ39" s="100" t="e">
        <f ca="true">+IF(AND(ISNUMBER(OFFSET('Sanitation Data'!$H$6,0,10*ROW('Sanitation Data'!H33))),'Data Summary'!DF39="Yes"),OFFSET('Sanitation Data'!$H$6,0,10*ROW('Sanitation Data'!H33)),NA())</f>
        <v>#N/A</v>
      </c>
      <c r="AR39" s="100" t="e">
        <f ca="true">+IF(AND(ISNUMBER(OFFSET('Sanitation Data'!$H$10,0,10*ROW('Sanitation Data'!H33))),'Data Summary'!DG39="Yes"),OFFSET('Sanitation Data'!$H$10,0,10*ROW('Sanitation Data'!H33)),NA())</f>
        <v>#N/A</v>
      </c>
      <c r="AS39" s="100" t="e">
        <f ca="true">+IF(AND(ISNUMBER(OFFSET('Sanitation Data'!$H$11,0,10*ROW('Sanitation Data'!H33))),'Data Summary'!DH39="Yes"),OFFSET('Sanitation Data'!$H$11,0,10*ROW('Sanitation Data'!H33)),NA())</f>
        <v>#N/A</v>
      </c>
      <c r="AT39" s="100" t="e">
        <f ca="true">+IF(AND(ISNUMBER(OFFSET('Sanitation Data'!$H$12,0,10*ROW('Sanitation Data'!H33))),'Data Summary'!DI39="Yes"),OFFSET('Sanitation Data'!$H$12,0,10*ROW('Sanitation Data'!H33)),NA())</f>
        <v>#N/A</v>
      </c>
      <c r="AU39" s="100" t="e">
        <f ca="true">+IF(AND(ISNUMBER(OFFSET('Sanitation Data'!$I$4,0,10*ROW('Sanitation Data'!I33))),'Data Summary'!DJ39="Yes"),100-OFFSET('Sanitation Data'!$I$4,0,10*ROW('Sanitation Data'!I33)),NA())</f>
        <v>#N/A</v>
      </c>
      <c r="AV39" s="100" t="e">
        <f ca="true">+IF(AND(ISNUMBER(OFFSET('Sanitation Data'!$I$6,0,10*ROW('Sanitation Data'!I33))),'Data Summary'!DK39="Yes"),OFFSET('Sanitation Data'!$I$6,0,10*ROW('Sanitation Data'!I33)),NA())</f>
        <v>#N/A</v>
      </c>
      <c r="AW39" s="100" t="e">
        <f ca="true">+IF(AND(ISNUMBER(OFFSET('Sanitation Data'!$I$10,0,10*ROW('Sanitation Data'!I33))),'Data Summary'!DL39="Yes"),OFFSET('Sanitation Data'!$I$10,0,10*ROW('Sanitation Data'!I33)),NA())</f>
        <v>#N/A</v>
      </c>
      <c r="AX39" s="100" t="e">
        <f ca="true">+IF(AND(ISNUMBER(OFFSET('Sanitation Data'!$I$11,0,10*ROW('Sanitation Data'!I33))),'Data Summary'!DM39="Yes"),OFFSET('Sanitation Data'!$I$11,0,10*ROW('Sanitation Data'!I33)),NA())</f>
        <v>#N/A</v>
      </c>
      <c r="AY39" s="100" t="e">
        <f ca="true">+IF(AND(ISNUMBER(OFFSET('Sanitation Data'!$I$12,0,10*ROW('Sanitation Data'!I33))),'Data Summary'!DN39="Yes"),OFFSET('Sanitation Data'!$I$12,0,10*ROW('Sanitation Data'!I33)),NA())</f>
        <v>#N/A</v>
      </c>
      <c r="AZ39" s="101" t="e">
        <f ca="true">+IF(AND(ISNUMBER(OFFSET('Hygiene Data'!$D$5,0,10*ROW('Hygiene Data'!D33))),'Data Summary'!DO39="Yes"),OFFSET('Hygiene Data'!$D$5,0,10*ROW('Hygiene Data'!D33)),NA())</f>
        <v>#N/A</v>
      </c>
      <c r="BA39" s="101" t="e">
        <f ca="true">+IF(AND(ISNUMBER(OFFSET('Hygiene Data'!$D$7,0,10*ROW('Hygiene Data'!D33))),'Data Summary'!DP39="Yes"),OFFSET('Hygiene Data'!$D$7,0,10*ROW('Hygiene Data'!D33)),NA())</f>
        <v>#N/A</v>
      </c>
      <c r="BB39" s="101" t="e">
        <f ca="true">+IF(AND(ISNUMBER(OFFSET('Hygiene Data'!$D$9,0,10*ROW('Hygiene Data'!D33))),'Data Summary'!DQ39="Yes"),OFFSET('Hygiene Data'!$D$9,0,10*ROW('Hygiene Data'!D33)),NA())</f>
        <v>#N/A</v>
      </c>
      <c r="BC39" s="101" t="e">
        <f ca="true">+IF(AND(ISNUMBER(OFFSET('Hygiene Data'!$E$5,0,10*ROW('Hygiene Data'!E33))),'Data Summary'!DR39="Yes"),OFFSET('Hygiene Data'!$E$5,0,10*ROW('Hygiene Data'!E33)),NA())</f>
        <v>#N/A</v>
      </c>
      <c r="BD39" s="101" t="e">
        <f ca="true">+IF(AND(ISNUMBER(OFFSET('Hygiene Data'!$E$7,0,10*ROW('Hygiene Data'!E33))),'Data Summary'!DS39="Yes"),OFFSET('Hygiene Data'!$E$7,0,10*ROW('Hygiene Data'!E33)),NA())</f>
        <v>#N/A</v>
      </c>
      <c r="BE39" s="101" t="e">
        <f ca="true">+IF(AND(ISNUMBER(OFFSET('Hygiene Data'!$E$9,0,10*ROW('Hygiene Data'!E33))),'Data Summary'!DT39="Yes"),OFFSET('Hygiene Data'!$E$9,0,10*ROW('Hygiene Data'!E33)),NA())</f>
        <v>#N/A</v>
      </c>
      <c r="BF39" s="101" t="e">
        <f ca="true">+IF(AND(ISNUMBER(OFFSET('Hygiene Data'!$F$5,0,10*ROW('Hygiene Data'!F33))),'Data Summary'!DU39="Yes"),OFFSET('Hygiene Data'!$F$5,0,10*ROW('Hygiene Data'!F33)),NA())</f>
        <v>#N/A</v>
      </c>
      <c r="BG39" s="101" t="e">
        <f ca="true">+IF(AND(ISNUMBER(OFFSET('Hygiene Data'!$F$7,0,10*ROW('Hygiene Data'!F33))),'Data Summary'!DV39="Yes"),OFFSET('Hygiene Data'!$F$7,0,10*ROW('Hygiene Data'!F33)),NA())</f>
        <v>#N/A</v>
      </c>
      <c r="BH39" s="101" t="e">
        <f ca="true">+IF(AND(ISNUMBER(OFFSET('Hygiene Data'!$F$9,0,10*ROW('Hygiene Data'!F33))),'Data Summary'!DW39="Yes"),OFFSET('Hygiene Data'!$F$9,0,10*ROW('Hygiene Data'!F33)),NA())</f>
        <v>#N/A</v>
      </c>
      <c r="BI39" s="101" t="e">
        <f ca="true">+IF(AND(ISNUMBER(OFFSET('Hygiene Data'!$G$5,0,10*ROW('Hygiene Data'!G33))),'Data Summary'!DX39="Yes"),OFFSET('Hygiene Data'!$G$5,0,10*ROW('Hygiene Data'!G33)),NA())</f>
        <v>#N/A</v>
      </c>
      <c r="BJ39" s="101" t="e">
        <f ca="true">+IF(AND(ISNUMBER(OFFSET('Hygiene Data'!$G$7,0,10*ROW('Hygiene Data'!G33))),'Data Summary'!DY39="Yes"),OFFSET('Hygiene Data'!$G$7,0,10*ROW('Hygiene Data'!G33)),NA())</f>
        <v>#N/A</v>
      </c>
      <c r="BK39" s="101" t="e">
        <f ca="true">+IF(AND(ISNUMBER(OFFSET('Hygiene Data'!$G$9,0,10*ROW('Hygiene Data'!G33))),'Data Summary'!DZ39="Yes"),OFFSET('Hygiene Data'!$G$9,0,10*ROW('Hygiene Data'!G33)),NA())</f>
        <v>#N/A</v>
      </c>
      <c r="BL39" s="101" t="e">
        <f ca="true">+IF(AND(ISNUMBER(OFFSET('Hygiene Data'!$H$5,0,10*ROW('Hygiene Data'!H33))),'Data Summary'!EA39="Yes"),OFFSET('Hygiene Data'!$H$5,0,10*ROW('Hygiene Data'!H33)),NA())</f>
        <v>#N/A</v>
      </c>
      <c r="BM39" s="101" t="e">
        <f ca="true">+IF(AND(ISNUMBER(OFFSET('Hygiene Data'!$H$7,0,10*ROW('Hygiene Data'!H33))),'Data Summary'!EB39="Yes"),OFFSET('Hygiene Data'!$H$7,0,10*ROW('Hygiene Data'!H33)),NA())</f>
        <v>#N/A</v>
      </c>
      <c r="BN39" s="101" t="e">
        <f ca="true">+IF(AND(ISNUMBER(OFFSET('Hygiene Data'!$H$9,0,10*ROW('Hygiene Data'!H33))),'Data Summary'!EC39="Yes"),OFFSET('Hygiene Data'!$H$9,0,10*ROW('Hygiene Data'!H33)),NA())</f>
        <v>#N/A</v>
      </c>
      <c r="BO39" s="101" t="e">
        <f ca="true">+IF(AND(ISNUMBER(OFFSET('Hygiene Data'!$I$5,0,10*ROW('Hygiene Data'!I33))),'Data Summary'!ED39="Yes"),OFFSET('Hygiene Data'!$I$5,0,10*ROW('Hygiene Data'!I33)),NA())</f>
        <v>#N/A</v>
      </c>
      <c r="BP39" s="101" t="e">
        <f ca="true">+IF(AND(ISNUMBER(OFFSET('Hygiene Data'!$I$7,0,10*ROW('Hygiene Data'!I33))),'Data Summary'!EE39="Yes"),OFFSET('Hygiene Data'!$I$7,0,10*ROW('Hygiene Data'!I33)),NA())</f>
        <v>#N/A</v>
      </c>
      <c r="BQ39" s="101" t="e">
        <f ca="true">+IF(AND(ISNUMBER(OFFSET('Hygiene Data'!$I$9,0,10*ROW('Hygiene Data'!I33))),'Data Summary'!EF39="Yes"),OFFSET('Hygiene Data'!$I$9,0,10*ROW('Hygiene Data'!I33)),NA())</f>
        <v>#N/A</v>
      </c>
    </row>
    <row xmlns:x14ac="http://schemas.microsoft.com/office/spreadsheetml/2009/9/ac" r="40" x14ac:dyDescent="0.2">
      <c r="A40" s="362" t="e">
        <f ca="true">+RIGHT('Data Summary'!A40,LEN('Data Summary'!A40)-9)</f>
        <v>#VALUE!</v>
      </c>
      <c r="B40" s="38" t="str">
        <f ca="true">+IF(ISTEXT('Data Summary'!B40),'Data Summary'!B40,"")</f>
        <v/>
      </c>
      <c r="C40" s="361" t="e">
        <f ca="true">+VALUE('Data Summary'!C40)</f>
        <v>#VALUE!</v>
      </c>
      <c r="D40" s="99" t="e">
        <f ca="true">+IF(AND(ISNUMBER(OFFSET('Water Data'!$D$4,0,10*ROW('Water Data'!D34))),'Data Summary'!BS40="Yes"),100-OFFSET('Water Data'!$D$4,0,10*ROW('Water Data'!D34)),NA())</f>
        <v>#N/A</v>
      </c>
      <c r="E40" s="99" t="e">
        <f ca="true">+IF(AND(ISNUMBER(OFFSET('Water Data'!$D$6,0,10*ROW('Water Data'!D34))),'Data Summary'!BT40="Yes"),OFFSET('Water Data'!$D$6,0,10*ROW('Water Data'!D34)),NA())</f>
        <v>#N/A</v>
      </c>
      <c r="F40" s="99" t="e">
        <f ca="true">+IF(AND(ISNUMBER(OFFSET('Water Data'!$D$9,0,10*ROW('Water Data'!D34))),'Data Summary'!BU40="Yes"),OFFSET('Water Data'!$D$9,0,10*ROW('Water Data'!D34)),NA())</f>
        <v>#N/A</v>
      </c>
      <c r="G40" s="99" t="e">
        <f ca="true">+IF(AND(ISNUMBER(OFFSET('Water Data'!$E$4,0,10*ROW('Water Data'!E34))),'Data Summary'!BV40="Yes"),100-OFFSET('Water Data'!$E$4,0,10*ROW('Water Data'!E34)),NA())</f>
        <v>#N/A</v>
      </c>
      <c r="H40" s="99" t="e">
        <f ca="true">+IF(AND(ISNUMBER(OFFSET('Water Data'!$E$6,0,10*ROW('Water Data'!E34))),'Data Summary'!BW40="Yes"),OFFSET('Water Data'!$E$6,0,10*ROW('Water Data'!E34)),NA())</f>
        <v>#N/A</v>
      </c>
      <c r="I40" s="99" t="e">
        <f ca="true">+IF(AND(ISNUMBER(OFFSET('Water Data'!$E$9,0,10*ROW('Water Data'!E34))),'Data Summary'!BX40="Yes"),OFFSET('Water Data'!$E$9,0,10*ROW('Water Data'!E34)),NA())</f>
        <v>#N/A</v>
      </c>
      <c r="J40" s="99" t="e">
        <f ca="true">+IF(AND(ISNUMBER(OFFSET('Water Data'!$F$4,0,10*ROW('Water Data'!F34))),'Data Summary'!BY40="Yes"),100-OFFSET('Water Data'!$F$4,0,10*ROW('Water Data'!F34)),NA())</f>
        <v>#N/A</v>
      </c>
      <c r="K40" s="99" t="e">
        <f ca="true">+IF(AND(ISNUMBER(OFFSET('Water Data'!$F$6,0,10*ROW('Water Data'!F34))),'Data Summary'!BZ40="Yes"),OFFSET('Water Data'!$F$6,0,10*ROW('Water Data'!F34)),NA())</f>
        <v>#N/A</v>
      </c>
      <c r="L40" s="99" t="e">
        <f ca="true">+IF(AND(ISNUMBER(OFFSET('Water Data'!$F$9,0,10*ROW('Water Data'!F34))),'Data Summary'!CA40="Yes"),OFFSET('Water Data'!$F$9,0,10*ROW('Water Data'!F34)),NA())</f>
        <v>#N/A</v>
      </c>
      <c r="M40" s="99" t="e">
        <f ca="true">+IF(AND(ISNUMBER(OFFSET('Water Data'!$G$4,0,10*ROW('Water Data'!G34))),'Data Summary'!CB40="Yes"),100-OFFSET('Water Data'!$G$4,0,10*ROW('Water Data'!G34)),NA())</f>
        <v>#N/A</v>
      </c>
      <c r="N40" s="99" t="e">
        <f ca="true">+IF(AND(ISNUMBER(OFFSET('Water Data'!$G$6,0,10*ROW('Water Data'!G34))),'Data Summary'!CC40="Yes"),OFFSET('Water Data'!$G$6,0,10*ROW('Water Data'!G34)),NA())</f>
        <v>#N/A</v>
      </c>
      <c r="O40" s="99" t="e">
        <f ca="true">+IF(AND(ISNUMBER(OFFSET('Water Data'!$G$9,0,10*ROW('Water Data'!G34))),'Data Summary'!CD40="Yes"),OFFSET('Water Data'!$G$9,0,10*ROW('Water Data'!G34)),NA())</f>
        <v>#N/A</v>
      </c>
      <c r="P40" s="99" t="e">
        <f ca="true">+IF(AND(ISNUMBER(OFFSET('Water Data'!$H$4,0,10*ROW('Water Data'!H34))),'Data Summary'!CE40="Yes"),100-OFFSET('Water Data'!$H$4,0,10*ROW('Water Data'!H34)),NA())</f>
        <v>#N/A</v>
      </c>
      <c r="Q40" s="99" t="e">
        <f ca="true">+IF(AND(ISNUMBER(OFFSET('Water Data'!$H$6,0,10*ROW('Water Data'!H34))),'Data Summary'!CF40="Yes"),OFFSET('Water Data'!$H$6,0,10*ROW('Water Data'!H34)),NA())</f>
        <v>#N/A</v>
      </c>
      <c r="R40" s="99" t="e">
        <f ca="true">+IF(AND(ISNUMBER(OFFSET('Water Data'!$H$9,0,10*ROW('Water Data'!H34))),'Data Summary'!CG40="Yes"),OFFSET('Water Data'!$H$9,0,10*ROW('Water Data'!H34)),NA())</f>
        <v>#N/A</v>
      </c>
      <c r="S40" s="99" t="e">
        <f ca="true">+IF(AND(ISNUMBER(OFFSET('Water Data'!$I$4,0,10*ROW('Water Data'!I34))),'Data Summary'!CH40="Yes"),100-OFFSET('Water Data'!$I$4,0,10*ROW('Water Data'!I34)),NA())</f>
        <v>#N/A</v>
      </c>
      <c r="T40" s="99" t="e">
        <f ca="true">+IF(AND(ISNUMBER(OFFSET('Water Data'!$I$6,0,10*ROW('Water Data'!I34))),'Data Summary'!CI40="Yes"),OFFSET('Water Data'!$I$6,0,10*ROW('Water Data'!I34)),NA())</f>
        <v>#N/A</v>
      </c>
      <c r="U40" s="99" t="e">
        <f ca="true">+IF(AND(ISNUMBER(OFFSET('Water Data'!$I$9,0,10*ROW('Water Data'!I34))),'Data Summary'!CJ40="Yes"),OFFSET('Water Data'!$I$9,0,10*ROW('Water Data'!I34)),NA())</f>
        <v>#N/A</v>
      </c>
      <c r="V40" s="100" t="e">
        <f ca="true">+IF(AND(ISNUMBER(OFFSET('Sanitation Data'!$D$4,0,10*ROW('Sanitation Data'!D34))),'Data Summary'!CK40="Yes"),100-OFFSET('Sanitation Data'!$D$4,0,10*ROW('Sanitation Data'!D34)),NA())</f>
        <v>#N/A</v>
      </c>
      <c r="W40" s="100" t="e">
        <f ca="true">+IF(AND(ISNUMBER(OFFSET('Sanitation Data'!$D$6,0,10*ROW('Sanitation Data'!D34))),'Data Summary'!CL40="Yes"),OFFSET('Sanitation Data'!$D$6,0,10*ROW('Sanitation Data'!D34)),NA())</f>
        <v>#N/A</v>
      </c>
      <c r="X40" s="100" t="e">
        <f ca="true">+IF(AND(ISNUMBER(OFFSET('Sanitation Data'!$D$10,0,10*ROW('Sanitation Data'!D34))),'Data Summary'!CM40="Yes"),OFFSET('Sanitation Data'!$D$10,0,10*ROW('Sanitation Data'!D34)),NA())</f>
        <v>#N/A</v>
      </c>
      <c r="Y40" s="100" t="e">
        <f ca="true">+IF(AND(ISNUMBER(OFFSET('Sanitation Data'!$D$11,0,10*ROW('Sanitation Data'!D34))),'Data Summary'!CN40="Yes"),OFFSET('Sanitation Data'!$D$11,0,10*ROW('Sanitation Data'!D34)),NA())</f>
        <v>#N/A</v>
      </c>
      <c r="Z40" s="100" t="e">
        <f ca="true">+IF(AND(ISNUMBER(OFFSET('Sanitation Data'!$D$12,0,10*ROW('Sanitation Data'!D34))),'Data Summary'!CO40="Yes"),OFFSET('Sanitation Data'!$D$12,0,10*ROW('Sanitation Data'!D34)),NA())</f>
        <v>#N/A</v>
      </c>
      <c r="AA40" s="100" t="e">
        <f ca="true">+IF(AND(ISNUMBER(OFFSET('Sanitation Data'!$E$4,0,10*ROW('Sanitation Data'!E34))),'Data Summary'!CP40="Yes"),100-OFFSET('Sanitation Data'!$E$4,0,10*ROW('Sanitation Data'!E34)),NA())</f>
        <v>#N/A</v>
      </c>
      <c r="AB40" s="100" t="e">
        <f ca="true">+IF(AND(ISNUMBER(OFFSET('Sanitation Data'!$E$6,0,10*ROW('Sanitation Data'!E34))),'Data Summary'!CQ40="Yes"),OFFSET('Sanitation Data'!$E$6,0,10*ROW('Sanitation Data'!E34)),NA())</f>
        <v>#N/A</v>
      </c>
      <c r="AC40" s="100" t="e">
        <f ca="true">+IF(AND(ISNUMBER(OFFSET('Sanitation Data'!$E$10,0,10*ROW('Sanitation Data'!E34))),'Data Summary'!CR40="Yes"),OFFSET('Sanitation Data'!$E$10,0,10*ROW('Sanitation Data'!E34)),NA())</f>
        <v>#N/A</v>
      </c>
      <c r="AD40" s="100" t="e">
        <f ca="true">+IF(AND(ISNUMBER(OFFSET('Sanitation Data'!$E$11,0,10*ROW('Sanitation Data'!E34))),'Data Summary'!CS40="Yes"),OFFSET('Sanitation Data'!$E$11,0,10*ROW('Sanitation Data'!E34)),NA())</f>
        <v>#N/A</v>
      </c>
      <c r="AE40" s="100" t="e">
        <f ca="true">+IF(AND(ISNUMBER(OFFSET('Sanitation Data'!$E$12,0,10*ROW('Sanitation Data'!E34))),'Data Summary'!CT40="Yes"),OFFSET('Sanitation Data'!$E$12,0,10*ROW('Sanitation Data'!E34)),NA())</f>
        <v>#N/A</v>
      </c>
      <c r="AF40" s="100" t="e">
        <f ca="true">+IF(AND(ISNUMBER(OFFSET('Sanitation Data'!$F$4,0,10*ROW('Sanitation Data'!F34))),'Data Summary'!CU40="Yes"),100-OFFSET('Sanitation Data'!$F$4,0,10*ROW('Sanitation Data'!F34)),NA())</f>
        <v>#N/A</v>
      </c>
      <c r="AG40" s="100" t="e">
        <f ca="true">+IF(AND(ISNUMBER(OFFSET('Sanitation Data'!$F$6,0,10*ROW('Sanitation Data'!F34))),'Data Summary'!CV40="Yes"),OFFSET('Sanitation Data'!$F$6,0,10*ROW('Sanitation Data'!F34)),NA())</f>
        <v>#N/A</v>
      </c>
      <c r="AH40" s="100" t="e">
        <f ca="true">+IF(AND(ISNUMBER(OFFSET('Sanitation Data'!$F$10,0,10*ROW('Sanitation Data'!F34))),'Data Summary'!CW40="Yes"),OFFSET('Sanitation Data'!$F$10,0,10*ROW('Sanitation Data'!F34)),NA())</f>
        <v>#N/A</v>
      </c>
      <c r="AI40" s="100" t="e">
        <f ca="true">+IF(AND(ISNUMBER(OFFSET('Sanitation Data'!$F$11,0,10*ROW('Sanitation Data'!F34))),'Data Summary'!CX40="Yes"),OFFSET('Sanitation Data'!$F$11,0,10*ROW('Sanitation Data'!F34)),NA())</f>
        <v>#N/A</v>
      </c>
      <c r="AJ40" s="100" t="e">
        <f ca="true">+IF(AND(ISNUMBER(OFFSET('Sanitation Data'!$F$12,0,10*ROW('Sanitation Data'!F34))),'Data Summary'!CY40="Yes"),OFFSET('Sanitation Data'!$F$12,0,10*ROW('Sanitation Data'!F34)),NA())</f>
        <v>#N/A</v>
      </c>
      <c r="AK40" s="100" t="e">
        <f ca="true">+IF(AND(ISNUMBER(OFFSET('Sanitation Data'!$G$4,0,10*ROW('Sanitation Data'!G34))),'Data Summary'!CZ40="Yes"),100-OFFSET('Sanitation Data'!$G$4,0,10*ROW('Sanitation Data'!G34)),NA())</f>
        <v>#N/A</v>
      </c>
      <c r="AL40" s="100" t="e">
        <f ca="true">+IF(AND(ISNUMBER(OFFSET('Sanitation Data'!$G$6,0,10*ROW('Sanitation Data'!G34))),'Data Summary'!DA40="Yes"),OFFSET('Sanitation Data'!$G$6,0,10*ROW('Sanitation Data'!G34)),NA())</f>
        <v>#N/A</v>
      </c>
      <c r="AM40" s="100" t="e">
        <f ca="true">+IF(AND(ISNUMBER(OFFSET('Sanitation Data'!$G$10,0,10*ROW('Sanitation Data'!G34))),'Data Summary'!DB40="Yes"),OFFSET('Sanitation Data'!$G$10,0,10*ROW('Sanitation Data'!G34)),NA())</f>
        <v>#N/A</v>
      </c>
      <c r="AN40" s="100" t="e">
        <f ca="true">+IF(AND(ISNUMBER(OFFSET('Sanitation Data'!$G$11,0,10*ROW('Sanitation Data'!G34))),'Data Summary'!DC40="Yes"),OFFSET('Sanitation Data'!$G$11,0,10*ROW('Sanitation Data'!G34)),NA())</f>
        <v>#N/A</v>
      </c>
      <c r="AO40" s="100" t="e">
        <f ca="true">+IF(AND(ISNUMBER(OFFSET('Sanitation Data'!$G$12,0,10*ROW('Sanitation Data'!G34))),'Data Summary'!DD40="Yes"),OFFSET('Sanitation Data'!$G$12,0,10*ROW('Sanitation Data'!G34)),NA())</f>
        <v>#N/A</v>
      </c>
      <c r="AP40" s="100" t="e">
        <f ca="true">+IF(AND(ISNUMBER(OFFSET('Sanitation Data'!$H$4,0,10*ROW('Sanitation Data'!H34))),'Data Summary'!DE40="Yes"),100-OFFSET('Sanitation Data'!$H$4,0,10*ROW('Sanitation Data'!H34)),NA())</f>
        <v>#N/A</v>
      </c>
      <c r="AQ40" s="100" t="e">
        <f ca="true">+IF(AND(ISNUMBER(OFFSET('Sanitation Data'!$H$6,0,10*ROW('Sanitation Data'!H34))),'Data Summary'!DF40="Yes"),OFFSET('Sanitation Data'!$H$6,0,10*ROW('Sanitation Data'!H34)),NA())</f>
        <v>#N/A</v>
      </c>
      <c r="AR40" s="100" t="e">
        <f ca="true">+IF(AND(ISNUMBER(OFFSET('Sanitation Data'!$H$10,0,10*ROW('Sanitation Data'!H34))),'Data Summary'!DG40="Yes"),OFFSET('Sanitation Data'!$H$10,0,10*ROW('Sanitation Data'!H34)),NA())</f>
        <v>#N/A</v>
      </c>
      <c r="AS40" s="100" t="e">
        <f ca="true">+IF(AND(ISNUMBER(OFFSET('Sanitation Data'!$H$11,0,10*ROW('Sanitation Data'!H34))),'Data Summary'!DH40="Yes"),OFFSET('Sanitation Data'!$H$11,0,10*ROW('Sanitation Data'!H34)),NA())</f>
        <v>#N/A</v>
      </c>
      <c r="AT40" s="100" t="e">
        <f ca="true">+IF(AND(ISNUMBER(OFFSET('Sanitation Data'!$H$12,0,10*ROW('Sanitation Data'!H34))),'Data Summary'!DI40="Yes"),OFFSET('Sanitation Data'!$H$12,0,10*ROW('Sanitation Data'!H34)),NA())</f>
        <v>#N/A</v>
      </c>
      <c r="AU40" s="100" t="e">
        <f ca="true">+IF(AND(ISNUMBER(OFFSET('Sanitation Data'!$I$4,0,10*ROW('Sanitation Data'!I34))),'Data Summary'!DJ40="Yes"),100-OFFSET('Sanitation Data'!$I$4,0,10*ROW('Sanitation Data'!I34)),NA())</f>
        <v>#N/A</v>
      </c>
      <c r="AV40" s="100" t="e">
        <f ca="true">+IF(AND(ISNUMBER(OFFSET('Sanitation Data'!$I$6,0,10*ROW('Sanitation Data'!I34))),'Data Summary'!DK40="Yes"),OFFSET('Sanitation Data'!$I$6,0,10*ROW('Sanitation Data'!I34)),NA())</f>
        <v>#N/A</v>
      </c>
      <c r="AW40" s="100" t="e">
        <f ca="true">+IF(AND(ISNUMBER(OFFSET('Sanitation Data'!$I$10,0,10*ROW('Sanitation Data'!I34))),'Data Summary'!DL40="Yes"),OFFSET('Sanitation Data'!$I$10,0,10*ROW('Sanitation Data'!I34)),NA())</f>
        <v>#N/A</v>
      </c>
      <c r="AX40" s="100" t="e">
        <f ca="true">+IF(AND(ISNUMBER(OFFSET('Sanitation Data'!$I$11,0,10*ROW('Sanitation Data'!I34))),'Data Summary'!DM40="Yes"),OFFSET('Sanitation Data'!$I$11,0,10*ROW('Sanitation Data'!I34)),NA())</f>
        <v>#N/A</v>
      </c>
      <c r="AY40" s="100" t="e">
        <f ca="true">+IF(AND(ISNUMBER(OFFSET('Sanitation Data'!$I$12,0,10*ROW('Sanitation Data'!I34))),'Data Summary'!DN40="Yes"),OFFSET('Sanitation Data'!$I$12,0,10*ROW('Sanitation Data'!I34)),NA())</f>
        <v>#N/A</v>
      </c>
      <c r="AZ40" s="101" t="e">
        <f ca="true">+IF(AND(ISNUMBER(OFFSET('Hygiene Data'!$D$5,0,10*ROW('Hygiene Data'!D34))),'Data Summary'!DO40="Yes"),OFFSET('Hygiene Data'!$D$5,0,10*ROW('Hygiene Data'!D34)),NA())</f>
        <v>#N/A</v>
      </c>
      <c r="BA40" s="101" t="e">
        <f ca="true">+IF(AND(ISNUMBER(OFFSET('Hygiene Data'!$D$7,0,10*ROW('Hygiene Data'!D34))),'Data Summary'!DP40="Yes"),OFFSET('Hygiene Data'!$D$7,0,10*ROW('Hygiene Data'!D34)),NA())</f>
        <v>#N/A</v>
      </c>
      <c r="BB40" s="101" t="e">
        <f ca="true">+IF(AND(ISNUMBER(OFFSET('Hygiene Data'!$D$9,0,10*ROW('Hygiene Data'!D34))),'Data Summary'!DQ40="Yes"),OFFSET('Hygiene Data'!$D$9,0,10*ROW('Hygiene Data'!D34)),NA())</f>
        <v>#N/A</v>
      </c>
      <c r="BC40" s="101" t="e">
        <f ca="true">+IF(AND(ISNUMBER(OFFSET('Hygiene Data'!$E$5,0,10*ROW('Hygiene Data'!E34))),'Data Summary'!DR40="Yes"),OFFSET('Hygiene Data'!$E$5,0,10*ROW('Hygiene Data'!E34)),NA())</f>
        <v>#N/A</v>
      </c>
      <c r="BD40" s="101" t="e">
        <f ca="true">+IF(AND(ISNUMBER(OFFSET('Hygiene Data'!$E$7,0,10*ROW('Hygiene Data'!E34))),'Data Summary'!DS40="Yes"),OFFSET('Hygiene Data'!$E$7,0,10*ROW('Hygiene Data'!E34)),NA())</f>
        <v>#N/A</v>
      </c>
      <c r="BE40" s="101" t="e">
        <f ca="true">+IF(AND(ISNUMBER(OFFSET('Hygiene Data'!$E$9,0,10*ROW('Hygiene Data'!E34))),'Data Summary'!DT40="Yes"),OFFSET('Hygiene Data'!$E$9,0,10*ROW('Hygiene Data'!E34)),NA())</f>
        <v>#N/A</v>
      </c>
      <c r="BF40" s="101" t="e">
        <f ca="true">+IF(AND(ISNUMBER(OFFSET('Hygiene Data'!$F$5,0,10*ROW('Hygiene Data'!F34))),'Data Summary'!DU40="Yes"),OFFSET('Hygiene Data'!$F$5,0,10*ROW('Hygiene Data'!F34)),NA())</f>
        <v>#N/A</v>
      </c>
      <c r="BG40" s="101" t="e">
        <f ca="true">+IF(AND(ISNUMBER(OFFSET('Hygiene Data'!$F$7,0,10*ROW('Hygiene Data'!F34))),'Data Summary'!DV40="Yes"),OFFSET('Hygiene Data'!$F$7,0,10*ROW('Hygiene Data'!F34)),NA())</f>
        <v>#N/A</v>
      </c>
      <c r="BH40" s="101" t="e">
        <f ca="true">+IF(AND(ISNUMBER(OFFSET('Hygiene Data'!$F$9,0,10*ROW('Hygiene Data'!F34))),'Data Summary'!DW40="Yes"),OFFSET('Hygiene Data'!$F$9,0,10*ROW('Hygiene Data'!F34)),NA())</f>
        <v>#N/A</v>
      </c>
      <c r="BI40" s="101" t="e">
        <f ca="true">+IF(AND(ISNUMBER(OFFSET('Hygiene Data'!$G$5,0,10*ROW('Hygiene Data'!G34))),'Data Summary'!DX40="Yes"),OFFSET('Hygiene Data'!$G$5,0,10*ROW('Hygiene Data'!G34)),NA())</f>
        <v>#N/A</v>
      </c>
      <c r="BJ40" s="101" t="e">
        <f ca="true">+IF(AND(ISNUMBER(OFFSET('Hygiene Data'!$G$7,0,10*ROW('Hygiene Data'!G34))),'Data Summary'!DY40="Yes"),OFFSET('Hygiene Data'!$G$7,0,10*ROW('Hygiene Data'!G34)),NA())</f>
        <v>#N/A</v>
      </c>
      <c r="BK40" s="101" t="e">
        <f ca="true">+IF(AND(ISNUMBER(OFFSET('Hygiene Data'!$G$9,0,10*ROW('Hygiene Data'!G34))),'Data Summary'!DZ40="Yes"),OFFSET('Hygiene Data'!$G$9,0,10*ROW('Hygiene Data'!G34)),NA())</f>
        <v>#N/A</v>
      </c>
      <c r="BL40" s="101" t="e">
        <f ca="true">+IF(AND(ISNUMBER(OFFSET('Hygiene Data'!$H$5,0,10*ROW('Hygiene Data'!H34))),'Data Summary'!EA40="Yes"),OFFSET('Hygiene Data'!$H$5,0,10*ROW('Hygiene Data'!H34)),NA())</f>
        <v>#N/A</v>
      </c>
      <c r="BM40" s="101" t="e">
        <f ca="true">+IF(AND(ISNUMBER(OFFSET('Hygiene Data'!$H$7,0,10*ROW('Hygiene Data'!H34))),'Data Summary'!EB40="Yes"),OFFSET('Hygiene Data'!$H$7,0,10*ROW('Hygiene Data'!H34)),NA())</f>
        <v>#N/A</v>
      </c>
      <c r="BN40" s="101" t="e">
        <f ca="true">+IF(AND(ISNUMBER(OFFSET('Hygiene Data'!$H$9,0,10*ROW('Hygiene Data'!H34))),'Data Summary'!EC40="Yes"),OFFSET('Hygiene Data'!$H$9,0,10*ROW('Hygiene Data'!H34)),NA())</f>
        <v>#N/A</v>
      </c>
      <c r="BO40" s="101" t="e">
        <f ca="true">+IF(AND(ISNUMBER(OFFSET('Hygiene Data'!$I$5,0,10*ROW('Hygiene Data'!I34))),'Data Summary'!ED40="Yes"),OFFSET('Hygiene Data'!$I$5,0,10*ROW('Hygiene Data'!I34)),NA())</f>
        <v>#N/A</v>
      </c>
      <c r="BP40" s="101" t="e">
        <f ca="true">+IF(AND(ISNUMBER(OFFSET('Hygiene Data'!$I$7,0,10*ROW('Hygiene Data'!I34))),'Data Summary'!EE40="Yes"),OFFSET('Hygiene Data'!$I$7,0,10*ROW('Hygiene Data'!I34)),NA())</f>
        <v>#N/A</v>
      </c>
      <c r="BQ40" s="101" t="e">
        <f ca="true">+IF(AND(ISNUMBER(OFFSET('Hygiene Data'!$I$9,0,10*ROW('Hygiene Data'!I34))),'Data Summary'!EF40="Yes"),OFFSET('Hygiene Data'!$I$9,0,10*ROW('Hygiene Data'!I34)),NA())</f>
        <v>#N/A</v>
      </c>
    </row>
    <row xmlns:x14ac="http://schemas.microsoft.com/office/spreadsheetml/2009/9/ac" r="41" x14ac:dyDescent="0.2">
      <c r="A41" s="362" t="e">
        <f ca="true">+RIGHT('Data Summary'!A41,LEN('Data Summary'!A41)-9)</f>
        <v>#VALUE!</v>
      </c>
      <c r="B41" s="38" t="str">
        <f ca="true">+IF(ISTEXT('Data Summary'!B41),'Data Summary'!B41,"")</f>
        <v/>
      </c>
      <c r="C41" s="361" t="e">
        <f ca="true">+VALUE('Data Summary'!C41)</f>
        <v>#VALUE!</v>
      </c>
      <c r="D41" s="99" t="e">
        <f ca="true">+IF(AND(ISNUMBER(OFFSET('Water Data'!$D$4,0,10*ROW('Water Data'!D35))),'Data Summary'!BS41="Yes"),100-OFFSET('Water Data'!$D$4,0,10*ROW('Water Data'!D35)),NA())</f>
        <v>#N/A</v>
      </c>
      <c r="E41" s="99" t="e">
        <f ca="true">+IF(AND(ISNUMBER(OFFSET('Water Data'!$D$6,0,10*ROW('Water Data'!D35))),'Data Summary'!BT41="Yes"),OFFSET('Water Data'!$D$6,0,10*ROW('Water Data'!D35)),NA())</f>
        <v>#N/A</v>
      </c>
      <c r="F41" s="99" t="e">
        <f ca="true">+IF(AND(ISNUMBER(OFFSET('Water Data'!$D$9,0,10*ROW('Water Data'!D35))),'Data Summary'!BU41="Yes"),OFFSET('Water Data'!$D$9,0,10*ROW('Water Data'!D35)),NA())</f>
        <v>#N/A</v>
      </c>
      <c r="G41" s="99" t="e">
        <f ca="true">+IF(AND(ISNUMBER(OFFSET('Water Data'!$E$4,0,10*ROW('Water Data'!E35))),'Data Summary'!BV41="Yes"),100-OFFSET('Water Data'!$E$4,0,10*ROW('Water Data'!E35)),NA())</f>
        <v>#N/A</v>
      </c>
      <c r="H41" s="99" t="e">
        <f ca="true">+IF(AND(ISNUMBER(OFFSET('Water Data'!$E$6,0,10*ROW('Water Data'!E35))),'Data Summary'!BW41="Yes"),OFFSET('Water Data'!$E$6,0,10*ROW('Water Data'!E35)),NA())</f>
        <v>#N/A</v>
      </c>
      <c r="I41" s="99" t="e">
        <f ca="true">+IF(AND(ISNUMBER(OFFSET('Water Data'!$E$9,0,10*ROW('Water Data'!E35))),'Data Summary'!BX41="Yes"),OFFSET('Water Data'!$E$9,0,10*ROW('Water Data'!E35)),NA())</f>
        <v>#N/A</v>
      </c>
      <c r="J41" s="99" t="e">
        <f ca="true">+IF(AND(ISNUMBER(OFFSET('Water Data'!$F$4,0,10*ROW('Water Data'!F35))),'Data Summary'!BY41="Yes"),100-OFFSET('Water Data'!$F$4,0,10*ROW('Water Data'!F35)),NA())</f>
        <v>#N/A</v>
      </c>
      <c r="K41" s="99" t="e">
        <f ca="true">+IF(AND(ISNUMBER(OFFSET('Water Data'!$F$6,0,10*ROW('Water Data'!F35))),'Data Summary'!BZ41="Yes"),OFFSET('Water Data'!$F$6,0,10*ROW('Water Data'!F35)),NA())</f>
        <v>#N/A</v>
      </c>
      <c r="L41" s="99" t="e">
        <f ca="true">+IF(AND(ISNUMBER(OFFSET('Water Data'!$F$9,0,10*ROW('Water Data'!F35))),'Data Summary'!CA41="Yes"),OFFSET('Water Data'!$F$9,0,10*ROW('Water Data'!F35)),NA())</f>
        <v>#N/A</v>
      </c>
      <c r="M41" s="99" t="e">
        <f ca="true">+IF(AND(ISNUMBER(OFFSET('Water Data'!$G$4,0,10*ROW('Water Data'!G35))),'Data Summary'!CB41="Yes"),100-OFFSET('Water Data'!$G$4,0,10*ROW('Water Data'!G35)),NA())</f>
        <v>#N/A</v>
      </c>
      <c r="N41" s="99" t="e">
        <f ca="true">+IF(AND(ISNUMBER(OFFSET('Water Data'!$G$6,0,10*ROW('Water Data'!G35))),'Data Summary'!CC41="Yes"),OFFSET('Water Data'!$G$6,0,10*ROW('Water Data'!G35)),NA())</f>
        <v>#N/A</v>
      </c>
      <c r="O41" s="99" t="e">
        <f ca="true">+IF(AND(ISNUMBER(OFFSET('Water Data'!$G$9,0,10*ROW('Water Data'!G35))),'Data Summary'!CD41="Yes"),OFFSET('Water Data'!$G$9,0,10*ROW('Water Data'!G35)),NA())</f>
        <v>#N/A</v>
      </c>
      <c r="P41" s="99" t="e">
        <f ca="true">+IF(AND(ISNUMBER(OFFSET('Water Data'!$H$4,0,10*ROW('Water Data'!H35))),'Data Summary'!CE41="Yes"),100-OFFSET('Water Data'!$H$4,0,10*ROW('Water Data'!H35)),NA())</f>
        <v>#N/A</v>
      </c>
      <c r="Q41" s="99" t="e">
        <f ca="true">+IF(AND(ISNUMBER(OFFSET('Water Data'!$H$6,0,10*ROW('Water Data'!H35))),'Data Summary'!CF41="Yes"),OFFSET('Water Data'!$H$6,0,10*ROW('Water Data'!H35)),NA())</f>
        <v>#N/A</v>
      </c>
      <c r="R41" s="99" t="e">
        <f ca="true">+IF(AND(ISNUMBER(OFFSET('Water Data'!$H$9,0,10*ROW('Water Data'!H35))),'Data Summary'!CG41="Yes"),OFFSET('Water Data'!$H$9,0,10*ROW('Water Data'!H35)),NA())</f>
        <v>#N/A</v>
      </c>
      <c r="S41" s="99" t="e">
        <f ca="true">+IF(AND(ISNUMBER(OFFSET('Water Data'!$I$4,0,10*ROW('Water Data'!I35))),'Data Summary'!CH41="Yes"),100-OFFSET('Water Data'!$I$4,0,10*ROW('Water Data'!I35)),NA())</f>
        <v>#N/A</v>
      </c>
      <c r="T41" s="99" t="e">
        <f ca="true">+IF(AND(ISNUMBER(OFFSET('Water Data'!$I$6,0,10*ROW('Water Data'!I35))),'Data Summary'!CI41="Yes"),OFFSET('Water Data'!$I$6,0,10*ROW('Water Data'!I35)),NA())</f>
        <v>#N/A</v>
      </c>
      <c r="U41" s="99" t="e">
        <f ca="true">+IF(AND(ISNUMBER(OFFSET('Water Data'!$I$9,0,10*ROW('Water Data'!I35))),'Data Summary'!CJ41="Yes"),OFFSET('Water Data'!$I$9,0,10*ROW('Water Data'!I35)),NA())</f>
        <v>#N/A</v>
      </c>
      <c r="V41" s="100" t="e">
        <f ca="true">+IF(AND(ISNUMBER(OFFSET('Sanitation Data'!$D$4,0,10*ROW('Sanitation Data'!D35))),'Data Summary'!CK41="Yes"),100-OFFSET('Sanitation Data'!$D$4,0,10*ROW('Sanitation Data'!D35)),NA())</f>
        <v>#N/A</v>
      </c>
      <c r="W41" s="100" t="e">
        <f ca="true">+IF(AND(ISNUMBER(OFFSET('Sanitation Data'!$D$6,0,10*ROW('Sanitation Data'!D35))),'Data Summary'!CL41="Yes"),OFFSET('Sanitation Data'!$D$6,0,10*ROW('Sanitation Data'!D35)),NA())</f>
        <v>#N/A</v>
      </c>
      <c r="X41" s="100" t="e">
        <f ca="true">+IF(AND(ISNUMBER(OFFSET('Sanitation Data'!$D$10,0,10*ROW('Sanitation Data'!D35))),'Data Summary'!CM41="Yes"),OFFSET('Sanitation Data'!$D$10,0,10*ROW('Sanitation Data'!D35)),NA())</f>
        <v>#N/A</v>
      </c>
      <c r="Y41" s="100" t="e">
        <f ca="true">+IF(AND(ISNUMBER(OFFSET('Sanitation Data'!$D$11,0,10*ROW('Sanitation Data'!D35))),'Data Summary'!CN41="Yes"),OFFSET('Sanitation Data'!$D$11,0,10*ROW('Sanitation Data'!D35)),NA())</f>
        <v>#N/A</v>
      </c>
      <c r="Z41" s="100" t="e">
        <f ca="true">+IF(AND(ISNUMBER(OFFSET('Sanitation Data'!$D$12,0,10*ROW('Sanitation Data'!D35))),'Data Summary'!CO41="Yes"),OFFSET('Sanitation Data'!$D$12,0,10*ROW('Sanitation Data'!D35)),NA())</f>
        <v>#N/A</v>
      </c>
      <c r="AA41" s="100" t="e">
        <f ca="true">+IF(AND(ISNUMBER(OFFSET('Sanitation Data'!$E$4,0,10*ROW('Sanitation Data'!E35))),'Data Summary'!CP41="Yes"),100-OFFSET('Sanitation Data'!$E$4,0,10*ROW('Sanitation Data'!E35)),NA())</f>
        <v>#N/A</v>
      </c>
      <c r="AB41" s="100" t="e">
        <f ca="true">+IF(AND(ISNUMBER(OFFSET('Sanitation Data'!$E$6,0,10*ROW('Sanitation Data'!E35))),'Data Summary'!CQ41="Yes"),OFFSET('Sanitation Data'!$E$6,0,10*ROW('Sanitation Data'!E35)),NA())</f>
        <v>#N/A</v>
      </c>
      <c r="AC41" s="100" t="e">
        <f ca="true">+IF(AND(ISNUMBER(OFFSET('Sanitation Data'!$E$10,0,10*ROW('Sanitation Data'!E35))),'Data Summary'!CR41="Yes"),OFFSET('Sanitation Data'!$E$10,0,10*ROW('Sanitation Data'!E35)),NA())</f>
        <v>#N/A</v>
      </c>
      <c r="AD41" s="100" t="e">
        <f ca="true">+IF(AND(ISNUMBER(OFFSET('Sanitation Data'!$E$11,0,10*ROW('Sanitation Data'!E35))),'Data Summary'!CS41="Yes"),OFFSET('Sanitation Data'!$E$11,0,10*ROW('Sanitation Data'!E35)),NA())</f>
        <v>#N/A</v>
      </c>
      <c r="AE41" s="100" t="e">
        <f ca="true">+IF(AND(ISNUMBER(OFFSET('Sanitation Data'!$E$12,0,10*ROW('Sanitation Data'!E35))),'Data Summary'!CT41="Yes"),OFFSET('Sanitation Data'!$E$12,0,10*ROW('Sanitation Data'!E35)),NA())</f>
        <v>#N/A</v>
      </c>
      <c r="AF41" s="100" t="e">
        <f ca="true">+IF(AND(ISNUMBER(OFFSET('Sanitation Data'!$F$4,0,10*ROW('Sanitation Data'!F35))),'Data Summary'!CU41="Yes"),100-OFFSET('Sanitation Data'!$F$4,0,10*ROW('Sanitation Data'!F35)),NA())</f>
        <v>#N/A</v>
      </c>
      <c r="AG41" s="100" t="e">
        <f ca="true">+IF(AND(ISNUMBER(OFFSET('Sanitation Data'!$F$6,0,10*ROW('Sanitation Data'!F35))),'Data Summary'!CV41="Yes"),OFFSET('Sanitation Data'!$F$6,0,10*ROW('Sanitation Data'!F35)),NA())</f>
        <v>#N/A</v>
      </c>
      <c r="AH41" s="100" t="e">
        <f ca="true">+IF(AND(ISNUMBER(OFFSET('Sanitation Data'!$F$10,0,10*ROW('Sanitation Data'!F35))),'Data Summary'!CW41="Yes"),OFFSET('Sanitation Data'!$F$10,0,10*ROW('Sanitation Data'!F35)),NA())</f>
        <v>#N/A</v>
      </c>
      <c r="AI41" s="100" t="e">
        <f ca="true">+IF(AND(ISNUMBER(OFFSET('Sanitation Data'!$F$11,0,10*ROW('Sanitation Data'!F35))),'Data Summary'!CX41="Yes"),OFFSET('Sanitation Data'!$F$11,0,10*ROW('Sanitation Data'!F35)),NA())</f>
        <v>#N/A</v>
      </c>
      <c r="AJ41" s="100" t="e">
        <f ca="true">+IF(AND(ISNUMBER(OFFSET('Sanitation Data'!$F$12,0,10*ROW('Sanitation Data'!F35))),'Data Summary'!CY41="Yes"),OFFSET('Sanitation Data'!$F$12,0,10*ROW('Sanitation Data'!F35)),NA())</f>
        <v>#N/A</v>
      </c>
      <c r="AK41" s="100" t="e">
        <f ca="true">+IF(AND(ISNUMBER(OFFSET('Sanitation Data'!$G$4,0,10*ROW('Sanitation Data'!G35))),'Data Summary'!CZ41="Yes"),100-OFFSET('Sanitation Data'!$G$4,0,10*ROW('Sanitation Data'!G35)),NA())</f>
        <v>#N/A</v>
      </c>
      <c r="AL41" s="100" t="e">
        <f ca="true">+IF(AND(ISNUMBER(OFFSET('Sanitation Data'!$G$6,0,10*ROW('Sanitation Data'!G35))),'Data Summary'!DA41="Yes"),OFFSET('Sanitation Data'!$G$6,0,10*ROW('Sanitation Data'!G35)),NA())</f>
        <v>#N/A</v>
      </c>
      <c r="AM41" s="100" t="e">
        <f ca="true">+IF(AND(ISNUMBER(OFFSET('Sanitation Data'!$G$10,0,10*ROW('Sanitation Data'!G35))),'Data Summary'!DB41="Yes"),OFFSET('Sanitation Data'!$G$10,0,10*ROW('Sanitation Data'!G35)),NA())</f>
        <v>#N/A</v>
      </c>
      <c r="AN41" s="100" t="e">
        <f ca="true">+IF(AND(ISNUMBER(OFFSET('Sanitation Data'!$G$11,0,10*ROW('Sanitation Data'!G35))),'Data Summary'!DC41="Yes"),OFFSET('Sanitation Data'!$G$11,0,10*ROW('Sanitation Data'!G35)),NA())</f>
        <v>#N/A</v>
      </c>
      <c r="AO41" s="100" t="e">
        <f ca="true">+IF(AND(ISNUMBER(OFFSET('Sanitation Data'!$G$12,0,10*ROW('Sanitation Data'!G35))),'Data Summary'!DD41="Yes"),OFFSET('Sanitation Data'!$G$12,0,10*ROW('Sanitation Data'!G35)),NA())</f>
        <v>#N/A</v>
      </c>
      <c r="AP41" s="100" t="e">
        <f ca="true">+IF(AND(ISNUMBER(OFFSET('Sanitation Data'!$H$4,0,10*ROW('Sanitation Data'!H35))),'Data Summary'!DE41="Yes"),100-OFFSET('Sanitation Data'!$H$4,0,10*ROW('Sanitation Data'!H35)),NA())</f>
        <v>#N/A</v>
      </c>
      <c r="AQ41" s="100" t="e">
        <f ca="true">+IF(AND(ISNUMBER(OFFSET('Sanitation Data'!$H$6,0,10*ROW('Sanitation Data'!H35))),'Data Summary'!DF41="Yes"),OFFSET('Sanitation Data'!$H$6,0,10*ROW('Sanitation Data'!H35)),NA())</f>
        <v>#N/A</v>
      </c>
      <c r="AR41" s="100" t="e">
        <f ca="true">+IF(AND(ISNUMBER(OFFSET('Sanitation Data'!$H$10,0,10*ROW('Sanitation Data'!H35))),'Data Summary'!DG41="Yes"),OFFSET('Sanitation Data'!$H$10,0,10*ROW('Sanitation Data'!H35)),NA())</f>
        <v>#N/A</v>
      </c>
      <c r="AS41" s="100" t="e">
        <f ca="true">+IF(AND(ISNUMBER(OFFSET('Sanitation Data'!$H$11,0,10*ROW('Sanitation Data'!H35))),'Data Summary'!DH41="Yes"),OFFSET('Sanitation Data'!$H$11,0,10*ROW('Sanitation Data'!H35)),NA())</f>
        <v>#N/A</v>
      </c>
      <c r="AT41" s="100" t="e">
        <f ca="true">+IF(AND(ISNUMBER(OFFSET('Sanitation Data'!$H$12,0,10*ROW('Sanitation Data'!H35))),'Data Summary'!DI41="Yes"),OFFSET('Sanitation Data'!$H$12,0,10*ROW('Sanitation Data'!H35)),NA())</f>
        <v>#N/A</v>
      </c>
      <c r="AU41" s="100" t="e">
        <f ca="true">+IF(AND(ISNUMBER(OFFSET('Sanitation Data'!$I$4,0,10*ROW('Sanitation Data'!I35))),'Data Summary'!DJ41="Yes"),100-OFFSET('Sanitation Data'!$I$4,0,10*ROW('Sanitation Data'!I35)),NA())</f>
        <v>#N/A</v>
      </c>
      <c r="AV41" s="100" t="e">
        <f ca="true">+IF(AND(ISNUMBER(OFFSET('Sanitation Data'!$I$6,0,10*ROW('Sanitation Data'!I35))),'Data Summary'!DK41="Yes"),OFFSET('Sanitation Data'!$I$6,0,10*ROW('Sanitation Data'!I35)),NA())</f>
        <v>#N/A</v>
      </c>
      <c r="AW41" s="100" t="e">
        <f ca="true">+IF(AND(ISNUMBER(OFFSET('Sanitation Data'!$I$10,0,10*ROW('Sanitation Data'!I35))),'Data Summary'!DL41="Yes"),OFFSET('Sanitation Data'!$I$10,0,10*ROW('Sanitation Data'!I35)),NA())</f>
        <v>#N/A</v>
      </c>
      <c r="AX41" s="100" t="e">
        <f ca="true">+IF(AND(ISNUMBER(OFFSET('Sanitation Data'!$I$11,0,10*ROW('Sanitation Data'!I35))),'Data Summary'!DM41="Yes"),OFFSET('Sanitation Data'!$I$11,0,10*ROW('Sanitation Data'!I35)),NA())</f>
        <v>#N/A</v>
      </c>
      <c r="AY41" s="100" t="e">
        <f ca="true">+IF(AND(ISNUMBER(OFFSET('Sanitation Data'!$I$12,0,10*ROW('Sanitation Data'!I35))),'Data Summary'!DN41="Yes"),OFFSET('Sanitation Data'!$I$12,0,10*ROW('Sanitation Data'!I35)),NA())</f>
        <v>#N/A</v>
      </c>
      <c r="AZ41" s="101" t="e">
        <f ca="true">+IF(AND(ISNUMBER(OFFSET('Hygiene Data'!$D$5,0,10*ROW('Hygiene Data'!D35))),'Data Summary'!DO41="Yes"),OFFSET('Hygiene Data'!$D$5,0,10*ROW('Hygiene Data'!D35)),NA())</f>
        <v>#N/A</v>
      </c>
      <c r="BA41" s="101" t="e">
        <f ca="true">+IF(AND(ISNUMBER(OFFSET('Hygiene Data'!$D$7,0,10*ROW('Hygiene Data'!D35))),'Data Summary'!DP41="Yes"),OFFSET('Hygiene Data'!$D$7,0,10*ROW('Hygiene Data'!D35)),NA())</f>
        <v>#N/A</v>
      </c>
      <c r="BB41" s="101" t="e">
        <f ca="true">+IF(AND(ISNUMBER(OFFSET('Hygiene Data'!$D$9,0,10*ROW('Hygiene Data'!D35))),'Data Summary'!DQ41="Yes"),OFFSET('Hygiene Data'!$D$9,0,10*ROW('Hygiene Data'!D35)),NA())</f>
        <v>#N/A</v>
      </c>
      <c r="BC41" s="101" t="e">
        <f ca="true">+IF(AND(ISNUMBER(OFFSET('Hygiene Data'!$E$5,0,10*ROW('Hygiene Data'!E35))),'Data Summary'!DR41="Yes"),OFFSET('Hygiene Data'!$E$5,0,10*ROW('Hygiene Data'!E35)),NA())</f>
        <v>#N/A</v>
      </c>
      <c r="BD41" s="101" t="e">
        <f ca="true">+IF(AND(ISNUMBER(OFFSET('Hygiene Data'!$E$7,0,10*ROW('Hygiene Data'!E35))),'Data Summary'!DS41="Yes"),OFFSET('Hygiene Data'!$E$7,0,10*ROW('Hygiene Data'!E35)),NA())</f>
        <v>#N/A</v>
      </c>
      <c r="BE41" s="101" t="e">
        <f ca="true">+IF(AND(ISNUMBER(OFFSET('Hygiene Data'!$E$9,0,10*ROW('Hygiene Data'!E35))),'Data Summary'!DT41="Yes"),OFFSET('Hygiene Data'!$E$9,0,10*ROW('Hygiene Data'!E35)),NA())</f>
        <v>#N/A</v>
      </c>
      <c r="BF41" s="101" t="e">
        <f ca="true">+IF(AND(ISNUMBER(OFFSET('Hygiene Data'!$F$5,0,10*ROW('Hygiene Data'!F35))),'Data Summary'!DU41="Yes"),OFFSET('Hygiene Data'!$F$5,0,10*ROW('Hygiene Data'!F35)),NA())</f>
        <v>#N/A</v>
      </c>
      <c r="BG41" s="101" t="e">
        <f ca="true">+IF(AND(ISNUMBER(OFFSET('Hygiene Data'!$F$7,0,10*ROW('Hygiene Data'!F35))),'Data Summary'!DV41="Yes"),OFFSET('Hygiene Data'!$F$7,0,10*ROW('Hygiene Data'!F35)),NA())</f>
        <v>#N/A</v>
      </c>
      <c r="BH41" s="101" t="e">
        <f ca="true">+IF(AND(ISNUMBER(OFFSET('Hygiene Data'!$F$9,0,10*ROW('Hygiene Data'!F35))),'Data Summary'!DW41="Yes"),OFFSET('Hygiene Data'!$F$9,0,10*ROW('Hygiene Data'!F35)),NA())</f>
        <v>#N/A</v>
      </c>
      <c r="BI41" s="101" t="e">
        <f ca="true">+IF(AND(ISNUMBER(OFFSET('Hygiene Data'!$G$5,0,10*ROW('Hygiene Data'!G35))),'Data Summary'!DX41="Yes"),OFFSET('Hygiene Data'!$G$5,0,10*ROW('Hygiene Data'!G35)),NA())</f>
        <v>#N/A</v>
      </c>
      <c r="BJ41" s="101" t="e">
        <f ca="true">+IF(AND(ISNUMBER(OFFSET('Hygiene Data'!$G$7,0,10*ROW('Hygiene Data'!G35))),'Data Summary'!DY41="Yes"),OFFSET('Hygiene Data'!$G$7,0,10*ROW('Hygiene Data'!G35)),NA())</f>
        <v>#N/A</v>
      </c>
      <c r="BK41" s="101" t="e">
        <f ca="true">+IF(AND(ISNUMBER(OFFSET('Hygiene Data'!$G$9,0,10*ROW('Hygiene Data'!G35))),'Data Summary'!DZ41="Yes"),OFFSET('Hygiene Data'!$G$9,0,10*ROW('Hygiene Data'!G35)),NA())</f>
        <v>#N/A</v>
      </c>
      <c r="BL41" s="101" t="e">
        <f ca="true">+IF(AND(ISNUMBER(OFFSET('Hygiene Data'!$H$5,0,10*ROW('Hygiene Data'!H35))),'Data Summary'!EA41="Yes"),OFFSET('Hygiene Data'!$H$5,0,10*ROW('Hygiene Data'!H35)),NA())</f>
        <v>#N/A</v>
      </c>
      <c r="BM41" s="101" t="e">
        <f ca="true">+IF(AND(ISNUMBER(OFFSET('Hygiene Data'!$H$7,0,10*ROW('Hygiene Data'!H35))),'Data Summary'!EB41="Yes"),OFFSET('Hygiene Data'!$H$7,0,10*ROW('Hygiene Data'!H35)),NA())</f>
        <v>#N/A</v>
      </c>
      <c r="BN41" s="101" t="e">
        <f ca="true">+IF(AND(ISNUMBER(OFFSET('Hygiene Data'!$H$9,0,10*ROW('Hygiene Data'!H35))),'Data Summary'!EC41="Yes"),OFFSET('Hygiene Data'!$H$9,0,10*ROW('Hygiene Data'!H35)),NA())</f>
        <v>#N/A</v>
      </c>
      <c r="BO41" s="101" t="e">
        <f ca="true">+IF(AND(ISNUMBER(OFFSET('Hygiene Data'!$I$5,0,10*ROW('Hygiene Data'!I35))),'Data Summary'!ED41="Yes"),OFFSET('Hygiene Data'!$I$5,0,10*ROW('Hygiene Data'!I35)),NA())</f>
        <v>#N/A</v>
      </c>
      <c r="BP41" s="101" t="e">
        <f ca="true">+IF(AND(ISNUMBER(OFFSET('Hygiene Data'!$I$7,0,10*ROW('Hygiene Data'!I35))),'Data Summary'!EE41="Yes"),OFFSET('Hygiene Data'!$I$7,0,10*ROW('Hygiene Data'!I35)),NA())</f>
        <v>#N/A</v>
      </c>
      <c r="BQ41" s="101" t="e">
        <f ca="true">+IF(AND(ISNUMBER(OFFSET('Hygiene Data'!$I$9,0,10*ROW('Hygiene Data'!I35))),'Data Summary'!EF41="Yes"),OFFSET('Hygiene Data'!$I$9,0,10*ROW('Hygiene Data'!I35)),NA())</f>
        <v>#N/A</v>
      </c>
    </row>
    <row xmlns:x14ac="http://schemas.microsoft.com/office/spreadsheetml/2009/9/ac" r="42" x14ac:dyDescent="0.2">
      <c r="A42" s="362" t="e">
        <f ca="true">+RIGHT('Data Summary'!A42,LEN('Data Summary'!A42)-9)</f>
        <v>#VALUE!</v>
      </c>
      <c r="B42" s="38" t="str">
        <f ca="true">+IF(ISTEXT('Data Summary'!B42),'Data Summary'!B42,"")</f>
        <v/>
      </c>
      <c r="C42" s="361" t="e">
        <f ca="true">+VALUE('Data Summary'!C42)</f>
        <v>#VALUE!</v>
      </c>
      <c r="D42" s="99" t="e">
        <f ca="true">+IF(AND(ISNUMBER(OFFSET('Water Data'!$D$4,0,10*ROW('Water Data'!D36))),'Data Summary'!BS42="Yes"),100-OFFSET('Water Data'!$D$4,0,10*ROW('Water Data'!D36)),NA())</f>
        <v>#N/A</v>
      </c>
      <c r="E42" s="99" t="e">
        <f ca="true">+IF(AND(ISNUMBER(OFFSET('Water Data'!$D$6,0,10*ROW('Water Data'!D36))),'Data Summary'!BT42="Yes"),OFFSET('Water Data'!$D$6,0,10*ROW('Water Data'!D36)),NA())</f>
        <v>#N/A</v>
      </c>
      <c r="F42" s="99" t="e">
        <f ca="true">+IF(AND(ISNUMBER(OFFSET('Water Data'!$D$9,0,10*ROW('Water Data'!D36))),'Data Summary'!BU42="Yes"),OFFSET('Water Data'!$D$9,0,10*ROW('Water Data'!D36)),NA())</f>
        <v>#N/A</v>
      </c>
      <c r="G42" s="99" t="e">
        <f ca="true">+IF(AND(ISNUMBER(OFFSET('Water Data'!$E$4,0,10*ROW('Water Data'!E36))),'Data Summary'!BV42="Yes"),100-OFFSET('Water Data'!$E$4,0,10*ROW('Water Data'!E36)),NA())</f>
        <v>#N/A</v>
      </c>
      <c r="H42" s="99" t="e">
        <f ca="true">+IF(AND(ISNUMBER(OFFSET('Water Data'!$E$6,0,10*ROW('Water Data'!E36))),'Data Summary'!BW42="Yes"),OFFSET('Water Data'!$E$6,0,10*ROW('Water Data'!E36)),NA())</f>
        <v>#N/A</v>
      </c>
      <c r="I42" s="99" t="e">
        <f ca="true">+IF(AND(ISNUMBER(OFFSET('Water Data'!$E$9,0,10*ROW('Water Data'!E36))),'Data Summary'!BX42="Yes"),OFFSET('Water Data'!$E$9,0,10*ROW('Water Data'!E36)),NA())</f>
        <v>#N/A</v>
      </c>
      <c r="J42" s="99" t="e">
        <f ca="true">+IF(AND(ISNUMBER(OFFSET('Water Data'!$F$4,0,10*ROW('Water Data'!F36))),'Data Summary'!BY42="Yes"),100-OFFSET('Water Data'!$F$4,0,10*ROW('Water Data'!F36)),NA())</f>
        <v>#N/A</v>
      </c>
      <c r="K42" s="99" t="e">
        <f ca="true">+IF(AND(ISNUMBER(OFFSET('Water Data'!$F$6,0,10*ROW('Water Data'!F36))),'Data Summary'!BZ42="Yes"),OFFSET('Water Data'!$F$6,0,10*ROW('Water Data'!F36)),NA())</f>
        <v>#N/A</v>
      </c>
      <c r="L42" s="99" t="e">
        <f ca="true">+IF(AND(ISNUMBER(OFFSET('Water Data'!$F$9,0,10*ROW('Water Data'!F36))),'Data Summary'!CA42="Yes"),OFFSET('Water Data'!$F$9,0,10*ROW('Water Data'!F36)),NA())</f>
        <v>#N/A</v>
      </c>
      <c r="M42" s="99" t="e">
        <f ca="true">+IF(AND(ISNUMBER(OFFSET('Water Data'!$G$4,0,10*ROW('Water Data'!G36))),'Data Summary'!CB42="Yes"),100-OFFSET('Water Data'!$G$4,0,10*ROW('Water Data'!G36)),NA())</f>
        <v>#N/A</v>
      </c>
      <c r="N42" s="99" t="e">
        <f ca="true">+IF(AND(ISNUMBER(OFFSET('Water Data'!$G$6,0,10*ROW('Water Data'!G36))),'Data Summary'!CC42="Yes"),OFFSET('Water Data'!$G$6,0,10*ROW('Water Data'!G36)),NA())</f>
        <v>#N/A</v>
      </c>
      <c r="O42" s="99" t="e">
        <f ca="true">+IF(AND(ISNUMBER(OFFSET('Water Data'!$G$9,0,10*ROW('Water Data'!G36))),'Data Summary'!CD42="Yes"),OFFSET('Water Data'!$G$9,0,10*ROW('Water Data'!G36)),NA())</f>
        <v>#N/A</v>
      </c>
      <c r="P42" s="99" t="e">
        <f ca="true">+IF(AND(ISNUMBER(OFFSET('Water Data'!$H$4,0,10*ROW('Water Data'!H36))),'Data Summary'!CE42="Yes"),100-OFFSET('Water Data'!$H$4,0,10*ROW('Water Data'!H36)),NA())</f>
        <v>#N/A</v>
      </c>
      <c r="Q42" s="99" t="e">
        <f ca="true">+IF(AND(ISNUMBER(OFFSET('Water Data'!$H$6,0,10*ROW('Water Data'!H36))),'Data Summary'!CF42="Yes"),OFFSET('Water Data'!$H$6,0,10*ROW('Water Data'!H36)),NA())</f>
        <v>#N/A</v>
      </c>
      <c r="R42" s="99" t="e">
        <f ca="true">+IF(AND(ISNUMBER(OFFSET('Water Data'!$H$9,0,10*ROW('Water Data'!H36))),'Data Summary'!CG42="Yes"),OFFSET('Water Data'!$H$9,0,10*ROW('Water Data'!H36)),NA())</f>
        <v>#N/A</v>
      </c>
      <c r="S42" s="99" t="e">
        <f ca="true">+IF(AND(ISNUMBER(OFFSET('Water Data'!$I$4,0,10*ROW('Water Data'!I36))),'Data Summary'!CH42="Yes"),100-OFFSET('Water Data'!$I$4,0,10*ROW('Water Data'!I36)),NA())</f>
        <v>#N/A</v>
      </c>
      <c r="T42" s="99" t="e">
        <f ca="true">+IF(AND(ISNUMBER(OFFSET('Water Data'!$I$6,0,10*ROW('Water Data'!I36))),'Data Summary'!CI42="Yes"),OFFSET('Water Data'!$I$6,0,10*ROW('Water Data'!I36)),NA())</f>
        <v>#N/A</v>
      </c>
      <c r="U42" s="99" t="e">
        <f ca="true">+IF(AND(ISNUMBER(OFFSET('Water Data'!$I$9,0,10*ROW('Water Data'!I36))),'Data Summary'!CJ42="Yes"),OFFSET('Water Data'!$I$9,0,10*ROW('Water Data'!I36)),NA())</f>
        <v>#N/A</v>
      </c>
      <c r="V42" s="100" t="e">
        <f ca="true">+IF(AND(ISNUMBER(OFFSET('Sanitation Data'!$D$4,0,10*ROW('Sanitation Data'!D36))),'Data Summary'!CK42="Yes"),100-OFFSET('Sanitation Data'!$D$4,0,10*ROW('Sanitation Data'!D36)),NA())</f>
        <v>#N/A</v>
      </c>
      <c r="W42" s="100" t="e">
        <f ca="true">+IF(AND(ISNUMBER(OFFSET('Sanitation Data'!$D$6,0,10*ROW('Sanitation Data'!D36))),'Data Summary'!CL42="Yes"),OFFSET('Sanitation Data'!$D$6,0,10*ROW('Sanitation Data'!D36)),NA())</f>
        <v>#N/A</v>
      </c>
      <c r="X42" s="100" t="e">
        <f ca="true">+IF(AND(ISNUMBER(OFFSET('Sanitation Data'!$D$10,0,10*ROW('Sanitation Data'!D36))),'Data Summary'!CM42="Yes"),OFFSET('Sanitation Data'!$D$10,0,10*ROW('Sanitation Data'!D36)),NA())</f>
        <v>#N/A</v>
      </c>
      <c r="Y42" s="100" t="e">
        <f ca="true">+IF(AND(ISNUMBER(OFFSET('Sanitation Data'!$D$11,0,10*ROW('Sanitation Data'!D36))),'Data Summary'!CN42="Yes"),OFFSET('Sanitation Data'!$D$11,0,10*ROW('Sanitation Data'!D36)),NA())</f>
        <v>#N/A</v>
      </c>
      <c r="Z42" s="100" t="e">
        <f ca="true">+IF(AND(ISNUMBER(OFFSET('Sanitation Data'!$D$12,0,10*ROW('Sanitation Data'!D36))),'Data Summary'!CO42="Yes"),OFFSET('Sanitation Data'!$D$12,0,10*ROW('Sanitation Data'!D36)),NA())</f>
        <v>#N/A</v>
      </c>
      <c r="AA42" s="100" t="e">
        <f ca="true">+IF(AND(ISNUMBER(OFFSET('Sanitation Data'!$E$4,0,10*ROW('Sanitation Data'!E36))),'Data Summary'!CP42="Yes"),100-OFFSET('Sanitation Data'!$E$4,0,10*ROW('Sanitation Data'!E36)),NA())</f>
        <v>#N/A</v>
      </c>
      <c r="AB42" s="100" t="e">
        <f ca="true">+IF(AND(ISNUMBER(OFFSET('Sanitation Data'!$E$6,0,10*ROW('Sanitation Data'!E36))),'Data Summary'!CQ42="Yes"),OFFSET('Sanitation Data'!$E$6,0,10*ROW('Sanitation Data'!E36)),NA())</f>
        <v>#N/A</v>
      </c>
      <c r="AC42" s="100" t="e">
        <f ca="true">+IF(AND(ISNUMBER(OFFSET('Sanitation Data'!$E$10,0,10*ROW('Sanitation Data'!E36))),'Data Summary'!CR42="Yes"),OFFSET('Sanitation Data'!$E$10,0,10*ROW('Sanitation Data'!E36)),NA())</f>
        <v>#N/A</v>
      </c>
      <c r="AD42" s="100" t="e">
        <f ca="true">+IF(AND(ISNUMBER(OFFSET('Sanitation Data'!$E$11,0,10*ROW('Sanitation Data'!E36))),'Data Summary'!CS42="Yes"),OFFSET('Sanitation Data'!$E$11,0,10*ROW('Sanitation Data'!E36)),NA())</f>
        <v>#N/A</v>
      </c>
      <c r="AE42" s="100" t="e">
        <f ca="true">+IF(AND(ISNUMBER(OFFSET('Sanitation Data'!$E$12,0,10*ROW('Sanitation Data'!E36))),'Data Summary'!CT42="Yes"),OFFSET('Sanitation Data'!$E$12,0,10*ROW('Sanitation Data'!E36)),NA())</f>
        <v>#N/A</v>
      </c>
      <c r="AF42" s="100" t="e">
        <f ca="true">+IF(AND(ISNUMBER(OFFSET('Sanitation Data'!$F$4,0,10*ROW('Sanitation Data'!F36))),'Data Summary'!CU42="Yes"),100-OFFSET('Sanitation Data'!$F$4,0,10*ROW('Sanitation Data'!F36)),NA())</f>
        <v>#N/A</v>
      </c>
      <c r="AG42" s="100" t="e">
        <f ca="true">+IF(AND(ISNUMBER(OFFSET('Sanitation Data'!$F$6,0,10*ROW('Sanitation Data'!F36))),'Data Summary'!CV42="Yes"),OFFSET('Sanitation Data'!$F$6,0,10*ROW('Sanitation Data'!F36)),NA())</f>
        <v>#N/A</v>
      </c>
      <c r="AH42" s="100" t="e">
        <f ca="true">+IF(AND(ISNUMBER(OFFSET('Sanitation Data'!$F$10,0,10*ROW('Sanitation Data'!F36))),'Data Summary'!CW42="Yes"),OFFSET('Sanitation Data'!$F$10,0,10*ROW('Sanitation Data'!F36)),NA())</f>
        <v>#N/A</v>
      </c>
      <c r="AI42" s="100" t="e">
        <f ca="true">+IF(AND(ISNUMBER(OFFSET('Sanitation Data'!$F$11,0,10*ROW('Sanitation Data'!F36))),'Data Summary'!CX42="Yes"),OFFSET('Sanitation Data'!$F$11,0,10*ROW('Sanitation Data'!F36)),NA())</f>
        <v>#N/A</v>
      </c>
      <c r="AJ42" s="100" t="e">
        <f ca="true">+IF(AND(ISNUMBER(OFFSET('Sanitation Data'!$F$12,0,10*ROW('Sanitation Data'!F36))),'Data Summary'!CY42="Yes"),OFFSET('Sanitation Data'!$F$12,0,10*ROW('Sanitation Data'!F36)),NA())</f>
        <v>#N/A</v>
      </c>
      <c r="AK42" s="100" t="e">
        <f ca="true">+IF(AND(ISNUMBER(OFFSET('Sanitation Data'!$G$4,0,10*ROW('Sanitation Data'!G36))),'Data Summary'!CZ42="Yes"),100-OFFSET('Sanitation Data'!$G$4,0,10*ROW('Sanitation Data'!G36)),NA())</f>
        <v>#N/A</v>
      </c>
      <c r="AL42" s="100" t="e">
        <f ca="true">+IF(AND(ISNUMBER(OFFSET('Sanitation Data'!$G$6,0,10*ROW('Sanitation Data'!G36))),'Data Summary'!DA42="Yes"),OFFSET('Sanitation Data'!$G$6,0,10*ROW('Sanitation Data'!G36)),NA())</f>
        <v>#N/A</v>
      </c>
      <c r="AM42" s="100" t="e">
        <f ca="true">+IF(AND(ISNUMBER(OFFSET('Sanitation Data'!$G$10,0,10*ROW('Sanitation Data'!G36))),'Data Summary'!DB42="Yes"),OFFSET('Sanitation Data'!$G$10,0,10*ROW('Sanitation Data'!G36)),NA())</f>
        <v>#N/A</v>
      </c>
      <c r="AN42" s="100" t="e">
        <f ca="true">+IF(AND(ISNUMBER(OFFSET('Sanitation Data'!$G$11,0,10*ROW('Sanitation Data'!G36))),'Data Summary'!DC42="Yes"),OFFSET('Sanitation Data'!$G$11,0,10*ROW('Sanitation Data'!G36)),NA())</f>
        <v>#N/A</v>
      </c>
      <c r="AO42" s="100" t="e">
        <f ca="true">+IF(AND(ISNUMBER(OFFSET('Sanitation Data'!$G$12,0,10*ROW('Sanitation Data'!G36))),'Data Summary'!DD42="Yes"),OFFSET('Sanitation Data'!$G$12,0,10*ROW('Sanitation Data'!G36)),NA())</f>
        <v>#N/A</v>
      </c>
      <c r="AP42" s="100" t="e">
        <f ca="true">+IF(AND(ISNUMBER(OFFSET('Sanitation Data'!$H$4,0,10*ROW('Sanitation Data'!H36))),'Data Summary'!DE42="Yes"),100-OFFSET('Sanitation Data'!$H$4,0,10*ROW('Sanitation Data'!H36)),NA())</f>
        <v>#N/A</v>
      </c>
      <c r="AQ42" s="100" t="e">
        <f ca="true">+IF(AND(ISNUMBER(OFFSET('Sanitation Data'!$H$6,0,10*ROW('Sanitation Data'!H36))),'Data Summary'!DF42="Yes"),OFFSET('Sanitation Data'!$H$6,0,10*ROW('Sanitation Data'!H36)),NA())</f>
        <v>#N/A</v>
      </c>
      <c r="AR42" s="100" t="e">
        <f ca="true">+IF(AND(ISNUMBER(OFFSET('Sanitation Data'!$H$10,0,10*ROW('Sanitation Data'!H36))),'Data Summary'!DG42="Yes"),OFFSET('Sanitation Data'!$H$10,0,10*ROW('Sanitation Data'!H36)),NA())</f>
        <v>#N/A</v>
      </c>
      <c r="AS42" s="100" t="e">
        <f ca="true">+IF(AND(ISNUMBER(OFFSET('Sanitation Data'!$H$11,0,10*ROW('Sanitation Data'!H36))),'Data Summary'!DH42="Yes"),OFFSET('Sanitation Data'!$H$11,0,10*ROW('Sanitation Data'!H36)),NA())</f>
        <v>#N/A</v>
      </c>
      <c r="AT42" s="100" t="e">
        <f ca="true">+IF(AND(ISNUMBER(OFFSET('Sanitation Data'!$H$12,0,10*ROW('Sanitation Data'!H36))),'Data Summary'!DI42="Yes"),OFFSET('Sanitation Data'!$H$12,0,10*ROW('Sanitation Data'!H36)),NA())</f>
        <v>#N/A</v>
      </c>
      <c r="AU42" s="100" t="e">
        <f ca="true">+IF(AND(ISNUMBER(OFFSET('Sanitation Data'!$I$4,0,10*ROW('Sanitation Data'!I36))),'Data Summary'!DJ42="Yes"),100-OFFSET('Sanitation Data'!$I$4,0,10*ROW('Sanitation Data'!I36)),NA())</f>
        <v>#N/A</v>
      </c>
      <c r="AV42" s="100" t="e">
        <f ca="true">+IF(AND(ISNUMBER(OFFSET('Sanitation Data'!$I$6,0,10*ROW('Sanitation Data'!I36))),'Data Summary'!DK42="Yes"),OFFSET('Sanitation Data'!$I$6,0,10*ROW('Sanitation Data'!I36)),NA())</f>
        <v>#N/A</v>
      </c>
      <c r="AW42" s="100" t="e">
        <f ca="true">+IF(AND(ISNUMBER(OFFSET('Sanitation Data'!$I$10,0,10*ROW('Sanitation Data'!I36))),'Data Summary'!DL42="Yes"),OFFSET('Sanitation Data'!$I$10,0,10*ROW('Sanitation Data'!I36)),NA())</f>
        <v>#N/A</v>
      </c>
      <c r="AX42" s="100" t="e">
        <f ca="true">+IF(AND(ISNUMBER(OFFSET('Sanitation Data'!$I$11,0,10*ROW('Sanitation Data'!I36))),'Data Summary'!DM42="Yes"),OFFSET('Sanitation Data'!$I$11,0,10*ROW('Sanitation Data'!I36)),NA())</f>
        <v>#N/A</v>
      </c>
      <c r="AY42" s="100" t="e">
        <f ca="true">+IF(AND(ISNUMBER(OFFSET('Sanitation Data'!$I$12,0,10*ROW('Sanitation Data'!I36))),'Data Summary'!DN42="Yes"),OFFSET('Sanitation Data'!$I$12,0,10*ROW('Sanitation Data'!I36)),NA())</f>
        <v>#N/A</v>
      </c>
      <c r="AZ42" s="101" t="e">
        <f ca="true">+IF(AND(ISNUMBER(OFFSET('Hygiene Data'!$D$5,0,10*ROW('Hygiene Data'!D36))),'Data Summary'!DO42="Yes"),OFFSET('Hygiene Data'!$D$5,0,10*ROW('Hygiene Data'!D36)),NA())</f>
        <v>#N/A</v>
      </c>
      <c r="BA42" s="101" t="e">
        <f ca="true">+IF(AND(ISNUMBER(OFFSET('Hygiene Data'!$D$7,0,10*ROW('Hygiene Data'!D36))),'Data Summary'!DP42="Yes"),OFFSET('Hygiene Data'!$D$7,0,10*ROW('Hygiene Data'!D36)),NA())</f>
        <v>#N/A</v>
      </c>
      <c r="BB42" s="101" t="e">
        <f ca="true">+IF(AND(ISNUMBER(OFFSET('Hygiene Data'!$D$9,0,10*ROW('Hygiene Data'!D36))),'Data Summary'!DQ42="Yes"),OFFSET('Hygiene Data'!$D$9,0,10*ROW('Hygiene Data'!D36)),NA())</f>
        <v>#N/A</v>
      </c>
      <c r="BC42" s="101" t="e">
        <f ca="true">+IF(AND(ISNUMBER(OFFSET('Hygiene Data'!$E$5,0,10*ROW('Hygiene Data'!E36))),'Data Summary'!DR42="Yes"),OFFSET('Hygiene Data'!$E$5,0,10*ROW('Hygiene Data'!E36)),NA())</f>
        <v>#N/A</v>
      </c>
      <c r="BD42" s="101" t="e">
        <f ca="true">+IF(AND(ISNUMBER(OFFSET('Hygiene Data'!$E$7,0,10*ROW('Hygiene Data'!E36))),'Data Summary'!DS42="Yes"),OFFSET('Hygiene Data'!$E$7,0,10*ROW('Hygiene Data'!E36)),NA())</f>
        <v>#N/A</v>
      </c>
      <c r="BE42" s="101" t="e">
        <f ca="true">+IF(AND(ISNUMBER(OFFSET('Hygiene Data'!$E$9,0,10*ROW('Hygiene Data'!E36))),'Data Summary'!DT42="Yes"),OFFSET('Hygiene Data'!$E$9,0,10*ROW('Hygiene Data'!E36)),NA())</f>
        <v>#N/A</v>
      </c>
      <c r="BF42" s="101" t="e">
        <f ca="true">+IF(AND(ISNUMBER(OFFSET('Hygiene Data'!$F$5,0,10*ROW('Hygiene Data'!F36))),'Data Summary'!DU42="Yes"),OFFSET('Hygiene Data'!$F$5,0,10*ROW('Hygiene Data'!F36)),NA())</f>
        <v>#N/A</v>
      </c>
      <c r="BG42" s="101" t="e">
        <f ca="true">+IF(AND(ISNUMBER(OFFSET('Hygiene Data'!$F$7,0,10*ROW('Hygiene Data'!F36))),'Data Summary'!DV42="Yes"),OFFSET('Hygiene Data'!$F$7,0,10*ROW('Hygiene Data'!F36)),NA())</f>
        <v>#N/A</v>
      </c>
      <c r="BH42" s="101" t="e">
        <f ca="true">+IF(AND(ISNUMBER(OFFSET('Hygiene Data'!$F$9,0,10*ROW('Hygiene Data'!F36))),'Data Summary'!DW42="Yes"),OFFSET('Hygiene Data'!$F$9,0,10*ROW('Hygiene Data'!F36)),NA())</f>
        <v>#N/A</v>
      </c>
      <c r="BI42" s="101" t="e">
        <f ca="true">+IF(AND(ISNUMBER(OFFSET('Hygiene Data'!$G$5,0,10*ROW('Hygiene Data'!G36))),'Data Summary'!DX42="Yes"),OFFSET('Hygiene Data'!$G$5,0,10*ROW('Hygiene Data'!G36)),NA())</f>
        <v>#N/A</v>
      </c>
      <c r="BJ42" s="101" t="e">
        <f ca="true">+IF(AND(ISNUMBER(OFFSET('Hygiene Data'!$G$7,0,10*ROW('Hygiene Data'!G36))),'Data Summary'!DY42="Yes"),OFFSET('Hygiene Data'!$G$7,0,10*ROW('Hygiene Data'!G36)),NA())</f>
        <v>#N/A</v>
      </c>
      <c r="BK42" s="101" t="e">
        <f ca="true">+IF(AND(ISNUMBER(OFFSET('Hygiene Data'!$G$9,0,10*ROW('Hygiene Data'!G36))),'Data Summary'!DZ42="Yes"),OFFSET('Hygiene Data'!$G$9,0,10*ROW('Hygiene Data'!G36)),NA())</f>
        <v>#N/A</v>
      </c>
      <c r="BL42" s="101" t="e">
        <f ca="true">+IF(AND(ISNUMBER(OFFSET('Hygiene Data'!$H$5,0,10*ROW('Hygiene Data'!H36))),'Data Summary'!EA42="Yes"),OFFSET('Hygiene Data'!$H$5,0,10*ROW('Hygiene Data'!H36)),NA())</f>
        <v>#N/A</v>
      </c>
      <c r="BM42" s="101" t="e">
        <f ca="true">+IF(AND(ISNUMBER(OFFSET('Hygiene Data'!$H$7,0,10*ROW('Hygiene Data'!H36))),'Data Summary'!EB42="Yes"),OFFSET('Hygiene Data'!$H$7,0,10*ROW('Hygiene Data'!H36)),NA())</f>
        <v>#N/A</v>
      </c>
      <c r="BN42" s="101" t="e">
        <f ca="true">+IF(AND(ISNUMBER(OFFSET('Hygiene Data'!$H$9,0,10*ROW('Hygiene Data'!H36))),'Data Summary'!EC42="Yes"),OFFSET('Hygiene Data'!$H$9,0,10*ROW('Hygiene Data'!H36)),NA())</f>
        <v>#N/A</v>
      </c>
      <c r="BO42" s="101" t="e">
        <f ca="true">+IF(AND(ISNUMBER(OFFSET('Hygiene Data'!$I$5,0,10*ROW('Hygiene Data'!I36))),'Data Summary'!ED42="Yes"),OFFSET('Hygiene Data'!$I$5,0,10*ROW('Hygiene Data'!I36)),NA())</f>
        <v>#N/A</v>
      </c>
      <c r="BP42" s="101" t="e">
        <f ca="true">+IF(AND(ISNUMBER(OFFSET('Hygiene Data'!$I$7,0,10*ROW('Hygiene Data'!I36))),'Data Summary'!EE42="Yes"),OFFSET('Hygiene Data'!$I$7,0,10*ROW('Hygiene Data'!I36)),NA())</f>
        <v>#N/A</v>
      </c>
      <c r="BQ42" s="101" t="e">
        <f ca="true">+IF(AND(ISNUMBER(OFFSET('Hygiene Data'!$I$9,0,10*ROW('Hygiene Data'!I36))),'Data Summary'!EF42="Yes"),OFFSET('Hygiene Data'!$I$9,0,10*ROW('Hygiene Data'!I36)),NA())</f>
        <v>#N/A</v>
      </c>
    </row>
    <row xmlns:x14ac="http://schemas.microsoft.com/office/spreadsheetml/2009/9/ac" r="43" x14ac:dyDescent="0.2">
      <c r="A43" s="362" t="e">
        <f ca="true">+RIGHT('Data Summary'!A43,LEN('Data Summary'!A43)-9)</f>
        <v>#VALUE!</v>
      </c>
      <c r="B43" s="38" t="str">
        <f ca="true">+IF(ISTEXT('Data Summary'!B43),'Data Summary'!B43,"")</f>
        <v/>
      </c>
      <c r="C43" s="361" t="e">
        <f ca="true">+VALUE('Data Summary'!C43)</f>
        <v>#VALUE!</v>
      </c>
      <c r="D43" s="99" t="e">
        <f ca="true">+IF(AND(ISNUMBER(OFFSET('Water Data'!$D$4,0,10*ROW('Water Data'!D37))),'Data Summary'!BS43="Yes"),100-OFFSET('Water Data'!$D$4,0,10*ROW('Water Data'!D37)),NA())</f>
        <v>#N/A</v>
      </c>
      <c r="E43" s="99" t="e">
        <f ca="true">+IF(AND(ISNUMBER(OFFSET('Water Data'!$D$6,0,10*ROW('Water Data'!D37))),'Data Summary'!BT43="Yes"),OFFSET('Water Data'!$D$6,0,10*ROW('Water Data'!D37)),NA())</f>
        <v>#N/A</v>
      </c>
      <c r="F43" s="99" t="e">
        <f ca="true">+IF(AND(ISNUMBER(OFFSET('Water Data'!$D$9,0,10*ROW('Water Data'!D37))),'Data Summary'!BU43="Yes"),OFFSET('Water Data'!$D$9,0,10*ROW('Water Data'!D37)),NA())</f>
        <v>#N/A</v>
      </c>
      <c r="G43" s="99" t="e">
        <f ca="true">+IF(AND(ISNUMBER(OFFSET('Water Data'!$E$4,0,10*ROW('Water Data'!E37))),'Data Summary'!BV43="Yes"),100-OFFSET('Water Data'!$E$4,0,10*ROW('Water Data'!E37)),NA())</f>
        <v>#N/A</v>
      </c>
      <c r="H43" s="99" t="e">
        <f ca="true">+IF(AND(ISNUMBER(OFFSET('Water Data'!$E$6,0,10*ROW('Water Data'!E37))),'Data Summary'!BW43="Yes"),OFFSET('Water Data'!$E$6,0,10*ROW('Water Data'!E37)),NA())</f>
        <v>#N/A</v>
      </c>
      <c r="I43" s="99" t="e">
        <f ca="true">+IF(AND(ISNUMBER(OFFSET('Water Data'!$E$9,0,10*ROW('Water Data'!E37))),'Data Summary'!BX43="Yes"),OFFSET('Water Data'!$E$9,0,10*ROW('Water Data'!E37)),NA())</f>
        <v>#N/A</v>
      </c>
      <c r="J43" s="99" t="e">
        <f ca="true">+IF(AND(ISNUMBER(OFFSET('Water Data'!$F$4,0,10*ROW('Water Data'!F37))),'Data Summary'!BY43="Yes"),100-OFFSET('Water Data'!$F$4,0,10*ROW('Water Data'!F37)),NA())</f>
        <v>#N/A</v>
      </c>
      <c r="K43" s="99" t="e">
        <f ca="true">+IF(AND(ISNUMBER(OFFSET('Water Data'!$F$6,0,10*ROW('Water Data'!F37))),'Data Summary'!BZ43="Yes"),OFFSET('Water Data'!$F$6,0,10*ROW('Water Data'!F37)),NA())</f>
        <v>#N/A</v>
      </c>
      <c r="L43" s="99" t="e">
        <f ca="true">+IF(AND(ISNUMBER(OFFSET('Water Data'!$F$9,0,10*ROW('Water Data'!F37))),'Data Summary'!CA43="Yes"),OFFSET('Water Data'!$F$9,0,10*ROW('Water Data'!F37)),NA())</f>
        <v>#N/A</v>
      </c>
      <c r="M43" s="99" t="e">
        <f ca="true">+IF(AND(ISNUMBER(OFFSET('Water Data'!$G$4,0,10*ROW('Water Data'!G37))),'Data Summary'!CB43="Yes"),100-OFFSET('Water Data'!$G$4,0,10*ROW('Water Data'!G37)),NA())</f>
        <v>#N/A</v>
      </c>
      <c r="N43" s="99" t="e">
        <f ca="true">+IF(AND(ISNUMBER(OFFSET('Water Data'!$G$6,0,10*ROW('Water Data'!G37))),'Data Summary'!CC43="Yes"),OFFSET('Water Data'!$G$6,0,10*ROW('Water Data'!G37)),NA())</f>
        <v>#N/A</v>
      </c>
      <c r="O43" s="99" t="e">
        <f ca="true">+IF(AND(ISNUMBER(OFFSET('Water Data'!$G$9,0,10*ROW('Water Data'!G37))),'Data Summary'!CD43="Yes"),OFFSET('Water Data'!$G$9,0,10*ROW('Water Data'!G37)),NA())</f>
        <v>#N/A</v>
      </c>
      <c r="P43" s="99" t="e">
        <f ca="true">+IF(AND(ISNUMBER(OFFSET('Water Data'!$H$4,0,10*ROW('Water Data'!H37))),'Data Summary'!CE43="Yes"),100-OFFSET('Water Data'!$H$4,0,10*ROW('Water Data'!H37)),NA())</f>
        <v>#N/A</v>
      </c>
      <c r="Q43" s="99" t="e">
        <f ca="true">+IF(AND(ISNUMBER(OFFSET('Water Data'!$H$6,0,10*ROW('Water Data'!H37))),'Data Summary'!CF43="Yes"),OFFSET('Water Data'!$H$6,0,10*ROW('Water Data'!H37)),NA())</f>
        <v>#N/A</v>
      </c>
      <c r="R43" s="99" t="e">
        <f ca="true">+IF(AND(ISNUMBER(OFFSET('Water Data'!$H$9,0,10*ROW('Water Data'!H37))),'Data Summary'!CG43="Yes"),OFFSET('Water Data'!$H$9,0,10*ROW('Water Data'!H37)),NA())</f>
        <v>#N/A</v>
      </c>
      <c r="S43" s="99" t="e">
        <f ca="true">+IF(AND(ISNUMBER(OFFSET('Water Data'!$I$4,0,10*ROW('Water Data'!I37))),'Data Summary'!CH43="Yes"),100-OFFSET('Water Data'!$I$4,0,10*ROW('Water Data'!I37)),NA())</f>
        <v>#N/A</v>
      </c>
      <c r="T43" s="99" t="e">
        <f ca="true">+IF(AND(ISNUMBER(OFFSET('Water Data'!$I$6,0,10*ROW('Water Data'!I37))),'Data Summary'!CI43="Yes"),OFFSET('Water Data'!$I$6,0,10*ROW('Water Data'!I37)),NA())</f>
        <v>#N/A</v>
      </c>
      <c r="U43" s="99" t="e">
        <f ca="true">+IF(AND(ISNUMBER(OFFSET('Water Data'!$I$9,0,10*ROW('Water Data'!I37))),'Data Summary'!CJ43="Yes"),OFFSET('Water Data'!$I$9,0,10*ROW('Water Data'!I37)),NA())</f>
        <v>#N/A</v>
      </c>
      <c r="V43" s="100" t="e">
        <f ca="true">+IF(AND(ISNUMBER(OFFSET('Sanitation Data'!$D$4,0,10*ROW('Sanitation Data'!D37))),'Data Summary'!CK43="Yes"),100-OFFSET('Sanitation Data'!$D$4,0,10*ROW('Sanitation Data'!D37)),NA())</f>
        <v>#N/A</v>
      </c>
      <c r="W43" s="100" t="e">
        <f ca="true">+IF(AND(ISNUMBER(OFFSET('Sanitation Data'!$D$6,0,10*ROW('Sanitation Data'!D37))),'Data Summary'!CL43="Yes"),OFFSET('Sanitation Data'!$D$6,0,10*ROW('Sanitation Data'!D37)),NA())</f>
        <v>#N/A</v>
      </c>
      <c r="X43" s="100" t="e">
        <f ca="true">+IF(AND(ISNUMBER(OFFSET('Sanitation Data'!$D$10,0,10*ROW('Sanitation Data'!D37))),'Data Summary'!CM43="Yes"),OFFSET('Sanitation Data'!$D$10,0,10*ROW('Sanitation Data'!D37)),NA())</f>
        <v>#N/A</v>
      </c>
      <c r="Y43" s="100" t="e">
        <f ca="true">+IF(AND(ISNUMBER(OFFSET('Sanitation Data'!$D$11,0,10*ROW('Sanitation Data'!D37))),'Data Summary'!CN43="Yes"),OFFSET('Sanitation Data'!$D$11,0,10*ROW('Sanitation Data'!D37)),NA())</f>
        <v>#N/A</v>
      </c>
      <c r="Z43" s="100" t="e">
        <f ca="true">+IF(AND(ISNUMBER(OFFSET('Sanitation Data'!$D$12,0,10*ROW('Sanitation Data'!D37))),'Data Summary'!CO43="Yes"),OFFSET('Sanitation Data'!$D$12,0,10*ROW('Sanitation Data'!D37)),NA())</f>
        <v>#N/A</v>
      </c>
      <c r="AA43" s="100" t="e">
        <f ca="true">+IF(AND(ISNUMBER(OFFSET('Sanitation Data'!$E$4,0,10*ROW('Sanitation Data'!E37))),'Data Summary'!CP43="Yes"),100-OFFSET('Sanitation Data'!$E$4,0,10*ROW('Sanitation Data'!E37)),NA())</f>
        <v>#N/A</v>
      </c>
      <c r="AB43" s="100" t="e">
        <f ca="true">+IF(AND(ISNUMBER(OFFSET('Sanitation Data'!$E$6,0,10*ROW('Sanitation Data'!E37))),'Data Summary'!CQ43="Yes"),OFFSET('Sanitation Data'!$E$6,0,10*ROW('Sanitation Data'!E37)),NA())</f>
        <v>#N/A</v>
      </c>
      <c r="AC43" s="100" t="e">
        <f ca="true">+IF(AND(ISNUMBER(OFFSET('Sanitation Data'!$E$10,0,10*ROW('Sanitation Data'!E37))),'Data Summary'!CR43="Yes"),OFFSET('Sanitation Data'!$E$10,0,10*ROW('Sanitation Data'!E37)),NA())</f>
        <v>#N/A</v>
      </c>
      <c r="AD43" s="100" t="e">
        <f ca="true">+IF(AND(ISNUMBER(OFFSET('Sanitation Data'!$E$11,0,10*ROW('Sanitation Data'!E37))),'Data Summary'!CS43="Yes"),OFFSET('Sanitation Data'!$E$11,0,10*ROW('Sanitation Data'!E37)),NA())</f>
        <v>#N/A</v>
      </c>
      <c r="AE43" s="100" t="e">
        <f ca="true">+IF(AND(ISNUMBER(OFFSET('Sanitation Data'!$E$12,0,10*ROW('Sanitation Data'!E37))),'Data Summary'!CT43="Yes"),OFFSET('Sanitation Data'!$E$12,0,10*ROW('Sanitation Data'!E37)),NA())</f>
        <v>#N/A</v>
      </c>
      <c r="AF43" s="100" t="e">
        <f ca="true">+IF(AND(ISNUMBER(OFFSET('Sanitation Data'!$F$4,0,10*ROW('Sanitation Data'!F37))),'Data Summary'!CU43="Yes"),100-OFFSET('Sanitation Data'!$F$4,0,10*ROW('Sanitation Data'!F37)),NA())</f>
        <v>#N/A</v>
      </c>
      <c r="AG43" s="100" t="e">
        <f ca="true">+IF(AND(ISNUMBER(OFFSET('Sanitation Data'!$F$6,0,10*ROW('Sanitation Data'!F37))),'Data Summary'!CV43="Yes"),OFFSET('Sanitation Data'!$F$6,0,10*ROW('Sanitation Data'!F37)),NA())</f>
        <v>#N/A</v>
      </c>
      <c r="AH43" s="100" t="e">
        <f ca="true">+IF(AND(ISNUMBER(OFFSET('Sanitation Data'!$F$10,0,10*ROW('Sanitation Data'!F37))),'Data Summary'!CW43="Yes"),OFFSET('Sanitation Data'!$F$10,0,10*ROW('Sanitation Data'!F37)),NA())</f>
        <v>#N/A</v>
      </c>
      <c r="AI43" s="100" t="e">
        <f ca="true">+IF(AND(ISNUMBER(OFFSET('Sanitation Data'!$F$11,0,10*ROW('Sanitation Data'!F37))),'Data Summary'!CX43="Yes"),OFFSET('Sanitation Data'!$F$11,0,10*ROW('Sanitation Data'!F37)),NA())</f>
        <v>#N/A</v>
      </c>
      <c r="AJ43" s="100" t="e">
        <f ca="true">+IF(AND(ISNUMBER(OFFSET('Sanitation Data'!$F$12,0,10*ROW('Sanitation Data'!F37))),'Data Summary'!CY43="Yes"),OFFSET('Sanitation Data'!$F$12,0,10*ROW('Sanitation Data'!F37)),NA())</f>
        <v>#N/A</v>
      </c>
      <c r="AK43" s="100" t="e">
        <f ca="true">+IF(AND(ISNUMBER(OFFSET('Sanitation Data'!$G$4,0,10*ROW('Sanitation Data'!G37))),'Data Summary'!CZ43="Yes"),100-OFFSET('Sanitation Data'!$G$4,0,10*ROW('Sanitation Data'!G37)),NA())</f>
        <v>#N/A</v>
      </c>
      <c r="AL43" s="100" t="e">
        <f ca="true">+IF(AND(ISNUMBER(OFFSET('Sanitation Data'!$G$6,0,10*ROW('Sanitation Data'!G37))),'Data Summary'!DA43="Yes"),OFFSET('Sanitation Data'!$G$6,0,10*ROW('Sanitation Data'!G37)),NA())</f>
        <v>#N/A</v>
      </c>
      <c r="AM43" s="100" t="e">
        <f ca="true">+IF(AND(ISNUMBER(OFFSET('Sanitation Data'!$G$10,0,10*ROW('Sanitation Data'!G37))),'Data Summary'!DB43="Yes"),OFFSET('Sanitation Data'!$G$10,0,10*ROW('Sanitation Data'!G37)),NA())</f>
        <v>#N/A</v>
      </c>
      <c r="AN43" s="100" t="e">
        <f ca="true">+IF(AND(ISNUMBER(OFFSET('Sanitation Data'!$G$11,0,10*ROW('Sanitation Data'!G37))),'Data Summary'!DC43="Yes"),OFFSET('Sanitation Data'!$G$11,0,10*ROW('Sanitation Data'!G37)),NA())</f>
        <v>#N/A</v>
      </c>
      <c r="AO43" s="100" t="e">
        <f ca="true">+IF(AND(ISNUMBER(OFFSET('Sanitation Data'!$G$12,0,10*ROW('Sanitation Data'!G37))),'Data Summary'!DD43="Yes"),OFFSET('Sanitation Data'!$G$12,0,10*ROW('Sanitation Data'!G37)),NA())</f>
        <v>#N/A</v>
      </c>
      <c r="AP43" s="100" t="e">
        <f ca="true">+IF(AND(ISNUMBER(OFFSET('Sanitation Data'!$H$4,0,10*ROW('Sanitation Data'!H37))),'Data Summary'!DE43="Yes"),100-OFFSET('Sanitation Data'!$H$4,0,10*ROW('Sanitation Data'!H37)),NA())</f>
        <v>#N/A</v>
      </c>
      <c r="AQ43" s="100" t="e">
        <f ca="true">+IF(AND(ISNUMBER(OFFSET('Sanitation Data'!$H$6,0,10*ROW('Sanitation Data'!H37))),'Data Summary'!DF43="Yes"),OFFSET('Sanitation Data'!$H$6,0,10*ROW('Sanitation Data'!H37)),NA())</f>
        <v>#N/A</v>
      </c>
      <c r="AR43" s="100" t="e">
        <f ca="true">+IF(AND(ISNUMBER(OFFSET('Sanitation Data'!$H$10,0,10*ROW('Sanitation Data'!H37))),'Data Summary'!DG43="Yes"),OFFSET('Sanitation Data'!$H$10,0,10*ROW('Sanitation Data'!H37)),NA())</f>
        <v>#N/A</v>
      </c>
      <c r="AS43" s="100" t="e">
        <f ca="true">+IF(AND(ISNUMBER(OFFSET('Sanitation Data'!$H$11,0,10*ROW('Sanitation Data'!H37))),'Data Summary'!DH43="Yes"),OFFSET('Sanitation Data'!$H$11,0,10*ROW('Sanitation Data'!H37)),NA())</f>
        <v>#N/A</v>
      </c>
      <c r="AT43" s="100" t="e">
        <f ca="true">+IF(AND(ISNUMBER(OFFSET('Sanitation Data'!$H$12,0,10*ROW('Sanitation Data'!H37))),'Data Summary'!DI43="Yes"),OFFSET('Sanitation Data'!$H$12,0,10*ROW('Sanitation Data'!H37)),NA())</f>
        <v>#N/A</v>
      </c>
      <c r="AU43" s="100" t="e">
        <f ca="true">+IF(AND(ISNUMBER(OFFSET('Sanitation Data'!$I$4,0,10*ROW('Sanitation Data'!I37))),'Data Summary'!DJ43="Yes"),100-OFFSET('Sanitation Data'!$I$4,0,10*ROW('Sanitation Data'!I37)),NA())</f>
        <v>#N/A</v>
      </c>
      <c r="AV43" s="100" t="e">
        <f ca="true">+IF(AND(ISNUMBER(OFFSET('Sanitation Data'!$I$6,0,10*ROW('Sanitation Data'!I37))),'Data Summary'!DK43="Yes"),OFFSET('Sanitation Data'!$I$6,0,10*ROW('Sanitation Data'!I37)),NA())</f>
        <v>#N/A</v>
      </c>
      <c r="AW43" s="100" t="e">
        <f ca="true">+IF(AND(ISNUMBER(OFFSET('Sanitation Data'!$I$10,0,10*ROW('Sanitation Data'!I37))),'Data Summary'!DL43="Yes"),OFFSET('Sanitation Data'!$I$10,0,10*ROW('Sanitation Data'!I37)),NA())</f>
        <v>#N/A</v>
      </c>
      <c r="AX43" s="100" t="e">
        <f ca="true">+IF(AND(ISNUMBER(OFFSET('Sanitation Data'!$I$11,0,10*ROW('Sanitation Data'!I37))),'Data Summary'!DM43="Yes"),OFFSET('Sanitation Data'!$I$11,0,10*ROW('Sanitation Data'!I37)),NA())</f>
        <v>#N/A</v>
      </c>
      <c r="AY43" s="100" t="e">
        <f ca="true">+IF(AND(ISNUMBER(OFFSET('Sanitation Data'!$I$12,0,10*ROW('Sanitation Data'!I37))),'Data Summary'!DN43="Yes"),OFFSET('Sanitation Data'!$I$12,0,10*ROW('Sanitation Data'!I37)),NA())</f>
        <v>#N/A</v>
      </c>
      <c r="AZ43" s="101" t="e">
        <f ca="true">+IF(AND(ISNUMBER(OFFSET('Hygiene Data'!$D$5,0,10*ROW('Hygiene Data'!D37))),'Data Summary'!DO43="Yes"),OFFSET('Hygiene Data'!$D$5,0,10*ROW('Hygiene Data'!D37)),NA())</f>
        <v>#N/A</v>
      </c>
      <c r="BA43" s="101" t="e">
        <f ca="true">+IF(AND(ISNUMBER(OFFSET('Hygiene Data'!$D$7,0,10*ROW('Hygiene Data'!D37))),'Data Summary'!DP43="Yes"),OFFSET('Hygiene Data'!$D$7,0,10*ROW('Hygiene Data'!D37)),NA())</f>
        <v>#N/A</v>
      </c>
      <c r="BB43" s="101" t="e">
        <f ca="true">+IF(AND(ISNUMBER(OFFSET('Hygiene Data'!$D$9,0,10*ROW('Hygiene Data'!D37))),'Data Summary'!DQ43="Yes"),OFFSET('Hygiene Data'!$D$9,0,10*ROW('Hygiene Data'!D37)),NA())</f>
        <v>#N/A</v>
      </c>
      <c r="BC43" s="101" t="e">
        <f ca="true">+IF(AND(ISNUMBER(OFFSET('Hygiene Data'!$E$5,0,10*ROW('Hygiene Data'!E37))),'Data Summary'!DR43="Yes"),OFFSET('Hygiene Data'!$E$5,0,10*ROW('Hygiene Data'!E37)),NA())</f>
        <v>#N/A</v>
      </c>
      <c r="BD43" s="101" t="e">
        <f ca="true">+IF(AND(ISNUMBER(OFFSET('Hygiene Data'!$E$7,0,10*ROW('Hygiene Data'!E37))),'Data Summary'!DS43="Yes"),OFFSET('Hygiene Data'!$E$7,0,10*ROW('Hygiene Data'!E37)),NA())</f>
        <v>#N/A</v>
      </c>
      <c r="BE43" s="101" t="e">
        <f ca="true">+IF(AND(ISNUMBER(OFFSET('Hygiene Data'!$E$9,0,10*ROW('Hygiene Data'!E37))),'Data Summary'!DT43="Yes"),OFFSET('Hygiene Data'!$E$9,0,10*ROW('Hygiene Data'!E37)),NA())</f>
        <v>#N/A</v>
      </c>
      <c r="BF43" s="101" t="e">
        <f ca="true">+IF(AND(ISNUMBER(OFFSET('Hygiene Data'!$F$5,0,10*ROW('Hygiene Data'!F37))),'Data Summary'!DU43="Yes"),OFFSET('Hygiene Data'!$F$5,0,10*ROW('Hygiene Data'!F37)),NA())</f>
        <v>#N/A</v>
      </c>
      <c r="BG43" s="101" t="e">
        <f ca="true">+IF(AND(ISNUMBER(OFFSET('Hygiene Data'!$F$7,0,10*ROW('Hygiene Data'!F37))),'Data Summary'!DV43="Yes"),OFFSET('Hygiene Data'!$F$7,0,10*ROW('Hygiene Data'!F37)),NA())</f>
        <v>#N/A</v>
      </c>
      <c r="BH43" s="101" t="e">
        <f ca="true">+IF(AND(ISNUMBER(OFFSET('Hygiene Data'!$F$9,0,10*ROW('Hygiene Data'!F37))),'Data Summary'!DW43="Yes"),OFFSET('Hygiene Data'!$F$9,0,10*ROW('Hygiene Data'!F37)),NA())</f>
        <v>#N/A</v>
      </c>
      <c r="BI43" s="101" t="e">
        <f ca="true">+IF(AND(ISNUMBER(OFFSET('Hygiene Data'!$G$5,0,10*ROW('Hygiene Data'!G37))),'Data Summary'!DX43="Yes"),OFFSET('Hygiene Data'!$G$5,0,10*ROW('Hygiene Data'!G37)),NA())</f>
        <v>#N/A</v>
      </c>
      <c r="BJ43" s="101" t="e">
        <f ca="true">+IF(AND(ISNUMBER(OFFSET('Hygiene Data'!$G$7,0,10*ROW('Hygiene Data'!G37))),'Data Summary'!DY43="Yes"),OFFSET('Hygiene Data'!$G$7,0,10*ROW('Hygiene Data'!G37)),NA())</f>
        <v>#N/A</v>
      </c>
      <c r="BK43" s="101" t="e">
        <f ca="true">+IF(AND(ISNUMBER(OFFSET('Hygiene Data'!$G$9,0,10*ROW('Hygiene Data'!G37))),'Data Summary'!DZ43="Yes"),OFFSET('Hygiene Data'!$G$9,0,10*ROW('Hygiene Data'!G37)),NA())</f>
        <v>#N/A</v>
      </c>
      <c r="BL43" s="101" t="e">
        <f ca="true">+IF(AND(ISNUMBER(OFFSET('Hygiene Data'!$H$5,0,10*ROW('Hygiene Data'!H37))),'Data Summary'!EA43="Yes"),OFFSET('Hygiene Data'!$H$5,0,10*ROW('Hygiene Data'!H37)),NA())</f>
        <v>#N/A</v>
      </c>
      <c r="BM43" s="101" t="e">
        <f ca="true">+IF(AND(ISNUMBER(OFFSET('Hygiene Data'!$H$7,0,10*ROW('Hygiene Data'!H37))),'Data Summary'!EB43="Yes"),OFFSET('Hygiene Data'!$H$7,0,10*ROW('Hygiene Data'!H37)),NA())</f>
        <v>#N/A</v>
      </c>
      <c r="BN43" s="101" t="e">
        <f ca="true">+IF(AND(ISNUMBER(OFFSET('Hygiene Data'!$H$9,0,10*ROW('Hygiene Data'!H37))),'Data Summary'!EC43="Yes"),OFFSET('Hygiene Data'!$H$9,0,10*ROW('Hygiene Data'!H37)),NA())</f>
        <v>#N/A</v>
      </c>
      <c r="BO43" s="101" t="e">
        <f ca="true">+IF(AND(ISNUMBER(OFFSET('Hygiene Data'!$I$5,0,10*ROW('Hygiene Data'!I37))),'Data Summary'!ED43="Yes"),OFFSET('Hygiene Data'!$I$5,0,10*ROW('Hygiene Data'!I37)),NA())</f>
        <v>#N/A</v>
      </c>
      <c r="BP43" s="101" t="e">
        <f ca="true">+IF(AND(ISNUMBER(OFFSET('Hygiene Data'!$I$7,0,10*ROW('Hygiene Data'!I37))),'Data Summary'!EE43="Yes"),OFFSET('Hygiene Data'!$I$7,0,10*ROW('Hygiene Data'!I37)),NA())</f>
        <v>#N/A</v>
      </c>
      <c r="BQ43" s="101" t="e">
        <f ca="true">+IF(AND(ISNUMBER(OFFSET('Hygiene Data'!$I$9,0,10*ROW('Hygiene Data'!I37))),'Data Summary'!EF43="Yes"),OFFSET('Hygiene Data'!$I$9,0,10*ROW('Hygiene Data'!I37)),NA())</f>
        <v>#N/A</v>
      </c>
    </row>
    <row xmlns:x14ac="http://schemas.microsoft.com/office/spreadsheetml/2009/9/ac" r="44" x14ac:dyDescent="0.2">
      <c r="A44" s="362" t="e">
        <f ca="true">+RIGHT('Data Summary'!A44,LEN('Data Summary'!A44)-9)</f>
        <v>#VALUE!</v>
      </c>
      <c r="B44" s="38" t="str">
        <f ca="true">+IF(ISTEXT('Data Summary'!B44),'Data Summary'!B44,"")</f>
        <v/>
      </c>
      <c r="C44" s="361" t="e">
        <f ca="true">+VALUE('Data Summary'!C44)</f>
        <v>#VALUE!</v>
      </c>
      <c r="D44" s="99" t="e">
        <f ca="true">+IF(AND(ISNUMBER(OFFSET('Water Data'!$D$4,0,10*ROW('Water Data'!D38))),'Data Summary'!BS44="Yes"),100-OFFSET('Water Data'!$D$4,0,10*ROW('Water Data'!D38)),NA())</f>
        <v>#N/A</v>
      </c>
      <c r="E44" s="99" t="e">
        <f ca="true">+IF(AND(ISNUMBER(OFFSET('Water Data'!$D$6,0,10*ROW('Water Data'!D38))),'Data Summary'!BT44="Yes"),OFFSET('Water Data'!$D$6,0,10*ROW('Water Data'!D38)),NA())</f>
        <v>#N/A</v>
      </c>
      <c r="F44" s="99" t="e">
        <f ca="true">+IF(AND(ISNUMBER(OFFSET('Water Data'!$D$9,0,10*ROW('Water Data'!D38))),'Data Summary'!BU44="Yes"),OFFSET('Water Data'!$D$9,0,10*ROW('Water Data'!D38)),NA())</f>
        <v>#N/A</v>
      </c>
      <c r="G44" s="99" t="e">
        <f ca="true">+IF(AND(ISNUMBER(OFFSET('Water Data'!$E$4,0,10*ROW('Water Data'!E38))),'Data Summary'!BV44="Yes"),100-OFFSET('Water Data'!$E$4,0,10*ROW('Water Data'!E38)),NA())</f>
        <v>#N/A</v>
      </c>
      <c r="H44" s="99" t="e">
        <f ca="true">+IF(AND(ISNUMBER(OFFSET('Water Data'!$E$6,0,10*ROW('Water Data'!E38))),'Data Summary'!BW44="Yes"),OFFSET('Water Data'!$E$6,0,10*ROW('Water Data'!E38)),NA())</f>
        <v>#N/A</v>
      </c>
      <c r="I44" s="99" t="e">
        <f ca="true">+IF(AND(ISNUMBER(OFFSET('Water Data'!$E$9,0,10*ROW('Water Data'!E38))),'Data Summary'!BX44="Yes"),OFFSET('Water Data'!$E$9,0,10*ROW('Water Data'!E38)),NA())</f>
        <v>#N/A</v>
      </c>
      <c r="J44" s="99" t="e">
        <f ca="true">+IF(AND(ISNUMBER(OFFSET('Water Data'!$F$4,0,10*ROW('Water Data'!F38))),'Data Summary'!BY44="Yes"),100-OFFSET('Water Data'!$F$4,0,10*ROW('Water Data'!F38)),NA())</f>
        <v>#N/A</v>
      </c>
      <c r="K44" s="99" t="e">
        <f ca="true">+IF(AND(ISNUMBER(OFFSET('Water Data'!$F$6,0,10*ROW('Water Data'!F38))),'Data Summary'!BZ44="Yes"),OFFSET('Water Data'!$F$6,0,10*ROW('Water Data'!F38)),NA())</f>
        <v>#N/A</v>
      </c>
      <c r="L44" s="99" t="e">
        <f ca="true">+IF(AND(ISNUMBER(OFFSET('Water Data'!$F$9,0,10*ROW('Water Data'!F38))),'Data Summary'!CA44="Yes"),OFFSET('Water Data'!$F$9,0,10*ROW('Water Data'!F38)),NA())</f>
        <v>#N/A</v>
      </c>
      <c r="M44" s="99" t="e">
        <f ca="true">+IF(AND(ISNUMBER(OFFSET('Water Data'!$G$4,0,10*ROW('Water Data'!G38))),'Data Summary'!CB44="Yes"),100-OFFSET('Water Data'!$G$4,0,10*ROW('Water Data'!G38)),NA())</f>
        <v>#N/A</v>
      </c>
      <c r="N44" s="99" t="e">
        <f ca="true">+IF(AND(ISNUMBER(OFFSET('Water Data'!$G$6,0,10*ROW('Water Data'!G38))),'Data Summary'!CC44="Yes"),OFFSET('Water Data'!$G$6,0,10*ROW('Water Data'!G38)),NA())</f>
        <v>#N/A</v>
      </c>
      <c r="O44" s="99" t="e">
        <f ca="true">+IF(AND(ISNUMBER(OFFSET('Water Data'!$G$9,0,10*ROW('Water Data'!G38))),'Data Summary'!CD44="Yes"),OFFSET('Water Data'!$G$9,0,10*ROW('Water Data'!G38)),NA())</f>
        <v>#N/A</v>
      </c>
      <c r="P44" s="99" t="e">
        <f ca="true">+IF(AND(ISNUMBER(OFFSET('Water Data'!$H$4,0,10*ROW('Water Data'!H38))),'Data Summary'!CE44="Yes"),100-OFFSET('Water Data'!$H$4,0,10*ROW('Water Data'!H38)),NA())</f>
        <v>#N/A</v>
      </c>
      <c r="Q44" s="99" t="e">
        <f ca="true">+IF(AND(ISNUMBER(OFFSET('Water Data'!$H$6,0,10*ROW('Water Data'!H38))),'Data Summary'!CF44="Yes"),OFFSET('Water Data'!$H$6,0,10*ROW('Water Data'!H38)),NA())</f>
        <v>#N/A</v>
      </c>
      <c r="R44" s="99" t="e">
        <f ca="true">+IF(AND(ISNUMBER(OFFSET('Water Data'!$H$9,0,10*ROW('Water Data'!H38))),'Data Summary'!CG44="Yes"),OFFSET('Water Data'!$H$9,0,10*ROW('Water Data'!H38)),NA())</f>
        <v>#N/A</v>
      </c>
      <c r="S44" s="99" t="e">
        <f ca="true">+IF(AND(ISNUMBER(OFFSET('Water Data'!$I$4,0,10*ROW('Water Data'!I38))),'Data Summary'!CH44="Yes"),100-OFFSET('Water Data'!$I$4,0,10*ROW('Water Data'!I38)),NA())</f>
        <v>#N/A</v>
      </c>
      <c r="T44" s="99" t="e">
        <f ca="true">+IF(AND(ISNUMBER(OFFSET('Water Data'!$I$6,0,10*ROW('Water Data'!I38))),'Data Summary'!CI44="Yes"),OFFSET('Water Data'!$I$6,0,10*ROW('Water Data'!I38)),NA())</f>
        <v>#N/A</v>
      </c>
      <c r="U44" s="99" t="e">
        <f ca="true">+IF(AND(ISNUMBER(OFFSET('Water Data'!$I$9,0,10*ROW('Water Data'!I38))),'Data Summary'!CJ44="Yes"),OFFSET('Water Data'!$I$9,0,10*ROW('Water Data'!I38)),NA())</f>
        <v>#N/A</v>
      </c>
      <c r="V44" s="100" t="e">
        <f ca="true">+IF(AND(ISNUMBER(OFFSET('Sanitation Data'!$D$4,0,10*ROW('Sanitation Data'!D38))),'Data Summary'!CK44="Yes"),100-OFFSET('Sanitation Data'!$D$4,0,10*ROW('Sanitation Data'!D38)),NA())</f>
        <v>#N/A</v>
      </c>
      <c r="W44" s="100" t="e">
        <f ca="true">+IF(AND(ISNUMBER(OFFSET('Sanitation Data'!$D$6,0,10*ROW('Sanitation Data'!D38))),'Data Summary'!CL44="Yes"),OFFSET('Sanitation Data'!$D$6,0,10*ROW('Sanitation Data'!D38)),NA())</f>
        <v>#N/A</v>
      </c>
      <c r="X44" s="100" t="e">
        <f ca="true">+IF(AND(ISNUMBER(OFFSET('Sanitation Data'!$D$10,0,10*ROW('Sanitation Data'!D38))),'Data Summary'!CM44="Yes"),OFFSET('Sanitation Data'!$D$10,0,10*ROW('Sanitation Data'!D38)),NA())</f>
        <v>#N/A</v>
      </c>
      <c r="Y44" s="100" t="e">
        <f ca="true">+IF(AND(ISNUMBER(OFFSET('Sanitation Data'!$D$11,0,10*ROW('Sanitation Data'!D38))),'Data Summary'!CN44="Yes"),OFFSET('Sanitation Data'!$D$11,0,10*ROW('Sanitation Data'!D38)),NA())</f>
        <v>#N/A</v>
      </c>
      <c r="Z44" s="100" t="e">
        <f ca="true">+IF(AND(ISNUMBER(OFFSET('Sanitation Data'!$D$12,0,10*ROW('Sanitation Data'!D38))),'Data Summary'!CO44="Yes"),OFFSET('Sanitation Data'!$D$12,0,10*ROW('Sanitation Data'!D38)),NA())</f>
        <v>#N/A</v>
      </c>
      <c r="AA44" s="100" t="e">
        <f ca="true">+IF(AND(ISNUMBER(OFFSET('Sanitation Data'!$E$4,0,10*ROW('Sanitation Data'!E38))),'Data Summary'!CP44="Yes"),100-OFFSET('Sanitation Data'!$E$4,0,10*ROW('Sanitation Data'!E38)),NA())</f>
        <v>#N/A</v>
      </c>
      <c r="AB44" s="100" t="e">
        <f ca="true">+IF(AND(ISNUMBER(OFFSET('Sanitation Data'!$E$6,0,10*ROW('Sanitation Data'!E38))),'Data Summary'!CQ44="Yes"),OFFSET('Sanitation Data'!$E$6,0,10*ROW('Sanitation Data'!E38)),NA())</f>
        <v>#N/A</v>
      </c>
      <c r="AC44" s="100" t="e">
        <f ca="true">+IF(AND(ISNUMBER(OFFSET('Sanitation Data'!$E$10,0,10*ROW('Sanitation Data'!E38))),'Data Summary'!CR44="Yes"),OFFSET('Sanitation Data'!$E$10,0,10*ROW('Sanitation Data'!E38)),NA())</f>
        <v>#N/A</v>
      </c>
      <c r="AD44" s="100" t="e">
        <f ca="true">+IF(AND(ISNUMBER(OFFSET('Sanitation Data'!$E$11,0,10*ROW('Sanitation Data'!E38))),'Data Summary'!CS44="Yes"),OFFSET('Sanitation Data'!$E$11,0,10*ROW('Sanitation Data'!E38)),NA())</f>
        <v>#N/A</v>
      </c>
      <c r="AE44" s="100" t="e">
        <f ca="true">+IF(AND(ISNUMBER(OFFSET('Sanitation Data'!$E$12,0,10*ROW('Sanitation Data'!E38))),'Data Summary'!CT44="Yes"),OFFSET('Sanitation Data'!$E$12,0,10*ROW('Sanitation Data'!E38)),NA())</f>
        <v>#N/A</v>
      </c>
      <c r="AF44" s="100" t="e">
        <f ca="true">+IF(AND(ISNUMBER(OFFSET('Sanitation Data'!$F$4,0,10*ROW('Sanitation Data'!F38))),'Data Summary'!CU44="Yes"),100-OFFSET('Sanitation Data'!$F$4,0,10*ROW('Sanitation Data'!F38)),NA())</f>
        <v>#N/A</v>
      </c>
      <c r="AG44" s="100" t="e">
        <f ca="true">+IF(AND(ISNUMBER(OFFSET('Sanitation Data'!$F$6,0,10*ROW('Sanitation Data'!F38))),'Data Summary'!CV44="Yes"),OFFSET('Sanitation Data'!$F$6,0,10*ROW('Sanitation Data'!F38)),NA())</f>
        <v>#N/A</v>
      </c>
      <c r="AH44" s="100" t="e">
        <f ca="true">+IF(AND(ISNUMBER(OFFSET('Sanitation Data'!$F$10,0,10*ROW('Sanitation Data'!F38))),'Data Summary'!CW44="Yes"),OFFSET('Sanitation Data'!$F$10,0,10*ROW('Sanitation Data'!F38)),NA())</f>
        <v>#N/A</v>
      </c>
      <c r="AI44" s="100" t="e">
        <f ca="true">+IF(AND(ISNUMBER(OFFSET('Sanitation Data'!$F$11,0,10*ROW('Sanitation Data'!F38))),'Data Summary'!CX44="Yes"),OFFSET('Sanitation Data'!$F$11,0,10*ROW('Sanitation Data'!F38)),NA())</f>
        <v>#N/A</v>
      </c>
      <c r="AJ44" s="100" t="e">
        <f ca="true">+IF(AND(ISNUMBER(OFFSET('Sanitation Data'!$F$12,0,10*ROW('Sanitation Data'!F38))),'Data Summary'!CY44="Yes"),OFFSET('Sanitation Data'!$F$12,0,10*ROW('Sanitation Data'!F38)),NA())</f>
        <v>#N/A</v>
      </c>
      <c r="AK44" s="100" t="e">
        <f ca="true">+IF(AND(ISNUMBER(OFFSET('Sanitation Data'!$G$4,0,10*ROW('Sanitation Data'!G38))),'Data Summary'!CZ44="Yes"),100-OFFSET('Sanitation Data'!$G$4,0,10*ROW('Sanitation Data'!G38)),NA())</f>
        <v>#N/A</v>
      </c>
      <c r="AL44" s="100" t="e">
        <f ca="true">+IF(AND(ISNUMBER(OFFSET('Sanitation Data'!$G$6,0,10*ROW('Sanitation Data'!G38))),'Data Summary'!DA44="Yes"),OFFSET('Sanitation Data'!$G$6,0,10*ROW('Sanitation Data'!G38)),NA())</f>
        <v>#N/A</v>
      </c>
      <c r="AM44" s="100" t="e">
        <f ca="true">+IF(AND(ISNUMBER(OFFSET('Sanitation Data'!$G$10,0,10*ROW('Sanitation Data'!G38))),'Data Summary'!DB44="Yes"),OFFSET('Sanitation Data'!$G$10,0,10*ROW('Sanitation Data'!G38)),NA())</f>
        <v>#N/A</v>
      </c>
      <c r="AN44" s="100" t="e">
        <f ca="true">+IF(AND(ISNUMBER(OFFSET('Sanitation Data'!$G$11,0,10*ROW('Sanitation Data'!G38))),'Data Summary'!DC44="Yes"),OFFSET('Sanitation Data'!$G$11,0,10*ROW('Sanitation Data'!G38)),NA())</f>
        <v>#N/A</v>
      </c>
      <c r="AO44" s="100" t="e">
        <f ca="true">+IF(AND(ISNUMBER(OFFSET('Sanitation Data'!$G$12,0,10*ROW('Sanitation Data'!G38))),'Data Summary'!DD44="Yes"),OFFSET('Sanitation Data'!$G$12,0,10*ROW('Sanitation Data'!G38)),NA())</f>
        <v>#N/A</v>
      </c>
      <c r="AP44" s="100" t="e">
        <f ca="true">+IF(AND(ISNUMBER(OFFSET('Sanitation Data'!$H$4,0,10*ROW('Sanitation Data'!H38))),'Data Summary'!DE44="Yes"),100-OFFSET('Sanitation Data'!$H$4,0,10*ROW('Sanitation Data'!H38)),NA())</f>
        <v>#N/A</v>
      </c>
      <c r="AQ44" s="100" t="e">
        <f ca="true">+IF(AND(ISNUMBER(OFFSET('Sanitation Data'!$H$6,0,10*ROW('Sanitation Data'!H38))),'Data Summary'!DF44="Yes"),OFFSET('Sanitation Data'!$H$6,0,10*ROW('Sanitation Data'!H38)),NA())</f>
        <v>#N/A</v>
      </c>
      <c r="AR44" s="100" t="e">
        <f ca="true">+IF(AND(ISNUMBER(OFFSET('Sanitation Data'!$H$10,0,10*ROW('Sanitation Data'!H38))),'Data Summary'!DG44="Yes"),OFFSET('Sanitation Data'!$H$10,0,10*ROW('Sanitation Data'!H38)),NA())</f>
        <v>#N/A</v>
      </c>
      <c r="AS44" s="100" t="e">
        <f ca="true">+IF(AND(ISNUMBER(OFFSET('Sanitation Data'!$H$11,0,10*ROW('Sanitation Data'!H38))),'Data Summary'!DH44="Yes"),OFFSET('Sanitation Data'!$H$11,0,10*ROW('Sanitation Data'!H38)),NA())</f>
        <v>#N/A</v>
      </c>
      <c r="AT44" s="100" t="e">
        <f ca="true">+IF(AND(ISNUMBER(OFFSET('Sanitation Data'!$H$12,0,10*ROW('Sanitation Data'!H38))),'Data Summary'!DI44="Yes"),OFFSET('Sanitation Data'!$H$12,0,10*ROW('Sanitation Data'!H38)),NA())</f>
        <v>#N/A</v>
      </c>
      <c r="AU44" s="100" t="e">
        <f ca="true">+IF(AND(ISNUMBER(OFFSET('Sanitation Data'!$I$4,0,10*ROW('Sanitation Data'!I38))),'Data Summary'!DJ44="Yes"),100-OFFSET('Sanitation Data'!$I$4,0,10*ROW('Sanitation Data'!I38)),NA())</f>
        <v>#N/A</v>
      </c>
      <c r="AV44" s="100" t="e">
        <f ca="true">+IF(AND(ISNUMBER(OFFSET('Sanitation Data'!$I$6,0,10*ROW('Sanitation Data'!I38))),'Data Summary'!DK44="Yes"),OFFSET('Sanitation Data'!$I$6,0,10*ROW('Sanitation Data'!I38)),NA())</f>
        <v>#N/A</v>
      </c>
      <c r="AW44" s="100" t="e">
        <f ca="true">+IF(AND(ISNUMBER(OFFSET('Sanitation Data'!$I$10,0,10*ROW('Sanitation Data'!I38))),'Data Summary'!DL44="Yes"),OFFSET('Sanitation Data'!$I$10,0,10*ROW('Sanitation Data'!I38)),NA())</f>
        <v>#N/A</v>
      </c>
      <c r="AX44" s="100" t="e">
        <f ca="true">+IF(AND(ISNUMBER(OFFSET('Sanitation Data'!$I$11,0,10*ROW('Sanitation Data'!I38))),'Data Summary'!DM44="Yes"),OFFSET('Sanitation Data'!$I$11,0,10*ROW('Sanitation Data'!I38)),NA())</f>
        <v>#N/A</v>
      </c>
      <c r="AY44" s="100" t="e">
        <f ca="true">+IF(AND(ISNUMBER(OFFSET('Sanitation Data'!$I$12,0,10*ROW('Sanitation Data'!I38))),'Data Summary'!DN44="Yes"),OFFSET('Sanitation Data'!$I$12,0,10*ROW('Sanitation Data'!I38)),NA())</f>
        <v>#N/A</v>
      </c>
      <c r="AZ44" s="101" t="e">
        <f ca="true">+IF(AND(ISNUMBER(OFFSET('Hygiene Data'!$D$5,0,10*ROW('Hygiene Data'!D38))),'Data Summary'!DO44="Yes"),OFFSET('Hygiene Data'!$D$5,0,10*ROW('Hygiene Data'!D38)),NA())</f>
        <v>#N/A</v>
      </c>
      <c r="BA44" s="101" t="e">
        <f ca="true">+IF(AND(ISNUMBER(OFFSET('Hygiene Data'!$D$7,0,10*ROW('Hygiene Data'!D38))),'Data Summary'!DP44="Yes"),OFFSET('Hygiene Data'!$D$7,0,10*ROW('Hygiene Data'!D38)),NA())</f>
        <v>#N/A</v>
      </c>
      <c r="BB44" s="101" t="e">
        <f ca="true">+IF(AND(ISNUMBER(OFFSET('Hygiene Data'!$D$9,0,10*ROW('Hygiene Data'!D38))),'Data Summary'!DQ44="Yes"),OFFSET('Hygiene Data'!$D$9,0,10*ROW('Hygiene Data'!D38)),NA())</f>
        <v>#N/A</v>
      </c>
      <c r="BC44" s="101" t="e">
        <f ca="true">+IF(AND(ISNUMBER(OFFSET('Hygiene Data'!$E$5,0,10*ROW('Hygiene Data'!E38))),'Data Summary'!DR44="Yes"),OFFSET('Hygiene Data'!$E$5,0,10*ROW('Hygiene Data'!E38)),NA())</f>
        <v>#N/A</v>
      </c>
      <c r="BD44" s="101" t="e">
        <f ca="true">+IF(AND(ISNUMBER(OFFSET('Hygiene Data'!$E$7,0,10*ROW('Hygiene Data'!E38))),'Data Summary'!DS44="Yes"),OFFSET('Hygiene Data'!$E$7,0,10*ROW('Hygiene Data'!E38)),NA())</f>
        <v>#N/A</v>
      </c>
      <c r="BE44" s="101" t="e">
        <f ca="true">+IF(AND(ISNUMBER(OFFSET('Hygiene Data'!$E$9,0,10*ROW('Hygiene Data'!E38))),'Data Summary'!DT44="Yes"),OFFSET('Hygiene Data'!$E$9,0,10*ROW('Hygiene Data'!E38)),NA())</f>
        <v>#N/A</v>
      </c>
      <c r="BF44" s="101" t="e">
        <f ca="true">+IF(AND(ISNUMBER(OFFSET('Hygiene Data'!$F$5,0,10*ROW('Hygiene Data'!F38))),'Data Summary'!DU44="Yes"),OFFSET('Hygiene Data'!$F$5,0,10*ROW('Hygiene Data'!F38)),NA())</f>
        <v>#N/A</v>
      </c>
      <c r="BG44" s="101" t="e">
        <f ca="true">+IF(AND(ISNUMBER(OFFSET('Hygiene Data'!$F$7,0,10*ROW('Hygiene Data'!F38))),'Data Summary'!DV44="Yes"),OFFSET('Hygiene Data'!$F$7,0,10*ROW('Hygiene Data'!F38)),NA())</f>
        <v>#N/A</v>
      </c>
      <c r="BH44" s="101" t="e">
        <f ca="true">+IF(AND(ISNUMBER(OFFSET('Hygiene Data'!$F$9,0,10*ROW('Hygiene Data'!F38))),'Data Summary'!DW44="Yes"),OFFSET('Hygiene Data'!$F$9,0,10*ROW('Hygiene Data'!F38)),NA())</f>
        <v>#N/A</v>
      </c>
      <c r="BI44" s="101" t="e">
        <f ca="true">+IF(AND(ISNUMBER(OFFSET('Hygiene Data'!$G$5,0,10*ROW('Hygiene Data'!G38))),'Data Summary'!DX44="Yes"),OFFSET('Hygiene Data'!$G$5,0,10*ROW('Hygiene Data'!G38)),NA())</f>
        <v>#N/A</v>
      </c>
      <c r="BJ44" s="101" t="e">
        <f ca="true">+IF(AND(ISNUMBER(OFFSET('Hygiene Data'!$G$7,0,10*ROW('Hygiene Data'!G38))),'Data Summary'!DY44="Yes"),OFFSET('Hygiene Data'!$G$7,0,10*ROW('Hygiene Data'!G38)),NA())</f>
        <v>#N/A</v>
      </c>
      <c r="BK44" s="101" t="e">
        <f ca="true">+IF(AND(ISNUMBER(OFFSET('Hygiene Data'!$G$9,0,10*ROW('Hygiene Data'!G38))),'Data Summary'!DZ44="Yes"),OFFSET('Hygiene Data'!$G$9,0,10*ROW('Hygiene Data'!G38)),NA())</f>
        <v>#N/A</v>
      </c>
      <c r="BL44" s="101" t="e">
        <f ca="true">+IF(AND(ISNUMBER(OFFSET('Hygiene Data'!$H$5,0,10*ROW('Hygiene Data'!H38))),'Data Summary'!EA44="Yes"),OFFSET('Hygiene Data'!$H$5,0,10*ROW('Hygiene Data'!H38)),NA())</f>
        <v>#N/A</v>
      </c>
      <c r="BM44" s="101" t="e">
        <f ca="true">+IF(AND(ISNUMBER(OFFSET('Hygiene Data'!$H$7,0,10*ROW('Hygiene Data'!H38))),'Data Summary'!EB44="Yes"),OFFSET('Hygiene Data'!$H$7,0,10*ROW('Hygiene Data'!H38)),NA())</f>
        <v>#N/A</v>
      </c>
      <c r="BN44" s="101" t="e">
        <f ca="true">+IF(AND(ISNUMBER(OFFSET('Hygiene Data'!$H$9,0,10*ROW('Hygiene Data'!H38))),'Data Summary'!EC44="Yes"),OFFSET('Hygiene Data'!$H$9,0,10*ROW('Hygiene Data'!H38)),NA())</f>
        <v>#N/A</v>
      </c>
      <c r="BO44" s="101" t="e">
        <f ca="true">+IF(AND(ISNUMBER(OFFSET('Hygiene Data'!$I$5,0,10*ROW('Hygiene Data'!I38))),'Data Summary'!ED44="Yes"),OFFSET('Hygiene Data'!$I$5,0,10*ROW('Hygiene Data'!I38)),NA())</f>
        <v>#N/A</v>
      </c>
      <c r="BP44" s="101" t="e">
        <f ca="true">+IF(AND(ISNUMBER(OFFSET('Hygiene Data'!$I$7,0,10*ROW('Hygiene Data'!I38))),'Data Summary'!EE44="Yes"),OFFSET('Hygiene Data'!$I$7,0,10*ROW('Hygiene Data'!I38)),NA())</f>
        <v>#N/A</v>
      </c>
      <c r="BQ44" s="101" t="e">
        <f ca="true">+IF(AND(ISNUMBER(OFFSET('Hygiene Data'!$I$9,0,10*ROW('Hygiene Data'!I38))),'Data Summary'!EF44="Yes"),OFFSET('Hygiene Data'!$I$9,0,10*ROW('Hygiene Data'!I38)),NA())</f>
        <v>#N/A</v>
      </c>
    </row>
    <row xmlns:x14ac="http://schemas.microsoft.com/office/spreadsheetml/2009/9/ac" r="45" x14ac:dyDescent="0.2">
      <c r="A45" s="362" t="e">
        <f ca="true">+RIGHT('Data Summary'!A45,LEN('Data Summary'!A45)-9)</f>
        <v>#VALUE!</v>
      </c>
      <c r="B45" s="38" t="str">
        <f ca="true">+IF(ISTEXT('Data Summary'!B45),'Data Summary'!B45,"")</f>
        <v/>
      </c>
      <c r="C45" s="361" t="e">
        <f ca="true">+VALUE('Data Summary'!C45)</f>
        <v>#VALUE!</v>
      </c>
      <c r="D45" s="99" t="e">
        <f ca="true">+IF(AND(ISNUMBER(OFFSET('Water Data'!$D$4,0,10*ROW('Water Data'!D39))),'Data Summary'!BS45="Yes"),100-OFFSET('Water Data'!$D$4,0,10*ROW('Water Data'!D39)),NA())</f>
        <v>#N/A</v>
      </c>
      <c r="E45" s="99" t="e">
        <f ca="true">+IF(AND(ISNUMBER(OFFSET('Water Data'!$D$6,0,10*ROW('Water Data'!D39))),'Data Summary'!BT45="Yes"),OFFSET('Water Data'!$D$6,0,10*ROW('Water Data'!D39)),NA())</f>
        <v>#N/A</v>
      </c>
      <c r="F45" s="99" t="e">
        <f ca="true">+IF(AND(ISNUMBER(OFFSET('Water Data'!$D$9,0,10*ROW('Water Data'!D39))),'Data Summary'!BU45="Yes"),OFFSET('Water Data'!$D$9,0,10*ROW('Water Data'!D39)),NA())</f>
        <v>#N/A</v>
      </c>
      <c r="G45" s="99" t="e">
        <f ca="true">+IF(AND(ISNUMBER(OFFSET('Water Data'!$E$4,0,10*ROW('Water Data'!E39))),'Data Summary'!BV45="Yes"),100-OFFSET('Water Data'!$E$4,0,10*ROW('Water Data'!E39)),NA())</f>
        <v>#N/A</v>
      </c>
      <c r="H45" s="99" t="e">
        <f ca="true">+IF(AND(ISNUMBER(OFFSET('Water Data'!$E$6,0,10*ROW('Water Data'!E39))),'Data Summary'!BW45="Yes"),OFFSET('Water Data'!$E$6,0,10*ROW('Water Data'!E39)),NA())</f>
        <v>#N/A</v>
      </c>
      <c r="I45" s="99" t="e">
        <f ca="true">+IF(AND(ISNUMBER(OFFSET('Water Data'!$E$9,0,10*ROW('Water Data'!E39))),'Data Summary'!BX45="Yes"),OFFSET('Water Data'!$E$9,0,10*ROW('Water Data'!E39)),NA())</f>
        <v>#N/A</v>
      </c>
      <c r="J45" s="99" t="e">
        <f ca="true">+IF(AND(ISNUMBER(OFFSET('Water Data'!$F$4,0,10*ROW('Water Data'!F39))),'Data Summary'!BY45="Yes"),100-OFFSET('Water Data'!$F$4,0,10*ROW('Water Data'!F39)),NA())</f>
        <v>#N/A</v>
      </c>
      <c r="K45" s="99" t="e">
        <f ca="true">+IF(AND(ISNUMBER(OFFSET('Water Data'!$F$6,0,10*ROW('Water Data'!F39))),'Data Summary'!BZ45="Yes"),OFFSET('Water Data'!$F$6,0,10*ROW('Water Data'!F39)),NA())</f>
        <v>#N/A</v>
      </c>
      <c r="L45" s="99" t="e">
        <f ca="true">+IF(AND(ISNUMBER(OFFSET('Water Data'!$F$9,0,10*ROW('Water Data'!F39))),'Data Summary'!CA45="Yes"),OFFSET('Water Data'!$F$9,0,10*ROW('Water Data'!F39)),NA())</f>
        <v>#N/A</v>
      </c>
      <c r="M45" s="99" t="e">
        <f ca="true">+IF(AND(ISNUMBER(OFFSET('Water Data'!$G$4,0,10*ROW('Water Data'!G39))),'Data Summary'!CB45="Yes"),100-OFFSET('Water Data'!$G$4,0,10*ROW('Water Data'!G39)),NA())</f>
        <v>#N/A</v>
      </c>
      <c r="N45" s="99" t="e">
        <f ca="true">+IF(AND(ISNUMBER(OFFSET('Water Data'!$G$6,0,10*ROW('Water Data'!G39))),'Data Summary'!CC45="Yes"),OFFSET('Water Data'!$G$6,0,10*ROW('Water Data'!G39)),NA())</f>
        <v>#N/A</v>
      </c>
      <c r="O45" s="99" t="e">
        <f ca="true">+IF(AND(ISNUMBER(OFFSET('Water Data'!$G$9,0,10*ROW('Water Data'!G39))),'Data Summary'!CD45="Yes"),OFFSET('Water Data'!$G$9,0,10*ROW('Water Data'!G39)),NA())</f>
        <v>#N/A</v>
      </c>
      <c r="P45" s="99" t="e">
        <f ca="true">+IF(AND(ISNUMBER(OFFSET('Water Data'!$H$4,0,10*ROW('Water Data'!H39))),'Data Summary'!CE45="Yes"),100-OFFSET('Water Data'!$H$4,0,10*ROW('Water Data'!H39)),NA())</f>
        <v>#N/A</v>
      </c>
      <c r="Q45" s="99" t="e">
        <f ca="true">+IF(AND(ISNUMBER(OFFSET('Water Data'!$H$6,0,10*ROW('Water Data'!H39))),'Data Summary'!CF45="Yes"),OFFSET('Water Data'!$H$6,0,10*ROW('Water Data'!H39)),NA())</f>
        <v>#N/A</v>
      </c>
      <c r="R45" s="99" t="e">
        <f ca="true">+IF(AND(ISNUMBER(OFFSET('Water Data'!$H$9,0,10*ROW('Water Data'!H39))),'Data Summary'!CG45="Yes"),OFFSET('Water Data'!$H$9,0,10*ROW('Water Data'!H39)),NA())</f>
        <v>#N/A</v>
      </c>
      <c r="S45" s="99" t="e">
        <f ca="true">+IF(AND(ISNUMBER(OFFSET('Water Data'!$I$4,0,10*ROW('Water Data'!I39))),'Data Summary'!CH45="Yes"),100-OFFSET('Water Data'!$I$4,0,10*ROW('Water Data'!I39)),NA())</f>
        <v>#N/A</v>
      </c>
      <c r="T45" s="99" t="e">
        <f ca="true">+IF(AND(ISNUMBER(OFFSET('Water Data'!$I$6,0,10*ROW('Water Data'!I39))),'Data Summary'!CI45="Yes"),OFFSET('Water Data'!$I$6,0,10*ROW('Water Data'!I39)),NA())</f>
        <v>#N/A</v>
      </c>
      <c r="U45" s="99" t="e">
        <f ca="true">+IF(AND(ISNUMBER(OFFSET('Water Data'!$I$9,0,10*ROW('Water Data'!I39))),'Data Summary'!CJ45="Yes"),OFFSET('Water Data'!$I$9,0,10*ROW('Water Data'!I39)),NA())</f>
        <v>#N/A</v>
      </c>
      <c r="V45" s="100" t="e">
        <f ca="true">+IF(AND(ISNUMBER(OFFSET('Sanitation Data'!$D$4,0,10*ROW('Sanitation Data'!D39))),'Data Summary'!CK45="Yes"),100-OFFSET('Sanitation Data'!$D$4,0,10*ROW('Sanitation Data'!D39)),NA())</f>
        <v>#N/A</v>
      </c>
      <c r="W45" s="100" t="e">
        <f ca="true">+IF(AND(ISNUMBER(OFFSET('Sanitation Data'!$D$6,0,10*ROW('Sanitation Data'!D39))),'Data Summary'!CL45="Yes"),OFFSET('Sanitation Data'!$D$6,0,10*ROW('Sanitation Data'!D39)),NA())</f>
        <v>#N/A</v>
      </c>
      <c r="X45" s="100" t="e">
        <f ca="true">+IF(AND(ISNUMBER(OFFSET('Sanitation Data'!$D$10,0,10*ROW('Sanitation Data'!D39))),'Data Summary'!CM45="Yes"),OFFSET('Sanitation Data'!$D$10,0,10*ROW('Sanitation Data'!D39)),NA())</f>
        <v>#N/A</v>
      </c>
      <c r="Y45" s="100" t="e">
        <f ca="true">+IF(AND(ISNUMBER(OFFSET('Sanitation Data'!$D$11,0,10*ROW('Sanitation Data'!D39))),'Data Summary'!CN45="Yes"),OFFSET('Sanitation Data'!$D$11,0,10*ROW('Sanitation Data'!D39)),NA())</f>
        <v>#N/A</v>
      </c>
      <c r="Z45" s="100" t="e">
        <f ca="true">+IF(AND(ISNUMBER(OFFSET('Sanitation Data'!$D$12,0,10*ROW('Sanitation Data'!D39))),'Data Summary'!CO45="Yes"),OFFSET('Sanitation Data'!$D$12,0,10*ROW('Sanitation Data'!D39)),NA())</f>
        <v>#N/A</v>
      </c>
      <c r="AA45" s="100" t="e">
        <f ca="true">+IF(AND(ISNUMBER(OFFSET('Sanitation Data'!$E$4,0,10*ROW('Sanitation Data'!E39))),'Data Summary'!CP45="Yes"),100-OFFSET('Sanitation Data'!$E$4,0,10*ROW('Sanitation Data'!E39)),NA())</f>
        <v>#N/A</v>
      </c>
      <c r="AB45" s="100" t="e">
        <f ca="true">+IF(AND(ISNUMBER(OFFSET('Sanitation Data'!$E$6,0,10*ROW('Sanitation Data'!E39))),'Data Summary'!CQ45="Yes"),OFFSET('Sanitation Data'!$E$6,0,10*ROW('Sanitation Data'!E39)),NA())</f>
        <v>#N/A</v>
      </c>
      <c r="AC45" s="100" t="e">
        <f ca="true">+IF(AND(ISNUMBER(OFFSET('Sanitation Data'!$E$10,0,10*ROW('Sanitation Data'!E39))),'Data Summary'!CR45="Yes"),OFFSET('Sanitation Data'!$E$10,0,10*ROW('Sanitation Data'!E39)),NA())</f>
        <v>#N/A</v>
      </c>
      <c r="AD45" s="100" t="e">
        <f ca="true">+IF(AND(ISNUMBER(OFFSET('Sanitation Data'!$E$11,0,10*ROW('Sanitation Data'!E39))),'Data Summary'!CS45="Yes"),OFFSET('Sanitation Data'!$E$11,0,10*ROW('Sanitation Data'!E39)),NA())</f>
        <v>#N/A</v>
      </c>
      <c r="AE45" s="100" t="e">
        <f ca="true">+IF(AND(ISNUMBER(OFFSET('Sanitation Data'!$E$12,0,10*ROW('Sanitation Data'!E39))),'Data Summary'!CT45="Yes"),OFFSET('Sanitation Data'!$E$12,0,10*ROW('Sanitation Data'!E39)),NA())</f>
        <v>#N/A</v>
      </c>
      <c r="AF45" s="100" t="e">
        <f ca="true">+IF(AND(ISNUMBER(OFFSET('Sanitation Data'!$F$4,0,10*ROW('Sanitation Data'!F39))),'Data Summary'!CU45="Yes"),100-OFFSET('Sanitation Data'!$F$4,0,10*ROW('Sanitation Data'!F39)),NA())</f>
        <v>#N/A</v>
      </c>
      <c r="AG45" s="100" t="e">
        <f ca="true">+IF(AND(ISNUMBER(OFFSET('Sanitation Data'!$F$6,0,10*ROW('Sanitation Data'!F39))),'Data Summary'!CV45="Yes"),OFFSET('Sanitation Data'!$F$6,0,10*ROW('Sanitation Data'!F39)),NA())</f>
        <v>#N/A</v>
      </c>
      <c r="AH45" s="100" t="e">
        <f ca="true">+IF(AND(ISNUMBER(OFFSET('Sanitation Data'!$F$10,0,10*ROW('Sanitation Data'!F39))),'Data Summary'!CW45="Yes"),OFFSET('Sanitation Data'!$F$10,0,10*ROW('Sanitation Data'!F39)),NA())</f>
        <v>#N/A</v>
      </c>
      <c r="AI45" s="100" t="e">
        <f ca="true">+IF(AND(ISNUMBER(OFFSET('Sanitation Data'!$F$11,0,10*ROW('Sanitation Data'!F39))),'Data Summary'!CX45="Yes"),OFFSET('Sanitation Data'!$F$11,0,10*ROW('Sanitation Data'!F39)),NA())</f>
        <v>#N/A</v>
      </c>
      <c r="AJ45" s="100" t="e">
        <f ca="true">+IF(AND(ISNUMBER(OFFSET('Sanitation Data'!$F$12,0,10*ROW('Sanitation Data'!F39))),'Data Summary'!CY45="Yes"),OFFSET('Sanitation Data'!$F$12,0,10*ROW('Sanitation Data'!F39)),NA())</f>
        <v>#N/A</v>
      </c>
      <c r="AK45" s="100" t="e">
        <f ca="true">+IF(AND(ISNUMBER(OFFSET('Sanitation Data'!$G$4,0,10*ROW('Sanitation Data'!G39))),'Data Summary'!CZ45="Yes"),100-OFFSET('Sanitation Data'!$G$4,0,10*ROW('Sanitation Data'!G39)),NA())</f>
        <v>#N/A</v>
      </c>
      <c r="AL45" s="100" t="e">
        <f ca="true">+IF(AND(ISNUMBER(OFFSET('Sanitation Data'!$G$6,0,10*ROW('Sanitation Data'!G39))),'Data Summary'!DA45="Yes"),OFFSET('Sanitation Data'!$G$6,0,10*ROW('Sanitation Data'!G39)),NA())</f>
        <v>#N/A</v>
      </c>
      <c r="AM45" s="100" t="e">
        <f ca="true">+IF(AND(ISNUMBER(OFFSET('Sanitation Data'!$G$10,0,10*ROW('Sanitation Data'!G39))),'Data Summary'!DB45="Yes"),OFFSET('Sanitation Data'!$G$10,0,10*ROW('Sanitation Data'!G39)),NA())</f>
        <v>#N/A</v>
      </c>
      <c r="AN45" s="100" t="e">
        <f ca="true">+IF(AND(ISNUMBER(OFFSET('Sanitation Data'!$G$11,0,10*ROW('Sanitation Data'!G39))),'Data Summary'!DC45="Yes"),OFFSET('Sanitation Data'!$G$11,0,10*ROW('Sanitation Data'!G39)),NA())</f>
        <v>#N/A</v>
      </c>
      <c r="AO45" s="100" t="e">
        <f ca="true">+IF(AND(ISNUMBER(OFFSET('Sanitation Data'!$G$12,0,10*ROW('Sanitation Data'!G39))),'Data Summary'!DD45="Yes"),OFFSET('Sanitation Data'!$G$12,0,10*ROW('Sanitation Data'!G39)),NA())</f>
        <v>#N/A</v>
      </c>
      <c r="AP45" s="100" t="e">
        <f ca="true">+IF(AND(ISNUMBER(OFFSET('Sanitation Data'!$H$4,0,10*ROW('Sanitation Data'!H39))),'Data Summary'!DE45="Yes"),100-OFFSET('Sanitation Data'!$H$4,0,10*ROW('Sanitation Data'!H39)),NA())</f>
        <v>#N/A</v>
      </c>
      <c r="AQ45" s="100" t="e">
        <f ca="true">+IF(AND(ISNUMBER(OFFSET('Sanitation Data'!$H$6,0,10*ROW('Sanitation Data'!H39))),'Data Summary'!DF45="Yes"),OFFSET('Sanitation Data'!$H$6,0,10*ROW('Sanitation Data'!H39)),NA())</f>
        <v>#N/A</v>
      </c>
      <c r="AR45" s="100" t="e">
        <f ca="true">+IF(AND(ISNUMBER(OFFSET('Sanitation Data'!$H$10,0,10*ROW('Sanitation Data'!H39))),'Data Summary'!DG45="Yes"),OFFSET('Sanitation Data'!$H$10,0,10*ROW('Sanitation Data'!H39)),NA())</f>
        <v>#N/A</v>
      </c>
      <c r="AS45" s="100" t="e">
        <f ca="true">+IF(AND(ISNUMBER(OFFSET('Sanitation Data'!$H$11,0,10*ROW('Sanitation Data'!H39))),'Data Summary'!DH45="Yes"),OFFSET('Sanitation Data'!$H$11,0,10*ROW('Sanitation Data'!H39)),NA())</f>
        <v>#N/A</v>
      </c>
      <c r="AT45" s="100" t="e">
        <f ca="true">+IF(AND(ISNUMBER(OFFSET('Sanitation Data'!$H$12,0,10*ROW('Sanitation Data'!H39))),'Data Summary'!DI45="Yes"),OFFSET('Sanitation Data'!$H$12,0,10*ROW('Sanitation Data'!H39)),NA())</f>
        <v>#N/A</v>
      </c>
      <c r="AU45" s="100" t="e">
        <f ca="true">+IF(AND(ISNUMBER(OFFSET('Sanitation Data'!$I$4,0,10*ROW('Sanitation Data'!I39))),'Data Summary'!DJ45="Yes"),100-OFFSET('Sanitation Data'!$I$4,0,10*ROW('Sanitation Data'!I39)),NA())</f>
        <v>#N/A</v>
      </c>
      <c r="AV45" s="100" t="e">
        <f ca="true">+IF(AND(ISNUMBER(OFFSET('Sanitation Data'!$I$6,0,10*ROW('Sanitation Data'!I39))),'Data Summary'!DK45="Yes"),OFFSET('Sanitation Data'!$I$6,0,10*ROW('Sanitation Data'!I39)),NA())</f>
        <v>#N/A</v>
      </c>
      <c r="AW45" s="100" t="e">
        <f ca="true">+IF(AND(ISNUMBER(OFFSET('Sanitation Data'!$I$10,0,10*ROW('Sanitation Data'!I39))),'Data Summary'!DL45="Yes"),OFFSET('Sanitation Data'!$I$10,0,10*ROW('Sanitation Data'!I39)),NA())</f>
        <v>#N/A</v>
      </c>
      <c r="AX45" s="100" t="e">
        <f ca="true">+IF(AND(ISNUMBER(OFFSET('Sanitation Data'!$I$11,0,10*ROW('Sanitation Data'!I39))),'Data Summary'!DM45="Yes"),OFFSET('Sanitation Data'!$I$11,0,10*ROW('Sanitation Data'!I39)),NA())</f>
        <v>#N/A</v>
      </c>
      <c r="AY45" s="100" t="e">
        <f ca="true">+IF(AND(ISNUMBER(OFFSET('Sanitation Data'!$I$12,0,10*ROW('Sanitation Data'!I39))),'Data Summary'!DN45="Yes"),OFFSET('Sanitation Data'!$I$12,0,10*ROW('Sanitation Data'!I39)),NA())</f>
        <v>#N/A</v>
      </c>
      <c r="AZ45" s="101" t="e">
        <f ca="true">+IF(AND(ISNUMBER(OFFSET('Hygiene Data'!$D$5,0,10*ROW('Hygiene Data'!D39))),'Data Summary'!DO45="Yes"),OFFSET('Hygiene Data'!$D$5,0,10*ROW('Hygiene Data'!D39)),NA())</f>
        <v>#N/A</v>
      </c>
      <c r="BA45" s="101" t="e">
        <f ca="true">+IF(AND(ISNUMBER(OFFSET('Hygiene Data'!$D$7,0,10*ROW('Hygiene Data'!D39))),'Data Summary'!DP45="Yes"),OFFSET('Hygiene Data'!$D$7,0,10*ROW('Hygiene Data'!D39)),NA())</f>
        <v>#N/A</v>
      </c>
      <c r="BB45" s="101" t="e">
        <f ca="true">+IF(AND(ISNUMBER(OFFSET('Hygiene Data'!$D$9,0,10*ROW('Hygiene Data'!D39))),'Data Summary'!DQ45="Yes"),OFFSET('Hygiene Data'!$D$9,0,10*ROW('Hygiene Data'!D39)),NA())</f>
        <v>#N/A</v>
      </c>
      <c r="BC45" s="101" t="e">
        <f ca="true">+IF(AND(ISNUMBER(OFFSET('Hygiene Data'!$E$5,0,10*ROW('Hygiene Data'!E39))),'Data Summary'!DR45="Yes"),OFFSET('Hygiene Data'!$E$5,0,10*ROW('Hygiene Data'!E39)),NA())</f>
        <v>#N/A</v>
      </c>
      <c r="BD45" s="101" t="e">
        <f ca="true">+IF(AND(ISNUMBER(OFFSET('Hygiene Data'!$E$7,0,10*ROW('Hygiene Data'!E39))),'Data Summary'!DS45="Yes"),OFFSET('Hygiene Data'!$E$7,0,10*ROW('Hygiene Data'!E39)),NA())</f>
        <v>#N/A</v>
      </c>
      <c r="BE45" s="101" t="e">
        <f ca="true">+IF(AND(ISNUMBER(OFFSET('Hygiene Data'!$E$9,0,10*ROW('Hygiene Data'!E39))),'Data Summary'!DT45="Yes"),OFFSET('Hygiene Data'!$E$9,0,10*ROW('Hygiene Data'!E39)),NA())</f>
        <v>#N/A</v>
      </c>
      <c r="BF45" s="101" t="e">
        <f ca="true">+IF(AND(ISNUMBER(OFFSET('Hygiene Data'!$F$5,0,10*ROW('Hygiene Data'!F39))),'Data Summary'!DU45="Yes"),OFFSET('Hygiene Data'!$F$5,0,10*ROW('Hygiene Data'!F39)),NA())</f>
        <v>#N/A</v>
      </c>
      <c r="BG45" s="101" t="e">
        <f ca="true">+IF(AND(ISNUMBER(OFFSET('Hygiene Data'!$F$7,0,10*ROW('Hygiene Data'!F39))),'Data Summary'!DV45="Yes"),OFFSET('Hygiene Data'!$F$7,0,10*ROW('Hygiene Data'!F39)),NA())</f>
        <v>#N/A</v>
      </c>
      <c r="BH45" s="101" t="e">
        <f ca="true">+IF(AND(ISNUMBER(OFFSET('Hygiene Data'!$F$9,0,10*ROW('Hygiene Data'!F39))),'Data Summary'!DW45="Yes"),OFFSET('Hygiene Data'!$F$9,0,10*ROW('Hygiene Data'!F39)),NA())</f>
        <v>#N/A</v>
      </c>
      <c r="BI45" s="101" t="e">
        <f ca="true">+IF(AND(ISNUMBER(OFFSET('Hygiene Data'!$G$5,0,10*ROW('Hygiene Data'!G39))),'Data Summary'!DX45="Yes"),OFFSET('Hygiene Data'!$G$5,0,10*ROW('Hygiene Data'!G39)),NA())</f>
        <v>#N/A</v>
      </c>
      <c r="BJ45" s="101" t="e">
        <f ca="true">+IF(AND(ISNUMBER(OFFSET('Hygiene Data'!$G$7,0,10*ROW('Hygiene Data'!G39))),'Data Summary'!DY45="Yes"),OFFSET('Hygiene Data'!$G$7,0,10*ROW('Hygiene Data'!G39)),NA())</f>
        <v>#N/A</v>
      </c>
      <c r="BK45" s="101" t="e">
        <f ca="true">+IF(AND(ISNUMBER(OFFSET('Hygiene Data'!$G$9,0,10*ROW('Hygiene Data'!G39))),'Data Summary'!DZ45="Yes"),OFFSET('Hygiene Data'!$G$9,0,10*ROW('Hygiene Data'!G39)),NA())</f>
        <v>#N/A</v>
      </c>
      <c r="BL45" s="101" t="e">
        <f ca="true">+IF(AND(ISNUMBER(OFFSET('Hygiene Data'!$H$5,0,10*ROW('Hygiene Data'!H39))),'Data Summary'!EA45="Yes"),OFFSET('Hygiene Data'!$H$5,0,10*ROW('Hygiene Data'!H39)),NA())</f>
        <v>#N/A</v>
      </c>
      <c r="BM45" s="101" t="e">
        <f ca="true">+IF(AND(ISNUMBER(OFFSET('Hygiene Data'!$H$7,0,10*ROW('Hygiene Data'!H39))),'Data Summary'!EB45="Yes"),OFFSET('Hygiene Data'!$H$7,0,10*ROW('Hygiene Data'!H39)),NA())</f>
        <v>#N/A</v>
      </c>
      <c r="BN45" s="101" t="e">
        <f ca="true">+IF(AND(ISNUMBER(OFFSET('Hygiene Data'!$H$9,0,10*ROW('Hygiene Data'!H39))),'Data Summary'!EC45="Yes"),OFFSET('Hygiene Data'!$H$9,0,10*ROW('Hygiene Data'!H39)),NA())</f>
        <v>#N/A</v>
      </c>
      <c r="BO45" s="101" t="e">
        <f ca="true">+IF(AND(ISNUMBER(OFFSET('Hygiene Data'!$I$5,0,10*ROW('Hygiene Data'!I39))),'Data Summary'!ED45="Yes"),OFFSET('Hygiene Data'!$I$5,0,10*ROW('Hygiene Data'!I39)),NA())</f>
        <v>#N/A</v>
      </c>
      <c r="BP45" s="101" t="e">
        <f ca="true">+IF(AND(ISNUMBER(OFFSET('Hygiene Data'!$I$7,0,10*ROW('Hygiene Data'!I39))),'Data Summary'!EE45="Yes"),OFFSET('Hygiene Data'!$I$7,0,10*ROW('Hygiene Data'!I39)),NA())</f>
        <v>#N/A</v>
      </c>
      <c r="BQ45" s="101" t="e">
        <f ca="true">+IF(AND(ISNUMBER(OFFSET('Hygiene Data'!$I$9,0,10*ROW('Hygiene Data'!I39))),'Data Summary'!EF45="Yes"),OFFSET('Hygiene Data'!$I$9,0,10*ROW('Hygiene Data'!I39)),NA())</f>
        <v>#N/A</v>
      </c>
    </row>
    <row xmlns:x14ac="http://schemas.microsoft.com/office/spreadsheetml/2009/9/ac" r="46" x14ac:dyDescent="0.2">
      <c r="A46" s="362" t="e">
        <f ca="true">+RIGHT('Data Summary'!A46,LEN('Data Summary'!A46)-9)</f>
        <v>#VALUE!</v>
      </c>
      <c r="B46" s="38" t="str">
        <f ca="true">+IF(ISTEXT('Data Summary'!B46),'Data Summary'!B46,"")</f>
        <v/>
      </c>
      <c r="C46" s="361" t="e">
        <f ca="true">+VALUE('Data Summary'!C46)</f>
        <v>#VALUE!</v>
      </c>
      <c r="D46" s="99" t="e">
        <f ca="true">+IF(AND(ISNUMBER(OFFSET('Water Data'!$D$4,0,10*ROW('Water Data'!D40))),'Data Summary'!BS46="Yes"),100-OFFSET('Water Data'!$D$4,0,10*ROW('Water Data'!D40)),NA())</f>
        <v>#N/A</v>
      </c>
      <c r="E46" s="99" t="e">
        <f ca="true">+IF(AND(ISNUMBER(OFFSET('Water Data'!$D$6,0,10*ROW('Water Data'!D40))),'Data Summary'!BT46="Yes"),OFFSET('Water Data'!$D$6,0,10*ROW('Water Data'!D40)),NA())</f>
        <v>#N/A</v>
      </c>
      <c r="F46" s="99" t="e">
        <f ca="true">+IF(AND(ISNUMBER(OFFSET('Water Data'!$D$9,0,10*ROW('Water Data'!D40))),'Data Summary'!BU46="Yes"),OFFSET('Water Data'!$D$9,0,10*ROW('Water Data'!D40)),NA())</f>
        <v>#N/A</v>
      </c>
      <c r="G46" s="99" t="e">
        <f ca="true">+IF(AND(ISNUMBER(OFFSET('Water Data'!$E$4,0,10*ROW('Water Data'!E40))),'Data Summary'!BV46="Yes"),100-OFFSET('Water Data'!$E$4,0,10*ROW('Water Data'!E40)),NA())</f>
        <v>#N/A</v>
      </c>
      <c r="H46" s="99" t="e">
        <f ca="true">+IF(AND(ISNUMBER(OFFSET('Water Data'!$E$6,0,10*ROW('Water Data'!E40))),'Data Summary'!BW46="Yes"),OFFSET('Water Data'!$E$6,0,10*ROW('Water Data'!E40)),NA())</f>
        <v>#N/A</v>
      </c>
      <c r="I46" s="99" t="e">
        <f ca="true">+IF(AND(ISNUMBER(OFFSET('Water Data'!$E$9,0,10*ROW('Water Data'!E40))),'Data Summary'!BX46="Yes"),OFFSET('Water Data'!$E$9,0,10*ROW('Water Data'!E40)),NA())</f>
        <v>#N/A</v>
      </c>
      <c r="J46" s="99" t="e">
        <f ca="true">+IF(AND(ISNUMBER(OFFSET('Water Data'!$F$4,0,10*ROW('Water Data'!F40))),'Data Summary'!BY46="Yes"),100-OFFSET('Water Data'!$F$4,0,10*ROW('Water Data'!F40)),NA())</f>
        <v>#N/A</v>
      </c>
      <c r="K46" s="99" t="e">
        <f ca="true">+IF(AND(ISNUMBER(OFFSET('Water Data'!$F$6,0,10*ROW('Water Data'!F40))),'Data Summary'!BZ46="Yes"),OFFSET('Water Data'!$F$6,0,10*ROW('Water Data'!F40)),NA())</f>
        <v>#N/A</v>
      </c>
      <c r="L46" s="99" t="e">
        <f ca="true">+IF(AND(ISNUMBER(OFFSET('Water Data'!$F$9,0,10*ROW('Water Data'!F40))),'Data Summary'!CA46="Yes"),OFFSET('Water Data'!$F$9,0,10*ROW('Water Data'!F40)),NA())</f>
        <v>#N/A</v>
      </c>
      <c r="M46" s="99" t="e">
        <f ca="true">+IF(AND(ISNUMBER(OFFSET('Water Data'!$G$4,0,10*ROW('Water Data'!G40))),'Data Summary'!CB46="Yes"),100-OFFSET('Water Data'!$G$4,0,10*ROW('Water Data'!G40)),NA())</f>
        <v>#N/A</v>
      </c>
      <c r="N46" s="99" t="e">
        <f ca="true">+IF(AND(ISNUMBER(OFFSET('Water Data'!$G$6,0,10*ROW('Water Data'!G40))),'Data Summary'!CC46="Yes"),OFFSET('Water Data'!$G$6,0,10*ROW('Water Data'!G40)),NA())</f>
        <v>#N/A</v>
      </c>
      <c r="O46" s="99" t="e">
        <f ca="true">+IF(AND(ISNUMBER(OFFSET('Water Data'!$G$9,0,10*ROW('Water Data'!G40))),'Data Summary'!CD46="Yes"),OFFSET('Water Data'!$G$9,0,10*ROW('Water Data'!G40)),NA())</f>
        <v>#N/A</v>
      </c>
      <c r="P46" s="99" t="e">
        <f ca="true">+IF(AND(ISNUMBER(OFFSET('Water Data'!$H$4,0,10*ROW('Water Data'!H40))),'Data Summary'!CE46="Yes"),100-OFFSET('Water Data'!$H$4,0,10*ROW('Water Data'!H40)),NA())</f>
        <v>#N/A</v>
      </c>
      <c r="Q46" s="99" t="e">
        <f ca="true">+IF(AND(ISNUMBER(OFFSET('Water Data'!$H$6,0,10*ROW('Water Data'!H40))),'Data Summary'!CF46="Yes"),OFFSET('Water Data'!$H$6,0,10*ROW('Water Data'!H40)),NA())</f>
        <v>#N/A</v>
      </c>
      <c r="R46" s="99" t="e">
        <f ca="true">+IF(AND(ISNUMBER(OFFSET('Water Data'!$H$9,0,10*ROW('Water Data'!H40))),'Data Summary'!CG46="Yes"),OFFSET('Water Data'!$H$9,0,10*ROW('Water Data'!H40)),NA())</f>
        <v>#N/A</v>
      </c>
      <c r="S46" s="99" t="e">
        <f ca="true">+IF(AND(ISNUMBER(OFFSET('Water Data'!$I$4,0,10*ROW('Water Data'!I40))),'Data Summary'!CH46="Yes"),100-OFFSET('Water Data'!$I$4,0,10*ROW('Water Data'!I40)),NA())</f>
        <v>#N/A</v>
      </c>
      <c r="T46" s="99" t="e">
        <f ca="true">+IF(AND(ISNUMBER(OFFSET('Water Data'!$I$6,0,10*ROW('Water Data'!I40))),'Data Summary'!CI46="Yes"),OFFSET('Water Data'!$I$6,0,10*ROW('Water Data'!I40)),NA())</f>
        <v>#N/A</v>
      </c>
      <c r="U46" s="99" t="e">
        <f ca="true">+IF(AND(ISNUMBER(OFFSET('Water Data'!$I$9,0,10*ROW('Water Data'!I40))),'Data Summary'!CJ46="Yes"),OFFSET('Water Data'!$I$9,0,10*ROW('Water Data'!I40)),NA())</f>
        <v>#N/A</v>
      </c>
      <c r="V46" s="100" t="e">
        <f ca="true">+IF(AND(ISNUMBER(OFFSET('Sanitation Data'!$D$4,0,10*ROW('Sanitation Data'!D40))),'Data Summary'!CK46="Yes"),100-OFFSET('Sanitation Data'!$D$4,0,10*ROW('Sanitation Data'!D40)),NA())</f>
        <v>#N/A</v>
      </c>
      <c r="W46" s="100" t="e">
        <f ca="true">+IF(AND(ISNUMBER(OFFSET('Sanitation Data'!$D$6,0,10*ROW('Sanitation Data'!D40))),'Data Summary'!CL46="Yes"),OFFSET('Sanitation Data'!$D$6,0,10*ROW('Sanitation Data'!D40)),NA())</f>
        <v>#N/A</v>
      </c>
      <c r="X46" s="100" t="e">
        <f ca="true">+IF(AND(ISNUMBER(OFFSET('Sanitation Data'!$D$10,0,10*ROW('Sanitation Data'!D40))),'Data Summary'!CM46="Yes"),OFFSET('Sanitation Data'!$D$10,0,10*ROW('Sanitation Data'!D40)),NA())</f>
        <v>#N/A</v>
      </c>
      <c r="Y46" s="100" t="e">
        <f ca="true">+IF(AND(ISNUMBER(OFFSET('Sanitation Data'!$D$11,0,10*ROW('Sanitation Data'!D40))),'Data Summary'!CN46="Yes"),OFFSET('Sanitation Data'!$D$11,0,10*ROW('Sanitation Data'!D40)),NA())</f>
        <v>#N/A</v>
      </c>
      <c r="Z46" s="100" t="e">
        <f ca="true">+IF(AND(ISNUMBER(OFFSET('Sanitation Data'!$D$12,0,10*ROW('Sanitation Data'!D40))),'Data Summary'!CO46="Yes"),OFFSET('Sanitation Data'!$D$12,0,10*ROW('Sanitation Data'!D40)),NA())</f>
        <v>#N/A</v>
      </c>
      <c r="AA46" s="100" t="e">
        <f ca="true">+IF(AND(ISNUMBER(OFFSET('Sanitation Data'!$E$4,0,10*ROW('Sanitation Data'!E40))),'Data Summary'!CP46="Yes"),100-OFFSET('Sanitation Data'!$E$4,0,10*ROW('Sanitation Data'!E40)),NA())</f>
        <v>#N/A</v>
      </c>
      <c r="AB46" s="100" t="e">
        <f ca="true">+IF(AND(ISNUMBER(OFFSET('Sanitation Data'!$E$6,0,10*ROW('Sanitation Data'!E40))),'Data Summary'!CQ46="Yes"),OFFSET('Sanitation Data'!$E$6,0,10*ROW('Sanitation Data'!E40)),NA())</f>
        <v>#N/A</v>
      </c>
      <c r="AC46" s="100" t="e">
        <f ca="true">+IF(AND(ISNUMBER(OFFSET('Sanitation Data'!$E$10,0,10*ROW('Sanitation Data'!E40))),'Data Summary'!CR46="Yes"),OFFSET('Sanitation Data'!$E$10,0,10*ROW('Sanitation Data'!E40)),NA())</f>
        <v>#N/A</v>
      </c>
      <c r="AD46" s="100" t="e">
        <f ca="true">+IF(AND(ISNUMBER(OFFSET('Sanitation Data'!$E$11,0,10*ROW('Sanitation Data'!E40))),'Data Summary'!CS46="Yes"),OFFSET('Sanitation Data'!$E$11,0,10*ROW('Sanitation Data'!E40)),NA())</f>
        <v>#N/A</v>
      </c>
      <c r="AE46" s="100" t="e">
        <f ca="true">+IF(AND(ISNUMBER(OFFSET('Sanitation Data'!$E$12,0,10*ROW('Sanitation Data'!E40))),'Data Summary'!CT46="Yes"),OFFSET('Sanitation Data'!$E$12,0,10*ROW('Sanitation Data'!E40)),NA())</f>
        <v>#N/A</v>
      </c>
      <c r="AF46" s="100" t="e">
        <f ca="true">+IF(AND(ISNUMBER(OFFSET('Sanitation Data'!$F$4,0,10*ROW('Sanitation Data'!F40))),'Data Summary'!CU46="Yes"),100-OFFSET('Sanitation Data'!$F$4,0,10*ROW('Sanitation Data'!F40)),NA())</f>
        <v>#N/A</v>
      </c>
      <c r="AG46" s="100" t="e">
        <f ca="true">+IF(AND(ISNUMBER(OFFSET('Sanitation Data'!$F$6,0,10*ROW('Sanitation Data'!F40))),'Data Summary'!CV46="Yes"),OFFSET('Sanitation Data'!$F$6,0,10*ROW('Sanitation Data'!F40)),NA())</f>
        <v>#N/A</v>
      </c>
      <c r="AH46" s="100" t="e">
        <f ca="true">+IF(AND(ISNUMBER(OFFSET('Sanitation Data'!$F$10,0,10*ROW('Sanitation Data'!F40))),'Data Summary'!CW46="Yes"),OFFSET('Sanitation Data'!$F$10,0,10*ROW('Sanitation Data'!F40)),NA())</f>
        <v>#N/A</v>
      </c>
      <c r="AI46" s="100" t="e">
        <f ca="true">+IF(AND(ISNUMBER(OFFSET('Sanitation Data'!$F$11,0,10*ROW('Sanitation Data'!F40))),'Data Summary'!CX46="Yes"),OFFSET('Sanitation Data'!$F$11,0,10*ROW('Sanitation Data'!F40)),NA())</f>
        <v>#N/A</v>
      </c>
      <c r="AJ46" s="100" t="e">
        <f ca="true">+IF(AND(ISNUMBER(OFFSET('Sanitation Data'!$F$12,0,10*ROW('Sanitation Data'!F40))),'Data Summary'!CY46="Yes"),OFFSET('Sanitation Data'!$F$12,0,10*ROW('Sanitation Data'!F40)),NA())</f>
        <v>#N/A</v>
      </c>
      <c r="AK46" s="100" t="e">
        <f ca="true">+IF(AND(ISNUMBER(OFFSET('Sanitation Data'!$G$4,0,10*ROW('Sanitation Data'!G40))),'Data Summary'!CZ46="Yes"),100-OFFSET('Sanitation Data'!$G$4,0,10*ROW('Sanitation Data'!G40)),NA())</f>
        <v>#N/A</v>
      </c>
      <c r="AL46" s="100" t="e">
        <f ca="true">+IF(AND(ISNUMBER(OFFSET('Sanitation Data'!$G$6,0,10*ROW('Sanitation Data'!G40))),'Data Summary'!DA46="Yes"),OFFSET('Sanitation Data'!$G$6,0,10*ROW('Sanitation Data'!G40)),NA())</f>
        <v>#N/A</v>
      </c>
      <c r="AM46" s="100" t="e">
        <f ca="true">+IF(AND(ISNUMBER(OFFSET('Sanitation Data'!$G$10,0,10*ROW('Sanitation Data'!G40))),'Data Summary'!DB46="Yes"),OFFSET('Sanitation Data'!$G$10,0,10*ROW('Sanitation Data'!G40)),NA())</f>
        <v>#N/A</v>
      </c>
      <c r="AN46" s="100" t="e">
        <f ca="true">+IF(AND(ISNUMBER(OFFSET('Sanitation Data'!$G$11,0,10*ROW('Sanitation Data'!G40))),'Data Summary'!DC46="Yes"),OFFSET('Sanitation Data'!$G$11,0,10*ROW('Sanitation Data'!G40)),NA())</f>
        <v>#N/A</v>
      </c>
      <c r="AO46" s="100" t="e">
        <f ca="true">+IF(AND(ISNUMBER(OFFSET('Sanitation Data'!$G$12,0,10*ROW('Sanitation Data'!G40))),'Data Summary'!DD46="Yes"),OFFSET('Sanitation Data'!$G$12,0,10*ROW('Sanitation Data'!G40)),NA())</f>
        <v>#N/A</v>
      </c>
      <c r="AP46" s="100" t="e">
        <f ca="true">+IF(AND(ISNUMBER(OFFSET('Sanitation Data'!$H$4,0,10*ROW('Sanitation Data'!H40))),'Data Summary'!DE46="Yes"),100-OFFSET('Sanitation Data'!$H$4,0,10*ROW('Sanitation Data'!H40)),NA())</f>
        <v>#N/A</v>
      </c>
      <c r="AQ46" s="100" t="e">
        <f ca="true">+IF(AND(ISNUMBER(OFFSET('Sanitation Data'!$H$6,0,10*ROW('Sanitation Data'!H40))),'Data Summary'!DF46="Yes"),OFFSET('Sanitation Data'!$H$6,0,10*ROW('Sanitation Data'!H40)),NA())</f>
        <v>#N/A</v>
      </c>
      <c r="AR46" s="100" t="e">
        <f ca="true">+IF(AND(ISNUMBER(OFFSET('Sanitation Data'!$H$10,0,10*ROW('Sanitation Data'!H40))),'Data Summary'!DG46="Yes"),OFFSET('Sanitation Data'!$H$10,0,10*ROW('Sanitation Data'!H40)),NA())</f>
        <v>#N/A</v>
      </c>
      <c r="AS46" s="100" t="e">
        <f ca="true">+IF(AND(ISNUMBER(OFFSET('Sanitation Data'!$H$11,0,10*ROW('Sanitation Data'!H40))),'Data Summary'!DH46="Yes"),OFFSET('Sanitation Data'!$H$11,0,10*ROW('Sanitation Data'!H40)),NA())</f>
        <v>#N/A</v>
      </c>
      <c r="AT46" s="100" t="e">
        <f ca="true">+IF(AND(ISNUMBER(OFFSET('Sanitation Data'!$H$12,0,10*ROW('Sanitation Data'!H40))),'Data Summary'!DI46="Yes"),OFFSET('Sanitation Data'!$H$12,0,10*ROW('Sanitation Data'!H40)),NA())</f>
        <v>#N/A</v>
      </c>
      <c r="AU46" s="100" t="e">
        <f ca="true">+IF(AND(ISNUMBER(OFFSET('Sanitation Data'!$I$4,0,10*ROW('Sanitation Data'!I40))),'Data Summary'!DJ46="Yes"),100-OFFSET('Sanitation Data'!$I$4,0,10*ROW('Sanitation Data'!I40)),NA())</f>
        <v>#N/A</v>
      </c>
      <c r="AV46" s="100" t="e">
        <f ca="true">+IF(AND(ISNUMBER(OFFSET('Sanitation Data'!$I$6,0,10*ROW('Sanitation Data'!I40))),'Data Summary'!DK46="Yes"),OFFSET('Sanitation Data'!$I$6,0,10*ROW('Sanitation Data'!I40)),NA())</f>
        <v>#N/A</v>
      </c>
      <c r="AW46" s="100" t="e">
        <f ca="true">+IF(AND(ISNUMBER(OFFSET('Sanitation Data'!$I$10,0,10*ROW('Sanitation Data'!I40))),'Data Summary'!DL46="Yes"),OFFSET('Sanitation Data'!$I$10,0,10*ROW('Sanitation Data'!I40)),NA())</f>
        <v>#N/A</v>
      </c>
      <c r="AX46" s="100" t="e">
        <f ca="true">+IF(AND(ISNUMBER(OFFSET('Sanitation Data'!$I$11,0,10*ROW('Sanitation Data'!I40))),'Data Summary'!DM46="Yes"),OFFSET('Sanitation Data'!$I$11,0,10*ROW('Sanitation Data'!I40)),NA())</f>
        <v>#N/A</v>
      </c>
      <c r="AY46" s="100" t="e">
        <f ca="true">+IF(AND(ISNUMBER(OFFSET('Sanitation Data'!$I$12,0,10*ROW('Sanitation Data'!I40))),'Data Summary'!DN46="Yes"),OFFSET('Sanitation Data'!$I$12,0,10*ROW('Sanitation Data'!I40)),NA())</f>
        <v>#N/A</v>
      </c>
      <c r="AZ46" s="101" t="e">
        <f ca="true">+IF(AND(ISNUMBER(OFFSET('Hygiene Data'!$D$5,0,10*ROW('Hygiene Data'!D40))),'Data Summary'!DO46="Yes"),OFFSET('Hygiene Data'!$D$5,0,10*ROW('Hygiene Data'!D40)),NA())</f>
        <v>#N/A</v>
      </c>
      <c r="BA46" s="101" t="e">
        <f ca="true">+IF(AND(ISNUMBER(OFFSET('Hygiene Data'!$D$7,0,10*ROW('Hygiene Data'!D40))),'Data Summary'!DP46="Yes"),OFFSET('Hygiene Data'!$D$7,0,10*ROW('Hygiene Data'!D40)),NA())</f>
        <v>#N/A</v>
      </c>
      <c r="BB46" s="101" t="e">
        <f ca="true">+IF(AND(ISNUMBER(OFFSET('Hygiene Data'!$D$9,0,10*ROW('Hygiene Data'!D40))),'Data Summary'!DQ46="Yes"),OFFSET('Hygiene Data'!$D$9,0,10*ROW('Hygiene Data'!D40)),NA())</f>
        <v>#N/A</v>
      </c>
      <c r="BC46" s="101" t="e">
        <f ca="true">+IF(AND(ISNUMBER(OFFSET('Hygiene Data'!$E$5,0,10*ROW('Hygiene Data'!E40))),'Data Summary'!DR46="Yes"),OFFSET('Hygiene Data'!$E$5,0,10*ROW('Hygiene Data'!E40)),NA())</f>
        <v>#N/A</v>
      </c>
      <c r="BD46" s="101" t="e">
        <f ca="true">+IF(AND(ISNUMBER(OFFSET('Hygiene Data'!$E$7,0,10*ROW('Hygiene Data'!E40))),'Data Summary'!DS46="Yes"),OFFSET('Hygiene Data'!$E$7,0,10*ROW('Hygiene Data'!E40)),NA())</f>
        <v>#N/A</v>
      </c>
      <c r="BE46" s="101" t="e">
        <f ca="true">+IF(AND(ISNUMBER(OFFSET('Hygiene Data'!$E$9,0,10*ROW('Hygiene Data'!E40))),'Data Summary'!DT46="Yes"),OFFSET('Hygiene Data'!$E$9,0,10*ROW('Hygiene Data'!E40)),NA())</f>
        <v>#N/A</v>
      </c>
      <c r="BF46" s="101" t="e">
        <f ca="true">+IF(AND(ISNUMBER(OFFSET('Hygiene Data'!$F$5,0,10*ROW('Hygiene Data'!F40))),'Data Summary'!DU46="Yes"),OFFSET('Hygiene Data'!$F$5,0,10*ROW('Hygiene Data'!F40)),NA())</f>
        <v>#N/A</v>
      </c>
      <c r="BG46" s="101" t="e">
        <f ca="true">+IF(AND(ISNUMBER(OFFSET('Hygiene Data'!$F$7,0,10*ROW('Hygiene Data'!F40))),'Data Summary'!DV46="Yes"),OFFSET('Hygiene Data'!$F$7,0,10*ROW('Hygiene Data'!F40)),NA())</f>
        <v>#N/A</v>
      </c>
      <c r="BH46" s="101" t="e">
        <f ca="true">+IF(AND(ISNUMBER(OFFSET('Hygiene Data'!$F$9,0,10*ROW('Hygiene Data'!F40))),'Data Summary'!DW46="Yes"),OFFSET('Hygiene Data'!$F$9,0,10*ROW('Hygiene Data'!F40)),NA())</f>
        <v>#N/A</v>
      </c>
      <c r="BI46" s="101" t="e">
        <f ca="true">+IF(AND(ISNUMBER(OFFSET('Hygiene Data'!$G$5,0,10*ROW('Hygiene Data'!G40))),'Data Summary'!DX46="Yes"),OFFSET('Hygiene Data'!$G$5,0,10*ROW('Hygiene Data'!G40)),NA())</f>
        <v>#N/A</v>
      </c>
      <c r="BJ46" s="101" t="e">
        <f ca="true">+IF(AND(ISNUMBER(OFFSET('Hygiene Data'!$G$7,0,10*ROW('Hygiene Data'!G40))),'Data Summary'!DY46="Yes"),OFFSET('Hygiene Data'!$G$7,0,10*ROW('Hygiene Data'!G40)),NA())</f>
        <v>#N/A</v>
      </c>
      <c r="BK46" s="101" t="e">
        <f ca="true">+IF(AND(ISNUMBER(OFFSET('Hygiene Data'!$G$9,0,10*ROW('Hygiene Data'!G40))),'Data Summary'!DZ46="Yes"),OFFSET('Hygiene Data'!$G$9,0,10*ROW('Hygiene Data'!G40)),NA())</f>
        <v>#N/A</v>
      </c>
      <c r="BL46" s="101" t="e">
        <f ca="true">+IF(AND(ISNUMBER(OFFSET('Hygiene Data'!$H$5,0,10*ROW('Hygiene Data'!H40))),'Data Summary'!EA46="Yes"),OFFSET('Hygiene Data'!$H$5,0,10*ROW('Hygiene Data'!H40)),NA())</f>
        <v>#N/A</v>
      </c>
      <c r="BM46" s="101" t="e">
        <f ca="true">+IF(AND(ISNUMBER(OFFSET('Hygiene Data'!$H$7,0,10*ROW('Hygiene Data'!H40))),'Data Summary'!EB46="Yes"),OFFSET('Hygiene Data'!$H$7,0,10*ROW('Hygiene Data'!H40)),NA())</f>
        <v>#N/A</v>
      </c>
      <c r="BN46" s="101" t="e">
        <f ca="true">+IF(AND(ISNUMBER(OFFSET('Hygiene Data'!$H$9,0,10*ROW('Hygiene Data'!H40))),'Data Summary'!EC46="Yes"),OFFSET('Hygiene Data'!$H$9,0,10*ROW('Hygiene Data'!H40)),NA())</f>
        <v>#N/A</v>
      </c>
      <c r="BO46" s="101" t="e">
        <f ca="true">+IF(AND(ISNUMBER(OFFSET('Hygiene Data'!$I$5,0,10*ROW('Hygiene Data'!I40))),'Data Summary'!ED46="Yes"),OFFSET('Hygiene Data'!$I$5,0,10*ROW('Hygiene Data'!I40)),NA())</f>
        <v>#N/A</v>
      </c>
      <c r="BP46" s="101" t="e">
        <f ca="true">+IF(AND(ISNUMBER(OFFSET('Hygiene Data'!$I$7,0,10*ROW('Hygiene Data'!I40))),'Data Summary'!EE46="Yes"),OFFSET('Hygiene Data'!$I$7,0,10*ROW('Hygiene Data'!I40)),NA())</f>
        <v>#N/A</v>
      </c>
      <c r="BQ46" s="101" t="e">
        <f ca="true">+IF(AND(ISNUMBER(OFFSET('Hygiene Data'!$I$9,0,10*ROW('Hygiene Data'!I40))),'Data Summary'!EF46="Yes"),OFFSET('Hygiene Data'!$I$9,0,10*ROW('Hygiene Data'!I40)),NA())</f>
        <v>#N/A</v>
      </c>
    </row>
    <row xmlns:x14ac="http://schemas.microsoft.com/office/spreadsheetml/2009/9/ac" r="47" x14ac:dyDescent="0.2">
      <c r="A47" s="362" t="e">
        <f ca="true">+RIGHT('Data Summary'!A47,LEN('Data Summary'!A47)-9)</f>
        <v>#VALUE!</v>
      </c>
      <c r="B47" s="38" t="str">
        <f ca="true">+IF(ISTEXT('Data Summary'!B47),'Data Summary'!B47,"")</f>
        <v/>
      </c>
      <c r="C47" s="361" t="e">
        <f ca="true">+VALUE('Data Summary'!C47)</f>
        <v>#VALUE!</v>
      </c>
      <c r="D47" s="99" t="e">
        <f ca="true">+IF(AND(ISNUMBER(OFFSET('Water Data'!$D$4,0,10*ROW('Water Data'!D41))),'Data Summary'!BS47="Yes"),100-OFFSET('Water Data'!$D$4,0,10*ROW('Water Data'!D41)),NA())</f>
        <v>#N/A</v>
      </c>
      <c r="E47" s="99" t="e">
        <f ca="true">+IF(AND(ISNUMBER(OFFSET('Water Data'!$D$6,0,10*ROW('Water Data'!D41))),'Data Summary'!BT47="Yes"),OFFSET('Water Data'!$D$6,0,10*ROW('Water Data'!D41)),NA())</f>
        <v>#N/A</v>
      </c>
      <c r="F47" s="99" t="e">
        <f ca="true">+IF(AND(ISNUMBER(OFFSET('Water Data'!$D$9,0,10*ROW('Water Data'!D41))),'Data Summary'!BU47="Yes"),OFFSET('Water Data'!$D$9,0,10*ROW('Water Data'!D41)),NA())</f>
        <v>#N/A</v>
      </c>
      <c r="G47" s="99" t="e">
        <f ca="true">+IF(AND(ISNUMBER(OFFSET('Water Data'!$E$4,0,10*ROW('Water Data'!E41))),'Data Summary'!BV47="Yes"),100-OFFSET('Water Data'!$E$4,0,10*ROW('Water Data'!E41)),NA())</f>
        <v>#N/A</v>
      </c>
      <c r="H47" s="99" t="e">
        <f ca="true">+IF(AND(ISNUMBER(OFFSET('Water Data'!$E$6,0,10*ROW('Water Data'!E41))),'Data Summary'!BW47="Yes"),OFFSET('Water Data'!$E$6,0,10*ROW('Water Data'!E41)),NA())</f>
        <v>#N/A</v>
      </c>
      <c r="I47" s="99" t="e">
        <f ca="true">+IF(AND(ISNUMBER(OFFSET('Water Data'!$E$9,0,10*ROW('Water Data'!E41))),'Data Summary'!BX47="Yes"),OFFSET('Water Data'!$E$9,0,10*ROW('Water Data'!E41)),NA())</f>
        <v>#N/A</v>
      </c>
      <c r="J47" s="99" t="e">
        <f ca="true">+IF(AND(ISNUMBER(OFFSET('Water Data'!$F$4,0,10*ROW('Water Data'!F41))),'Data Summary'!BY47="Yes"),100-OFFSET('Water Data'!$F$4,0,10*ROW('Water Data'!F41)),NA())</f>
        <v>#N/A</v>
      </c>
      <c r="K47" s="99" t="e">
        <f ca="true">+IF(AND(ISNUMBER(OFFSET('Water Data'!$F$6,0,10*ROW('Water Data'!F41))),'Data Summary'!BZ47="Yes"),OFFSET('Water Data'!$F$6,0,10*ROW('Water Data'!F41)),NA())</f>
        <v>#N/A</v>
      </c>
      <c r="L47" s="99" t="e">
        <f ca="true">+IF(AND(ISNUMBER(OFFSET('Water Data'!$F$9,0,10*ROW('Water Data'!F41))),'Data Summary'!CA47="Yes"),OFFSET('Water Data'!$F$9,0,10*ROW('Water Data'!F41)),NA())</f>
        <v>#N/A</v>
      </c>
      <c r="M47" s="99" t="e">
        <f ca="true">+IF(AND(ISNUMBER(OFFSET('Water Data'!$G$4,0,10*ROW('Water Data'!G41))),'Data Summary'!CB47="Yes"),100-OFFSET('Water Data'!$G$4,0,10*ROW('Water Data'!G41)),NA())</f>
        <v>#N/A</v>
      </c>
      <c r="N47" s="99" t="e">
        <f ca="true">+IF(AND(ISNUMBER(OFFSET('Water Data'!$G$6,0,10*ROW('Water Data'!G41))),'Data Summary'!CC47="Yes"),OFFSET('Water Data'!$G$6,0,10*ROW('Water Data'!G41)),NA())</f>
        <v>#N/A</v>
      </c>
      <c r="O47" s="99" t="e">
        <f ca="true">+IF(AND(ISNUMBER(OFFSET('Water Data'!$G$9,0,10*ROW('Water Data'!G41))),'Data Summary'!CD47="Yes"),OFFSET('Water Data'!$G$9,0,10*ROW('Water Data'!G41)),NA())</f>
        <v>#N/A</v>
      </c>
      <c r="P47" s="99" t="e">
        <f ca="true">+IF(AND(ISNUMBER(OFFSET('Water Data'!$H$4,0,10*ROW('Water Data'!H41))),'Data Summary'!CE47="Yes"),100-OFFSET('Water Data'!$H$4,0,10*ROW('Water Data'!H41)),NA())</f>
        <v>#N/A</v>
      </c>
      <c r="Q47" s="99" t="e">
        <f ca="true">+IF(AND(ISNUMBER(OFFSET('Water Data'!$H$6,0,10*ROW('Water Data'!H41))),'Data Summary'!CF47="Yes"),OFFSET('Water Data'!$H$6,0,10*ROW('Water Data'!H41)),NA())</f>
        <v>#N/A</v>
      </c>
      <c r="R47" s="99" t="e">
        <f ca="true">+IF(AND(ISNUMBER(OFFSET('Water Data'!$H$9,0,10*ROW('Water Data'!H41))),'Data Summary'!CG47="Yes"),OFFSET('Water Data'!$H$9,0,10*ROW('Water Data'!H41)),NA())</f>
        <v>#N/A</v>
      </c>
      <c r="S47" s="99" t="e">
        <f ca="true">+IF(AND(ISNUMBER(OFFSET('Water Data'!$I$4,0,10*ROW('Water Data'!I41))),'Data Summary'!CH47="Yes"),100-OFFSET('Water Data'!$I$4,0,10*ROW('Water Data'!I41)),NA())</f>
        <v>#N/A</v>
      </c>
      <c r="T47" s="99" t="e">
        <f ca="true">+IF(AND(ISNUMBER(OFFSET('Water Data'!$I$6,0,10*ROW('Water Data'!I41))),'Data Summary'!CI47="Yes"),OFFSET('Water Data'!$I$6,0,10*ROW('Water Data'!I41)),NA())</f>
        <v>#N/A</v>
      </c>
      <c r="U47" s="99" t="e">
        <f ca="true">+IF(AND(ISNUMBER(OFFSET('Water Data'!$I$9,0,10*ROW('Water Data'!I41))),'Data Summary'!CJ47="Yes"),OFFSET('Water Data'!$I$9,0,10*ROW('Water Data'!I41)),NA())</f>
        <v>#N/A</v>
      </c>
      <c r="V47" s="100" t="e">
        <f ca="true">+IF(AND(ISNUMBER(OFFSET('Sanitation Data'!$D$4,0,10*ROW('Sanitation Data'!D41))),'Data Summary'!CK47="Yes"),100-OFFSET('Sanitation Data'!$D$4,0,10*ROW('Sanitation Data'!D41)),NA())</f>
        <v>#N/A</v>
      </c>
      <c r="W47" s="100" t="e">
        <f ca="true">+IF(AND(ISNUMBER(OFFSET('Sanitation Data'!$D$6,0,10*ROW('Sanitation Data'!D41))),'Data Summary'!CL47="Yes"),OFFSET('Sanitation Data'!$D$6,0,10*ROW('Sanitation Data'!D41)),NA())</f>
        <v>#N/A</v>
      </c>
      <c r="X47" s="100" t="e">
        <f ca="true">+IF(AND(ISNUMBER(OFFSET('Sanitation Data'!$D$10,0,10*ROW('Sanitation Data'!D41))),'Data Summary'!CM47="Yes"),OFFSET('Sanitation Data'!$D$10,0,10*ROW('Sanitation Data'!D41)),NA())</f>
        <v>#N/A</v>
      </c>
      <c r="Y47" s="100" t="e">
        <f ca="true">+IF(AND(ISNUMBER(OFFSET('Sanitation Data'!$D$11,0,10*ROW('Sanitation Data'!D41))),'Data Summary'!CN47="Yes"),OFFSET('Sanitation Data'!$D$11,0,10*ROW('Sanitation Data'!D41)),NA())</f>
        <v>#N/A</v>
      </c>
      <c r="Z47" s="100" t="e">
        <f ca="true">+IF(AND(ISNUMBER(OFFSET('Sanitation Data'!$D$12,0,10*ROW('Sanitation Data'!D41))),'Data Summary'!CO47="Yes"),OFFSET('Sanitation Data'!$D$12,0,10*ROW('Sanitation Data'!D41)),NA())</f>
        <v>#N/A</v>
      </c>
      <c r="AA47" s="100" t="e">
        <f ca="true">+IF(AND(ISNUMBER(OFFSET('Sanitation Data'!$E$4,0,10*ROW('Sanitation Data'!E41))),'Data Summary'!CP47="Yes"),100-OFFSET('Sanitation Data'!$E$4,0,10*ROW('Sanitation Data'!E41)),NA())</f>
        <v>#N/A</v>
      </c>
      <c r="AB47" s="100" t="e">
        <f ca="true">+IF(AND(ISNUMBER(OFFSET('Sanitation Data'!$E$6,0,10*ROW('Sanitation Data'!E41))),'Data Summary'!CQ47="Yes"),OFFSET('Sanitation Data'!$E$6,0,10*ROW('Sanitation Data'!E41)),NA())</f>
        <v>#N/A</v>
      </c>
      <c r="AC47" s="100" t="e">
        <f ca="true">+IF(AND(ISNUMBER(OFFSET('Sanitation Data'!$E$10,0,10*ROW('Sanitation Data'!E41))),'Data Summary'!CR47="Yes"),OFFSET('Sanitation Data'!$E$10,0,10*ROW('Sanitation Data'!E41)),NA())</f>
        <v>#N/A</v>
      </c>
      <c r="AD47" s="100" t="e">
        <f ca="true">+IF(AND(ISNUMBER(OFFSET('Sanitation Data'!$E$11,0,10*ROW('Sanitation Data'!E41))),'Data Summary'!CS47="Yes"),OFFSET('Sanitation Data'!$E$11,0,10*ROW('Sanitation Data'!E41)),NA())</f>
        <v>#N/A</v>
      </c>
      <c r="AE47" s="100" t="e">
        <f ca="true">+IF(AND(ISNUMBER(OFFSET('Sanitation Data'!$E$12,0,10*ROW('Sanitation Data'!E41))),'Data Summary'!CT47="Yes"),OFFSET('Sanitation Data'!$E$12,0,10*ROW('Sanitation Data'!E41)),NA())</f>
        <v>#N/A</v>
      </c>
      <c r="AF47" s="100" t="e">
        <f ca="true">+IF(AND(ISNUMBER(OFFSET('Sanitation Data'!$F$4,0,10*ROW('Sanitation Data'!F41))),'Data Summary'!CU47="Yes"),100-OFFSET('Sanitation Data'!$F$4,0,10*ROW('Sanitation Data'!F41)),NA())</f>
        <v>#N/A</v>
      </c>
      <c r="AG47" s="100" t="e">
        <f ca="true">+IF(AND(ISNUMBER(OFFSET('Sanitation Data'!$F$6,0,10*ROW('Sanitation Data'!F41))),'Data Summary'!CV47="Yes"),OFFSET('Sanitation Data'!$F$6,0,10*ROW('Sanitation Data'!F41)),NA())</f>
        <v>#N/A</v>
      </c>
      <c r="AH47" s="100" t="e">
        <f ca="true">+IF(AND(ISNUMBER(OFFSET('Sanitation Data'!$F$10,0,10*ROW('Sanitation Data'!F41))),'Data Summary'!CW47="Yes"),OFFSET('Sanitation Data'!$F$10,0,10*ROW('Sanitation Data'!F41)),NA())</f>
        <v>#N/A</v>
      </c>
      <c r="AI47" s="100" t="e">
        <f ca="true">+IF(AND(ISNUMBER(OFFSET('Sanitation Data'!$F$11,0,10*ROW('Sanitation Data'!F41))),'Data Summary'!CX47="Yes"),OFFSET('Sanitation Data'!$F$11,0,10*ROW('Sanitation Data'!F41)),NA())</f>
        <v>#N/A</v>
      </c>
      <c r="AJ47" s="100" t="e">
        <f ca="true">+IF(AND(ISNUMBER(OFFSET('Sanitation Data'!$F$12,0,10*ROW('Sanitation Data'!F41))),'Data Summary'!CY47="Yes"),OFFSET('Sanitation Data'!$F$12,0,10*ROW('Sanitation Data'!F41)),NA())</f>
        <v>#N/A</v>
      </c>
      <c r="AK47" s="100" t="e">
        <f ca="true">+IF(AND(ISNUMBER(OFFSET('Sanitation Data'!$G$4,0,10*ROW('Sanitation Data'!G41))),'Data Summary'!CZ47="Yes"),100-OFFSET('Sanitation Data'!$G$4,0,10*ROW('Sanitation Data'!G41)),NA())</f>
        <v>#N/A</v>
      </c>
      <c r="AL47" s="100" t="e">
        <f ca="true">+IF(AND(ISNUMBER(OFFSET('Sanitation Data'!$G$6,0,10*ROW('Sanitation Data'!G41))),'Data Summary'!DA47="Yes"),OFFSET('Sanitation Data'!$G$6,0,10*ROW('Sanitation Data'!G41)),NA())</f>
        <v>#N/A</v>
      </c>
      <c r="AM47" s="100" t="e">
        <f ca="true">+IF(AND(ISNUMBER(OFFSET('Sanitation Data'!$G$10,0,10*ROW('Sanitation Data'!G41))),'Data Summary'!DB47="Yes"),OFFSET('Sanitation Data'!$G$10,0,10*ROW('Sanitation Data'!G41)),NA())</f>
        <v>#N/A</v>
      </c>
      <c r="AN47" s="100" t="e">
        <f ca="true">+IF(AND(ISNUMBER(OFFSET('Sanitation Data'!$G$11,0,10*ROW('Sanitation Data'!G41))),'Data Summary'!DC47="Yes"),OFFSET('Sanitation Data'!$G$11,0,10*ROW('Sanitation Data'!G41)),NA())</f>
        <v>#N/A</v>
      </c>
      <c r="AO47" s="100" t="e">
        <f ca="true">+IF(AND(ISNUMBER(OFFSET('Sanitation Data'!$G$12,0,10*ROW('Sanitation Data'!G41))),'Data Summary'!DD47="Yes"),OFFSET('Sanitation Data'!$G$12,0,10*ROW('Sanitation Data'!G41)),NA())</f>
        <v>#N/A</v>
      </c>
      <c r="AP47" s="100" t="e">
        <f ca="true">+IF(AND(ISNUMBER(OFFSET('Sanitation Data'!$H$4,0,10*ROW('Sanitation Data'!H41))),'Data Summary'!DE47="Yes"),100-OFFSET('Sanitation Data'!$H$4,0,10*ROW('Sanitation Data'!H41)),NA())</f>
        <v>#N/A</v>
      </c>
      <c r="AQ47" s="100" t="e">
        <f ca="true">+IF(AND(ISNUMBER(OFFSET('Sanitation Data'!$H$6,0,10*ROW('Sanitation Data'!H41))),'Data Summary'!DF47="Yes"),OFFSET('Sanitation Data'!$H$6,0,10*ROW('Sanitation Data'!H41)),NA())</f>
        <v>#N/A</v>
      </c>
      <c r="AR47" s="100" t="e">
        <f ca="true">+IF(AND(ISNUMBER(OFFSET('Sanitation Data'!$H$10,0,10*ROW('Sanitation Data'!H41))),'Data Summary'!DG47="Yes"),OFFSET('Sanitation Data'!$H$10,0,10*ROW('Sanitation Data'!H41)),NA())</f>
        <v>#N/A</v>
      </c>
      <c r="AS47" s="100" t="e">
        <f ca="true">+IF(AND(ISNUMBER(OFFSET('Sanitation Data'!$H$11,0,10*ROW('Sanitation Data'!H41))),'Data Summary'!DH47="Yes"),OFFSET('Sanitation Data'!$H$11,0,10*ROW('Sanitation Data'!H41)),NA())</f>
        <v>#N/A</v>
      </c>
      <c r="AT47" s="100" t="e">
        <f ca="true">+IF(AND(ISNUMBER(OFFSET('Sanitation Data'!$H$12,0,10*ROW('Sanitation Data'!H41))),'Data Summary'!DI47="Yes"),OFFSET('Sanitation Data'!$H$12,0,10*ROW('Sanitation Data'!H41)),NA())</f>
        <v>#N/A</v>
      </c>
      <c r="AU47" s="100" t="e">
        <f ca="true">+IF(AND(ISNUMBER(OFFSET('Sanitation Data'!$I$4,0,10*ROW('Sanitation Data'!I41))),'Data Summary'!DJ47="Yes"),100-OFFSET('Sanitation Data'!$I$4,0,10*ROW('Sanitation Data'!I41)),NA())</f>
        <v>#N/A</v>
      </c>
      <c r="AV47" s="100" t="e">
        <f ca="true">+IF(AND(ISNUMBER(OFFSET('Sanitation Data'!$I$6,0,10*ROW('Sanitation Data'!I41))),'Data Summary'!DK47="Yes"),OFFSET('Sanitation Data'!$I$6,0,10*ROW('Sanitation Data'!I41)),NA())</f>
        <v>#N/A</v>
      </c>
      <c r="AW47" s="100" t="e">
        <f ca="true">+IF(AND(ISNUMBER(OFFSET('Sanitation Data'!$I$10,0,10*ROW('Sanitation Data'!I41))),'Data Summary'!DL47="Yes"),OFFSET('Sanitation Data'!$I$10,0,10*ROW('Sanitation Data'!I41)),NA())</f>
        <v>#N/A</v>
      </c>
      <c r="AX47" s="100" t="e">
        <f ca="true">+IF(AND(ISNUMBER(OFFSET('Sanitation Data'!$I$11,0,10*ROW('Sanitation Data'!I41))),'Data Summary'!DM47="Yes"),OFFSET('Sanitation Data'!$I$11,0,10*ROW('Sanitation Data'!I41)),NA())</f>
        <v>#N/A</v>
      </c>
      <c r="AY47" s="100" t="e">
        <f ca="true">+IF(AND(ISNUMBER(OFFSET('Sanitation Data'!$I$12,0,10*ROW('Sanitation Data'!I41))),'Data Summary'!DN47="Yes"),OFFSET('Sanitation Data'!$I$12,0,10*ROW('Sanitation Data'!I41)),NA())</f>
        <v>#N/A</v>
      </c>
      <c r="AZ47" s="101" t="e">
        <f ca="true">+IF(AND(ISNUMBER(OFFSET('Hygiene Data'!$D$5,0,10*ROW('Hygiene Data'!D41))),'Data Summary'!DO47="Yes"),OFFSET('Hygiene Data'!$D$5,0,10*ROW('Hygiene Data'!D41)),NA())</f>
        <v>#N/A</v>
      </c>
      <c r="BA47" s="101" t="e">
        <f ca="true">+IF(AND(ISNUMBER(OFFSET('Hygiene Data'!$D$7,0,10*ROW('Hygiene Data'!D41))),'Data Summary'!DP47="Yes"),OFFSET('Hygiene Data'!$D$7,0,10*ROW('Hygiene Data'!D41)),NA())</f>
        <v>#N/A</v>
      </c>
      <c r="BB47" s="101" t="e">
        <f ca="true">+IF(AND(ISNUMBER(OFFSET('Hygiene Data'!$D$9,0,10*ROW('Hygiene Data'!D41))),'Data Summary'!DQ47="Yes"),OFFSET('Hygiene Data'!$D$9,0,10*ROW('Hygiene Data'!D41)),NA())</f>
        <v>#N/A</v>
      </c>
      <c r="BC47" s="101" t="e">
        <f ca="true">+IF(AND(ISNUMBER(OFFSET('Hygiene Data'!$E$5,0,10*ROW('Hygiene Data'!E41))),'Data Summary'!DR47="Yes"),OFFSET('Hygiene Data'!$E$5,0,10*ROW('Hygiene Data'!E41)),NA())</f>
        <v>#N/A</v>
      </c>
      <c r="BD47" s="101" t="e">
        <f ca="true">+IF(AND(ISNUMBER(OFFSET('Hygiene Data'!$E$7,0,10*ROW('Hygiene Data'!E41))),'Data Summary'!DS47="Yes"),OFFSET('Hygiene Data'!$E$7,0,10*ROW('Hygiene Data'!E41)),NA())</f>
        <v>#N/A</v>
      </c>
      <c r="BE47" s="101" t="e">
        <f ca="true">+IF(AND(ISNUMBER(OFFSET('Hygiene Data'!$E$9,0,10*ROW('Hygiene Data'!E41))),'Data Summary'!DT47="Yes"),OFFSET('Hygiene Data'!$E$9,0,10*ROW('Hygiene Data'!E41)),NA())</f>
        <v>#N/A</v>
      </c>
      <c r="BF47" s="101" t="e">
        <f ca="true">+IF(AND(ISNUMBER(OFFSET('Hygiene Data'!$F$5,0,10*ROW('Hygiene Data'!F41))),'Data Summary'!DU47="Yes"),OFFSET('Hygiene Data'!$F$5,0,10*ROW('Hygiene Data'!F41)),NA())</f>
        <v>#N/A</v>
      </c>
      <c r="BG47" s="101" t="e">
        <f ca="true">+IF(AND(ISNUMBER(OFFSET('Hygiene Data'!$F$7,0,10*ROW('Hygiene Data'!F41))),'Data Summary'!DV47="Yes"),OFFSET('Hygiene Data'!$F$7,0,10*ROW('Hygiene Data'!F41)),NA())</f>
        <v>#N/A</v>
      </c>
      <c r="BH47" s="101" t="e">
        <f ca="true">+IF(AND(ISNUMBER(OFFSET('Hygiene Data'!$F$9,0,10*ROW('Hygiene Data'!F41))),'Data Summary'!DW47="Yes"),OFFSET('Hygiene Data'!$F$9,0,10*ROW('Hygiene Data'!F41)),NA())</f>
        <v>#N/A</v>
      </c>
      <c r="BI47" s="101" t="e">
        <f ca="true">+IF(AND(ISNUMBER(OFFSET('Hygiene Data'!$G$5,0,10*ROW('Hygiene Data'!G41))),'Data Summary'!DX47="Yes"),OFFSET('Hygiene Data'!$G$5,0,10*ROW('Hygiene Data'!G41)),NA())</f>
        <v>#N/A</v>
      </c>
      <c r="BJ47" s="101" t="e">
        <f ca="true">+IF(AND(ISNUMBER(OFFSET('Hygiene Data'!$G$7,0,10*ROW('Hygiene Data'!G41))),'Data Summary'!DY47="Yes"),OFFSET('Hygiene Data'!$G$7,0,10*ROW('Hygiene Data'!G41)),NA())</f>
        <v>#N/A</v>
      </c>
      <c r="BK47" s="101" t="e">
        <f ca="true">+IF(AND(ISNUMBER(OFFSET('Hygiene Data'!$G$9,0,10*ROW('Hygiene Data'!G41))),'Data Summary'!DZ47="Yes"),OFFSET('Hygiene Data'!$G$9,0,10*ROW('Hygiene Data'!G41)),NA())</f>
        <v>#N/A</v>
      </c>
      <c r="BL47" s="101" t="e">
        <f ca="true">+IF(AND(ISNUMBER(OFFSET('Hygiene Data'!$H$5,0,10*ROW('Hygiene Data'!H41))),'Data Summary'!EA47="Yes"),OFFSET('Hygiene Data'!$H$5,0,10*ROW('Hygiene Data'!H41)),NA())</f>
        <v>#N/A</v>
      </c>
      <c r="BM47" s="101" t="e">
        <f ca="true">+IF(AND(ISNUMBER(OFFSET('Hygiene Data'!$H$7,0,10*ROW('Hygiene Data'!H41))),'Data Summary'!EB47="Yes"),OFFSET('Hygiene Data'!$H$7,0,10*ROW('Hygiene Data'!H41)),NA())</f>
        <v>#N/A</v>
      </c>
      <c r="BN47" s="101" t="e">
        <f ca="true">+IF(AND(ISNUMBER(OFFSET('Hygiene Data'!$H$9,0,10*ROW('Hygiene Data'!H41))),'Data Summary'!EC47="Yes"),OFFSET('Hygiene Data'!$H$9,0,10*ROW('Hygiene Data'!H41)),NA())</f>
        <v>#N/A</v>
      </c>
      <c r="BO47" s="101" t="e">
        <f ca="true">+IF(AND(ISNUMBER(OFFSET('Hygiene Data'!$I$5,0,10*ROW('Hygiene Data'!I41))),'Data Summary'!ED47="Yes"),OFFSET('Hygiene Data'!$I$5,0,10*ROW('Hygiene Data'!I41)),NA())</f>
        <v>#N/A</v>
      </c>
      <c r="BP47" s="101" t="e">
        <f ca="true">+IF(AND(ISNUMBER(OFFSET('Hygiene Data'!$I$7,0,10*ROW('Hygiene Data'!I41))),'Data Summary'!EE47="Yes"),OFFSET('Hygiene Data'!$I$7,0,10*ROW('Hygiene Data'!I41)),NA())</f>
        <v>#N/A</v>
      </c>
      <c r="BQ47" s="101" t="e">
        <f ca="true">+IF(AND(ISNUMBER(OFFSET('Hygiene Data'!$I$9,0,10*ROW('Hygiene Data'!I41))),'Data Summary'!EF47="Yes"),OFFSET('Hygiene Data'!$I$9,0,10*ROW('Hygiene Data'!I41)),NA())</f>
        <v>#N/A</v>
      </c>
    </row>
    <row xmlns:x14ac="http://schemas.microsoft.com/office/spreadsheetml/2009/9/ac" r="48" x14ac:dyDescent="0.2">
      <c r="A48" s="362" t="e">
        <f ca="true">+RIGHT('Data Summary'!A48,LEN('Data Summary'!A48)-9)</f>
        <v>#VALUE!</v>
      </c>
      <c r="B48" s="38" t="str">
        <f ca="true">+IF(ISTEXT('Data Summary'!B48),'Data Summary'!B48,"")</f>
        <v/>
      </c>
      <c r="C48" s="361" t="e">
        <f ca="true">+VALUE('Data Summary'!C48)</f>
        <v>#VALUE!</v>
      </c>
      <c r="D48" s="99" t="e">
        <f ca="true">+IF(AND(ISNUMBER(OFFSET('Water Data'!$D$4,0,10*ROW('Water Data'!D42))),'Data Summary'!BS48="Yes"),100-OFFSET('Water Data'!$D$4,0,10*ROW('Water Data'!D42)),NA())</f>
        <v>#N/A</v>
      </c>
      <c r="E48" s="99" t="e">
        <f ca="true">+IF(AND(ISNUMBER(OFFSET('Water Data'!$D$6,0,10*ROW('Water Data'!D42))),'Data Summary'!BT48="Yes"),OFFSET('Water Data'!$D$6,0,10*ROW('Water Data'!D42)),NA())</f>
        <v>#N/A</v>
      </c>
      <c r="F48" s="99" t="e">
        <f ca="true">+IF(AND(ISNUMBER(OFFSET('Water Data'!$D$9,0,10*ROW('Water Data'!D42))),'Data Summary'!BU48="Yes"),OFFSET('Water Data'!$D$9,0,10*ROW('Water Data'!D42)),NA())</f>
        <v>#N/A</v>
      </c>
      <c r="G48" s="99" t="e">
        <f ca="true">+IF(AND(ISNUMBER(OFFSET('Water Data'!$E$4,0,10*ROW('Water Data'!E42))),'Data Summary'!BV48="Yes"),100-OFFSET('Water Data'!$E$4,0,10*ROW('Water Data'!E42)),NA())</f>
        <v>#N/A</v>
      </c>
      <c r="H48" s="99" t="e">
        <f ca="true">+IF(AND(ISNUMBER(OFFSET('Water Data'!$E$6,0,10*ROW('Water Data'!E42))),'Data Summary'!BW48="Yes"),OFFSET('Water Data'!$E$6,0,10*ROW('Water Data'!E42)),NA())</f>
        <v>#N/A</v>
      </c>
      <c r="I48" s="99" t="e">
        <f ca="true">+IF(AND(ISNUMBER(OFFSET('Water Data'!$E$9,0,10*ROW('Water Data'!E42))),'Data Summary'!BX48="Yes"),OFFSET('Water Data'!$E$9,0,10*ROW('Water Data'!E42)),NA())</f>
        <v>#N/A</v>
      </c>
      <c r="J48" s="99" t="e">
        <f ca="true">+IF(AND(ISNUMBER(OFFSET('Water Data'!$F$4,0,10*ROW('Water Data'!F42))),'Data Summary'!BY48="Yes"),100-OFFSET('Water Data'!$F$4,0,10*ROW('Water Data'!F42)),NA())</f>
        <v>#N/A</v>
      </c>
      <c r="K48" s="99" t="e">
        <f ca="true">+IF(AND(ISNUMBER(OFFSET('Water Data'!$F$6,0,10*ROW('Water Data'!F42))),'Data Summary'!BZ48="Yes"),OFFSET('Water Data'!$F$6,0,10*ROW('Water Data'!F42)),NA())</f>
        <v>#N/A</v>
      </c>
      <c r="L48" s="99" t="e">
        <f ca="true">+IF(AND(ISNUMBER(OFFSET('Water Data'!$F$9,0,10*ROW('Water Data'!F42))),'Data Summary'!CA48="Yes"),OFFSET('Water Data'!$F$9,0,10*ROW('Water Data'!F42)),NA())</f>
        <v>#N/A</v>
      </c>
      <c r="M48" s="99" t="e">
        <f ca="true">+IF(AND(ISNUMBER(OFFSET('Water Data'!$G$4,0,10*ROW('Water Data'!G42))),'Data Summary'!CB48="Yes"),100-OFFSET('Water Data'!$G$4,0,10*ROW('Water Data'!G42)),NA())</f>
        <v>#N/A</v>
      </c>
      <c r="N48" s="99" t="e">
        <f ca="true">+IF(AND(ISNUMBER(OFFSET('Water Data'!$G$6,0,10*ROW('Water Data'!G42))),'Data Summary'!CC48="Yes"),OFFSET('Water Data'!$G$6,0,10*ROW('Water Data'!G42)),NA())</f>
        <v>#N/A</v>
      </c>
      <c r="O48" s="99" t="e">
        <f ca="true">+IF(AND(ISNUMBER(OFFSET('Water Data'!$G$9,0,10*ROW('Water Data'!G42))),'Data Summary'!CD48="Yes"),OFFSET('Water Data'!$G$9,0,10*ROW('Water Data'!G42)),NA())</f>
        <v>#N/A</v>
      </c>
      <c r="P48" s="99" t="e">
        <f ca="true">+IF(AND(ISNUMBER(OFFSET('Water Data'!$H$4,0,10*ROW('Water Data'!H42))),'Data Summary'!CE48="Yes"),100-OFFSET('Water Data'!$H$4,0,10*ROW('Water Data'!H42)),NA())</f>
        <v>#N/A</v>
      </c>
      <c r="Q48" s="99" t="e">
        <f ca="true">+IF(AND(ISNUMBER(OFFSET('Water Data'!$H$6,0,10*ROW('Water Data'!H42))),'Data Summary'!CF48="Yes"),OFFSET('Water Data'!$H$6,0,10*ROW('Water Data'!H42)),NA())</f>
        <v>#N/A</v>
      </c>
      <c r="R48" s="99" t="e">
        <f ca="true">+IF(AND(ISNUMBER(OFFSET('Water Data'!$H$9,0,10*ROW('Water Data'!H42))),'Data Summary'!CG48="Yes"),OFFSET('Water Data'!$H$9,0,10*ROW('Water Data'!H42)),NA())</f>
        <v>#N/A</v>
      </c>
      <c r="S48" s="99" t="e">
        <f ca="true">+IF(AND(ISNUMBER(OFFSET('Water Data'!$I$4,0,10*ROW('Water Data'!I42))),'Data Summary'!CH48="Yes"),100-OFFSET('Water Data'!$I$4,0,10*ROW('Water Data'!I42)),NA())</f>
        <v>#N/A</v>
      </c>
      <c r="T48" s="99" t="e">
        <f ca="true">+IF(AND(ISNUMBER(OFFSET('Water Data'!$I$6,0,10*ROW('Water Data'!I42))),'Data Summary'!CI48="Yes"),OFFSET('Water Data'!$I$6,0,10*ROW('Water Data'!I42)),NA())</f>
        <v>#N/A</v>
      </c>
      <c r="U48" s="99" t="e">
        <f ca="true">+IF(AND(ISNUMBER(OFFSET('Water Data'!$I$9,0,10*ROW('Water Data'!I42))),'Data Summary'!CJ48="Yes"),OFFSET('Water Data'!$I$9,0,10*ROW('Water Data'!I42)),NA())</f>
        <v>#N/A</v>
      </c>
      <c r="V48" s="100" t="e">
        <f ca="true">+IF(AND(ISNUMBER(OFFSET('Sanitation Data'!$D$4,0,10*ROW('Sanitation Data'!D42))),'Data Summary'!CK48="Yes"),100-OFFSET('Sanitation Data'!$D$4,0,10*ROW('Sanitation Data'!D42)),NA())</f>
        <v>#N/A</v>
      </c>
      <c r="W48" s="100" t="e">
        <f ca="true">+IF(AND(ISNUMBER(OFFSET('Sanitation Data'!$D$6,0,10*ROW('Sanitation Data'!D42))),'Data Summary'!CL48="Yes"),OFFSET('Sanitation Data'!$D$6,0,10*ROW('Sanitation Data'!D42)),NA())</f>
        <v>#N/A</v>
      </c>
      <c r="X48" s="100" t="e">
        <f ca="true">+IF(AND(ISNUMBER(OFFSET('Sanitation Data'!$D$10,0,10*ROW('Sanitation Data'!D42))),'Data Summary'!CM48="Yes"),OFFSET('Sanitation Data'!$D$10,0,10*ROW('Sanitation Data'!D42)),NA())</f>
        <v>#N/A</v>
      </c>
      <c r="Y48" s="100" t="e">
        <f ca="true">+IF(AND(ISNUMBER(OFFSET('Sanitation Data'!$D$11,0,10*ROW('Sanitation Data'!D42))),'Data Summary'!CN48="Yes"),OFFSET('Sanitation Data'!$D$11,0,10*ROW('Sanitation Data'!D42)),NA())</f>
        <v>#N/A</v>
      </c>
      <c r="Z48" s="100" t="e">
        <f ca="true">+IF(AND(ISNUMBER(OFFSET('Sanitation Data'!$D$12,0,10*ROW('Sanitation Data'!D42))),'Data Summary'!CO48="Yes"),OFFSET('Sanitation Data'!$D$12,0,10*ROW('Sanitation Data'!D42)),NA())</f>
        <v>#N/A</v>
      </c>
      <c r="AA48" s="100" t="e">
        <f ca="true">+IF(AND(ISNUMBER(OFFSET('Sanitation Data'!$E$4,0,10*ROW('Sanitation Data'!E42))),'Data Summary'!CP48="Yes"),100-OFFSET('Sanitation Data'!$E$4,0,10*ROW('Sanitation Data'!E42)),NA())</f>
        <v>#N/A</v>
      </c>
      <c r="AB48" s="100" t="e">
        <f ca="true">+IF(AND(ISNUMBER(OFFSET('Sanitation Data'!$E$6,0,10*ROW('Sanitation Data'!E42))),'Data Summary'!CQ48="Yes"),OFFSET('Sanitation Data'!$E$6,0,10*ROW('Sanitation Data'!E42)),NA())</f>
        <v>#N/A</v>
      </c>
      <c r="AC48" s="100" t="e">
        <f ca="true">+IF(AND(ISNUMBER(OFFSET('Sanitation Data'!$E$10,0,10*ROW('Sanitation Data'!E42))),'Data Summary'!CR48="Yes"),OFFSET('Sanitation Data'!$E$10,0,10*ROW('Sanitation Data'!E42)),NA())</f>
        <v>#N/A</v>
      </c>
      <c r="AD48" s="100" t="e">
        <f ca="true">+IF(AND(ISNUMBER(OFFSET('Sanitation Data'!$E$11,0,10*ROW('Sanitation Data'!E42))),'Data Summary'!CS48="Yes"),OFFSET('Sanitation Data'!$E$11,0,10*ROW('Sanitation Data'!E42)),NA())</f>
        <v>#N/A</v>
      </c>
      <c r="AE48" s="100" t="e">
        <f ca="true">+IF(AND(ISNUMBER(OFFSET('Sanitation Data'!$E$12,0,10*ROW('Sanitation Data'!E42))),'Data Summary'!CT48="Yes"),OFFSET('Sanitation Data'!$E$12,0,10*ROW('Sanitation Data'!E42)),NA())</f>
        <v>#N/A</v>
      </c>
      <c r="AF48" s="100" t="e">
        <f ca="true">+IF(AND(ISNUMBER(OFFSET('Sanitation Data'!$F$4,0,10*ROW('Sanitation Data'!F42))),'Data Summary'!CU48="Yes"),100-OFFSET('Sanitation Data'!$F$4,0,10*ROW('Sanitation Data'!F42)),NA())</f>
        <v>#N/A</v>
      </c>
      <c r="AG48" s="100" t="e">
        <f ca="true">+IF(AND(ISNUMBER(OFFSET('Sanitation Data'!$F$6,0,10*ROW('Sanitation Data'!F42))),'Data Summary'!CV48="Yes"),OFFSET('Sanitation Data'!$F$6,0,10*ROW('Sanitation Data'!F42)),NA())</f>
        <v>#N/A</v>
      </c>
      <c r="AH48" s="100" t="e">
        <f ca="true">+IF(AND(ISNUMBER(OFFSET('Sanitation Data'!$F$10,0,10*ROW('Sanitation Data'!F42))),'Data Summary'!CW48="Yes"),OFFSET('Sanitation Data'!$F$10,0,10*ROW('Sanitation Data'!F42)),NA())</f>
        <v>#N/A</v>
      </c>
      <c r="AI48" s="100" t="e">
        <f ca="true">+IF(AND(ISNUMBER(OFFSET('Sanitation Data'!$F$11,0,10*ROW('Sanitation Data'!F42))),'Data Summary'!CX48="Yes"),OFFSET('Sanitation Data'!$F$11,0,10*ROW('Sanitation Data'!F42)),NA())</f>
        <v>#N/A</v>
      </c>
      <c r="AJ48" s="100" t="e">
        <f ca="true">+IF(AND(ISNUMBER(OFFSET('Sanitation Data'!$F$12,0,10*ROW('Sanitation Data'!F42))),'Data Summary'!CY48="Yes"),OFFSET('Sanitation Data'!$F$12,0,10*ROW('Sanitation Data'!F42)),NA())</f>
        <v>#N/A</v>
      </c>
      <c r="AK48" s="100" t="e">
        <f ca="true">+IF(AND(ISNUMBER(OFFSET('Sanitation Data'!$G$4,0,10*ROW('Sanitation Data'!G42))),'Data Summary'!CZ48="Yes"),100-OFFSET('Sanitation Data'!$G$4,0,10*ROW('Sanitation Data'!G42)),NA())</f>
        <v>#N/A</v>
      </c>
      <c r="AL48" s="100" t="e">
        <f ca="true">+IF(AND(ISNUMBER(OFFSET('Sanitation Data'!$G$6,0,10*ROW('Sanitation Data'!G42))),'Data Summary'!DA48="Yes"),OFFSET('Sanitation Data'!$G$6,0,10*ROW('Sanitation Data'!G42)),NA())</f>
        <v>#N/A</v>
      </c>
      <c r="AM48" s="100" t="e">
        <f ca="true">+IF(AND(ISNUMBER(OFFSET('Sanitation Data'!$G$10,0,10*ROW('Sanitation Data'!G42))),'Data Summary'!DB48="Yes"),OFFSET('Sanitation Data'!$G$10,0,10*ROW('Sanitation Data'!G42)),NA())</f>
        <v>#N/A</v>
      </c>
      <c r="AN48" s="100" t="e">
        <f ca="true">+IF(AND(ISNUMBER(OFFSET('Sanitation Data'!$G$11,0,10*ROW('Sanitation Data'!G42))),'Data Summary'!DC48="Yes"),OFFSET('Sanitation Data'!$G$11,0,10*ROW('Sanitation Data'!G42)),NA())</f>
        <v>#N/A</v>
      </c>
      <c r="AO48" s="100" t="e">
        <f ca="true">+IF(AND(ISNUMBER(OFFSET('Sanitation Data'!$G$12,0,10*ROW('Sanitation Data'!G42))),'Data Summary'!DD48="Yes"),OFFSET('Sanitation Data'!$G$12,0,10*ROW('Sanitation Data'!G42)),NA())</f>
        <v>#N/A</v>
      </c>
      <c r="AP48" s="100" t="e">
        <f ca="true">+IF(AND(ISNUMBER(OFFSET('Sanitation Data'!$H$4,0,10*ROW('Sanitation Data'!H42))),'Data Summary'!DE48="Yes"),100-OFFSET('Sanitation Data'!$H$4,0,10*ROW('Sanitation Data'!H42)),NA())</f>
        <v>#N/A</v>
      </c>
      <c r="AQ48" s="100" t="e">
        <f ca="true">+IF(AND(ISNUMBER(OFFSET('Sanitation Data'!$H$6,0,10*ROW('Sanitation Data'!H42))),'Data Summary'!DF48="Yes"),OFFSET('Sanitation Data'!$H$6,0,10*ROW('Sanitation Data'!H42)),NA())</f>
        <v>#N/A</v>
      </c>
      <c r="AR48" s="100" t="e">
        <f ca="true">+IF(AND(ISNUMBER(OFFSET('Sanitation Data'!$H$10,0,10*ROW('Sanitation Data'!H42))),'Data Summary'!DG48="Yes"),OFFSET('Sanitation Data'!$H$10,0,10*ROW('Sanitation Data'!H42)),NA())</f>
        <v>#N/A</v>
      </c>
      <c r="AS48" s="100" t="e">
        <f ca="true">+IF(AND(ISNUMBER(OFFSET('Sanitation Data'!$H$11,0,10*ROW('Sanitation Data'!H42))),'Data Summary'!DH48="Yes"),OFFSET('Sanitation Data'!$H$11,0,10*ROW('Sanitation Data'!H42)),NA())</f>
        <v>#N/A</v>
      </c>
      <c r="AT48" s="100" t="e">
        <f ca="true">+IF(AND(ISNUMBER(OFFSET('Sanitation Data'!$H$12,0,10*ROW('Sanitation Data'!H42))),'Data Summary'!DI48="Yes"),OFFSET('Sanitation Data'!$H$12,0,10*ROW('Sanitation Data'!H42)),NA())</f>
        <v>#N/A</v>
      </c>
      <c r="AU48" s="100" t="e">
        <f ca="true">+IF(AND(ISNUMBER(OFFSET('Sanitation Data'!$I$4,0,10*ROW('Sanitation Data'!I42))),'Data Summary'!DJ48="Yes"),100-OFFSET('Sanitation Data'!$I$4,0,10*ROW('Sanitation Data'!I42)),NA())</f>
        <v>#N/A</v>
      </c>
      <c r="AV48" s="100" t="e">
        <f ca="true">+IF(AND(ISNUMBER(OFFSET('Sanitation Data'!$I$6,0,10*ROW('Sanitation Data'!I42))),'Data Summary'!DK48="Yes"),OFFSET('Sanitation Data'!$I$6,0,10*ROW('Sanitation Data'!I42)),NA())</f>
        <v>#N/A</v>
      </c>
      <c r="AW48" s="100" t="e">
        <f ca="true">+IF(AND(ISNUMBER(OFFSET('Sanitation Data'!$I$10,0,10*ROW('Sanitation Data'!I42))),'Data Summary'!DL48="Yes"),OFFSET('Sanitation Data'!$I$10,0,10*ROW('Sanitation Data'!I42)),NA())</f>
        <v>#N/A</v>
      </c>
      <c r="AX48" s="100" t="e">
        <f ca="true">+IF(AND(ISNUMBER(OFFSET('Sanitation Data'!$I$11,0,10*ROW('Sanitation Data'!I42))),'Data Summary'!DM48="Yes"),OFFSET('Sanitation Data'!$I$11,0,10*ROW('Sanitation Data'!I42)),NA())</f>
        <v>#N/A</v>
      </c>
      <c r="AY48" s="100" t="e">
        <f ca="true">+IF(AND(ISNUMBER(OFFSET('Sanitation Data'!$I$12,0,10*ROW('Sanitation Data'!I42))),'Data Summary'!DN48="Yes"),OFFSET('Sanitation Data'!$I$12,0,10*ROW('Sanitation Data'!I42)),NA())</f>
        <v>#N/A</v>
      </c>
      <c r="AZ48" s="101" t="e">
        <f ca="true">+IF(AND(ISNUMBER(OFFSET('Hygiene Data'!$D$5,0,10*ROW('Hygiene Data'!D42))),'Data Summary'!DO48="Yes"),OFFSET('Hygiene Data'!$D$5,0,10*ROW('Hygiene Data'!D42)),NA())</f>
        <v>#N/A</v>
      </c>
      <c r="BA48" s="101" t="e">
        <f ca="true">+IF(AND(ISNUMBER(OFFSET('Hygiene Data'!$D$7,0,10*ROW('Hygiene Data'!D42))),'Data Summary'!DP48="Yes"),OFFSET('Hygiene Data'!$D$7,0,10*ROW('Hygiene Data'!D42)),NA())</f>
        <v>#N/A</v>
      </c>
      <c r="BB48" s="101" t="e">
        <f ca="true">+IF(AND(ISNUMBER(OFFSET('Hygiene Data'!$D$9,0,10*ROW('Hygiene Data'!D42))),'Data Summary'!DQ48="Yes"),OFFSET('Hygiene Data'!$D$9,0,10*ROW('Hygiene Data'!D42)),NA())</f>
        <v>#N/A</v>
      </c>
      <c r="BC48" s="101" t="e">
        <f ca="true">+IF(AND(ISNUMBER(OFFSET('Hygiene Data'!$E$5,0,10*ROW('Hygiene Data'!E42))),'Data Summary'!DR48="Yes"),OFFSET('Hygiene Data'!$E$5,0,10*ROW('Hygiene Data'!E42)),NA())</f>
        <v>#N/A</v>
      </c>
      <c r="BD48" s="101" t="e">
        <f ca="true">+IF(AND(ISNUMBER(OFFSET('Hygiene Data'!$E$7,0,10*ROW('Hygiene Data'!E42))),'Data Summary'!DS48="Yes"),OFFSET('Hygiene Data'!$E$7,0,10*ROW('Hygiene Data'!E42)),NA())</f>
        <v>#N/A</v>
      </c>
      <c r="BE48" s="101" t="e">
        <f ca="true">+IF(AND(ISNUMBER(OFFSET('Hygiene Data'!$E$9,0,10*ROW('Hygiene Data'!E42))),'Data Summary'!DT48="Yes"),OFFSET('Hygiene Data'!$E$9,0,10*ROW('Hygiene Data'!E42)),NA())</f>
        <v>#N/A</v>
      </c>
      <c r="BF48" s="101" t="e">
        <f ca="true">+IF(AND(ISNUMBER(OFFSET('Hygiene Data'!$F$5,0,10*ROW('Hygiene Data'!F42))),'Data Summary'!DU48="Yes"),OFFSET('Hygiene Data'!$F$5,0,10*ROW('Hygiene Data'!F42)),NA())</f>
        <v>#N/A</v>
      </c>
      <c r="BG48" s="101" t="e">
        <f ca="true">+IF(AND(ISNUMBER(OFFSET('Hygiene Data'!$F$7,0,10*ROW('Hygiene Data'!F42))),'Data Summary'!DV48="Yes"),OFFSET('Hygiene Data'!$F$7,0,10*ROW('Hygiene Data'!F42)),NA())</f>
        <v>#N/A</v>
      </c>
      <c r="BH48" s="101" t="e">
        <f ca="true">+IF(AND(ISNUMBER(OFFSET('Hygiene Data'!$F$9,0,10*ROW('Hygiene Data'!F42))),'Data Summary'!DW48="Yes"),OFFSET('Hygiene Data'!$F$9,0,10*ROW('Hygiene Data'!F42)),NA())</f>
        <v>#N/A</v>
      </c>
      <c r="BI48" s="101" t="e">
        <f ca="true">+IF(AND(ISNUMBER(OFFSET('Hygiene Data'!$G$5,0,10*ROW('Hygiene Data'!G42))),'Data Summary'!DX48="Yes"),OFFSET('Hygiene Data'!$G$5,0,10*ROW('Hygiene Data'!G42)),NA())</f>
        <v>#N/A</v>
      </c>
      <c r="BJ48" s="101" t="e">
        <f ca="true">+IF(AND(ISNUMBER(OFFSET('Hygiene Data'!$G$7,0,10*ROW('Hygiene Data'!G42))),'Data Summary'!DY48="Yes"),OFFSET('Hygiene Data'!$G$7,0,10*ROW('Hygiene Data'!G42)),NA())</f>
        <v>#N/A</v>
      </c>
      <c r="BK48" s="101" t="e">
        <f ca="true">+IF(AND(ISNUMBER(OFFSET('Hygiene Data'!$G$9,0,10*ROW('Hygiene Data'!G42))),'Data Summary'!DZ48="Yes"),OFFSET('Hygiene Data'!$G$9,0,10*ROW('Hygiene Data'!G42)),NA())</f>
        <v>#N/A</v>
      </c>
      <c r="BL48" s="101" t="e">
        <f ca="true">+IF(AND(ISNUMBER(OFFSET('Hygiene Data'!$H$5,0,10*ROW('Hygiene Data'!H42))),'Data Summary'!EA48="Yes"),OFFSET('Hygiene Data'!$H$5,0,10*ROW('Hygiene Data'!H42)),NA())</f>
        <v>#N/A</v>
      </c>
      <c r="BM48" s="101" t="e">
        <f ca="true">+IF(AND(ISNUMBER(OFFSET('Hygiene Data'!$H$7,0,10*ROW('Hygiene Data'!H42))),'Data Summary'!EB48="Yes"),OFFSET('Hygiene Data'!$H$7,0,10*ROW('Hygiene Data'!H42)),NA())</f>
        <v>#N/A</v>
      </c>
      <c r="BN48" s="101" t="e">
        <f ca="true">+IF(AND(ISNUMBER(OFFSET('Hygiene Data'!$H$9,0,10*ROW('Hygiene Data'!H42))),'Data Summary'!EC48="Yes"),OFFSET('Hygiene Data'!$H$9,0,10*ROW('Hygiene Data'!H42)),NA())</f>
        <v>#N/A</v>
      </c>
      <c r="BO48" s="101" t="e">
        <f ca="true">+IF(AND(ISNUMBER(OFFSET('Hygiene Data'!$I$5,0,10*ROW('Hygiene Data'!I42))),'Data Summary'!ED48="Yes"),OFFSET('Hygiene Data'!$I$5,0,10*ROW('Hygiene Data'!I42)),NA())</f>
        <v>#N/A</v>
      </c>
      <c r="BP48" s="101" t="e">
        <f ca="true">+IF(AND(ISNUMBER(OFFSET('Hygiene Data'!$I$7,0,10*ROW('Hygiene Data'!I42))),'Data Summary'!EE48="Yes"),OFFSET('Hygiene Data'!$I$7,0,10*ROW('Hygiene Data'!I42)),NA())</f>
        <v>#N/A</v>
      </c>
      <c r="BQ48" s="101" t="e">
        <f ca="true">+IF(AND(ISNUMBER(OFFSET('Hygiene Data'!$I$9,0,10*ROW('Hygiene Data'!I42))),'Data Summary'!EF48="Yes"),OFFSET('Hygiene Data'!$I$9,0,10*ROW('Hygiene Data'!I42)),NA())</f>
        <v>#N/A</v>
      </c>
    </row>
    <row xmlns:x14ac="http://schemas.microsoft.com/office/spreadsheetml/2009/9/ac" r="49" x14ac:dyDescent="0.2">
      <c r="A49" s="362" t="e">
        <f ca="true">+RIGHT('Data Summary'!A49,LEN('Data Summary'!A49)-9)</f>
        <v>#VALUE!</v>
      </c>
      <c r="B49" s="38" t="str">
        <f ca="true">+IF(ISTEXT('Data Summary'!B49),'Data Summary'!B49,"")</f>
        <v/>
      </c>
      <c r="C49" s="361" t="e">
        <f ca="true">+VALUE('Data Summary'!C49)</f>
        <v>#VALUE!</v>
      </c>
      <c r="D49" s="99" t="e">
        <f ca="true">+IF(AND(ISNUMBER(OFFSET('Water Data'!$D$4,0,10*ROW('Water Data'!D43))),'Data Summary'!BS49="Yes"),100-OFFSET('Water Data'!$D$4,0,10*ROW('Water Data'!D43)),NA())</f>
        <v>#N/A</v>
      </c>
      <c r="E49" s="99" t="e">
        <f ca="true">+IF(AND(ISNUMBER(OFFSET('Water Data'!$D$6,0,10*ROW('Water Data'!D43))),'Data Summary'!BT49="Yes"),OFFSET('Water Data'!$D$6,0,10*ROW('Water Data'!D43)),NA())</f>
        <v>#N/A</v>
      </c>
      <c r="F49" s="99" t="e">
        <f ca="true">+IF(AND(ISNUMBER(OFFSET('Water Data'!$D$9,0,10*ROW('Water Data'!D43))),'Data Summary'!BU49="Yes"),OFFSET('Water Data'!$D$9,0,10*ROW('Water Data'!D43)),NA())</f>
        <v>#N/A</v>
      </c>
      <c r="G49" s="99" t="e">
        <f ca="true">+IF(AND(ISNUMBER(OFFSET('Water Data'!$E$4,0,10*ROW('Water Data'!E43))),'Data Summary'!BV49="Yes"),100-OFFSET('Water Data'!$E$4,0,10*ROW('Water Data'!E43)),NA())</f>
        <v>#N/A</v>
      </c>
      <c r="H49" s="99" t="e">
        <f ca="true">+IF(AND(ISNUMBER(OFFSET('Water Data'!$E$6,0,10*ROW('Water Data'!E43))),'Data Summary'!BW49="Yes"),OFFSET('Water Data'!$E$6,0,10*ROW('Water Data'!E43)),NA())</f>
        <v>#N/A</v>
      </c>
      <c r="I49" s="99" t="e">
        <f ca="true">+IF(AND(ISNUMBER(OFFSET('Water Data'!$E$9,0,10*ROW('Water Data'!E43))),'Data Summary'!BX49="Yes"),OFFSET('Water Data'!$E$9,0,10*ROW('Water Data'!E43)),NA())</f>
        <v>#N/A</v>
      </c>
      <c r="J49" s="99" t="e">
        <f ca="true">+IF(AND(ISNUMBER(OFFSET('Water Data'!$F$4,0,10*ROW('Water Data'!F43))),'Data Summary'!BY49="Yes"),100-OFFSET('Water Data'!$F$4,0,10*ROW('Water Data'!F43)),NA())</f>
        <v>#N/A</v>
      </c>
      <c r="K49" s="99" t="e">
        <f ca="true">+IF(AND(ISNUMBER(OFFSET('Water Data'!$F$6,0,10*ROW('Water Data'!F43))),'Data Summary'!BZ49="Yes"),OFFSET('Water Data'!$F$6,0,10*ROW('Water Data'!F43)),NA())</f>
        <v>#N/A</v>
      </c>
      <c r="L49" s="99" t="e">
        <f ca="true">+IF(AND(ISNUMBER(OFFSET('Water Data'!$F$9,0,10*ROW('Water Data'!F43))),'Data Summary'!CA49="Yes"),OFFSET('Water Data'!$F$9,0,10*ROW('Water Data'!F43)),NA())</f>
        <v>#N/A</v>
      </c>
      <c r="M49" s="99" t="e">
        <f ca="true">+IF(AND(ISNUMBER(OFFSET('Water Data'!$G$4,0,10*ROW('Water Data'!G43))),'Data Summary'!CB49="Yes"),100-OFFSET('Water Data'!$G$4,0,10*ROW('Water Data'!G43)),NA())</f>
        <v>#N/A</v>
      </c>
      <c r="N49" s="99" t="e">
        <f ca="true">+IF(AND(ISNUMBER(OFFSET('Water Data'!$G$6,0,10*ROW('Water Data'!G43))),'Data Summary'!CC49="Yes"),OFFSET('Water Data'!$G$6,0,10*ROW('Water Data'!G43)),NA())</f>
        <v>#N/A</v>
      </c>
      <c r="O49" s="99" t="e">
        <f ca="true">+IF(AND(ISNUMBER(OFFSET('Water Data'!$G$9,0,10*ROW('Water Data'!G43))),'Data Summary'!CD49="Yes"),OFFSET('Water Data'!$G$9,0,10*ROW('Water Data'!G43)),NA())</f>
        <v>#N/A</v>
      </c>
      <c r="P49" s="99" t="e">
        <f ca="true">+IF(AND(ISNUMBER(OFFSET('Water Data'!$H$4,0,10*ROW('Water Data'!H43))),'Data Summary'!CE49="Yes"),100-OFFSET('Water Data'!$H$4,0,10*ROW('Water Data'!H43)),NA())</f>
        <v>#N/A</v>
      </c>
      <c r="Q49" s="99" t="e">
        <f ca="true">+IF(AND(ISNUMBER(OFFSET('Water Data'!$H$6,0,10*ROW('Water Data'!H43))),'Data Summary'!CF49="Yes"),OFFSET('Water Data'!$H$6,0,10*ROW('Water Data'!H43)),NA())</f>
        <v>#N/A</v>
      </c>
      <c r="R49" s="99" t="e">
        <f ca="true">+IF(AND(ISNUMBER(OFFSET('Water Data'!$H$9,0,10*ROW('Water Data'!H43))),'Data Summary'!CG49="Yes"),OFFSET('Water Data'!$H$9,0,10*ROW('Water Data'!H43)),NA())</f>
        <v>#N/A</v>
      </c>
      <c r="S49" s="99" t="e">
        <f ca="true">+IF(AND(ISNUMBER(OFFSET('Water Data'!$I$4,0,10*ROW('Water Data'!I43))),'Data Summary'!CH49="Yes"),100-OFFSET('Water Data'!$I$4,0,10*ROW('Water Data'!I43)),NA())</f>
        <v>#N/A</v>
      </c>
      <c r="T49" s="99" t="e">
        <f ca="true">+IF(AND(ISNUMBER(OFFSET('Water Data'!$I$6,0,10*ROW('Water Data'!I43))),'Data Summary'!CI49="Yes"),OFFSET('Water Data'!$I$6,0,10*ROW('Water Data'!I43)),NA())</f>
        <v>#N/A</v>
      </c>
      <c r="U49" s="99" t="e">
        <f ca="true">+IF(AND(ISNUMBER(OFFSET('Water Data'!$I$9,0,10*ROW('Water Data'!I43))),'Data Summary'!CJ49="Yes"),OFFSET('Water Data'!$I$9,0,10*ROW('Water Data'!I43)),NA())</f>
        <v>#N/A</v>
      </c>
      <c r="V49" s="100" t="e">
        <f ca="true">+IF(AND(ISNUMBER(OFFSET('Sanitation Data'!$D$4,0,10*ROW('Sanitation Data'!D43))),'Data Summary'!CK49="Yes"),100-OFFSET('Sanitation Data'!$D$4,0,10*ROW('Sanitation Data'!D43)),NA())</f>
        <v>#N/A</v>
      </c>
      <c r="W49" s="100" t="e">
        <f ca="true">+IF(AND(ISNUMBER(OFFSET('Sanitation Data'!$D$6,0,10*ROW('Sanitation Data'!D43))),'Data Summary'!CL49="Yes"),OFFSET('Sanitation Data'!$D$6,0,10*ROW('Sanitation Data'!D43)),NA())</f>
        <v>#N/A</v>
      </c>
      <c r="X49" s="100" t="e">
        <f ca="true">+IF(AND(ISNUMBER(OFFSET('Sanitation Data'!$D$10,0,10*ROW('Sanitation Data'!D43))),'Data Summary'!CM49="Yes"),OFFSET('Sanitation Data'!$D$10,0,10*ROW('Sanitation Data'!D43)),NA())</f>
        <v>#N/A</v>
      </c>
      <c r="Y49" s="100" t="e">
        <f ca="true">+IF(AND(ISNUMBER(OFFSET('Sanitation Data'!$D$11,0,10*ROW('Sanitation Data'!D43))),'Data Summary'!CN49="Yes"),OFFSET('Sanitation Data'!$D$11,0,10*ROW('Sanitation Data'!D43)),NA())</f>
        <v>#N/A</v>
      </c>
      <c r="Z49" s="100" t="e">
        <f ca="true">+IF(AND(ISNUMBER(OFFSET('Sanitation Data'!$D$12,0,10*ROW('Sanitation Data'!D43))),'Data Summary'!CO49="Yes"),OFFSET('Sanitation Data'!$D$12,0,10*ROW('Sanitation Data'!D43)),NA())</f>
        <v>#N/A</v>
      </c>
      <c r="AA49" s="100" t="e">
        <f ca="true">+IF(AND(ISNUMBER(OFFSET('Sanitation Data'!$E$4,0,10*ROW('Sanitation Data'!E43))),'Data Summary'!CP49="Yes"),100-OFFSET('Sanitation Data'!$E$4,0,10*ROW('Sanitation Data'!E43)),NA())</f>
        <v>#N/A</v>
      </c>
      <c r="AB49" s="100" t="e">
        <f ca="true">+IF(AND(ISNUMBER(OFFSET('Sanitation Data'!$E$6,0,10*ROW('Sanitation Data'!E43))),'Data Summary'!CQ49="Yes"),OFFSET('Sanitation Data'!$E$6,0,10*ROW('Sanitation Data'!E43)),NA())</f>
        <v>#N/A</v>
      </c>
      <c r="AC49" s="100" t="e">
        <f ca="true">+IF(AND(ISNUMBER(OFFSET('Sanitation Data'!$E$10,0,10*ROW('Sanitation Data'!E43))),'Data Summary'!CR49="Yes"),OFFSET('Sanitation Data'!$E$10,0,10*ROW('Sanitation Data'!E43)),NA())</f>
        <v>#N/A</v>
      </c>
      <c r="AD49" s="100" t="e">
        <f ca="true">+IF(AND(ISNUMBER(OFFSET('Sanitation Data'!$E$11,0,10*ROW('Sanitation Data'!E43))),'Data Summary'!CS49="Yes"),OFFSET('Sanitation Data'!$E$11,0,10*ROW('Sanitation Data'!E43)),NA())</f>
        <v>#N/A</v>
      </c>
      <c r="AE49" s="100" t="e">
        <f ca="true">+IF(AND(ISNUMBER(OFFSET('Sanitation Data'!$E$12,0,10*ROW('Sanitation Data'!E43))),'Data Summary'!CT49="Yes"),OFFSET('Sanitation Data'!$E$12,0,10*ROW('Sanitation Data'!E43)),NA())</f>
        <v>#N/A</v>
      </c>
      <c r="AF49" s="100" t="e">
        <f ca="true">+IF(AND(ISNUMBER(OFFSET('Sanitation Data'!$F$4,0,10*ROW('Sanitation Data'!F43))),'Data Summary'!CU49="Yes"),100-OFFSET('Sanitation Data'!$F$4,0,10*ROW('Sanitation Data'!F43)),NA())</f>
        <v>#N/A</v>
      </c>
      <c r="AG49" s="100" t="e">
        <f ca="true">+IF(AND(ISNUMBER(OFFSET('Sanitation Data'!$F$6,0,10*ROW('Sanitation Data'!F43))),'Data Summary'!CV49="Yes"),OFFSET('Sanitation Data'!$F$6,0,10*ROW('Sanitation Data'!F43)),NA())</f>
        <v>#N/A</v>
      </c>
      <c r="AH49" s="100" t="e">
        <f ca="true">+IF(AND(ISNUMBER(OFFSET('Sanitation Data'!$F$10,0,10*ROW('Sanitation Data'!F43))),'Data Summary'!CW49="Yes"),OFFSET('Sanitation Data'!$F$10,0,10*ROW('Sanitation Data'!F43)),NA())</f>
        <v>#N/A</v>
      </c>
      <c r="AI49" s="100" t="e">
        <f ca="true">+IF(AND(ISNUMBER(OFFSET('Sanitation Data'!$F$11,0,10*ROW('Sanitation Data'!F43))),'Data Summary'!CX49="Yes"),OFFSET('Sanitation Data'!$F$11,0,10*ROW('Sanitation Data'!F43)),NA())</f>
        <v>#N/A</v>
      </c>
      <c r="AJ49" s="100" t="e">
        <f ca="true">+IF(AND(ISNUMBER(OFFSET('Sanitation Data'!$F$12,0,10*ROW('Sanitation Data'!F43))),'Data Summary'!CY49="Yes"),OFFSET('Sanitation Data'!$F$12,0,10*ROW('Sanitation Data'!F43)),NA())</f>
        <v>#N/A</v>
      </c>
      <c r="AK49" s="100" t="e">
        <f ca="true">+IF(AND(ISNUMBER(OFFSET('Sanitation Data'!$G$4,0,10*ROW('Sanitation Data'!G43))),'Data Summary'!CZ49="Yes"),100-OFFSET('Sanitation Data'!$G$4,0,10*ROW('Sanitation Data'!G43)),NA())</f>
        <v>#N/A</v>
      </c>
      <c r="AL49" s="100" t="e">
        <f ca="true">+IF(AND(ISNUMBER(OFFSET('Sanitation Data'!$G$6,0,10*ROW('Sanitation Data'!G43))),'Data Summary'!DA49="Yes"),OFFSET('Sanitation Data'!$G$6,0,10*ROW('Sanitation Data'!G43)),NA())</f>
        <v>#N/A</v>
      </c>
      <c r="AM49" s="100" t="e">
        <f ca="true">+IF(AND(ISNUMBER(OFFSET('Sanitation Data'!$G$10,0,10*ROW('Sanitation Data'!G43))),'Data Summary'!DB49="Yes"),OFFSET('Sanitation Data'!$G$10,0,10*ROW('Sanitation Data'!G43)),NA())</f>
        <v>#N/A</v>
      </c>
      <c r="AN49" s="100" t="e">
        <f ca="true">+IF(AND(ISNUMBER(OFFSET('Sanitation Data'!$G$11,0,10*ROW('Sanitation Data'!G43))),'Data Summary'!DC49="Yes"),OFFSET('Sanitation Data'!$G$11,0,10*ROW('Sanitation Data'!G43)),NA())</f>
        <v>#N/A</v>
      </c>
      <c r="AO49" s="100" t="e">
        <f ca="true">+IF(AND(ISNUMBER(OFFSET('Sanitation Data'!$G$12,0,10*ROW('Sanitation Data'!G43))),'Data Summary'!DD49="Yes"),OFFSET('Sanitation Data'!$G$12,0,10*ROW('Sanitation Data'!G43)),NA())</f>
        <v>#N/A</v>
      </c>
      <c r="AP49" s="100" t="e">
        <f ca="true">+IF(AND(ISNUMBER(OFFSET('Sanitation Data'!$H$4,0,10*ROW('Sanitation Data'!H43))),'Data Summary'!DE49="Yes"),100-OFFSET('Sanitation Data'!$H$4,0,10*ROW('Sanitation Data'!H43)),NA())</f>
        <v>#N/A</v>
      </c>
      <c r="AQ49" s="100" t="e">
        <f ca="true">+IF(AND(ISNUMBER(OFFSET('Sanitation Data'!$H$6,0,10*ROW('Sanitation Data'!H43))),'Data Summary'!DF49="Yes"),OFFSET('Sanitation Data'!$H$6,0,10*ROW('Sanitation Data'!H43)),NA())</f>
        <v>#N/A</v>
      </c>
      <c r="AR49" s="100" t="e">
        <f ca="true">+IF(AND(ISNUMBER(OFFSET('Sanitation Data'!$H$10,0,10*ROW('Sanitation Data'!H43))),'Data Summary'!DG49="Yes"),OFFSET('Sanitation Data'!$H$10,0,10*ROW('Sanitation Data'!H43)),NA())</f>
        <v>#N/A</v>
      </c>
      <c r="AS49" s="100" t="e">
        <f ca="true">+IF(AND(ISNUMBER(OFFSET('Sanitation Data'!$H$11,0,10*ROW('Sanitation Data'!H43))),'Data Summary'!DH49="Yes"),OFFSET('Sanitation Data'!$H$11,0,10*ROW('Sanitation Data'!H43)),NA())</f>
        <v>#N/A</v>
      </c>
      <c r="AT49" s="100" t="e">
        <f ca="true">+IF(AND(ISNUMBER(OFFSET('Sanitation Data'!$H$12,0,10*ROW('Sanitation Data'!H43))),'Data Summary'!DI49="Yes"),OFFSET('Sanitation Data'!$H$12,0,10*ROW('Sanitation Data'!H43)),NA())</f>
        <v>#N/A</v>
      </c>
      <c r="AU49" s="100" t="e">
        <f ca="true">+IF(AND(ISNUMBER(OFFSET('Sanitation Data'!$I$4,0,10*ROW('Sanitation Data'!I43))),'Data Summary'!DJ49="Yes"),100-OFFSET('Sanitation Data'!$I$4,0,10*ROW('Sanitation Data'!I43)),NA())</f>
        <v>#N/A</v>
      </c>
      <c r="AV49" s="100" t="e">
        <f ca="true">+IF(AND(ISNUMBER(OFFSET('Sanitation Data'!$I$6,0,10*ROW('Sanitation Data'!I43))),'Data Summary'!DK49="Yes"),OFFSET('Sanitation Data'!$I$6,0,10*ROW('Sanitation Data'!I43)),NA())</f>
        <v>#N/A</v>
      </c>
      <c r="AW49" s="100" t="e">
        <f ca="true">+IF(AND(ISNUMBER(OFFSET('Sanitation Data'!$I$10,0,10*ROW('Sanitation Data'!I43))),'Data Summary'!DL49="Yes"),OFFSET('Sanitation Data'!$I$10,0,10*ROW('Sanitation Data'!I43)),NA())</f>
        <v>#N/A</v>
      </c>
      <c r="AX49" s="100" t="e">
        <f ca="true">+IF(AND(ISNUMBER(OFFSET('Sanitation Data'!$I$11,0,10*ROW('Sanitation Data'!I43))),'Data Summary'!DM49="Yes"),OFFSET('Sanitation Data'!$I$11,0,10*ROW('Sanitation Data'!I43)),NA())</f>
        <v>#N/A</v>
      </c>
      <c r="AY49" s="100" t="e">
        <f ca="true">+IF(AND(ISNUMBER(OFFSET('Sanitation Data'!$I$12,0,10*ROW('Sanitation Data'!I43))),'Data Summary'!DN49="Yes"),OFFSET('Sanitation Data'!$I$12,0,10*ROW('Sanitation Data'!I43)),NA())</f>
        <v>#N/A</v>
      </c>
      <c r="AZ49" s="101" t="e">
        <f ca="true">+IF(AND(ISNUMBER(OFFSET('Hygiene Data'!$D$5,0,10*ROW('Hygiene Data'!D43))),'Data Summary'!DO49="Yes"),OFFSET('Hygiene Data'!$D$5,0,10*ROW('Hygiene Data'!D43)),NA())</f>
        <v>#N/A</v>
      </c>
      <c r="BA49" s="101" t="e">
        <f ca="true">+IF(AND(ISNUMBER(OFFSET('Hygiene Data'!$D$7,0,10*ROW('Hygiene Data'!D43))),'Data Summary'!DP49="Yes"),OFFSET('Hygiene Data'!$D$7,0,10*ROW('Hygiene Data'!D43)),NA())</f>
        <v>#N/A</v>
      </c>
      <c r="BB49" s="101" t="e">
        <f ca="true">+IF(AND(ISNUMBER(OFFSET('Hygiene Data'!$D$9,0,10*ROW('Hygiene Data'!D43))),'Data Summary'!DQ49="Yes"),OFFSET('Hygiene Data'!$D$9,0,10*ROW('Hygiene Data'!D43)),NA())</f>
        <v>#N/A</v>
      </c>
      <c r="BC49" s="101" t="e">
        <f ca="true">+IF(AND(ISNUMBER(OFFSET('Hygiene Data'!$E$5,0,10*ROW('Hygiene Data'!E43))),'Data Summary'!DR49="Yes"),OFFSET('Hygiene Data'!$E$5,0,10*ROW('Hygiene Data'!E43)),NA())</f>
        <v>#N/A</v>
      </c>
      <c r="BD49" s="101" t="e">
        <f ca="true">+IF(AND(ISNUMBER(OFFSET('Hygiene Data'!$E$7,0,10*ROW('Hygiene Data'!E43))),'Data Summary'!DS49="Yes"),OFFSET('Hygiene Data'!$E$7,0,10*ROW('Hygiene Data'!E43)),NA())</f>
        <v>#N/A</v>
      </c>
      <c r="BE49" s="101" t="e">
        <f ca="true">+IF(AND(ISNUMBER(OFFSET('Hygiene Data'!$E$9,0,10*ROW('Hygiene Data'!E43))),'Data Summary'!DT49="Yes"),OFFSET('Hygiene Data'!$E$9,0,10*ROW('Hygiene Data'!E43)),NA())</f>
        <v>#N/A</v>
      </c>
      <c r="BF49" s="101" t="e">
        <f ca="true">+IF(AND(ISNUMBER(OFFSET('Hygiene Data'!$F$5,0,10*ROW('Hygiene Data'!F43))),'Data Summary'!DU49="Yes"),OFFSET('Hygiene Data'!$F$5,0,10*ROW('Hygiene Data'!F43)),NA())</f>
        <v>#N/A</v>
      </c>
      <c r="BG49" s="101" t="e">
        <f ca="true">+IF(AND(ISNUMBER(OFFSET('Hygiene Data'!$F$7,0,10*ROW('Hygiene Data'!F43))),'Data Summary'!DV49="Yes"),OFFSET('Hygiene Data'!$F$7,0,10*ROW('Hygiene Data'!F43)),NA())</f>
        <v>#N/A</v>
      </c>
      <c r="BH49" s="101" t="e">
        <f ca="true">+IF(AND(ISNUMBER(OFFSET('Hygiene Data'!$F$9,0,10*ROW('Hygiene Data'!F43))),'Data Summary'!DW49="Yes"),OFFSET('Hygiene Data'!$F$9,0,10*ROW('Hygiene Data'!F43)),NA())</f>
        <v>#N/A</v>
      </c>
      <c r="BI49" s="101" t="e">
        <f ca="true">+IF(AND(ISNUMBER(OFFSET('Hygiene Data'!$G$5,0,10*ROW('Hygiene Data'!G43))),'Data Summary'!DX49="Yes"),OFFSET('Hygiene Data'!$G$5,0,10*ROW('Hygiene Data'!G43)),NA())</f>
        <v>#N/A</v>
      </c>
      <c r="BJ49" s="101" t="e">
        <f ca="true">+IF(AND(ISNUMBER(OFFSET('Hygiene Data'!$G$7,0,10*ROW('Hygiene Data'!G43))),'Data Summary'!DY49="Yes"),OFFSET('Hygiene Data'!$G$7,0,10*ROW('Hygiene Data'!G43)),NA())</f>
        <v>#N/A</v>
      </c>
      <c r="BK49" s="101" t="e">
        <f ca="true">+IF(AND(ISNUMBER(OFFSET('Hygiene Data'!$G$9,0,10*ROW('Hygiene Data'!G43))),'Data Summary'!DZ49="Yes"),OFFSET('Hygiene Data'!$G$9,0,10*ROW('Hygiene Data'!G43)),NA())</f>
        <v>#N/A</v>
      </c>
      <c r="BL49" s="101" t="e">
        <f ca="true">+IF(AND(ISNUMBER(OFFSET('Hygiene Data'!$H$5,0,10*ROW('Hygiene Data'!H43))),'Data Summary'!EA49="Yes"),OFFSET('Hygiene Data'!$H$5,0,10*ROW('Hygiene Data'!H43)),NA())</f>
        <v>#N/A</v>
      </c>
      <c r="BM49" s="101" t="e">
        <f ca="true">+IF(AND(ISNUMBER(OFFSET('Hygiene Data'!$H$7,0,10*ROW('Hygiene Data'!H43))),'Data Summary'!EB49="Yes"),OFFSET('Hygiene Data'!$H$7,0,10*ROW('Hygiene Data'!H43)),NA())</f>
        <v>#N/A</v>
      </c>
      <c r="BN49" s="101" t="e">
        <f ca="true">+IF(AND(ISNUMBER(OFFSET('Hygiene Data'!$H$9,0,10*ROW('Hygiene Data'!H43))),'Data Summary'!EC49="Yes"),OFFSET('Hygiene Data'!$H$9,0,10*ROW('Hygiene Data'!H43)),NA())</f>
        <v>#N/A</v>
      </c>
      <c r="BO49" s="101" t="e">
        <f ca="true">+IF(AND(ISNUMBER(OFFSET('Hygiene Data'!$I$5,0,10*ROW('Hygiene Data'!I43))),'Data Summary'!ED49="Yes"),OFFSET('Hygiene Data'!$I$5,0,10*ROW('Hygiene Data'!I43)),NA())</f>
        <v>#N/A</v>
      </c>
      <c r="BP49" s="101" t="e">
        <f ca="true">+IF(AND(ISNUMBER(OFFSET('Hygiene Data'!$I$7,0,10*ROW('Hygiene Data'!I43))),'Data Summary'!EE49="Yes"),OFFSET('Hygiene Data'!$I$7,0,10*ROW('Hygiene Data'!I43)),NA())</f>
        <v>#N/A</v>
      </c>
      <c r="BQ49" s="101" t="e">
        <f ca="true">+IF(AND(ISNUMBER(OFFSET('Hygiene Data'!$I$9,0,10*ROW('Hygiene Data'!I43))),'Data Summary'!EF49="Yes"),OFFSET('Hygiene Data'!$I$9,0,10*ROW('Hygiene Data'!I43)),NA())</f>
        <v>#N/A</v>
      </c>
    </row>
    <row xmlns:x14ac="http://schemas.microsoft.com/office/spreadsheetml/2009/9/ac" r="50" x14ac:dyDescent="0.2">
      <c r="A50" s="362" t="e">
        <f ca="true">+RIGHT('Data Summary'!A50,LEN('Data Summary'!A50)-9)</f>
        <v>#VALUE!</v>
      </c>
      <c r="B50" s="38" t="str">
        <f ca="true">+IF(ISTEXT('Data Summary'!B50),'Data Summary'!B50,"")</f>
        <v/>
      </c>
      <c r="C50" s="361" t="e">
        <f ca="true">+VALUE('Data Summary'!C50)</f>
        <v>#VALUE!</v>
      </c>
      <c r="D50" s="99" t="e">
        <f ca="true">+IF(AND(ISNUMBER(OFFSET('Water Data'!$D$4,0,10*ROW('Water Data'!D44))),'Data Summary'!BS50="Yes"),100-OFFSET('Water Data'!$D$4,0,10*ROW('Water Data'!D44)),NA())</f>
        <v>#N/A</v>
      </c>
      <c r="E50" s="99" t="e">
        <f ca="true">+IF(AND(ISNUMBER(OFFSET('Water Data'!$D$6,0,10*ROW('Water Data'!D44))),'Data Summary'!BT50="Yes"),OFFSET('Water Data'!$D$6,0,10*ROW('Water Data'!D44)),NA())</f>
        <v>#N/A</v>
      </c>
      <c r="F50" s="99" t="e">
        <f ca="true">+IF(AND(ISNUMBER(OFFSET('Water Data'!$D$9,0,10*ROW('Water Data'!D44))),'Data Summary'!BU50="Yes"),OFFSET('Water Data'!$D$9,0,10*ROW('Water Data'!D44)),NA())</f>
        <v>#N/A</v>
      </c>
      <c r="G50" s="99" t="e">
        <f ca="true">+IF(AND(ISNUMBER(OFFSET('Water Data'!$E$4,0,10*ROW('Water Data'!E44))),'Data Summary'!BV50="Yes"),100-OFFSET('Water Data'!$E$4,0,10*ROW('Water Data'!E44)),NA())</f>
        <v>#N/A</v>
      </c>
      <c r="H50" s="99" t="e">
        <f ca="true">+IF(AND(ISNUMBER(OFFSET('Water Data'!$E$6,0,10*ROW('Water Data'!E44))),'Data Summary'!BW50="Yes"),OFFSET('Water Data'!$E$6,0,10*ROW('Water Data'!E44)),NA())</f>
        <v>#N/A</v>
      </c>
      <c r="I50" s="99" t="e">
        <f ca="true">+IF(AND(ISNUMBER(OFFSET('Water Data'!$E$9,0,10*ROW('Water Data'!E44))),'Data Summary'!BX50="Yes"),OFFSET('Water Data'!$E$9,0,10*ROW('Water Data'!E44)),NA())</f>
        <v>#N/A</v>
      </c>
      <c r="J50" s="99" t="e">
        <f ca="true">+IF(AND(ISNUMBER(OFFSET('Water Data'!$F$4,0,10*ROW('Water Data'!F44))),'Data Summary'!BY50="Yes"),100-OFFSET('Water Data'!$F$4,0,10*ROW('Water Data'!F44)),NA())</f>
        <v>#N/A</v>
      </c>
      <c r="K50" s="99" t="e">
        <f ca="true">+IF(AND(ISNUMBER(OFFSET('Water Data'!$F$6,0,10*ROW('Water Data'!F44))),'Data Summary'!BZ50="Yes"),OFFSET('Water Data'!$F$6,0,10*ROW('Water Data'!F44)),NA())</f>
        <v>#N/A</v>
      </c>
      <c r="L50" s="99" t="e">
        <f ca="true">+IF(AND(ISNUMBER(OFFSET('Water Data'!$F$9,0,10*ROW('Water Data'!F44))),'Data Summary'!CA50="Yes"),OFFSET('Water Data'!$F$9,0,10*ROW('Water Data'!F44)),NA())</f>
        <v>#N/A</v>
      </c>
      <c r="M50" s="99" t="e">
        <f ca="true">+IF(AND(ISNUMBER(OFFSET('Water Data'!$G$4,0,10*ROW('Water Data'!G44))),'Data Summary'!CB50="Yes"),100-OFFSET('Water Data'!$G$4,0,10*ROW('Water Data'!G44)),NA())</f>
        <v>#N/A</v>
      </c>
      <c r="N50" s="99" t="e">
        <f ca="true">+IF(AND(ISNUMBER(OFFSET('Water Data'!$G$6,0,10*ROW('Water Data'!G44))),'Data Summary'!CC50="Yes"),OFFSET('Water Data'!$G$6,0,10*ROW('Water Data'!G44)),NA())</f>
        <v>#N/A</v>
      </c>
      <c r="O50" s="99" t="e">
        <f ca="true">+IF(AND(ISNUMBER(OFFSET('Water Data'!$G$9,0,10*ROW('Water Data'!G44))),'Data Summary'!CD50="Yes"),OFFSET('Water Data'!$G$9,0,10*ROW('Water Data'!G44)),NA())</f>
        <v>#N/A</v>
      </c>
      <c r="P50" s="99" t="e">
        <f ca="true">+IF(AND(ISNUMBER(OFFSET('Water Data'!$H$4,0,10*ROW('Water Data'!H44))),'Data Summary'!CE50="Yes"),100-OFFSET('Water Data'!$H$4,0,10*ROW('Water Data'!H44)),NA())</f>
        <v>#N/A</v>
      </c>
      <c r="Q50" s="99" t="e">
        <f ca="true">+IF(AND(ISNUMBER(OFFSET('Water Data'!$H$6,0,10*ROW('Water Data'!H44))),'Data Summary'!CF50="Yes"),OFFSET('Water Data'!$H$6,0,10*ROW('Water Data'!H44)),NA())</f>
        <v>#N/A</v>
      </c>
      <c r="R50" s="99" t="e">
        <f ca="true">+IF(AND(ISNUMBER(OFFSET('Water Data'!$H$9,0,10*ROW('Water Data'!H44))),'Data Summary'!CG50="Yes"),OFFSET('Water Data'!$H$9,0,10*ROW('Water Data'!H44)),NA())</f>
        <v>#N/A</v>
      </c>
      <c r="S50" s="99" t="e">
        <f ca="true">+IF(AND(ISNUMBER(OFFSET('Water Data'!$I$4,0,10*ROW('Water Data'!I44))),'Data Summary'!CH50="Yes"),100-OFFSET('Water Data'!$I$4,0,10*ROW('Water Data'!I44)),NA())</f>
        <v>#N/A</v>
      </c>
      <c r="T50" s="99" t="e">
        <f ca="true">+IF(AND(ISNUMBER(OFFSET('Water Data'!$I$6,0,10*ROW('Water Data'!I44))),'Data Summary'!CI50="Yes"),OFFSET('Water Data'!$I$6,0,10*ROW('Water Data'!I44)),NA())</f>
        <v>#N/A</v>
      </c>
      <c r="U50" s="99" t="e">
        <f ca="true">+IF(AND(ISNUMBER(OFFSET('Water Data'!$I$9,0,10*ROW('Water Data'!I44))),'Data Summary'!CJ50="Yes"),OFFSET('Water Data'!$I$9,0,10*ROW('Water Data'!I44)),NA())</f>
        <v>#N/A</v>
      </c>
      <c r="V50" s="100" t="e">
        <f ca="true">+IF(AND(ISNUMBER(OFFSET('Sanitation Data'!$D$4,0,10*ROW('Sanitation Data'!D44))),'Data Summary'!CK50="Yes"),100-OFFSET('Sanitation Data'!$D$4,0,10*ROW('Sanitation Data'!D44)),NA())</f>
        <v>#N/A</v>
      </c>
      <c r="W50" s="100" t="e">
        <f ca="true">+IF(AND(ISNUMBER(OFFSET('Sanitation Data'!$D$6,0,10*ROW('Sanitation Data'!D44))),'Data Summary'!CL50="Yes"),OFFSET('Sanitation Data'!$D$6,0,10*ROW('Sanitation Data'!D44)),NA())</f>
        <v>#N/A</v>
      </c>
      <c r="X50" s="100" t="e">
        <f ca="true">+IF(AND(ISNUMBER(OFFSET('Sanitation Data'!$D$10,0,10*ROW('Sanitation Data'!D44))),'Data Summary'!CM50="Yes"),OFFSET('Sanitation Data'!$D$10,0,10*ROW('Sanitation Data'!D44)),NA())</f>
        <v>#N/A</v>
      </c>
      <c r="Y50" s="100" t="e">
        <f ca="true">+IF(AND(ISNUMBER(OFFSET('Sanitation Data'!$D$11,0,10*ROW('Sanitation Data'!D44))),'Data Summary'!CN50="Yes"),OFFSET('Sanitation Data'!$D$11,0,10*ROW('Sanitation Data'!D44)),NA())</f>
        <v>#N/A</v>
      </c>
      <c r="Z50" s="100" t="e">
        <f ca="true">+IF(AND(ISNUMBER(OFFSET('Sanitation Data'!$D$12,0,10*ROW('Sanitation Data'!D44))),'Data Summary'!CO50="Yes"),OFFSET('Sanitation Data'!$D$12,0,10*ROW('Sanitation Data'!D44)),NA())</f>
        <v>#N/A</v>
      </c>
      <c r="AA50" s="100" t="e">
        <f ca="true">+IF(AND(ISNUMBER(OFFSET('Sanitation Data'!$E$4,0,10*ROW('Sanitation Data'!E44))),'Data Summary'!CP50="Yes"),100-OFFSET('Sanitation Data'!$E$4,0,10*ROW('Sanitation Data'!E44)),NA())</f>
        <v>#N/A</v>
      </c>
      <c r="AB50" s="100" t="e">
        <f ca="true">+IF(AND(ISNUMBER(OFFSET('Sanitation Data'!$E$6,0,10*ROW('Sanitation Data'!E44))),'Data Summary'!CQ50="Yes"),OFFSET('Sanitation Data'!$E$6,0,10*ROW('Sanitation Data'!E44)),NA())</f>
        <v>#N/A</v>
      </c>
      <c r="AC50" s="100" t="e">
        <f ca="true">+IF(AND(ISNUMBER(OFFSET('Sanitation Data'!$E$10,0,10*ROW('Sanitation Data'!E44))),'Data Summary'!CR50="Yes"),OFFSET('Sanitation Data'!$E$10,0,10*ROW('Sanitation Data'!E44)),NA())</f>
        <v>#N/A</v>
      </c>
      <c r="AD50" s="100" t="e">
        <f ca="true">+IF(AND(ISNUMBER(OFFSET('Sanitation Data'!$E$11,0,10*ROW('Sanitation Data'!E44))),'Data Summary'!CS50="Yes"),OFFSET('Sanitation Data'!$E$11,0,10*ROW('Sanitation Data'!E44)),NA())</f>
        <v>#N/A</v>
      </c>
      <c r="AE50" s="100" t="e">
        <f ca="true">+IF(AND(ISNUMBER(OFFSET('Sanitation Data'!$E$12,0,10*ROW('Sanitation Data'!E44))),'Data Summary'!CT50="Yes"),OFFSET('Sanitation Data'!$E$12,0,10*ROW('Sanitation Data'!E44)),NA())</f>
        <v>#N/A</v>
      </c>
      <c r="AF50" s="100" t="e">
        <f ca="true">+IF(AND(ISNUMBER(OFFSET('Sanitation Data'!$F$4,0,10*ROW('Sanitation Data'!F44))),'Data Summary'!CU50="Yes"),100-OFFSET('Sanitation Data'!$F$4,0,10*ROW('Sanitation Data'!F44)),NA())</f>
        <v>#N/A</v>
      </c>
      <c r="AG50" s="100" t="e">
        <f ca="true">+IF(AND(ISNUMBER(OFFSET('Sanitation Data'!$F$6,0,10*ROW('Sanitation Data'!F44))),'Data Summary'!CV50="Yes"),OFFSET('Sanitation Data'!$F$6,0,10*ROW('Sanitation Data'!F44)),NA())</f>
        <v>#N/A</v>
      </c>
      <c r="AH50" s="100" t="e">
        <f ca="true">+IF(AND(ISNUMBER(OFFSET('Sanitation Data'!$F$10,0,10*ROW('Sanitation Data'!F44))),'Data Summary'!CW50="Yes"),OFFSET('Sanitation Data'!$F$10,0,10*ROW('Sanitation Data'!F44)),NA())</f>
        <v>#N/A</v>
      </c>
      <c r="AI50" s="100" t="e">
        <f ca="true">+IF(AND(ISNUMBER(OFFSET('Sanitation Data'!$F$11,0,10*ROW('Sanitation Data'!F44))),'Data Summary'!CX50="Yes"),OFFSET('Sanitation Data'!$F$11,0,10*ROW('Sanitation Data'!F44)),NA())</f>
        <v>#N/A</v>
      </c>
      <c r="AJ50" s="100" t="e">
        <f ca="true">+IF(AND(ISNUMBER(OFFSET('Sanitation Data'!$F$12,0,10*ROW('Sanitation Data'!F44))),'Data Summary'!CY50="Yes"),OFFSET('Sanitation Data'!$F$12,0,10*ROW('Sanitation Data'!F44)),NA())</f>
        <v>#N/A</v>
      </c>
      <c r="AK50" s="100" t="e">
        <f ca="true">+IF(AND(ISNUMBER(OFFSET('Sanitation Data'!$G$4,0,10*ROW('Sanitation Data'!G44))),'Data Summary'!CZ50="Yes"),100-OFFSET('Sanitation Data'!$G$4,0,10*ROW('Sanitation Data'!G44)),NA())</f>
        <v>#N/A</v>
      </c>
      <c r="AL50" s="100" t="e">
        <f ca="true">+IF(AND(ISNUMBER(OFFSET('Sanitation Data'!$G$6,0,10*ROW('Sanitation Data'!G44))),'Data Summary'!DA50="Yes"),OFFSET('Sanitation Data'!$G$6,0,10*ROW('Sanitation Data'!G44)),NA())</f>
        <v>#N/A</v>
      </c>
      <c r="AM50" s="100" t="e">
        <f ca="true">+IF(AND(ISNUMBER(OFFSET('Sanitation Data'!$G$10,0,10*ROW('Sanitation Data'!G44))),'Data Summary'!DB50="Yes"),OFFSET('Sanitation Data'!$G$10,0,10*ROW('Sanitation Data'!G44)),NA())</f>
        <v>#N/A</v>
      </c>
      <c r="AN50" s="100" t="e">
        <f ca="true">+IF(AND(ISNUMBER(OFFSET('Sanitation Data'!$G$11,0,10*ROW('Sanitation Data'!G44))),'Data Summary'!DC50="Yes"),OFFSET('Sanitation Data'!$G$11,0,10*ROW('Sanitation Data'!G44)),NA())</f>
        <v>#N/A</v>
      </c>
      <c r="AO50" s="100" t="e">
        <f ca="true">+IF(AND(ISNUMBER(OFFSET('Sanitation Data'!$G$12,0,10*ROW('Sanitation Data'!G44))),'Data Summary'!DD50="Yes"),OFFSET('Sanitation Data'!$G$12,0,10*ROW('Sanitation Data'!G44)),NA())</f>
        <v>#N/A</v>
      </c>
      <c r="AP50" s="100" t="e">
        <f ca="true">+IF(AND(ISNUMBER(OFFSET('Sanitation Data'!$H$4,0,10*ROW('Sanitation Data'!H44))),'Data Summary'!DE50="Yes"),100-OFFSET('Sanitation Data'!$H$4,0,10*ROW('Sanitation Data'!H44)),NA())</f>
        <v>#N/A</v>
      </c>
      <c r="AQ50" s="100" t="e">
        <f ca="true">+IF(AND(ISNUMBER(OFFSET('Sanitation Data'!$H$6,0,10*ROW('Sanitation Data'!H44))),'Data Summary'!DF50="Yes"),OFFSET('Sanitation Data'!$H$6,0,10*ROW('Sanitation Data'!H44)),NA())</f>
        <v>#N/A</v>
      </c>
      <c r="AR50" s="100" t="e">
        <f ca="true">+IF(AND(ISNUMBER(OFFSET('Sanitation Data'!$H$10,0,10*ROW('Sanitation Data'!H44))),'Data Summary'!DG50="Yes"),OFFSET('Sanitation Data'!$H$10,0,10*ROW('Sanitation Data'!H44)),NA())</f>
        <v>#N/A</v>
      </c>
      <c r="AS50" s="100" t="e">
        <f ca="true">+IF(AND(ISNUMBER(OFFSET('Sanitation Data'!$H$11,0,10*ROW('Sanitation Data'!H44))),'Data Summary'!DH50="Yes"),OFFSET('Sanitation Data'!$H$11,0,10*ROW('Sanitation Data'!H44)),NA())</f>
        <v>#N/A</v>
      </c>
      <c r="AT50" s="100" t="e">
        <f ca="true">+IF(AND(ISNUMBER(OFFSET('Sanitation Data'!$H$12,0,10*ROW('Sanitation Data'!H44))),'Data Summary'!DI50="Yes"),OFFSET('Sanitation Data'!$H$12,0,10*ROW('Sanitation Data'!H44)),NA())</f>
        <v>#N/A</v>
      </c>
      <c r="AU50" s="100" t="e">
        <f ca="true">+IF(AND(ISNUMBER(OFFSET('Sanitation Data'!$I$4,0,10*ROW('Sanitation Data'!I44))),'Data Summary'!DJ50="Yes"),100-OFFSET('Sanitation Data'!$I$4,0,10*ROW('Sanitation Data'!I44)),NA())</f>
        <v>#N/A</v>
      </c>
      <c r="AV50" s="100" t="e">
        <f ca="true">+IF(AND(ISNUMBER(OFFSET('Sanitation Data'!$I$6,0,10*ROW('Sanitation Data'!I44))),'Data Summary'!DK50="Yes"),OFFSET('Sanitation Data'!$I$6,0,10*ROW('Sanitation Data'!I44)),NA())</f>
        <v>#N/A</v>
      </c>
      <c r="AW50" s="100" t="e">
        <f ca="true">+IF(AND(ISNUMBER(OFFSET('Sanitation Data'!$I$10,0,10*ROW('Sanitation Data'!I44))),'Data Summary'!DL50="Yes"),OFFSET('Sanitation Data'!$I$10,0,10*ROW('Sanitation Data'!I44)),NA())</f>
        <v>#N/A</v>
      </c>
      <c r="AX50" s="100" t="e">
        <f ca="true">+IF(AND(ISNUMBER(OFFSET('Sanitation Data'!$I$11,0,10*ROW('Sanitation Data'!I44))),'Data Summary'!DM50="Yes"),OFFSET('Sanitation Data'!$I$11,0,10*ROW('Sanitation Data'!I44)),NA())</f>
        <v>#N/A</v>
      </c>
      <c r="AY50" s="100" t="e">
        <f ca="true">+IF(AND(ISNUMBER(OFFSET('Sanitation Data'!$I$12,0,10*ROW('Sanitation Data'!I44))),'Data Summary'!DN50="Yes"),OFFSET('Sanitation Data'!$I$12,0,10*ROW('Sanitation Data'!I44)),NA())</f>
        <v>#N/A</v>
      </c>
      <c r="AZ50" s="101" t="e">
        <f ca="true">+IF(AND(ISNUMBER(OFFSET('Hygiene Data'!$D$5,0,10*ROW('Hygiene Data'!D44))),'Data Summary'!DO50="Yes"),OFFSET('Hygiene Data'!$D$5,0,10*ROW('Hygiene Data'!D44)),NA())</f>
        <v>#N/A</v>
      </c>
      <c r="BA50" s="101" t="e">
        <f ca="true">+IF(AND(ISNUMBER(OFFSET('Hygiene Data'!$D$7,0,10*ROW('Hygiene Data'!D44))),'Data Summary'!DP50="Yes"),OFFSET('Hygiene Data'!$D$7,0,10*ROW('Hygiene Data'!D44)),NA())</f>
        <v>#N/A</v>
      </c>
      <c r="BB50" s="101" t="e">
        <f ca="true">+IF(AND(ISNUMBER(OFFSET('Hygiene Data'!$D$9,0,10*ROW('Hygiene Data'!D44))),'Data Summary'!DQ50="Yes"),OFFSET('Hygiene Data'!$D$9,0,10*ROW('Hygiene Data'!D44)),NA())</f>
        <v>#N/A</v>
      </c>
      <c r="BC50" s="101" t="e">
        <f ca="true">+IF(AND(ISNUMBER(OFFSET('Hygiene Data'!$E$5,0,10*ROW('Hygiene Data'!E44))),'Data Summary'!DR50="Yes"),OFFSET('Hygiene Data'!$E$5,0,10*ROW('Hygiene Data'!E44)),NA())</f>
        <v>#N/A</v>
      </c>
      <c r="BD50" s="101" t="e">
        <f ca="true">+IF(AND(ISNUMBER(OFFSET('Hygiene Data'!$E$7,0,10*ROW('Hygiene Data'!E44))),'Data Summary'!DS50="Yes"),OFFSET('Hygiene Data'!$E$7,0,10*ROW('Hygiene Data'!E44)),NA())</f>
        <v>#N/A</v>
      </c>
      <c r="BE50" s="101" t="e">
        <f ca="true">+IF(AND(ISNUMBER(OFFSET('Hygiene Data'!$E$9,0,10*ROW('Hygiene Data'!E44))),'Data Summary'!DT50="Yes"),OFFSET('Hygiene Data'!$E$9,0,10*ROW('Hygiene Data'!E44)),NA())</f>
        <v>#N/A</v>
      </c>
      <c r="BF50" s="101" t="e">
        <f ca="true">+IF(AND(ISNUMBER(OFFSET('Hygiene Data'!$F$5,0,10*ROW('Hygiene Data'!F44))),'Data Summary'!DU50="Yes"),OFFSET('Hygiene Data'!$F$5,0,10*ROW('Hygiene Data'!F44)),NA())</f>
        <v>#N/A</v>
      </c>
      <c r="BG50" s="101" t="e">
        <f ca="true">+IF(AND(ISNUMBER(OFFSET('Hygiene Data'!$F$7,0,10*ROW('Hygiene Data'!F44))),'Data Summary'!DV50="Yes"),OFFSET('Hygiene Data'!$F$7,0,10*ROW('Hygiene Data'!F44)),NA())</f>
        <v>#N/A</v>
      </c>
      <c r="BH50" s="101" t="e">
        <f ca="true">+IF(AND(ISNUMBER(OFFSET('Hygiene Data'!$F$9,0,10*ROW('Hygiene Data'!F44))),'Data Summary'!DW50="Yes"),OFFSET('Hygiene Data'!$F$9,0,10*ROW('Hygiene Data'!F44)),NA())</f>
        <v>#N/A</v>
      </c>
      <c r="BI50" s="101" t="e">
        <f ca="true">+IF(AND(ISNUMBER(OFFSET('Hygiene Data'!$G$5,0,10*ROW('Hygiene Data'!G44))),'Data Summary'!DX50="Yes"),OFFSET('Hygiene Data'!$G$5,0,10*ROW('Hygiene Data'!G44)),NA())</f>
        <v>#N/A</v>
      </c>
      <c r="BJ50" s="101" t="e">
        <f ca="true">+IF(AND(ISNUMBER(OFFSET('Hygiene Data'!$G$7,0,10*ROW('Hygiene Data'!G44))),'Data Summary'!DY50="Yes"),OFFSET('Hygiene Data'!$G$7,0,10*ROW('Hygiene Data'!G44)),NA())</f>
        <v>#N/A</v>
      </c>
      <c r="BK50" s="101" t="e">
        <f ca="true">+IF(AND(ISNUMBER(OFFSET('Hygiene Data'!$G$9,0,10*ROW('Hygiene Data'!G44))),'Data Summary'!DZ50="Yes"),OFFSET('Hygiene Data'!$G$9,0,10*ROW('Hygiene Data'!G44)),NA())</f>
        <v>#N/A</v>
      </c>
      <c r="BL50" s="101" t="e">
        <f ca="true">+IF(AND(ISNUMBER(OFFSET('Hygiene Data'!$H$5,0,10*ROW('Hygiene Data'!H44))),'Data Summary'!EA50="Yes"),OFFSET('Hygiene Data'!$H$5,0,10*ROW('Hygiene Data'!H44)),NA())</f>
        <v>#N/A</v>
      </c>
      <c r="BM50" s="101" t="e">
        <f ca="true">+IF(AND(ISNUMBER(OFFSET('Hygiene Data'!$H$7,0,10*ROW('Hygiene Data'!H44))),'Data Summary'!EB50="Yes"),OFFSET('Hygiene Data'!$H$7,0,10*ROW('Hygiene Data'!H44)),NA())</f>
        <v>#N/A</v>
      </c>
      <c r="BN50" s="101" t="e">
        <f ca="true">+IF(AND(ISNUMBER(OFFSET('Hygiene Data'!$H$9,0,10*ROW('Hygiene Data'!H44))),'Data Summary'!EC50="Yes"),OFFSET('Hygiene Data'!$H$9,0,10*ROW('Hygiene Data'!H44)),NA())</f>
        <v>#N/A</v>
      </c>
      <c r="BO50" s="101" t="e">
        <f ca="true">+IF(AND(ISNUMBER(OFFSET('Hygiene Data'!$I$5,0,10*ROW('Hygiene Data'!I44))),'Data Summary'!ED50="Yes"),OFFSET('Hygiene Data'!$I$5,0,10*ROW('Hygiene Data'!I44)),NA())</f>
        <v>#N/A</v>
      </c>
      <c r="BP50" s="101" t="e">
        <f ca="true">+IF(AND(ISNUMBER(OFFSET('Hygiene Data'!$I$7,0,10*ROW('Hygiene Data'!I44))),'Data Summary'!EE50="Yes"),OFFSET('Hygiene Data'!$I$7,0,10*ROW('Hygiene Data'!I44)),NA())</f>
        <v>#N/A</v>
      </c>
      <c r="BQ50" s="101" t="e">
        <f ca="true">+IF(AND(ISNUMBER(OFFSET('Hygiene Data'!$I$9,0,10*ROW('Hygiene Data'!I44))),'Data Summary'!EF50="Yes"),OFFSET('Hygiene Data'!$I$9,0,10*ROW('Hygiene Data'!I44)),NA())</f>
        <v>#N/A</v>
      </c>
    </row>
    <row xmlns:x14ac="http://schemas.microsoft.com/office/spreadsheetml/2009/9/ac" r="51" x14ac:dyDescent="0.2">
      <c r="A51" s="362" t="e">
        <f ca="true">+RIGHT('Data Summary'!A51,LEN('Data Summary'!A51)-9)</f>
        <v>#VALUE!</v>
      </c>
      <c r="B51" s="38" t="str">
        <f ca="true">+IF(ISTEXT('Data Summary'!B51),'Data Summary'!B51,"")</f>
        <v/>
      </c>
      <c r="C51" s="361" t="e">
        <f ca="true">+VALUE('Data Summary'!C51)</f>
        <v>#VALUE!</v>
      </c>
      <c r="D51" s="99" t="e">
        <f ca="true">+IF(AND(ISNUMBER(OFFSET('Water Data'!$D$4,0,10*ROW('Water Data'!D45))),'Data Summary'!BS51="Yes"),100-OFFSET('Water Data'!$D$4,0,10*ROW('Water Data'!D45)),NA())</f>
        <v>#N/A</v>
      </c>
      <c r="E51" s="99" t="e">
        <f ca="true">+IF(AND(ISNUMBER(OFFSET('Water Data'!$D$6,0,10*ROW('Water Data'!D45))),'Data Summary'!BT51="Yes"),OFFSET('Water Data'!$D$6,0,10*ROW('Water Data'!D45)),NA())</f>
        <v>#N/A</v>
      </c>
      <c r="F51" s="99" t="e">
        <f ca="true">+IF(AND(ISNUMBER(OFFSET('Water Data'!$D$9,0,10*ROW('Water Data'!D45))),'Data Summary'!BU51="Yes"),OFFSET('Water Data'!$D$9,0,10*ROW('Water Data'!D45)),NA())</f>
        <v>#N/A</v>
      </c>
      <c r="G51" s="99" t="e">
        <f ca="true">+IF(AND(ISNUMBER(OFFSET('Water Data'!$E$4,0,10*ROW('Water Data'!E45))),'Data Summary'!BV51="Yes"),100-OFFSET('Water Data'!$E$4,0,10*ROW('Water Data'!E45)),NA())</f>
        <v>#N/A</v>
      </c>
      <c r="H51" s="99" t="e">
        <f ca="true">+IF(AND(ISNUMBER(OFFSET('Water Data'!$E$6,0,10*ROW('Water Data'!E45))),'Data Summary'!BW51="Yes"),OFFSET('Water Data'!$E$6,0,10*ROW('Water Data'!E45)),NA())</f>
        <v>#N/A</v>
      </c>
      <c r="I51" s="99" t="e">
        <f ca="true">+IF(AND(ISNUMBER(OFFSET('Water Data'!$E$9,0,10*ROW('Water Data'!E45))),'Data Summary'!BX51="Yes"),OFFSET('Water Data'!$E$9,0,10*ROW('Water Data'!E45)),NA())</f>
        <v>#N/A</v>
      </c>
      <c r="J51" s="99" t="e">
        <f ca="true">+IF(AND(ISNUMBER(OFFSET('Water Data'!$F$4,0,10*ROW('Water Data'!F45))),'Data Summary'!BY51="Yes"),100-OFFSET('Water Data'!$F$4,0,10*ROW('Water Data'!F45)),NA())</f>
        <v>#N/A</v>
      </c>
      <c r="K51" s="99" t="e">
        <f ca="true">+IF(AND(ISNUMBER(OFFSET('Water Data'!$F$6,0,10*ROW('Water Data'!F45))),'Data Summary'!BZ51="Yes"),OFFSET('Water Data'!$F$6,0,10*ROW('Water Data'!F45)),NA())</f>
        <v>#N/A</v>
      </c>
      <c r="L51" s="99" t="e">
        <f ca="true">+IF(AND(ISNUMBER(OFFSET('Water Data'!$F$9,0,10*ROW('Water Data'!F45))),'Data Summary'!CA51="Yes"),OFFSET('Water Data'!$F$9,0,10*ROW('Water Data'!F45)),NA())</f>
        <v>#N/A</v>
      </c>
      <c r="M51" s="99" t="e">
        <f ca="true">+IF(AND(ISNUMBER(OFFSET('Water Data'!$G$4,0,10*ROW('Water Data'!G45))),'Data Summary'!CB51="Yes"),100-OFFSET('Water Data'!$G$4,0,10*ROW('Water Data'!G45)),NA())</f>
        <v>#N/A</v>
      </c>
      <c r="N51" s="99" t="e">
        <f ca="true">+IF(AND(ISNUMBER(OFFSET('Water Data'!$G$6,0,10*ROW('Water Data'!G45))),'Data Summary'!CC51="Yes"),OFFSET('Water Data'!$G$6,0,10*ROW('Water Data'!G45)),NA())</f>
        <v>#N/A</v>
      </c>
      <c r="O51" s="99" t="e">
        <f ca="true">+IF(AND(ISNUMBER(OFFSET('Water Data'!$G$9,0,10*ROW('Water Data'!G45))),'Data Summary'!CD51="Yes"),OFFSET('Water Data'!$G$9,0,10*ROW('Water Data'!G45)),NA())</f>
        <v>#N/A</v>
      </c>
      <c r="P51" s="99" t="e">
        <f ca="true">+IF(AND(ISNUMBER(OFFSET('Water Data'!$H$4,0,10*ROW('Water Data'!H45))),'Data Summary'!CE51="Yes"),100-OFFSET('Water Data'!$H$4,0,10*ROW('Water Data'!H45)),NA())</f>
        <v>#N/A</v>
      </c>
      <c r="Q51" s="99" t="e">
        <f ca="true">+IF(AND(ISNUMBER(OFFSET('Water Data'!$H$6,0,10*ROW('Water Data'!H45))),'Data Summary'!CF51="Yes"),OFFSET('Water Data'!$H$6,0,10*ROW('Water Data'!H45)),NA())</f>
        <v>#N/A</v>
      </c>
      <c r="R51" s="99" t="e">
        <f ca="true">+IF(AND(ISNUMBER(OFFSET('Water Data'!$H$9,0,10*ROW('Water Data'!H45))),'Data Summary'!CG51="Yes"),OFFSET('Water Data'!$H$9,0,10*ROW('Water Data'!H45)),NA())</f>
        <v>#N/A</v>
      </c>
      <c r="S51" s="99" t="e">
        <f ca="true">+IF(AND(ISNUMBER(OFFSET('Water Data'!$I$4,0,10*ROW('Water Data'!I45))),'Data Summary'!CH51="Yes"),100-OFFSET('Water Data'!$I$4,0,10*ROW('Water Data'!I45)),NA())</f>
        <v>#N/A</v>
      </c>
      <c r="T51" s="99" t="e">
        <f ca="true">+IF(AND(ISNUMBER(OFFSET('Water Data'!$I$6,0,10*ROW('Water Data'!I45))),'Data Summary'!CI51="Yes"),OFFSET('Water Data'!$I$6,0,10*ROW('Water Data'!I45)),NA())</f>
        <v>#N/A</v>
      </c>
      <c r="U51" s="99" t="e">
        <f ca="true">+IF(AND(ISNUMBER(OFFSET('Water Data'!$I$9,0,10*ROW('Water Data'!I45))),'Data Summary'!CJ51="Yes"),OFFSET('Water Data'!$I$9,0,10*ROW('Water Data'!I45)),NA())</f>
        <v>#N/A</v>
      </c>
      <c r="V51" s="100" t="e">
        <f ca="true">+IF(AND(ISNUMBER(OFFSET('Sanitation Data'!$D$4,0,10*ROW('Sanitation Data'!D45))),'Data Summary'!CK51="Yes"),100-OFFSET('Sanitation Data'!$D$4,0,10*ROW('Sanitation Data'!D45)),NA())</f>
        <v>#N/A</v>
      </c>
      <c r="W51" s="100" t="e">
        <f ca="true">+IF(AND(ISNUMBER(OFFSET('Sanitation Data'!$D$6,0,10*ROW('Sanitation Data'!D45))),'Data Summary'!CL51="Yes"),OFFSET('Sanitation Data'!$D$6,0,10*ROW('Sanitation Data'!D45)),NA())</f>
        <v>#N/A</v>
      </c>
      <c r="X51" s="100" t="e">
        <f ca="true">+IF(AND(ISNUMBER(OFFSET('Sanitation Data'!$D$10,0,10*ROW('Sanitation Data'!D45))),'Data Summary'!CM51="Yes"),OFFSET('Sanitation Data'!$D$10,0,10*ROW('Sanitation Data'!D45)),NA())</f>
        <v>#N/A</v>
      </c>
      <c r="Y51" s="100" t="e">
        <f ca="true">+IF(AND(ISNUMBER(OFFSET('Sanitation Data'!$D$11,0,10*ROW('Sanitation Data'!D45))),'Data Summary'!CN51="Yes"),OFFSET('Sanitation Data'!$D$11,0,10*ROW('Sanitation Data'!D45)),NA())</f>
        <v>#N/A</v>
      </c>
      <c r="Z51" s="100" t="e">
        <f ca="true">+IF(AND(ISNUMBER(OFFSET('Sanitation Data'!$D$12,0,10*ROW('Sanitation Data'!D45))),'Data Summary'!CO51="Yes"),OFFSET('Sanitation Data'!$D$12,0,10*ROW('Sanitation Data'!D45)),NA())</f>
        <v>#N/A</v>
      </c>
      <c r="AA51" s="100" t="e">
        <f ca="true">+IF(AND(ISNUMBER(OFFSET('Sanitation Data'!$E$4,0,10*ROW('Sanitation Data'!E45))),'Data Summary'!CP51="Yes"),100-OFFSET('Sanitation Data'!$E$4,0,10*ROW('Sanitation Data'!E45)),NA())</f>
        <v>#N/A</v>
      </c>
      <c r="AB51" s="100" t="e">
        <f ca="true">+IF(AND(ISNUMBER(OFFSET('Sanitation Data'!$E$6,0,10*ROW('Sanitation Data'!E45))),'Data Summary'!CQ51="Yes"),OFFSET('Sanitation Data'!$E$6,0,10*ROW('Sanitation Data'!E45)),NA())</f>
        <v>#N/A</v>
      </c>
      <c r="AC51" s="100" t="e">
        <f ca="true">+IF(AND(ISNUMBER(OFFSET('Sanitation Data'!$E$10,0,10*ROW('Sanitation Data'!E45))),'Data Summary'!CR51="Yes"),OFFSET('Sanitation Data'!$E$10,0,10*ROW('Sanitation Data'!E45)),NA())</f>
        <v>#N/A</v>
      </c>
      <c r="AD51" s="100" t="e">
        <f ca="true">+IF(AND(ISNUMBER(OFFSET('Sanitation Data'!$E$11,0,10*ROW('Sanitation Data'!E45))),'Data Summary'!CS51="Yes"),OFFSET('Sanitation Data'!$E$11,0,10*ROW('Sanitation Data'!E45)),NA())</f>
        <v>#N/A</v>
      </c>
      <c r="AE51" s="100" t="e">
        <f ca="true">+IF(AND(ISNUMBER(OFFSET('Sanitation Data'!$E$12,0,10*ROW('Sanitation Data'!E45))),'Data Summary'!CT51="Yes"),OFFSET('Sanitation Data'!$E$12,0,10*ROW('Sanitation Data'!E45)),NA())</f>
        <v>#N/A</v>
      </c>
      <c r="AF51" s="100" t="e">
        <f ca="true">+IF(AND(ISNUMBER(OFFSET('Sanitation Data'!$F$4,0,10*ROW('Sanitation Data'!F45))),'Data Summary'!CU51="Yes"),100-OFFSET('Sanitation Data'!$F$4,0,10*ROW('Sanitation Data'!F45)),NA())</f>
        <v>#N/A</v>
      </c>
      <c r="AG51" s="100" t="e">
        <f ca="true">+IF(AND(ISNUMBER(OFFSET('Sanitation Data'!$F$6,0,10*ROW('Sanitation Data'!F45))),'Data Summary'!CV51="Yes"),OFFSET('Sanitation Data'!$F$6,0,10*ROW('Sanitation Data'!F45)),NA())</f>
        <v>#N/A</v>
      </c>
      <c r="AH51" s="100" t="e">
        <f ca="true">+IF(AND(ISNUMBER(OFFSET('Sanitation Data'!$F$10,0,10*ROW('Sanitation Data'!F45))),'Data Summary'!CW51="Yes"),OFFSET('Sanitation Data'!$F$10,0,10*ROW('Sanitation Data'!F45)),NA())</f>
        <v>#N/A</v>
      </c>
      <c r="AI51" s="100" t="e">
        <f ca="true">+IF(AND(ISNUMBER(OFFSET('Sanitation Data'!$F$11,0,10*ROW('Sanitation Data'!F45))),'Data Summary'!CX51="Yes"),OFFSET('Sanitation Data'!$F$11,0,10*ROW('Sanitation Data'!F45)),NA())</f>
        <v>#N/A</v>
      </c>
      <c r="AJ51" s="100" t="e">
        <f ca="true">+IF(AND(ISNUMBER(OFFSET('Sanitation Data'!$F$12,0,10*ROW('Sanitation Data'!F45))),'Data Summary'!CY51="Yes"),OFFSET('Sanitation Data'!$F$12,0,10*ROW('Sanitation Data'!F45)),NA())</f>
        <v>#N/A</v>
      </c>
      <c r="AK51" s="100" t="e">
        <f ca="true">+IF(AND(ISNUMBER(OFFSET('Sanitation Data'!$G$4,0,10*ROW('Sanitation Data'!G45))),'Data Summary'!CZ51="Yes"),100-OFFSET('Sanitation Data'!$G$4,0,10*ROW('Sanitation Data'!G45)),NA())</f>
        <v>#N/A</v>
      </c>
      <c r="AL51" s="100" t="e">
        <f ca="true">+IF(AND(ISNUMBER(OFFSET('Sanitation Data'!$G$6,0,10*ROW('Sanitation Data'!G45))),'Data Summary'!DA51="Yes"),OFFSET('Sanitation Data'!$G$6,0,10*ROW('Sanitation Data'!G45)),NA())</f>
        <v>#N/A</v>
      </c>
      <c r="AM51" s="100" t="e">
        <f ca="true">+IF(AND(ISNUMBER(OFFSET('Sanitation Data'!$G$10,0,10*ROW('Sanitation Data'!G45))),'Data Summary'!DB51="Yes"),OFFSET('Sanitation Data'!$G$10,0,10*ROW('Sanitation Data'!G45)),NA())</f>
        <v>#N/A</v>
      </c>
      <c r="AN51" s="100" t="e">
        <f ca="true">+IF(AND(ISNUMBER(OFFSET('Sanitation Data'!$G$11,0,10*ROW('Sanitation Data'!G45))),'Data Summary'!DC51="Yes"),OFFSET('Sanitation Data'!$G$11,0,10*ROW('Sanitation Data'!G45)),NA())</f>
        <v>#N/A</v>
      </c>
      <c r="AO51" s="100" t="e">
        <f ca="true">+IF(AND(ISNUMBER(OFFSET('Sanitation Data'!$G$12,0,10*ROW('Sanitation Data'!G45))),'Data Summary'!DD51="Yes"),OFFSET('Sanitation Data'!$G$12,0,10*ROW('Sanitation Data'!G45)),NA())</f>
        <v>#N/A</v>
      </c>
      <c r="AP51" s="100" t="e">
        <f ca="true">+IF(AND(ISNUMBER(OFFSET('Sanitation Data'!$H$4,0,10*ROW('Sanitation Data'!H45))),'Data Summary'!DE51="Yes"),100-OFFSET('Sanitation Data'!$H$4,0,10*ROW('Sanitation Data'!H45)),NA())</f>
        <v>#N/A</v>
      </c>
      <c r="AQ51" s="100" t="e">
        <f ca="true">+IF(AND(ISNUMBER(OFFSET('Sanitation Data'!$H$6,0,10*ROW('Sanitation Data'!H45))),'Data Summary'!DF51="Yes"),OFFSET('Sanitation Data'!$H$6,0,10*ROW('Sanitation Data'!H45)),NA())</f>
        <v>#N/A</v>
      </c>
      <c r="AR51" s="100" t="e">
        <f ca="true">+IF(AND(ISNUMBER(OFFSET('Sanitation Data'!$H$10,0,10*ROW('Sanitation Data'!H45))),'Data Summary'!DG51="Yes"),OFFSET('Sanitation Data'!$H$10,0,10*ROW('Sanitation Data'!H45)),NA())</f>
        <v>#N/A</v>
      </c>
      <c r="AS51" s="100" t="e">
        <f ca="true">+IF(AND(ISNUMBER(OFFSET('Sanitation Data'!$H$11,0,10*ROW('Sanitation Data'!H45))),'Data Summary'!DH51="Yes"),OFFSET('Sanitation Data'!$H$11,0,10*ROW('Sanitation Data'!H45)),NA())</f>
        <v>#N/A</v>
      </c>
      <c r="AT51" s="100" t="e">
        <f ca="true">+IF(AND(ISNUMBER(OFFSET('Sanitation Data'!$H$12,0,10*ROW('Sanitation Data'!H45))),'Data Summary'!DI51="Yes"),OFFSET('Sanitation Data'!$H$12,0,10*ROW('Sanitation Data'!H45)),NA())</f>
        <v>#N/A</v>
      </c>
      <c r="AU51" s="100" t="e">
        <f ca="true">+IF(AND(ISNUMBER(OFFSET('Sanitation Data'!$I$4,0,10*ROW('Sanitation Data'!I45))),'Data Summary'!DJ51="Yes"),100-OFFSET('Sanitation Data'!$I$4,0,10*ROW('Sanitation Data'!I45)),NA())</f>
        <v>#N/A</v>
      </c>
      <c r="AV51" s="100" t="e">
        <f ca="true">+IF(AND(ISNUMBER(OFFSET('Sanitation Data'!$I$6,0,10*ROW('Sanitation Data'!I45))),'Data Summary'!DK51="Yes"),OFFSET('Sanitation Data'!$I$6,0,10*ROW('Sanitation Data'!I45)),NA())</f>
        <v>#N/A</v>
      </c>
      <c r="AW51" s="100" t="e">
        <f ca="true">+IF(AND(ISNUMBER(OFFSET('Sanitation Data'!$I$10,0,10*ROW('Sanitation Data'!I45))),'Data Summary'!DL51="Yes"),OFFSET('Sanitation Data'!$I$10,0,10*ROW('Sanitation Data'!I45)),NA())</f>
        <v>#N/A</v>
      </c>
      <c r="AX51" s="100" t="e">
        <f ca="true">+IF(AND(ISNUMBER(OFFSET('Sanitation Data'!$I$11,0,10*ROW('Sanitation Data'!I45))),'Data Summary'!DM51="Yes"),OFFSET('Sanitation Data'!$I$11,0,10*ROW('Sanitation Data'!I45)),NA())</f>
        <v>#N/A</v>
      </c>
      <c r="AY51" s="100" t="e">
        <f ca="true">+IF(AND(ISNUMBER(OFFSET('Sanitation Data'!$I$12,0,10*ROW('Sanitation Data'!I45))),'Data Summary'!DN51="Yes"),OFFSET('Sanitation Data'!$I$12,0,10*ROW('Sanitation Data'!I45)),NA())</f>
        <v>#N/A</v>
      </c>
      <c r="AZ51" s="101" t="e">
        <f ca="true">+IF(AND(ISNUMBER(OFFSET('Hygiene Data'!$D$5,0,10*ROW('Hygiene Data'!D45))),'Data Summary'!DO51="Yes"),OFFSET('Hygiene Data'!$D$5,0,10*ROW('Hygiene Data'!D45)),NA())</f>
        <v>#N/A</v>
      </c>
      <c r="BA51" s="101" t="e">
        <f ca="true">+IF(AND(ISNUMBER(OFFSET('Hygiene Data'!$D$7,0,10*ROW('Hygiene Data'!D45))),'Data Summary'!DP51="Yes"),OFFSET('Hygiene Data'!$D$7,0,10*ROW('Hygiene Data'!D45)),NA())</f>
        <v>#N/A</v>
      </c>
      <c r="BB51" s="101" t="e">
        <f ca="true">+IF(AND(ISNUMBER(OFFSET('Hygiene Data'!$D$9,0,10*ROW('Hygiene Data'!D45))),'Data Summary'!DQ51="Yes"),OFFSET('Hygiene Data'!$D$9,0,10*ROW('Hygiene Data'!D45)),NA())</f>
        <v>#N/A</v>
      </c>
      <c r="BC51" s="101" t="e">
        <f ca="true">+IF(AND(ISNUMBER(OFFSET('Hygiene Data'!$E$5,0,10*ROW('Hygiene Data'!E45))),'Data Summary'!DR51="Yes"),OFFSET('Hygiene Data'!$E$5,0,10*ROW('Hygiene Data'!E45)),NA())</f>
        <v>#N/A</v>
      </c>
      <c r="BD51" s="101" t="e">
        <f ca="true">+IF(AND(ISNUMBER(OFFSET('Hygiene Data'!$E$7,0,10*ROW('Hygiene Data'!E45))),'Data Summary'!DS51="Yes"),OFFSET('Hygiene Data'!$E$7,0,10*ROW('Hygiene Data'!E45)),NA())</f>
        <v>#N/A</v>
      </c>
      <c r="BE51" s="101" t="e">
        <f ca="true">+IF(AND(ISNUMBER(OFFSET('Hygiene Data'!$E$9,0,10*ROW('Hygiene Data'!E45))),'Data Summary'!DT51="Yes"),OFFSET('Hygiene Data'!$E$9,0,10*ROW('Hygiene Data'!E45)),NA())</f>
        <v>#N/A</v>
      </c>
      <c r="BF51" s="101" t="e">
        <f ca="true">+IF(AND(ISNUMBER(OFFSET('Hygiene Data'!$F$5,0,10*ROW('Hygiene Data'!F45))),'Data Summary'!DU51="Yes"),OFFSET('Hygiene Data'!$F$5,0,10*ROW('Hygiene Data'!F45)),NA())</f>
        <v>#N/A</v>
      </c>
      <c r="BG51" s="101" t="e">
        <f ca="true">+IF(AND(ISNUMBER(OFFSET('Hygiene Data'!$F$7,0,10*ROW('Hygiene Data'!F45))),'Data Summary'!DV51="Yes"),OFFSET('Hygiene Data'!$F$7,0,10*ROW('Hygiene Data'!F45)),NA())</f>
        <v>#N/A</v>
      </c>
      <c r="BH51" s="101" t="e">
        <f ca="true">+IF(AND(ISNUMBER(OFFSET('Hygiene Data'!$F$9,0,10*ROW('Hygiene Data'!F45))),'Data Summary'!DW51="Yes"),OFFSET('Hygiene Data'!$F$9,0,10*ROW('Hygiene Data'!F45)),NA())</f>
        <v>#N/A</v>
      </c>
      <c r="BI51" s="101" t="e">
        <f ca="true">+IF(AND(ISNUMBER(OFFSET('Hygiene Data'!$G$5,0,10*ROW('Hygiene Data'!G45))),'Data Summary'!DX51="Yes"),OFFSET('Hygiene Data'!$G$5,0,10*ROW('Hygiene Data'!G45)),NA())</f>
        <v>#N/A</v>
      </c>
      <c r="BJ51" s="101" t="e">
        <f ca="true">+IF(AND(ISNUMBER(OFFSET('Hygiene Data'!$G$7,0,10*ROW('Hygiene Data'!G45))),'Data Summary'!DY51="Yes"),OFFSET('Hygiene Data'!$G$7,0,10*ROW('Hygiene Data'!G45)),NA())</f>
        <v>#N/A</v>
      </c>
      <c r="BK51" s="101" t="e">
        <f ca="true">+IF(AND(ISNUMBER(OFFSET('Hygiene Data'!$G$9,0,10*ROW('Hygiene Data'!G45))),'Data Summary'!DZ51="Yes"),OFFSET('Hygiene Data'!$G$9,0,10*ROW('Hygiene Data'!G45)),NA())</f>
        <v>#N/A</v>
      </c>
      <c r="BL51" s="101" t="e">
        <f ca="true">+IF(AND(ISNUMBER(OFFSET('Hygiene Data'!$H$5,0,10*ROW('Hygiene Data'!H45))),'Data Summary'!EA51="Yes"),OFFSET('Hygiene Data'!$H$5,0,10*ROW('Hygiene Data'!H45)),NA())</f>
        <v>#N/A</v>
      </c>
      <c r="BM51" s="101" t="e">
        <f ca="true">+IF(AND(ISNUMBER(OFFSET('Hygiene Data'!$H$7,0,10*ROW('Hygiene Data'!H45))),'Data Summary'!EB51="Yes"),OFFSET('Hygiene Data'!$H$7,0,10*ROW('Hygiene Data'!H45)),NA())</f>
        <v>#N/A</v>
      </c>
      <c r="BN51" s="101" t="e">
        <f ca="true">+IF(AND(ISNUMBER(OFFSET('Hygiene Data'!$H$9,0,10*ROW('Hygiene Data'!H45))),'Data Summary'!EC51="Yes"),OFFSET('Hygiene Data'!$H$9,0,10*ROW('Hygiene Data'!H45)),NA())</f>
        <v>#N/A</v>
      </c>
      <c r="BO51" s="101" t="e">
        <f ca="true">+IF(AND(ISNUMBER(OFFSET('Hygiene Data'!$I$5,0,10*ROW('Hygiene Data'!I45))),'Data Summary'!ED51="Yes"),OFFSET('Hygiene Data'!$I$5,0,10*ROW('Hygiene Data'!I45)),NA())</f>
        <v>#N/A</v>
      </c>
      <c r="BP51" s="101" t="e">
        <f ca="true">+IF(AND(ISNUMBER(OFFSET('Hygiene Data'!$I$7,0,10*ROW('Hygiene Data'!I45))),'Data Summary'!EE51="Yes"),OFFSET('Hygiene Data'!$I$7,0,10*ROW('Hygiene Data'!I45)),NA())</f>
        <v>#N/A</v>
      </c>
      <c r="BQ51" s="101" t="e">
        <f ca="true">+IF(AND(ISNUMBER(OFFSET('Hygiene Data'!$I$9,0,10*ROW('Hygiene Data'!I45))),'Data Summary'!EF51="Yes"),OFFSET('Hygiene Data'!$I$9,0,10*ROW('Hygiene Data'!I45)),NA())</f>
        <v>#N/A</v>
      </c>
    </row>
    <row xmlns:x14ac="http://schemas.microsoft.com/office/spreadsheetml/2009/9/ac" r="52" x14ac:dyDescent="0.2">
      <c r="A52" s="362" t="e">
        <f ca="true">+RIGHT('Data Summary'!A52,LEN('Data Summary'!A52)-9)</f>
        <v>#VALUE!</v>
      </c>
      <c r="B52" s="38" t="str">
        <f ca="true">+IF(ISTEXT('Data Summary'!B52),'Data Summary'!B52,"")</f>
        <v/>
      </c>
      <c r="C52" s="361" t="e">
        <f ca="true">+VALUE('Data Summary'!C52)</f>
        <v>#VALUE!</v>
      </c>
      <c r="D52" s="99" t="e">
        <f ca="true">+IF(AND(ISNUMBER(OFFSET('Water Data'!$D$4,0,10*ROW('Water Data'!D46))),'Data Summary'!BS52="Yes"),100-OFFSET('Water Data'!$D$4,0,10*ROW('Water Data'!D46)),NA())</f>
        <v>#N/A</v>
      </c>
      <c r="E52" s="99" t="e">
        <f ca="true">+IF(AND(ISNUMBER(OFFSET('Water Data'!$D$6,0,10*ROW('Water Data'!D46))),'Data Summary'!BT52="Yes"),OFFSET('Water Data'!$D$6,0,10*ROW('Water Data'!D46)),NA())</f>
        <v>#N/A</v>
      </c>
      <c r="F52" s="99" t="e">
        <f ca="true">+IF(AND(ISNUMBER(OFFSET('Water Data'!$D$9,0,10*ROW('Water Data'!D46))),'Data Summary'!BU52="Yes"),OFFSET('Water Data'!$D$9,0,10*ROW('Water Data'!D46)),NA())</f>
        <v>#N/A</v>
      </c>
      <c r="G52" s="99" t="e">
        <f ca="true">+IF(AND(ISNUMBER(OFFSET('Water Data'!$E$4,0,10*ROW('Water Data'!E46))),'Data Summary'!BV52="Yes"),100-OFFSET('Water Data'!$E$4,0,10*ROW('Water Data'!E46)),NA())</f>
        <v>#N/A</v>
      </c>
      <c r="H52" s="99" t="e">
        <f ca="true">+IF(AND(ISNUMBER(OFFSET('Water Data'!$E$6,0,10*ROW('Water Data'!E46))),'Data Summary'!BW52="Yes"),OFFSET('Water Data'!$E$6,0,10*ROW('Water Data'!E46)),NA())</f>
        <v>#N/A</v>
      </c>
      <c r="I52" s="99" t="e">
        <f ca="true">+IF(AND(ISNUMBER(OFFSET('Water Data'!$E$9,0,10*ROW('Water Data'!E46))),'Data Summary'!BX52="Yes"),OFFSET('Water Data'!$E$9,0,10*ROW('Water Data'!E46)),NA())</f>
        <v>#N/A</v>
      </c>
      <c r="J52" s="99" t="e">
        <f ca="true">+IF(AND(ISNUMBER(OFFSET('Water Data'!$F$4,0,10*ROW('Water Data'!F46))),'Data Summary'!BY52="Yes"),100-OFFSET('Water Data'!$F$4,0,10*ROW('Water Data'!F46)),NA())</f>
        <v>#N/A</v>
      </c>
      <c r="K52" s="99" t="e">
        <f ca="true">+IF(AND(ISNUMBER(OFFSET('Water Data'!$F$6,0,10*ROW('Water Data'!F46))),'Data Summary'!BZ52="Yes"),OFFSET('Water Data'!$F$6,0,10*ROW('Water Data'!F46)),NA())</f>
        <v>#N/A</v>
      </c>
      <c r="L52" s="99" t="e">
        <f ca="true">+IF(AND(ISNUMBER(OFFSET('Water Data'!$F$9,0,10*ROW('Water Data'!F46))),'Data Summary'!CA52="Yes"),OFFSET('Water Data'!$F$9,0,10*ROW('Water Data'!F46)),NA())</f>
        <v>#N/A</v>
      </c>
      <c r="M52" s="99" t="e">
        <f ca="true">+IF(AND(ISNUMBER(OFFSET('Water Data'!$G$4,0,10*ROW('Water Data'!G46))),'Data Summary'!CB52="Yes"),100-OFFSET('Water Data'!$G$4,0,10*ROW('Water Data'!G46)),NA())</f>
        <v>#N/A</v>
      </c>
      <c r="N52" s="99" t="e">
        <f ca="true">+IF(AND(ISNUMBER(OFFSET('Water Data'!$G$6,0,10*ROW('Water Data'!G46))),'Data Summary'!CC52="Yes"),OFFSET('Water Data'!$G$6,0,10*ROW('Water Data'!G46)),NA())</f>
        <v>#N/A</v>
      </c>
      <c r="O52" s="99" t="e">
        <f ca="true">+IF(AND(ISNUMBER(OFFSET('Water Data'!$G$9,0,10*ROW('Water Data'!G46))),'Data Summary'!CD52="Yes"),OFFSET('Water Data'!$G$9,0,10*ROW('Water Data'!G46)),NA())</f>
        <v>#N/A</v>
      </c>
      <c r="P52" s="99" t="e">
        <f ca="true">+IF(AND(ISNUMBER(OFFSET('Water Data'!$H$4,0,10*ROW('Water Data'!H46))),'Data Summary'!CE52="Yes"),100-OFFSET('Water Data'!$H$4,0,10*ROW('Water Data'!H46)),NA())</f>
        <v>#N/A</v>
      </c>
      <c r="Q52" s="99" t="e">
        <f ca="true">+IF(AND(ISNUMBER(OFFSET('Water Data'!$H$6,0,10*ROW('Water Data'!H46))),'Data Summary'!CF52="Yes"),OFFSET('Water Data'!$H$6,0,10*ROW('Water Data'!H46)),NA())</f>
        <v>#N/A</v>
      </c>
      <c r="R52" s="99" t="e">
        <f ca="true">+IF(AND(ISNUMBER(OFFSET('Water Data'!$H$9,0,10*ROW('Water Data'!H46))),'Data Summary'!CG52="Yes"),OFFSET('Water Data'!$H$9,0,10*ROW('Water Data'!H46)),NA())</f>
        <v>#N/A</v>
      </c>
      <c r="S52" s="99" t="e">
        <f ca="true">+IF(AND(ISNUMBER(OFFSET('Water Data'!$I$4,0,10*ROW('Water Data'!I46))),'Data Summary'!CH52="Yes"),100-OFFSET('Water Data'!$I$4,0,10*ROW('Water Data'!I46)),NA())</f>
        <v>#N/A</v>
      </c>
      <c r="T52" s="99" t="e">
        <f ca="true">+IF(AND(ISNUMBER(OFFSET('Water Data'!$I$6,0,10*ROW('Water Data'!I46))),'Data Summary'!CI52="Yes"),OFFSET('Water Data'!$I$6,0,10*ROW('Water Data'!I46)),NA())</f>
        <v>#N/A</v>
      </c>
      <c r="U52" s="99" t="e">
        <f ca="true">+IF(AND(ISNUMBER(OFFSET('Water Data'!$I$9,0,10*ROW('Water Data'!I46))),'Data Summary'!CJ52="Yes"),OFFSET('Water Data'!$I$9,0,10*ROW('Water Data'!I46)),NA())</f>
        <v>#N/A</v>
      </c>
      <c r="V52" s="100" t="e">
        <f ca="true">+IF(AND(ISNUMBER(OFFSET('Sanitation Data'!$D$4,0,10*ROW('Sanitation Data'!D46))),'Data Summary'!CK52="Yes"),100-OFFSET('Sanitation Data'!$D$4,0,10*ROW('Sanitation Data'!D46)),NA())</f>
        <v>#N/A</v>
      </c>
      <c r="W52" s="100" t="e">
        <f ca="true">+IF(AND(ISNUMBER(OFFSET('Sanitation Data'!$D$6,0,10*ROW('Sanitation Data'!D46))),'Data Summary'!CL52="Yes"),OFFSET('Sanitation Data'!$D$6,0,10*ROW('Sanitation Data'!D46)),NA())</f>
        <v>#N/A</v>
      </c>
      <c r="X52" s="100" t="e">
        <f ca="true">+IF(AND(ISNUMBER(OFFSET('Sanitation Data'!$D$10,0,10*ROW('Sanitation Data'!D46))),'Data Summary'!CM52="Yes"),OFFSET('Sanitation Data'!$D$10,0,10*ROW('Sanitation Data'!D46)),NA())</f>
        <v>#N/A</v>
      </c>
      <c r="Y52" s="100" t="e">
        <f ca="true">+IF(AND(ISNUMBER(OFFSET('Sanitation Data'!$D$11,0,10*ROW('Sanitation Data'!D46))),'Data Summary'!CN52="Yes"),OFFSET('Sanitation Data'!$D$11,0,10*ROW('Sanitation Data'!D46)),NA())</f>
        <v>#N/A</v>
      </c>
      <c r="Z52" s="100" t="e">
        <f ca="true">+IF(AND(ISNUMBER(OFFSET('Sanitation Data'!$D$12,0,10*ROW('Sanitation Data'!D46))),'Data Summary'!CO52="Yes"),OFFSET('Sanitation Data'!$D$12,0,10*ROW('Sanitation Data'!D46)),NA())</f>
        <v>#N/A</v>
      </c>
      <c r="AA52" s="100" t="e">
        <f ca="true">+IF(AND(ISNUMBER(OFFSET('Sanitation Data'!$E$4,0,10*ROW('Sanitation Data'!E46))),'Data Summary'!CP52="Yes"),100-OFFSET('Sanitation Data'!$E$4,0,10*ROW('Sanitation Data'!E46)),NA())</f>
        <v>#N/A</v>
      </c>
      <c r="AB52" s="100" t="e">
        <f ca="true">+IF(AND(ISNUMBER(OFFSET('Sanitation Data'!$E$6,0,10*ROW('Sanitation Data'!E46))),'Data Summary'!CQ52="Yes"),OFFSET('Sanitation Data'!$E$6,0,10*ROW('Sanitation Data'!E46)),NA())</f>
        <v>#N/A</v>
      </c>
      <c r="AC52" s="100" t="e">
        <f ca="true">+IF(AND(ISNUMBER(OFFSET('Sanitation Data'!$E$10,0,10*ROW('Sanitation Data'!E46))),'Data Summary'!CR52="Yes"),OFFSET('Sanitation Data'!$E$10,0,10*ROW('Sanitation Data'!E46)),NA())</f>
        <v>#N/A</v>
      </c>
      <c r="AD52" s="100" t="e">
        <f ca="true">+IF(AND(ISNUMBER(OFFSET('Sanitation Data'!$E$11,0,10*ROW('Sanitation Data'!E46))),'Data Summary'!CS52="Yes"),OFFSET('Sanitation Data'!$E$11,0,10*ROW('Sanitation Data'!E46)),NA())</f>
        <v>#N/A</v>
      </c>
      <c r="AE52" s="100" t="e">
        <f ca="true">+IF(AND(ISNUMBER(OFFSET('Sanitation Data'!$E$12,0,10*ROW('Sanitation Data'!E46))),'Data Summary'!CT52="Yes"),OFFSET('Sanitation Data'!$E$12,0,10*ROW('Sanitation Data'!E46)),NA())</f>
        <v>#N/A</v>
      </c>
      <c r="AF52" s="100" t="e">
        <f ca="true">+IF(AND(ISNUMBER(OFFSET('Sanitation Data'!$F$4,0,10*ROW('Sanitation Data'!F46))),'Data Summary'!CU52="Yes"),100-OFFSET('Sanitation Data'!$F$4,0,10*ROW('Sanitation Data'!F46)),NA())</f>
        <v>#N/A</v>
      </c>
      <c r="AG52" s="100" t="e">
        <f ca="true">+IF(AND(ISNUMBER(OFFSET('Sanitation Data'!$F$6,0,10*ROW('Sanitation Data'!F46))),'Data Summary'!CV52="Yes"),OFFSET('Sanitation Data'!$F$6,0,10*ROW('Sanitation Data'!F46)),NA())</f>
        <v>#N/A</v>
      </c>
      <c r="AH52" s="100" t="e">
        <f ca="true">+IF(AND(ISNUMBER(OFFSET('Sanitation Data'!$F$10,0,10*ROW('Sanitation Data'!F46))),'Data Summary'!CW52="Yes"),OFFSET('Sanitation Data'!$F$10,0,10*ROW('Sanitation Data'!F46)),NA())</f>
        <v>#N/A</v>
      </c>
      <c r="AI52" s="100" t="e">
        <f ca="true">+IF(AND(ISNUMBER(OFFSET('Sanitation Data'!$F$11,0,10*ROW('Sanitation Data'!F46))),'Data Summary'!CX52="Yes"),OFFSET('Sanitation Data'!$F$11,0,10*ROW('Sanitation Data'!F46)),NA())</f>
        <v>#N/A</v>
      </c>
      <c r="AJ52" s="100" t="e">
        <f ca="true">+IF(AND(ISNUMBER(OFFSET('Sanitation Data'!$F$12,0,10*ROW('Sanitation Data'!F46))),'Data Summary'!CY52="Yes"),OFFSET('Sanitation Data'!$F$12,0,10*ROW('Sanitation Data'!F46)),NA())</f>
        <v>#N/A</v>
      </c>
      <c r="AK52" s="100" t="e">
        <f ca="true">+IF(AND(ISNUMBER(OFFSET('Sanitation Data'!$G$4,0,10*ROW('Sanitation Data'!G46))),'Data Summary'!CZ52="Yes"),100-OFFSET('Sanitation Data'!$G$4,0,10*ROW('Sanitation Data'!G46)),NA())</f>
        <v>#N/A</v>
      </c>
      <c r="AL52" s="100" t="e">
        <f ca="true">+IF(AND(ISNUMBER(OFFSET('Sanitation Data'!$G$6,0,10*ROW('Sanitation Data'!G46))),'Data Summary'!DA52="Yes"),OFFSET('Sanitation Data'!$G$6,0,10*ROW('Sanitation Data'!G46)),NA())</f>
        <v>#N/A</v>
      </c>
      <c r="AM52" s="100" t="e">
        <f ca="true">+IF(AND(ISNUMBER(OFFSET('Sanitation Data'!$G$10,0,10*ROW('Sanitation Data'!G46))),'Data Summary'!DB52="Yes"),OFFSET('Sanitation Data'!$G$10,0,10*ROW('Sanitation Data'!G46)),NA())</f>
        <v>#N/A</v>
      </c>
      <c r="AN52" s="100" t="e">
        <f ca="true">+IF(AND(ISNUMBER(OFFSET('Sanitation Data'!$G$11,0,10*ROW('Sanitation Data'!G46))),'Data Summary'!DC52="Yes"),OFFSET('Sanitation Data'!$G$11,0,10*ROW('Sanitation Data'!G46)),NA())</f>
        <v>#N/A</v>
      </c>
      <c r="AO52" s="100" t="e">
        <f ca="true">+IF(AND(ISNUMBER(OFFSET('Sanitation Data'!$G$12,0,10*ROW('Sanitation Data'!G46))),'Data Summary'!DD52="Yes"),OFFSET('Sanitation Data'!$G$12,0,10*ROW('Sanitation Data'!G46)),NA())</f>
        <v>#N/A</v>
      </c>
      <c r="AP52" s="100" t="e">
        <f ca="true">+IF(AND(ISNUMBER(OFFSET('Sanitation Data'!$H$4,0,10*ROW('Sanitation Data'!H46))),'Data Summary'!DE52="Yes"),100-OFFSET('Sanitation Data'!$H$4,0,10*ROW('Sanitation Data'!H46)),NA())</f>
        <v>#N/A</v>
      </c>
      <c r="AQ52" s="100" t="e">
        <f ca="true">+IF(AND(ISNUMBER(OFFSET('Sanitation Data'!$H$6,0,10*ROW('Sanitation Data'!H46))),'Data Summary'!DF52="Yes"),OFFSET('Sanitation Data'!$H$6,0,10*ROW('Sanitation Data'!H46)),NA())</f>
        <v>#N/A</v>
      </c>
      <c r="AR52" s="100" t="e">
        <f ca="true">+IF(AND(ISNUMBER(OFFSET('Sanitation Data'!$H$10,0,10*ROW('Sanitation Data'!H46))),'Data Summary'!DG52="Yes"),OFFSET('Sanitation Data'!$H$10,0,10*ROW('Sanitation Data'!H46)),NA())</f>
        <v>#N/A</v>
      </c>
      <c r="AS52" s="100" t="e">
        <f ca="true">+IF(AND(ISNUMBER(OFFSET('Sanitation Data'!$H$11,0,10*ROW('Sanitation Data'!H46))),'Data Summary'!DH52="Yes"),OFFSET('Sanitation Data'!$H$11,0,10*ROW('Sanitation Data'!H46)),NA())</f>
        <v>#N/A</v>
      </c>
      <c r="AT52" s="100" t="e">
        <f ca="true">+IF(AND(ISNUMBER(OFFSET('Sanitation Data'!$H$12,0,10*ROW('Sanitation Data'!H46))),'Data Summary'!DI52="Yes"),OFFSET('Sanitation Data'!$H$12,0,10*ROW('Sanitation Data'!H46)),NA())</f>
        <v>#N/A</v>
      </c>
      <c r="AU52" s="100" t="e">
        <f ca="true">+IF(AND(ISNUMBER(OFFSET('Sanitation Data'!$I$4,0,10*ROW('Sanitation Data'!I46))),'Data Summary'!DJ52="Yes"),100-OFFSET('Sanitation Data'!$I$4,0,10*ROW('Sanitation Data'!I46)),NA())</f>
        <v>#N/A</v>
      </c>
      <c r="AV52" s="100" t="e">
        <f ca="true">+IF(AND(ISNUMBER(OFFSET('Sanitation Data'!$I$6,0,10*ROW('Sanitation Data'!I46))),'Data Summary'!DK52="Yes"),OFFSET('Sanitation Data'!$I$6,0,10*ROW('Sanitation Data'!I46)),NA())</f>
        <v>#N/A</v>
      </c>
      <c r="AW52" s="100" t="e">
        <f ca="true">+IF(AND(ISNUMBER(OFFSET('Sanitation Data'!$I$10,0,10*ROW('Sanitation Data'!I46))),'Data Summary'!DL52="Yes"),OFFSET('Sanitation Data'!$I$10,0,10*ROW('Sanitation Data'!I46)),NA())</f>
        <v>#N/A</v>
      </c>
      <c r="AX52" s="100" t="e">
        <f ca="true">+IF(AND(ISNUMBER(OFFSET('Sanitation Data'!$I$11,0,10*ROW('Sanitation Data'!I46))),'Data Summary'!DM52="Yes"),OFFSET('Sanitation Data'!$I$11,0,10*ROW('Sanitation Data'!I46)),NA())</f>
        <v>#N/A</v>
      </c>
      <c r="AY52" s="100" t="e">
        <f ca="true">+IF(AND(ISNUMBER(OFFSET('Sanitation Data'!$I$12,0,10*ROW('Sanitation Data'!I46))),'Data Summary'!DN52="Yes"),OFFSET('Sanitation Data'!$I$12,0,10*ROW('Sanitation Data'!I46)),NA())</f>
        <v>#N/A</v>
      </c>
      <c r="AZ52" s="101" t="e">
        <f ca="true">+IF(AND(ISNUMBER(OFFSET('Hygiene Data'!$D$5,0,10*ROW('Hygiene Data'!D46))),'Data Summary'!DO52="Yes"),OFFSET('Hygiene Data'!$D$5,0,10*ROW('Hygiene Data'!D46)),NA())</f>
        <v>#N/A</v>
      </c>
      <c r="BA52" s="101" t="e">
        <f ca="true">+IF(AND(ISNUMBER(OFFSET('Hygiene Data'!$D$7,0,10*ROW('Hygiene Data'!D46))),'Data Summary'!DP52="Yes"),OFFSET('Hygiene Data'!$D$7,0,10*ROW('Hygiene Data'!D46)),NA())</f>
        <v>#N/A</v>
      </c>
      <c r="BB52" s="101" t="e">
        <f ca="true">+IF(AND(ISNUMBER(OFFSET('Hygiene Data'!$D$9,0,10*ROW('Hygiene Data'!D46))),'Data Summary'!DQ52="Yes"),OFFSET('Hygiene Data'!$D$9,0,10*ROW('Hygiene Data'!D46)),NA())</f>
        <v>#N/A</v>
      </c>
      <c r="BC52" s="101" t="e">
        <f ca="true">+IF(AND(ISNUMBER(OFFSET('Hygiene Data'!$E$5,0,10*ROW('Hygiene Data'!E46))),'Data Summary'!DR52="Yes"),OFFSET('Hygiene Data'!$E$5,0,10*ROW('Hygiene Data'!E46)),NA())</f>
        <v>#N/A</v>
      </c>
      <c r="BD52" s="101" t="e">
        <f ca="true">+IF(AND(ISNUMBER(OFFSET('Hygiene Data'!$E$7,0,10*ROW('Hygiene Data'!E46))),'Data Summary'!DS52="Yes"),OFFSET('Hygiene Data'!$E$7,0,10*ROW('Hygiene Data'!E46)),NA())</f>
        <v>#N/A</v>
      </c>
      <c r="BE52" s="101" t="e">
        <f ca="true">+IF(AND(ISNUMBER(OFFSET('Hygiene Data'!$E$9,0,10*ROW('Hygiene Data'!E46))),'Data Summary'!DT52="Yes"),OFFSET('Hygiene Data'!$E$9,0,10*ROW('Hygiene Data'!E46)),NA())</f>
        <v>#N/A</v>
      </c>
      <c r="BF52" s="101" t="e">
        <f ca="true">+IF(AND(ISNUMBER(OFFSET('Hygiene Data'!$F$5,0,10*ROW('Hygiene Data'!F46))),'Data Summary'!DU52="Yes"),OFFSET('Hygiene Data'!$F$5,0,10*ROW('Hygiene Data'!F46)),NA())</f>
        <v>#N/A</v>
      </c>
      <c r="BG52" s="101" t="e">
        <f ca="true">+IF(AND(ISNUMBER(OFFSET('Hygiene Data'!$F$7,0,10*ROW('Hygiene Data'!F46))),'Data Summary'!DV52="Yes"),OFFSET('Hygiene Data'!$F$7,0,10*ROW('Hygiene Data'!F46)),NA())</f>
        <v>#N/A</v>
      </c>
      <c r="BH52" s="101" t="e">
        <f ca="true">+IF(AND(ISNUMBER(OFFSET('Hygiene Data'!$F$9,0,10*ROW('Hygiene Data'!F46))),'Data Summary'!DW52="Yes"),OFFSET('Hygiene Data'!$F$9,0,10*ROW('Hygiene Data'!F46)),NA())</f>
        <v>#N/A</v>
      </c>
      <c r="BI52" s="101" t="e">
        <f ca="true">+IF(AND(ISNUMBER(OFFSET('Hygiene Data'!$G$5,0,10*ROW('Hygiene Data'!G46))),'Data Summary'!DX52="Yes"),OFFSET('Hygiene Data'!$G$5,0,10*ROW('Hygiene Data'!G46)),NA())</f>
        <v>#N/A</v>
      </c>
      <c r="BJ52" s="101" t="e">
        <f ca="true">+IF(AND(ISNUMBER(OFFSET('Hygiene Data'!$G$7,0,10*ROW('Hygiene Data'!G46))),'Data Summary'!DY52="Yes"),OFFSET('Hygiene Data'!$G$7,0,10*ROW('Hygiene Data'!G46)),NA())</f>
        <v>#N/A</v>
      </c>
      <c r="BK52" s="101" t="e">
        <f ca="true">+IF(AND(ISNUMBER(OFFSET('Hygiene Data'!$G$9,0,10*ROW('Hygiene Data'!G46))),'Data Summary'!DZ52="Yes"),OFFSET('Hygiene Data'!$G$9,0,10*ROW('Hygiene Data'!G46)),NA())</f>
        <v>#N/A</v>
      </c>
      <c r="BL52" s="101" t="e">
        <f ca="true">+IF(AND(ISNUMBER(OFFSET('Hygiene Data'!$H$5,0,10*ROW('Hygiene Data'!H46))),'Data Summary'!EA52="Yes"),OFFSET('Hygiene Data'!$H$5,0,10*ROW('Hygiene Data'!H46)),NA())</f>
        <v>#N/A</v>
      </c>
      <c r="BM52" s="101" t="e">
        <f ca="true">+IF(AND(ISNUMBER(OFFSET('Hygiene Data'!$H$7,0,10*ROW('Hygiene Data'!H46))),'Data Summary'!EB52="Yes"),OFFSET('Hygiene Data'!$H$7,0,10*ROW('Hygiene Data'!H46)),NA())</f>
        <v>#N/A</v>
      </c>
      <c r="BN52" s="101" t="e">
        <f ca="true">+IF(AND(ISNUMBER(OFFSET('Hygiene Data'!$H$9,0,10*ROW('Hygiene Data'!H46))),'Data Summary'!EC52="Yes"),OFFSET('Hygiene Data'!$H$9,0,10*ROW('Hygiene Data'!H46)),NA())</f>
        <v>#N/A</v>
      </c>
      <c r="BO52" s="101" t="e">
        <f ca="true">+IF(AND(ISNUMBER(OFFSET('Hygiene Data'!$I$5,0,10*ROW('Hygiene Data'!I46))),'Data Summary'!ED52="Yes"),OFFSET('Hygiene Data'!$I$5,0,10*ROW('Hygiene Data'!I46)),NA())</f>
        <v>#N/A</v>
      </c>
      <c r="BP52" s="101" t="e">
        <f ca="true">+IF(AND(ISNUMBER(OFFSET('Hygiene Data'!$I$7,0,10*ROW('Hygiene Data'!I46))),'Data Summary'!EE52="Yes"),OFFSET('Hygiene Data'!$I$7,0,10*ROW('Hygiene Data'!I46)),NA())</f>
        <v>#N/A</v>
      </c>
      <c r="BQ52" s="101" t="e">
        <f ca="true">+IF(AND(ISNUMBER(OFFSET('Hygiene Data'!$I$9,0,10*ROW('Hygiene Data'!I46))),'Data Summary'!EF52="Yes"),OFFSET('Hygiene Data'!$I$9,0,10*ROW('Hygiene Data'!I46)),NA())</f>
        <v>#N/A</v>
      </c>
    </row>
    <row xmlns:x14ac="http://schemas.microsoft.com/office/spreadsheetml/2009/9/ac" r="53" x14ac:dyDescent="0.2">
      <c r="A53" s="362" t="e">
        <f ca="true">+RIGHT('Data Summary'!A53,LEN('Data Summary'!A53)-9)</f>
        <v>#VALUE!</v>
      </c>
      <c r="B53" s="38" t="str">
        <f ca="true">+IF(ISTEXT('Data Summary'!B53),'Data Summary'!B53,"")</f>
        <v/>
      </c>
      <c r="C53" s="361" t="e">
        <f ca="true">+VALUE('Data Summary'!C53)</f>
        <v>#VALUE!</v>
      </c>
      <c r="D53" s="99" t="e">
        <f ca="true">+IF(AND(ISNUMBER(OFFSET('Water Data'!$D$4,0,10*ROW('Water Data'!D47))),'Data Summary'!BS53="Yes"),100-OFFSET('Water Data'!$D$4,0,10*ROW('Water Data'!D47)),NA())</f>
        <v>#N/A</v>
      </c>
      <c r="E53" s="99" t="e">
        <f ca="true">+IF(AND(ISNUMBER(OFFSET('Water Data'!$D$6,0,10*ROW('Water Data'!D47))),'Data Summary'!BT53="Yes"),OFFSET('Water Data'!$D$6,0,10*ROW('Water Data'!D47)),NA())</f>
        <v>#N/A</v>
      </c>
      <c r="F53" s="99" t="e">
        <f ca="true">+IF(AND(ISNUMBER(OFFSET('Water Data'!$D$9,0,10*ROW('Water Data'!D47))),'Data Summary'!BU53="Yes"),OFFSET('Water Data'!$D$9,0,10*ROW('Water Data'!D47)),NA())</f>
        <v>#N/A</v>
      </c>
      <c r="G53" s="99" t="e">
        <f ca="true">+IF(AND(ISNUMBER(OFFSET('Water Data'!$E$4,0,10*ROW('Water Data'!E47))),'Data Summary'!BV53="Yes"),100-OFFSET('Water Data'!$E$4,0,10*ROW('Water Data'!E47)),NA())</f>
        <v>#N/A</v>
      </c>
      <c r="H53" s="99" t="e">
        <f ca="true">+IF(AND(ISNUMBER(OFFSET('Water Data'!$E$6,0,10*ROW('Water Data'!E47))),'Data Summary'!BW53="Yes"),OFFSET('Water Data'!$E$6,0,10*ROW('Water Data'!E47)),NA())</f>
        <v>#N/A</v>
      </c>
      <c r="I53" s="99" t="e">
        <f ca="true">+IF(AND(ISNUMBER(OFFSET('Water Data'!$E$9,0,10*ROW('Water Data'!E47))),'Data Summary'!BX53="Yes"),OFFSET('Water Data'!$E$9,0,10*ROW('Water Data'!E47)),NA())</f>
        <v>#N/A</v>
      </c>
      <c r="J53" s="99" t="e">
        <f ca="true">+IF(AND(ISNUMBER(OFFSET('Water Data'!$F$4,0,10*ROW('Water Data'!F47))),'Data Summary'!BY53="Yes"),100-OFFSET('Water Data'!$F$4,0,10*ROW('Water Data'!F47)),NA())</f>
        <v>#N/A</v>
      </c>
      <c r="K53" s="99" t="e">
        <f ca="true">+IF(AND(ISNUMBER(OFFSET('Water Data'!$F$6,0,10*ROW('Water Data'!F47))),'Data Summary'!BZ53="Yes"),OFFSET('Water Data'!$F$6,0,10*ROW('Water Data'!F47)),NA())</f>
        <v>#N/A</v>
      </c>
      <c r="L53" s="99" t="e">
        <f ca="true">+IF(AND(ISNUMBER(OFFSET('Water Data'!$F$9,0,10*ROW('Water Data'!F47))),'Data Summary'!CA53="Yes"),OFFSET('Water Data'!$F$9,0,10*ROW('Water Data'!F47)),NA())</f>
        <v>#N/A</v>
      </c>
      <c r="M53" s="99" t="e">
        <f ca="true">+IF(AND(ISNUMBER(OFFSET('Water Data'!$G$4,0,10*ROW('Water Data'!G47))),'Data Summary'!CB53="Yes"),100-OFFSET('Water Data'!$G$4,0,10*ROW('Water Data'!G47)),NA())</f>
        <v>#N/A</v>
      </c>
      <c r="N53" s="99" t="e">
        <f ca="true">+IF(AND(ISNUMBER(OFFSET('Water Data'!$G$6,0,10*ROW('Water Data'!G47))),'Data Summary'!CC53="Yes"),OFFSET('Water Data'!$G$6,0,10*ROW('Water Data'!G47)),NA())</f>
        <v>#N/A</v>
      </c>
      <c r="O53" s="99" t="e">
        <f ca="true">+IF(AND(ISNUMBER(OFFSET('Water Data'!$G$9,0,10*ROW('Water Data'!G47))),'Data Summary'!CD53="Yes"),OFFSET('Water Data'!$G$9,0,10*ROW('Water Data'!G47)),NA())</f>
        <v>#N/A</v>
      </c>
      <c r="P53" s="99" t="e">
        <f ca="true">+IF(AND(ISNUMBER(OFFSET('Water Data'!$H$4,0,10*ROW('Water Data'!H47))),'Data Summary'!CE53="Yes"),100-OFFSET('Water Data'!$H$4,0,10*ROW('Water Data'!H47)),NA())</f>
        <v>#N/A</v>
      </c>
      <c r="Q53" s="99" t="e">
        <f ca="true">+IF(AND(ISNUMBER(OFFSET('Water Data'!$H$6,0,10*ROW('Water Data'!H47))),'Data Summary'!CF53="Yes"),OFFSET('Water Data'!$H$6,0,10*ROW('Water Data'!H47)),NA())</f>
        <v>#N/A</v>
      </c>
      <c r="R53" s="99" t="e">
        <f ca="true">+IF(AND(ISNUMBER(OFFSET('Water Data'!$H$9,0,10*ROW('Water Data'!H47))),'Data Summary'!CG53="Yes"),OFFSET('Water Data'!$H$9,0,10*ROW('Water Data'!H47)),NA())</f>
        <v>#N/A</v>
      </c>
      <c r="S53" s="99" t="e">
        <f ca="true">+IF(AND(ISNUMBER(OFFSET('Water Data'!$I$4,0,10*ROW('Water Data'!I47))),'Data Summary'!CH53="Yes"),100-OFFSET('Water Data'!$I$4,0,10*ROW('Water Data'!I47)),NA())</f>
        <v>#N/A</v>
      </c>
      <c r="T53" s="99" t="e">
        <f ca="true">+IF(AND(ISNUMBER(OFFSET('Water Data'!$I$6,0,10*ROW('Water Data'!I47))),'Data Summary'!CI53="Yes"),OFFSET('Water Data'!$I$6,0,10*ROW('Water Data'!I47)),NA())</f>
        <v>#N/A</v>
      </c>
      <c r="U53" s="99" t="e">
        <f ca="true">+IF(AND(ISNUMBER(OFFSET('Water Data'!$I$9,0,10*ROW('Water Data'!I47))),'Data Summary'!CJ53="Yes"),OFFSET('Water Data'!$I$9,0,10*ROW('Water Data'!I47)),NA())</f>
        <v>#N/A</v>
      </c>
      <c r="V53" s="100" t="e">
        <f ca="true">+IF(AND(ISNUMBER(OFFSET('Sanitation Data'!$D$4,0,10*ROW('Sanitation Data'!D47))),'Data Summary'!CK53="Yes"),100-OFFSET('Sanitation Data'!$D$4,0,10*ROW('Sanitation Data'!D47)),NA())</f>
        <v>#N/A</v>
      </c>
      <c r="W53" s="100" t="e">
        <f ca="true">+IF(AND(ISNUMBER(OFFSET('Sanitation Data'!$D$6,0,10*ROW('Sanitation Data'!D47))),'Data Summary'!CL53="Yes"),OFFSET('Sanitation Data'!$D$6,0,10*ROW('Sanitation Data'!D47)),NA())</f>
        <v>#N/A</v>
      </c>
      <c r="X53" s="100" t="e">
        <f ca="true">+IF(AND(ISNUMBER(OFFSET('Sanitation Data'!$D$10,0,10*ROW('Sanitation Data'!D47))),'Data Summary'!CM53="Yes"),OFFSET('Sanitation Data'!$D$10,0,10*ROW('Sanitation Data'!D47)),NA())</f>
        <v>#N/A</v>
      </c>
      <c r="Y53" s="100" t="e">
        <f ca="true">+IF(AND(ISNUMBER(OFFSET('Sanitation Data'!$D$11,0,10*ROW('Sanitation Data'!D47))),'Data Summary'!CN53="Yes"),OFFSET('Sanitation Data'!$D$11,0,10*ROW('Sanitation Data'!D47)),NA())</f>
        <v>#N/A</v>
      </c>
      <c r="Z53" s="100" t="e">
        <f ca="true">+IF(AND(ISNUMBER(OFFSET('Sanitation Data'!$D$12,0,10*ROW('Sanitation Data'!D47))),'Data Summary'!CO53="Yes"),OFFSET('Sanitation Data'!$D$12,0,10*ROW('Sanitation Data'!D47)),NA())</f>
        <v>#N/A</v>
      </c>
      <c r="AA53" s="100" t="e">
        <f ca="true">+IF(AND(ISNUMBER(OFFSET('Sanitation Data'!$E$4,0,10*ROW('Sanitation Data'!E47))),'Data Summary'!CP53="Yes"),100-OFFSET('Sanitation Data'!$E$4,0,10*ROW('Sanitation Data'!E47)),NA())</f>
        <v>#N/A</v>
      </c>
      <c r="AB53" s="100" t="e">
        <f ca="true">+IF(AND(ISNUMBER(OFFSET('Sanitation Data'!$E$6,0,10*ROW('Sanitation Data'!E47))),'Data Summary'!CQ53="Yes"),OFFSET('Sanitation Data'!$E$6,0,10*ROW('Sanitation Data'!E47)),NA())</f>
        <v>#N/A</v>
      </c>
      <c r="AC53" s="100" t="e">
        <f ca="true">+IF(AND(ISNUMBER(OFFSET('Sanitation Data'!$E$10,0,10*ROW('Sanitation Data'!E47))),'Data Summary'!CR53="Yes"),OFFSET('Sanitation Data'!$E$10,0,10*ROW('Sanitation Data'!E47)),NA())</f>
        <v>#N/A</v>
      </c>
      <c r="AD53" s="100" t="e">
        <f ca="true">+IF(AND(ISNUMBER(OFFSET('Sanitation Data'!$E$11,0,10*ROW('Sanitation Data'!E47))),'Data Summary'!CS53="Yes"),OFFSET('Sanitation Data'!$E$11,0,10*ROW('Sanitation Data'!E47)),NA())</f>
        <v>#N/A</v>
      </c>
      <c r="AE53" s="100" t="e">
        <f ca="true">+IF(AND(ISNUMBER(OFFSET('Sanitation Data'!$E$12,0,10*ROW('Sanitation Data'!E47))),'Data Summary'!CT53="Yes"),OFFSET('Sanitation Data'!$E$12,0,10*ROW('Sanitation Data'!E47)),NA())</f>
        <v>#N/A</v>
      </c>
      <c r="AF53" s="100" t="e">
        <f ca="true">+IF(AND(ISNUMBER(OFFSET('Sanitation Data'!$F$4,0,10*ROW('Sanitation Data'!F47))),'Data Summary'!CU53="Yes"),100-OFFSET('Sanitation Data'!$F$4,0,10*ROW('Sanitation Data'!F47)),NA())</f>
        <v>#N/A</v>
      </c>
      <c r="AG53" s="100" t="e">
        <f ca="true">+IF(AND(ISNUMBER(OFFSET('Sanitation Data'!$F$6,0,10*ROW('Sanitation Data'!F47))),'Data Summary'!CV53="Yes"),OFFSET('Sanitation Data'!$F$6,0,10*ROW('Sanitation Data'!F47)),NA())</f>
        <v>#N/A</v>
      </c>
      <c r="AH53" s="100" t="e">
        <f ca="true">+IF(AND(ISNUMBER(OFFSET('Sanitation Data'!$F$10,0,10*ROW('Sanitation Data'!F47))),'Data Summary'!CW53="Yes"),OFFSET('Sanitation Data'!$F$10,0,10*ROW('Sanitation Data'!F47)),NA())</f>
        <v>#N/A</v>
      </c>
      <c r="AI53" s="100" t="e">
        <f ca="true">+IF(AND(ISNUMBER(OFFSET('Sanitation Data'!$F$11,0,10*ROW('Sanitation Data'!F47))),'Data Summary'!CX53="Yes"),OFFSET('Sanitation Data'!$F$11,0,10*ROW('Sanitation Data'!F47)),NA())</f>
        <v>#N/A</v>
      </c>
      <c r="AJ53" s="100" t="e">
        <f ca="true">+IF(AND(ISNUMBER(OFFSET('Sanitation Data'!$F$12,0,10*ROW('Sanitation Data'!F47))),'Data Summary'!CY53="Yes"),OFFSET('Sanitation Data'!$F$12,0,10*ROW('Sanitation Data'!F47)),NA())</f>
        <v>#N/A</v>
      </c>
      <c r="AK53" s="100" t="e">
        <f ca="true">+IF(AND(ISNUMBER(OFFSET('Sanitation Data'!$G$4,0,10*ROW('Sanitation Data'!G47))),'Data Summary'!CZ53="Yes"),100-OFFSET('Sanitation Data'!$G$4,0,10*ROW('Sanitation Data'!G47)),NA())</f>
        <v>#N/A</v>
      </c>
      <c r="AL53" s="100" t="e">
        <f ca="true">+IF(AND(ISNUMBER(OFFSET('Sanitation Data'!$G$6,0,10*ROW('Sanitation Data'!G47))),'Data Summary'!DA53="Yes"),OFFSET('Sanitation Data'!$G$6,0,10*ROW('Sanitation Data'!G47)),NA())</f>
        <v>#N/A</v>
      </c>
      <c r="AM53" s="100" t="e">
        <f ca="true">+IF(AND(ISNUMBER(OFFSET('Sanitation Data'!$G$10,0,10*ROW('Sanitation Data'!G47))),'Data Summary'!DB53="Yes"),OFFSET('Sanitation Data'!$G$10,0,10*ROW('Sanitation Data'!G47)),NA())</f>
        <v>#N/A</v>
      </c>
      <c r="AN53" s="100" t="e">
        <f ca="true">+IF(AND(ISNUMBER(OFFSET('Sanitation Data'!$G$11,0,10*ROW('Sanitation Data'!G47))),'Data Summary'!DC53="Yes"),OFFSET('Sanitation Data'!$G$11,0,10*ROW('Sanitation Data'!G47)),NA())</f>
        <v>#N/A</v>
      </c>
      <c r="AO53" s="100" t="e">
        <f ca="true">+IF(AND(ISNUMBER(OFFSET('Sanitation Data'!$G$12,0,10*ROW('Sanitation Data'!G47))),'Data Summary'!DD53="Yes"),OFFSET('Sanitation Data'!$G$12,0,10*ROW('Sanitation Data'!G47)),NA())</f>
        <v>#N/A</v>
      </c>
      <c r="AP53" s="100" t="e">
        <f ca="true">+IF(AND(ISNUMBER(OFFSET('Sanitation Data'!$H$4,0,10*ROW('Sanitation Data'!H47))),'Data Summary'!DE53="Yes"),100-OFFSET('Sanitation Data'!$H$4,0,10*ROW('Sanitation Data'!H47)),NA())</f>
        <v>#N/A</v>
      </c>
      <c r="AQ53" s="100" t="e">
        <f ca="true">+IF(AND(ISNUMBER(OFFSET('Sanitation Data'!$H$6,0,10*ROW('Sanitation Data'!H47))),'Data Summary'!DF53="Yes"),OFFSET('Sanitation Data'!$H$6,0,10*ROW('Sanitation Data'!H47)),NA())</f>
        <v>#N/A</v>
      </c>
      <c r="AR53" s="100" t="e">
        <f ca="true">+IF(AND(ISNUMBER(OFFSET('Sanitation Data'!$H$10,0,10*ROW('Sanitation Data'!H47))),'Data Summary'!DG53="Yes"),OFFSET('Sanitation Data'!$H$10,0,10*ROW('Sanitation Data'!H47)),NA())</f>
        <v>#N/A</v>
      </c>
      <c r="AS53" s="100" t="e">
        <f ca="true">+IF(AND(ISNUMBER(OFFSET('Sanitation Data'!$H$11,0,10*ROW('Sanitation Data'!H47))),'Data Summary'!DH53="Yes"),OFFSET('Sanitation Data'!$H$11,0,10*ROW('Sanitation Data'!H47)),NA())</f>
        <v>#N/A</v>
      </c>
      <c r="AT53" s="100" t="e">
        <f ca="true">+IF(AND(ISNUMBER(OFFSET('Sanitation Data'!$H$12,0,10*ROW('Sanitation Data'!H47))),'Data Summary'!DI53="Yes"),OFFSET('Sanitation Data'!$H$12,0,10*ROW('Sanitation Data'!H47)),NA())</f>
        <v>#N/A</v>
      </c>
      <c r="AU53" s="100" t="e">
        <f ca="true">+IF(AND(ISNUMBER(OFFSET('Sanitation Data'!$I$4,0,10*ROW('Sanitation Data'!I47))),'Data Summary'!DJ53="Yes"),100-OFFSET('Sanitation Data'!$I$4,0,10*ROW('Sanitation Data'!I47)),NA())</f>
        <v>#N/A</v>
      </c>
      <c r="AV53" s="100" t="e">
        <f ca="true">+IF(AND(ISNUMBER(OFFSET('Sanitation Data'!$I$6,0,10*ROW('Sanitation Data'!I47))),'Data Summary'!DK53="Yes"),OFFSET('Sanitation Data'!$I$6,0,10*ROW('Sanitation Data'!I47)),NA())</f>
        <v>#N/A</v>
      </c>
      <c r="AW53" s="100" t="e">
        <f ca="true">+IF(AND(ISNUMBER(OFFSET('Sanitation Data'!$I$10,0,10*ROW('Sanitation Data'!I47))),'Data Summary'!DL53="Yes"),OFFSET('Sanitation Data'!$I$10,0,10*ROW('Sanitation Data'!I47)),NA())</f>
        <v>#N/A</v>
      </c>
      <c r="AX53" s="100" t="e">
        <f ca="true">+IF(AND(ISNUMBER(OFFSET('Sanitation Data'!$I$11,0,10*ROW('Sanitation Data'!I47))),'Data Summary'!DM53="Yes"),OFFSET('Sanitation Data'!$I$11,0,10*ROW('Sanitation Data'!I47)),NA())</f>
        <v>#N/A</v>
      </c>
      <c r="AY53" s="100" t="e">
        <f ca="true">+IF(AND(ISNUMBER(OFFSET('Sanitation Data'!$I$12,0,10*ROW('Sanitation Data'!I47))),'Data Summary'!DN53="Yes"),OFFSET('Sanitation Data'!$I$12,0,10*ROW('Sanitation Data'!I47)),NA())</f>
        <v>#N/A</v>
      </c>
      <c r="AZ53" s="101" t="e">
        <f ca="true">+IF(AND(ISNUMBER(OFFSET('Hygiene Data'!$D$5,0,10*ROW('Hygiene Data'!D47))),'Data Summary'!DO53="Yes"),OFFSET('Hygiene Data'!$D$5,0,10*ROW('Hygiene Data'!D47)),NA())</f>
        <v>#N/A</v>
      </c>
      <c r="BA53" s="101" t="e">
        <f ca="true">+IF(AND(ISNUMBER(OFFSET('Hygiene Data'!$D$7,0,10*ROW('Hygiene Data'!D47))),'Data Summary'!DP53="Yes"),OFFSET('Hygiene Data'!$D$7,0,10*ROW('Hygiene Data'!D47)),NA())</f>
        <v>#N/A</v>
      </c>
      <c r="BB53" s="101" t="e">
        <f ca="true">+IF(AND(ISNUMBER(OFFSET('Hygiene Data'!$D$9,0,10*ROW('Hygiene Data'!D47))),'Data Summary'!DQ53="Yes"),OFFSET('Hygiene Data'!$D$9,0,10*ROW('Hygiene Data'!D47)),NA())</f>
        <v>#N/A</v>
      </c>
      <c r="BC53" s="101" t="e">
        <f ca="true">+IF(AND(ISNUMBER(OFFSET('Hygiene Data'!$E$5,0,10*ROW('Hygiene Data'!E47))),'Data Summary'!DR53="Yes"),OFFSET('Hygiene Data'!$E$5,0,10*ROW('Hygiene Data'!E47)),NA())</f>
        <v>#N/A</v>
      </c>
      <c r="BD53" s="101" t="e">
        <f ca="true">+IF(AND(ISNUMBER(OFFSET('Hygiene Data'!$E$7,0,10*ROW('Hygiene Data'!E47))),'Data Summary'!DS53="Yes"),OFFSET('Hygiene Data'!$E$7,0,10*ROW('Hygiene Data'!E47)),NA())</f>
        <v>#N/A</v>
      </c>
      <c r="BE53" s="101" t="e">
        <f ca="true">+IF(AND(ISNUMBER(OFFSET('Hygiene Data'!$E$9,0,10*ROW('Hygiene Data'!E47))),'Data Summary'!DT53="Yes"),OFFSET('Hygiene Data'!$E$9,0,10*ROW('Hygiene Data'!E47)),NA())</f>
        <v>#N/A</v>
      </c>
      <c r="BF53" s="101" t="e">
        <f ca="true">+IF(AND(ISNUMBER(OFFSET('Hygiene Data'!$F$5,0,10*ROW('Hygiene Data'!F47))),'Data Summary'!DU53="Yes"),OFFSET('Hygiene Data'!$F$5,0,10*ROW('Hygiene Data'!F47)),NA())</f>
        <v>#N/A</v>
      </c>
      <c r="BG53" s="101" t="e">
        <f ca="true">+IF(AND(ISNUMBER(OFFSET('Hygiene Data'!$F$7,0,10*ROW('Hygiene Data'!F47))),'Data Summary'!DV53="Yes"),OFFSET('Hygiene Data'!$F$7,0,10*ROW('Hygiene Data'!F47)),NA())</f>
        <v>#N/A</v>
      </c>
      <c r="BH53" s="101" t="e">
        <f ca="true">+IF(AND(ISNUMBER(OFFSET('Hygiene Data'!$F$9,0,10*ROW('Hygiene Data'!F47))),'Data Summary'!DW53="Yes"),OFFSET('Hygiene Data'!$F$9,0,10*ROW('Hygiene Data'!F47)),NA())</f>
        <v>#N/A</v>
      </c>
      <c r="BI53" s="101" t="e">
        <f ca="true">+IF(AND(ISNUMBER(OFFSET('Hygiene Data'!$G$5,0,10*ROW('Hygiene Data'!G47))),'Data Summary'!DX53="Yes"),OFFSET('Hygiene Data'!$G$5,0,10*ROW('Hygiene Data'!G47)),NA())</f>
        <v>#N/A</v>
      </c>
      <c r="BJ53" s="101" t="e">
        <f ca="true">+IF(AND(ISNUMBER(OFFSET('Hygiene Data'!$G$7,0,10*ROW('Hygiene Data'!G47))),'Data Summary'!DY53="Yes"),OFFSET('Hygiene Data'!$G$7,0,10*ROW('Hygiene Data'!G47)),NA())</f>
        <v>#N/A</v>
      </c>
      <c r="BK53" s="101" t="e">
        <f ca="true">+IF(AND(ISNUMBER(OFFSET('Hygiene Data'!$G$9,0,10*ROW('Hygiene Data'!G47))),'Data Summary'!DZ53="Yes"),OFFSET('Hygiene Data'!$G$9,0,10*ROW('Hygiene Data'!G47)),NA())</f>
        <v>#N/A</v>
      </c>
      <c r="BL53" s="101" t="e">
        <f ca="true">+IF(AND(ISNUMBER(OFFSET('Hygiene Data'!$H$5,0,10*ROW('Hygiene Data'!H47))),'Data Summary'!EA53="Yes"),OFFSET('Hygiene Data'!$H$5,0,10*ROW('Hygiene Data'!H47)),NA())</f>
        <v>#N/A</v>
      </c>
      <c r="BM53" s="101" t="e">
        <f ca="true">+IF(AND(ISNUMBER(OFFSET('Hygiene Data'!$H$7,0,10*ROW('Hygiene Data'!H47))),'Data Summary'!EB53="Yes"),OFFSET('Hygiene Data'!$H$7,0,10*ROW('Hygiene Data'!H47)),NA())</f>
        <v>#N/A</v>
      </c>
      <c r="BN53" s="101" t="e">
        <f ca="true">+IF(AND(ISNUMBER(OFFSET('Hygiene Data'!$H$9,0,10*ROW('Hygiene Data'!H47))),'Data Summary'!EC53="Yes"),OFFSET('Hygiene Data'!$H$9,0,10*ROW('Hygiene Data'!H47)),NA())</f>
        <v>#N/A</v>
      </c>
      <c r="BO53" s="101" t="e">
        <f ca="true">+IF(AND(ISNUMBER(OFFSET('Hygiene Data'!$I$5,0,10*ROW('Hygiene Data'!I47))),'Data Summary'!ED53="Yes"),OFFSET('Hygiene Data'!$I$5,0,10*ROW('Hygiene Data'!I47)),NA())</f>
        <v>#N/A</v>
      </c>
      <c r="BP53" s="101" t="e">
        <f ca="true">+IF(AND(ISNUMBER(OFFSET('Hygiene Data'!$I$7,0,10*ROW('Hygiene Data'!I47))),'Data Summary'!EE53="Yes"),OFFSET('Hygiene Data'!$I$7,0,10*ROW('Hygiene Data'!I47)),NA())</f>
        <v>#N/A</v>
      </c>
      <c r="BQ53" s="101" t="e">
        <f ca="true">+IF(AND(ISNUMBER(OFFSET('Hygiene Data'!$I$9,0,10*ROW('Hygiene Data'!I47))),'Data Summary'!EF53="Yes"),OFFSET('Hygiene Data'!$I$9,0,10*ROW('Hygiene Data'!I47)),NA())</f>
        <v>#N/A</v>
      </c>
    </row>
    <row xmlns:x14ac="http://schemas.microsoft.com/office/spreadsheetml/2009/9/ac" r="54" x14ac:dyDescent="0.2">
      <c r="A54" s="362" t="e">
        <f ca="true">+RIGHT('Data Summary'!A54,LEN('Data Summary'!A54)-9)</f>
        <v>#VALUE!</v>
      </c>
      <c r="B54" s="38" t="str">
        <f ca="true">+IF(ISTEXT('Data Summary'!B54),'Data Summary'!B54,"")</f>
        <v/>
      </c>
      <c r="C54" s="361" t="e">
        <f ca="true">+VALUE('Data Summary'!C54)</f>
        <v>#VALUE!</v>
      </c>
      <c r="D54" s="99" t="e">
        <f ca="true">+IF(AND(ISNUMBER(OFFSET('Water Data'!$D$4,0,10*ROW('Water Data'!D48))),'Data Summary'!BS54="Yes"),100-OFFSET('Water Data'!$D$4,0,10*ROW('Water Data'!D48)),NA())</f>
        <v>#N/A</v>
      </c>
      <c r="E54" s="99" t="e">
        <f ca="true">+IF(AND(ISNUMBER(OFFSET('Water Data'!$D$6,0,10*ROW('Water Data'!D48))),'Data Summary'!BT54="Yes"),OFFSET('Water Data'!$D$6,0,10*ROW('Water Data'!D48)),NA())</f>
        <v>#N/A</v>
      </c>
      <c r="F54" s="99" t="e">
        <f ca="true">+IF(AND(ISNUMBER(OFFSET('Water Data'!$D$9,0,10*ROW('Water Data'!D48))),'Data Summary'!BU54="Yes"),OFFSET('Water Data'!$D$9,0,10*ROW('Water Data'!D48)),NA())</f>
        <v>#N/A</v>
      </c>
      <c r="G54" s="99" t="e">
        <f ca="true">+IF(AND(ISNUMBER(OFFSET('Water Data'!$E$4,0,10*ROW('Water Data'!E48))),'Data Summary'!BV54="Yes"),100-OFFSET('Water Data'!$E$4,0,10*ROW('Water Data'!E48)),NA())</f>
        <v>#N/A</v>
      </c>
      <c r="H54" s="99" t="e">
        <f ca="true">+IF(AND(ISNUMBER(OFFSET('Water Data'!$E$6,0,10*ROW('Water Data'!E48))),'Data Summary'!BW54="Yes"),OFFSET('Water Data'!$E$6,0,10*ROW('Water Data'!E48)),NA())</f>
        <v>#N/A</v>
      </c>
      <c r="I54" s="99" t="e">
        <f ca="true">+IF(AND(ISNUMBER(OFFSET('Water Data'!$E$9,0,10*ROW('Water Data'!E48))),'Data Summary'!BX54="Yes"),OFFSET('Water Data'!$E$9,0,10*ROW('Water Data'!E48)),NA())</f>
        <v>#N/A</v>
      </c>
      <c r="J54" s="99" t="e">
        <f ca="true">+IF(AND(ISNUMBER(OFFSET('Water Data'!$F$4,0,10*ROW('Water Data'!F48))),'Data Summary'!BY54="Yes"),100-OFFSET('Water Data'!$F$4,0,10*ROW('Water Data'!F48)),NA())</f>
        <v>#N/A</v>
      </c>
      <c r="K54" s="99" t="e">
        <f ca="true">+IF(AND(ISNUMBER(OFFSET('Water Data'!$F$6,0,10*ROW('Water Data'!F48))),'Data Summary'!BZ54="Yes"),OFFSET('Water Data'!$F$6,0,10*ROW('Water Data'!F48)),NA())</f>
        <v>#N/A</v>
      </c>
      <c r="L54" s="99" t="e">
        <f ca="true">+IF(AND(ISNUMBER(OFFSET('Water Data'!$F$9,0,10*ROW('Water Data'!F48))),'Data Summary'!CA54="Yes"),OFFSET('Water Data'!$F$9,0,10*ROW('Water Data'!F48)),NA())</f>
        <v>#N/A</v>
      </c>
      <c r="M54" s="99" t="e">
        <f ca="true">+IF(AND(ISNUMBER(OFFSET('Water Data'!$G$4,0,10*ROW('Water Data'!G48))),'Data Summary'!CB54="Yes"),100-OFFSET('Water Data'!$G$4,0,10*ROW('Water Data'!G48)),NA())</f>
        <v>#N/A</v>
      </c>
      <c r="N54" s="99" t="e">
        <f ca="true">+IF(AND(ISNUMBER(OFFSET('Water Data'!$G$6,0,10*ROW('Water Data'!G48))),'Data Summary'!CC54="Yes"),OFFSET('Water Data'!$G$6,0,10*ROW('Water Data'!G48)),NA())</f>
        <v>#N/A</v>
      </c>
      <c r="O54" s="99" t="e">
        <f ca="true">+IF(AND(ISNUMBER(OFFSET('Water Data'!$G$9,0,10*ROW('Water Data'!G48))),'Data Summary'!CD54="Yes"),OFFSET('Water Data'!$G$9,0,10*ROW('Water Data'!G48)),NA())</f>
        <v>#N/A</v>
      </c>
      <c r="P54" s="99" t="e">
        <f ca="true">+IF(AND(ISNUMBER(OFFSET('Water Data'!$H$4,0,10*ROW('Water Data'!H48))),'Data Summary'!CE54="Yes"),100-OFFSET('Water Data'!$H$4,0,10*ROW('Water Data'!H48)),NA())</f>
        <v>#N/A</v>
      </c>
      <c r="Q54" s="99" t="e">
        <f ca="true">+IF(AND(ISNUMBER(OFFSET('Water Data'!$H$6,0,10*ROW('Water Data'!H48))),'Data Summary'!CF54="Yes"),OFFSET('Water Data'!$H$6,0,10*ROW('Water Data'!H48)),NA())</f>
        <v>#N/A</v>
      </c>
      <c r="R54" s="99" t="e">
        <f ca="true">+IF(AND(ISNUMBER(OFFSET('Water Data'!$H$9,0,10*ROW('Water Data'!H48))),'Data Summary'!CG54="Yes"),OFFSET('Water Data'!$H$9,0,10*ROW('Water Data'!H48)),NA())</f>
        <v>#N/A</v>
      </c>
      <c r="S54" s="99" t="e">
        <f ca="true">+IF(AND(ISNUMBER(OFFSET('Water Data'!$I$4,0,10*ROW('Water Data'!I48))),'Data Summary'!CH54="Yes"),100-OFFSET('Water Data'!$I$4,0,10*ROW('Water Data'!I48)),NA())</f>
        <v>#N/A</v>
      </c>
      <c r="T54" s="99" t="e">
        <f ca="true">+IF(AND(ISNUMBER(OFFSET('Water Data'!$I$6,0,10*ROW('Water Data'!I48))),'Data Summary'!CI54="Yes"),OFFSET('Water Data'!$I$6,0,10*ROW('Water Data'!I48)),NA())</f>
        <v>#N/A</v>
      </c>
      <c r="U54" s="99" t="e">
        <f ca="true">+IF(AND(ISNUMBER(OFFSET('Water Data'!$I$9,0,10*ROW('Water Data'!I48))),'Data Summary'!CJ54="Yes"),OFFSET('Water Data'!$I$9,0,10*ROW('Water Data'!I48)),NA())</f>
        <v>#N/A</v>
      </c>
      <c r="V54" s="100" t="e">
        <f ca="true">+IF(AND(ISNUMBER(OFFSET('Sanitation Data'!$D$4,0,10*ROW('Sanitation Data'!D48))),'Data Summary'!CK54="Yes"),100-OFFSET('Sanitation Data'!$D$4,0,10*ROW('Sanitation Data'!D48)),NA())</f>
        <v>#N/A</v>
      </c>
      <c r="W54" s="100" t="e">
        <f ca="true">+IF(AND(ISNUMBER(OFFSET('Sanitation Data'!$D$6,0,10*ROW('Sanitation Data'!D48))),'Data Summary'!CL54="Yes"),OFFSET('Sanitation Data'!$D$6,0,10*ROW('Sanitation Data'!D48)),NA())</f>
        <v>#N/A</v>
      </c>
      <c r="X54" s="100" t="e">
        <f ca="true">+IF(AND(ISNUMBER(OFFSET('Sanitation Data'!$D$10,0,10*ROW('Sanitation Data'!D48))),'Data Summary'!CM54="Yes"),OFFSET('Sanitation Data'!$D$10,0,10*ROW('Sanitation Data'!D48)),NA())</f>
        <v>#N/A</v>
      </c>
      <c r="Y54" s="100" t="e">
        <f ca="true">+IF(AND(ISNUMBER(OFFSET('Sanitation Data'!$D$11,0,10*ROW('Sanitation Data'!D48))),'Data Summary'!CN54="Yes"),OFFSET('Sanitation Data'!$D$11,0,10*ROW('Sanitation Data'!D48)),NA())</f>
        <v>#N/A</v>
      </c>
      <c r="Z54" s="100" t="e">
        <f ca="true">+IF(AND(ISNUMBER(OFFSET('Sanitation Data'!$D$12,0,10*ROW('Sanitation Data'!D48))),'Data Summary'!CO54="Yes"),OFFSET('Sanitation Data'!$D$12,0,10*ROW('Sanitation Data'!D48)),NA())</f>
        <v>#N/A</v>
      </c>
      <c r="AA54" s="100" t="e">
        <f ca="true">+IF(AND(ISNUMBER(OFFSET('Sanitation Data'!$E$4,0,10*ROW('Sanitation Data'!E48))),'Data Summary'!CP54="Yes"),100-OFFSET('Sanitation Data'!$E$4,0,10*ROW('Sanitation Data'!E48)),NA())</f>
        <v>#N/A</v>
      </c>
      <c r="AB54" s="100" t="e">
        <f ca="true">+IF(AND(ISNUMBER(OFFSET('Sanitation Data'!$E$6,0,10*ROW('Sanitation Data'!E48))),'Data Summary'!CQ54="Yes"),OFFSET('Sanitation Data'!$E$6,0,10*ROW('Sanitation Data'!E48)),NA())</f>
        <v>#N/A</v>
      </c>
      <c r="AC54" s="100" t="e">
        <f ca="true">+IF(AND(ISNUMBER(OFFSET('Sanitation Data'!$E$10,0,10*ROW('Sanitation Data'!E48))),'Data Summary'!CR54="Yes"),OFFSET('Sanitation Data'!$E$10,0,10*ROW('Sanitation Data'!E48)),NA())</f>
        <v>#N/A</v>
      </c>
      <c r="AD54" s="100" t="e">
        <f ca="true">+IF(AND(ISNUMBER(OFFSET('Sanitation Data'!$E$11,0,10*ROW('Sanitation Data'!E48))),'Data Summary'!CS54="Yes"),OFFSET('Sanitation Data'!$E$11,0,10*ROW('Sanitation Data'!E48)),NA())</f>
        <v>#N/A</v>
      </c>
      <c r="AE54" s="100" t="e">
        <f ca="true">+IF(AND(ISNUMBER(OFFSET('Sanitation Data'!$E$12,0,10*ROW('Sanitation Data'!E48))),'Data Summary'!CT54="Yes"),OFFSET('Sanitation Data'!$E$12,0,10*ROW('Sanitation Data'!E48)),NA())</f>
        <v>#N/A</v>
      </c>
      <c r="AF54" s="100" t="e">
        <f ca="true">+IF(AND(ISNUMBER(OFFSET('Sanitation Data'!$F$4,0,10*ROW('Sanitation Data'!F48))),'Data Summary'!CU54="Yes"),100-OFFSET('Sanitation Data'!$F$4,0,10*ROW('Sanitation Data'!F48)),NA())</f>
        <v>#N/A</v>
      </c>
      <c r="AG54" s="100" t="e">
        <f ca="true">+IF(AND(ISNUMBER(OFFSET('Sanitation Data'!$F$6,0,10*ROW('Sanitation Data'!F48))),'Data Summary'!CV54="Yes"),OFFSET('Sanitation Data'!$F$6,0,10*ROW('Sanitation Data'!F48)),NA())</f>
        <v>#N/A</v>
      </c>
      <c r="AH54" s="100" t="e">
        <f ca="true">+IF(AND(ISNUMBER(OFFSET('Sanitation Data'!$F$10,0,10*ROW('Sanitation Data'!F48))),'Data Summary'!CW54="Yes"),OFFSET('Sanitation Data'!$F$10,0,10*ROW('Sanitation Data'!F48)),NA())</f>
        <v>#N/A</v>
      </c>
      <c r="AI54" s="100" t="e">
        <f ca="true">+IF(AND(ISNUMBER(OFFSET('Sanitation Data'!$F$11,0,10*ROW('Sanitation Data'!F48))),'Data Summary'!CX54="Yes"),OFFSET('Sanitation Data'!$F$11,0,10*ROW('Sanitation Data'!F48)),NA())</f>
        <v>#N/A</v>
      </c>
      <c r="AJ54" s="100" t="e">
        <f ca="true">+IF(AND(ISNUMBER(OFFSET('Sanitation Data'!$F$12,0,10*ROW('Sanitation Data'!F48))),'Data Summary'!CY54="Yes"),OFFSET('Sanitation Data'!$F$12,0,10*ROW('Sanitation Data'!F48)),NA())</f>
        <v>#N/A</v>
      </c>
      <c r="AK54" s="100" t="e">
        <f ca="true">+IF(AND(ISNUMBER(OFFSET('Sanitation Data'!$G$4,0,10*ROW('Sanitation Data'!G48))),'Data Summary'!CZ54="Yes"),100-OFFSET('Sanitation Data'!$G$4,0,10*ROW('Sanitation Data'!G48)),NA())</f>
        <v>#N/A</v>
      </c>
      <c r="AL54" s="100" t="e">
        <f ca="true">+IF(AND(ISNUMBER(OFFSET('Sanitation Data'!$G$6,0,10*ROW('Sanitation Data'!G48))),'Data Summary'!DA54="Yes"),OFFSET('Sanitation Data'!$G$6,0,10*ROW('Sanitation Data'!G48)),NA())</f>
        <v>#N/A</v>
      </c>
      <c r="AM54" s="100" t="e">
        <f ca="true">+IF(AND(ISNUMBER(OFFSET('Sanitation Data'!$G$10,0,10*ROW('Sanitation Data'!G48))),'Data Summary'!DB54="Yes"),OFFSET('Sanitation Data'!$G$10,0,10*ROW('Sanitation Data'!G48)),NA())</f>
        <v>#N/A</v>
      </c>
      <c r="AN54" s="100" t="e">
        <f ca="true">+IF(AND(ISNUMBER(OFFSET('Sanitation Data'!$G$11,0,10*ROW('Sanitation Data'!G48))),'Data Summary'!DC54="Yes"),OFFSET('Sanitation Data'!$G$11,0,10*ROW('Sanitation Data'!G48)),NA())</f>
        <v>#N/A</v>
      </c>
      <c r="AO54" s="100" t="e">
        <f ca="true">+IF(AND(ISNUMBER(OFFSET('Sanitation Data'!$G$12,0,10*ROW('Sanitation Data'!G48))),'Data Summary'!DD54="Yes"),OFFSET('Sanitation Data'!$G$12,0,10*ROW('Sanitation Data'!G48)),NA())</f>
        <v>#N/A</v>
      </c>
      <c r="AP54" s="100" t="e">
        <f ca="true">+IF(AND(ISNUMBER(OFFSET('Sanitation Data'!$H$4,0,10*ROW('Sanitation Data'!H48))),'Data Summary'!DE54="Yes"),100-OFFSET('Sanitation Data'!$H$4,0,10*ROW('Sanitation Data'!H48)),NA())</f>
        <v>#N/A</v>
      </c>
      <c r="AQ54" s="100" t="e">
        <f ca="true">+IF(AND(ISNUMBER(OFFSET('Sanitation Data'!$H$6,0,10*ROW('Sanitation Data'!H48))),'Data Summary'!DF54="Yes"),OFFSET('Sanitation Data'!$H$6,0,10*ROW('Sanitation Data'!H48)),NA())</f>
        <v>#N/A</v>
      </c>
      <c r="AR54" s="100" t="e">
        <f ca="true">+IF(AND(ISNUMBER(OFFSET('Sanitation Data'!$H$10,0,10*ROW('Sanitation Data'!H48))),'Data Summary'!DG54="Yes"),OFFSET('Sanitation Data'!$H$10,0,10*ROW('Sanitation Data'!H48)),NA())</f>
        <v>#N/A</v>
      </c>
      <c r="AS54" s="100" t="e">
        <f ca="true">+IF(AND(ISNUMBER(OFFSET('Sanitation Data'!$H$11,0,10*ROW('Sanitation Data'!H48))),'Data Summary'!DH54="Yes"),OFFSET('Sanitation Data'!$H$11,0,10*ROW('Sanitation Data'!H48)),NA())</f>
        <v>#N/A</v>
      </c>
      <c r="AT54" s="100" t="e">
        <f ca="true">+IF(AND(ISNUMBER(OFFSET('Sanitation Data'!$H$12,0,10*ROW('Sanitation Data'!H48))),'Data Summary'!DI54="Yes"),OFFSET('Sanitation Data'!$H$12,0,10*ROW('Sanitation Data'!H48)),NA())</f>
        <v>#N/A</v>
      </c>
      <c r="AU54" s="100" t="e">
        <f ca="true">+IF(AND(ISNUMBER(OFFSET('Sanitation Data'!$I$4,0,10*ROW('Sanitation Data'!I48))),'Data Summary'!DJ54="Yes"),100-OFFSET('Sanitation Data'!$I$4,0,10*ROW('Sanitation Data'!I48)),NA())</f>
        <v>#N/A</v>
      </c>
      <c r="AV54" s="100" t="e">
        <f ca="true">+IF(AND(ISNUMBER(OFFSET('Sanitation Data'!$I$6,0,10*ROW('Sanitation Data'!I48))),'Data Summary'!DK54="Yes"),OFFSET('Sanitation Data'!$I$6,0,10*ROW('Sanitation Data'!I48)),NA())</f>
        <v>#N/A</v>
      </c>
      <c r="AW54" s="100" t="e">
        <f ca="true">+IF(AND(ISNUMBER(OFFSET('Sanitation Data'!$I$10,0,10*ROW('Sanitation Data'!I48))),'Data Summary'!DL54="Yes"),OFFSET('Sanitation Data'!$I$10,0,10*ROW('Sanitation Data'!I48)),NA())</f>
        <v>#N/A</v>
      </c>
      <c r="AX54" s="100" t="e">
        <f ca="true">+IF(AND(ISNUMBER(OFFSET('Sanitation Data'!$I$11,0,10*ROW('Sanitation Data'!I48))),'Data Summary'!DM54="Yes"),OFFSET('Sanitation Data'!$I$11,0,10*ROW('Sanitation Data'!I48)),NA())</f>
        <v>#N/A</v>
      </c>
      <c r="AY54" s="100" t="e">
        <f ca="true">+IF(AND(ISNUMBER(OFFSET('Sanitation Data'!$I$12,0,10*ROW('Sanitation Data'!I48))),'Data Summary'!DN54="Yes"),OFFSET('Sanitation Data'!$I$12,0,10*ROW('Sanitation Data'!I48)),NA())</f>
        <v>#N/A</v>
      </c>
      <c r="AZ54" s="101" t="e">
        <f ca="true">+IF(AND(ISNUMBER(OFFSET('Hygiene Data'!$D$5,0,10*ROW('Hygiene Data'!D48))),'Data Summary'!DO54="Yes"),OFFSET('Hygiene Data'!$D$5,0,10*ROW('Hygiene Data'!D48)),NA())</f>
        <v>#N/A</v>
      </c>
      <c r="BA54" s="101" t="e">
        <f ca="true">+IF(AND(ISNUMBER(OFFSET('Hygiene Data'!$D$7,0,10*ROW('Hygiene Data'!D48))),'Data Summary'!DP54="Yes"),OFFSET('Hygiene Data'!$D$7,0,10*ROW('Hygiene Data'!D48)),NA())</f>
        <v>#N/A</v>
      </c>
      <c r="BB54" s="101" t="e">
        <f ca="true">+IF(AND(ISNUMBER(OFFSET('Hygiene Data'!$D$9,0,10*ROW('Hygiene Data'!D48))),'Data Summary'!DQ54="Yes"),OFFSET('Hygiene Data'!$D$9,0,10*ROW('Hygiene Data'!D48)),NA())</f>
        <v>#N/A</v>
      </c>
      <c r="BC54" s="101" t="e">
        <f ca="true">+IF(AND(ISNUMBER(OFFSET('Hygiene Data'!$E$5,0,10*ROW('Hygiene Data'!E48))),'Data Summary'!DR54="Yes"),OFFSET('Hygiene Data'!$E$5,0,10*ROW('Hygiene Data'!E48)),NA())</f>
        <v>#N/A</v>
      </c>
      <c r="BD54" s="101" t="e">
        <f ca="true">+IF(AND(ISNUMBER(OFFSET('Hygiene Data'!$E$7,0,10*ROW('Hygiene Data'!E48))),'Data Summary'!DS54="Yes"),OFFSET('Hygiene Data'!$E$7,0,10*ROW('Hygiene Data'!E48)),NA())</f>
        <v>#N/A</v>
      </c>
      <c r="BE54" s="101" t="e">
        <f ca="true">+IF(AND(ISNUMBER(OFFSET('Hygiene Data'!$E$9,0,10*ROW('Hygiene Data'!E48))),'Data Summary'!DT54="Yes"),OFFSET('Hygiene Data'!$E$9,0,10*ROW('Hygiene Data'!E48)),NA())</f>
        <v>#N/A</v>
      </c>
      <c r="BF54" s="101" t="e">
        <f ca="true">+IF(AND(ISNUMBER(OFFSET('Hygiene Data'!$F$5,0,10*ROW('Hygiene Data'!F48))),'Data Summary'!DU54="Yes"),OFFSET('Hygiene Data'!$F$5,0,10*ROW('Hygiene Data'!F48)),NA())</f>
        <v>#N/A</v>
      </c>
      <c r="BG54" s="101" t="e">
        <f ca="true">+IF(AND(ISNUMBER(OFFSET('Hygiene Data'!$F$7,0,10*ROW('Hygiene Data'!F48))),'Data Summary'!DV54="Yes"),OFFSET('Hygiene Data'!$F$7,0,10*ROW('Hygiene Data'!F48)),NA())</f>
        <v>#N/A</v>
      </c>
      <c r="BH54" s="101" t="e">
        <f ca="true">+IF(AND(ISNUMBER(OFFSET('Hygiene Data'!$F$9,0,10*ROW('Hygiene Data'!F48))),'Data Summary'!DW54="Yes"),OFFSET('Hygiene Data'!$F$9,0,10*ROW('Hygiene Data'!F48)),NA())</f>
        <v>#N/A</v>
      </c>
      <c r="BI54" s="101" t="e">
        <f ca="true">+IF(AND(ISNUMBER(OFFSET('Hygiene Data'!$G$5,0,10*ROW('Hygiene Data'!G48))),'Data Summary'!DX54="Yes"),OFFSET('Hygiene Data'!$G$5,0,10*ROW('Hygiene Data'!G48)),NA())</f>
        <v>#N/A</v>
      </c>
      <c r="BJ54" s="101" t="e">
        <f ca="true">+IF(AND(ISNUMBER(OFFSET('Hygiene Data'!$G$7,0,10*ROW('Hygiene Data'!G48))),'Data Summary'!DY54="Yes"),OFFSET('Hygiene Data'!$G$7,0,10*ROW('Hygiene Data'!G48)),NA())</f>
        <v>#N/A</v>
      </c>
      <c r="BK54" s="101" t="e">
        <f ca="true">+IF(AND(ISNUMBER(OFFSET('Hygiene Data'!$G$9,0,10*ROW('Hygiene Data'!G48))),'Data Summary'!DZ54="Yes"),OFFSET('Hygiene Data'!$G$9,0,10*ROW('Hygiene Data'!G48)),NA())</f>
        <v>#N/A</v>
      </c>
      <c r="BL54" s="101" t="e">
        <f ca="true">+IF(AND(ISNUMBER(OFFSET('Hygiene Data'!$H$5,0,10*ROW('Hygiene Data'!H48))),'Data Summary'!EA54="Yes"),OFFSET('Hygiene Data'!$H$5,0,10*ROW('Hygiene Data'!H48)),NA())</f>
        <v>#N/A</v>
      </c>
      <c r="BM54" s="101" t="e">
        <f ca="true">+IF(AND(ISNUMBER(OFFSET('Hygiene Data'!$H$7,0,10*ROW('Hygiene Data'!H48))),'Data Summary'!EB54="Yes"),OFFSET('Hygiene Data'!$H$7,0,10*ROW('Hygiene Data'!H48)),NA())</f>
        <v>#N/A</v>
      </c>
      <c r="BN54" s="101" t="e">
        <f ca="true">+IF(AND(ISNUMBER(OFFSET('Hygiene Data'!$H$9,0,10*ROW('Hygiene Data'!H48))),'Data Summary'!EC54="Yes"),OFFSET('Hygiene Data'!$H$9,0,10*ROW('Hygiene Data'!H48)),NA())</f>
        <v>#N/A</v>
      </c>
      <c r="BO54" s="101" t="e">
        <f ca="true">+IF(AND(ISNUMBER(OFFSET('Hygiene Data'!$I$5,0,10*ROW('Hygiene Data'!I48))),'Data Summary'!ED54="Yes"),OFFSET('Hygiene Data'!$I$5,0,10*ROW('Hygiene Data'!I48)),NA())</f>
        <v>#N/A</v>
      </c>
      <c r="BP54" s="101" t="e">
        <f ca="true">+IF(AND(ISNUMBER(OFFSET('Hygiene Data'!$I$7,0,10*ROW('Hygiene Data'!I48))),'Data Summary'!EE54="Yes"),OFFSET('Hygiene Data'!$I$7,0,10*ROW('Hygiene Data'!I48)),NA())</f>
        <v>#N/A</v>
      </c>
      <c r="BQ54" s="101" t="e">
        <f ca="true">+IF(AND(ISNUMBER(OFFSET('Hygiene Data'!$I$9,0,10*ROW('Hygiene Data'!I48))),'Data Summary'!EF54="Yes"),OFFSET('Hygiene Data'!$I$9,0,10*ROW('Hygiene Data'!I48)),NA())</f>
        <v>#N/A</v>
      </c>
    </row>
    <row xmlns:x14ac="http://schemas.microsoft.com/office/spreadsheetml/2009/9/ac" r="55" x14ac:dyDescent="0.2">
      <c r="A55" s="362" t="e">
        <f ca="true">+RIGHT('Data Summary'!A55,LEN('Data Summary'!A55)-9)</f>
        <v>#VALUE!</v>
      </c>
      <c r="B55" s="38" t="str">
        <f ca="true">+IF(ISTEXT('Data Summary'!B55),'Data Summary'!B55,"")</f>
        <v/>
      </c>
      <c r="C55" s="361" t="e">
        <f ca="true">+VALUE('Data Summary'!C55)</f>
        <v>#VALUE!</v>
      </c>
      <c r="D55" s="99" t="e">
        <f ca="true">+IF(AND(ISNUMBER(OFFSET('Water Data'!$D$4,0,10*ROW('Water Data'!D49))),'Data Summary'!BS55="Yes"),100-OFFSET('Water Data'!$D$4,0,10*ROW('Water Data'!D49)),NA())</f>
        <v>#N/A</v>
      </c>
      <c r="E55" s="99" t="e">
        <f ca="true">+IF(AND(ISNUMBER(OFFSET('Water Data'!$D$6,0,10*ROW('Water Data'!D49))),'Data Summary'!BT55="Yes"),OFFSET('Water Data'!$D$6,0,10*ROW('Water Data'!D49)),NA())</f>
        <v>#N/A</v>
      </c>
      <c r="F55" s="99" t="e">
        <f ca="true">+IF(AND(ISNUMBER(OFFSET('Water Data'!$D$9,0,10*ROW('Water Data'!D49))),'Data Summary'!BU55="Yes"),OFFSET('Water Data'!$D$9,0,10*ROW('Water Data'!D49)),NA())</f>
        <v>#N/A</v>
      </c>
      <c r="G55" s="99" t="e">
        <f ca="true">+IF(AND(ISNUMBER(OFFSET('Water Data'!$E$4,0,10*ROW('Water Data'!E49))),'Data Summary'!BV55="Yes"),100-OFFSET('Water Data'!$E$4,0,10*ROW('Water Data'!E49)),NA())</f>
        <v>#N/A</v>
      </c>
      <c r="H55" s="99" t="e">
        <f ca="true">+IF(AND(ISNUMBER(OFFSET('Water Data'!$E$6,0,10*ROW('Water Data'!E49))),'Data Summary'!BW55="Yes"),OFFSET('Water Data'!$E$6,0,10*ROW('Water Data'!E49)),NA())</f>
        <v>#N/A</v>
      </c>
      <c r="I55" s="99" t="e">
        <f ca="true">+IF(AND(ISNUMBER(OFFSET('Water Data'!$E$9,0,10*ROW('Water Data'!E49))),'Data Summary'!BX55="Yes"),OFFSET('Water Data'!$E$9,0,10*ROW('Water Data'!E49)),NA())</f>
        <v>#N/A</v>
      </c>
      <c r="J55" s="99" t="e">
        <f ca="true">+IF(AND(ISNUMBER(OFFSET('Water Data'!$F$4,0,10*ROW('Water Data'!F49))),'Data Summary'!BY55="Yes"),100-OFFSET('Water Data'!$F$4,0,10*ROW('Water Data'!F49)),NA())</f>
        <v>#N/A</v>
      </c>
      <c r="K55" s="99" t="e">
        <f ca="true">+IF(AND(ISNUMBER(OFFSET('Water Data'!$F$6,0,10*ROW('Water Data'!F49))),'Data Summary'!BZ55="Yes"),OFFSET('Water Data'!$F$6,0,10*ROW('Water Data'!F49)),NA())</f>
        <v>#N/A</v>
      </c>
      <c r="L55" s="99" t="e">
        <f ca="true">+IF(AND(ISNUMBER(OFFSET('Water Data'!$F$9,0,10*ROW('Water Data'!F49))),'Data Summary'!CA55="Yes"),OFFSET('Water Data'!$F$9,0,10*ROW('Water Data'!F49)),NA())</f>
        <v>#N/A</v>
      </c>
      <c r="M55" s="99" t="e">
        <f ca="true">+IF(AND(ISNUMBER(OFFSET('Water Data'!$G$4,0,10*ROW('Water Data'!G49))),'Data Summary'!CB55="Yes"),100-OFFSET('Water Data'!$G$4,0,10*ROW('Water Data'!G49)),NA())</f>
        <v>#N/A</v>
      </c>
      <c r="N55" s="99" t="e">
        <f ca="true">+IF(AND(ISNUMBER(OFFSET('Water Data'!$G$6,0,10*ROW('Water Data'!G49))),'Data Summary'!CC55="Yes"),OFFSET('Water Data'!$G$6,0,10*ROW('Water Data'!G49)),NA())</f>
        <v>#N/A</v>
      </c>
      <c r="O55" s="99" t="e">
        <f ca="true">+IF(AND(ISNUMBER(OFFSET('Water Data'!$G$9,0,10*ROW('Water Data'!G49))),'Data Summary'!CD55="Yes"),OFFSET('Water Data'!$G$9,0,10*ROW('Water Data'!G49)),NA())</f>
        <v>#N/A</v>
      </c>
      <c r="P55" s="99" t="e">
        <f ca="true">+IF(AND(ISNUMBER(OFFSET('Water Data'!$H$4,0,10*ROW('Water Data'!H49))),'Data Summary'!CE55="Yes"),100-OFFSET('Water Data'!$H$4,0,10*ROW('Water Data'!H49)),NA())</f>
        <v>#N/A</v>
      </c>
      <c r="Q55" s="99" t="e">
        <f ca="true">+IF(AND(ISNUMBER(OFFSET('Water Data'!$H$6,0,10*ROW('Water Data'!H49))),'Data Summary'!CF55="Yes"),OFFSET('Water Data'!$H$6,0,10*ROW('Water Data'!H49)),NA())</f>
        <v>#N/A</v>
      </c>
      <c r="R55" s="99" t="e">
        <f ca="true">+IF(AND(ISNUMBER(OFFSET('Water Data'!$H$9,0,10*ROW('Water Data'!H49))),'Data Summary'!CG55="Yes"),OFFSET('Water Data'!$H$9,0,10*ROW('Water Data'!H49)),NA())</f>
        <v>#N/A</v>
      </c>
      <c r="S55" s="99" t="e">
        <f ca="true">+IF(AND(ISNUMBER(OFFSET('Water Data'!$I$4,0,10*ROW('Water Data'!I49))),'Data Summary'!CH55="Yes"),100-OFFSET('Water Data'!$I$4,0,10*ROW('Water Data'!I49)),NA())</f>
        <v>#N/A</v>
      </c>
      <c r="T55" s="99" t="e">
        <f ca="true">+IF(AND(ISNUMBER(OFFSET('Water Data'!$I$6,0,10*ROW('Water Data'!I49))),'Data Summary'!CI55="Yes"),OFFSET('Water Data'!$I$6,0,10*ROW('Water Data'!I49)),NA())</f>
        <v>#N/A</v>
      </c>
      <c r="U55" s="99" t="e">
        <f ca="true">+IF(AND(ISNUMBER(OFFSET('Water Data'!$I$9,0,10*ROW('Water Data'!I49))),'Data Summary'!CJ55="Yes"),OFFSET('Water Data'!$I$9,0,10*ROW('Water Data'!I49)),NA())</f>
        <v>#N/A</v>
      </c>
      <c r="V55" s="100" t="e">
        <f ca="true">+IF(AND(ISNUMBER(OFFSET('Sanitation Data'!$D$4,0,10*ROW('Sanitation Data'!D49))),'Data Summary'!CK55="Yes"),100-OFFSET('Sanitation Data'!$D$4,0,10*ROW('Sanitation Data'!D49)),NA())</f>
        <v>#N/A</v>
      </c>
      <c r="W55" s="100" t="e">
        <f ca="true">+IF(AND(ISNUMBER(OFFSET('Sanitation Data'!$D$6,0,10*ROW('Sanitation Data'!D49))),'Data Summary'!CL55="Yes"),OFFSET('Sanitation Data'!$D$6,0,10*ROW('Sanitation Data'!D49)),NA())</f>
        <v>#N/A</v>
      </c>
      <c r="X55" s="100" t="e">
        <f ca="true">+IF(AND(ISNUMBER(OFFSET('Sanitation Data'!$D$10,0,10*ROW('Sanitation Data'!D49))),'Data Summary'!CM55="Yes"),OFFSET('Sanitation Data'!$D$10,0,10*ROW('Sanitation Data'!D49)),NA())</f>
        <v>#N/A</v>
      </c>
      <c r="Y55" s="100" t="e">
        <f ca="true">+IF(AND(ISNUMBER(OFFSET('Sanitation Data'!$D$11,0,10*ROW('Sanitation Data'!D49))),'Data Summary'!CN55="Yes"),OFFSET('Sanitation Data'!$D$11,0,10*ROW('Sanitation Data'!D49)),NA())</f>
        <v>#N/A</v>
      </c>
      <c r="Z55" s="100" t="e">
        <f ca="true">+IF(AND(ISNUMBER(OFFSET('Sanitation Data'!$D$12,0,10*ROW('Sanitation Data'!D49))),'Data Summary'!CO55="Yes"),OFFSET('Sanitation Data'!$D$12,0,10*ROW('Sanitation Data'!D49)),NA())</f>
        <v>#N/A</v>
      </c>
      <c r="AA55" s="100" t="e">
        <f ca="true">+IF(AND(ISNUMBER(OFFSET('Sanitation Data'!$E$4,0,10*ROW('Sanitation Data'!E49))),'Data Summary'!CP55="Yes"),100-OFFSET('Sanitation Data'!$E$4,0,10*ROW('Sanitation Data'!E49)),NA())</f>
        <v>#N/A</v>
      </c>
      <c r="AB55" s="100" t="e">
        <f ca="true">+IF(AND(ISNUMBER(OFFSET('Sanitation Data'!$E$6,0,10*ROW('Sanitation Data'!E49))),'Data Summary'!CQ55="Yes"),OFFSET('Sanitation Data'!$E$6,0,10*ROW('Sanitation Data'!E49)),NA())</f>
        <v>#N/A</v>
      </c>
      <c r="AC55" s="100" t="e">
        <f ca="true">+IF(AND(ISNUMBER(OFFSET('Sanitation Data'!$E$10,0,10*ROW('Sanitation Data'!E49))),'Data Summary'!CR55="Yes"),OFFSET('Sanitation Data'!$E$10,0,10*ROW('Sanitation Data'!E49)),NA())</f>
        <v>#N/A</v>
      </c>
      <c r="AD55" s="100" t="e">
        <f ca="true">+IF(AND(ISNUMBER(OFFSET('Sanitation Data'!$E$11,0,10*ROW('Sanitation Data'!E49))),'Data Summary'!CS55="Yes"),OFFSET('Sanitation Data'!$E$11,0,10*ROW('Sanitation Data'!E49)),NA())</f>
        <v>#N/A</v>
      </c>
      <c r="AE55" s="100" t="e">
        <f ca="true">+IF(AND(ISNUMBER(OFFSET('Sanitation Data'!$E$12,0,10*ROW('Sanitation Data'!E49))),'Data Summary'!CT55="Yes"),OFFSET('Sanitation Data'!$E$12,0,10*ROW('Sanitation Data'!E49)),NA())</f>
        <v>#N/A</v>
      </c>
      <c r="AF55" s="100" t="e">
        <f ca="true">+IF(AND(ISNUMBER(OFFSET('Sanitation Data'!$F$4,0,10*ROW('Sanitation Data'!F49))),'Data Summary'!CU55="Yes"),100-OFFSET('Sanitation Data'!$F$4,0,10*ROW('Sanitation Data'!F49)),NA())</f>
        <v>#N/A</v>
      </c>
      <c r="AG55" s="100" t="e">
        <f ca="true">+IF(AND(ISNUMBER(OFFSET('Sanitation Data'!$F$6,0,10*ROW('Sanitation Data'!F49))),'Data Summary'!CV55="Yes"),OFFSET('Sanitation Data'!$F$6,0,10*ROW('Sanitation Data'!F49)),NA())</f>
        <v>#N/A</v>
      </c>
      <c r="AH55" s="100" t="e">
        <f ca="true">+IF(AND(ISNUMBER(OFFSET('Sanitation Data'!$F$10,0,10*ROW('Sanitation Data'!F49))),'Data Summary'!CW55="Yes"),OFFSET('Sanitation Data'!$F$10,0,10*ROW('Sanitation Data'!F49)),NA())</f>
        <v>#N/A</v>
      </c>
      <c r="AI55" s="100" t="e">
        <f ca="true">+IF(AND(ISNUMBER(OFFSET('Sanitation Data'!$F$11,0,10*ROW('Sanitation Data'!F49))),'Data Summary'!CX55="Yes"),OFFSET('Sanitation Data'!$F$11,0,10*ROW('Sanitation Data'!F49)),NA())</f>
        <v>#N/A</v>
      </c>
      <c r="AJ55" s="100" t="e">
        <f ca="true">+IF(AND(ISNUMBER(OFFSET('Sanitation Data'!$F$12,0,10*ROW('Sanitation Data'!F49))),'Data Summary'!CY55="Yes"),OFFSET('Sanitation Data'!$F$12,0,10*ROW('Sanitation Data'!F49)),NA())</f>
        <v>#N/A</v>
      </c>
      <c r="AK55" s="100" t="e">
        <f ca="true">+IF(AND(ISNUMBER(OFFSET('Sanitation Data'!$G$4,0,10*ROW('Sanitation Data'!G49))),'Data Summary'!CZ55="Yes"),100-OFFSET('Sanitation Data'!$G$4,0,10*ROW('Sanitation Data'!G49)),NA())</f>
        <v>#N/A</v>
      </c>
      <c r="AL55" s="100" t="e">
        <f ca="true">+IF(AND(ISNUMBER(OFFSET('Sanitation Data'!$G$6,0,10*ROW('Sanitation Data'!G49))),'Data Summary'!DA55="Yes"),OFFSET('Sanitation Data'!$G$6,0,10*ROW('Sanitation Data'!G49)),NA())</f>
        <v>#N/A</v>
      </c>
      <c r="AM55" s="100" t="e">
        <f ca="true">+IF(AND(ISNUMBER(OFFSET('Sanitation Data'!$G$10,0,10*ROW('Sanitation Data'!G49))),'Data Summary'!DB55="Yes"),OFFSET('Sanitation Data'!$G$10,0,10*ROW('Sanitation Data'!G49)),NA())</f>
        <v>#N/A</v>
      </c>
      <c r="AN55" s="100" t="e">
        <f ca="true">+IF(AND(ISNUMBER(OFFSET('Sanitation Data'!$G$11,0,10*ROW('Sanitation Data'!G49))),'Data Summary'!DC55="Yes"),OFFSET('Sanitation Data'!$G$11,0,10*ROW('Sanitation Data'!G49)),NA())</f>
        <v>#N/A</v>
      </c>
      <c r="AO55" s="100" t="e">
        <f ca="true">+IF(AND(ISNUMBER(OFFSET('Sanitation Data'!$G$12,0,10*ROW('Sanitation Data'!G49))),'Data Summary'!DD55="Yes"),OFFSET('Sanitation Data'!$G$12,0,10*ROW('Sanitation Data'!G49)),NA())</f>
        <v>#N/A</v>
      </c>
      <c r="AP55" s="100" t="e">
        <f ca="true">+IF(AND(ISNUMBER(OFFSET('Sanitation Data'!$H$4,0,10*ROW('Sanitation Data'!H49))),'Data Summary'!DE55="Yes"),100-OFFSET('Sanitation Data'!$H$4,0,10*ROW('Sanitation Data'!H49)),NA())</f>
        <v>#N/A</v>
      </c>
      <c r="AQ55" s="100" t="e">
        <f ca="true">+IF(AND(ISNUMBER(OFFSET('Sanitation Data'!$H$6,0,10*ROW('Sanitation Data'!H49))),'Data Summary'!DF55="Yes"),OFFSET('Sanitation Data'!$H$6,0,10*ROW('Sanitation Data'!H49)),NA())</f>
        <v>#N/A</v>
      </c>
      <c r="AR55" s="100" t="e">
        <f ca="true">+IF(AND(ISNUMBER(OFFSET('Sanitation Data'!$H$10,0,10*ROW('Sanitation Data'!H49))),'Data Summary'!DG55="Yes"),OFFSET('Sanitation Data'!$H$10,0,10*ROW('Sanitation Data'!H49)),NA())</f>
        <v>#N/A</v>
      </c>
      <c r="AS55" s="100" t="e">
        <f ca="true">+IF(AND(ISNUMBER(OFFSET('Sanitation Data'!$H$11,0,10*ROW('Sanitation Data'!H49))),'Data Summary'!DH55="Yes"),OFFSET('Sanitation Data'!$H$11,0,10*ROW('Sanitation Data'!H49)),NA())</f>
        <v>#N/A</v>
      </c>
      <c r="AT55" s="100" t="e">
        <f ca="true">+IF(AND(ISNUMBER(OFFSET('Sanitation Data'!$H$12,0,10*ROW('Sanitation Data'!H49))),'Data Summary'!DI55="Yes"),OFFSET('Sanitation Data'!$H$12,0,10*ROW('Sanitation Data'!H49)),NA())</f>
        <v>#N/A</v>
      </c>
      <c r="AU55" s="100" t="e">
        <f ca="true">+IF(AND(ISNUMBER(OFFSET('Sanitation Data'!$I$4,0,10*ROW('Sanitation Data'!I49))),'Data Summary'!DJ55="Yes"),100-OFFSET('Sanitation Data'!$I$4,0,10*ROW('Sanitation Data'!I49)),NA())</f>
        <v>#N/A</v>
      </c>
      <c r="AV55" s="100" t="e">
        <f ca="true">+IF(AND(ISNUMBER(OFFSET('Sanitation Data'!$I$6,0,10*ROW('Sanitation Data'!I49))),'Data Summary'!DK55="Yes"),OFFSET('Sanitation Data'!$I$6,0,10*ROW('Sanitation Data'!I49)),NA())</f>
        <v>#N/A</v>
      </c>
      <c r="AW55" s="100" t="e">
        <f ca="true">+IF(AND(ISNUMBER(OFFSET('Sanitation Data'!$I$10,0,10*ROW('Sanitation Data'!I49))),'Data Summary'!DL55="Yes"),OFFSET('Sanitation Data'!$I$10,0,10*ROW('Sanitation Data'!I49)),NA())</f>
        <v>#N/A</v>
      </c>
      <c r="AX55" s="100" t="e">
        <f ca="true">+IF(AND(ISNUMBER(OFFSET('Sanitation Data'!$I$11,0,10*ROW('Sanitation Data'!I49))),'Data Summary'!DM55="Yes"),OFFSET('Sanitation Data'!$I$11,0,10*ROW('Sanitation Data'!I49)),NA())</f>
        <v>#N/A</v>
      </c>
      <c r="AY55" s="100" t="e">
        <f ca="true">+IF(AND(ISNUMBER(OFFSET('Sanitation Data'!$I$12,0,10*ROW('Sanitation Data'!I49))),'Data Summary'!DN55="Yes"),OFFSET('Sanitation Data'!$I$12,0,10*ROW('Sanitation Data'!I49)),NA())</f>
        <v>#N/A</v>
      </c>
      <c r="AZ55" s="101" t="e">
        <f ca="true">+IF(AND(ISNUMBER(OFFSET('Hygiene Data'!$D$5,0,10*ROW('Hygiene Data'!D49))),'Data Summary'!DO55="Yes"),OFFSET('Hygiene Data'!$D$5,0,10*ROW('Hygiene Data'!D49)),NA())</f>
        <v>#N/A</v>
      </c>
      <c r="BA55" s="101" t="e">
        <f ca="true">+IF(AND(ISNUMBER(OFFSET('Hygiene Data'!$D$7,0,10*ROW('Hygiene Data'!D49))),'Data Summary'!DP55="Yes"),OFFSET('Hygiene Data'!$D$7,0,10*ROW('Hygiene Data'!D49)),NA())</f>
        <v>#N/A</v>
      </c>
      <c r="BB55" s="101" t="e">
        <f ca="true">+IF(AND(ISNUMBER(OFFSET('Hygiene Data'!$D$9,0,10*ROW('Hygiene Data'!D49))),'Data Summary'!DQ55="Yes"),OFFSET('Hygiene Data'!$D$9,0,10*ROW('Hygiene Data'!D49)),NA())</f>
        <v>#N/A</v>
      </c>
      <c r="BC55" s="101" t="e">
        <f ca="true">+IF(AND(ISNUMBER(OFFSET('Hygiene Data'!$E$5,0,10*ROW('Hygiene Data'!E49))),'Data Summary'!DR55="Yes"),OFFSET('Hygiene Data'!$E$5,0,10*ROW('Hygiene Data'!E49)),NA())</f>
        <v>#N/A</v>
      </c>
      <c r="BD55" s="101" t="e">
        <f ca="true">+IF(AND(ISNUMBER(OFFSET('Hygiene Data'!$E$7,0,10*ROW('Hygiene Data'!E49))),'Data Summary'!DS55="Yes"),OFFSET('Hygiene Data'!$E$7,0,10*ROW('Hygiene Data'!E49)),NA())</f>
        <v>#N/A</v>
      </c>
      <c r="BE55" s="101" t="e">
        <f ca="true">+IF(AND(ISNUMBER(OFFSET('Hygiene Data'!$E$9,0,10*ROW('Hygiene Data'!E49))),'Data Summary'!DT55="Yes"),OFFSET('Hygiene Data'!$E$9,0,10*ROW('Hygiene Data'!E49)),NA())</f>
        <v>#N/A</v>
      </c>
      <c r="BF55" s="101" t="e">
        <f ca="true">+IF(AND(ISNUMBER(OFFSET('Hygiene Data'!$F$5,0,10*ROW('Hygiene Data'!F49))),'Data Summary'!DU55="Yes"),OFFSET('Hygiene Data'!$F$5,0,10*ROW('Hygiene Data'!F49)),NA())</f>
        <v>#N/A</v>
      </c>
      <c r="BG55" s="101" t="e">
        <f ca="true">+IF(AND(ISNUMBER(OFFSET('Hygiene Data'!$F$7,0,10*ROW('Hygiene Data'!F49))),'Data Summary'!DV55="Yes"),OFFSET('Hygiene Data'!$F$7,0,10*ROW('Hygiene Data'!F49)),NA())</f>
        <v>#N/A</v>
      </c>
      <c r="BH55" s="101" t="e">
        <f ca="true">+IF(AND(ISNUMBER(OFFSET('Hygiene Data'!$F$9,0,10*ROW('Hygiene Data'!F49))),'Data Summary'!DW55="Yes"),OFFSET('Hygiene Data'!$F$9,0,10*ROW('Hygiene Data'!F49)),NA())</f>
        <v>#N/A</v>
      </c>
      <c r="BI55" s="101" t="e">
        <f ca="true">+IF(AND(ISNUMBER(OFFSET('Hygiene Data'!$G$5,0,10*ROW('Hygiene Data'!G49))),'Data Summary'!DX55="Yes"),OFFSET('Hygiene Data'!$G$5,0,10*ROW('Hygiene Data'!G49)),NA())</f>
        <v>#N/A</v>
      </c>
      <c r="BJ55" s="101" t="e">
        <f ca="true">+IF(AND(ISNUMBER(OFFSET('Hygiene Data'!$G$7,0,10*ROW('Hygiene Data'!G49))),'Data Summary'!DY55="Yes"),OFFSET('Hygiene Data'!$G$7,0,10*ROW('Hygiene Data'!G49)),NA())</f>
        <v>#N/A</v>
      </c>
      <c r="BK55" s="101" t="e">
        <f ca="true">+IF(AND(ISNUMBER(OFFSET('Hygiene Data'!$G$9,0,10*ROW('Hygiene Data'!G49))),'Data Summary'!DZ55="Yes"),OFFSET('Hygiene Data'!$G$9,0,10*ROW('Hygiene Data'!G49)),NA())</f>
        <v>#N/A</v>
      </c>
      <c r="BL55" s="101" t="e">
        <f ca="true">+IF(AND(ISNUMBER(OFFSET('Hygiene Data'!$H$5,0,10*ROW('Hygiene Data'!H49))),'Data Summary'!EA55="Yes"),OFFSET('Hygiene Data'!$H$5,0,10*ROW('Hygiene Data'!H49)),NA())</f>
        <v>#N/A</v>
      </c>
      <c r="BM55" s="101" t="e">
        <f ca="true">+IF(AND(ISNUMBER(OFFSET('Hygiene Data'!$H$7,0,10*ROW('Hygiene Data'!H49))),'Data Summary'!EB55="Yes"),OFFSET('Hygiene Data'!$H$7,0,10*ROW('Hygiene Data'!H49)),NA())</f>
        <v>#N/A</v>
      </c>
      <c r="BN55" s="101" t="e">
        <f ca="true">+IF(AND(ISNUMBER(OFFSET('Hygiene Data'!$H$9,0,10*ROW('Hygiene Data'!H49))),'Data Summary'!EC55="Yes"),OFFSET('Hygiene Data'!$H$9,0,10*ROW('Hygiene Data'!H49)),NA())</f>
        <v>#N/A</v>
      </c>
      <c r="BO55" s="101" t="e">
        <f ca="true">+IF(AND(ISNUMBER(OFFSET('Hygiene Data'!$I$5,0,10*ROW('Hygiene Data'!I49))),'Data Summary'!ED55="Yes"),OFFSET('Hygiene Data'!$I$5,0,10*ROW('Hygiene Data'!I49)),NA())</f>
        <v>#N/A</v>
      </c>
      <c r="BP55" s="101" t="e">
        <f ca="true">+IF(AND(ISNUMBER(OFFSET('Hygiene Data'!$I$7,0,10*ROW('Hygiene Data'!I49))),'Data Summary'!EE55="Yes"),OFFSET('Hygiene Data'!$I$7,0,10*ROW('Hygiene Data'!I49)),NA())</f>
        <v>#N/A</v>
      </c>
      <c r="BQ55" s="101" t="e">
        <f ca="true">+IF(AND(ISNUMBER(OFFSET('Hygiene Data'!$I$9,0,10*ROW('Hygiene Data'!I49))),'Data Summary'!EF55="Yes"),OFFSET('Hygiene Data'!$I$9,0,10*ROW('Hygiene Data'!I49)),NA())</f>
        <v>#N/A</v>
      </c>
    </row>
    <row xmlns:x14ac="http://schemas.microsoft.com/office/spreadsheetml/2009/9/ac" r="56" x14ac:dyDescent="0.2">
      <c r="A56" s="362" t="e">
        <f ca="true">+RIGHT('Data Summary'!A56,LEN('Data Summary'!A56)-9)</f>
        <v>#VALUE!</v>
      </c>
      <c r="B56" s="38" t="str">
        <f ca="true">+IF(ISTEXT('Data Summary'!B56),'Data Summary'!B56,"")</f>
        <v/>
      </c>
      <c r="C56" s="361" t="e">
        <f ca="true">+VALUE('Data Summary'!C56)</f>
        <v>#VALUE!</v>
      </c>
      <c r="D56" s="99" t="e">
        <f ca="true">+IF(AND(ISNUMBER(OFFSET('Water Data'!$D$4,0,10*ROW('Water Data'!D50))),'Data Summary'!BS56="Yes"),100-OFFSET('Water Data'!$D$4,0,10*ROW('Water Data'!D50)),NA())</f>
        <v>#N/A</v>
      </c>
      <c r="E56" s="99" t="e">
        <f ca="true">+IF(AND(ISNUMBER(OFFSET('Water Data'!$D$6,0,10*ROW('Water Data'!D50))),'Data Summary'!BT56="Yes"),OFFSET('Water Data'!$D$6,0,10*ROW('Water Data'!D50)),NA())</f>
        <v>#N/A</v>
      </c>
      <c r="F56" s="99" t="e">
        <f ca="true">+IF(AND(ISNUMBER(OFFSET('Water Data'!$D$9,0,10*ROW('Water Data'!D50))),'Data Summary'!BU56="Yes"),OFFSET('Water Data'!$D$9,0,10*ROW('Water Data'!D50)),NA())</f>
        <v>#N/A</v>
      </c>
      <c r="G56" s="99" t="e">
        <f ca="true">+IF(AND(ISNUMBER(OFFSET('Water Data'!$E$4,0,10*ROW('Water Data'!E50))),'Data Summary'!BV56="Yes"),100-OFFSET('Water Data'!$E$4,0,10*ROW('Water Data'!E50)),NA())</f>
        <v>#N/A</v>
      </c>
      <c r="H56" s="99" t="e">
        <f ca="true">+IF(AND(ISNUMBER(OFFSET('Water Data'!$E$6,0,10*ROW('Water Data'!E50))),'Data Summary'!BW56="Yes"),OFFSET('Water Data'!$E$6,0,10*ROW('Water Data'!E50)),NA())</f>
        <v>#N/A</v>
      </c>
      <c r="I56" s="99" t="e">
        <f ca="true">+IF(AND(ISNUMBER(OFFSET('Water Data'!$E$9,0,10*ROW('Water Data'!E50))),'Data Summary'!BX56="Yes"),OFFSET('Water Data'!$E$9,0,10*ROW('Water Data'!E50)),NA())</f>
        <v>#N/A</v>
      </c>
      <c r="J56" s="99" t="e">
        <f ca="true">+IF(AND(ISNUMBER(OFFSET('Water Data'!$F$4,0,10*ROW('Water Data'!F50))),'Data Summary'!BY56="Yes"),100-OFFSET('Water Data'!$F$4,0,10*ROW('Water Data'!F50)),NA())</f>
        <v>#N/A</v>
      </c>
      <c r="K56" s="99" t="e">
        <f ca="true">+IF(AND(ISNUMBER(OFFSET('Water Data'!$F$6,0,10*ROW('Water Data'!F50))),'Data Summary'!BZ56="Yes"),OFFSET('Water Data'!$F$6,0,10*ROW('Water Data'!F50)),NA())</f>
        <v>#N/A</v>
      </c>
      <c r="L56" s="99" t="e">
        <f ca="true">+IF(AND(ISNUMBER(OFFSET('Water Data'!$F$9,0,10*ROW('Water Data'!F50))),'Data Summary'!CA56="Yes"),OFFSET('Water Data'!$F$9,0,10*ROW('Water Data'!F50)),NA())</f>
        <v>#N/A</v>
      </c>
      <c r="M56" s="99" t="e">
        <f ca="true">+IF(AND(ISNUMBER(OFFSET('Water Data'!$G$4,0,10*ROW('Water Data'!G50))),'Data Summary'!CB56="Yes"),100-OFFSET('Water Data'!$G$4,0,10*ROW('Water Data'!G50)),NA())</f>
        <v>#N/A</v>
      </c>
      <c r="N56" s="99" t="e">
        <f ca="true">+IF(AND(ISNUMBER(OFFSET('Water Data'!$G$6,0,10*ROW('Water Data'!G50))),'Data Summary'!CC56="Yes"),OFFSET('Water Data'!$G$6,0,10*ROW('Water Data'!G50)),NA())</f>
        <v>#N/A</v>
      </c>
      <c r="O56" s="99" t="e">
        <f ca="true">+IF(AND(ISNUMBER(OFFSET('Water Data'!$G$9,0,10*ROW('Water Data'!G50))),'Data Summary'!CD56="Yes"),OFFSET('Water Data'!$G$9,0,10*ROW('Water Data'!G50)),NA())</f>
        <v>#N/A</v>
      </c>
      <c r="P56" s="99" t="e">
        <f ca="true">+IF(AND(ISNUMBER(OFFSET('Water Data'!$H$4,0,10*ROW('Water Data'!H50))),'Data Summary'!CE56="Yes"),100-OFFSET('Water Data'!$H$4,0,10*ROW('Water Data'!H50)),NA())</f>
        <v>#N/A</v>
      </c>
      <c r="Q56" s="99" t="e">
        <f ca="true">+IF(AND(ISNUMBER(OFFSET('Water Data'!$H$6,0,10*ROW('Water Data'!H50))),'Data Summary'!CF56="Yes"),OFFSET('Water Data'!$H$6,0,10*ROW('Water Data'!H50)),NA())</f>
        <v>#N/A</v>
      </c>
      <c r="R56" s="99" t="e">
        <f ca="true">+IF(AND(ISNUMBER(OFFSET('Water Data'!$H$9,0,10*ROW('Water Data'!H50))),'Data Summary'!CG56="Yes"),OFFSET('Water Data'!$H$9,0,10*ROW('Water Data'!H50)),NA())</f>
        <v>#N/A</v>
      </c>
      <c r="S56" s="99" t="e">
        <f ca="true">+IF(AND(ISNUMBER(OFFSET('Water Data'!$I$4,0,10*ROW('Water Data'!I50))),'Data Summary'!CH56="Yes"),100-OFFSET('Water Data'!$I$4,0,10*ROW('Water Data'!I50)),NA())</f>
        <v>#N/A</v>
      </c>
      <c r="T56" s="99" t="e">
        <f ca="true">+IF(AND(ISNUMBER(OFFSET('Water Data'!$I$6,0,10*ROW('Water Data'!I50))),'Data Summary'!CI56="Yes"),OFFSET('Water Data'!$I$6,0,10*ROW('Water Data'!I50)),NA())</f>
        <v>#N/A</v>
      </c>
      <c r="U56" s="99" t="e">
        <f ca="true">+IF(AND(ISNUMBER(OFFSET('Water Data'!$I$9,0,10*ROW('Water Data'!I50))),'Data Summary'!CJ56="Yes"),OFFSET('Water Data'!$I$9,0,10*ROW('Water Data'!I50)),NA())</f>
        <v>#N/A</v>
      </c>
      <c r="V56" s="100" t="e">
        <f ca="true">+IF(AND(ISNUMBER(OFFSET('Sanitation Data'!$D$4,0,10*ROW('Sanitation Data'!D50))),'Data Summary'!CK56="Yes"),100-OFFSET('Sanitation Data'!$D$4,0,10*ROW('Sanitation Data'!D50)),NA())</f>
        <v>#N/A</v>
      </c>
      <c r="W56" s="100" t="e">
        <f ca="true">+IF(AND(ISNUMBER(OFFSET('Sanitation Data'!$D$6,0,10*ROW('Sanitation Data'!D50))),'Data Summary'!CL56="Yes"),OFFSET('Sanitation Data'!$D$6,0,10*ROW('Sanitation Data'!D50)),NA())</f>
        <v>#N/A</v>
      </c>
      <c r="X56" s="100" t="e">
        <f ca="true">+IF(AND(ISNUMBER(OFFSET('Sanitation Data'!$D$10,0,10*ROW('Sanitation Data'!D50))),'Data Summary'!CM56="Yes"),OFFSET('Sanitation Data'!$D$10,0,10*ROW('Sanitation Data'!D50)),NA())</f>
        <v>#N/A</v>
      </c>
      <c r="Y56" s="100" t="e">
        <f ca="true">+IF(AND(ISNUMBER(OFFSET('Sanitation Data'!$D$11,0,10*ROW('Sanitation Data'!D50))),'Data Summary'!CN56="Yes"),OFFSET('Sanitation Data'!$D$11,0,10*ROW('Sanitation Data'!D50)),NA())</f>
        <v>#N/A</v>
      </c>
      <c r="Z56" s="100" t="e">
        <f ca="true">+IF(AND(ISNUMBER(OFFSET('Sanitation Data'!$D$12,0,10*ROW('Sanitation Data'!D50))),'Data Summary'!CO56="Yes"),OFFSET('Sanitation Data'!$D$12,0,10*ROW('Sanitation Data'!D50)),NA())</f>
        <v>#N/A</v>
      </c>
      <c r="AA56" s="100" t="e">
        <f ca="true">+IF(AND(ISNUMBER(OFFSET('Sanitation Data'!$E$4,0,10*ROW('Sanitation Data'!E50))),'Data Summary'!CP56="Yes"),100-OFFSET('Sanitation Data'!$E$4,0,10*ROW('Sanitation Data'!E50)),NA())</f>
        <v>#N/A</v>
      </c>
      <c r="AB56" s="100" t="e">
        <f ca="true">+IF(AND(ISNUMBER(OFFSET('Sanitation Data'!$E$6,0,10*ROW('Sanitation Data'!E50))),'Data Summary'!CQ56="Yes"),OFFSET('Sanitation Data'!$E$6,0,10*ROW('Sanitation Data'!E50)),NA())</f>
        <v>#N/A</v>
      </c>
      <c r="AC56" s="100" t="e">
        <f ca="true">+IF(AND(ISNUMBER(OFFSET('Sanitation Data'!$E$10,0,10*ROW('Sanitation Data'!E50))),'Data Summary'!CR56="Yes"),OFFSET('Sanitation Data'!$E$10,0,10*ROW('Sanitation Data'!E50)),NA())</f>
        <v>#N/A</v>
      </c>
      <c r="AD56" s="100" t="e">
        <f ca="true">+IF(AND(ISNUMBER(OFFSET('Sanitation Data'!$E$11,0,10*ROW('Sanitation Data'!E50))),'Data Summary'!CS56="Yes"),OFFSET('Sanitation Data'!$E$11,0,10*ROW('Sanitation Data'!E50)),NA())</f>
        <v>#N/A</v>
      </c>
      <c r="AE56" s="100" t="e">
        <f ca="true">+IF(AND(ISNUMBER(OFFSET('Sanitation Data'!$E$12,0,10*ROW('Sanitation Data'!E50))),'Data Summary'!CT56="Yes"),OFFSET('Sanitation Data'!$E$12,0,10*ROW('Sanitation Data'!E50)),NA())</f>
        <v>#N/A</v>
      </c>
      <c r="AF56" s="100" t="e">
        <f ca="true">+IF(AND(ISNUMBER(OFFSET('Sanitation Data'!$F$4,0,10*ROW('Sanitation Data'!F50))),'Data Summary'!CU56="Yes"),100-OFFSET('Sanitation Data'!$F$4,0,10*ROW('Sanitation Data'!F50)),NA())</f>
        <v>#N/A</v>
      </c>
      <c r="AG56" s="100" t="e">
        <f ca="true">+IF(AND(ISNUMBER(OFFSET('Sanitation Data'!$F$6,0,10*ROW('Sanitation Data'!F50))),'Data Summary'!CV56="Yes"),OFFSET('Sanitation Data'!$F$6,0,10*ROW('Sanitation Data'!F50)),NA())</f>
        <v>#N/A</v>
      </c>
      <c r="AH56" s="100" t="e">
        <f ca="true">+IF(AND(ISNUMBER(OFFSET('Sanitation Data'!$F$10,0,10*ROW('Sanitation Data'!F50))),'Data Summary'!CW56="Yes"),OFFSET('Sanitation Data'!$F$10,0,10*ROW('Sanitation Data'!F50)),NA())</f>
        <v>#N/A</v>
      </c>
      <c r="AI56" s="100" t="e">
        <f ca="true">+IF(AND(ISNUMBER(OFFSET('Sanitation Data'!$F$11,0,10*ROW('Sanitation Data'!F50))),'Data Summary'!CX56="Yes"),OFFSET('Sanitation Data'!$F$11,0,10*ROW('Sanitation Data'!F50)),NA())</f>
        <v>#N/A</v>
      </c>
      <c r="AJ56" s="100" t="e">
        <f ca="true">+IF(AND(ISNUMBER(OFFSET('Sanitation Data'!$F$12,0,10*ROW('Sanitation Data'!F50))),'Data Summary'!CY56="Yes"),OFFSET('Sanitation Data'!$F$12,0,10*ROW('Sanitation Data'!F50)),NA())</f>
        <v>#N/A</v>
      </c>
      <c r="AK56" s="100" t="e">
        <f ca="true">+IF(AND(ISNUMBER(OFFSET('Sanitation Data'!$G$4,0,10*ROW('Sanitation Data'!G50))),'Data Summary'!CZ56="Yes"),100-OFFSET('Sanitation Data'!$G$4,0,10*ROW('Sanitation Data'!G50)),NA())</f>
        <v>#N/A</v>
      </c>
      <c r="AL56" s="100" t="e">
        <f ca="true">+IF(AND(ISNUMBER(OFFSET('Sanitation Data'!$G$6,0,10*ROW('Sanitation Data'!G50))),'Data Summary'!DA56="Yes"),OFFSET('Sanitation Data'!$G$6,0,10*ROW('Sanitation Data'!G50)),NA())</f>
        <v>#N/A</v>
      </c>
      <c r="AM56" s="100" t="e">
        <f ca="true">+IF(AND(ISNUMBER(OFFSET('Sanitation Data'!$G$10,0,10*ROW('Sanitation Data'!G50))),'Data Summary'!DB56="Yes"),OFFSET('Sanitation Data'!$G$10,0,10*ROW('Sanitation Data'!G50)),NA())</f>
        <v>#N/A</v>
      </c>
      <c r="AN56" s="100" t="e">
        <f ca="true">+IF(AND(ISNUMBER(OFFSET('Sanitation Data'!$G$11,0,10*ROW('Sanitation Data'!G50))),'Data Summary'!DC56="Yes"),OFFSET('Sanitation Data'!$G$11,0,10*ROW('Sanitation Data'!G50)),NA())</f>
        <v>#N/A</v>
      </c>
      <c r="AO56" s="100" t="e">
        <f ca="true">+IF(AND(ISNUMBER(OFFSET('Sanitation Data'!$G$12,0,10*ROW('Sanitation Data'!G50))),'Data Summary'!DD56="Yes"),OFFSET('Sanitation Data'!$G$12,0,10*ROW('Sanitation Data'!G50)),NA())</f>
        <v>#N/A</v>
      </c>
      <c r="AP56" s="100" t="e">
        <f ca="true">+IF(AND(ISNUMBER(OFFSET('Sanitation Data'!$H$4,0,10*ROW('Sanitation Data'!H50))),'Data Summary'!DE56="Yes"),100-OFFSET('Sanitation Data'!$H$4,0,10*ROW('Sanitation Data'!H50)),NA())</f>
        <v>#N/A</v>
      </c>
      <c r="AQ56" s="100" t="e">
        <f ca="true">+IF(AND(ISNUMBER(OFFSET('Sanitation Data'!$H$6,0,10*ROW('Sanitation Data'!H50))),'Data Summary'!DF56="Yes"),OFFSET('Sanitation Data'!$H$6,0,10*ROW('Sanitation Data'!H50)),NA())</f>
        <v>#N/A</v>
      </c>
      <c r="AR56" s="100" t="e">
        <f ca="true">+IF(AND(ISNUMBER(OFFSET('Sanitation Data'!$H$10,0,10*ROW('Sanitation Data'!H50))),'Data Summary'!DG56="Yes"),OFFSET('Sanitation Data'!$H$10,0,10*ROW('Sanitation Data'!H50)),NA())</f>
        <v>#N/A</v>
      </c>
      <c r="AS56" s="100" t="e">
        <f ca="true">+IF(AND(ISNUMBER(OFFSET('Sanitation Data'!$H$11,0,10*ROW('Sanitation Data'!H50))),'Data Summary'!DH56="Yes"),OFFSET('Sanitation Data'!$H$11,0,10*ROW('Sanitation Data'!H50)),NA())</f>
        <v>#N/A</v>
      </c>
      <c r="AT56" s="100" t="e">
        <f ca="true">+IF(AND(ISNUMBER(OFFSET('Sanitation Data'!$H$12,0,10*ROW('Sanitation Data'!H50))),'Data Summary'!DI56="Yes"),OFFSET('Sanitation Data'!$H$12,0,10*ROW('Sanitation Data'!H50)),NA())</f>
        <v>#N/A</v>
      </c>
      <c r="AU56" s="100" t="e">
        <f ca="true">+IF(AND(ISNUMBER(OFFSET('Sanitation Data'!$I$4,0,10*ROW('Sanitation Data'!I50))),'Data Summary'!DJ56="Yes"),100-OFFSET('Sanitation Data'!$I$4,0,10*ROW('Sanitation Data'!I50)),NA())</f>
        <v>#N/A</v>
      </c>
      <c r="AV56" s="100" t="e">
        <f ca="true">+IF(AND(ISNUMBER(OFFSET('Sanitation Data'!$I$6,0,10*ROW('Sanitation Data'!I50))),'Data Summary'!DK56="Yes"),OFFSET('Sanitation Data'!$I$6,0,10*ROW('Sanitation Data'!I50)),NA())</f>
        <v>#N/A</v>
      </c>
      <c r="AW56" s="100" t="e">
        <f ca="true">+IF(AND(ISNUMBER(OFFSET('Sanitation Data'!$I$10,0,10*ROW('Sanitation Data'!I50))),'Data Summary'!DL56="Yes"),OFFSET('Sanitation Data'!$I$10,0,10*ROW('Sanitation Data'!I50)),NA())</f>
        <v>#N/A</v>
      </c>
      <c r="AX56" s="100" t="e">
        <f ca="true">+IF(AND(ISNUMBER(OFFSET('Sanitation Data'!$I$11,0,10*ROW('Sanitation Data'!I50))),'Data Summary'!DM56="Yes"),OFFSET('Sanitation Data'!$I$11,0,10*ROW('Sanitation Data'!I50)),NA())</f>
        <v>#N/A</v>
      </c>
      <c r="AY56" s="100" t="e">
        <f ca="true">+IF(AND(ISNUMBER(OFFSET('Sanitation Data'!$I$12,0,10*ROW('Sanitation Data'!I50))),'Data Summary'!DN56="Yes"),OFFSET('Sanitation Data'!$I$12,0,10*ROW('Sanitation Data'!I50)),NA())</f>
        <v>#N/A</v>
      </c>
      <c r="AZ56" s="101" t="e">
        <f ca="true">+IF(AND(ISNUMBER(OFFSET('Hygiene Data'!$D$5,0,10*ROW('Hygiene Data'!D50))),'Data Summary'!DO56="Yes"),OFFSET('Hygiene Data'!$D$5,0,10*ROW('Hygiene Data'!D50)),NA())</f>
        <v>#N/A</v>
      </c>
      <c r="BA56" s="101" t="e">
        <f ca="true">+IF(AND(ISNUMBER(OFFSET('Hygiene Data'!$D$7,0,10*ROW('Hygiene Data'!D50))),'Data Summary'!DP56="Yes"),OFFSET('Hygiene Data'!$D$7,0,10*ROW('Hygiene Data'!D50)),NA())</f>
        <v>#N/A</v>
      </c>
      <c r="BB56" s="101" t="e">
        <f ca="true">+IF(AND(ISNUMBER(OFFSET('Hygiene Data'!$D$9,0,10*ROW('Hygiene Data'!D50))),'Data Summary'!DQ56="Yes"),OFFSET('Hygiene Data'!$D$9,0,10*ROW('Hygiene Data'!D50)),NA())</f>
        <v>#N/A</v>
      </c>
      <c r="BC56" s="101" t="e">
        <f ca="true">+IF(AND(ISNUMBER(OFFSET('Hygiene Data'!$E$5,0,10*ROW('Hygiene Data'!E50))),'Data Summary'!DR56="Yes"),OFFSET('Hygiene Data'!$E$5,0,10*ROW('Hygiene Data'!E50)),NA())</f>
        <v>#N/A</v>
      </c>
      <c r="BD56" s="101" t="e">
        <f ca="true">+IF(AND(ISNUMBER(OFFSET('Hygiene Data'!$E$7,0,10*ROW('Hygiene Data'!E50))),'Data Summary'!DS56="Yes"),OFFSET('Hygiene Data'!$E$7,0,10*ROW('Hygiene Data'!E50)),NA())</f>
        <v>#N/A</v>
      </c>
      <c r="BE56" s="101" t="e">
        <f ca="true">+IF(AND(ISNUMBER(OFFSET('Hygiene Data'!$E$9,0,10*ROW('Hygiene Data'!E50))),'Data Summary'!DT56="Yes"),OFFSET('Hygiene Data'!$E$9,0,10*ROW('Hygiene Data'!E50)),NA())</f>
        <v>#N/A</v>
      </c>
      <c r="BF56" s="101" t="e">
        <f ca="true">+IF(AND(ISNUMBER(OFFSET('Hygiene Data'!$F$5,0,10*ROW('Hygiene Data'!F50))),'Data Summary'!DU56="Yes"),OFFSET('Hygiene Data'!$F$5,0,10*ROW('Hygiene Data'!F50)),NA())</f>
        <v>#N/A</v>
      </c>
      <c r="BG56" s="101" t="e">
        <f ca="true">+IF(AND(ISNUMBER(OFFSET('Hygiene Data'!$F$7,0,10*ROW('Hygiene Data'!F50))),'Data Summary'!DV56="Yes"),OFFSET('Hygiene Data'!$F$7,0,10*ROW('Hygiene Data'!F50)),NA())</f>
        <v>#N/A</v>
      </c>
      <c r="BH56" s="101" t="e">
        <f ca="true">+IF(AND(ISNUMBER(OFFSET('Hygiene Data'!$F$9,0,10*ROW('Hygiene Data'!F50))),'Data Summary'!DW56="Yes"),OFFSET('Hygiene Data'!$F$9,0,10*ROW('Hygiene Data'!F50)),NA())</f>
        <v>#N/A</v>
      </c>
      <c r="BI56" s="101" t="e">
        <f ca="true">+IF(AND(ISNUMBER(OFFSET('Hygiene Data'!$G$5,0,10*ROW('Hygiene Data'!G50))),'Data Summary'!DX56="Yes"),OFFSET('Hygiene Data'!$G$5,0,10*ROW('Hygiene Data'!G50)),NA())</f>
        <v>#N/A</v>
      </c>
      <c r="BJ56" s="101" t="e">
        <f ca="true">+IF(AND(ISNUMBER(OFFSET('Hygiene Data'!$G$7,0,10*ROW('Hygiene Data'!G50))),'Data Summary'!DY56="Yes"),OFFSET('Hygiene Data'!$G$7,0,10*ROW('Hygiene Data'!G50)),NA())</f>
        <v>#N/A</v>
      </c>
      <c r="BK56" s="101" t="e">
        <f ca="true">+IF(AND(ISNUMBER(OFFSET('Hygiene Data'!$G$9,0,10*ROW('Hygiene Data'!G50))),'Data Summary'!DZ56="Yes"),OFFSET('Hygiene Data'!$G$9,0,10*ROW('Hygiene Data'!G50)),NA())</f>
        <v>#N/A</v>
      </c>
      <c r="BL56" s="101" t="e">
        <f ca="true">+IF(AND(ISNUMBER(OFFSET('Hygiene Data'!$H$5,0,10*ROW('Hygiene Data'!H50))),'Data Summary'!EA56="Yes"),OFFSET('Hygiene Data'!$H$5,0,10*ROW('Hygiene Data'!H50)),NA())</f>
        <v>#N/A</v>
      </c>
      <c r="BM56" s="101" t="e">
        <f ca="true">+IF(AND(ISNUMBER(OFFSET('Hygiene Data'!$H$7,0,10*ROW('Hygiene Data'!H50))),'Data Summary'!EB56="Yes"),OFFSET('Hygiene Data'!$H$7,0,10*ROW('Hygiene Data'!H50)),NA())</f>
        <v>#N/A</v>
      </c>
      <c r="BN56" s="101" t="e">
        <f ca="true">+IF(AND(ISNUMBER(OFFSET('Hygiene Data'!$H$9,0,10*ROW('Hygiene Data'!H50))),'Data Summary'!EC56="Yes"),OFFSET('Hygiene Data'!$H$9,0,10*ROW('Hygiene Data'!H50)),NA())</f>
        <v>#N/A</v>
      </c>
      <c r="BO56" s="101" t="e">
        <f ca="true">+IF(AND(ISNUMBER(OFFSET('Hygiene Data'!$I$5,0,10*ROW('Hygiene Data'!I50))),'Data Summary'!ED56="Yes"),OFFSET('Hygiene Data'!$I$5,0,10*ROW('Hygiene Data'!I50)),NA())</f>
        <v>#N/A</v>
      </c>
      <c r="BP56" s="101" t="e">
        <f ca="true">+IF(AND(ISNUMBER(OFFSET('Hygiene Data'!$I$7,0,10*ROW('Hygiene Data'!I50))),'Data Summary'!EE56="Yes"),OFFSET('Hygiene Data'!$I$7,0,10*ROW('Hygiene Data'!I50)),NA())</f>
        <v>#N/A</v>
      </c>
      <c r="BQ56" s="101" t="e">
        <f ca="true">+IF(AND(ISNUMBER(OFFSET('Hygiene Data'!$I$9,0,10*ROW('Hygiene Data'!I50))),'Data Summary'!EF56="Yes"),OFFSET('Hygiene Data'!$I$9,0,10*ROW('Hygiene Data'!I50)),NA())</f>
        <v>#N/A</v>
      </c>
    </row>
    <row xmlns:x14ac="http://schemas.microsoft.com/office/spreadsheetml/2009/9/ac" r="57" x14ac:dyDescent="0.2">
      <c r="A57" s="362" t="e">
        <f ca="true">+RIGHT('Data Summary'!A57,LEN('Data Summary'!A57)-9)</f>
        <v>#VALUE!</v>
      </c>
      <c r="B57" s="38" t="str">
        <f ca="true">+IF(ISTEXT('Data Summary'!B57),'Data Summary'!B57,"")</f>
        <v/>
      </c>
      <c r="C57" s="361" t="e">
        <f ca="true">+VALUE('Data Summary'!C57)</f>
        <v>#VALUE!</v>
      </c>
      <c r="D57" s="99" t="e">
        <f ca="true">+IF(AND(ISNUMBER(OFFSET('Water Data'!$D$4,0,10*ROW('Water Data'!D51))),'Data Summary'!BS57="Yes"),100-OFFSET('Water Data'!$D$4,0,10*ROW('Water Data'!D51)),NA())</f>
        <v>#N/A</v>
      </c>
      <c r="E57" s="99" t="e">
        <f ca="true">+IF(AND(ISNUMBER(OFFSET('Water Data'!$D$6,0,10*ROW('Water Data'!D51))),'Data Summary'!BT57="Yes"),OFFSET('Water Data'!$D$6,0,10*ROW('Water Data'!D51)),NA())</f>
        <v>#N/A</v>
      </c>
      <c r="F57" s="99" t="e">
        <f ca="true">+IF(AND(ISNUMBER(OFFSET('Water Data'!$D$9,0,10*ROW('Water Data'!D51))),'Data Summary'!BU57="Yes"),OFFSET('Water Data'!$D$9,0,10*ROW('Water Data'!D51)),NA())</f>
        <v>#N/A</v>
      </c>
      <c r="G57" s="99" t="e">
        <f ca="true">+IF(AND(ISNUMBER(OFFSET('Water Data'!$E$4,0,10*ROW('Water Data'!E51))),'Data Summary'!BV57="Yes"),100-OFFSET('Water Data'!$E$4,0,10*ROW('Water Data'!E51)),NA())</f>
        <v>#N/A</v>
      </c>
      <c r="H57" s="99" t="e">
        <f ca="true">+IF(AND(ISNUMBER(OFFSET('Water Data'!$E$6,0,10*ROW('Water Data'!E51))),'Data Summary'!BW57="Yes"),OFFSET('Water Data'!$E$6,0,10*ROW('Water Data'!E51)),NA())</f>
        <v>#N/A</v>
      </c>
      <c r="I57" s="99" t="e">
        <f ca="true">+IF(AND(ISNUMBER(OFFSET('Water Data'!$E$9,0,10*ROW('Water Data'!E51))),'Data Summary'!BX57="Yes"),OFFSET('Water Data'!$E$9,0,10*ROW('Water Data'!E51)),NA())</f>
        <v>#N/A</v>
      </c>
      <c r="J57" s="99" t="e">
        <f ca="true">+IF(AND(ISNUMBER(OFFSET('Water Data'!$F$4,0,10*ROW('Water Data'!F51))),'Data Summary'!BY57="Yes"),100-OFFSET('Water Data'!$F$4,0,10*ROW('Water Data'!F51)),NA())</f>
        <v>#N/A</v>
      </c>
      <c r="K57" s="99" t="e">
        <f ca="true">+IF(AND(ISNUMBER(OFFSET('Water Data'!$F$6,0,10*ROW('Water Data'!F51))),'Data Summary'!BZ57="Yes"),OFFSET('Water Data'!$F$6,0,10*ROW('Water Data'!F51)),NA())</f>
        <v>#N/A</v>
      </c>
      <c r="L57" s="99" t="e">
        <f ca="true">+IF(AND(ISNUMBER(OFFSET('Water Data'!$F$9,0,10*ROW('Water Data'!F51))),'Data Summary'!CA57="Yes"),OFFSET('Water Data'!$F$9,0,10*ROW('Water Data'!F51)),NA())</f>
        <v>#N/A</v>
      </c>
      <c r="M57" s="99" t="e">
        <f ca="true">+IF(AND(ISNUMBER(OFFSET('Water Data'!$G$4,0,10*ROW('Water Data'!G51))),'Data Summary'!CB57="Yes"),100-OFFSET('Water Data'!$G$4,0,10*ROW('Water Data'!G51)),NA())</f>
        <v>#N/A</v>
      </c>
      <c r="N57" s="99" t="e">
        <f ca="true">+IF(AND(ISNUMBER(OFFSET('Water Data'!$G$6,0,10*ROW('Water Data'!G51))),'Data Summary'!CC57="Yes"),OFFSET('Water Data'!$G$6,0,10*ROW('Water Data'!G51)),NA())</f>
        <v>#N/A</v>
      </c>
      <c r="O57" s="99" t="e">
        <f ca="true">+IF(AND(ISNUMBER(OFFSET('Water Data'!$G$9,0,10*ROW('Water Data'!G51))),'Data Summary'!CD57="Yes"),OFFSET('Water Data'!$G$9,0,10*ROW('Water Data'!G51)),NA())</f>
        <v>#N/A</v>
      </c>
      <c r="P57" s="99" t="e">
        <f ca="true">+IF(AND(ISNUMBER(OFFSET('Water Data'!$H$4,0,10*ROW('Water Data'!H51))),'Data Summary'!CE57="Yes"),100-OFFSET('Water Data'!$H$4,0,10*ROW('Water Data'!H51)),NA())</f>
        <v>#N/A</v>
      </c>
      <c r="Q57" s="99" t="e">
        <f ca="true">+IF(AND(ISNUMBER(OFFSET('Water Data'!$H$6,0,10*ROW('Water Data'!H51))),'Data Summary'!CF57="Yes"),OFFSET('Water Data'!$H$6,0,10*ROW('Water Data'!H51)),NA())</f>
        <v>#N/A</v>
      </c>
      <c r="R57" s="99" t="e">
        <f ca="true">+IF(AND(ISNUMBER(OFFSET('Water Data'!$H$9,0,10*ROW('Water Data'!H51))),'Data Summary'!CG57="Yes"),OFFSET('Water Data'!$H$9,0,10*ROW('Water Data'!H51)),NA())</f>
        <v>#N/A</v>
      </c>
      <c r="S57" s="99" t="e">
        <f ca="true">+IF(AND(ISNUMBER(OFFSET('Water Data'!$I$4,0,10*ROW('Water Data'!I51))),'Data Summary'!CH57="Yes"),100-OFFSET('Water Data'!$I$4,0,10*ROW('Water Data'!I51)),NA())</f>
        <v>#N/A</v>
      </c>
      <c r="T57" s="99" t="e">
        <f ca="true">+IF(AND(ISNUMBER(OFFSET('Water Data'!$I$6,0,10*ROW('Water Data'!I51))),'Data Summary'!CI57="Yes"),OFFSET('Water Data'!$I$6,0,10*ROW('Water Data'!I51)),NA())</f>
        <v>#N/A</v>
      </c>
      <c r="U57" s="99" t="e">
        <f ca="true">+IF(AND(ISNUMBER(OFFSET('Water Data'!$I$9,0,10*ROW('Water Data'!I51))),'Data Summary'!CJ57="Yes"),OFFSET('Water Data'!$I$9,0,10*ROW('Water Data'!I51)),NA())</f>
        <v>#N/A</v>
      </c>
      <c r="V57" s="100" t="e">
        <f ca="true">+IF(AND(ISNUMBER(OFFSET('Sanitation Data'!$D$4,0,10*ROW('Sanitation Data'!D51))),'Data Summary'!CK57="Yes"),100-OFFSET('Sanitation Data'!$D$4,0,10*ROW('Sanitation Data'!D51)),NA())</f>
        <v>#N/A</v>
      </c>
      <c r="W57" s="100" t="e">
        <f ca="true">+IF(AND(ISNUMBER(OFFSET('Sanitation Data'!$D$6,0,10*ROW('Sanitation Data'!D51))),'Data Summary'!CL57="Yes"),OFFSET('Sanitation Data'!$D$6,0,10*ROW('Sanitation Data'!D51)),NA())</f>
        <v>#N/A</v>
      </c>
      <c r="X57" s="100" t="e">
        <f ca="true">+IF(AND(ISNUMBER(OFFSET('Sanitation Data'!$D$10,0,10*ROW('Sanitation Data'!D51))),'Data Summary'!CM57="Yes"),OFFSET('Sanitation Data'!$D$10,0,10*ROW('Sanitation Data'!D51)),NA())</f>
        <v>#N/A</v>
      </c>
      <c r="Y57" s="100" t="e">
        <f ca="true">+IF(AND(ISNUMBER(OFFSET('Sanitation Data'!$D$11,0,10*ROW('Sanitation Data'!D51))),'Data Summary'!CN57="Yes"),OFFSET('Sanitation Data'!$D$11,0,10*ROW('Sanitation Data'!D51)),NA())</f>
        <v>#N/A</v>
      </c>
      <c r="Z57" s="100" t="e">
        <f ca="true">+IF(AND(ISNUMBER(OFFSET('Sanitation Data'!$D$12,0,10*ROW('Sanitation Data'!D51))),'Data Summary'!CO57="Yes"),OFFSET('Sanitation Data'!$D$12,0,10*ROW('Sanitation Data'!D51)),NA())</f>
        <v>#N/A</v>
      </c>
      <c r="AA57" s="100" t="e">
        <f ca="true">+IF(AND(ISNUMBER(OFFSET('Sanitation Data'!$E$4,0,10*ROW('Sanitation Data'!E51))),'Data Summary'!CP57="Yes"),100-OFFSET('Sanitation Data'!$E$4,0,10*ROW('Sanitation Data'!E51)),NA())</f>
        <v>#N/A</v>
      </c>
      <c r="AB57" s="100" t="e">
        <f ca="true">+IF(AND(ISNUMBER(OFFSET('Sanitation Data'!$E$6,0,10*ROW('Sanitation Data'!E51))),'Data Summary'!CQ57="Yes"),OFFSET('Sanitation Data'!$E$6,0,10*ROW('Sanitation Data'!E51)),NA())</f>
        <v>#N/A</v>
      </c>
      <c r="AC57" s="100" t="e">
        <f ca="true">+IF(AND(ISNUMBER(OFFSET('Sanitation Data'!$E$10,0,10*ROW('Sanitation Data'!E51))),'Data Summary'!CR57="Yes"),OFFSET('Sanitation Data'!$E$10,0,10*ROW('Sanitation Data'!E51)),NA())</f>
        <v>#N/A</v>
      </c>
      <c r="AD57" s="100" t="e">
        <f ca="true">+IF(AND(ISNUMBER(OFFSET('Sanitation Data'!$E$11,0,10*ROW('Sanitation Data'!E51))),'Data Summary'!CS57="Yes"),OFFSET('Sanitation Data'!$E$11,0,10*ROW('Sanitation Data'!E51)),NA())</f>
        <v>#N/A</v>
      </c>
      <c r="AE57" s="100" t="e">
        <f ca="true">+IF(AND(ISNUMBER(OFFSET('Sanitation Data'!$E$12,0,10*ROW('Sanitation Data'!E51))),'Data Summary'!CT57="Yes"),OFFSET('Sanitation Data'!$E$12,0,10*ROW('Sanitation Data'!E51)),NA())</f>
        <v>#N/A</v>
      </c>
      <c r="AF57" s="100" t="e">
        <f ca="true">+IF(AND(ISNUMBER(OFFSET('Sanitation Data'!$F$4,0,10*ROW('Sanitation Data'!F51))),'Data Summary'!CU57="Yes"),100-OFFSET('Sanitation Data'!$F$4,0,10*ROW('Sanitation Data'!F51)),NA())</f>
        <v>#N/A</v>
      </c>
      <c r="AG57" s="100" t="e">
        <f ca="true">+IF(AND(ISNUMBER(OFFSET('Sanitation Data'!$F$6,0,10*ROW('Sanitation Data'!F51))),'Data Summary'!CV57="Yes"),OFFSET('Sanitation Data'!$F$6,0,10*ROW('Sanitation Data'!F51)),NA())</f>
        <v>#N/A</v>
      </c>
      <c r="AH57" s="100" t="e">
        <f ca="true">+IF(AND(ISNUMBER(OFFSET('Sanitation Data'!$F$10,0,10*ROW('Sanitation Data'!F51))),'Data Summary'!CW57="Yes"),OFFSET('Sanitation Data'!$F$10,0,10*ROW('Sanitation Data'!F51)),NA())</f>
        <v>#N/A</v>
      </c>
      <c r="AI57" s="100" t="e">
        <f ca="true">+IF(AND(ISNUMBER(OFFSET('Sanitation Data'!$F$11,0,10*ROW('Sanitation Data'!F51))),'Data Summary'!CX57="Yes"),OFFSET('Sanitation Data'!$F$11,0,10*ROW('Sanitation Data'!F51)),NA())</f>
        <v>#N/A</v>
      </c>
      <c r="AJ57" s="100" t="e">
        <f ca="true">+IF(AND(ISNUMBER(OFFSET('Sanitation Data'!$F$12,0,10*ROW('Sanitation Data'!F51))),'Data Summary'!CY57="Yes"),OFFSET('Sanitation Data'!$F$12,0,10*ROW('Sanitation Data'!F51)),NA())</f>
        <v>#N/A</v>
      </c>
      <c r="AK57" s="100" t="e">
        <f ca="true">+IF(AND(ISNUMBER(OFFSET('Sanitation Data'!$G$4,0,10*ROW('Sanitation Data'!G51))),'Data Summary'!CZ57="Yes"),100-OFFSET('Sanitation Data'!$G$4,0,10*ROW('Sanitation Data'!G51)),NA())</f>
        <v>#N/A</v>
      </c>
      <c r="AL57" s="100" t="e">
        <f ca="true">+IF(AND(ISNUMBER(OFFSET('Sanitation Data'!$G$6,0,10*ROW('Sanitation Data'!G51))),'Data Summary'!DA57="Yes"),OFFSET('Sanitation Data'!$G$6,0,10*ROW('Sanitation Data'!G51)),NA())</f>
        <v>#N/A</v>
      </c>
      <c r="AM57" s="100" t="e">
        <f ca="true">+IF(AND(ISNUMBER(OFFSET('Sanitation Data'!$G$10,0,10*ROW('Sanitation Data'!G51))),'Data Summary'!DB57="Yes"),OFFSET('Sanitation Data'!$G$10,0,10*ROW('Sanitation Data'!G51)),NA())</f>
        <v>#N/A</v>
      </c>
      <c r="AN57" s="100" t="e">
        <f ca="true">+IF(AND(ISNUMBER(OFFSET('Sanitation Data'!$G$11,0,10*ROW('Sanitation Data'!G51))),'Data Summary'!DC57="Yes"),OFFSET('Sanitation Data'!$G$11,0,10*ROW('Sanitation Data'!G51)),NA())</f>
        <v>#N/A</v>
      </c>
      <c r="AO57" s="100" t="e">
        <f ca="true">+IF(AND(ISNUMBER(OFFSET('Sanitation Data'!$G$12,0,10*ROW('Sanitation Data'!G51))),'Data Summary'!DD57="Yes"),OFFSET('Sanitation Data'!$G$12,0,10*ROW('Sanitation Data'!G51)),NA())</f>
        <v>#N/A</v>
      </c>
      <c r="AP57" s="100" t="e">
        <f ca="true">+IF(AND(ISNUMBER(OFFSET('Sanitation Data'!$H$4,0,10*ROW('Sanitation Data'!H51))),'Data Summary'!DE57="Yes"),100-OFFSET('Sanitation Data'!$H$4,0,10*ROW('Sanitation Data'!H51)),NA())</f>
        <v>#N/A</v>
      </c>
      <c r="AQ57" s="100" t="e">
        <f ca="true">+IF(AND(ISNUMBER(OFFSET('Sanitation Data'!$H$6,0,10*ROW('Sanitation Data'!H51))),'Data Summary'!DF57="Yes"),OFFSET('Sanitation Data'!$H$6,0,10*ROW('Sanitation Data'!H51)),NA())</f>
        <v>#N/A</v>
      </c>
      <c r="AR57" s="100" t="e">
        <f ca="true">+IF(AND(ISNUMBER(OFFSET('Sanitation Data'!$H$10,0,10*ROW('Sanitation Data'!H51))),'Data Summary'!DG57="Yes"),OFFSET('Sanitation Data'!$H$10,0,10*ROW('Sanitation Data'!H51)),NA())</f>
        <v>#N/A</v>
      </c>
      <c r="AS57" s="100" t="e">
        <f ca="true">+IF(AND(ISNUMBER(OFFSET('Sanitation Data'!$H$11,0,10*ROW('Sanitation Data'!H51))),'Data Summary'!DH57="Yes"),OFFSET('Sanitation Data'!$H$11,0,10*ROW('Sanitation Data'!H51)),NA())</f>
        <v>#N/A</v>
      </c>
      <c r="AT57" s="100" t="e">
        <f ca="true">+IF(AND(ISNUMBER(OFFSET('Sanitation Data'!$H$12,0,10*ROW('Sanitation Data'!H51))),'Data Summary'!DI57="Yes"),OFFSET('Sanitation Data'!$H$12,0,10*ROW('Sanitation Data'!H51)),NA())</f>
        <v>#N/A</v>
      </c>
      <c r="AU57" s="100" t="e">
        <f ca="true">+IF(AND(ISNUMBER(OFFSET('Sanitation Data'!$I$4,0,10*ROW('Sanitation Data'!I51))),'Data Summary'!DJ57="Yes"),100-OFFSET('Sanitation Data'!$I$4,0,10*ROW('Sanitation Data'!I51)),NA())</f>
        <v>#N/A</v>
      </c>
      <c r="AV57" s="100" t="e">
        <f ca="true">+IF(AND(ISNUMBER(OFFSET('Sanitation Data'!$I$6,0,10*ROW('Sanitation Data'!I51))),'Data Summary'!DK57="Yes"),OFFSET('Sanitation Data'!$I$6,0,10*ROW('Sanitation Data'!I51)),NA())</f>
        <v>#N/A</v>
      </c>
      <c r="AW57" s="100" t="e">
        <f ca="true">+IF(AND(ISNUMBER(OFFSET('Sanitation Data'!$I$10,0,10*ROW('Sanitation Data'!I51))),'Data Summary'!DL57="Yes"),OFFSET('Sanitation Data'!$I$10,0,10*ROW('Sanitation Data'!I51)),NA())</f>
        <v>#N/A</v>
      </c>
      <c r="AX57" s="100" t="e">
        <f ca="true">+IF(AND(ISNUMBER(OFFSET('Sanitation Data'!$I$11,0,10*ROW('Sanitation Data'!I51))),'Data Summary'!DM57="Yes"),OFFSET('Sanitation Data'!$I$11,0,10*ROW('Sanitation Data'!I51)),NA())</f>
        <v>#N/A</v>
      </c>
      <c r="AY57" s="100" t="e">
        <f ca="true">+IF(AND(ISNUMBER(OFFSET('Sanitation Data'!$I$12,0,10*ROW('Sanitation Data'!I51))),'Data Summary'!DN57="Yes"),OFFSET('Sanitation Data'!$I$12,0,10*ROW('Sanitation Data'!I51)),NA())</f>
        <v>#N/A</v>
      </c>
      <c r="AZ57" s="101" t="e">
        <f ca="true">+IF(AND(ISNUMBER(OFFSET('Hygiene Data'!$D$5,0,10*ROW('Hygiene Data'!D51))),'Data Summary'!DO57="Yes"),OFFSET('Hygiene Data'!$D$5,0,10*ROW('Hygiene Data'!D51)),NA())</f>
        <v>#N/A</v>
      </c>
      <c r="BA57" s="101" t="e">
        <f ca="true">+IF(AND(ISNUMBER(OFFSET('Hygiene Data'!$D$7,0,10*ROW('Hygiene Data'!D51))),'Data Summary'!DP57="Yes"),OFFSET('Hygiene Data'!$D$7,0,10*ROW('Hygiene Data'!D51)),NA())</f>
        <v>#N/A</v>
      </c>
      <c r="BB57" s="101" t="e">
        <f ca="true">+IF(AND(ISNUMBER(OFFSET('Hygiene Data'!$D$9,0,10*ROW('Hygiene Data'!D51))),'Data Summary'!DQ57="Yes"),OFFSET('Hygiene Data'!$D$9,0,10*ROW('Hygiene Data'!D51)),NA())</f>
        <v>#N/A</v>
      </c>
      <c r="BC57" s="101" t="e">
        <f ca="true">+IF(AND(ISNUMBER(OFFSET('Hygiene Data'!$E$5,0,10*ROW('Hygiene Data'!E51))),'Data Summary'!DR57="Yes"),OFFSET('Hygiene Data'!$E$5,0,10*ROW('Hygiene Data'!E51)),NA())</f>
        <v>#N/A</v>
      </c>
      <c r="BD57" s="101" t="e">
        <f ca="true">+IF(AND(ISNUMBER(OFFSET('Hygiene Data'!$E$7,0,10*ROW('Hygiene Data'!E51))),'Data Summary'!DS57="Yes"),OFFSET('Hygiene Data'!$E$7,0,10*ROW('Hygiene Data'!E51)),NA())</f>
        <v>#N/A</v>
      </c>
      <c r="BE57" s="101" t="e">
        <f ca="true">+IF(AND(ISNUMBER(OFFSET('Hygiene Data'!$E$9,0,10*ROW('Hygiene Data'!E51))),'Data Summary'!DT57="Yes"),OFFSET('Hygiene Data'!$E$9,0,10*ROW('Hygiene Data'!E51)),NA())</f>
        <v>#N/A</v>
      </c>
      <c r="BF57" s="101" t="e">
        <f ca="true">+IF(AND(ISNUMBER(OFFSET('Hygiene Data'!$F$5,0,10*ROW('Hygiene Data'!F51))),'Data Summary'!DU57="Yes"),OFFSET('Hygiene Data'!$F$5,0,10*ROW('Hygiene Data'!F51)),NA())</f>
        <v>#N/A</v>
      </c>
      <c r="BG57" s="101" t="e">
        <f ca="true">+IF(AND(ISNUMBER(OFFSET('Hygiene Data'!$F$7,0,10*ROW('Hygiene Data'!F51))),'Data Summary'!DV57="Yes"),OFFSET('Hygiene Data'!$F$7,0,10*ROW('Hygiene Data'!F51)),NA())</f>
        <v>#N/A</v>
      </c>
      <c r="BH57" s="101" t="e">
        <f ca="true">+IF(AND(ISNUMBER(OFFSET('Hygiene Data'!$F$9,0,10*ROW('Hygiene Data'!F51))),'Data Summary'!DW57="Yes"),OFFSET('Hygiene Data'!$F$9,0,10*ROW('Hygiene Data'!F51)),NA())</f>
        <v>#N/A</v>
      </c>
      <c r="BI57" s="101" t="e">
        <f ca="true">+IF(AND(ISNUMBER(OFFSET('Hygiene Data'!$G$5,0,10*ROW('Hygiene Data'!G51))),'Data Summary'!DX57="Yes"),OFFSET('Hygiene Data'!$G$5,0,10*ROW('Hygiene Data'!G51)),NA())</f>
        <v>#N/A</v>
      </c>
      <c r="BJ57" s="101" t="e">
        <f ca="true">+IF(AND(ISNUMBER(OFFSET('Hygiene Data'!$G$7,0,10*ROW('Hygiene Data'!G51))),'Data Summary'!DY57="Yes"),OFFSET('Hygiene Data'!$G$7,0,10*ROW('Hygiene Data'!G51)),NA())</f>
        <v>#N/A</v>
      </c>
      <c r="BK57" s="101" t="e">
        <f ca="true">+IF(AND(ISNUMBER(OFFSET('Hygiene Data'!$G$9,0,10*ROW('Hygiene Data'!G51))),'Data Summary'!DZ57="Yes"),OFFSET('Hygiene Data'!$G$9,0,10*ROW('Hygiene Data'!G51)),NA())</f>
        <v>#N/A</v>
      </c>
      <c r="BL57" s="101" t="e">
        <f ca="true">+IF(AND(ISNUMBER(OFFSET('Hygiene Data'!$H$5,0,10*ROW('Hygiene Data'!H51))),'Data Summary'!EA57="Yes"),OFFSET('Hygiene Data'!$H$5,0,10*ROW('Hygiene Data'!H51)),NA())</f>
        <v>#N/A</v>
      </c>
      <c r="BM57" s="101" t="e">
        <f ca="true">+IF(AND(ISNUMBER(OFFSET('Hygiene Data'!$H$7,0,10*ROW('Hygiene Data'!H51))),'Data Summary'!EB57="Yes"),OFFSET('Hygiene Data'!$H$7,0,10*ROW('Hygiene Data'!H51)),NA())</f>
        <v>#N/A</v>
      </c>
      <c r="BN57" s="101" t="e">
        <f ca="true">+IF(AND(ISNUMBER(OFFSET('Hygiene Data'!$H$9,0,10*ROW('Hygiene Data'!H51))),'Data Summary'!EC57="Yes"),OFFSET('Hygiene Data'!$H$9,0,10*ROW('Hygiene Data'!H51)),NA())</f>
        <v>#N/A</v>
      </c>
      <c r="BO57" s="101" t="e">
        <f ca="true">+IF(AND(ISNUMBER(OFFSET('Hygiene Data'!$I$5,0,10*ROW('Hygiene Data'!I51))),'Data Summary'!ED57="Yes"),OFFSET('Hygiene Data'!$I$5,0,10*ROW('Hygiene Data'!I51)),NA())</f>
        <v>#N/A</v>
      </c>
      <c r="BP57" s="101" t="e">
        <f ca="true">+IF(AND(ISNUMBER(OFFSET('Hygiene Data'!$I$7,0,10*ROW('Hygiene Data'!I51))),'Data Summary'!EE57="Yes"),OFFSET('Hygiene Data'!$I$7,0,10*ROW('Hygiene Data'!I51)),NA())</f>
        <v>#N/A</v>
      </c>
      <c r="BQ57" s="101" t="e">
        <f ca="true">+IF(AND(ISNUMBER(OFFSET('Hygiene Data'!$I$9,0,10*ROW('Hygiene Data'!I51))),'Data Summary'!EF57="Yes"),OFFSET('Hygiene Data'!$I$9,0,10*ROW('Hygiene Data'!I51)),NA())</f>
        <v>#N/A</v>
      </c>
    </row>
    <row xmlns:x14ac="http://schemas.microsoft.com/office/spreadsheetml/2009/9/ac" r="58" x14ac:dyDescent="0.2">
      <c r="A58" s="362" t="e">
        <f ca="true">+RIGHT('Data Summary'!A58,LEN('Data Summary'!A58)-9)</f>
        <v>#VALUE!</v>
      </c>
      <c r="B58" s="38" t="str">
        <f ca="true">+IF(ISTEXT('Data Summary'!B58),'Data Summary'!B58,"")</f>
        <v/>
      </c>
      <c r="C58" s="361" t="e">
        <f ca="true">+VALUE('Data Summary'!C58)</f>
        <v>#VALUE!</v>
      </c>
      <c r="D58" s="99" t="e">
        <f ca="true">+IF(AND(ISNUMBER(OFFSET('Water Data'!$D$4,0,10*ROW('Water Data'!D52))),'Data Summary'!BS58="Yes"),100-OFFSET('Water Data'!$D$4,0,10*ROW('Water Data'!D52)),NA())</f>
        <v>#N/A</v>
      </c>
      <c r="E58" s="99" t="e">
        <f ca="true">+IF(AND(ISNUMBER(OFFSET('Water Data'!$D$6,0,10*ROW('Water Data'!D52))),'Data Summary'!BT58="Yes"),OFFSET('Water Data'!$D$6,0,10*ROW('Water Data'!D52)),NA())</f>
        <v>#N/A</v>
      </c>
      <c r="F58" s="99" t="e">
        <f ca="true">+IF(AND(ISNUMBER(OFFSET('Water Data'!$D$9,0,10*ROW('Water Data'!D52))),'Data Summary'!BU58="Yes"),OFFSET('Water Data'!$D$9,0,10*ROW('Water Data'!D52)),NA())</f>
        <v>#N/A</v>
      </c>
      <c r="G58" s="99" t="e">
        <f ca="true">+IF(AND(ISNUMBER(OFFSET('Water Data'!$E$4,0,10*ROW('Water Data'!E52))),'Data Summary'!BV58="Yes"),100-OFFSET('Water Data'!$E$4,0,10*ROW('Water Data'!E52)),NA())</f>
        <v>#N/A</v>
      </c>
      <c r="H58" s="99" t="e">
        <f ca="true">+IF(AND(ISNUMBER(OFFSET('Water Data'!$E$6,0,10*ROW('Water Data'!E52))),'Data Summary'!BW58="Yes"),OFFSET('Water Data'!$E$6,0,10*ROW('Water Data'!E52)),NA())</f>
        <v>#N/A</v>
      </c>
      <c r="I58" s="99" t="e">
        <f ca="true">+IF(AND(ISNUMBER(OFFSET('Water Data'!$E$9,0,10*ROW('Water Data'!E52))),'Data Summary'!BX58="Yes"),OFFSET('Water Data'!$E$9,0,10*ROW('Water Data'!E52)),NA())</f>
        <v>#N/A</v>
      </c>
      <c r="J58" s="99" t="e">
        <f ca="true">+IF(AND(ISNUMBER(OFFSET('Water Data'!$F$4,0,10*ROW('Water Data'!F52))),'Data Summary'!BY58="Yes"),100-OFFSET('Water Data'!$F$4,0,10*ROW('Water Data'!F52)),NA())</f>
        <v>#N/A</v>
      </c>
      <c r="K58" s="99" t="e">
        <f ca="true">+IF(AND(ISNUMBER(OFFSET('Water Data'!$F$6,0,10*ROW('Water Data'!F52))),'Data Summary'!BZ58="Yes"),OFFSET('Water Data'!$F$6,0,10*ROW('Water Data'!F52)),NA())</f>
        <v>#N/A</v>
      </c>
      <c r="L58" s="99" t="e">
        <f ca="true">+IF(AND(ISNUMBER(OFFSET('Water Data'!$F$9,0,10*ROW('Water Data'!F52))),'Data Summary'!CA58="Yes"),OFFSET('Water Data'!$F$9,0,10*ROW('Water Data'!F52)),NA())</f>
        <v>#N/A</v>
      </c>
      <c r="M58" s="99" t="e">
        <f ca="true">+IF(AND(ISNUMBER(OFFSET('Water Data'!$G$4,0,10*ROW('Water Data'!G52))),'Data Summary'!CB58="Yes"),100-OFFSET('Water Data'!$G$4,0,10*ROW('Water Data'!G52)),NA())</f>
        <v>#N/A</v>
      </c>
      <c r="N58" s="99" t="e">
        <f ca="true">+IF(AND(ISNUMBER(OFFSET('Water Data'!$G$6,0,10*ROW('Water Data'!G52))),'Data Summary'!CC58="Yes"),OFFSET('Water Data'!$G$6,0,10*ROW('Water Data'!G52)),NA())</f>
        <v>#N/A</v>
      </c>
      <c r="O58" s="99" t="e">
        <f ca="true">+IF(AND(ISNUMBER(OFFSET('Water Data'!$G$9,0,10*ROW('Water Data'!G52))),'Data Summary'!CD58="Yes"),OFFSET('Water Data'!$G$9,0,10*ROW('Water Data'!G52)),NA())</f>
        <v>#N/A</v>
      </c>
      <c r="P58" s="99" t="e">
        <f ca="true">+IF(AND(ISNUMBER(OFFSET('Water Data'!$H$4,0,10*ROW('Water Data'!H52))),'Data Summary'!CE58="Yes"),100-OFFSET('Water Data'!$H$4,0,10*ROW('Water Data'!H52)),NA())</f>
        <v>#N/A</v>
      </c>
      <c r="Q58" s="99" t="e">
        <f ca="true">+IF(AND(ISNUMBER(OFFSET('Water Data'!$H$6,0,10*ROW('Water Data'!H52))),'Data Summary'!CF58="Yes"),OFFSET('Water Data'!$H$6,0,10*ROW('Water Data'!H52)),NA())</f>
        <v>#N/A</v>
      </c>
      <c r="R58" s="99" t="e">
        <f ca="true">+IF(AND(ISNUMBER(OFFSET('Water Data'!$H$9,0,10*ROW('Water Data'!H52))),'Data Summary'!CG58="Yes"),OFFSET('Water Data'!$H$9,0,10*ROW('Water Data'!H52)),NA())</f>
        <v>#N/A</v>
      </c>
      <c r="S58" s="99" t="e">
        <f ca="true">+IF(AND(ISNUMBER(OFFSET('Water Data'!$I$4,0,10*ROW('Water Data'!I52))),'Data Summary'!CH58="Yes"),100-OFFSET('Water Data'!$I$4,0,10*ROW('Water Data'!I52)),NA())</f>
        <v>#N/A</v>
      </c>
      <c r="T58" s="99" t="e">
        <f ca="true">+IF(AND(ISNUMBER(OFFSET('Water Data'!$I$6,0,10*ROW('Water Data'!I52))),'Data Summary'!CI58="Yes"),OFFSET('Water Data'!$I$6,0,10*ROW('Water Data'!I52)),NA())</f>
        <v>#N/A</v>
      </c>
      <c r="U58" s="99" t="e">
        <f ca="true">+IF(AND(ISNUMBER(OFFSET('Water Data'!$I$9,0,10*ROW('Water Data'!I52))),'Data Summary'!CJ58="Yes"),OFFSET('Water Data'!$I$9,0,10*ROW('Water Data'!I52)),NA())</f>
        <v>#N/A</v>
      </c>
      <c r="V58" s="100" t="e">
        <f ca="true">+IF(AND(ISNUMBER(OFFSET('Sanitation Data'!$D$4,0,10*ROW('Sanitation Data'!D52))),'Data Summary'!CK58="Yes"),100-OFFSET('Sanitation Data'!$D$4,0,10*ROW('Sanitation Data'!D52)),NA())</f>
        <v>#N/A</v>
      </c>
      <c r="W58" s="100" t="e">
        <f ca="true">+IF(AND(ISNUMBER(OFFSET('Sanitation Data'!$D$6,0,10*ROW('Sanitation Data'!D52))),'Data Summary'!CL58="Yes"),OFFSET('Sanitation Data'!$D$6,0,10*ROW('Sanitation Data'!D52)),NA())</f>
        <v>#N/A</v>
      </c>
      <c r="X58" s="100" t="e">
        <f ca="true">+IF(AND(ISNUMBER(OFFSET('Sanitation Data'!$D$10,0,10*ROW('Sanitation Data'!D52))),'Data Summary'!CM58="Yes"),OFFSET('Sanitation Data'!$D$10,0,10*ROW('Sanitation Data'!D52)),NA())</f>
        <v>#N/A</v>
      </c>
      <c r="Y58" s="100" t="e">
        <f ca="true">+IF(AND(ISNUMBER(OFFSET('Sanitation Data'!$D$11,0,10*ROW('Sanitation Data'!D52))),'Data Summary'!CN58="Yes"),OFFSET('Sanitation Data'!$D$11,0,10*ROW('Sanitation Data'!D52)),NA())</f>
        <v>#N/A</v>
      </c>
      <c r="Z58" s="100" t="e">
        <f ca="true">+IF(AND(ISNUMBER(OFFSET('Sanitation Data'!$D$12,0,10*ROW('Sanitation Data'!D52))),'Data Summary'!CO58="Yes"),OFFSET('Sanitation Data'!$D$12,0,10*ROW('Sanitation Data'!D52)),NA())</f>
        <v>#N/A</v>
      </c>
      <c r="AA58" s="100" t="e">
        <f ca="true">+IF(AND(ISNUMBER(OFFSET('Sanitation Data'!$E$4,0,10*ROW('Sanitation Data'!E52))),'Data Summary'!CP58="Yes"),100-OFFSET('Sanitation Data'!$E$4,0,10*ROW('Sanitation Data'!E52)),NA())</f>
        <v>#N/A</v>
      </c>
      <c r="AB58" s="100" t="e">
        <f ca="true">+IF(AND(ISNUMBER(OFFSET('Sanitation Data'!$E$6,0,10*ROW('Sanitation Data'!E52))),'Data Summary'!CQ58="Yes"),OFFSET('Sanitation Data'!$E$6,0,10*ROW('Sanitation Data'!E52)),NA())</f>
        <v>#N/A</v>
      </c>
      <c r="AC58" s="100" t="e">
        <f ca="true">+IF(AND(ISNUMBER(OFFSET('Sanitation Data'!$E$10,0,10*ROW('Sanitation Data'!E52))),'Data Summary'!CR58="Yes"),OFFSET('Sanitation Data'!$E$10,0,10*ROW('Sanitation Data'!E52)),NA())</f>
        <v>#N/A</v>
      </c>
      <c r="AD58" s="100" t="e">
        <f ca="true">+IF(AND(ISNUMBER(OFFSET('Sanitation Data'!$E$11,0,10*ROW('Sanitation Data'!E52))),'Data Summary'!CS58="Yes"),OFFSET('Sanitation Data'!$E$11,0,10*ROW('Sanitation Data'!E52)),NA())</f>
        <v>#N/A</v>
      </c>
      <c r="AE58" s="100" t="e">
        <f ca="true">+IF(AND(ISNUMBER(OFFSET('Sanitation Data'!$E$12,0,10*ROW('Sanitation Data'!E52))),'Data Summary'!CT58="Yes"),OFFSET('Sanitation Data'!$E$12,0,10*ROW('Sanitation Data'!E52)),NA())</f>
        <v>#N/A</v>
      </c>
      <c r="AF58" s="100" t="e">
        <f ca="true">+IF(AND(ISNUMBER(OFFSET('Sanitation Data'!$F$4,0,10*ROW('Sanitation Data'!F52))),'Data Summary'!CU58="Yes"),100-OFFSET('Sanitation Data'!$F$4,0,10*ROW('Sanitation Data'!F52)),NA())</f>
        <v>#N/A</v>
      </c>
      <c r="AG58" s="100" t="e">
        <f ca="true">+IF(AND(ISNUMBER(OFFSET('Sanitation Data'!$F$6,0,10*ROW('Sanitation Data'!F52))),'Data Summary'!CV58="Yes"),OFFSET('Sanitation Data'!$F$6,0,10*ROW('Sanitation Data'!F52)),NA())</f>
        <v>#N/A</v>
      </c>
      <c r="AH58" s="100" t="e">
        <f ca="true">+IF(AND(ISNUMBER(OFFSET('Sanitation Data'!$F$10,0,10*ROW('Sanitation Data'!F52))),'Data Summary'!CW58="Yes"),OFFSET('Sanitation Data'!$F$10,0,10*ROW('Sanitation Data'!F52)),NA())</f>
        <v>#N/A</v>
      </c>
      <c r="AI58" s="100" t="e">
        <f ca="true">+IF(AND(ISNUMBER(OFFSET('Sanitation Data'!$F$11,0,10*ROW('Sanitation Data'!F52))),'Data Summary'!CX58="Yes"),OFFSET('Sanitation Data'!$F$11,0,10*ROW('Sanitation Data'!F52)),NA())</f>
        <v>#N/A</v>
      </c>
      <c r="AJ58" s="100" t="e">
        <f ca="true">+IF(AND(ISNUMBER(OFFSET('Sanitation Data'!$F$12,0,10*ROW('Sanitation Data'!F52))),'Data Summary'!CY58="Yes"),OFFSET('Sanitation Data'!$F$12,0,10*ROW('Sanitation Data'!F52)),NA())</f>
        <v>#N/A</v>
      </c>
      <c r="AK58" s="100" t="e">
        <f ca="true">+IF(AND(ISNUMBER(OFFSET('Sanitation Data'!$G$4,0,10*ROW('Sanitation Data'!G52))),'Data Summary'!CZ58="Yes"),100-OFFSET('Sanitation Data'!$G$4,0,10*ROW('Sanitation Data'!G52)),NA())</f>
        <v>#N/A</v>
      </c>
      <c r="AL58" s="100" t="e">
        <f ca="true">+IF(AND(ISNUMBER(OFFSET('Sanitation Data'!$G$6,0,10*ROW('Sanitation Data'!G52))),'Data Summary'!DA58="Yes"),OFFSET('Sanitation Data'!$G$6,0,10*ROW('Sanitation Data'!G52)),NA())</f>
        <v>#N/A</v>
      </c>
      <c r="AM58" s="100" t="e">
        <f ca="true">+IF(AND(ISNUMBER(OFFSET('Sanitation Data'!$G$10,0,10*ROW('Sanitation Data'!G52))),'Data Summary'!DB58="Yes"),OFFSET('Sanitation Data'!$G$10,0,10*ROW('Sanitation Data'!G52)),NA())</f>
        <v>#N/A</v>
      </c>
      <c r="AN58" s="100" t="e">
        <f ca="true">+IF(AND(ISNUMBER(OFFSET('Sanitation Data'!$G$11,0,10*ROW('Sanitation Data'!G52))),'Data Summary'!DC58="Yes"),OFFSET('Sanitation Data'!$G$11,0,10*ROW('Sanitation Data'!G52)),NA())</f>
        <v>#N/A</v>
      </c>
      <c r="AO58" s="100" t="e">
        <f ca="true">+IF(AND(ISNUMBER(OFFSET('Sanitation Data'!$G$12,0,10*ROW('Sanitation Data'!G52))),'Data Summary'!DD58="Yes"),OFFSET('Sanitation Data'!$G$12,0,10*ROW('Sanitation Data'!G52)),NA())</f>
        <v>#N/A</v>
      </c>
      <c r="AP58" s="100" t="e">
        <f ca="true">+IF(AND(ISNUMBER(OFFSET('Sanitation Data'!$H$4,0,10*ROW('Sanitation Data'!H52))),'Data Summary'!DE58="Yes"),100-OFFSET('Sanitation Data'!$H$4,0,10*ROW('Sanitation Data'!H52)),NA())</f>
        <v>#N/A</v>
      </c>
      <c r="AQ58" s="100" t="e">
        <f ca="true">+IF(AND(ISNUMBER(OFFSET('Sanitation Data'!$H$6,0,10*ROW('Sanitation Data'!H52))),'Data Summary'!DF58="Yes"),OFFSET('Sanitation Data'!$H$6,0,10*ROW('Sanitation Data'!H52)),NA())</f>
        <v>#N/A</v>
      </c>
      <c r="AR58" s="100" t="e">
        <f ca="true">+IF(AND(ISNUMBER(OFFSET('Sanitation Data'!$H$10,0,10*ROW('Sanitation Data'!H52))),'Data Summary'!DG58="Yes"),OFFSET('Sanitation Data'!$H$10,0,10*ROW('Sanitation Data'!H52)),NA())</f>
        <v>#N/A</v>
      </c>
      <c r="AS58" s="100" t="e">
        <f ca="true">+IF(AND(ISNUMBER(OFFSET('Sanitation Data'!$H$11,0,10*ROW('Sanitation Data'!H52))),'Data Summary'!DH58="Yes"),OFFSET('Sanitation Data'!$H$11,0,10*ROW('Sanitation Data'!H52)),NA())</f>
        <v>#N/A</v>
      </c>
      <c r="AT58" s="100" t="e">
        <f ca="true">+IF(AND(ISNUMBER(OFFSET('Sanitation Data'!$H$12,0,10*ROW('Sanitation Data'!H52))),'Data Summary'!DI58="Yes"),OFFSET('Sanitation Data'!$H$12,0,10*ROW('Sanitation Data'!H52)),NA())</f>
        <v>#N/A</v>
      </c>
      <c r="AU58" s="100" t="e">
        <f ca="true">+IF(AND(ISNUMBER(OFFSET('Sanitation Data'!$I$4,0,10*ROW('Sanitation Data'!I52))),'Data Summary'!DJ58="Yes"),100-OFFSET('Sanitation Data'!$I$4,0,10*ROW('Sanitation Data'!I52)),NA())</f>
        <v>#N/A</v>
      </c>
      <c r="AV58" s="100" t="e">
        <f ca="true">+IF(AND(ISNUMBER(OFFSET('Sanitation Data'!$I$6,0,10*ROW('Sanitation Data'!I52))),'Data Summary'!DK58="Yes"),OFFSET('Sanitation Data'!$I$6,0,10*ROW('Sanitation Data'!I52)),NA())</f>
        <v>#N/A</v>
      </c>
      <c r="AW58" s="100" t="e">
        <f ca="true">+IF(AND(ISNUMBER(OFFSET('Sanitation Data'!$I$10,0,10*ROW('Sanitation Data'!I52))),'Data Summary'!DL58="Yes"),OFFSET('Sanitation Data'!$I$10,0,10*ROW('Sanitation Data'!I52)),NA())</f>
        <v>#N/A</v>
      </c>
      <c r="AX58" s="100" t="e">
        <f ca="true">+IF(AND(ISNUMBER(OFFSET('Sanitation Data'!$I$11,0,10*ROW('Sanitation Data'!I52))),'Data Summary'!DM58="Yes"),OFFSET('Sanitation Data'!$I$11,0,10*ROW('Sanitation Data'!I52)),NA())</f>
        <v>#N/A</v>
      </c>
      <c r="AY58" s="100" t="e">
        <f ca="true">+IF(AND(ISNUMBER(OFFSET('Sanitation Data'!$I$12,0,10*ROW('Sanitation Data'!I52))),'Data Summary'!DN58="Yes"),OFFSET('Sanitation Data'!$I$12,0,10*ROW('Sanitation Data'!I52)),NA())</f>
        <v>#N/A</v>
      </c>
      <c r="AZ58" s="101" t="e">
        <f ca="true">+IF(AND(ISNUMBER(OFFSET('Hygiene Data'!$D$5,0,10*ROW('Hygiene Data'!D52))),'Data Summary'!DO58="Yes"),OFFSET('Hygiene Data'!$D$5,0,10*ROW('Hygiene Data'!D52)),NA())</f>
        <v>#N/A</v>
      </c>
      <c r="BA58" s="101" t="e">
        <f ca="true">+IF(AND(ISNUMBER(OFFSET('Hygiene Data'!$D$7,0,10*ROW('Hygiene Data'!D52))),'Data Summary'!DP58="Yes"),OFFSET('Hygiene Data'!$D$7,0,10*ROW('Hygiene Data'!D52)),NA())</f>
        <v>#N/A</v>
      </c>
      <c r="BB58" s="101" t="e">
        <f ca="true">+IF(AND(ISNUMBER(OFFSET('Hygiene Data'!$D$9,0,10*ROW('Hygiene Data'!D52))),'Data Summary'!DQ58="Yes"),OFFSET('Hygiene Data'!$D$9,0,10*ROW('Hygiene Data'!D52)),NA())</f>
        <v>#N/A</v>
      </c>
      <c r="BC58" s="101" t="e">
        <f ca="true">+IF(AND(ISNUMBER(OFFSET('Hygiene Data'!$E$5,0,10*ROW('Hygiene Data'!E52))),'Data Summary'!DR58="Yes"),OFFSET('Hygiene Data'!$E$5,0,10*ROW('Hygiene Data'!E52)),NA())</f>
        <v>#N/A</v>
      </c>
      <c r="BD58" s="101" t="e">
        <f ca="true">+IF(AND(ISNUMBER(OFFSET('Hygiene Data'!$E$7,0,10*ROW('Hygiene Data'!E52))),'Data Summary'!DS58="Yes"),OFFSET('Hygiene Data'!$E$7,0,10*ROW('Hygiene Data'!E52)),NA())</f>
        <v>#N/A</v>
      </c>
      <c r="BE58" s="101" t="e">
        <f ca="true">+IF(AND(ISNUMBER(OFFSET('Hygiene Data'!$E$9,0,10*ROW('Hygiene Data'!E52))),'Data Summary'!DT58="Yes"),OFFSET('Hygiene Data'!$E$9,0,10*ROW('Hygiene Data'!E52)),NA())</f>
        <v>#N/A</v>
      </c>
      <c r="BF58" s="101" t="e">
        <f ca="true">+IF(AND(ISNUMBER(OFFSET('Hygiene Data'!$F$5,0,10*ROW('Hygiene Data'!F52))),'Data Summary'!DU58="Yes"),OFFSET('Hygiene Data'!$F$5,0,10*ROW('Hygiene Data'!F52)),NA())</f>
        <v>#N/A</v>
      </c>
      <c r="BG58" s="101" t="e">
        <f ca="true">+IF(AND(ISNUMBER(OFFSET('Hygiene Data'!$F$7,0,10*ROW('Hygiene Data'!F52))),'Data Summary'!DV58="Yes"),OFFSET('Hygiene Data'!$F$7,0,10*ROW('Hygiene Data'!F52)),NA())</f>
        <v>#N/A</v>
      </c>
      <c r="BH58" s="101" t="e">
        <f ca="true">+IF(AND(ISNUMBER(OFFSET('Hygiene Data'!$F$9,0,10*ROW('Hygiene Data'!F52))),'Data Summary'!DW58="Yes"),OFFSET('Hygiene Data'!$F$9,0,10*ROW('Hygiene Data'!F52)),NA())</f>
        <v>#N/A</v>
      </c>
      <c r="BI58" s="101" t="e">
        <f ca="true">+IF(AND(ISNUMBER(OFFSET('Hygiene Data'!$G$5,0,10*ROW('Hygiene Data'!G52))),'Data Summary'!DX58="Yes"),OFFSET('Hygiene Data'!$G$5,0,10*ROW('Hygiene Data'!G52)),NA())</f>
        <v>#N/A</v>
      </c>
      <c r="BJ58" s="101" t="e">
        <f ca="true">+IF(AND(ISNUMBER(OFFSET('Hygiene Data'!$G$7,0,10*ROW('Hygiene Data'!G52))),'Data Summary'!DY58="Yes"),OFFSET('Hygiene Data'!$G$7,0,10*ROW('Hygiene Data'!G52)),NA())</f>
        <v>#N/A</v>
      </c>
      <c r="BK58" s="101" t="e">
        <f ca="true">+IF(AND(ISNUMBER(OFFSET('Hygiene Data'!$G$9,0,10*ROW('Hygiene Data'!G52))),'Data Summary'!DZ58="Yes"),OFFSET('Hygiene Data'!$G$9,0,10*ROW('Hygiene Data'!G52)),NA())</f>
        <v>#N/A</v>
      </c>
      <c r="BL58" s="101" t="e">
        <f ca="true">+IF(AND(ISNUMBER(OFFSET('Hygiene Data'!$H$5,0,10*ROW('Hygiene Data'!H52))),'Data Summary'!EA58="Yes"),OFFSET('Hygiene Data'!$H$5,0,10*ROW('Hygiene Data'!H52)),NA())</f>
        <v>#N/A</v>
      </c>
      <c r="BM58" s="101" t="e">
        <f ca="true">+IF(AND(ISNUMBER(OFFSET('Hygiene Data'!$H$7,0,10*ROW('Hygiene Data'!H52))),'Data Summary'!EB58="Yes"),OFFSET('Hygiene Data'!$H$7,0,10*ROW('Hygiene Data'!H52)),NA())</f>
        <v>#N/A</v>
      </c>
      <c r="BN58" s="101" t="e">
        <f ca="true">+IF(AND(ISNUMBER(OFFSET('Hygiene Data'!$H$9,0,10*ROW('Hygiene Data'!H52))),'Data Summary'!EC58="Yes"),OFFSET('Hygiene Data'!$H$9,0,10*ROW('Hygiene Data'!H52)),NA())</f>
        <v>#N/A</v>
      </c>
      <c r="BO58" s="101" t="e">
        <f ca="true">+IF(AND(ISNUMBER(OFFSET('Hygiene Data'!$I$5,0,10*ROW('Hygiene Data'!I52))),'Data Summary'!ED58="Yes"),OFFSET('Hygiene Data'!$I$5,0,10*ROW('Hygiene Data'!I52)),NA())</f>
        <v>#N/A</v>
      </c>
      <c r="BP58" s="101" t="e">
        <f ca="true">+IF(AND(ISNUMBER(OFFSET('Hygiene Data'!$I$7,0,10*ROW('Hygiene Data'!I52))),'Data Summary'!EE58="Yes"),OFFSET('Hygiene Data'!$I$7,0,10*ROW('Hygiene Data'!I52)),NA())</f>
        <v>#N/A</v>
      </c>
      <c r="BQ58" s="101" t="e">
        <f ca="true">+IF(AND(ISNUMBER(OFFSET('Hygiene Data'!$I$9,0,10*ROW('Hygiene Data'!I52))),'Data Summary'!EF58="Yes"),OFFSET('Hygiene Data'!$I$9,0,10*ROW('Hygiene Data'!I52)),NA())</f>
        <v>#N/A</v>
      </c>
    </row>
    <row xmlns:x14ac="http://schemas.microsoft.com/office/spreadsheetml/2009/9/ac" r="59" x14ac:dyDescent="0.2">
      <c r="A59" s="362" t="e">
        <f ca="true">+RIGHT('Data Summary'!A59,LEN('Data Summary'!A59)-9)</f>
        <v>#VALUE!</v>
      </c>
      <c r="B59" s="38" t="str">
        <f ca="true">+IF(ISTEXT('Data Summary'!B59),'Data Summary'!B59,"")</f>
        <v/>
      </c>
      <c r="C59" s="361" t="e">
        <f ca="true">+VALUE('Data Summary'!C59)</f>
        <v>#VALUE!</v>
      </c>
      <c r="D59" s="99" t="e">
        <f ca="true">+IF(AND(ISNUMBER(OFFSET('Water Data'!$D$4,0,10*ROW('Water Data'!D53))),'Data Summary'!BS59="Yes"),100-OFFSET('Water Data'!$D$4,0,10*ROW('Water Data'!D53)),NA())</f>
        <v>#N/A</v>
      </c>
      <c r="E59" s="99" t="e">
        <f ca="true">+IF(AND(ISNUMBER(OFFSET('Water Data'!$D$6,0,10*ROW('Water Data'!D53))),'Data Summary'!BT59="Yes"),OFFSET('Water Data'!$D$6,0,10*ROW('Water Data'!D53)),NA())</f>
        <v>#N/A</v>
      </c>
      <c r="F59" s="99" t="e">
        <f ca="true">+IF(AND(ISNUMBER(OFFSET('Water Data'!$D$9,0,10*ROW('Water Data'!D53))),'Data Summary'!BU59="Yes"),OFFSET('Water Data'!$D$9,0,10*ROW('Water Data'!D53)),NA())</f>
        <v>#N/A</v>
      </c>
      <c r="G59" s="99" t="e">
        <f ca="true">+IF(AND(ISNUMBER(OFFSET('Water Data'!$E$4,0,10*ROW('Water Data'!E53))),'Data Summary'!BV59="Yes"),100-OFFSET('Water Data'!$E$4,0,10*ROW('Water Data'!E53)),NA())</f>
        <v>#N/A</v>
      </c>
      <c r="H59" s="99" t="e">
        <f ca="true">+IF(AND(ISNUMBER(OFFSET('Water Data'!$E$6,0,10*ROW('Water Data'!E53))),'Data Summary'!BW59="Yes"),OFFSET('Water Data'!$E$6,0,10*ROW('Water Data'!E53)),NA())</f>
        <v>#N/A</v>
      </c>
      <c r="I59" s="99" t="e">
        <f ca="true">+IF(AND(ISNUMBER(OFFSET('Water Data'!$E$9,0,10*ROW('Water Data'!E53))),'Data Summary'!BX59="Yes"),OFFSET('Water Data'!$E$9,0,10*ROW('Water Data'!E53)),NA())</f>
        <v>#N/A</v>
      </c>
      <c r="J59" s="99" t="e">
        <f ca="true">+IF(AND(ISNUMBER(OFFSET('Water Data'!$F$4,0,10*ROW('Water Data'!F53))),'Data Summary'!BY59="Yes"),100-OFFSET('Water Data'!$F$4,0,10*ROW('Water Data'!F53)),NA())</f>
        <v>#N/A</v>
      </c>
      <c r="K59" s="99" t="e">
        <f ca="true">+IF(AND(ISNUMBER(OFFSET('Water Data'!$F$6,0,10*ROW('Water Data'!F53))),'Data Summary'!BZ59="Yes"),OFFSET('Water Data'!$F$6,0,10*ROW('Water Data'!F53)),NA())</f>
        <v>#N/A</v>
      </c>
      <c r="L59" s="99" t="e">
        <f ca="true">+IF(AND(ISNUMBER(OFFSET('Water Data'!$F$9,0,10*ROW('Water Data'!F53))),'Data Summary'!CA59="Yes"),OFFSET('Water Data'!$F$9,0,10*ROW('Water Data'!F53)),NA())</f>
        <v>#N/A</v>
      </c>
      <c r="M59" s="99" t="e">
        <f ca="true">+IF(AND(ISNUMBER(OFFSET('Water Data'!$G$4,0,10*ROW('Water Data'!G53))),'Data Summary'!CB59="Yes"),100-OFFSET('Water Data'!$G$4,0,10*ROW('Water Data'!G53)),NA())</f>
        <v>#N/A</v>
      </c>
      <c r="N59" s="99" t="e">
        <f ca="true">+IF(AND(ISNUMBER(OFFSET('Water Data'!$G$6,0,10*ROW('Water Data'!G53))),'Data Summary'!CC59="Yes"),OFFSET('Water Data'!$G$6,0,10*ROW('Water Data'!G53)),NA())</f>
        <v>#N/A</v>
      </c>
      <c r="O59" s="99" t="e">
        <f ca="true">+IF(AND(ISNUMBER(OFFSET('Water Data'!$G$9,0,10*ROW('Water Data'!G53))),'Data Summary'!CD59="Yes"),OFFSET('Water Data'!$G$9,0,10*ROW('Water Data'!G53)),NA())</f>
        <v>#N/A</v>
      </c>
      <c r="P59" s="99" t="e">
        <f ca="true">+IF(AND(ISNUMBER(OFFSET('Water Data'!$H$4,0,10*ROW('Water Data'!H53))),'Data Summary'!CE59="Yes"),100-OFFSET('Water Data'!$H$4,0,10*ROW('Water Data'!H53)),NA())</f>
        <v>#N/A</v>
      </c>
      <c r="Q59" s="99" t="e">
        <f ca="true">+IF(AND(ISNUMBER(OFFSET('Water Data'!$H$6,0,10*ROW('Water Data'!H53))),'Data Summary'!CF59="Yes"),OFFSET('Water Data'!$H$6,0,10*ROW('Water Data'!H53)),NA())</f>
        <v>#N/A</v>
      </c>
      <c r="R59" s="99" t="e">
        <f ca="true">+IF(AND(ISNUMBER(OFFSET('Water Data'!$H$9,0,10*ROW('Water Data'!H53))),'Data Summary'!CG59="Yes"),OFFSET('Water Data'!$H$9,0,10*ROW('Water Data'!H53)),NA())</f>
        <v>#N/A</v>
      </c>
      <c r="S59" s="99" t="e">
        <f ca="true">+IF(AND(ISNUMBER(OFFSET('Water Data'!$I$4,0,10*ROW('Water Data'!I53))),'Data Summary'!CH59="Yes"),100-OFFSET('Water Data'!$I$4,0,10*ROW('Water Data'!I53)),NA())</f>
        <v>#N/A</v>
      </c>
      <c r="T59" s="99" t="e">
        <f ca="true">+IF(AND(ISNUMBER(OFFSET('Water Data'!$I$6,0,10*ROW('Water Data'!I53))),'Data Summary'!CI59="Yes"),OFFSET('Water Data'!$I$6,0,10*ROW('Water Data'!I53)),NA())</f>
        <v>#N/A</v>
      </c>
      <c r="U59" s="99" t="e">
        <f ca="true">+IF(AND(ISNUMBER(OFFSET('Water Data'!$I$9,0,10*ROW('Water Data'!I53))),'Data Summary'!CJ59="Yes"),OFFSET('Water Data'!$I$9,0,10*ROW('Water Data'!I53)),NA())</f>
        <v>#N/A</v>
      </c>
      <c r="V59" s="100" t="e">
        <f ca="true">+IF(AND(ISNUMBER(OFFSET('Sanitation Data'!$D$4,0,10*ROW('Sanitation Data'!D53))),'Data Summary'!CK59="Yes"),100-OFFSET('Sanitation Data'!$D$4,0,10*ROW('Sanitation Data'!D53)),NA())</f>
        <v>#N/A</v>
      </c>
      <c r="W59" s="100" t="e">
        <f ca="true">+IF(AND(ISNUMBER(OFFSET('Sanitation Data'!$D$6,0,10*ROW('Sanitation Data'!D53))),'Data Summary'!CL59="Yes"),OFFSET('Sanitation Data'!$D$6,0,10*ROW('Sanitation Data'!D53)),NA())</f>
        <v>#N/A</v>
      </c>
      <c r="X59" s="100" t="e">
        <f ca="true">+IF(AND(ISNUMBER(OFFSET('Sanitation Data'!$D$10,0,10*ROW('Sanitation Data'!D53))),'Data Summary'!CM59="Yes"),OFFSET('Sanitation Data'!$D$10,0,10*ROW('Sanitation Data'!D53)),NA())</f>
        <v>#N/A</v>
      </c>
      <c r="Y59" s="100" t="e">
        <f ca="true">+IF(AND(ISNUMBER(OFFSET('Sanitation Data'!$D$11,0,10*ROW('Sanitation Data'!D53))),'Data Summary'!CN59="Yes"),OFFSET('Sanitation Data'!$D$11,0,10*ROW('Sanitation Data'!D53)),NA())</f>
        <v>#N/A</v>
      </c>
      <c r="Z59" s="100" t="e">
        <f ca="true">+IF(AND(ISNUMBER(OFFSET('Sanitation Data'!$D$12,0,10*ROW('Sanitation Data'!D53))),'Data Summary'!CO59="Yes"),OFFSET('Sanitation Data'!$D$12,0,10*ROW('Sanitation Data'!D53)),NA())</f>
        <v>#N/A</v>
      </c>
      <c r="AA59" s="100" t="e">
        <f ca="true">+IF(AND(ISNUMBER(OFFSET('Sanitation Data'!$E$4,0,10*ROW('Sanitation Data'!E53))),'Data Summary'!CP59="Yes"),100-OFFSET('Sanitation Data'!$E$4,0,10*ROW('Sanitation Data'!E53)),NA())</f>
        <v>#N/A</v>
      </c>
      <c r="AB59" s="100" t="e">
        <f ca="true">+IF(AND(ISNUMBER(OFFSET('Sanitation Data'!$E$6,0,10*ROW('Sanitation Data'!E53))),'Data Summary'!CQ59="Yes"),OFFSET('Sanitation Data'!$E$6,0,10*ROW('Sanitation Data'!E53)),NA())</f>
        <v>#N/A</v>
      </c>
      <c r="AC59" s="100" t="e">
        <f ca="true">+IF(AND(ISNUMBER(OFFSET('Sanitation Data'!$E$10,0,10*ROW('Sanitation Data'!E53))),'Data Summary'!CR59="Yes"),OFFSET('Sanitation Data'!$E$10,0,10*ROW('Sanitation Data'!E53)),NA())</f>
        <v>#N/A</v>
      </c>
      <c r="AD59" s="100" t="e">
        <f ca="true">+IF(AND(ISNUMBER(OFFSET('Sanitation Data'!$E$11,0,10*ROW('Sanitation Data'!E53))),'Data Summary'!CS59="Yes"),OFFSET('Sanitation Data'!$E$11,0,10*ROW('Sanitation Data'!E53)),NA())</f>
        <v>#N/A</v>
      </c>
      <c r="AE59" s="100" t="e">
        <f ca="true">+IF(AND(ISNUMBER(OFFSET('Sanitation Data'!$E$12,0,10*ROW('Sanitation Data'!E53))),'Data Summary'!CT59="Yes"),OFFSET('Sanitation Data'!$E$12,0,10*ROW('Sanitation Data'!E53)),NA())</f>
        <v>#N/A</v>
      </c>
      <c r="AF59" s="100" t="e">
        <f ca="true">+IF(AND(ISNUMBER(OFFSET('Sanitation Data'!$F$4,0,10*ROW('Sanitation Data'!F53))),'Data Summary'!CU59="Yes"),100-OFFSET('Sanitation Data'!$F$4,0,10*ROW('Sanitation Data'!F53)),NA())</f>
        <v>#N/A</v>
      </c>
      <c r="AG59" s="100" t="e">
        <f ca="true">+IF(AND(ISNUMBER(OFFSET('Sanitation Data'!$F$6,0,10*ROW('Sanitation Data'!F53))),'Data Summary'!CV59="Yes"),OFFSET('Sanitation Data'!$F$6,0,10*ROW('Sanitation Data'!F53)),NA())</f>
        <v>#N/A</v>
      </c>
      <c r="AH59" s="100" t="e">
        <f ca="true">+IF(AND(ISNUMBER(OFFSET('Sanitation Data'!$F$10,0,10*ROW('Sanitation Data'!F53))),'Data Summary'!CW59="Yes"),OFFSET('Sanitation Data'!$F$10,0,10*ROW('Sanitation Data'!F53)),NA())</f>
        <v>#N/A</v>
      </c>
      <c r="AI59" s="100" t="e">
        <f ca="true">+IF(AND(ISNUMBER(OFFSET('Sanitation Data'!$F$11,0,10*ROW('Sanitation Data'!F53))),'Data Summary'!CX59="Yes"),OFFSET('Sanitation Data'!$F$11,0,10*ROW('Sanitation Data'!F53)),NA())</f>
        <v>#N/A</v>
      </c>
      <c r="AJ59" s="100" t="e">
        <f ca="true">+IF(AND(ISNUMBER(OFFSET('Sanitation Data'!$F$12,0,10*ROW('Sanitation Data'!F53))),'Data Summary'!CY59="Yes"),OFFSET('Sanitation Data'!$F$12,0,10*ROW('Sanitation Data'!F53)),NA())</f>
        <v>#N/A</v>
      </c>
      <c r="AK59" s="100" t="e">
        <f ca="true">+IF(AND(ISNUMBER(OFFSET('Sanitation Data'!$G$4,0,10*ROW('Sanitation Data'!G53))),'Data Summary'!CZ59="Yes"),100-OFFSET('Sanitation Data'!$G$4,0,10*ROW('Sanitation Data'!G53)),NA())</f>
        <v>#N/A</v>
      </c>
      <c r="AL59" s="100" t="e">
        <f ca="true">+IF(AND(ISNUMBER(OFFSET('Sanitation Data'!$G$6,0,10*ROW('Sanitation Data'!G53))),'Data Summary'!DA59="Yes"),OFFSET('Sanitation Data'!$G$6,0,10*ROW('Sanitation Data'!G53)),NA())</f>
        <v>#N/A</v>
      </c>
      <c r="AM59" s="100" t="e">
        <f ca="true">+IF(AND(ISNUMBER(OFFSET('Sanitation Data'!$G$10,0,10*ROW('Sanitation Data'!G53))),'Data Summary'!DB59="Yes"),OFFSET('Sanitation Data'!$G$10,0,10*ROW('Sanitation Data'!G53)),NA())</f>
        <v>#N/A</v>
      </c>
      <c r="AN59" s="100" t="e">
        <f ca="true">+IF(AND(ISNUMBER(OFFSET('Sanitation Data'!$G$11,0,10*ROW('Sanitation Data'!G53))),'Data Summary'!DC59="Yes"),OFFSET('Sanitation Data'!$G$11,0,10*ROW('Sanitation Data'!G53)),NA())</f>
        <v>#N/A</v>
      </c>
      <c r="AO59" s="100" t="e">
        <f ca="true">+IF(AND(ISNUMBER(OFFSET('Sanitation Data'!$G$12,0,10*ROW('Sanitation Data'!G53))),'Data Summary'!DD59="Yes"),OFFSET('Sanitation Data'!$G$12,0,10*ROW('Sanitation Data'!G53)),NA())</f>
        <v>#N/A</v>
      </c>
      <c r="AP59" s="100" t="e">
        <f ca="true">+IF(AND(ISNUMBER(OFFSET('Sanitation Data'!$H$4,0,10*ROW('Sanitation Data'!H53))),'Data Summary'!DE59="Yes"),100-OFFSET('Sanitation Data'!$H$4,0,10*ROW('Sanitation Data'!H53)),NA())</f>
        <v>#N/A</v>
      </c>
      <c r="AQ59" s="100" t="e">
        <f ca="true">+IF(AND(ISNUMBER(OFFSET('Sanitation Data'!$H$6,0,10*ROW('Sanitation Data'!H53))),'Data Summary'!DF59="Yes"),OFFSET('Sanitation Data'!$H$6,0,10*ROW('Sanitation Data'!H53)),NA())</f>
        <v>#N/A</v>
      </c>
      <c r="AR59" s="100" t="e">
        <f ca="true">+IF(AND(ISNUMBER(OFFSET('Sanitation Data'!$H$10,0,10*ROW('Sanitation Data'!H53))),'Data Summary'!DG59="Yes"),OFFSET('Sanitation Data'!$H$10,0,10*ROW('Sanitation Data'!H53)),NA())</f>
        <v>#N/A</v>
      </c>
      <c r="AS59" s="100" t="e">
        <f ca="true">+IF(AND(ISNUMBER(OFFSET('Sanitation Data'!$H$11,0,10*ROW('Sanitation Data'!H53))),'Data Summary'!DH59="Yes"),OFFSET('Sanitation Data'!$H$11,0,10*ROW('Sanitation Data'!H53)),NA())</f>
        <v>#N/A</v>
      </c>
      <c r="AT59" s="100" t="e">
        <f ca="true">+IF(AND(ISNUMBER(OFFSET('Sanitation Data'!$H$12,0,10*ROW('Sanitation Data'!H53))),'Data Summary'!DI59="Yes"),OFFSET('Sanitation Data'!$H$12,0,10*ROW('Sanitation Data'!H53)),NA())</f>
        <v>#N/A</v>
      </c>
      <c r="AU59" s="100" t="e">
        <f ca="true">+IF(AND(ISNUMBER(OFFSET('Sanitation Data'!$I$4,0,10*ROW('Sanitation Data'!I53))),'Data Summary'!DJ59="Yes"),100-OFFSET('Sanitation Data'!$I$4,0,10*ROW('Sanitation Data'!I53)),NA())</f>
        <v>#N/A</v>
      </c>
      <c r="AV59" s="100" t="e">
        <f ca="true">+IF(AND(ISNUMBER(OFFSET('Sanitation Data'!$I$6,0,10*ROW('Sanitation Data'!I53))),'Data Summary'!DK59="Yes"),OFFSET('Sanitation Data'!$I$6,0,10*ROW('Sanitation Data'!I53)),NA())</f>
        <v>#N/A</v>
      </c>
      <c r="AW59" s="100" t="e">
        <f ca="true">+IF(AND(ISNUMBER(OFFSET('Sanitation Data'!$I$10,0,10*ROW('Sanitation Data'!I53))),'Data Summary'!DL59="Yes"),OFFSET('Sanitation Data'!$I$10,0,10*ROW('Sanitation Data'!I53)),NA())</f>
        <v>#N/A</v>
      </c>
      <c r="AX59" s="100" t="e">
        <f ca="true">+IF(AND(ISNUMBER(OFFSET('Sanitation Data'!$I$11,0,10*ROW('Sanitation Data'!I53))),'Data Summary'!DM59="Yes"),OFFSET('Sanitation Data'!$I$11,0,10*ROW('Sanitation Data'!I53)),NA())</f>
        <v>#N/A</v>
      </c>
      <c r="AY59" s="100" t="e">
        <f ca="true">+IF(AND(ISNUMBER(OFFSET('Sanitation Data'!$I$12,0,10*ROW('Sanitation Data'!I53))),'Data Summary'!DN59="Yes"),OFFSET('Sanitation Data'!$I$12,0,10*ROW('Sanitation Data'!I53)),NA())</f>
        <v>#N/A</v>
      </c>
      <c r="AZ59" s="101" t="e">
        <f ca="true">+IF(AND(ISNUMBER(OFFSET('Hygiene Data'!$D$5,0,10*ROW('Hygiene Data'!D53))),'Data Summary'!DO59="Yes"),OFFSET('Hygiene Data'!$D$5,0,10*ROW('Hygiene Data'!D53)),NA())</f>
        <v>#N/A</v>
      </c>
      <c r="BA59" s="101" t="e">
        <f ca="true">+IF(AND(ISNUMBER(OFFSET('Hygiene Data'!$D$7,0,10*ROW('Hygiene Data'!D53))),'Data Summary'!DP59="Yes"),OFFSET('Hygiene Data'!$D$7,0,10*ROW('Hygiene Data'!D53)),NA())</f>
        <v>#N/A</v>
      </c>
      <c r="BB59" s="101" t="e">
        <f ca="true">+IF(AND(ISNUMBER(OFFSET('Hygiene Data'!$D$9,0,10*ROW('Hygiene Data'!D53))),'Data Summary'!DQ59="Yes"),OFFSET('Hygiene Data'!$D$9,0,10*ROW('Hygiene Data'!D53)),NA())</f>
        <v>#N/A</v>
      </c>
      <c r="BC59" s="101" t="e">
        <f ca="true">+IF(AND(ISNUMBER(OFFSET('Hygiene Data'!$E$5,0,10*ROW('Hygiene Data'!E53))),'Data Summary'!DR59="Yes"),OFFSET('Hygiene Data'!$E$5,0,10*ROW('Hygiene Data'!E53)),NA())</f>
        <v>#N/A</v>
      </c>
      <c r="BD59" s="101" t="e">
        <f ca="true">+IF(AND(ISNUMBER(OFFSET('Hygiene Data'!$E$7,0,10*ROW('Hygiene Data'!E53))),'Data Summary'!DS59="Yes"),OFFSET('Hygiene Data'!$E$7,0,10*ROW('Hygiene Data'!E53)),NA())</f>
        <v>#N/A</v>
      </c>
      <c r="BE59" s="101" t="e">
        <f ca="true">+IF(AND(ISNUMBER(OFFSET('Hygiene Data'!$E$9,0,10*ROW('Hygiene Data'!E53))),'Data Summary'!DT59="Yes"),OFFSET('Hygiene Data'!$E$9,0,10*ROW('Hygiene Data'!E53)),NA())</f>
        <v>#N/A</v>
      </c>
      <c r="BF59" s="101" t="e">
        <f ca="true">+IF(AND(ISNUMBER(OFFSET('Hygiene Data'!$F$5,0,10*ROW('Hygiene Data'!F53))),'Data Summary'!DU59="Yes"),OFFSET('Hygiene Data'!$F$5,0,10*ROW('Hygiene Data'!F53)),NA())</f>
        <v>#N/A</v>
      </c>
      <c r="BG59" s="101" t="e">
        <f ca="true">+IF(AND(ISNUMBER(OFFSET('Hygiene Data'!$F$7,0,10*ROW('Hygiene Data'!F53))),'Data Summary'!DV59="Yes"),OFFSET('Hygiene Data'!$F$7,0,10*ROW('Hygiene Data'!F53)),NA())</f>
        <v>#N/A</v>
      </c>
      <c r="BH59" s="101" t="e">
        <f ca="true">+IF(AND(ISNUMBER(OFFSET('Hygiene Data'!$F$9,0,10*ROW('Hygiene Data'!F53))),'Data Summary'!DW59="Yes"),OFFSET('Hygiene Data'!$F$9,0,10*ROW('Hygiene Data'!F53)),NA())</f>
        <v>#N/A</v>
      </c>
      <c r="BI59" s="101" t="e">
        <f ca="true">+IF(AND(ISNUMBER(OFFSET('Hygiene Data'!$G$5,0,10*ROW('Hygiene Data'!G53))),'Data Summary'!DX59="Yes"),OFFSET('Hygiene Data'!$G$5,0,10*ROW('Hygiene Data'!G53)),NA())</f>
        <v>#N/A</v>
      </c>
      <c r="BJ59" s="101" t="e">
        <f ca="true">+IF(AND(ISNUMBER(OFFSET('Hygiene Data'!$G$7,0,10*ROW('Hygiene Data'!G53))),'Data Summary'!DY59="Yes"),OFFSET('Hygiene Data'!$G$7,0,10*ROW('Hygiene Data'!G53)),NA())</f>
        <v>#N/A</v>
      </c>
      <c r="BK59" s="101" t="e">
        <f ca="true">+IF(AND(ISNUMBER(OFFSET('Hygiene Data'!$G$9,0,10*ROW('Hygiene Data'!G53))),'Data Summary'!DZ59="Yes"),OFFSET('Hygiene Data'!$G$9,0,10*ROW('Hygiene Data'!G53)),NA())</f>
        <v>#N/A</v>
      </c>
      <c r="BL59" s="101" t="e">
        <f ca="true">+IF(AND(ISNUMBER(OFFSET('Hygiene Data'!$H$5,0,10*ROW('Hygiene Data'!H53))),'Data Summary'!EA59="Yes"),OFFSET('Hygiene Data'!$H$5,0,10*ROW('Hygiene Data'!H53)),NA())</f>
        <v>#N/A</v>
      </c>
      <c r="BM59" s="101" t="e">
        <f ca="true">+IF(AND(ISNUMBER(OFFSET('Hygiene Data'!$H$7,0,10*ROW('Hygiene Data'!H53))),'Data Summary'!EB59="Yes"),OFFSET('Hygiene Data'!$H$7,0,10*ROW('Hygiene Data'!H53)),NA())</f>
        <v>#N/A</v>
      </c>
      <c r="BN59" s="101" t="e">
        <f ca="true">+IF(AND(ISNUMBER(OFFSET('Hygiene Data'!$H$9,0,10*ROW('Hygiene Data'!H53))),'Data Summary'!EC59="Yes"),OFFSET('Hygiene Data'!$H$9,0,10*ROW('Hygiene Data'!H53)),NA())</f>
        <v>#N/A</v>
      </c>
      <c r="BO59" s="101" t="e">
        <f ca="true">+IF(AND(ISNUMBER(OFFSET('Hygiene Data'!$I$5,0,10*ROW('Hygiene Data'!I53))),'Data Summary'!ED59="Yes"),OFFSET('Hygiene Data'!$I$5,0,10*ROW('Hygiene Data'!I53)),NA())</f>
        <v>#N/A</v>
      </c>
      <c r="BP59" s="101" t="e">
        <f ca="true">+IF(AND(ISNUMBER(OFFSET('Hygiene Data'!$I$7,0,10*ROW('Hygiene Data'!I53))),'Data Summary'!EE59="Yes"),OFFSET('Hygiene Data'!$I$7,0,10*ROW('Hygiene Data'!I53)),NA())</f>
        <v>#N/A</v>
      </c>
      <c r="BQ59" s="101" t="e">
        <f ca="true">+IF(AND(ISNUMBER(OFFSET('Hygiene Data'!$I$9,0,10*ROW('Hygiene Data'!I53))),'Data Summary'!EF59="Yes"),OFFSET('Hygiene Data'!$I$9,0,10*ROW('Hygiene Data'!I53)),NA())</f>
        <v>#N/A</v>
      </c>
    </row>
    <row xmlns:x14ac="http://schemas.microsoft.com/office/spreadsheetml/2009/9/ac" r="60" x14ac:dyDescent="0.2">
      <c r="A60" s="362" t="e">
        <f ca="true">+RIGHT('Data Summary'!A60,LEN('Data Summary'!A60)-9)</f>
        <v>#VALUE!</v>
      </c>
      <c r="B60" s="38" t="str">
        <f ca="true">+IF(ISTEXT('Data Summary'!B60),'Data Summary'!B60,"")</f>
        <v/>
      </c>
      <c r="C60" s="361" t="e">
        <f ca="true">+VALUE('Data Summary'!C60)</f>
        <v>#VALUE!</v>
      </c>
      <c r="D60" s="99" t="e">
        <f ca="true">+IF(AND(ISNUMBER(OFFSET('Water Data'!$D$4,0,10*ROW('Water Data'!D54))),'Data Summary'!BS60="Yes"),100-OFFSET('Water Data'!$D$4,0,10*ROW('Water Data'!D54)),NA())</f>
        <v>#N/A</v>
      </c>
      <c r="E60" s="99" t="e">
        <f ca="true">+IF(AND(ISNUMBER(OFFSET('Water Data'!$D$6,0,10*ROW('Water Data'!D54))),'Data Summary'!BT60="Yes"),OFFSET('Water Data'!$D$6,0,10*ROW('Water Data'!D54)),NA())</f>
        <v>#N/A</v>
      </c>
      <c r="F60" s="99" t="e">
        <f ca="true">+IF(AND(ISNUMBER(OFFSET('Water Data'!$D$9,0,10*ROW('Water Data'!D54))),'Data Summary'!BU60="Yes"),OFFSET('Water Data'!$D$9,0,10*ROW('Water Data'!D54)),NA())</f>
        <v>#N/A</v>
      </c>
      <c r="G60" s="99" t="e">
        <f ca="true">+IF(AND(ISNUMBER(OFFSET('Water Data'!$E$4,0,10*ROW('Water Data'!E54))),'Data Summary'!BV60="Yes"),100-OFFSET('Water Data'!$E$4,0,10*ROW('Water Data'!E54)),NA())</f>
        <v>#N/A</v>
      </c>
      <c r="H60" s="99" t="e">
        <f ca="true">+IF(AND(ISNUMBER(OFFSET('Water Data'!$E$6,0,10*ROW('Water Data'!E54))),'Data Summary'!BW60="Yes"),OFFSET('Water Data'!$E$6,0,10*ROW('Water Data'!E54)),NA())</f>
        <v>#N/A</v>
      </c>
      <c r="I60" s="99" t="e">
        <f ca="true">+IF(AND(ISNUMBER(OFFSET('Water Data'!$E$9,0,10*ROW('Water Data'!E54))),'Data Summary'!BX60="Yes"),OFFSET('Water Data'!$E$9,0,10*ROW('Water Data'!E54)),NA())</f>
        <v>#N/A</v>
      </c>
      <c r="J60" s="99" t="e">
        <f ca="true">+IF(AND(ISNUMBER(OFFSET('Water Data'!$F$4,0,10*ROW('Water Data'!F54))),'Data Summary'!BY60="Yes"),100-OFFSET('Water Data'!$F$4,0,10*ROW('Water Data'!F54)),NA())</f>
        <v>#N/A</v>
      </c>
      <c r="K60" s="99" t="e">
        <f ca="true">+IF(AND(ISNUMBER(OFFSET('Water Data'!$F$6,0,10*ROW('Water Data'!F54))),'Data Summary'!BZ60="Yes"),OFFSET('Water Data'!$F$6,0,10*ROW('Water Data'!F54)),NA())</f>
        <v>#N/A</v>
      </c>
      <c r="L60" s="99" t="e">
        <f ca="true">+IF(AND(ISNUMBER(OFFSET('Water Data'!$F$9,0,10*ROW('Water Data'!F54))),'Data Summary'!CA60="Yes"),OFFSET('Water Data'!$F$9,0,10*ROW('Water Data'!F54)),NA())</f>
        <v>#N/A</v>
      </c>
      <c r="M60" s="99" t="e">
        <f ca="true">+IF(AND(ISNUMBER(OFFSET('Water Data'!$G$4,0,10*ROW('Water Data'!G54))),'Data Summary'!CB60="Yes"),100-OFFSET('Water Data'!$G$4,0,10*ROW('Water Data'!G54)),NA())</f>
        <v>#N/A</v>
      </c>
      <c r="N60" s="99" t="e">
        <f ca="true">+IF(AND(ISNUMBER(OFFSET('Water Data'!$G$6,0,10*ROW('Water Data'!G54))),'Data Summary'!CC60="Yes"),OFFSET('Water Data'!$G$6,0,10*ROW('Water Data'!G54)),NA())</f>
        <v>#N/A</v>
      </c>
      <c r="O60" s="99" t="e">
        <f ca="true">+IF(AND(ISNUMBER(OFFSET('Water Data'!$G$9,0,10*ROW('Water Data'!G54))),'Data Summary'!CD60="Yes"),OFFSET('Water Data'!$G$9,0,10*ROW('Water Data'!G54)),NA())</f>
        <v>#N/A</v>
      </c>
      <c r="P60" s="99" t="e">
        <f ca="true">+IF(AND(ISNUMBER(OFFSET('Water Data'!$H$4,0,10*ROW('Water Data'!H54))),'Data Summary'!CE60="Yes"),100-OFFSET('Water Data'!$H$4,0,10*ROW('Water Data'!H54)),NA())</f>
        <v>#N/A</v>
      </c>
      <c r="Q60" s="99" t="e">
        <f ca="true">+IF(AND(ISNUMBER(OFFSET('Water Data'!$H$6,0,10*ROW('Water Data'!H54))),'Data Summary'!CF60="Yes"),OFFSET('Water Data'!$H$6,0,10*ROW('Water Data'!H54)),NA())</f>
        <v>#N/A</v>
      </c>
      <c r="R60" s="99" t="e">
        <f ca="true">+IF(AND(ISNUMBER(OFFSET('Water Data'!$H$9,0,10*ROW('Water Data'!H54))),'Data Summary'!CG60="Yes"),OFFSET('Water Data'!$H$9,0,10*ROW('Water Data'!H54)),NA())</f>
        <v>#N/A</v>
      </c>
      <c r="S60" s="99" t="e">
        <f ca="true">+IF(AND(ISNUMBER(OFFSET('Water Data'!$I$4,0,10*ROW('Water Data'!I54))),'Data Summary'!CH60="Yes"),100-OFFSET('Water Data'!$I$4,0,10*ROW('Water Data'!I54)),NA())</f>
        <v>#N/A</v>
      </c>
      <c r="T60" s="99" t="e">
        <f ca="true">+IF(AND(ISNUMBER(OFFSET('Water Data'!$I$6,0,10*ROW('Water Data'!I54))),'Data Summary'!CI60="Yes"),OFFSET('Water Data'!$I$6,0,10*ROW('Water Data'!I54)),NA())</f>
        <v>#N/A</v>
      </c>
      <c r="U60" s="99" t="e">
        <f ca="true">+IF(AND(ISNUMBER(OFFSET('Water Data'!$I$9,0,10*ROW('Water Data'!I54))),'Data Summary'!CJ60="Yes"),OFFSET('Water Data'!$I$9,0,10*ROW('Water Data'!I54)),NA())</f>
        <v>#N/A</v>
      </c>
      <c r="V60" s="100" t="e">
        <f ca="true">+IF(AND(ISNUMBER(OFFSET('Sanitation Data'!$D$4,0,10*ROW('Sanitation Data'!D54))),'Data Summary'!CK60="Yes"),100-OFFSET('Sanitation Data'!$D$4,0,10*ROW('Sanitation Data'!D54)),NA())</f>
        <v>#N/A</v>
      </c>
      <c r="W60" s="100" t="e">
        <f ca="true">+IF(AND(ISNUMBER(OFFSET('Sanitation Data'!$D$6,0,10*ROW('Sanitation Data'!D54))),'Data Summary'!CL60="Yes"),OFFSET('Sanitation Data'!$D$6,0,10*ROW('Sanitation Data'!D54)),NA())</f>
        <v>#N/A</v>
      </c>
      <c r="X60" s="100" t="e">
        <f ca="true">+IF(AND(ISNUMBER(OFFSET('Sanitation Data'!$D$10,0,10*ROW('Sanitation Data'!D54))),'Data Summary'!CM60="Yes"),OFFSET('Sanitation Data'!$D$10,0,10*ROW('Sanitation Data'!D54)),NA())</f>
        <v>#N/A</v>
      </c>
      <c r="Y60" s="100" t="e">
        <f ca="true">+IF(AND(ISNUMBER(OFFSET('Sanitation Data'!$D$11,0,10*ROW('Sanitation Data'!D54))),'Data Summary'!CN60="Yes"),OFFSET('Sanitation Data'!$D$11,0,10*ROW('Sanitation Data'!D54)),NA())</f>
        <v>#N/A</v>
      </c>
      <c r="Z60" s="100" t="e">
        <f ca="true">+IF(AND(ISNUMBER(OFFSET('Sanitation Data'!$D$12,0,10*ROW('Sanitation Data'!D54))),'Data Summary'!CO60="Yes"),OFFSET('Sanitation Data'!$D$12,0,10*ROW('Sanitation Data'!D54)),NA())</f>
        <v>#N/A</v>
      </c>
      <c r="AA60" s="100" t="e">
        <f ca="true">+IF(AND(ISNUMBER(OFFSET('Sanitation Data'!$E$4,0,10*ROW('Sanitation Data'!E54))),'Data Summary'!CP60="Yes"),100-OFFSET('Sanitation Data'!$E$4,0,10*ROW('Sanitation Data'!E54)),NA())</f>
        <v>#N/A</v>
      </c>
      <c r="AB60" s="100" t="e">
        <f ca="true">+IF(AND(ISNUMBER(OFFSET('Sanitation Data'!$E$6,0,10*ROW('Sanitation Data'!E54))),'Data Summary'!CQ60="Yes"),OFFSET('Sanitation Data'!$E$6,0,10*ROW('Sanitation Data'!E54)),NA())</f>
        <v>#N/A</v>
      </c>
      <c r="AC60" s="100" t="e">
        <f ca="true">+IF(AND(ISNUMBER(OFFSET('Sanitation Data'!$E$10,0,10*ROW('Sanitation Data'!E54))),'Data Summary'!CR60="Yes"),OFFSET('Sanitation Data'!$E$10,0,10*ROW('Sanitation Data'!E54)),NA())</f>
        <v>#N/A</v>
      </c>
      <c r="AD60" s="100" t="e">
        <f ca="true">+IF(AND(ISNUMBER(OFFSET('Sanitation Data'!$E$11,0,10*ROW('Sanitation Data'!E54))),'Data Summary'!CS60="Yes"),OFFSET('Sanitation Data'!$E$11,0,10*ROW('Sanitation Data'!E54)),NA())</f>
        <v>#N/A</v>
      </c>
      <c r="AE60" s="100" t="e">
        <f ca="true">+IF(AND(ISNUMBER(OFFSET('Sanitation Data'!$E$12,0,10*ROW('Sanitation Data'!E54))),'Data Summary'!CT60="Yes"),OFFSET('Sanitation Data'!$E$12,0,10*ROW('Sanitation Data'!E54)),NA())</f>
        <v>#N/A</v>
      </c>
      <c r="AF60" s="100" t="e">
        <f ca="true">+IF(AND(ISNUMBER(OFFSET('Sanitation Data'!$F$4,0,10*ROW('Sanitation Data'!F54))),'Data Summary'!CU60="Yes"),100-OFFSET('Sanitation Data'!$F$4,0,10*ROW('Sanitation Data'!F54)),NA())</f>
        <v>#N/A</v>
      </c>
      <c r="AG60" s="100" t="e">
        <f ca="true">+IF(AND(ISNUMBER(OFFSET('Sanitation Data'!$F$6,0,10*ROW('Sanitation Data'!F54))),'Data Summary'!CV60="Yes"),OFFSET('Sanitation Data'!$F$6,0,10*ROW('Sanitation Data'!F54)),NA())</f>
        <v>#N/A</v>
      </c>
      <c r="AH60" s="100" t="e">
        <f ca="true">+IF(AND(ISNUMBER(OFFSET('Sanitation Data'!$F$10,0,10*ROW('Sanitation Data'!F54))),'Data Summary'!CW60="Yes"),OFFSET('Sanitation Data'!$F$10,0,10*ROW('Sanitation Data'!F54)),NA())</f>
        <v>#N/A</v>
      </c>
      <c r="AI60" s="100" t="e">
        <f ca="true">+IF(AND(ISNUMBER(OFFSET('Sanitation Data'!$F$11,0,10*ROW('Sanitation Data'!F54))),'Data Summary'!CX60="Yes"),OFFSET('Sanitation Data'!$F$11,0,10*ROW('Sanitation Data'!F54)),NA())</f>
        <v>#N/A</v>
      </c>
      <c r="AJ60" s="100" t="e">
        <f ca="true">+IF(AND(ISNUMBER(OFFSET('Sanitation Data'!$F$12,0,10*ROW('Sanitation Data'!F54))),'Data Summary'!CY60="Yes"),OFFSET('Sanitation Data'!$F$12,0,10*ROW('Sanitation Data'!F54)),NA())</f>
        <v>#N/A</v>
      </c>
      <c r="AK60" s="100" t="e">
        <f ca="true">+IF(AND(ISNUMBER(OFFSET('Sanitation Data'!$G$4,0,10*ROW('Sanitation Data'!G54))),'Data Summary'!CZ60="Yes"),100-OFFSET('Sanitation Data'!$G$4,0,10*ROW('Sanitation Data'!G54)),NA())</f>
        <v>#N/A</v>
      </c>
      <c r="AL60" s="100" t="e">
        <f ca="true">+IF(AND(ISNUMBER(OFFSET('Sanitation Data'!$G$6,0,10*ROW('Sanitation Data'!G54))),'Data Summary'!DA60="Yes"),OFFSET('Sanitation Data'!$G$6,0,10*ROW('Sanitation Data'!G54)),NA())</f>
        <v>#N/A</v>
      </c>
      <c r="AM60" s="100" t="e">
        <f ca="true">+IF(AND(ISNUMBER(OFFSET('Sanitation Data'!$G$10,0,10*ROW('Sanitation Data'!G54))),'Data Summary'!DB60="Yes"),OFFSET('Sanitation Data'!$G$10,0,10*ROW('Sanitation Data'!G54)),NA())</f>
        <v>#N/A</v>
      </c>
      <c r="AN60" s="100" t="e">
        <f ca="true">+IF(AND(ISNUMBER(OFFSET('Sanitation Data'!$G$11,0,10*ROW('Sanitation Data'!G54))),'Data Summary'!DC60="Yes"),OFFSET('Sanitation Data'!$G$11,0,10*ROW('Sanitation Data'!G54)),NA())</f>
        <v>#N/A</v>
      </c>
      <c r="AO60" s="100" t="e">
        <f ca="true">+IF(AND(ISNUMBER(OFFSET('Sanitation Data'!$G$12,0,10*ROW('Sanitation Data'!G54))),'Data Summary'!DD60="Yes"),OFFSET('Sanitation Data'!$G$12,0,10*ROW('Sanitation Data'!G54)),NA())</f>
        <v>#N/A</v>
      </c>
      <c r="AP60" s="100" t="e">
        <f ca="true">+IF(AND(ISNUMBER(OFFSET('Sanitation Data'!$H$4,0,10*ROW('Sanitation Data'!H54))),'Data Summary'!DE60="Yes"),100-OFFSET('Sanitation Data'!$H$4,0,10*ROW('Sanitation Data'!H54)),NA())</f>
        <v>#N/A</v>
      </c>
      <c r="AQ60" s="100" t="e">
        <f ca="true">+IF(AND(ISNUMBER(OFFSET('Sanitation Data'!$H$6,0,10*ROW('Sanitation Data'!H54))),'Data Summary'!DF60="Yes"),OFFSET('Sanitation Data'!$H$6,0,10*ROW('Sanitation Data'!H54)),NA())</f>
        <v>#N/A</v>
      </c>
      <c r="AR60" s="100" t="e">
        <f ca="true">+IF(AND(ISNUMBER(OFFSET('Sanitation Data'!$H$10,0,10*ROW('Sanitation Data'!H54))),'Data Summary'!DG60="Yes"),OFFSET('Sanitation Data'!$H$10,0,10*ROW('Sanitation Data'!H54)),NA())</f>
        <v>#N/A</v>
      </c>
      <c r="AS60" s="100" t="e">
        <f ca="true">+IF(AND(ISNUMBER(OFFSET('Sanitation Data'!$H$11,0,10*ROW('Sanitation Data'!H54))),'Data Summary'!DH60="Yes"),OFFSET('Sanitation Data'!$H$11,0,10*ROW('Sanitation Data'!H54)),NA())</f>
        <v>#N/A</v>
      </c>
      <c r="AT60" s="100" t="e">
        <f ca="true">+IF(AND(ISNUMBER(OFFSET('Sanitation Data'!$H$12,0,10*ROW('Sanitation Data'!H54))),'Data Summary'!DI60="Yes"),OFFSET('Sanitation Data'!$H$12,0,10*ROW('Sanitation Data'!H54)),NA())</f>
        <v>#N/A</v>
      </c>
      <c r="AU60" s="100" t="e">
        <f ca="true">+IF(AND(ISNUMBER(OFFSET('Sanitation Data'!$I$4,0,10*ROW('Sanitation Data'!I54))),'Data Summary'!DJ60="Yes"),100-OFFSET('Sanitation Data'!$I$4,0,10*ROW('Sanitation Data'!I54)),NA())</f>
        <v>#N/A</v>
      </c>
      <c r="AV60" s="100" t="e">
        <f ca="true">+IF(AND(ISNUMBER(OFFSET('Sanitation Data'!$I$6,0,10*ROW('Sanitation Data'!I54))),'Data Summary'!DK60="Yes"),OFFSET('Sanitation Data'!$I$6,0,10*ROW('Sanitation Data'!I54)),NA())</f>
        <v>#N/A</v>
      </c>
      <c r="AW60" s="100" t="e">
        <f ca="true">+IF(AND(ISNUMBER(OFFSET('Sanitation Data'!$I$10,0,10*ROW('Sanitation Data'!I54))),'Data Summary'!DL60="Yes"),OFFSET('Sanitation Data'!$I$10,0,10*ROW('Sanitation Data'!I54)),NA())</f>
        <v>#N/A</v>
      </c>
      <c r="AX60" s="100" t="e">
        <f ca="true">+IF(AND(ISNUMBER(OFFSET('Sanitation Data'!$I$11,0,10*ROW('Sanitation Data'!I54))),'Data Summary'!DM60="Yes"),OFFSET('Sanitation Data'!$I$11,0,10*ROW('Sanitation Data'!I54)),NA())</f>
        <v>#N/A</v>
      </c>
      <c r="AY60" s="100" t="e">
        <f ca="true">+IF(AND(ISNUMBER(OFFSET('Sanitation Data'!$I$12,0,10*ROW('Sanitation Data'!I54))),'Data Summary'!DN60="Yes"),OFFSET('Sanitation Data'!$I$12,0,10*ROW('Sanitation Data'!I54)),NA())</f>
        <v>#N/A</v>
      </c>
      <c r="AZ60" s="101" t="e">
        <f ca="true">+IF(AND(ISNUMBER(OFFSET('Hygiene Data'!$D$5,0,10*ROW('Hygiene Data'!D54))),'Data Summary'!DO60="Yes"),OFFSET('Hygiene Data'!$D$5,0,10*ROW('Hygiene Data'!D54)),NA())</f>
        <v>#N/A</v>
      </c>
      <c r="BA60" s="101" t="e">
        <f ca="true">+IF(AND(ISNUMBER(OFFSET('Hygiene Data'!$D$7,0,10*ROW('Hygiene Data'!D54))),'Data Summary'!DP60="Yes"),OFFSET('Hygiene Data'!$D$7,0,10*ROW('Hygiene Data'!D54)),NA())</f>
        <v>#N/A</v>
      </c>
      <c r="BB60" s="101" t="e">
        <f ca="true">+IF(AND(ISNUMBER(OFFSET('Hygiene Data'!$D$9,0,10*ROW('Hygiene Data'!D54))),'Data Summary'!DQ60="Yes"),OFFSET('Hygiene Data'!$D$9,0,10*ROW('Hygiene Data'!D54)),NA())</f>
        <v>#N/A</v>
      </c>
      <c r="BC60" s="101" t="e">
        <f ca="true">+IF(AND(ISNUMBER(OFFSET('Hygiene Data'!$E$5,0,10*ROW('Hygiene Data'!E54))),'Data Summary'!DR60="Yes"),OFFSET('Hygiene Data'!$E$5,0,10*ROW('Hygiene Data'!E54)),NA())</f>
        <v>#N/A</v>
      </c>
      <c r="BD60" s="101" t="e">
        <f ca="true">+IF(AND(ISNUMBER(OFFSET('Hygiene Data'!$E$7,0,10*ROW('Hygiene Data'!E54))),'Data Summary'!DS60="Yes"),OFFSET('Hygiene Data'!$E$7,0,10*ROW('Hygiene Data'!E54)),NA())</f>
        <v>#N/A</v>
      </c>
      <c r="BE60" s="101" t="e">
        <f ca="true">+IF(AND(ISNUMBER(OFFSET('Hygiene Data'!$E$9,0,10*ROW('Hygiene Data'!E54))),'Data Summary'!DT60="Yes"),OFFSET('Hygiene Data'!$E$9,0,10*ROW('Hygiene Data'!E54)),NA())</f>
        <v>#N/A</v>
      </c>
      <c r="BF60" s="101" t="e">
        <f ca="true">+IF(AND(ISNUMBER(OFFSET('Hygiene Data'!$F$5,0,10*ROW('Hygiene Data'!F54))),'Data Summary'!DU60="Yes"),OFFSET('Hygiene Data'!$F$5,0,10*ROW('Hygiene Data'!F54)),NA())</f>
        <v>#N/A</v>
      </c>
      <c r="BG60" s="101" t="e">
        <f ca="true">+IF(AND(ISNUMBER(OFFSET('Hygiene Data'!$F$7,0,10*ROW('Hygiene Data'!F54))),'Data Summary'!DV60="Yes"),OFFSET('Hygiene Data'!$F$7,0,10*ROW('Hygiene Data'!F54)),NA())</f>
        <v>#N/A</v>
      </c>
      <c r="BH60" s="101" t="e">
        <f ca="true">+IF(AND(ISNUMBER(OFFSET('Hygiene Data'!$F$9,0,10*ROW('Hygiene Data'!F54))),'Data Summary'!DW60="Yes"),OFFSET('Hygiene Data'!$F$9,0,10*ROW('Hygiene Data'!F54)),NA())</f>
        <v>#N/A</v>
      </c>
      <c r="BI60" s="101" t="e">
        <f ca="true">+IF(AND(ISNUMBER(OFFSET('Hygiene Data'!$G$5,0,10*ROW('Hygiene Data'!G54))),'Data Summary'!DX60="Yes"),OFFSET('Hygiene Data'!$G$5,0,10*ROW('Hygiene Data'!G54)),NA())</f>
        <v>#N/A</v>
      </c>
      <c r="BJ60" s="101" t="e">
        <f ca="true">+IF(AND(ISNUMBER(OFFSET('Hygiene Data'!$G$7,0,10*ROW('Hygiene Data'!G54))),'Data Summary'!DY60="Yes"),OFFSET('Hygiene Data'!$G$7,0,10*ROW('Hygiene Data'!G54)),NA())</f>
        <v>#N/A</v>
      </c>
      <c r="BK60" s="101" t="e">
        <f ca="true">+IF(AND(ISNUMBER(OFFSET('Hygiene Data'!$G$9,0,10*ROW('Hygiene Data'!G54))),'Data Summary'!DZ60="Yes"),OFFSET('Hygiene Data'!$G$9,0,10*ROW('Hygiene Data'!G54)),NA())</f>
        <v>#N/A</v>
      </c>
      <c r="BL60" s="101" t="e">
        <f ca="true">+IF(AND(ISNUMBER(OFFSET('Hygiene Data'!$H$5,0,10*ROW('Hygiene Data'!H54))),'Data Summary'!EA60="Yes"),OFFSET('Hygiene Data'!$H$5,0,10*ROW('Hygiene Data'!H54)),NA())</f>
        <v>#N/A</v>
      </c>
      <c r="BM60" s="101" t="e">
        <f ca="true">+IF(AND(ISNUMBER(OFFSET('Hygiene Data'!$H$7,0,10*ROW('Hygiene Data'!H54))),'Data Summary'!EB60="Yes"),OFFSET('Hygiene Data'!$H$7,0,10*ROW('Hygiene Data'!H54)),NA())</f>
        <v>#N/A</v>
      </c>
      <c r="BN60" s="101" t="e">
        <f ca="true">+IF(AND(ISNUMBER(OFFSET('Hygiene Data'!$H$9,0,10*ROW('Hygiene Data'!H54))),'Data Summary'!EC60="Yes"),OFFSET('Hygiene Data'!$H$9,0,10*ROW('Hygiene Data'!H54)),NA())</f>
        <v>#N/A</v>
      </c>
      <c r="BO60" s="101" t="e">
        <f ca="true">+IF(AND(ISNUMBER(OFFSET('Hygiene Data'!$I$5,0,10*ROW('Hygiene Data'!I54))),'Data Summary'!ED60="Yes"),OFFSET('Hygiene Data'!$I$5,0,10*ROW('Hygiene Data'!I54)),NA())</f>
        <v>#N/A</v>
      </c>
      <c r="BP60" s="101" t="e">
        <f ca="true">+IF(AND(ISNUMBER(OFFSET('Hygiene Data'!$I$7,0,10*ROW('Hygiene Data'!I54))),'Data Summary'!EE60="Yes"),OFFSET('Hygiene Data'!$I$7,0,10*ROW('Hygiene Data'!I54)),NA())</f>
        <v>#N/A</v>
      </c>
      <c r="BQ60" s="101" t="e">
        <f ca="true">+IF(AND(ISNUMBER(OFFSET('Hygiene Data'!$I$9,0,10*ROW('Hygiene Data'!I54))),'Data Summary'!EF60="Yes"),OFFSET('Hygiene Data'!$I$9,0,10*ROW('Hygiene Data'!I54)),NA())</f>
        <v>#N/A</v>
      </c>
    </row>
    <row xmlns:x14ac="http://schemas.microsoft.com/office/spreadsheetml/2009/9/ac" r="61" x14ac:dyDescent="0.2">
      <c r="A61" s="362" t="e">
        <f ca="true">+RIGHT('Data Summary'!A61,LEN('Data Summary'!A61)-9)</f>
        <v>#VALUE!</v>
      </c>
      <c r="B61" s="38" t="str">
        <f ca="true">+IF(ISTEXT('Data Summary'!B61),'Data Summary'!B61,"")</f>
        <v/>
      </c>
      <c r="C61" s="361" t="e">
        <f ca="true">+VALUE('Data Summary'!C61)</f>
        <v>#VALUE!</v>
      </c>
      <c r="D61" s="99" t="e">
        <f ca="true">+IF(AND(ISNUMBER(OFFSET('Water Data'!$D$4,0,10*ROW('Water Data'!D55))),'Data Summary'!BS61="Yes"),100-OFFSET('Water Data'!$D$4,0,10*ROW('Water Data'!D55)),NA())</f>
        <v>#N/A</v>
      </c>
      <c r="E61" s="99" t="e">
        <f ca="true">+IF(AND(ISNUMBER(OFFSET('Water Data'!$D$6,0,10*ROW('Water Data'!D55))),'Data Summary'!BT61="Yes"),OFFSET('Water Data'!$D$6,0,10*ROW('Water Data'!D55)),NA())</f>
        <v>#N/A</v>
      </c>
      <c r="F61" s="99" t="e">
        <f ca="true">+IF(AND(ISNUMBER(OFFSET('Water Data'!$D$9,0,10*ROW('Water Data'!D55))),'Data Summary'!BU61="Yes"),OFFSET('Water Data'!$D$9,0,10*ROW('Water Data'!D55)),NA())</f>
        <v>#N/A</v>
      </c>
      <c r="G61" s="99" t="e">
        <f ca="true">+IF(AND(ISNUMBER(OFFSET('Water Data'!$E$4,0,10*ROW('Water Data'!E55))),'Data Summary'!BV61="Yes"),100-OFFSET('Water Data'!$E$4,0,10*ROW('Water Data'!E55)),NA())</f>
        <v>#N/A</v>
      </c>
      <c r="H61" s="99" t="e">
        <f ca="true">+IF(AND(ISNUMBER(OFFSET('Water Data'!$E$6,0,10*ROW('Water Data'!E55))),'Data Summary'!BW61="Yes"),OFFSET('Water Data'!$E$6,0,10*ROW('Water Data'!E55)),NA())</f>
        <v>#N/A</v>
      </c>
      <c r="I61" s="99" t="e">
        <f ca="true">+IF(AND(ISNUMBER(OFFSET('Water Data'!$E$9,0,10*ROW('Water Data'!E55))),'Data Summary'!BX61="Yes"),OFFSET('Water Data'!$E$9,0,10*ROW('Water Data'!E55)),NA())</f>
        <v>#N/A</v>
      </c>
      <c r="J61" s="99" t="e">
        <f ca="true">+IF(AND(ISNUMBER(OFFSET('Water Data'!$F$4,0,10*ROW('Water Data'!F55))),'Data Summary'!BY61="Yes"),100-OFFSET('Water Data'!$F$4,0,10*ROW('Water Data'!F55)),NA())</f>
        <v>#N/A</v>
      </c>
      <c r="K61" s="99" t="e">
        <f ca="true">+IF(AND(ISNUMBER(OFFSET('Water Data'!$F$6,0,10*ROW('Water Data'!F55))),'Data Summary'!BZ61="Yes"),OFFSET('Water Data'!$F$6,0,10*ROW('Water Data'!F55)),NA())</f>
        <v>#N/A</v>
      </c>
      <c r="L61" s="99" t="e">
        <f ca="true">+IF(AND(ISNUMBER(OFFSET('Water Data'!$F$9,0,10*ROW('Water Data'!F55))),'Data Summary'!CA61="Yes"),OFFSET('Water Data'!$F$9,0,10*ROW('Water Data'!F55)),NA())</f>
        <v>#N/A</v>
      </c>
      <c r="M61" s="99" t="e">
        <f ca="true">+IF(AND(ISNUMBER(OFFSET('Water Data'!$G$4,0,10*ROW('Water Data'!G55))),'Data Summary'!CB61="Yes"),100-OFFSET('Water Data'!$G$4,0,10*ROW('Water Data'!G55)),NA())</f>
        <v>#N/A</v>
      </c>
      <c r="N61" s="99" t="e">
        <f ca="true">+IF(AND(ISNUMBER(OFFSET('Water Data'!$G$6,0,10*ROW('Water Data'!G55))),'Data Summary'!CC61="Yes"),OFFSET('Water Data'!$G$6,0,10*ROW('Water Data'!G55)),NA())</f>
        <v>#N/A</v>
      </c>
      <c r="O61" s="99" t="e">
        <f ca="true">+IF(AND(ISNUMBER(OFFSET('Water Data'!$G$9,0,10*ROW('Water Data'!G55))),'Data Summary'!CD61="Yes"),OFFSET('Water Data'!$G$9,0,10*ROW('Water Data'!G55)),NA())</f>
        <v>#N/A</v>
      </c>
      <c r="P61" s="99" t="e">
        <f ca="true">+IF(AND(ISNUMBER(OFFSET('Water Data'!$H$4,0,10*ROW('Water Data'!H55))),'Data Summary'!CE61="Yes"),100-OFFSET('Water Data'!$H$4,0,10*ROW('Water Data'!H55)),NA())</f>
        <v>#N/A</v>
      </c>
      <c r="Q61" s="99" t="e">
        <f ca="true">+IF(AND(ISNUMBER(OFFSET('Water Data'!$H$6,0,10*ROW('Water Data'!H55))),'Data Summary'!CF61="Yes"),OFFSET('Water Data'!$H$6,0,10*ROW('Water Data'!H55)),NA())</f>
        <v>#N/A</v>
      </c>
      <c r="R61" s="99" t="e">
        <f ca="true">+IF(AND(ISNUMBER(OFFSET('Water Data'!$H$9,0,10*ROW('Water Data'!H55))),'Data Summary'!CG61="Yes"),OFFSET('Water Data'!$H$9,0,10*ROW('Water Data'!H55)),NA())</f>
        <v>#N/A</v>
      </c>
      <c r="S61" s="99" t="e">
        <f ca="true">+IF(AND(ISNUMBER(OFFSET('Water Data'!$I$4,0,10*ROW('Water Data'!I55))),'Data Summary'!CH61="Yes"),100-OFFSET('Water Data'!$I$4,0,10*ROW('Water Data'!I55)),NA())</f>
        <v>#N/A</v>
      </c>
      <c r="T61" s="99" t="e">
        <f ca="true">+IF(AND(ISNUMBER(OFFSET('Water Data'!$I$6,0,10*ROW('Water Data'!I55))),'Data Summary'!CI61="Yes"),OFFSET('Water Data'!$I$6,0,10*ROW('Water Data'!I55)),NA())</f>
        <v>#N/A</v>
      </c>
      <c r="U61" s="99" t="e">
        <f ca="true">+IF(AND(ISNUMBER(OFFSET('Water Data'!$I$9,0,10*ROW('Water Data'!I55))),'Data Summary'!CJ61="Yes"),OFFSET('Water Data'!$I$9,0,10*ROW('Water Data'!I55)),NA())</f>
        <v>#N/A</v>
      </c>
      <c r="V61" s="100" t="e">
        <f ca="true">+IF(AND(ISNUMBER(OFFSET('Sanitation Data'!$D$4,0,10*ROW('Sanitation Data'!D55))),'Data Summary'!CK61="Yes"),100-OFFSET('Sanitation Data'!$D$4,0,10*ROW('Sanitation Data'!D55)),NA())</f>
        <v>#N/A</v>
      </c>
      <c r="W61" s="100" t="e">
        <f ca="true">+IF(AND(ISNUMBER(OFFSET('Sanitation Data'!$D$6,0,10*ROW('Sanitation Data'!D55))),'Data Summary'!CL61="Yes"),OFFSET('Sanitation Data'!$D$6,0,10*ROW('Sanitation Data'!D55)),NA())</f>
        <v>#N/A</v>
      </c>
      <c r="X61" s="100" t="e">
        <f ca="true">+IF(AND(ISNUMBER(OFFSET('Sanitation Data'!$D$10,0,10*ROW('Sanitation Data'!D55))),'Data Summary'!CM61="Yes"),OFFSET('Sanitation Data'!$D$10,0,10*ROW('Sanitation Data'!D55)),NA())</f>
        <v>#N/A</v>
      </c>
      <c r="Y61" s="100" t="e">
        <f ca="true">+IF(AND(ISNUMBER(OFFSET('Sanitation Data'!$D$11,0,10*ROW('Sanitation Data'!D55))),'Data Summary'!CN61="Yes"),OFFSET('Sanitation Data'!$D$11,0,10*ROW('Sanitation Data'!D55)),NA())</f>
        <v>#N/A</v>
      </c>
      <c r="Z61" s="100" t="e">
        <f ca="true">+IF(AND(ISNUMBER(OFFSET('Sanitation Data'!$D$12,0,10*ROW('Sanitation Data'!D55))),'Data Summary'!CO61="Yes"),OFFSET('Sanitation Data'!$D$12,0,10*ROW('Sanitation Data'!D55)),NA())</f>
        <v>#N/A</v>
      </c>
      <c r="AA61" s="100" t="e">
        <f ca="true">+IF(AND(ISNUMBER(OFFSET('Sanitation Data'!$E$4,0,10*ROW('Sanitation Data'!E55))),'Data Summary'!CP61="Yes"),100-OFFSET('Sanitation Data'!$E$4,0,10*ROW('Sanitation Data'!E55)),NA())</f>
        <v>#N/A</v>
      </c>
      <c r="AB61" s="100" t="e">
        <f ca="true">+IF(AND(ISNUMBER(OFFSET('Sanitation Data'!$E$6,0,10*ROW('Sanitation Data'!E55))),'Data Summary'!CQ61="Yes"),OFFSET('Sanitation Data'!$E$6,0,10*ROW('Sanitation Data'!E55)),NA())</f>
        <v>#N/A</v>
      </c>
      <c r="AC61" s="100" t="e">
        <f ca="true">+IF(AND(ISNUMBER(OFFSET('Sanitation Data'!$E$10,0,10*ROW('Sanitation Data'!E55))),'Data Summary'!CR61="Yes"),OFFSET('Sanitation Data'!$E$10,0,10*ROW('Sanitation Data'!E55)),NA())</f>
        <v>#N/A</v>
      </c>
      <c r="AD61" s="100" t="e">
        <f ca="true">+IF(AND(ISNUMBER(OFFSET('Sanitation Data'!$E$11,0,10*ROW('Sanitation Data'!E55))),'Data Summary'!CS61="Yes"),OFFSET('Sanitation Data'!$E$11,0,10*ROW('Sanitation Data'!E55)),NA())</f>
        <v>#N/A</v>
      </c>
      <c r="AE61" s="100" t="e">
        <f ca="true">+IF(AND(ISNUMBER(OFFSET('Sanitation Data'!$E$12,0,10*ROW('Sanitation Data'!E55))),'Data Summary'!CT61="Yes"),OFFSET('Sanitation Data'!$E$12,0,10*ROW('Sanitation Data'!E55)),NA())</f>
        <v>#N/A</v>
      </c>
      <c r="AF61" s="100" t="e">
        <f ca="true">+IF(AND(ISNUMBER(OFFSET('Sanitation Data'!$F$4,0,10*ROW('Sanitation Data'!F55))),'Data Summary'!CU61="Yes"),100-OFFSET('Sanitation Data'!$F$4,0,10*ROW('Sanitation Data'!F55)),NA())</f>
        <v>#N/A</v>
      </c>
      <c r="AG61" s="100" t="e">
        <f ca="true">+IF(AND(ISNUMBER(OFFSET('Sanitation Data'!$F$6,0,10*ROW('Sanitation Data'!F55))),'Data Summary'!CV61="Yes"),OFFSET('Sanitation Data'!$F$6,0,10*ROW('Sanitation Data'!F55)),NA())</f>
        <v>#N/A</v>
      </c>
      <c r="AH61" s="100" t="e">
        <f ca="true">+IF(AND(ISNUMBER(OFFSET('Sanitation Data'!$F$10,0,10*ROW('Sanitation Data'!F55))),'Data Summary'!CW61="Yes"),OFFSET('Sanitation Data'!$F$10,0,10*ROW('Sanitation Data'!F55)),NA())</f>
        <v>#N/A</v>
      </c>
      <c r="AI61" s="100" t="e">
        <f ca="true">+IF(AND(ISNUMBER(OFFSET('Sanitation Data'!$F$11,0,10*ROW('Sanitation Data'!F55))),'Data Summary'!CX61="Yes"),OFFSET('Sanitation Data'!$F$11,0,10*ROW('Sanitation Data'!F55)),NA())</f>
        <v>#N/A</v>
      </c>
      <c r="AJ61" s="100" t="e">
        <f ca="true">+IF(AND(ISNUMBER(OFFSET('Sanitation Data'!$F$12,0,10*ROW('Sanitation Data'!F55))),'Data Summary'!CY61="Yes"),OFFSET('Sanitation Data'!$F$12,0,10*ROW('Sanitation Data'!F55)),NA())</f>
        <v>#N/A</v>
      </c>
      <c r="AK61" s="100" t="e">
        <f ca="true">+IF(AND(ISNUMBER(OFFSET('Sanitation Data'!$G$4,0,10*ROW('Sanitation Data'!G55))),'Data Summary'!CZ61="Yes"),100-OFFSET('Sanitation Data'!$G$4,0,10*ROW('Sanitation Data'!G55)),NA())</f>
        <v>#N/A</v>
      </c>
      <c r="AL61" s="100" t="e">
        <f ca="true">+IF(AND(ISNUMBER(OFFSET('Sanitation Data'!$G$6,0,10*ROW('Sanitation Data'!G55))),'Data Summary'!DA61="Yes"),OFFSET('Sanitation Data'!$G$6,0,10*ROW('Sanitation Data'!G55)),NA())</f>
        <v>#N/A</v>
      </c>
      <c r="AM61" s="100" t="e">
        <f ca="true">+IF(AND(ISNUMBER(OFFSET('Sanitation Data'!$G$10,0,10*ROW('Sanitation Data'!G55))),'Data Summary'!DB61="Yes"),OFFSET('Sanitation Data'!$G$10,0,10*ROW('Sanitation Data'!G55)),NA())</f>
        <v>#N/A</v>
      </c>
      <c r="AN61" s="100" t="e">
        <f ca="true">+IF(AND(ISNUMBER(OFFSET('Sanitation Data'!$G$11,0,10*ROW('Sanitation Data'!G55))),'Data Summary'!DC61="Yes"),OFFSET('Sanitation Data'!$G$11,0,10*ROW('Sanitation Data'!G55)),NA())</f>
        <v>#N/A</v>
      </c>
      <c r="AO61" s="100" t="e">
        <f ca="true">+IF(AND(ISNUMBER(OFFSET('Sanitation Data'!$G$12,0,10*ROW('Sanitation Data'!G55))),'Data Summary'!DD61="Yes"),OFFSET('Sanitation Data'!$G$12,0,10*ROW('Sanitation Data'!G55)),NA())</f>
        <v>#N/A</v>
      </c>
      <c r="AP61" s="100" t="e">
        <f ca="true">+IF(AND(ISNUMBER(OFFSET('Sanitation Data'!$H$4,0,10*ROW('Sanitation Data'!H55))),'Data Summary'!DE61="Yes"),100-OFFSET('Sanitation Data'!$H$4,0,10*ROW('Sanitation Data'!H55)),NA())</f>
        <v>#N/A</v>
      </c>
      <c r="AQ61" s="100" t="e">
        <f ca="true">+IF(AND(ISNUMBER(OFFSET('Sanitation Data'!$H$6,0,10*ROW('Sanitation Data'!H55))),'Data Summary'!DF61="Yes"),OFFSET('Sanitation Data'!$H$6,0,10*ROW('Sanitation Data'!H55)),NA())</f>
        <v>#N/A</v>
      </c>
      <c r="AR61" s="100" t="e">
        <f ca="true">+IF(AND(ISNUMBER(OFFSET('Sanitation Data'!$H$10,0,10*ROW('Sanitation Data'!H55))),'Data Summary'!DG61="Yes"),OFFSET('Sanitation Data'!$H$10,0,10*ROW('Sanitation Data'!H55)),NA())</f>
        <v>#N/A</v>
      </c>
      <c r="AS61" s="100" t="e">
        <f ca="true">+IF(AND(ISNUMBER(OFFSET('Sanitation Data'!$H$11,0,10*ROW('Sanitation Data'!H55))),'Data Summary'!DH61="Yes"),OFFSET('Sanitation Data'!$H$11,0,10*ROW('Sanitation Data'!H55)),NA())</f>
        <v>#N/A</v>
      </c>
      <c r="AT61" s="100" t="e">
        <f ca="true">+IF(AND(ISNUMBER(OFFSET('Sanitation Data'!$H$12,0,10*ROW('Sanitation Data'!H55))),'Data Summary'!DI61="Yes"),OFFSET('Sanitation Data'!$H$12,0,10*ROW('Sanitation Data'!H55)),NA())</f>
        <v>#N/A</v>
      </c>
      <c r="AU61" s="100" t="e">
        <f ca="true">+IF(AND(ISNUMBER(OFFSET('Sanitation Data'!$I$4,0,10*ROW('Sanitation Data'!I55))),'Data Summary'!DJ61="Yes"),100-OFFSET('Sanitation Data'!$I$4,0,10*ROW('Sanitation Data'!I55)),NA())</f>
        <v>#N/A</v>
      </c>
      <c r="AV61" s="100" t="e">
        <f ca="true">+IF(AND(ISNUMBER(OFFSET('Sanitation Data'!$I$6,0,10*ROW('Sanitation Data'!I55))),'Data Summary'!DK61="Yes"),OFFSET('Sanitation Data'!$I$6,0,10*ROW('Sanitation Data'!I55)),NA())</f>
        <v>#N/A</v>
      </c>
      <c r="AW61" s="100" t="e">
        <f ca="true">+IF(AND(ISNUMBER(OFFSET('Sanitation Data'!$I$10,0,10*ROW('Sanitation Data'!I55))),'Data Summary'!DL61="Yes"),OFFSET('Sanitation Data'!$I$10,0,10*ROW('Sanitation Data'!I55)),NA())</f>
        <v>#N/A</v>
      </c>
      <c r="AX61" s="100" t="e">
        <f ca="true">+IF(AND(ISNUMBER(OFFSET('Sanitation Data'!$I$11,0,10*ROW('Sanitation Data'!I55))),'Data Summary'!DM61="Yes"),OFFSET('Sanitation Data'!$I$11,0,10*ROW('Sanitation Data'!I55)),NA())</f>
        <v>#N/A</v>
      </c>
      <c r="AY61" s="100" t="e">
        <f ca="true">+IF(AND(ISNUMBER(OFFSET('Sanitation Data'!$I$12,0,10*ROW('Sanitation Data'!I55))),'Data Summary'!DN61="Yes"),OFFSET('Sanitation Data'!$I$12,0,10*ROW('Sanitation Data'!I55)),NA())</f>
        <v>#N/A</v>
      </c>
      <c r="AZ61" s="101" t="e">
        <f ca="true">+IF(AND(ISNUMBER(OFFSET('Hygiene Data'!$D$5,0,10*ROW('Hygiene Data'!D55))),'Data Summary'!DO61="Yes"),OFFSET('Hygiene Data'!$D$5,0,10*ROW('Hygiene Data'!D55)),NA())</f>
        <v>#N/A</v>
      </c>
      <c r="BA61" s="101" t="e">
        <f ca="true">+IF(AND(ISNUMBER(OFFSET('Hygiene Data'!$D$7,0,10*ROW('Hygiene Data'!D55))),'Data Summary'!DP61="Yes"),OFFSET('Hygiene Data'!$D$7,0,10*ROW('Hygiene Data'!D55)),NA())</f>
        <v>#N/A</v>
      </c>
      <c r="BB61" s="101" t="e">
        <f ca="true">+IF(AND(ISNUMBER(OFFSET('Hygiene Data'!$D$9,0,10*ROW('Hygiene Data'!D55))),'Data Summary'!DQ61="Yes"),OFFSET('Hygiene Data'!$D$9,0,10*ROW('Hygiene Data'!D55)),NA())</f>
        <v>#N/A</v>
      </c>
      <c r="BC61" s="101" t="e">
        <f ca="true">+IF(AND(ISNUMBER(OFFSET('Hygiene Data'!$E$5,0,10*ROW('Hygiene Data'!E55))),'Data Summary'!DR61="Yes"),OFFSET('Hygiene Data'!$E$5,0,10*ROW('Hygiene Data'!E55)),NA())</f>
        <v>#N/A</v>
      </c>
      <c r="BD61" s="101" t="e">
        <f ca="true">+IF(AND(ISNUMBER(OFFSET('Hygiene Data'!$E$7,0,10*ROW('Hygiene Data'!E55))),'Data Summary'!DS61="Yes"),OFFSET('Hygiene Data'!$E$7,0,10*ROW('Hygiene Data'!E55)),NA())</f>
        <v>#N/A</v>
      </c>
      <c r="BE61" s="101" t="e">
        <f ca="true">+IF(AND(ISNUMBER(OFFSET('Hygiene Data'!$E$9,0,10*ROW('Hygiene Data'!E55))),'Data Summary'!DT61="Yes"),OFFSET('Hygiene Data'!$E$9,0,10*ROW('Hygiene Data'!E55)),NA())</f>
        <v>#N/A</v>
      </c>
      <c r="BF61" s="101" t="e">
        <f ca="true">+IF(AND(ISNUMBER(OFFSET('Hygiene Data'!$F$5,0,10*ROW('Hygiene Data'!F55))),'Data Summary'!DU61="Yes"),OFFSET('Hygiene Data'!$F$5,0,10*ROW('Hygiene Data'!F55)),NA())</f>
        <v>#N/A</v>
      </c>
      <c r="BG61" s="101" t="e">
        <f ca="true">+IF(AND(ISNUMBER(OFFSET('Hygiene Data'!$F$7,0,10*ROW('Hygiene Data'!F55))),'Data Summary'!DV61="Yes"),OFFSET('Hygiene Data'!$F$7,0,10*ROW('Hygiene Data'!F55)),NA())</f>
        <v>#N/A</v>
      </c>
      <c r="BH61" s="101" t="e">
        <f ca="true">+IF(AND(ISNUMBER(OFFSET('Hygiene Data'!$F$9,0,10*ROW('Hygiene Data'!F55))),'Data Summary'!DW61="Yes"),OFFSET('Hygiene Data'!$F$9,0,10*ROW('Hygiene Data'!F55)),NA())</f>
        <v>#N/A</v>
      </c>
      <c r="BI61" s="101" t="e">
        <f ca="true">+IF(AND(ISNUMBER(OFFSET('Hygiene Data'!$G$5,0,10*ROW('Hygiene Data'!G55))),'Data Summary'!DX61="Yes"),OFFSET('Hygiene Data'!$G$5,0,10*ROW('Hygiene Data'!G55)),NA())</f>
        <v>#N/A</v>
      </c>
      <c r="BJ61" s="101" t="e">
        <f ca="true">+IF(AND(ISNUMBER(OFFSET('Hygiene Data'!$G$7,0,10*ROW('Hygiene Data'!G55))),'Data Summary'!DY61="Yes"),OFFSET('Hygiene Data'!$G$7,0,10*ROW('Hygiene Data'!G55)),NA())</f>
        <v>#N/A</v>
      </c>
      <c r="BK61" s="101" t="e">
        <f ca="true">+IF(AND(ISNUMBER(OFFSET('Hygiene Data'!$G$9,0,10*ROW('Hygiene Data'!G55))),'Data Summary'!DZ61="Yes"),OFFSET('Hygiene Data'!$G$9,0,10*ROW('Hygiene Data'!G55)),NA())</f>
        <v>#N/A</v>
      </c>
      <c r="BL61" s="101" t="e">
        <f ca="true">+IF(AND(ISNUMBER(OFFSET('Hygiene Data'!$H$5,0,10*ROW('Hygiene Data'!H55))),'Data Summary'!EA61="Yes"),OFFSET('Hygiene Data'!$H$5,0,10*ROW('Hygiene Data'!H55)),NA())</f>
        <v>#N/A</v>
      </c>
      <c r="BM61" s="101" t="e">
        <f ca="true">+IF(AND(ISNUMBER(OFFSET('Hygiene Data'!$H$7,0,10*ROW('Hygiene Data'!H55))),'Data Summary'!EB61="Yes"),OFFSET('Hygiene Data'!$H$7,0,10*ROW('Hygiene Data'!H55)),NA())</f>
        <v>#N/A</v>
      </c>
      <c r="BN61" s="101" t="e">
        <f ca="true">+IF(AND(ISNUMBER(OFFSET('Hygiene Data'!$H$9,0,10*ROW('Hygiene Data'!H55))),'Data Summary'!EC61="Yes"),OFFSET('Hygiene Data'!$H$9,0,10*ROW('Hygiene Data'!H55)),NA())</f>
        <v>#N/A</v>
      </c>
      <c r="BO61" s="101" t="e">
        <f ca="true">+IF(AND(ISNUMBER(OFFSET('Hygiene Data'!$I$5,0,10*ROW('Hygiene Data'!I55))),'Data Summary'!ED61="Yes"),OFFSET('Hygiene Data'!$I$5,0,10*ROW('Hygiene Data'!I55)),NA())</f>
        <v>#N/A</v>
      </c>
      <c r="BP61" s="101" t="e">
        <f ca="true">+IF(AND(ISNUMBER(OFFSET('Hygiene Data'!$I$7,0,10*ROW('Hygiene Data'!I55))),'Data Summary'!EE61="Yes"),OFFSET('Hygiene Data'!$I$7,0,10*ROW('Hygiene Data'!I55)),NA())</f>
        <v>#N/A</v>
      </c>
      <c r="BQ61" s="101" t="e">
        <f ca="true">+IF(AND(ISNUMBER(OFFSET('Hygiene Data'!$I$9,0,10*ROW('Hygiene Data'!I55))),'Data Summary'!EF61="Yes"),OFFSET('Hygiene Data'!$I$9,0,10*ROW('Hygiene Data'!I55)),NA())</f>
        <v>#N/A</v>
      </c>
    </row>
    <row xmlns:x14ac="http://schemas.microsoft.com/office/spreadsheetml/2009/9/ac" r="62" x14ac:dyDescent="0.2">
      <c r="A62" s="362" t="e">
        <f ca="true">+RIGHT('Data Summary'!A62,LEN('Data Summary'!A62)-9)</f>
        <v>#VALUE!</v>
      </c>
      <c r="B62" s="38" t="str">
        <f ca="true">+IF(ISTEXT('Data Summary'!B62),'Data Summary'!B62,"")</f>
        <v/>
      </c>
      <c r="C62" s="361" t="e">
        <f ca="true">+VALUE('Data Summary'!C62)</f>
        <v>#VALUE!</v>
      </c>
      <c r="D62" s="99" t="e">
        <f ca="true">+IF(AND(ISNUMBER(OFFSET('Water Data'!$D$4,0,10*ROW('Water Data'!D56))),'Data Summary'!BS62="Yes"),100-OFFSET('Water Data'!$D$4,0,10*ROW('Water Data'!D56)),NA())</f>
        <v>#N/A</v>
      </c>
      <c r="E62" s="99" t="e">
        <f ca="true">+IF(AND(ISNUMBER(OFFSET('Water Data'!$D$6,0,10*ROW('Water Data'!D56))),'Data Summary'!BT62="Yes"),OFFSET('Water Data'!$D$6,0,10*ROW('Water Data'!D56)),NA())</f>
        <v>#N/A</v>
      </c>
      <c r="F62" s="99" t="e">
        <f ca="true">+IF(AND(ISNUMBER(OFFSET('Water Data'!$D$9,0,10*ROW('Water Data'!D56))),'Data Summary'!BU62="Yes"),OFFSET('Water Data'!$D$9,0,10*ROW('Water Data'!D56)),NA())</f>
        <v>#N/A</v>
      </c>
      <c r="G62" s="99" t="e">
        <f ca="true">+IF(AND(ISNUMBER(OFFSET('Water Data'!$E$4,0,10*ROW('Water Data'!E56))),'Data Summary'!BV62="Yes"),100-OFFSET('Water Data'!$E$4,0,10*ROW('Water Data'!E56)),NA())</f>
        <v>#N/A</v>
      </c>
      <c r="H62" s="99" t="e">
        <f ca="true">+IF(AND(ISNUMBER(OFFSET('Water Data'!$E$6,0,10*ROW('Water Data'!E56))),'Data Summary'!BW62="Yes"),OFFSET('Water Data'!$E$6,0,10*ROW('Water Data'!E56)),NA())</f>
        <v>#N/A</v>
      </c>
      <c r="I62" s="99" t="e">
        <f ca="true">+IF(AND(ISNUMBER(OFFSET('Water Data'!$E$9,0,10*ROW('Water Data'!E56))),'Data Summary'!BX62="Yes"),OFFSET('Water Data'!$E$9,0,10*ROW('Water Data'!E56)),NA())</f>
        <v>#N/A</v>
      </c>
      <c r="J62" s="99" t="e">
        <f ca="true">+IF(AND(ISNUMBER(OFFSET('Water Data'!$F$4,0,10*ROW('Water Data'!F56))),'Data Summary'!BY62="Yes"),100-OFFSET('Water Data'!$F$4,0,10*ROW('Water Data'!F56)),NA())</f>
        <v>#N/A</v>
      </c>
      <c r="K62" s="99" t="e">
        <f ca="true">+IF(AND(ISNUMBER(OFFSET('Water Data'!$F$6,0,10*ROW('Water Data'!F56))),'Data Summary'!BZ62="Yes"),OFFSET('Water Data'!$F$6,0,10*ROW('Water Data'!F56)),NA())</f>
        <v>#N/A</v>
      </c>
      <c r="L62" s="99" t="e">
        <f ca="true">+IF(AND(ISNUMBER(OFFSET('Water Data'!$F$9,0,10*ROW('Water Data'!F56))),'Data Summary'!CA62="Yes"),OFFSET('Water Data'!$F$9,0,10*ROW('Water Data'!F56)),NA())</f>
        <v>#N/A</v>
      </c>
      <c r="M62" s="99" t="e">
        <f ca="true">+IF(AND(ISNUMBER(OFFSET('Water Data'!$G$4,0,10*ROW('Water Data'!G56))),'Data Summary'!CB62="Yes"),100-OFFSET('Water Data'!$G$4,0,10*ROW('Water Data'!G56)),NA())</f>
        <v>#N/A</v>
      </c>
      <c r="N62" s="99" t="e">
        <f ca="true">+IF(AND(ISNUMBER(OFFSET('Water Data'!$G$6,0,10*ROW('Water Data'!G56))),'Data Summary'!CC62="Yes"),OFFSET('Water Data'!$G$6,0,10*ROW('Water Data'!G56)),NA())</f>
        <v>#N/A</v>
      </c>
      <c r="O62" s="99" t="e">
        <f ca="true">+IF(AND(ISNUMBER(OFFSET('Water Data'!$G$9,0,10*ROW('Water Data'!G56))),'Data Summary'!CD62="Yes"),OFFSET('Water Data'!$G$9,0,10*ROW('Water Data'!G56)),NA())</f>
        <v>#N/A</v>
      </c>
      <c r="P62" s="99" t="e">
        <f ca="true">+IF(AND(ISNUMBER(OFFSET('Water Data'!$H$4,0,10*ROW('Water Data'!H56))),'Data Summary'!CE62="Yes"),100-OFFSET('Water Data'!$H$4,0,10*ROW('Water Data'!H56)),NA())</f>
        <v>#N/A</v>
      </c>
      <c r="Q62" s="99" t="e">
        <f ca="true">+IF(AND(ISNUMBER(OFFSET('Water Data'!$H$6,0,10*ROW('Water Data'!H56))),'Data Summary'!CF62="Yes"),OFFSET('Water Data'!$H$6,0,10*ROW('Water Data'!H56)),NA())</f>
        <v>#N/A</v>
      </c>
      <c r="R62" s="99" t="e">
        <f ca="true">+IF(AND(ISNUMBER(OFFSET('Water Data'!$H$9,0,10*ROW('Water Data'!H56))),'Data Summary'!CG62="Yes"),OFFSET('Water Data'!$H$9,0,10*ROW('Water Data'!H56)),NA())</f>
        <v>#N/A</v>
      </c>
      <c r="S62" s="99" t="e">
        <f ca="true">+IF(AND(ISNUMBER(OFFSET('Water Data'!$I$4,0,10*ROW('Water Data'!I56))),'Data Summary'!CH62="Yes"),100-OFFSET('Water Data'!$I$4,0,10*ROW('Water Data'!I56)),NA())</f>
        <v>#N/A</v>
      </c>
      <c r="T62" s="99" t="e">
        <f ca="true">+IF(AND(ISNUMBER(OFFSET('Water Data'!$I$6,0,10*ROW('Water Data'!I56))),'Data Summary'!CI62="Yes"),OFFSET('Water Data'!$I$6,0,10*ROW('Water Data'!I56)),NA())</f>
        <v>#N/A</v>
      </c>
      <c r="U62" s="99" t="e">
        <f ca="true">+IF(AND(ISNUMBER(OFFSET('Water Data'!$I$9,0,10*ROW('Water Data'!I56))),'Data Summary'!CJ62="Yes"),OFFSET('Water Data'!$I$9,0,10*ROW('Water Data'!I56)),NA())</f>
        <v>#N/A</v>
      </c>
      <c r="V62" s="100" t="e">
        <f ca="true">+IF(AND(ISNUMBER(OFFSET('Sanitation Data'!$D$4,0,10*ROW('Sanitation Data'!D56))),'Data Summary'!CK62="Yes"),100-OFFSET('Sanitation Data'!$D$4,0,10*ROW('Sanitation Data'!D56)),NA())</f>
        <v>#N/A</v>
      </c>
      <c r="W62" s="100" t="e">
        <f ca="true">+IF(AND(ISNUMBER(OFFSET('Sanitation Data'!$D$6,0,10*ROW('Sanitation Data'!D56))),'Data Summary'!CL62="Yes"),OFFSET('Sanitation Data'!$D$6,0,10*ROW('Sanitation Data'!D56)),NA())</f>
        <v>#N/A</v>
      </c>
      <c r="X62" s="100" t="e">
        <f ca="true">+IF(AND(ISNUMBER(OFFSET('Sanitation Data'!$D$10,0,10*ROW('Sanitation Data'!D56))),'Data Summary'!CM62="Yes"),OFFSET('Sanitation Data'!$D$10,0,10*ROW('Sanitation Data'!D56)),NA())</f>
        <v>#N/A</v>
      </c>
      <c r="Y62" s="100" t="e">
        <f ca="true">+IF(AND(ISNUMBER(OFFSET('Sanitation Data'!$D$11,0,10*ROW('Sanitation Data'!D56))),'Data Summary'!CN62="Yes"),OFFSET('Sanitation Data'!$D$11,0,10*ROW('Sanitation Data'!D56)),NA())</f>
        <v>#N/A</v>
      </c>
      <c r="Z62" s="100" t="e">
        <f ca="true">+IF(AND(ISNUMBER(OFFSET('Sanitation Data'!$D$12,0,10*ROW('Sanitation Data'!D56))),'Data Summary'!CO62="Yes"),OFFSET('Sanitation Data'!$D$12,0,10*ROW('Sanitation Data'!D56)),NA())</f>
        <v>#N/A</v>
      </c>
      <c r="AA62" s="100" t="e">
        <f ca="true">+IF(AND(ISNUMBER(OFFSET('Sanitation Data'!$E$4,0,10*ROW('Sanitation Data'!E56))),'Data Summary'!CP62="Yes"),100-OFFSET('Sanitation Data'!$E$4,0,10*ROW('Sanitation Data'!E56)),NA())</f>
        <v>#N/A</v>
      </c>
      <c r="AB62" s="100" t="e">
        <f ca="true">+IF(AND(ISNUMBER(OFFSET('Sanitation Data'!$E$6,0,10*ROW('Sanitation Data'!E56))),'Data Summary'!CQ62="Yes"),OFFSET('Sanitation Data'!$E$6,0,10*ROW('Sanitation Data'!E56)),NA())</f>
        <v>#N/A</v>
      </c>
      <c r="AC62" s="100" t="e">
        <f ca="true">+IF(AND(ISNUMBER(OFFSET('Sanitation Data'!$E$10,0,10*ROW('Sanitation Data'!E56))),'Data Summary'!CR62="Yes"),OFFSET('Sanitation Data'!$E$10,0,10*ROW('Sanitation Data'!E56)),NA())</f>
        <v>#N/A</v>
      </c>
      <c r="AD62" s="100" t="e">
        <f ca="true">+IF(AND(ISNUMBER(OFFSET('Sanitation Data'!$E$11,0,10*ROW('Sanitation Data'!E56))),'Data Summary'!CS62="Yes"),OFFSET('Sanitation Data'!$E$11,0,10*ROW('Sanitation Data'!E56)),NA())</f>
        <v>#N/A</v>
      </c>
      <c r="AE62" s="100" t="e">
        <f ca="true">+IF(AND(ISNUMBER(OFFSET('Sanitation Data'!$E$12,0,10*ROW('Sanitation Data'!E56))),'Data Summary'!CT62="Yes"),OFFSET('Sanitation Data'!$E$12,0,10*ROW('Sanitation Data'!E56)),NA())</f>
        <v>#N/A</v>
      </c>
      <c r="AF62" s="100" t="e">
        <f ca="true">+IF(AND(ISNUMBER(OFFSET('Sanitation Data'!$F$4,0,10*ROW('Sanitation Data'!F56))),'Data Summary'!CU62="Yes"),100-OFFSET('Sanitation Data'!$F$4,0,10*ROW('Sanitation Data'!F56)),NA())</f>
        <v>#N/A</v>
      </c>
      <c r="AG62" s="100" t="e">
        <f ca="true">+IF(AND(ISNUMBER(OFFSET('Sanitation Data'!$F$6,0,10*ROW('Sanitation Data'!F56))),'Data Summary'!CV62="Yes"),OFFSET('Sanitation Data'!$F$6,0,10*ROW('Sanitation Data'!F56)),NA())</f>
        <v>#N/A</v>
      </c>
      <c r="AH62" s="100" t="e">
        <f ca="true">+IF(AND(ISNUMBER(OFFSET('Sanitation Data'!$F$10,0,10*ROW('Sanitation Data'!F56))),'Data Summary'!CW62="Yes"),OFFSET('Sanitation Data'!$F$10,0,10*ROW('Sanitation Data'!F56)),NA())</f>
        <v>#N/A</v>
      </c>
      <c r="AI62" s="100" t="e">
        <f ca="true">+IF(AND(ISNUMBER(OFFSET('Sanitation Data'!$F$11,0,10*ROW('Sanitation Data'!F56))),'Data Summary'!CX62="Yes"),OFFSET('Sanitation Data'!$F$11,0,10*ROW('Sanitation Data'!F56)),NA())</f>
        <v>#N/A</v>
      </c>
      <c r="AJ62" s="100" t="e">
        <f ca="true">+IF(AND(ISNUMBER(OFFSET('Sanitation Data'!$F$12,0,10*ROW('Sanitation Data'!F56))),'Data Summary'!CY62="Yes"),OFFSET('Sanitation Data'!$F$12,0,10*ROW('Sanitation Data'!F56)),NA())</f>
        <v>#N/A</v>
      </c>
      <c r="AK62" s="100" t="e">
        <f ca="true">+IF(AND(ISNUMBER(OFFSET('Sanitation Data'!$G$4,0,10*ROW('Sanitation Data'!G56))),'Data Summary'!CZ62="Yes"),100-OFFSET('Sanitation Data'!$G$4,0,10*ROW('Sanitation Data'!G56)),NA())</f>
        <v>#N/A</v>
      </c>
      <c r="AL62" s="100" t="e">
        <f ca="true">+IF(AND(ISNUMBER(OFFSET('Sanitation Data'!$G$6,0,10*ROW('Sanitation Data'!G56))),'Data Summary'!DA62="Yes"),OFFSET('Sanitation Data'!$G$6,0,10*ROW('Sanitation Data'!G56)),NA())</f>
        <v>#N/A</v>
      </c>
      <c r="AM62" s="100" t="e">
        <f ca="true">+IF(AND(ISNUMBER(OFFSET('Sanitation Data'!$G$10,0,10*ROW('Sanitation Data'!G56))),'Data Summary'!DB62="Yes"),OFFSET('Sanitation Data'!$G$10,0,10*ROW('Sanitation Data'!G56)),NA())</f>
        <v>#N/A</v>
      </c>
      <c r="AN62" s="100" t="e">
        <f ca="true">+IF(AND(ISNUMBER(OFFSET('Sanitation Data'!$G$11,0,10*ROW('Sanitation Data'!G56))),'Data Summary'!DC62="Yes"),OFFSET('Sanitation Data'!$G$11,0,10*ROW('Sanitation Data'!G56)),NA())</f>
        <v>#N/A</v>
      </c>
      <c r="AO62" s="100" t="e">
        <f ca="true">+IF(AND(ISNUMBER(OFFSET('Sanitation Data'!$G$12,0,10*ROW('Sanitation Data'!G56))),'Data Summary'!DD62="Yes"),OFFSET('Sanitation Data'!$G$12,0,10*ROW('Sanitation Data'!G56)),NA())</f>
        <v>#N/A</v>
      </c>
      <c r="AP62" s="100" t="e">
        <f ca="true">+IF(AND(ISNUMBER(OFFSET('Sanitation Data'!$H$4,0,10*ROW('Sanitation Data'!H56))),'Data Summary'!DE62="Yes"),100-OFFSET('Sanitation Data'!$H$4,0,10*ROW('Sanitation Data'!H56)),NA())</f>
        <v>#N/A</v>
      </c>
      <c r="AQ62" s="100" t="e">
        <f ca="true">+IF(AND(ISNUMBER(OFFSET('Sanitation Data'!$H$6,0,10*ROW('Sanitation Data'!H56))),'Data Summary'!DF62="Yes"),OFFSET('Sanitation Data'!$H$6,0,10*ROW('Sanitation Data'!H56)),NA())</f>
        <v>#N/A</v>
      </c>
      <c r="AR62" s="100" t="e">
        <f ca="true">+IF(AND(ISNUMBER(OFFSET('Sanitation Data'!$H$10,0,10*ROW('Sanitation Data'!H56))),'Data Summary'!DG62="Yes"),OFFSET('Sanitation Data'!$H$10,0,10*ROW('Sanitation Data'!H56)),NA())</f>
        <v>#N/A</v>
      </c>
      <c r="AS62" s="100" t="e">
        <f ca="true">+IF(AND(ISNUMBER(OFFSET('Sanitation Data'!$H$11,0,10*ROW('Sanitation Data'!H56))),'Data Summary'!DH62="Yes"),OFFSET('Sanitation Data'!$H$11,0,10*ROW('Sanitation Data'!H56)),NA())</f>
        <v>#N/A</v>
      </c>
      <c r="AT62" s="100" t="e">
        <f ca="true">+IF(AND(ISNUMBER(OFFSET('Sanitation Data'!$H$12,0,10*ROW('Sanitation Data'!H56))),'Data Summary'!DI62="Yes"),OFFSET('Sanitation Data'!$H$12,0,10*ROW('Sanitation Data'!H56)),NA())</f>
        <v>#N/A</v>
      </c>
      <c r="AU62" s="100" t="e">
        <f ca="true">+IF(AND(ISNUMBER(OFFSET('Sanitation Data'!$I$4,0,10*ROW('Sanitation Data'!I56))),'Data Summary'!DJ62="Yes"),100-OFFSET('Sanitation Data'!$I$4,0,10*ROW('Sanitation Data'!I56)),NA())</f>
        <v>#N/A</v>
      </c>
      <c r="AV62" s="100" t="e">
        <f ca="true">+IF(AND(ISNUMBER(OFFSET('Sanitation Data'!$I$6,0,10*ROW('Sanitation Data'!I56))),'Data Summary'!DK62="Yes"),OFFSET('Sanitation Data'!$I$6,0,10*ROW('Sanitation Data'!I56)),NA())</f>
        <v>#N/A</v>
      </c>
      <c r="AW62" s="100" t="e">
        <f ca="true">+IF(AND(ISNUMBER(OFFSET('Sanitation Data'!$I$10,0,10*ROW('Sanitation Data'!I56))),'Data Summary'!DL62="Yes"),OFFSET('Sanitation Data'!$I$10,0,10*ROW('Sanitation Data'!I56)),NA())</f>
        <v>#N/A</v>
      </c>
      <c r="AX62" s="100" t="e">
        <f ca="true">+IF(AND(ISNUMBER(OFFSET('Sanitation Data'!$I$11,0,10*ROW('Sanitation Data'!I56))),'Data Summary'!DM62="Yes"),OFFSET('Sanitation Data'!$I$11,0,10*ROW('Sanitation Data'!I56)),NA())</f>
        <v>#N/A</v>
      </c>
      <c r="AY62" s="100" t="e">
        <f ca="true">+IF(AND(ISNUMBER(OFFSET('Sanitation Data'!$I$12,0,10*ROW('Sanitation Data'!I56))),'Data Summary'!DN62="Yes"),OFFSET('Sanitation Data'!$I$12,0,10*ROW('Sanitation Data'!I56)),NA())</f>
        <v>#N/A</v>
      </c>
      <c r="AZ62" s="101" t="e">
        <f ca="true">+IF(AND(ISNUMBER(OFFSET('Hygiene Data'!$D$5,0,10*ROW('Hygiene Data'!D56))),'Data Summary'!DO62="Yes"),OFFSET('Hygiene Data'!$D$5,0,10*ROW('Hygiene Data'!D56)),NA())</f>
        <v>#N/A</v>
      </c>
      <c r="BA62" s="101" t="e">
        <f ca="true">+IF(AND(ISNUMBER(OFFSET('Hygiene Data'!$D$7,0,10*ROW('Hygiene Data'!D56))),'Data Summary'!DP62="Yes"),OFFSET('Hygiene Data'!$D$7,0,10*ROW('Hygiene Data'!D56)),NA())</f>
        <v>#N/A</v>
      </c>
      <c r="BB62" s="101" t="e">
        <f ca="true">+IF(AND(ISNUMBER(OFFSET('Hygiene Data'!$D$9,0,10*ROW('Hygiene Data'!D56))),'Data Summary'!DQ62="Yes"),OFFSET('Hygiene Data'!$D$9,0,10*ROW('Hygiene Data'!D56)),NA())</f>
        <v>#N/A</v>
      </c>
      <c r="BC62" s="101" t="e">
        <f ca="true">+IF(AND(ISNUMBER(OFFSET('Hygiene Data'!$E$5,0,10*ROW('Hygiene Data'!E56))),'Data Summary'!DR62="Yes"),OFFSET('Hygiene Data'!$E$5,0,10*ROW('Hygiene Data'!E56)),NA())</f>
        <v>#N/A</v>
      </c>
      <c r="BD62" s="101" t="e">
        <f ca="true">+IF(AND(ISNUMBER(OFFSET('Hygiene Data'!$E$7,0,10*ROW('Hygiene Data'!E56))),'Data Summary'!DS62="Yes"),OFFSET('Hygiene Data'!$E$7,0,10*ROW('Hygiene Data'!E56)),NA())</f>
        <v>#N/A</v>
      </c>
      <c r="BE62" s="101" t="e">
        <f ca="true">+IF(AND(ISNUMBER(OFFSET('Hygiene Data'!$E$9,0,10*ROW('Hygiene Data'!E56))),'Data Summary'!DT62="Yes"),OFFSET('Hygiene Data'!$E$9,0,10*ROW('Hygiene Data'!E56)),NA())</f>
        <v>#N/A</v>
      </c>
      <c r="BF62" s="101" t="e">
        <f ca="true">+IF(AND(ISNUMBER(OFFSET('Hygiene Data'!$F$5,0,10*ROW('Hygiene Data'!F56))),'Data Summary'!DU62="Yes"),OFFSET('Hygiene Data'!$F$5,0,10*ROW('Hygiene Data'!F56)),NA())</f>
        <v>#N/A</v>
      </c>
      <c r="BG62" s="101" t="e">
        <f ca="true">+IF(AND(ISNUMBER(OFFSET('Hygiene Data'!$F$7,0,10*ROW('Hygiene Data'!F56))),'Data Summary'!DV62="Yes"),OFFSET('Hygiene Data'!$F$7,0,10*ROW('Hygiene Data'!F56)),NA())</f>
        <v>#N/A</v>
      </c>
      <c r="BH62" s="101" t="e">
        <f ca="true">+IF(AND(ISNUMBER(OFFSET('Hygiene Data'!$F$9,0,10*ROW('Hygiene Data'!F56))),'Data Summary'!DW62="Yes"),OFFSET('Hygiene Data'!$F$9,0,10*ROW('Hygiene Data'!F56)),NA())</f>
        <v>#N/A</v>
      </c>
      <c r="BI62" s="101" t="e">
        <f ca="true">+IF(AND(ISNUMBER(OFFSET('Hygiene Data'!$G$5,0,10*ROW('Hygiene Data'!G56))),'Data Summary'!DX62="Yes"),OFFSET('Hygiene Data'!$G$5,0,10*ROW('Hygiene Data'!G56)),NA())</f>
        <v>#N/A</v>
      </c>
      <c r="BJ62" s="101" t="e">
        <f ca="true">+IF(AND(ISNUMBER(OFFSET('Hygiene Data'!$G$7,0,10*ROW('Hygiene Data'!G56))),'Data Summary'!DY62="Yes"),OFFSET('Hygiene Data'!$G$7,0,10*ROW('Hygiene Data'!G56)),NA())</f>
        <v>#N/A</v>
      </c>
      <c r="BK62" s="101" t="e">
        <f ca="true">+IF(AND(ISNUMBER(OFFSET('Hygiene Data'!$G$9,0,10*ROW('Hygiene Data'!G56))),'Data Summary'!DZ62="Yes"),OFFSET('Hygiene Data'!$G$9,0,10*ROW('Hygiene Data'!G56)),NA())</f>
        <v>#N/A</v>
      </c>
      <c r="BL62" s="101" t="e">
        <f ca="true">+IF(AND(ISNUMBER(OFFSET('Hygiene Data'!$H$5,0,10*ROW('Hygiene Data'!H56))),'Data Summary'!EA62="Yes"),OFFSET('Hygiene Data'!$H$5,0,10*ROW('Hygiene Data'!H56)),NA())</f>
        <v>#N/A</v>
      </c>
      <c r="BM62" s="101" t="e">
        <f ca="true">+IF(AND(ISNUMBER(OFFSET('Hygiene Data'!$H$7,0,10*ROW('Hygiene Data'!H56))),'Data Summary'!EB62="Yes"),OFFSET('Hygiene Data'!$H$7,0,10*ROW('Hygiene Data'!H56)),NA())</f>
        <v>#N/A</v>
      </c>
      <c r="BN62" s="101" t="e">
        <f ca="true">+IF(AND(ISNUMBER(OFFSET('Hygiene Data'!$H$9,0,10*ROW('Hygiene Data'!H56))),'Data Summary'!EC62="Yes"),OFFSET('Hygiene Data'!$H$9,0,10*ROW('Hygiene Data'!H56)),NA())</f>
        <v>#N/A</v>
      </c>
      <c r="BO62" s="101" t="e">
        <f ca="true">+IF(AND(ISNUMBER(OFFSET('Hygiene Data'!$I$5,0,10*ROW('Hygiene Data'!I56))),'Data Summary'!ED62="Yes"),OFFSET('Hygiene Data'!$I$5,0,10*ROW('Hygiene Data'!I56)),NA())</f>
        <v>#N/A</v>
      </c>
      <c r="BP62" s="101" t="e">
        <f ca="true">+IF(AND(ISNUMBER(OFFSET('Hygiene Data'!$I$7,0,10*ROW('Hygiene Data'!I56))),'Data Summary'!EE62="Yes"),OFFSET('Hygiene Data'!$I$7,0,10*ROW('Hygiene Data'!I56)),NA())</f>
        <v>#N/A</v>
      </c>
      <c r="BQ62" s="101" t="e">
        <f ca="true">+IF(AND(ISNUMBER(OFFSET('Hygiene Data'!$I$9,0,10*ROW('Hygiene Data'!I56))),'Data Summary'!EF62="Yes"),OFFSET('Hygiene Data'!$I$9,0,10*ROW('Hygiene Data'!I56)),NA())</f>
        <v>#N/A</v>
      </c>
    </row>
    <row xmlns:x14ac="http://schemas.microsoft.com/office/spreadsheetml/2009/9/ac" r="63" x14ac:dyDescent="0.2">
      <c r="A63" s="362" t="e">
        <f ca="true">+RIGHT('Data Summary'!A63,LEN('Data Summary'!A63)-9)</f>
        <v>#VALUE!</v>
      </c>
      <c r="B63" s="38" t="str">
        <f ca="true">+IF(ISTEXT('Data Summary'!B63),'Data Summary'!B63,"")</f>
        <v/>
      </c>
      <c r="C63" s="361" t="e">
        <f ca="true">+VALUE('Data Summary'!C63)</f>
        <v>#VALUE!</v>
      </c>
      <c r="D63" s="99" t="e">
        <f ca="true">+IF(AND(ISNUMBER(OFFSET('Water Data'!$D$4,0,10*ROW('Water Data'!D57))),'Data Summary'!BS63="Yes"),100-OFFSET('Water Data'!$D$4,0,10*ROW('Water Data'!D57)),NA())</f>
        <v>#N/A</v>
      </c>
      <c r="E63" s="99" t="e">
        <f ca="true">+IF(AND(ISNUMBER(OFFSET('Water Data'!$D$6,0,10*ROW('Water Data'!D57))),'Data Summary'!BT63="Yes"),OFFSET('Water Data'!$D$6,0,10*ROW('Water Data'!D57)),NA())</f>
        <v>#N/A</v>
      </c>
      <c r="F63" s="99" t="e">
        <f ca="true">+IF(AND(ISNUMBER(OFFSET('Water Data'!$D$9,0,10*ROW('Water Data'!D57))),'Data Summary'!BU63="Yes"),OFFSET('Water Data'!$D$9,0,10*ROW('Water Data'!D57)),NA())</f>
        <v>#N/A</v>
      </c>
      <c r="G63" s="99" t="e">
        <f ca="true">+IF(AND(ISNUMBER(OFFSET('Water Data'!$E$4,0,10*ROW('Water Data'!E57))),'Data Summary'!BV63="Yes"),100-OFFSET('Water Data'!$E$4,0,10*ROW('Water Data'!E57)),NA())</f>
        <v>#N/A</v>
      </c>
      <c r="H63" s="99" t="e">
        <f ca="true">+IF(AND(ISNUMBER(OFFSET('Water Data'!$E$6,0,10*ROW('Water Data'!E57))),'Data Summary'!BW63="Yes"),OFFSET('Water Data'!$E$6,0,10*ROW('Water Data'!E57)),NA())</f>
        <v>#N/A</v>
      </c>
      <c r="I63" s="99" t="e">
        <f ca="true">+IF(AND(ISNUMBER(OFFSET('Water Data'!$E$9,0,10*ROW('Water Data'!E57))),'Data Summary'!BX63="Yes"),OFFSET('Water Data'!$E$9,0,10*ROW('Water Data'!E57)),NA())</f>
        <v>#N/A</v>
      </c>
      <c r="J63" s="99" t="e">
        <f ca="true">+IF(AND(ISNUMBER(OFFSET('Water Data'!$F$4,0,10*ROW('Water Data'!F57))),'Data Summary'!BY63="Yes"),100-OFFSET('Water Data'!$F$4,0,10*ROW('Water Data'!F57)),NA())</f>
        <v>#N/A</v>
      </c>
      <c r="K63" s="99" t="e">
        <f ca="true">+IF(AND(ISNUMBER(OFFSET('Water Data'!$F$6,0,10*ROW('Water Data'!F57))),'Data Summary'!BZ63="Yes"),OFFSET('Water Data'!$F$6,0,10*ROW('Water Data'!F57)),NA())</f>
        <v>#N/A</v>
      </c>
      <c r="L63" s="99" t="e">
        <f ca="true">+IF(AND(ISNUMBER(OFFSET('Water Data'!$F$9,0,10*ROW('Water Data'!F57))),'Data Summary'!CA63="Yes"),OFFSET('Water Data'!$F$9,0,10*ROW('Water Data'!F57)),NA())</f>
        <v>#N/A</v>
      </c>
      <c r="M63" s="99" t="e">
        <f ca="true">+IF(AND(ISNUMBER(OFFSET('Water Data'!$G$4,0,10*ROW('Water Data'!G57))),'Data Summary'!CB63="Yes"),100-OFFSET('Water Data'!$G$4,0,10*ROW('Water Data'!G57)),NA())</f>
        <v>#N/A</v>
      </c>
      <c r="N63" s="99" t="e">
        <f ca="true">+IF(AND(ISNUMBER(OFFSET('Water Data'!$G$6,0,10*ROW('Water Data'!G57))),'Data Summary'!CC63="Yes"),OFFSET('Water Data'!$G$6,0,10*ROW('Water Data'!G57)),NA())</f>
        <v>#N/A</v>
      </c>
      <c r="O63" s="99" t="e">
        <f ca="true">+IF(AND(ISNUMBER(OFFSET('Water Data'!$G$9,0,10*ROW('Water Data'!G57))),'Data Summary'!CD63="Yes"),OFFSET('Water Data'!$G$9,0,10*ROW('Water Data'!G57)),NA())</f>
        <v>#N/A</v>
      </c>
      <c r="P63" s="99" t="e">
        <f ca="true">+IF(AND(ISNUMBER(OFFSET('Water Data'!$H$4,0,10*ROW('Water Data'!H57))),'Data Summary'!CE63="Yes"),100-OFFSET('Water Data'!$H$4,0,10*ROW('Water Data'!H57)),NA())</f>
        <v>#N/A</v>
      </c>
      <c r="Q63" s="99" t="e">
        <f ca="true">+IF(AND(ISNUMBER(OFFSET('Water Data'!$H$6,0,10*ROW('Water Data'!H57))),'Data Summary'!CF63="Yes"),OFFSET('Water Data'!$H$6,0,10*ROW('Water Data'!H57)),NA())</f>
        <v>#N/A</v>
      </c>
      <c r="R63" s="99" t="e">
        <f ca="true">+IF(AND(ISNUMBER(OFFSET('Water Data'!$H$9,0,10*ROW('Water Data'!H57))),'Data Summary'!CG63="Yes"),OFFSET('Water Data'!$H$9,0,10*ROW('Water Data'!H57)),NA())</f>
        <v>#N/A</v>
      </c>
      <c r="S63" s="99" t="e">
        <f ca="true">+IF(AND(ISNUMBER(OFFSET('Water Data'!$I$4,0,10*ROW('Water Data'!I57))),'Data Summary'!CH63="Yes"),100-OFFSET('Water Data'!$I$4,0,10*ROW('Water Data'!I57)),NA())</f>
        <v>#N/A</v>
      </c>
      <c r="T63" s="99" t="e">
        <f ca="true">+IF(AND(ISNUMBER(OFFSET('Water Data'!$I$6,0,10*ROW('Water Data'!I57))),'Data Summary'!CI63="Yes"),OFFSET('Water Data'!$I$6,0,10*ROW('Water Data'!I57)),NA())</f>
        <v>#N/A</v>
      </c>
      <c r="U63" s="99" t="e">
        <f ca="true">+IF(AND(ISNUMBER(OFFSET('Water Data'!$I$9,0,10*ROW('Water Data'!I57))),'Data Summary'!CJ63="Yes"),OFFSET('Water Data'!$I$9,0,10*ROW('Water Data'!I57)),NA())</f>
        <v>#N/A</v>
      </c>
      <c r="V63" s="100" t="e">
        <f ca="true">+IF(AND(ISNUMBER(OFFSET('Sanitation Data'!$D$4,0,10*ROW('Sanitation Data'!D57))),'Data Summary'!CK63="Yes"),100-OFFSET('Sanitation Data'!$D$4,0,10*ROW('Sanitation Data'!D57)),NA())</f>
        <v>#N/A</v>
      </c>
      <c r="W63" s="100" t="e">
        <f ca="true">+IF(AND(ISNUMBER(OFFSET('Sanitation Data'!$D$6,0,10*ROW('Sanitation Data'!D57))),'Data Summary'!CL63="Yes"),OFFSET('Sanitation Data'!$D$6,0,10*ROW('Sanitation Data'!D57)),NA())</f>
        <v>#N/A</v>
      </c>
      <c r="X63" s="100" t="e">
        <f ca="true">+IF(AND(ISNUMBER(OFFSET('Sanitation Data'!$D$10,0,10*ROW('Sanitation Data'!D57))),'Data Summary'!CM63="Yes"),OFFSET('Sanitation Data'!$D$10,0,10*ROW('Sanitation Data'!D57)),NA())</f>
        <v>#N/A</v>
      </c>
      <c r="Y63" s="100" t="e">
        <f ca="true">+IF(AND(ISNUMBER(OFFSET('Sanitation Data'!$D$11,0,10*ROW('Sanitation Data'!D57))),'Data Summary'!CN63="Yes"),OFFSET('Sanitation Data'!$D$11,0,10*ROW('Sanitation Data'!D57)),NA())</f>
        <v>#N/A</v>
      </c>
      <c r="Z63" s="100" t="e">
        <f ca="true">+IF(AND(ISNUMBER(OFFSET('Sanitation Data'!$D$12,0,10*ROW('Sanitation Data'!D57))),'Data Summary'!CO63="Yes"),OFFSET('Sanitation Data'!$D$12,0,10*ROW('Sanitation Data'!D57)),NA())</f>
        <v>#N/A</v>
      </c>
      <c r="AA63" s="100" t="e">
        <f ca="true">+IF(AND(ISNUMBER(OFFSET('Sanitation Data'!$E$4,0,10*ROW('Sanitation Data'!E57))),'Data Summary'!CP63="Yes"),100-OFFSET('Sanitation Data'!$E$4,0,10*ROW('Sanitation Data'!E57)),NA())</f>
        <v>#N/A</v>
      </c>
      <c r="AB63" s="100" t="e">
        <f ca="true">+IF(AND(ISNUMBER(OFFSET('Sanitation Data'!$E$6,0,10*ROW('Sanitation Data'!E57))),'Data Summary'!CQ63="Yes"),OFFSET('Sanitation Data'!$E$6,0,10*ROW('Sanitation Data'!E57)),NA())</f>
        <v>#N/A</v>
      </c>
      <c r="AC63" s="100" t="e">
        <f ca="true">+IF(AND(ISNUMBER(OFFSET('Sanitation Data'!$E$10,0,10*ROW('Sanitation Data'!E57))),'Data Summary'!CR63="Yes"),OFFSET('Sanitation Data'!$E$10,0,10*ROW('Sanitation Data'!E57)),NA())</f>
        <v>#N/A</v>
      </c>
      <c r="AD63" s="100" t="e">
        <f ca="true">+IF(AND(ISNUMBER(OFFSET('Sanitation Data'!$E$11,0,10*ROW('Sanitation Data'!E57))),'Data Summary'!CS63="Yes"),OFFSET('Sanitation Data'!$E$11,0,10*ROW('Sanitation Data'!E57)),NA())</f>
        <v>#N/A</v>
      </c>
      <c r="AE63" s="100" t="e">
        <f ca="true">+IF(AND(ISNUMBER(OFFSET('Sanitation Data'!$E$12,0,10*ROW('Sanitation Data'!E57))),'Data Summary'!CT63="Yes"),OFFSET('Sanitation Data'!$E$12,0,10*ROW('Sanitation Data'!E57)),NA())</f>
        <v>#N/A</v>
      </c>
      <c r="AF63" s="100" t="e">
        <f ca="true">+IF(AND(ISNUMBER(OFFSET('Sanitation Data'!$F$4,0,10*ROW('Sanitation Data'!F57))),'Data Summary'!CU63="Yes"),100-OFFSET('Sanitation Data'!$F$4,0,10*ROW('Sanitation Data'!F57)),NA())</f>
        <v>#N/A</v>
      </c>
      <c r="AG63" s="100" t="e">
        <f ca="true">+IF(AND(ISNUMBER(OFFSET('Sanitation Data'!$F$6,0,10*ROW('Sanitation Data'!F57))),'Data Summary'!CV63="Yes"),OFFSET('Sanitation Data'!$F$6,0,10*ROW('Sanitation Data'!F57)),NA())</f>
        <v>#N/A</v>
      </c>
      <c r="AH63" s="100" t="e">
        <f ca="true">+IF(AND(ISNUMBER(OFFSET('Sanitation Data'!$F$10,0,10*ROW('Sanitation Data'!F57))),'Data Summary'!CW63="Yes"),OFFSET('Sanitation Data'!$F$10,0,10*ROW('Sanitation Data'!F57)),NA())</f>
        <v>#N/A</v>
      </c>
      <c r="AI63" s="100" t="e">
        <f ca="true">+IF(AND(ISNUMBER(OFFSET('Sanitation Data'!$F$11,0,10*ROW('Sanitation Data'!F57))),'Data Summary'!CX63="Yes"),OFFSET('Sanitation Data'!$F$11,0,10*ROW('Sanitation Data'!F57)),NA())</f>
        <v>#N/A</v>
      </c>
      <c r="AJ63" s="100" t="e">
        <f ca="true">+IF(AND(ISNUMBER(OFFSET('Sanitation Data'!$F$12,0,10*ROW('Sanitation Data'!F57))),'Data Summary'!CY63="Yes"),OFFSET('Sanitation Data'!$F$12,0,10*ROW('Sanitation Data'!F57)),NA())</f>
        <v>#N/A</v>
      </c>
      <c r="AK63" s="100" t="e">
        <f ca="true">+IF(AND(ISNUMBER(OFFSET('Sanitation Data'!$G$4,0,10*ROW('Sanitation Data'!G57))),'Data Summary'!CZ63="Yes"),100-OFFSET('Sanitation Data'!$G$4,0,10*ROW('Sanitation Data'!G57)),NA())</f>
        <v>#N/A</v>
      </c>
      <c r="AL63" s="100" t="e">
        <f ca="true">+IF(AND(ISNUMBER(OFFSET('Sanitation Data'!$G$6,0,10*ROW('Sanitation Data'!G57))),'Data Summary'!DA63="Yes"),OFFSET('Sanitation Data'!$G$6,0,10*ROW('Sanitation Data'!G57)),NA())</f>
        <v>#N/A</v>
      </c>
      <c r="AM63" s="100" t="e">
        <f ca="true">+IF(AND(ISNUMBER(OFFSET('Sanitation Data'!$G$10,0,10*ROW('Sanitation Data'!G57))),'Data Summary'!DB63="Yes"),OFFSET('Sanitation Data'!$G$10,0,10*ROW('Sanitation Data'!G57)),NA())</f>
        <v>#N/A</v>
      </c>
      <c r="AN63" s="100" t="e">
        <f ca="true">+IF(AND(ISNUMBER(OFFSET('Sanitation Data'!$G$11,0,10*ROW('Sanitation Data'!G57))),'Data Summary'!DC63="Yes"),OFFSET('Sanitation Data'!$G$11,0,10*ROW('Sanitation Data'!G57)),NA())</f>
        <v>#N/A</v>
      </c>
      <c r="AO63" s="100" t="e">
        <f ca="true">+IF(AND(ISNUMBER(OFFSET('Sanitation Data'!$G$12,0,10*ROW('Sanitation Data'!G57))),'Data Summary'!DD63="Yes"),OFFSET('Sanitation Data'!$G$12,0,10*ROW('Sanitation Data'!G57)),NA())</f>
        <v>#N/A</v>
      </c>
      <c r="AP63" s="100" t="e">
        <f ca="true">+IF(AND(ISNUMBER(OFFSET('Sanitation Data'!$H$4,0,10*ROW('Sanitation Data'!H57))),'Data Summary'!DE63="Yes"),100-OFFSET('Sanitation Data'!$H$4,0,10*ROW('Sanitation Data'!H57)),NA())</f>
        <v>#N/A</v>
      </c>
      <c r="AQ63" s="100" t="e">
        <f ca="true">+IF(AND(ISNUMBER(OFFSET('Sanitation Data'!$H$6,0,10*ROW('Sanitation Data'!H57))),'Data Summary'!DF63="Yes"),OFFSET('Sanitation Data'!$H$6,0,10*ROW('Sanitation Data'!H57)),NA())</f>
        <v>#N/A</v>
      </c>
      <c r="AR63" s="100" t="e">
        <f ca="true">+IF(AND(ISNUMBER(OFFSET('Sanitation Data'!$H$10,0,10*ROW('Sanitation Data'!H57))),'Data Summary'!DG63="Yes"),OFFSET('Sanitation Data'!$H$10,0,10*ROW('Sanitation Data'!H57)),NA())</f>
        <v>#N/A</v>
      </c>
      <c r="AS63" s="100" t="e">
        <f ca="true">+IF(AND(ISNUMBER(OFFSET('Sanitation Data'!$H$11,0,10*ROW('Sanitation Data'!H57))),'Data Summary'!DH63="Yes"),OFFSET('Sanitation Data'!$H$11,0,10*ROW('Sanitation Data'!H57)),NA())</f>
        <v>#N/A</v>
      </c>
      <c r="AT63" s="100" t="e">
        <f ca="true">+IF(AND(ISNUMBER(OFFSET('Sanitation Data'!$H$12,0,10*ROW('Sanitation Data'!H57))),'Data Summary'!DI63="Yes"),OFFSET('Sanitation Data'!$H$12,0,10*ROW('Sanitation Data'!H57)),NA())</f>
        <v>#N/A</v>
      </c>
      <c r="AU63" s="100" t="e">
        <f ca="true">+IF(AND(ISNUMBER(OFFSET('Sanitation Data'!$I$4,0,10*ROW('Sanitation Data'!I57))),'Data Summary'!DJ63="Yes"),100-OFFSET('Sanitation Data'!$I$4,0,10*ROW('Sanitation Data'!I57)),NA())</f>
        <v>#N/A</v>
      </c>
      <c r="AV63" s="100" t="e">
        <f ca="true">+IF(AND(ISNUMBER(OFFSET('Sanitation Data'!$I$6,0,10*ROW('Sanitation Data'!I57))),'Data Summary'!DK63="Yes"),OFFSET('Sanitation Data'!$I$6,0,10*ROW('Sanitation Data'!I57)),NA())</f>
        <v>#N/A</v>
      </c>
      <c r="AW63" s="100" t="e">
        <f ca="true">+IF(AND(ISNUMBER(OFFSET('Sanitation Data'!$I$10,0,10*ROW('Sanitation Data'!I57))),'Data Summary'!DL63="Yes"),OFFSET('Sanitation Data'!$I$10,0,10*ROW('Sanitation Data'!I57)),NA())</f>
        <v>#N/A</v>
      </c>
      <c r="AX63" s="100" t="e">
        <f ca="true">+IF(AND(ISNUMBER(OFFSET('Sanitation Data'!$I$11,0,10*ROW('Sanitation Data'!I57))),'Data Summary'!DM63="Yes"),OFFSET('Sanitation Data'!$I$11,0,10*ROW('Sanitation Data'!I57)),NA())</f>
        <v>#N/A</v>
      </c>
      <c r="AY63" s="100" t="e">
        <f ca="true">+IF(AND(ISNUMBER(OFFSET('Sanitation Data'!$I$12,0,10*ROW('Sanitation Data'!I57))),'Data Summary'!DN63="Yes"),OFFSET('Sanitation Data'!$I$12,0,10*ROW('Sanitation Data'!I57)),NA())</f>
        <v>#N/A</v>
      </c>
      <c r="AZ63" s="101" t="e">
        <f ca="true">+IF(AND(ISNUMBER(OFFSET('Hygiene Data'!$D$5,0,10*ROW('Hygiene Data'!D57))),'Data Summary'!DO63="Yes"),OFFSET('Hygiene Data'!$D$5,0,10*ROW('Hygiene Data'!D57)),NA())</f>
        <v>#N/A</v>
      </c>
      <c r="BA63" s="101" t="e">
        <f ca="true">+IF(AND(ISNUMBER(OFFSET('Hygiene Data'!$D$7,0,10*ROW('Hygiene Data'!D57))),'Data Summary'!DP63="Yes"),OFFSET('Hygiene Data'!$D$7,0,10*ROW('Hygiene Data'!D57)),NA())</f>
        <v>#N/A</v>
      </c>
      <c r="BB63" s="101" t="e">
        <f ca="true">+IF(AND(ISNUMBER(OFFSET('Hygiene Data'!$D$9,0,10*ROW('Hygiene Data'!D57))),'Data Summary'!DQ63="Yes"),OFFSET('Hygiene Data'!$D$9,0,10*ROW('Hygiene Data'!D57)),NA())</f>
        <v>#N/A</v>
      </c>
      <c r="BC63" s="101" t="e">
        <f ca="true">+IF(AND(ISNUMBER(OFFSET('Hygiene Data'!$E$5,0,10*ROW('Hygiene Data'!E57))),'Data Summary'!DR63="Yes"),OFFSET('Hygiene Data'!$E$5,0,10*ROW('Hygiene Data'!E57)),NA())</f>
        <v>#N/A</v>
      </c>
      <c r="BD63" s="101" t="e">
        <f ca="true">+IF(AND(ISNUMBER(OFFSET('Hygiene Data'!$E$7,0,10*ROW('Hygiene Data'!E57))),'Data Summary'!DS63="Yes"),OFFSET('Hygiene Data'!$E$7,0,10*ROW('Hygiene Data'!E57)),NA())</f>
        <v>#N/A</v>
      </c>
      <c r="BE63" s="101" t="e">
        <f ca="true">+IF(AND(ISNUMBER(OFFSET('Hygiene Data'!$E$9,0,10*ROW('Hygiene Data'!E57))),'Data Summary'!DT63="Yes"),OFFSET('Hygiene Data'!$E$9,0,10*ROW('Hygiene Data'!E57)),NA())</f>
        <v>#N/A</v>
      </c>
      <c r="BF63" s="101" t="e">
        <f ca="true">+IF(AND(ISNUMBER(OFFSET('Hygiene Data'!$F$5,0,10*ROW('Hygiene Data'!F57))),'Data Summary'!DU63="Yes"),OFFSET('Hygiene Data'!$F$5,0,10*ROW('Hygiene Data'!F57)),NA())</f>
        <v>#N/A</v>
      </c>
      <c r="BG63" s="101" t="e">
        <f ca="true">+IF(AND(ISNUMBER(OFFSET('Hygiene Data'!$F$7,0,10*ROW('Hygiene Data'!F57))),'Data Summary'!DV63="Yes"),OFFSET('Hygiene Data'!$F$7,0,10*ROW('Hygiene Data'!F57)),NA())</f>
        <v>#N/A</v>
      </c>
      <c r="BH63" s="101" t="e">
        <f ca="true">+IF(AND(ISNUMBER(OFFSET('Hygiene Data'!$F$9,0,10*ROW('Hygiene Data'!F57))),'Data Summary'!DW63="Yes"),OFFSET('Hygiene Data'!$F$9,0,10*ROW('Hygiene Data'!F57)),NA())</f>
        <v>#N/A</v>
      </c>
      <c r="BI63" s="101" t="e">
        <f ca="true">+IF(AND(ISNUMBER(OFFSET('Hygiene Data'!$G$5,0,10*ROW('Hygiene Data'!G57))),'Data Summary'!DX63="Yes"),OFFSET('Hygiene Data'!$G$5,0,10*ROW('Hygiene Data'!G57)),NA())</f>
        <v>#N/A</v>
      </c>
      <c r="BJ63" s="101" t="e">
        <f ca="true">+IF(AND(ISNUMBER(OFFSET('Hygiene Data'!$G$7,0,10*ROW('Hygiene Data'!G57))),'Data Summary'!DY63="Yes"),OFFSET('Hygiene Data'!$G$7,0,10*ROW('Hygiene Data'!G57)),NA())</f>
        <v>#N/A</v>
      </c>
      <c r="BK63" s="101" t="e">
        <f ca="true">+IF(AND(ISNUMBER(OFFSET('Hygiene Data'!$G$9,0,10*ROW('Hygiene Data'!G57))),'Data Summary'!DZ63="Yes"),OFFSET('Hygiene Data'!$G$9,0,10*ROW('Hygiene Data'!G57)),NA())</f>
        <v>#N/A</v>
      </c>
      <c r="BL63" s="101" t="e">
        <f ca="true">+IF(AND(ISNUMBER(OFFSET('Hygiene Data'!$H$5,0,10*ROW('Hygiene Data'!H57))),'Data Summary'!EA63="Yes"),OFFSET('Hygiene Data'!$H$5,0,10*ROW('Hygiene Data'!H57)),NA())</f>
        <v>#N/A</v>
      </c>
      <c r="BM63" s="101" t="e">
        <f ca="true">+IF(AND(ISNUMBER(OFFSET('Hygiene Data'!$H$7,0,10*ROW('Hygiene Data'!H57))),'Data Summary'!EB63="Yes"),OFFSET('Hygiene Data'!$H$7,0,10*ROW('Hygiene Data'!H57)),NA())</f>
        <v>#N/A</v>
      </c>
      <c r="BN63" s="101" t="e">
        <f ca="true">+IF(AND(ISNUMBER(OFFSET('Hygiene Data'!$H$9,0,10*ROW('Hygiene Data'!H57))),'Data Summary'!EC63="Yes"),OFFSET('Hygiene Data'!$H$9,0,10*ROW('Hygiene Data'!H57)),NA())</f>
        <v>#N/A</v>
      </c>
      <c r="BO63" s="101" t="e">
        <f ca="true">+IF(AND(ISNUMBER(OFFSET('Hygiene Data'!$I$5,0,10*ROW('Hygiene Data'!I57))),'Data Summary'!ED63="Yes"),OFFSET('Hygiene Data'!$I$5,0,10*ROW('Hygiene Data'!I57)),NA())</f>
        <v>#N/A</v>
      </c>
      <c r="BP63" s="101" t="e">
        <f ca="true">+IF(AND(ISNUMBER(OFFSET('Hygiene Data'!$I$7,0,10*ROW('Hygiene Data'!I57))),'Data Summary'!EE63="Yes"),OFFSET('Hygiene Data'!$I$7,0,10*ROW('Hygiene Data'!I57)),NA())</f>
        <v>#N/A</v>
      </c>
      <c r="BQ63" s="101" t="e">
        <f ca="true">+IF(AND(ISNUMBER(OFFSET('Hygiene Data'!$I$9,0,10*ROW('Hygiene Data'!I57))),'Data Summary'!EF63="Yes"),OFFSET('Hygiene Data'!$I$9,0,10*ROW('Hygiene Data'!I57)),NA())</f>
        <v>#N/A</v>
      </c>
    </row>
    <row xmlns:x14ac="http://schemas.microsoft.com/office/spreadsheetml/2009/9/ac" r="64" x14ac:dyDescent="0.2">
      <c r="A64" s="362" t="e">
        <f ca="true">+RIGHT('Data Summary'!A64,LEN('Data Summary'!A64)-9)</f>
        <v>#VALUE!</v>
      </c>
      <c r="B64" s="38" t="str">
        <f ca="true">+IF(ISTEXT('Data Summary'!B64),'Data Summary'!B64,"")</f>
        <v/>
      </c>
      <c r="C64" s="361" t="e">
        <f ca="true">+VALUE('Data Summary'!C64)</f>
        <v>#VALUE!</v>
      </c>
      <c r="D64" s="99" t="e">
        <f ca="true">+IF(AND(ISNUMBER(OFFSET('Water Data'!$D$4,0,10*ROW('Water Data'!D58))),'Data Summary'!BS64="Yes"),100-OFFSET('Water Data'!$D$4,0,10*ROW('Water Data'!D58)),NA())</f>
        <v>#N/A</v>
      </c>
      <c r="E64" s="99" t="e">
        <f ca="true">+IF(AND(ISNUMBER(OFFSET('Water Data'!$D$6,0,10*ROW('Water Data'!D58))),'Data Summary'!BT64="Yes"),OFFSET('Water Data'!$D$6,0,10*ROW('Water Data'!D58)),NA())</f>
        <v>#N/A</v>
      </c>
      <c r="F64" s="99" t="e">
        <f ca="true">+IF(AND(ISNUMBER(OFFSET('Water Data'!$D$9,0,10*ROW('Water Data'!D58))),'Data Summary'!BU64="Yes"),OFFSET('Water Data'!$D$9,0,10*ROW('Water Data'!D58)),NA())</f>
        <v>#N/A</v>
      </c>
      <c r="G64" s="99" t="e">
        <f ca="true">+IF(AND(ISNUMBER(OFFSET('Water Data'!$E$4,0,10*ROW('Water Data'!E58))),'Data Summary'!BV64="Yes"),100-OFFSET('Water Data'!$E$4,0,10*ROW('Water Data'!E58)),NA())</f>
        <v>#N/A</v>
      </c>
      <c r="H64" s="99" t="e">
        <f ca="true">+IF(AND(ISNUMBER(OFFSET('Water Data'!$E$6,0,10*ROW('Water Data'!E58))),'Data Summary'!BW64="Yes"),OFFSET('Water Data'!$E$6,0,10*ROW('Water Data'!E58)),NA())</f>
        <v>#N/A</v>
      </c>
      <c r="I64" s="99" t="e">
        <f ca="true">+IF(AND(ISNUMBER(OFFSET('Water Data'!$E$9,0,10*ROW('Water Data'!E58))),'Data Summary'!BX64="Yes"),OFFSET('Water Data'!$E$9,0,10*ROW('Water Data'!E58)),NA())</f>
        <v>#N/A</v>
      </c>
      <c r="J64" s="99" t="e">
        <f ca="true">+IF(AND(ISNUMBER(OFFSET('Water Data'!$F$4,0,10*ROW('Water Data'!F58))),'Data Summary'!BY64="Yes"),100-OFFSET('Water Data'!$F$4,0,10*ROW('Water Data'!F58)),NA())</f>
        <v>#N/A</v>
      </c>
      <c r="K64" s="99" t="e">
        <f ca="true">+IF(AND(ISNUMBER(OFFSET('Water Data'!$F$6,0,10*ROW('Water Data'!F58))),'Data Summary'!BZ64="Yes"),OFFSET('Water Data'!$F$6,0,10*ROW('Water Data'!F58)),NA())</f>
        <v>#N/A</v>
      </c>
      <c r="L64" s="99" t="e">
        <f ca="true">+IF(AND(ISNUMBER(OFFSET('Water Data'!$F$9,0,10*ROW('Water Data'!F58))),'Data Summary'!CA64="Yes"),OFFSET('Water Data'!$F$9,0,10*ROW('Water Data'!F58)),NA())</f>
        <v>#N/A</v>
      </c>
      <c r="M64" s="99" t="e">
        <f ca="true">+IF(AND(ISNUMBER(OFFSET('Water Data'!$G$4,0,10*ROW('Water Data'!G58))),'Data Summary'!CB64="Yes"),100-OFFSET('Water Data'!$G$4,0,10*ROW('Water Data'!G58)),NA())</f>
        <v>#N/A</v>
      </c>
      <c r="N64" s="99" t="e">
        <f ca="true">+IF(AND(ISNUMBER(OFFSET('Water Data'!$G$6,0,10*ROW('Water Data'!G58))),'Data Summary'!CC64="Yes"),OFFSET('Water Data'!$G$6,0,10*ROW('Water Data'!G58)),NA())</f>
        <v>#N/A</v>
      </c>
      <c r="O64" s="99" t="e">
        <f ca="true">+IF(AND(ISNUMBER(OFFSET('Water Data'!$G$9,0,10*ROW('Water Data'!G58))),'Data Summary'!CD64="Yes"),OFFSET('Water Data'!$G$9,0,10*ROW('Water Data'!G58)),NA())</f>
        <v>#N/A</v>
      </c>
      <c r="P64" s="99" t="e">
        <f ca="true">+IF(AND(ISNUMBER(OFFSET('Water Data'!$H$4,0,10*ROW('Water Data'!H58))),'Data Summary'!CE64="Yes"),100-OFFSET('Water Data'!$H$4,0,10*ROW('Water Data'!H58)),NA())</f>
        <v>#N/A</v>
      </c>
      <c r="Q64" s="99" t="e">
        <f ca="true">+IF(AND(ISNUMBER(OFFSET('Water Data'!$H$6,0,10*ROW('Water Data'!H58))),'Data Summary'!CF64="Yes"),OFFSET('Water Data'!$H$6,0,10*ROW('Water Data'!H58)),NA())</f>
        <v>#N/A</v>
      </c>
      <c r="R64" s="99" t="e">
        <f ca="true">+IF(AND(ISNUMBER(OFFSET('Water Data'!$H$9,0,10*ROW('Water Data'!H58))),'Data Summary'!CG64="Yes"),OFFSET('Water Data'!$H$9,0,10*ROW('Water Data'!H58)),NA())</f>
        <v>#N/A</v>
      </c>
      <c r="S64" s="99" t="e">
        <f ca="true">+IF(AND(ISNUMBER(OFFSET('Water Data'!$I$4,0,10*ROW('Water Data'!I58))),'Data Summary'!CH64="Yes"),100-OFFSET('Water Data'!$I$4,0,10*ROW('Water Data'!I58)),NA())</f>
        <v>#N/A</v>
      </c>
      <c r="T64" s="99" t="e">
        <f ca="true">+IF(AND(ISNUMBER(OFFSET('Water Data'!$I$6,0,10*ROW('Water Data'!I58))),'Data Summary'!CI64="Yes"),OFFSET('Water Data'!$I$6,0,10*ROW('Water Data'!I58)),NA())</f>
        <v>#N/A</v>
      </c>
      <c r="U64" s="99" t="e">
        <f ca="true">+IF(AND(ISNUMBER(OFFSET('Water Data'!$I$9,0,10*ROW('Water Data'!I58))),'Data Summary'!CJ64="Yes"),OFFSET('Water Data'!$I$9,0,10*ROW('Water Data'!I58)),NA())</f>
        <v>#N/A</v>
      </c>
      <c r="V64" s="100" t="e">
        <f ca="true">+IF(AND(ISNUMBER(OFFSET('Sanitation Data'!$D$4,0,10*ROW('Sanitation Data'!D58))),'Data Summary'!CK64="Yes"),100-OFFSET('Sanitation Data'!$D$4,0,10*ROW('Sanitation Data'!D58)),NA())</f>
        <v>#N/A</v>
      </c>
      <c r="W64" s="100" t="e">
        <f ca="true">+IF(AND(ISNUMBER(OFFSET('Sanitation Data'!$D$6,0,10*ROW('Sanitation Data'!D58))),'Data Summary'!CL64="Yes"),OFFSET('Sanitation Data'!$D$6,0,10*ROW('Sanitation Data'!D58)),NA())</f>
        <v>#N/A</v>
      </c>
      <c r="X64" s="100" t="e">
        <f ca="true">+IF(AND(ISNUMBER(OFFSET('Sanitation Data'!$D$10,0,10*ROW('Sanitation Data'!D58))),'Data Summary'!CM64="Yes"),OFFSET('Sanitation Data'!$D$10,0,10*ROW('Sanitation Data'!D58)),NA())</f>
        <v>#N/A</v>
      </c>
      <c r="Y64" s="100" t="e">
        <f ca="true">+IF(AND(ISNUMBER(OFFSET('Sanitation Data'!$D$11,0,10*ROW('Sanitation Data'!D58))),'Data Summary'!CN64="Yes"),OFFSET('Sanitation Data'!$D$11,0,10*ROW('Sanitation Data'!D58)),NA())</f>
        <v>#N/A</v>
      </c>
      <c r="Z64" s="100" t="e">
        <f ca="true">+IF(AND(ISNUMBER(OFFSET('Sanitation Data'!$D$12,0,10*ROW('Sanitation Data'!D58))),'Data Summary'!CO64="Yes"),OFFSET('Sanitation Data'!$D$12,0,10*ROW('Sanitation Data'!D58)),NA())</f>
        <v>#N/A</v>
      </c>
      <c r="AA64" s="100" t="e">
        <f ca="true">+IF(AND(ISNUMBER(OFFSET('Sanitation Data'!$E$4,0,10*ROW('Sanitation Data'!E58))),'Data Summary'!CP64="Yes"),100-OFFSET('Sanitation Data'!$E$4,0,10*ROW('Sanitation Data'!E58)),NA())</f>
        <v>#N/A</v>
      </c>
      <c r="AB64" s="100" t="e">
        <f ca="true">+IF(AND(ISNUMBER(OFFSET('Sanitation Data'!$E$6,0,10*ROW('Sanitation Data'!E58))),'Data Summary'!CQ64="Yes"),OFFSET('Sanitation Data'!$E$6,0,10*ROW('Sanitation Data'!E58)),NA())</f>
        <v>#N/A</v>
      </c>
      <c r="AC64" s="100" t="e">
        <f ca="true">+IF(AND(ISNUMBER(OFFSET('Sanitation Data'!$E$10,0,10*ROW('Sanitation Data'!E58))),'Data Summary'!CR64="Yes"),OFFSET('Sanitation Data'!$E$10,0,10*ROW('Sanitation Data'!E58)),NA())</f>
        <v>#N/A</v>
      </c>
      <c r="AD64" s="100" t="e">
        <f ca="true">+IF(AND(ISNUMBER(OFFSET('Sanitation Data'!$E$11,0,10*ROW('Sanitation Data'!E58))),'Data Summary'!CS64="Yes"),OFFSET('Sanitation Data'!$E$11,0,10*ROW('Sanitation Data'!E58)),NA())</f>
        <v>#N/A</v>
      </c>
      <c r="AE64" s="100" t="e">
        <f ca="true">+IF(AND(ISNUMBER(OFFSET('Sanitation Data'!$E$12,0,10*ROW('Sanitation Data'!E58))),'Data Summary'!CT64="Yes"),OFFSET('Sanitation Data'!$E$12,0,10*ROW('Sanitation Data'!E58)),NA())</f>
        <v>#N/A</v>
      </c>
      <c r="AF64" s="100" t="e">
        <f ca="true">+IF(AND(ISNUMBER(OFFSET('Sanitation Data'!$F$4,0,10*ROW('Sanitation Data'!F58))),'Data Summary'!CU64="Yes"),100-OFFSET('Sanitation Data'!$F$4,0,10*ROW('Sanitation Data'!F58)),NA())</f>
        <v>#N/A</v>
      </c>
      <c r="AG64" s="100" t="e">
        <f ca="true">+IF(AND(ISNUMBER(OFFSET('Sanitation Data'!$F$6,0,10*ROW('Sanitation Data'!F58))),'Data Summary'!CV64="Yes"),OFFSET('Sanitation Data'!$F$6,0,10*ROW('Sanitation Data'!F58)),NA())</f>
        <v>#N/A</v>
      </c>
      <c r="AH64" s="100" t="e">
        <f ca="true">+IF(AND(ISNUMBER(OFFSET('Sanitation Data'!$F$10,0,10*ROW('Sanitation Data'!F58))),'Data Summary'!CW64="Yes"),OFFSET('Sanitation Data'!$F$10,0,10*ROW('Sanitation Data'!F58)),NA())</f>
        <v>#N/A</v>
      </c>
      <c r="AI64" s="100" t="e">
        <f ca="true">+IF(AND(ISNUMBER(OFFSET('Sanitation Data'!$F$11,0,10*ROW('Sanitation Data'!F58))),'Data Summary'!CX64="Yes"),OFFSET('Sanitation Data'!$F$11,0,10*ROW('Sanitation Data'!F58)),NA())</f>
        <v>#N/A</v>
      </c>
      <c r="AJ64" s="100" t="e">
        <f ca="true">+IF(AND(ISNUMBER(OFFSET('Sanitation Data'!$F$12,0,10*ROW('Sanitation Data'!F58))),'Data Summary'!CY64="Yes"),OFFSET('Sanitation Data'!$F$12,0,10*ROW('Sanitation Data'!F58)),NA())</f>
        <v>#N/A</v>
      </c>
      <c r="AK64" s="100" t="e">
        <f ca="true">+IF(AND(ISNUMBER(OFFSET('Sanitation Data'!$G$4,0,10*ROW('Sanitation Data'!G58))),'Data Summary'!CZ64="Yes"),100-OFFSET('Sanitation Data'!$G$4,0,10*ROW('Sanitation Data'!G58)),NA())</f>
        <v>#N/A</v>
      </c>
      <c r="AL64" s="100" t="e">
        <f ca="true">+IF(AND(ISNUMBER(OFFSET('Sanitation Data'!$G$6,0,10*ROW('Sanitation Data'!G58))),'Data Summary'!DA64="Yes"),OFFSET('Sanitation Data'!$G$6,0,10*ROW('Sanitation Data'!G58)),NA())</f>
        <v>#N/A</v>
      </c>
      <c r="AM64" s="100" t="e">
        <f ca="true">+IF(AND(ISNUMBER(OFFSET('Sanitation Data'!$G$10,0,10*ROW('Sanitation Data'!G58))),'Data Summary'!DB64="Yes"),OFFSET('Sanitation Data'!$G$10,0,10*ROW('Sanitation Data'!G58)),NA())</f>
        <v>#N/A</v>
      </c>
      <c r="AN64" s="100" t="e">
        <f ca="true">+IF(AND(ISNUMBER(OFFSET('Sanitation Data'!$G$11,0,10*ROW('Sanitation Data'!G58))),'Data Summary'!DC64="Yes"),OFFSET('Sanitation Data'!$G$11,0,10*ROW('Sanitation Data'!G58)),NA())</f>
        <v>#N/A</v>
      </c>
      <c r="AO64" s="100" t="e">
        <f ca="true">+IF(AND(ISNUMBER(OFFSET('Sanitation Data'!$G$12,0,10*ROW('Sanitation Data'!G58))),'Data Summary'!DD64="Yes"),OFFSET('Sanitation Data'!$G$12,0,10*ROW('Sanitation Data'!G58)),NA())</f>
        <v>#N/A</v>
      </c>
      <c r="AP64" s="100" t="e">
        <f ca="true">+IF(AND(ISNUMBER(OFFSET('Sanitation Data'!$H$4,0,10*ROW('Sanitation Data'!H58))),'Data Summary'!DE64="Yes"),100-OFFSET('Sanitation Data'!$H$4,0,10*ROW('Sanitation Data'!H58)),NA())</f>
        <v>#N/A</v>
      </c>
      <c r="AQ64" s="100" t="e">
        <f ca="true">+IF(AND(ISNUMBER(OFFSET('Sanitation Data'!$H$6,0,10*ROW('Sanitation Data'!H58))),'Data Summary'!DF64="Yes"),OFFSET('Sanitation Data'!$H$6,0,10*ROW('Sanitation Data'!H58)),NA())</f>
        <v>#N/A</v>
      </c>
      <c r="AR64" s="100" t="e">
        <f ca="true">+IF(AND(ISNUMBER(OFFSET('Sanitation Data'!$H$10,0,10*ROW('Sanitation Data'!H58))),'Data Summary'!DG64="Yes"),OFFSET('Sanitation Data'!$H$10,0,10*ROW('Sanitation Data'!H58)),NA())</f>
        <v>#N/A</v>
      </c>
      <c r="AS64" s="100" t="e">
        <f ca="true">+IF(AND(ISNUMBER(OFFSET('Sanitation Data'!$H$11,0,10*ROW('Sanitation Data'!H58))),'Data Summary'!DH64="Yes"),OFFSET('Sanitation Data'!$H$11,0,10*ROW('Sanitation Data'!H58)),NA())</f>
        <v>#N/A</v>
      </c>
      <c r="AT64" s="100" t="e">
        <f ca="true">+IF(AND(ISNUMBER(OFFSET('Sanitation Data'!$H$12,0,10*ROW('Sanitation Data'!H58))),'Data Summary'!DI64="Yes"),OFFSET('Sanitation Data'!$H$12,0,10*ROW('Sanitation Data'!H58)),NA())</f>
        <v>#N/A</v>
      </c>
      <c r="AU64" s="100" t="e">
        <f ca="true">+IF(AND(ISNUMBER(OFFSET('Sanitation Data'!$I$4,0,10*ROW('Sanitation Data'!I58))),'Data Summary'!DJ64="Yes"),100-OFFSET('Sanitation Data'!$I$4,0,10*ROW('Sanitation Data'!I58)),NA())</f>
        <v>#N/A</v>
      </c>
      <c r="AV64" s="100" t="e">
        <f ca="true">+IF(AND(ISNUMBER(OFFSET('Sanitation Data'!$I$6,0,10*ROW('Sanitation Data'!I58))),'Data Summary'!DK64="Yes"),OFFSET('Sanitation Data'!$I$6,0,10*ROW('Sanitation Data'!I58)),NA())</f>
        <v>#N/A</v>
      </c>
      <c r="AW64" s="100" t="e">
        <f ca="true">+IF(AND(ISNUMBER(OFFSET('Sanitation Data'!$I$10,0,10*ROW('Sanitation Data'!I58))),'Data Summary'!DL64="Yes"),OFFSET('Sanitation Data'!$I$10,0,10*ROW('Sanitation Data'!I58)),NA())</f>
        <v>#N/A</v>
      </c>
      <c r="AX64" s="100" t="e">
        <f ca="true">+IF(AND(ISNUMBER(OFFSET('Sanitation Data'!$I$11,0,10*ROW('Sanitation Data'!I58))),'Data Summary'!DM64="Yes"),OFFSET('Sanitation Data'!$I$11,0,10*ROW('Sanitation Data'!I58)),NA())</f>
        <v>#N/A</v>
      </c>
      <c r="AY64" s="100" t="e">
        <f ca="true">+IF(AND(ISNUMBER(OFFSET('Sanitation Data'!$I$12,0,10*ROW('Sanitation Data'!I58))),'Data Summary'!DN64="Yes"),OFFSET('Sanitation Data'!$I$12,0,10*ROW('Sanitation Data'!I58)),NA())</f>
        <v>#N/A</v>
      </c>
      <c r="AZ64" s="101" t="e">
        <f ca="true">+IF(AND(ISNUMBER(OFFSET('Hygiene Data'!$D$5,0,10*ROW('Hygiene Data'!D58))),'Data Summary'!DO64="Yes"),OFFSET('Hygiene Data'!$D$5,0,10*ROW('Hygiene Data'!D58)),NA())</f>
        <v>#N/A</v>
      </c>
      <c r="BA64" s="101" t="e">
        <f ca="true">+IF(AND(ISNUMBER(OFFSET('Hygiene Data'!$D$7,0,10*ROW('Hygiene Data'!D58))),'Data Summary'!DP64="Yes"),OFFSET('Hygiene Data'!$D$7,0,10*ROW('Hygiene Data'!D58)),NA())</f>
        <v>#N/A</v>
      </c>
      <c r="BB64" s="101" t="e">
        <f ca="true">+IF(AND(ISNUMBER(OFFSET('Hygiene Data'!$D$9,0,10*ROW('Hygiene Data'!D58))),'Data Summary'!DQ64="Yes"),OFFSET('Hygiene Data'!$D$9,0,10*ROW('Hygiene Data'!D58)),NA())</f>
        <v>#N/A</v>
      </c>
      <c r="BC64" s="101" t="e">
        <f ca="true">+IF(AND(ISNUMBER(OFFSET('Hygiene Data'!$E$5,0,10*ROW('Hygiene Data'!E58))),'Data Summary'!DR64="Yes"),OFFSET('Hygiene Data'!$E$5,0,10*ROW('Hygiene Data'!E58)),NA())</f>
        <v>#N/A</v>
      </c>
      <c r="BD64" s="101" t="e">
        <f ca="true">+IF(AND(ISNUMBER(OFFSET('Hygiene Data'!$E$7,0,10*ROW('Hygiene Data'!E58))),'Data Summary'!DS64="Yes"),OFFSET('Hygiene Data'!$E$7,0,10*ROW('Hygiene Data'!E58)),NA())</f>
        <v>#N/A</v>
      </c>
      <c r="BE64" s="101" t="e">
        <f ca="true">+IF(AND(ISNUMBER(OFFSET('Hygiene Data'!$E$9,0,10*ROW('Hygiene Data'!E58))),'Data Summary'!DT64="Yes"),OFFSET('Hygiene Data'!$E$9,0,10*ROW('Hygiene Data'!E58)),NA())</f>
        <v>#N/A</v>
      </c>
      <c r="BF64" s="101" t="e">
        <f ca="true">+IF(AND(ISNUMBER(OFFSET('Hygiene Data'!$F$5,0,10*ROW('Hygiene Data'!F58))),'Data Summary'!DU64="Yes"),OFFSET('Hygiene Data'!$F$5,0,10*ROW('Hygiene Data'!F58)),NA())</f>
        <v>#N/A</v>
      </c>
      <c r="BG64" s="101" t="e">
        <f ca="true">+IF(AND(ISNUMBER(OFFSET('Hygiene Data'!$F$7,0,10*ROW('Hygiene Data'!F58))),'Data Summary'!DV64="Yes"),OFFSET('Hygiene Data'!$F$7,0,10*ROW('Hygiene Data'!F58)),NA())</f>
        <v>#N/A</v>
      </c>
      <c r="BH64" s="101" t="e">
        <f ca="true">+IF(AND(ISNUMBER(OFFSET('Hygiene Data'!$F$9,0,10*ROW('Hygiene Data'!F58))),'Data Summary'!DW64="Yes"),OFFSET('Hygiene Data'!$F$9,0,10*ROW('Hygiene Data'!F58)),NA())</f>
        <v>#N/A</v>
      </c>
      <c r="BI64" s="101" t="e">
        <f ca="true">+IF(AND(ISNUMBER(OFFSET('Hygiene Data'!$G$5,0,10*ROW('Hygiene Data'!G58))),'Data Summary'!DX64="Yes"),OFFSET('Hygiene Data'!$G$5,0,10*ROW('Hygiene Data'!G58)),NA())</f>
        <v>#N/A</v>
      </c>
      <c r="BJ64" s="101" t="e">
        <f ca="true">+IF(AND(ISNUMBER(OFFSET('Hygiene Data'!$G$7,0,10*ROW('Hygiene Data'!G58))),'Data Summary'!DY64="Yes"),OFFSET('Hygiene Data'!$G$7,0,10*ROW('Hygiene Data'!G58)),NA())</f>
        <v>#N/A</v>
      </c>
      <c r="BK64" s="101" t="e">
        <f ca="true">+IF(AND(ISNUMBER(OFFSET('Hygiene Data'!$G$9,0,10*ROW('Hygiene Data'!G58))),'Data Summary'!DZ64="Yes"),OFFSET('Hygiene Data'!$G$9,0,10*ROW('Hygiene Data'!G58)),NA())</f>
        <v>#N/A</v>
      </c>
      <c r="BL64" s="101" t="e">
        <f ca="true">+IF(AND(ISNUMBER(OFFSET('Hygiene Data'!$H$5,0,10*ROW('Hygiene Data'!H58))),'Data Summary'!EA64="Yes"),OFFSET('Hygiene Data'!$H$5,0,10*ROW('Hygiene Data'!H58)),NA())</f>
        <v>#N/A</v>
      </c>
      <c r="BM64" s="101" t="e">
        <f ca="true">+IF(AND(ISNUMBER(OFFSET('Hygiene Data'!$H$7,0,10*ROW('Hygiene Data'!H58))),'Data Summary'!EB64="Yes"),OFFSET('Hygiene Data'!$H$7,0,10*ROW('Hygiene Data'!H58)),NA())</f>
        <v>#N/A</v>
      </c>
      <c r="BN64" s="101" t="e">
        <f ca="true">+IF(AND(ISNUMBER(OFFSET('Hygiene Data'!$H$9,0,10*ROW('Hygiene Data'!H58))),'Data Summary'!EC64="Yes"),OFFSET('Hygiene Data'!$H$9,0,10*ROW('Hygiene Data'!H58)),NA())</f>
        <v>#N/A</v>
      </c>
      <c r="BO64" s="101" t="e">
        <f ca="true">+IF(AND(ISNUMBER(OFFSET('Hygiene Data'!$I$5,0,10*ROW('Hygiene Data'!I58))),'Data Summary'!ED64="Yes"),OFFSET('Hygiene Data'!$I$5,0,10*ROW('Hygiene Data'!I58)),NA())</f>
        <v>#N/A</v>
      </c>
      <c r="BP64" s="101" t="e">
        <f ca="true">+IF(AND(ISNUMBER(OFFSET('Hygiene Data'!$I$7,0,10*ROW('Hygiene Data'!I58))),'Data Summary'!EE64="Yes"),OFFSET('Hygiene Data'!$I$7,0,10*ROW('Hygiene Data'!I58)),NA())</f>
        <v>#N/A</v>
      </c>
      <c r="BQ64" s="101" t="e">
        <f ca="true">+IF(AND(ISNUMBER(OFFSET('Hygiene Data'!$I$9,0,10*ROW('Hygiene Data'!I58))),'Data Summary'!EF64="Yes"),OFFSET('Hygiene Data'!$I$9,0,10*ROW('Hygiene Data'!I58)),NA())</f>
        <v>#N/A</v>
      </c>
    </row>
    <row xmlns:x14ac="http://schemas.microsoft.com/office/spreadsheetml/2009/9/ac" r="65" x14ac:dyDescent="0.2">
      <c r="A65" s="362" t="e">
        <f ca="true">+RIGHT('Data Summary'!A65,LEN('Data Summary'!A65)-9)</f>
        <v>#VALUE!</v>
      </c>
      <c r="B65" s="38" t="str">
        <f ca="true">+IF(ISTEXT('Data Summary'!B65),'Data Summary'!B65,"")</f>
        <v/>
      </c>
      <c r="C65" s="361" t="e">
        <f ca="true">+VALUE('Data Summary'!C65)</f>
        <v>#VALUE!</v>
      </c>
      <c r="D65" s="99" t="e">
        <f ca="true">+IF(AND(ISNUMBER(OFFSET('Water Data'!$D$4,0,10*ROW('Water Data'!D59))),'Data Summary'!BS65="Yes"),100-OFFSET('Water Data'!$D$4,0,10*ROW('Water Data'!D59)),NA())</f>
        <v>#N/A</v>
      </c>
      <c r="E65" s="99" t="e">
        <f ca="true">+IF(AND(ISNUMBER(OFFSET('Water Data'!$D$6,0,10*ROW('Water Data'!D59))),'Data Summary'!BT65="Yes"),OFFSET('Water Data'!$D$6,0,10*ROW('Water Data'!D59)),NA())</f>
        <v>#N/A</v>
      </c>
      <c r="F65" s="99" t="e">
        <f ca="true">+IF(AND(ISNUMBER(OFFSET('Water Data'!$D$9,0,10*ROW('Water Data'!D59))),'Data Summary'!BU65="Yes"),OFFSET('Water Data'!$D$9,0,10*ROW('Water Data'!D59)),NA())</f>
        <v>#N/A</v>
      </c>
      <c r="G65" s="99" t="e">
        <f ca="true">+IF(AND(ISNUMBER(OFFSET('Water Data'!$E$4,0,10*ROW('Water Data'!E59))),'Data Summary'!BV65="Yes"),100-OFFSET('Water Data'!$E$4,0,10*ROW('Water Data'!E59)),NA())</f>
        <v>#N/A</v>
      </c>
      <c r="H65" s="99" t="e">
        <f ca="true">+IF(AND(ISNUMBER(OFFSET('Water Data'!$E$6,0,10*ROW('Water Data'!E59))),'Data Summary'!BW65="Yes"),OFFSET('Water Data'!$E$6,0,10*ROW('Water Data'!E59)),NA())</f>
        <v>#N/A</v>
      </c>
      <c r="I65" s="99" t="e">
        <f ca="true">+IF(AND(ISNUMBER(OFFSET('Water Data'!$E$9,0,10*ROW('Water Data'!E59))),'Data Summary'!BX65="Yes"),OFFSET('Water Data'!$E$9,0,10*ROW('Water Data'!E59)),NA())</f>
        <v>#N/A</v>
      </c>
      <c r="J65" s="99" t="e">
        <f ca="true">+IF(AND(ISNUMBER(OFFSET('Water Data'!$F$4,0,10*ROW('Water Data'!F59))),'Data Summary'!BY65="Yes"),100-OFFSET('Water Data'!$F$4,0,10*ROW('Water Data'!F59)),NA())</f>
        <v>#N/A</v>
      </c>
      <c r="K65" s="99" t="e">
        <f ca="true">+IF(AND(ISNUMBER(OFFSET('Water Data'!$F$6,0,10*ROW('Water Data'!F59))),'Data Summary'!BZ65="Yes"),OFFSET('Water Data'!$F$6,0,10*ROW('Water Data'!F59)),NA())</f>
        <v>#N/A</v>
      </c>
      <c r="L65" s="99" t="e">
        <f ca="true">+IF(AND(ISNUMBER(OFFSET('Water Data'!$F$9,0,10*ROW('Water Data'!F59))),'Data Summary'!CA65="Yes"),OFFSET('Water Data'!$F$9,0,10*ROW('Water Data'!F59)),NA())</f>
        <v>#N/A</v>
      </c>
      <c r="M65" s="99" t="e">
        <f ca="true">+IF(AND(ISNUMBER(OFFSET('Water Data'!$G$4,0,10*ROW('Water Data'!G59))),'Data Summary'!CB65="Yes"),100-OFFSET('Water Data'!$G$4,0,10*ROW('Water Data'!G59)),NA())</f>
        <v>#N/A</v>
      </c>
      <c r="N65" s="99" t="e">
        <f ca="true">+IF(AND(ISNUMBER(OFFSET('Water Data'!$G$6,0,10*ROW('Water Data'!G59))),'Data Summary'!CC65="Yes"),OFFSET('Water Data'!$G$6,0,10*ROW('Water Data'!G59)),NA())</f>
        <v>#N/A</v>
      </c>
      <c r="O65" s="99" t="e">
        <f ca="true">+IF(AND(ISNUMBER(OFFSET('Water Data'!$G$9,0,10*ROW('Water Data'!G59))),'Data Summary'!CD65="Yes"),OFFSET('Water Data'!$G$9,0,10*ROW('Water Data'!G59)),NA())</f>
        <v>#N/A</v>
      </c>
      <c r="P65" s="99" t="e">
        <f ca="true">+IF(AND(ISNUMBER(OFFSET('Water Data'!$H$4,0,10*ROW('Water Data'!H59))),'Data Summary'!CE65="Yes"),100-OFFSET('Water Data'!$H$4,0,10*ROW('Water Data'!H59)),NA())</f>
        <v>#N/A</v>
      </c>
      <c r="Q65" s="99" t="e">
        <f ca="true">+IF(AND(ISNUMBER(OFFSET('Water Data'!$H$6,0,10*ROW('Water Data'!H59))),'Data Summary'!CF65="Yes"),OFFSET('Water Data'!$H$6,0,10*ROW('Water Data'!H59)),NA())</f>
        <v>#N/A</v>
      </c>
      <c r="R65" s="99" t="e">
        <f ca="true">+IF(AND(ISNUMBER(OFFSET('Water Data'!$H$9,0,10*ROW('Water Data'!H59))),'Data Summary'!CG65="Yes"),OFFSET('Water Data'!$H$9,0,10*ROW('Water Data'!H59)),NA())</f>
        <v>#N/A</v>
      </c>
      <c r="S65" s="99" t="e">
        <f ca="true">+IF(AND(ISNUMBER(OFFSET('Water Data'!$I$4,0,10*ROW('Water Data'!I59))),'Data Summary'!CH65="Yes"),100-OFFSET('Water Data'!$I$4,0,10*ROW('Water Data'!I59)),NA())</f>
        <v>#N/A</v>
      </c>
      <c r="T65" s="99" t="e">
        <f ca="true">+IF(AND(ISNUMBER(OFFSET('Water Data'!$I$6,0,10*ROW('Water Data'!I59))),'Data Summary'!CI65="Yes"),OFFSET('Water Data'!$I$6,0,10*ROW('Water Data'!I59)),NA())</f>
        <v>#N/A</v>
      </c>
      <c r="U65" s="99" t="e">
        <f ca="true">+IF(AND(ISNUMBER(OFFSET('Water Data'!$I$9,0,10*ROW('Water Data'!I59))),'Data Summary'!CJ65="Yes"),OFFSET('Water Data'!$I$9,0,10*ROW('Water Data'!I59)),NA())</f>
        <v>#N/A</v>
      </c>
      <c r="V65" s="100" t="e">
        <f ca="true">+IF(AND(ISNUMBER(OFFSET('Sanitation Data'!$D$4,0,10*ROW('Sanitation Data'!D59))),'Data Summary'!CK65="Yes"),100-OFFSET('Sanitation Data'!$D$4,0,10*ROW('Sanitation Data'!D59)),NA())</f>
        <v>#N/A</v>
      </c>
      <c r="W65" s="100" t="e">
        <f ca="true">+IF(AND(ISNUMBER(OFFSET('Sanitation Data'!$D$6,0,10*ROW('Sanitation Data'!D59))),'Data Summary'!CL65="Yes"),OFFSET('Sanitation Data'!$D$6,0,10*ROW('Sanitation Data'!D59)),NA())</f>
        <v>#N/A</v>
      </c>
      <c r="X65" s="100" t="e">
        <f ca="true">+IF(AND(ISNUMBER(OFFSET('Sanitation Data'!$D$10,0,10*ROW('Sanitation Data'!D59))),'Data Summary'!CM65="Yes"),OFFSET('Sanitation Data'!$D$10,0,10*ROW('Sanitation Data'!D59)),NA())</f>
        <v>#N/A</v>
      </c>
      <c r="Y65" s="100" t="e">
        <f ca="true">+IF(AND(ISNUMBER(OFFSET('Sanitation Data'!$D$11,0,10*ROW('Sanitation Data'!D59))),'Data Summary'!CN65="Yes"),OFFSET('Sanitation Data'!$D$11,0,10*ROW('Sanitation Data'!D59)),NA())</f>
        <v>#N/A</v>
      </c>
      <c r="Z65" s="100" t="e">
        <f ca="true">+IF(AND(ISNUMBER(OFFSET('Sanitation Data'!$D$12,0,10*ROW('Sanitation Data'!D59))),'Data Summary'!CO65="Yes"),OFFSET('Sanitation Data'!$D$12,0,10*ROW('Sanitation Data'!D59)),NA())</f>
        <v>#N/A</v>
      </c>
      <c r="AA65" s="100" t="e">
        <f ca="true">+IF(AND(ISNUMBER(OFFSET('Sanitation Data'!$E$4,0,10*ROW('Sanitation Data'!E59))),'Data Summary'!CP65="Yes"),100-OFFSET('Sanitation Data'!$E$4,0,10*ROW('Sanitation Data'!E59)),NA())</f>
        <v>#N/A</v>
      </c>
      <c r="AB65" s="100" t="e">
        <f ca="true">+IF(AND(ISNUMBER(OFFSET('Sanitation Data'!$E$6,0,10*ROW('Sanitation Data'!E59))),'Data Summary'!CQ65="Yes"),OFFSET('Sanitation Data'!$E$6,0,10*ROW('Sanitation Data'!E59)),NA())</f>
        <v>#N/A</v>
      </c>
      <c r="AC65" s="100" t="e">
        <f ca="true">+IF(AND(ISNUMBER(OFFSET('Sanitation Data'!$E$10,0,10*ROW('Sanitation Data'!E59))),'Data Summary'!CR65="Yes"),OFFSET('Sanitation Data'!$E$10,0,10*ROW('Sanitation Data'!E59)),NA())</f>
        <v>#N/A</v>
      </c>
      <c r="AD65" s="100" t="e">
        <f ca="true">+IF(AND(ISNUMBER(OFFSET('Sanitation Data'!$E$11,0,10*ROW('Sanitation Data'!E59))),'Data Summary'!CS65="Yes"),OFFSET('Sanitation Data'!$E$11,0,10*ROW('Sanitation Data'!E59)),NA())</f>
        <v>#N/A</v>
      </c>
      <c r="AE65" s="100" t="e">
        <f ca="true">+IF(AND(ISNUMBER(OFFSET('Sanitation Data'!$E$12,0,10*ROW('Sanitation Data'!E59))),'Data Summary'!CT65="Yes"),OFFSET('Sanitation Data'!$E$12,0,10*ROW('Sanitation Data'!E59)),NA())</f>
        <v>#N/A</v>
      </c>
      <c r="AF65" s="100" t="e">
        <f ca="true">+IF(AND(ISNUMBER(OFFSET('Sanitation Data'!$F$4,0,10*ROW('Sanitation Data'!F59))),'Data Summary'!CU65="Yes"),100-OFFSET('Sanitation Data'!$F$4,0,10*ROW('Sanitation Data'!F59)),NA())</f>
        <v>#N/A</v>
      </c>
      <c r="AG65" s="100" t="e">
        <f ca="true">+IF(AND(ISNUMBER(OFFSET('Sanitation Data'!$F$6,0,10*ROW('Sanitation Data'!F59))),'Data Summary'!CV65="Yes"),OFFSET('Sanitation Data'!$F$6,0,10*ROW('Sanitation Data'!F59)),NA())</f>
        <v>#N/A</v>
      </c>
      <c r="AH65" s="100" t="e">
        <f ca="true">+IF(AND(ISNUMBER(OFFSET('Sanitation Data'!$F$10,0,10*ROW('Sanitation Data'!F59))),'Data Summary'!CW65="Yes"),OFFSET('Sanitation Data'!$F$10,0,10*ROW('Sanitation Data'!F59)),NA())</f>
        <v>#N/A</v>
      </c>
      <c r="AI65" s="100" t="e">
        <f ca="true">+IF(AND(ISNUMBER(OFFSET('Sanitation Data'!$F$11,0,10*ROW('Sanitation Data'!F59))),'Data Summary'!CX65="Yes"),OFFSET('Sanitation Data'!$F$11,0,10*ROW('Sanitation Data'!F59)),NA())</f>
        <v>#N/A</v>
      </c>
      <c r="AJ65" s="100" t="e">
        <f ca="true">+IF(AND(ISNUMBER(OFFSET('Sanitation Data'!$F$12,0,10*ROW('Sanitation Data'!F59))),'Data Summary'!CY65="Yes"),OFFSET('Sanitation Data'!$F$12,0,10*ROW('Sanitation Data'!F59)),NA())</f>
        <v>#N/A</v>
      </c>
      <c r="AK65" s="100" t="e">
        <f ca="true">+IF(AND(ISNUMBER(OFFSET('Sanitation Data'!$G$4,0,10*ROW('Sanitation Data'!G59))),'Data Summary'!CZ65="Yes"),100-OFFSET('Sanitation Data'!$G$4,0,10*ROW('Sanitation Data'!G59)),NA())</f>
        <v>#N/A</v>
      </c>
      <c r="AL65" s="100" t="e">
        <f ca="true">+IF(AND(ISNUMBER(OFFSET('Sanitation Data'!$G$6,0,10*ROW('Sanitation Data'!G59))),'Data Summary'!DA65="Yes"),OFFSET('Sanitation Data'!$G$6,0,10*ROW('Sanitation Data'!G59)),NA())</f>
        <v>#N/A</v>
      </c>
      <c r="AM65" s="100" t="e">
        <f ca="true">+IF(AND(ISNUMBER(OFFSET('Sanitation Data'!$G$10,0,10*ROW('Sanitation Data'!G59))),'Data Summary'!DB65="Yes"),OFFSET('Sanitation Data'!$G$10,0,10*ROW('Sanitation Data'!G59)),NA())</f>
        <v>#N/A</v>
      </c>
      <c r="AN65" s="100" t="e">
        <f ca="true">+IF(AND(ISNUMBER(OFFSET('Sanitation Data'!$G$11,0,10*ROW('Sanitation Data'!G59))),'Data Summary'!DC65="Yes"),OFFSET('Sanitation Data'!$G$11,0,10*ROW('Sanitation Data'!G59)),NA())</f>
        <v>#N/A</v>
      </c>
      <c r="AO65" s="100" t="e">
        <f ca="true">+IF(AND(ISNUMBER(OFFSET('Sanitation Data'!$G$12,0,10*ROW('Sanitation Data'!G59))),'Data Summary'!DD65="Yes"),OFFSET('Sanitation Data'!$G$12,0,10*ROW('Sanitation Data'!G59)),NA())</f>
        <v>#N/A</v>
      </c>
      <c r="AP65" s="100" t="e">
        <f ca="true">+IF(AND(ISNUMBER(OFFSET('Sanitation Data'!$H$4,0,10*ROW('Sanitation Data'!H59))),'Data Summary'!DE65="Yes"),100-OFFSET('Sanitation Data'!$H$4,0,10*ROW('Sanitation Data'!H59)),NA())</f>
        <v>#N/A</v>
      </c>
      <c r="AQ65" s="100" t="e">
        <f ca="true">+IF(AND(ISNUMBER(OFFSET('Sanitation Data'!$H$6,0,10*ROW('Sanitation Data'!H59))),'Data Summary'!DF65="Yes"),OFFSET('Sanitation Data'!$H$6,0,10*ROW('Sanitation Data'!H59)),NA())</f>
        <v>#N/A</v>
      </c>
      <c r="AR65" s="100" t="e">
        <f ca="true">+IF(AND(ISNUMBER(OFFSET('Sanitation Data'!$H$10,0,10*ROW('Sanitation Data'!H59))),'Data Summary'!DG65="Yes"),OFFSET('Sanitation Data'!$H$10,0,10*ROW('Sanitation Data'!H59)),NA())</f>
        <v>#N/A</v>
      </c>
      <c r="AS65" s="100" t="e">
        <f ca="true">+IF(AND(ISNUMBER(OFFSET('Sanitation Data'!$H$11,0,10*ROW('Sanitation Data'!H59))),'Data Summary'!DH65="Yes"),OFFSET('Sanitation Data'!$H$11,0,10*ROW('Sanitation Data'!H59)),NA())</f>
        <v>#N/A</v>
      </c>
      <c r="AT65" s="100" t="e">
        <f ca="true">+IF(AND(ISNUMBER(OFFSET('Sanitation Data'!$H$12,0,10*ROW('Sanitation Data'!H59))),'Data Summary'!DI65="Yes"),OFFSET('Sanitation Data'!$H$12,0,10*ROW('Sanitation Data'!H59)),NA())</f>
        <v>#N/A</v>
      </c>
      <c r="AU65" s="100" t="e">
        <f ca="true">+IF(AND(ISNUMBER(OFFSET('Sanitation Data'!$I$4,0,10*ROW('Sanitation Data'!I59))),'Data Summary'!DJ65="Yes"),100-OFFSET('Sanitation Data'!$I$4,0,10*ROW('Sanitation Data'!I59)),NA())</f>
        <v>#N/A</v>
      </c>
      <c r="AV65" s="100" t="e">
        <f ca="true">+IF(AND(ISNUMBER(OFFSET('Sanitation Data'!$I$6,0,10*ROW('Sanitation Data'!I59))),'Data Summary'!DK65="Yes"),OFFSET('Sanitation Data'!$I$6,0,10*ROW('Sanitation Data'!I59)),NA())</f>
        <v>#N/A</v>
      </c>
      <c r="AW65" s="100" t="e">
        <f ca="true">+IF(AND(ISNUMBER(OFFSET('Sanitation Data'!$I$10,0,10*ROW('Sanitation Data'!I59))),'Data Summary'!DL65="Yes"),OFFSET('Sanitation Data'!$I$10,0,10*ROW('Sanitation Data'!I59)),NA())</f>
        <v>#N/A</v>
      </c>
      <c r="AX65" s="100" t="e">
        <f ca="true">+IF(AND(ISNUMBER(OFFSET('Sanitation Data'!$I$11,0,10*ROW('Sanitation Data'!I59))),'Data Summary'!DM65="Yes"),OFFSET('Sanitation Data'!$I$11,0,10*ROW('Sanitation Data'!I59)),NA())</f>
        <v>#N/A</v>
      </c>
      <c r="AY65" s="100" t="e">
        <f ca="true">+IF(AND(ISNUMBER(OFFSET('Sanitation Data'!$I$12,0,10*ROW('Sanitation Data'!I59))),'Data Summary'!DN65="Yes"),OFFSET('Sanitation Data'!$I$12,0,10*ROW('Sanitation Data'!I59)),NA())</f>
        <v>#N/A</v>
      </c>
      <c r="AZ65" s="101" t="e">
        <f ca="true">+IF(AND(ISNUMBER(OFFSET('Hygiene Data'!$D$5,0,10*ROW('Hygiene Data'!D59))),'Data Summary'!DO65="Yes"),OFFSET('Hygiene Data'!$D$5,0,10*ROW('Hygiene Data'!D59)),NA())</f>
        <v>#N/A</v>
      </c>
      <c r="BA65" s="101" t="e">
        <f ca="true">+IF(AND(ISNUMBER(OFFSET('Hygiene Data'!$D$7,0,10*ROW('Hygiene Data'!D59))),'Data Summary'!DP65="Yes"),OFFSET('Hygiene Data'!$D$7,0,10*ROW('Hygiene Data'!D59)),NA())</f>
        <v>#N/A</v>
      </c>
      <c r="BB65" s="101" t="e">
        <f ca="true">+IF(AND(ISNUMBER(OFFSET('Hygiene Data'!$D$9,0,10*ROW('Hygiene Data'!D59))),'Data Summary'!DQ65="Yes"),OFFSET('Hygiene Data'!$D$9,0,10*ROW('Hygiene Data'!D59)),NA())</f>
        <v>#N/A</v>
      </c>
      <c r="BC65" s="101" t="e">
        <f ca="true">+IF(AND(ISNUMBER(OFFSET('Hygiene Data'!$E$5,0,10*ROW('Hygiene Data'!E59))),'Data Summary'!DR65="Yes"),OFFSET('Hygiene Data'!$E$5,0,10*ROW('Hygiene Data'!E59)),NA())</f>
        <v>#N/A</v>
      </c>
      <c r="BD65" s="101" t="e">
        <f ca="true">+IF(AND(ISNUMBER(OFFSET('Hygiene Data'!$E$7,0,10*ROW('Hygiene Data'!E59))),'Data Summary'!DS65="Yes"),OFFSET('Hygiene Data'!$E$7,0,10*ROW('Hygiene Data'!E59)),NA())</f>
        <v>#N/A</v>
      </c>
      <c r="BE65" s="101" t="e">
        <f ca="true">+IF(AND(ISNUMBER(OFFSET('Hygiene Data'!$E$9,0,10*ROW('Hygiene Data'!E59))),'Data Summary'!DT65="Yes"),OFFSET('Hygiene Data'!$E$9,0,10*ROW('Hygiene Data'!E59)),NA())</f>
        <v>#N/A</v>
      </c>
      <c r="BF65" s="101" t="e">
        <f ca="true">+IF(AND(ISNUMBER(OFFSET('Hygiene Data'!$F$5,0,10*ROW('Hygiene Data'!F59))),'Data Summary'!DU65="Yes"),OFFSET('Hygiene Data'!$F$5,0,10*ROW('Hygiene Data'!F59)),NA())</f>
        <v>#N/A</v>
      </c>
      <c r="BG65" s="101" t="e">
        <f ca="true">+IF(AND(ISNUMBER(OFFSET('Hygiene Data'!$F$7,0,10*ROW('Hygiene Data'!F59))),'Data Summary'!DV65="Yes"),OFFSET('Hygiene Data'!$F$7,0,10*ROW('Hygiene Data'!F59)),NA())</f>
        <v>#N/A</v>
      </c>
      <c r="BH65" s="101" t="e">
        <f ca="true">+IF(AND(ISNUMBER(OFFSET('Hygiene Data'!$F$9,0,10*ROW('Hygiene Data'!F59))),'Data Summary'!DW65="Yes"),OFFSET('Hygiene Data'!$F$9,0,10*ROW('Hygiene Data'!F59)),NA())</f>
        <v>#N/A</v>
      </c>
      <c r="BI65" s="101" t="e">
        <f ca="true">+IF(AND(ISNUMBER(OFFSET('Hygiene Data'!$G$5,0,10*ROW('Hygiene Data'!G59))),'Data Summary'!DX65="Yes"),OFFSET('Hygiene Data'!$G$5,0,10*ROW('Hygiene Data'!G59)),NA())</f>
        <v>#N/A</v>
      </c>
      <c r="BJ65" s="101" t="e">
        <f ca="true">+IF(AND(ISNUMBER(OFFSET('Hygiene Data'!$G$7,0,10*ROW('Hygiene Data'!G59))),'Data Summary'!DY65="Yes"),OFFSET('Hygiene Data'!$G$7,0,10*ROW('Hygiene Data'!G59)),NA())</f>
        <v>#N/A</v>
      </c>
      <c r="BK65" s="101" t="e">
        <f ca="true">+IF(AND(ISNUMBER(OFFSET('Hygiene Data'!$G$9,0,10*ROW('Hygiene Data'!G59))),'Data Summary'!DZ65="Yes"),OFFSET('Hygiene Data'!$G$9,0,10*ROW('Hygiene Data'!G59)),NA())</f>
        <v>#N/A</v>
      </c>
      <c r="BL65" s="101" t="e">
        <f ca="true">+IF(AND(ISNUMBER(OFFSET('Hygiene Data'!$H$5,0,10*ROW('Hygiene Data'!H59))),'Data Summary'!EA65="Yes"),OFFSET('Hygiene Data'!$H$5,0,10*ROW('Hygiene Data'!H59)),NA())</f>
        <v>#N/A</v>
      </c>
      <c r="BM65" s="101" t="e">
        <f ca="true">+IF(AND(ISNUMBER(OFFSET('Hygiene Data'!$H$7,0,10*ROW('Hygiene Data'!H59))),'Data Summary'!EB65="Yes"),OFFSET('Hygiene Data'!$H$7,0,10*ROW('Hygiene Data'!H59)),NA())</f>
        <v>#N/A</v>
      </c>
      <c r="BN65" s="101" t="e">
        <f ca="true">+IF(AND(ISNUMBER(OFFSET('Hygiene Data'!$H$9,0,10*ROW('Hygiene Data'!H59))),'Data Summary'!EC65="Yes"),OFFSET('Hygiene Data'!$H$9,0,10*ROW('Hygiene Data'!H59)),NA())</f>
        <v>#N/A</v>
      </c>
      <c r="BO65" s="101" t="e">
        <f ca="true">+IF(AND(ISNUMBER(OFFSET('Hygiene Data'!$I$5,0,10*ROW('Hygiene Data'!I59))),'Data Summary'!ED65="Yes"),OFFSET('Hygiene Data'!$I$5,0,10*ROW('Hygiene Data'!I59)),NA())</f>
        <v>#N/A</v>
      </c>
      <c r="BP65" s="101" t="e">
        <f ca="true">+IF(AND(ISNUMBER(OFFSET('Hygiene Data'!$I$7,0,10*ROW('Hygiene Data'!I59))),'Data Summary'!EE65="Yes"),OFFSET('Hygiene Data'!$I$7,0,10*ROW('Hygiene Data'!I59)),NA())</f>
        <v>#N/A</v>
      </c>
      <c r="BQ65" s="101" t="e">
        <f ca="true">+IF(AND(ISNUMBER(OFFSET('Hygiene Data'!$I$9,0,10*ROW('Hygiene Data'!I59))),'Data Summary'!EF65="Yes"),OFFSET('Hygiene Data'!$I$9,0,10*ROW('Hygiene Data'!I59)),NA())</f>
        <v>#N/A</v>
      </c>
    </row>
    <row xmlns:x14ac="http://schemas.microsoft.com/office/spreadsheetml/2009/9/ac" r="66" x14ac:dyDescent="0.2">
      <c r="A66" s="362" t="e">
        <f ca="true">+RIGHT('Data Summary'!A66,LEN('Data Summary'!A66)-9)</f>
        <v>#VALUE!</v>
      </c>
      <c r="B66" s="38" t="str">
        <f ca="true">+IF(ISTEXT('Data Summary'!B66),'Data Summary'!B66,"")</f>
        <v/>
      </c>
      <c r="C66" s="361" t="e">
        <f ca="true">+VALUE('Data Summary'!C66)</f>
        <v>#VALUE!</v>
      </c>
      <c r="D66" s="99" t="e">
        <f ca="true">+IF(AND(ISNUMBER(OFFSET('Water Data'!$D$4,0,10*ROW('Water Data'!D60))),'Data Summary'!BS66="Yes"),100-OFFSET('Water Data'!$D$4,0,10*ROW('Water Data'!D60)),NA())</f>
        <v>#N/A</v>
      </c>
      <c r="E66" s="99" t="e">
        <f ca="true">+IF(AND(ISNUMBER(OFFSET('Water Data'!$D$6,0,10*ROW('Water Data'!D60))),'Data Summary'!BT66="Yes"),OFFSET('Water Data'!$D$6,0,10*ROW('Water Data'!D60)),NA())</f>
        <v>#N/A</v>
      </c>
      <c r="F66" s="99" t="e">
        <f ca="true">+IF(AND(ISNUMBER(OFFSET('Water Data'!$D$9,0,10*ROW('Water Data'!D60))),'Data Summary'!BU66="Yes"),OFFSET('Water Data'!$D$9,0,10*ROW('Water Data'!D60)),NA())</f>
        <v>#N/A</v>
      </c>
      <c r="G66" s="99" t="e">
        <f ca="true">+IF(AND(ISNUMBER(OFFSET('Water Data'!$E$4,0,10*ROW('Water Data'!E60))),'Data Summary'!BV66="Yes"),100-OFFSET('Water Data'!$E$4,0,10*ROW('Water Data'!E60)),NA())</f>
        <v>#N/A</v>
      </c>
      <c r="H66" s="99" t="e">
        <f ca="true">+IF(AND(ISNUMBER(OFFSET('Water Data'!$E$6,0,10*ROW('Water Data'!E60))),'Data Summary'!BW66="Yes"),OFFSET('Water Data'!$E$6,0,10*ROW('Water Data'!E60)),NA())</f>
        <v>#N/A</v>
      </c>
      <c r="I66" s="99" t="e">
        <f ca="true">+IF(AND(ISNUMBER(OFFSET('Water Data'!$E$9,0,10*ROW('Water Data'!E60))),'Data Summary'!BX66="Yes"),OFFSET('Water Data'!$E$9,0,10*ROW('Water Data'!E60)),NA())</f>
        <v>#N/A</v>
      </c>
      <c r="J66" s="99" t="e">
        <f ca="true">+IF(AND(ISNUMBER(OFFSET('Water Data'!$F$4,0,10*ROW('Water Data'!F60))),'Data Summary'!BY66="Yes"),100-OFFSET('Water Data'!$F$4,0,10*ROW('Water Data'!F60)),NA())</f>
        <v>#N/A</v>
      </c>
      <c r="K66" s="99" t="e">
        <f ca="true">+IF(AND(ISNUMBER(OFFSET('Water Data'!$F$6,0,10*ROW('Water Data'!F60))),'Data Summary'!BZ66="Yes"),OFFSET('Water Data'!$F$6,0,10*ROW('Water Data'!F60)),NA())</f>
        <v>#N/A</v>
      </c>
      <c r="L66" s="99" t="e">
        <f ca="true">+IF(AND(ISNUMBER(OFFSET('Water Data'!$F$9,0,10*ROW('Water Data'!F60))),'Data Summary'!CA66="Yes"),OFFSET('Water Data'!$F$9,0,10*ROW('Water Data'!F60)),NA())</f>
        <v>#N/A</v>
      </c>
      <c r="M66" s="99" t="e">
        <f ca="true">+IF(AND(ISNUMBER(OFFSET('Water Data'!$G$4,0,10*ROW('Water Data'!G60))),'Data Summary'!CB66="Yes"),100-OFFSET('Water Data'!$G$4,0,10*ROW('Water Data'!G60)),NA())</f>
        <v>#N/A</v>
      </c>
      <c r="N66" s="99" t="e">
        <f ca="true">+IF(AND(ISNUMBER(OFFSET('Water Data'!$G$6,0,10*ROW('Water Data'!G60))),'Data Summary'!CC66="Yes"),OFFSET('Water Data'!$G$6,0,10*ROW('Water Data'!G60)),NA())</f>
        <v>#N/A</v>
      </c>
      <c r="O66" s="99" t="e">
        <f ca="true">+IF(AND(ISNUMBER(OFFSET('Water Data'!$G$9,0,10*ROW('Water Data'!G60))),'Data Summary'!CD66="Yes"),OFFSET('Water Data'!$G$9,0,10*ROW('Water Data'!G60)),NA())</f>
        <v>#N/A</v>
      </c>
      <c r="P66" s="99" t="e">
        <f ca="true">+IF(AND(ISNUMBER(OFFSET('Water Data'!$H$4,0,10*ROW('Water Data'!H60))),'Data Summary'!CE66="Yes"),100-OFFSET('Water Data'!$H$4,0,10*ROW('Water Data'!H60)),NA())</f>
        <v>#N/A</v>
      </c>
      <c r="Q66" s="99" t="e">
        <f ca="true">+IF(AND(ISNUMBER(OFFSET('Water Data'!$H$6,0,10*ROW('Water Data'!H60))),'Data Summary'!CF66="Yes"),OFFSET('Water Data'!$H$6,0,10*ROW('Water Data'!H60)),NA())</f>
        <v>#N/A</v>
      </c>
      <c r="R66" s="99" t="e">
        <f ca="true">+IF(AND(ISNUMBER(OFFSET('Water Data'!$H$9,0,10*ROW('Water Data'!H60))),'Data Summary'!CG66="Yes"),OFFSET('Water Data'!$H$9,0,10*ROW('Water Data'!H60)),NA())</f>
        <v>#N/A</v>
      </c>
      <c r="S66" s="99" t="e">
        <f ca="true">+IF(AND(ISNUMBER(OFFSET('Water Data'!$I$4,0,10*ROW('Water Data'!I60))),'Data Summary'!CH66="Yes"),100-OFFSET('Water Data'!$I$4,0,10*ROW('Water Data'!I60)),NA())</f>
        <v>#N/A</v>
      </c>
      <c r="T66" s="99" t="e">
        <f ca="true">+IF(AND(ISNUMBER(OFFSET('Water Data'!$I$6,0,10*ROW('Water Data'!I60))),'Data Summary'!CI66="Yes"),OFFSET('Water Data'!$I$6,0,10*ROW('Water Data'!I60)),NA())</f>
        <v>#N/A</v>
      </c>
      <c r="U66" s="99" t="e">
        <f ca="true">+IF(AND(ISNUMBER(OFFSET('Water Data'!$I$9,0,10*ROW('Water Data'!I60))),'Data Summary'!CJ66="Yes"),OFFSET('Water Data'!$I$9,0,10*ROW('Water Data'!I60)),NA())</f>
        <v>#N/A</v>
      </c>
      <c r="V66" s="100" t="e">
        <f ca="true">+IF(AND(ISNUMBER(OFFSET('Sanitation Data'!$D$4,0,10*ROW('Sanitation Data'!D60))),'Data Summary'!CK66="Yes"),100-OFFSET('Sanitation Data'!$D$4,0,10*ROW('Sanitation Data'!D60)),NA())</f>
        <v>#N/A</v>
      </c>
      <c r="W66" s="100" t="e">
        <f ca="true">+IF(AND(ISNUMBER(OFFSET('Sanitation Data'!$D$6,0,10*ROW('Sanitation Data'!D60))),'Data Summary'!CL66="Yes"),OFFSET('Sanitation Data'!$D$6,0,10*ROW('Sanitation Data'!D60)),NA())</f>
        <v>#N/A</v>
      </c>
      <c r="X66" s="100" t="e">
        <f ca="true">+IF(AND(ISNUMBER(OFFSET('Sanitation Data'!$D$10,0,10*ROW('Sanitation Data'!D60))),'Data Summary'!CM66="Yes"),OFFSET('Sanitation Data'!$D$10,0,10*ROW('Sanitation Data'!D60)),NA())</f>
        <v>#N/A</v>
      </c>
      <c r="Y66" s="100" t="e">
        <f ca="true">+IF(AND(ISNUMBER(OFFSET('Sanitation Data'!$D$11,0,10*ROW('Sanitation Data'!D60))),'Data Summary'!CN66="Yes"),OFFSET('Sanitation Data'!$D$11,0,10*ROW('Sanitation Data'!D60)),NA())</f>
        <v>#N/A</v>
      </c>
      <c r="Z66" s="100" t="e">
        <f ca="true">+IF(AND(ISNUMBER(OFFSET('Sanitation Data'!$D$12,0,10*ROW('Sanitation Data'!D60))),'Data Summary'!CO66="Yes"),OFFSET('Sanitation Data'!$D$12,0,10*ROW('Sanitation Data'!D60)),NA())</f>
        <v>#N/A</v>
      </c>
      <c r="AA66" s="100" t="e">
        <f ca="true">+IF(AND(ISNUMBER(OFFSET('Sanitation Data'!$E$4,0,10*ROW('Sanitation Data'!E60))),'Data Summary'!CP66="Yes"),100-OFFSET('Sanitation Data'!$E$4,0,10*ROW('Sanitation Data'!E60)),NA())</f>
        <v>#N/A</v>
      </c>
      <c r="AB66" s="100" t="e">
        <f ca="true">+IF(AND(ISNUMBER(OFFSET('Sanitation Data'!$E$6,0,10*ROW('Sanitation Data'!E60))),'Data Summary'!CQ66="Yes"),OFFSET('Sanitation Data'!$E$6,0,10*ROW('Sanitation Data'!E60)),NA())</f>
        <v>#N/A</v>
      </c>
      <c r="AC66" s="100" t="e">
        <f ca="true">+IF(AND(ISNUMBER(OFFSET('Sanitation Data'!$E$10,0,10*ROW('Sanitation Data'!E60))),'Data Summary'!CR66="Yes"),OFFSET('Sanitation Data'!$E$10,0,10*ROW('Sanitation Data'!E60)),NA())</f>
        <v>#N/A</v>
      </c>
      <c r="AD66" s="100" t="e">
        <f ca="true">+IF(AND(ISNUMBER(OFFSET('Sanitation Data'!$E$11,0,10*ROW('Sanitation Data'!E60))),'Data Summary'!CS66="Yes"),OFFSET('Sanitation Data'!$E$11,0,10*ROW('Sanitation Data'!E60)),NA())</f>
        <v>#N/A</v>
      </c>
      <c r="AE66" s="100" t="e">
        <f ca="true">+IF(AND(ISNUMBER(OFFSET('Sanitation Data'!$E$12,0,10*ROW('Sanitation Data'!E60))),'Data Summary'!CT66="Yes"),OFFSET('Sanitation Data'!$E$12,0,10*ROW('Sanitation Data'!E60)),NA())</f>
        <v>#N/A</v>
      </c>
      <c r="AF66" s="100" t="e">
        <f ca="true">+IF(AND(ISNUMBER(OFFSET('Sanitation Data'!$F$4,0,10*ROW('Sanitation Data'!F60))),'Data Summary'!CU66="Yes"),100-OFFSET('Sanitation Data'!$F$4,0,10*ROW('Sanitation Data'!F60)),NA())</f>
        <v>#N/A</v>
      </c>
      <c r="AG66" s="100" t="e">
        <f ca="true">+IF(AND(ISNUMBER(OFFSET('Sanitation Data'!$F$6,0,10*ROW('Sanitation Data'!F60))),'Data Summary'!CV66="Yes"),OFFSET('Sanitation Data'!$F$6,0,10*ROW('Sanitation Data'!F60)),NA())</f>
        <v>#N/A</v>
      </c>
      <c r="AH66" s="100" t="e">
        <f ca="true">+IF(AND(ISNUMBER(OFFSET('Sanitation Data'!$F$10,0,10*ROW('Sanitation Data'!F60))),'Data Summary'!CW66="Yes"),OFFSET('Sanitation Data'!$F$10,0,10*ROW('Sanitation Data'!F60)),NA())</f>
        <v>#N/A</v>
      </c>
      <c r="AI66" s="100" t="e">
        <f ca="true">+IF(AND(ISNUMBER(OFFSET('Sanitation Data'!$F$11,0,10*ROW('Sanitation Data'!F60))),'Data Summary'!CX66="Yes"),OFFSET('Sanitation Data'!$F$11,0,10*ROW('Sanitation Data'!F60)),NA())</f>
        <v>#N/A</v>
      </c>
      <c r="AJ66" s="100" t="e">
        <f ca="true">+IF(AND(ISNUMBER(OFFSET('Sanitation Data'!$F$12,0,10*ROW('Sanitation Data'!F60))),'Data Summary'!CY66="Yes"),OFFSET('Sanitation Data'!$F$12,0,10*ROW('Sanitation Data'!F60)),NA())</f>
        <v>#N/A</v>
      </c>
      <c r="AK66" s="100" t="e">
        <f ca="true">+IF(AND(ISNUMBER(OFFSET('Sanitation Data'!$G$4,0,10*ROW('Sanitation Data'!G60))),'Data Summary'!CZ66="Yes"),100-OFFSET('Sanitation Data'!$G$4,0,10*ROW('Sanitation Data'!G60)),NA())</f>
        <v>#N/A</v>
      </c>
      <c r="AL66" s="100" t="e">
        <f ca="true">+IF(AND(ISNUMBER(OFFSET('Sanitation Data'!$G$6,0,10*ROW('Sanitation Data'!G60))),'Data Summary'!DA66="Yes"),OFFSET('Sanitation Data'!$G$6,0,10*ROW('Sanitation Data'!G60)),NA())</f>
        <v>#N/A</v>
      </c>
      <c r="AM66" s="100" t="e">
        <f ca="true">+IF(AND(ISNUMBER(OFFSET('Sanitation Data'!$G$10,0,10*ROW('Sanitation Data'!G60))),'Data Summary'!DB66="Yes"),OFFSET('Sanitation Data'!$G$10,0,10*ROW('Sanitation Data'!G60)),NA())</f>
        <v>#N/A</v>
      </c>
      <c r="AN66" s="100" t="e">
        <f ca="true">+IF(AND(ISNUMBER(OFFSET('Sanitation Data'!$G$11,0,10*ROW('Sanitation Data'!G60))),'Data Summary'!DC66="Yes"),OFFSET('Sanitation Data'!$G$11,0,10*ROW('Sanitation Data'!G60)),NA())</f>
        <v>#N/A</v>
      </c>
      <c r="AO66" s="100" t="e">
        <f ca="true">+IF(AND(ISNUMBER(OFFSET('Sanitation Data'!$G$12,0,10*ROW('Sanitation Data'!G60))),'Data Summary'!DD66="Yes"),OFFSET('Sanitation Data'!$G$12,0,10*ROW('Sanitation Data'!G60)),NA())</f>
        <v>#N/A</v>
      </c>
      <c r="AP66" s="100" t="e">
        <f ca="true">+IF(AND(ISNUMBER(OFFSET('Sanitation Data'!$H$4,0,10*ROW('Sanitation Data'!H60))),'Data Summary'!DE66="Yes"),100-OFFSET('Sanitation Data'!$H$4,0,10*ROW('Sanitation Data'!H60)),NA())</f>
        <v>#N/A</v>
      </c>
      <c r="AQ66" s="100" t="e">
        <f ca="true">+IF(AND(ISNUMBER(OFFSET('Sanitation Data'!$H$6,0,10*ROW('Sanitation Data'!H60))),'Data Summary'!DF66="Yes"),OFFSET('Sanitation Data'!$H$6,0,10*ROW('Sanitation Data'!H60)),NA())</f>
        <v>#N/A</v>
      </c>
      <c r="AR66" s="100" t="e">
        <f ca="true">+IF(AND(ISNUMBER(OFFSET('Sanitation Data'!$H$10,0,10*ROW('Sanitation Data'!H60))),'Data Summary'!DG66="Yes"),OFFSET('Sanitation Data'!$H$10,0,10*ROW('Sanitation Data'!H60)),NA())</f>
        <v>#N/A</v>
      </c>
      <c r="AS66" s="100" t="e">
        <f ca="true">+IF(AND(ISNUMBER(OFFSET('Sanitation Data'!$H$11,0,10*ROW('Sanitation Data'!H60))),'Data Summary'!DH66="Yes"),OFFSET('Sanitation Data'!$H$11,0,10*ROW('Sanitation Data'!H60)),NA())</f>
        <v>#N/A</v>
      </c>
      <c r="AT66" s="100" t="e">
        <f ca="true">+IF(AND(ISNUMBER(OFFSET('Sanitation Data'!$H$12,0,10*ROW('Sanitation Data'!H60))),'Data Summary'!DI66="Yes"),OFFSET('Sanitation Data'!$H$12,0,10*ROW('Sanitation Data'!H60)),NA())</f>
        <v>#N/A</v>
      </c>
      <c r="AU66" s="100" t="e">
        <f ca="true">+IF(AND(ISNUMBER(OFFSET('Sanitation Data'!$I$4,0,10*ROW('Sanitation Data'!I60))),'Data Summary'!DJ66="Yes"),100-OFFSET('Sanitation Data'!$I$4,0,10*ROW('Sanitation Data'!I60)),NA())</f>
        <v>#N/A</v>
      </c>
      <c r="AV66" s="100" t="e">
        <f ca="true">+IF(AND(ISNUMBER(OFFSET('Sanitation Data'!$I$6,0,10*ROW('Sanitation Data'!I60))),'Data Summary'!DK66="Yes"),OFFSET('Sanitation Data'!$I$6,0,10*ROW('Sanitation Data'!I60)),NA())</f>
        <v>#N/A</v>
      </c>
      <c r="AW66" s="100" t="e">
        <f ca="true">+IF(AND(ISNUMBER(OFFSET('Sanitation Data'!$I$10,0,10*ROW('Sanitation Data'!I60))),'Data Summary'!DL66="Yes"),OFFSET('Sanitation Data'!$I$10,0,10*ROW('Sanitation Data'!I60)),NA())</f>
        <v>#N/A</v>
      </c>
      <c r="AX66" s="100" t="e">
        <f ca="true">+IF(AND(ISNUMBER(OFFSET('Sanitation Data'!$I$11,0,10*ROW('Sanitation Data'!I60))),'Data Summary'!DM66="Yes"),OFFSET('Sanitation Data'!$I$11,0,10*ROW('Sanitation Data'!I60)),NA())</f>
        <v>#N/A</v>
      </c>
      <c r="AY66" s="100" t="e">
        <f ca="true">+IF(AND(ISNUMBER(OFFSET('Sanitation Data'!$I$12,0,10*ROW('Sanitation Data'!I60))),'Data Summary'!DN66="Yes"),OFFSET('Sanitation Data'!$I$12,0,10*ROW('Sanitation Data'!I60)),NA())</f>
        <v>#N/A</v>
      </c>
      <c r="AZ66" s="101" t="e">
        <f ca="true">+IF(AND(ISNUMBER(OFFSET('Hygiene Data'!$D$5,0,10*ROW('Hygiene Data'!D60))),'Data Summary'!DO66="Yes"),OFFSET('Hygiene Data'!$D$5,0,10*ROW('Hygiene Data'!D60)),NA())</f>
        <v>#N/A</v>
      </c>
      <c r="BA66" s="101" t="e">
        <f ca="true">+IF(AND(ISNUMBER(OFFSET('Hygiene Data'!$D$7,0,10*ROW('Hygiene Data'!D60))),'Data Summary'!DP66="Yes"),OFFSET('Hygiene Data'!$D$7,0,10*ROW('Hygiene Data'!D60)),NA())</f>
        <v>#N/A</v>
      </c>
      <c r="BB66" s="101" t="e">
        <f ca="true">+IF(AND(ISNUMBER(OFFSET('Hygiene Data'!$D$9,0,10*ROW('Hygiene Data'!D60))),'Data Summary'!DQ66="Yes"),OFFSET('Hygiene Data'!$D$9,0,10*ROW('Hygiene Data'!D60)),NA())</f>
        <v>#N/A</v>
      </c>
      <c r="BC66" s="101" t="e">
        <f ca="true">+IF(AND(ISNUMBER(OFFSET('Hygiene Data'!$E$5,0,10*ROW('Hygiene Data'!E60))),'Data Summary'!DR66="Yes"),OFFSET('Hygiene Data'!$E$5,0,10*ROW('Hygiene Data'!E60)),NA())</f>
        <v>#N/A</v>
      </c>
      <c r="BD66" s="101" t="e">
        <f ca="true">+IF(AND(ISNUMBER(OFFSET('Hygiene Data'!$E$7,0,10*ROW('Hygiene Data'!E60))),'Data Summary'!DS66="Yes"),OFFSET('Hygiene Data'!$E$7,0,10*ROW('Hygiene Data'!E60)),NA())</f>
        <v>#N/A</v>
      </c>
      <c r="BE66" s="101" t="e">
        <f ca="true">+IF(AND(ISNUMBER(OFFSET('Hygiene Data'!$E$9,0,10*ROW('Hygiene Data'!E60))),'Data Summary'!DT66="Yes"),OFFSET('Hygiene Data'!$E$9,0,10*ROW('Hygiene Data'!E60)),NA())</f>
        <v>#N/A</v>
      </c>
      <c r="BF66" s="101" t="e">
        <f ca="true">+IF(AND(ISNUMBER(OFFSET('Hygiene Data'!$F$5,0,10*ROW('Hygiene Data'!F60))),'Data Summary'!DU66="Yes"),OFFSET('Hygiene Data'!$F$5,0,10*ROW('Hygiene Data'!F60)),NA())</f>
        <v>#N/A</v>
      </c>
      <c r="BG66" s="101" t="e">
        <f ca="true">+IF(AND(ISNUMBER(OFFSET('Hygiene Data'!$F$7,0,10*ROW('Hygiene Data'!F60))),'Data Summary'!DV66="Yes"),OFFSET('Hygiene Data'!$F$7,0,10*ROW('Hygiene Data'!F60)),NA())</f>
        <v>#N/A</v>
      </c>
      <c r="BH66" s="101" t="e">
        <f ca="true">+IF(AND(ISNUMBER(OFFSET('Hygiene Data'!$F$9,0,10*ROW('Hygiene Data'!F60))),'Data Summary'!DW66="Yes"),OFFSET('Hygiene Data'!$F$9,0,10*ROW('Hygiene Data'!F60)),NA())</f>
        <v>#N/A</v>
      </c>
      <c r="BI66" s="101" t="e">
        <f ca="true">+IF(AND(ISNUMBER(OFFSET('Hygiene Data'!$G$5,0,10*ROW('Hygiene Data'!G60))),'Data Summary'!DX66="Yes"),OFFSET('Hygiene Data'!$G$5,0,10*ROW('Hygiene Data'!G60)),NA())</f>
        <v>#N/A</v>
      </c>
      <c r="BJ66" s="101" t="e">
        <f ca="true">+IF(AND(ISNUMBER(OFFSET('Hygiene Data'!$G$7,0,10*ROW('Hygiene Data'!G60))),'Data Summary'!DY66="Yes"),OFFSET('Hygiene Data'!$G$7,0,10*ROW('Hygiene Data'!G60)),NA())</f>
        <v>#N/A</v>
      </c>
      <c r="BK66" s="101" t="e">
        <f ca="true">+IF(AND(ISNUMBER(OFFSET('Hygiene Data'!$G$9,0,10*ROW('Hygiene Data'!G60))),'Data Summary'!DZ66="Yes"),OFFSET('Hygiene Data'!$G$9,0,10*ROW('Hygiene Data'!G60)),NA())</f>
        <v>#N/A</v>
      </c>
      <c r="BL66" s="101" t="e">
        <f ca="true">+IF(AND(ISNUMBER(OFFSET('Hygiene Data'!$H$5,0,10*ROW('Hygiene Data'!H60))),'Data Summary'!EA66="Yes"),OFFSET('Hygiene Data'!$H$5,0,10*ROW('Hygiene Data'!H60)),NA())</f>
        <v>#N/A</v>
      </c>
      <c r="BM66" s="101" t="e">
        <f ca="true">+IF(AND(ISNUMBER(OFFSET('Hygiene Data'!$H$7,0,10*ROW('Hygiene Data'!H60))),'Data Summary'!EB66="Yes"),OFFSET('Hygiene Data'!$H$7,0,10*ROW('Hygiene Data'!H60)),NA())</f>
        <v>#N/A</v>
      </c>
      <c r="BN66" s="101" t="e">
        <f ca="true">+IF(AND(ISNUMBER(OFFSET('Hygiene Data'!$H$9,0,10*ROW('Hygiene Data'!H60))),'Data Summary'!EC66="Yes"),OFFSET('Hygiene Data'!$H$9,0,10*ROW('Hygiene Data'!H60)),NA())</f>
        <v>#N/A</v>
      </c>
      <c r="BO66" s="101" t="e">
        <f ca="true">+IF(AND(ISNUMBER(OFFSET('Hygiene Data'!$I$5,0,10*ROW('Hygiene Data'!I60))),'Data Summary'!ED66="Yes"),OFFSET('Hygiene Data'!$I$5,0,10*ROW('Hygiene Data'!I60)),NA())</f>
        <v>#N/A</v>
      </c>
      <c r="BP66" s="101" t="e">
        <f ca="true">+IF(AND(ISNUMBER(OFFSET('Hygiene Data'!$I$7,0,10*ROW('Hygiene Data'!I60))),'Data Summary'!EE66="Yes"),OFFSET('Hygiene Data'!$I$7,0,10*ROW('Hygiene Data'!I60)),NA())</f>
        <v>#N/A</v>
      </c>
      <c r="BQ66" s="101" t="e">
        <f ca="true">+IF(AND(ISNUMBER(OFFSET('Hygiene Data'!$I$9,0,10*ROW('Hygiene Data'!I60))),'Data Summary'!EF66="Yes"),OFFSET('Hygiene Data'!$I$9,0,10*ROW('Hygiene Data'!I60)),NA())</f>
        <v>#N/A</v>
      </c>
    </row>
    <row xmlns:x14ac="http://schemas.microsoft.com/office/spreadsheetml/2009/9/ac" r="67" x14ac:dyDescent="0.2">
      <c r="A67" s="362" t="e">
        <f ca="true">+RIGHT('Data Summary'!A67,LEN('Data Summary'!A67)-9)</f>
        <v>#VALUE!</v>
      </c>
      <c r="B67" s="38" t="str">
        <f ca="true">+IF(ISTEXT('Data Summary'!B67),'Data Summary'!B67,"")</f>
        <v/>
      </c>
      <c r="C67" s="361" t="e">
        <f ca="true">+VALUE('Data Summary'!C67)</f>
        <v>#VALUE!</v>
      </c>
      <c r="D67" s="99" t="e">
        <f ca="true">+IF(AND(ISNUMBER(OFFSET('Water Data'!$D$4,0,10*ROW('Water Data'!D61))),'Data Summary'!BS67="Yes"),100-OFFSET('Water Data'!$D$4,0,10*ROW('Water Data'!D61)),NA())</f>
        <v>#N/A</v>
      </c>
      <c r="E67" s="99" t="e">
        <f ca="true">+IF(AND(ISNUMBER(OFFSET('Water Data'!$D$6,0,10*ROW('Water Data'!D61))),'Data Summary'!BT67="Yes"),OFFSET('Water Data'!$D$6,0,10*ROW('Water Data'!D61)),NA())</f>
        <v>#N/A</v>
      </c>
      <c r="F67" s="99" t="e">
        <f ca="true">+IF(AND(ISNUMBER(OFFSET('Water Data'!$D$9,0,10*ROW('Water Data'!D61))),'Data Summary'!BU67="Yes"),OFFSET('Water Data'!$D$9,0,10*ROW('Water Data'!D61)),NA())</f>
        <v>#N/A</v>
      </c>
      <c r="G67" s="99" t="e">
        <f ca="true">+IF(AND(ISNUMBER(OFFSET('Water Data'!$E$4,0,10*ROW('Water Data'!E61))),'Data Summary'!BV67="Yes"),100-OFFSET('Water Data'!$E$4,0,10*ROW('Water Data'!E61)),NA())</f>
        <v>#N/A</v>
      </c>
      <c r="H67" s="99" t="e">
        <f ca="true">+IF(AND(ISNUMBER(OFFSET('Water Data'!$E$6,0,10*ROW('Water Data'!E61))),'Data Summary'!BW67="Yes"),OFFSET('Water Data'!$E$6,0,10*ROW('Water Data'!E61)),NA())</f>
        <v>#N/A</v>
      </c>
      <c r="I67" s="99" t="e">
        <f ca="true">+IF(AND(ISNUMBER(OFFSET('Water Data'!$E$9,0,10*ROW('Water Data'!E61))),'Data Summary'!BX67="Yes"),OFFSET('Water Data'!$E$9,0,10*ROW('Water Data'!E61)),NA())</f>
        <v>#N/A</v>
      </c>
      <c r="J67" s="99" t="e">
        <f ca="true">+IF(AND(ISNUMBER(OFFSET('Water Data'!$F$4,0,10*ROW('Water Data'!F61))),'Data Summary'!BY67="Yes"),100-OFFSET('Water Data'!$F$4,0,10*ROW('Water Data'!F61)),NA())</f>
        <v>#N/A</v>
      </c>
      <c r="K67" s="99" t="e">
        <f ca="true">+IF(AND(ISNUMBER(OFFSET('Water Data'!$F$6,0,10*ROW('Water Data'!F61))),'Data Summary'!BZ67="Yes"),OFFSET('Water Data'!$F$6,0,10*ROW('Water Data'!F61)),NA())</f>
        <v>#N/A</v>
      </c>
      <c r="L67" s="99" t="e">
        <f ca="true">+IF(AND(ISNUMBER(OFFSET('Water Data'!$F$9,0,10*ROW('Water Data'!F61))),'Data Summary'!CA67="Yes"),OFFSET('Water Data'!$F$9,0,10*ROW('Water Data'!F61)),NA())</f>
        <v>#N/A</v>
      </c>
      <c r="M67" s="99" t="e">
        <f ca="true">+IF(AND(ISNUMBER(OFFSET('Water Data'!$G$4,0,10*ROW('Water Data'!G61))),'Data Summary'!CB67="Yes"),100-OFFSET('Water Data'!$G$4,0,10*ROW('Water Data'!G61)),NA())</f>
        <v>#N/A</v>
      </c>
      <c r="N67" s="99" t="e">
        <f ca="true">+IF(AND(ISNUMBER(OFFSET('Water Data'!$G$6,0,10*ROW('Water Data'!G61))),'Data Summary'!CC67="Yes"),OFFSET('Water Data'!$G$6,0,10*ROW('Water Data'!G61)),NA())</f>
        <v>#N/A</v>
      </c>
      <c r="O67" s="99" t="e">
        <f ca="true">+IF(AND(ISNUMBER(OFFSET('Water Data'!$G$9,0,10*ROW('Water Data'!G61))),'Data Summary'!CD67="Yes"),OFFSET('Water Data'!$G$9,0,10*ROW('Water Data'!G61)),NA())</f>
        <v>#N/A</v>
      </c>
      <c r="P67" s="99" t="e">
        <f ca="true">+IF(AND(ISNUMBER(OFFSET('Water Data'!$H$4,0,10*ROW('Water Data'!H61))),'Data Summary'!CE67="Yes"),100-OFFSET('Water Data'!$H$4,0,10*ROW('Water Data'!H61)),NA())</f>
        <v>#N/A</v>
      </c>
      <c r="Q67" s="99" t="e">
        <f ca="true">+IF(AND(ISNUMBER(OFFSET('Water Data'!$H$6,0,10*ROW('Water Data'!H61))),'Data Summary'!CF67="Yes"),OFFSET('Water Data'!$H$6,0,10*ROW('Water Data'!H61)),NA())</f>
        <v>#N/A</v>
      </c>
      <c r="R67" s="99" t="e">
        <f ca="true">+IF(AND(ISNUMBER(OFFSET('Water Data'!$H$9,0,10*ROW('Water Data'!H61))),'Data Summary'!CG67="Yes"),OFFSET('Water Data'!$H$9,0,10*ROW('Water Data'!H61)),NA())</f>
        <v>#N/A</v>
      </c>
      <c r="S67" s="99" t="e">
        <f ca="true">+IF(AND(ISNUMBER(OFFSET('Water Data'!$I$4,0,10*ROW('Water Data'!I61))),'Data Summary'!CH67="Yes"),100-OFFSET('Water Data'!$I$4,0,10*ROW('Water Data'!I61)),NA())</f>
        <v>#N/A</v>
      </c>
      <c r="T67" s="99" t="e">
        <f ca="true">+IF(AND(ISNUMBER(OFFSET('Water Data'!$I$6,0,10*ROW('Water Data'!I61))),'Data Summary'!CI67="Yes"),OFFSET('Water Data'!$I$6,0,10*ROW('Water Data'!I61)),NA())</f>
        <v>#N/A</v>
      </c>
      <c r="U67" s="99" t="e">
        <f ca="true">+IF(AND(ISNUMBER(OFFSET('Water Data'!$I$9,0,10*ROW('Water Data'!I61))),'Data Summary'!CJ67="Yes"),OFFSET('Water Data'!$I$9,0,10*ROW('Water Data'!I61)),NA())</f>
        <v>#N/A</v>
      </c>
      <c r="V67" s="100" t="e">
        <f ca="true">+IF(AND(ISNUMBER(OFFSET('Sanitation Data'!$D$4,0,10*ROW('Sanitation Data'!D61))),'Data Summary'!CK67="Yes"),100-OFFSET('Sanitation Data'!$D$4,0,10*ROW('Sanitation Data'!D61)),NA())</f>
        <v>#N/A</v>
      </c>
      <c r="W67" s="100" t="e">
        <f ca="true">+IF(AND(ISNUMBER(OFFSET('Sanitation Data'!$D$6,0,10*ROW('Sanitation Data'!D61))),'Data Summary'!CL67="Yes"),OFFSET('Sanitation Data'!$D$6,0,10*ROW('Sanitation Data'!D61)),NA())</f>
        <v>#N/A</v>
      </c>
      <c r="X67" s="100" t="e">
        <f ca="true">+IF(AND(ISNUMBER(OFFSET('Sanitation Data'!$D$10,0,10*ROW('Sanitation Data'!D61))),'Data Summary'!CM67="Yes"),OFFSET('Sanitation Data'!$D$10,0,10*ROW('Sanitation Data'!D61)),NA())</f>
        <v>#N/A</v>
      </c>
      <c r="Y67" s="100" t="e">
        <f ca="true">+IF(AND(ISNUMBER(OFFSET('Sanitation Data'!$D$11,0,10*ROW('Sanitation Data'!D61))),'Data Summary'!CN67="Yes"),OFFSET('Sanitation Data'!$D$11,0,10*ROW('Sanitation Data'!D61)),NA())</f>
        <v>#N/A</v>
      </c>
      <c r="Z67" s="100" t="e">
        <f ca="true">+IF(AND(ISNUMBER(OFFSET('Sanitation Data'!$D$12,0,10*ROW('Sanitation Data'!D61))),'Data Summary'!CO67="Yes"),OFFSET('Sanitation Data'!$D$12,0,10*ROW('Sanitation Data'!D61)),NA())</f>
        <v>#N/A</v>
      </c>
      <c r="AA67" s="100" t="e">
        <f ca="true">+IF(AND(ISNUMBER(OFFSET('Sanitation Data'!$E$4,0,10*ROW('Sanitation Data'!E61))),'Data Summary'!CP67="Yes"),100-OFFSET('Sanitation Data'!$E$4,0,10*ROW('Sanitation Data'!E61)),NA())</f>
        <v>#N/A</v>
      </c>
      <c r="AB67" s="100" t="e">
        <f ca="true">+IF(AND(ISNUMBER(OFFSET('Sanitation Data'!$E$6,0,10*ROW('Sanitation Data'!E61))),'Data Summary'!CQ67="Yes"),OFFSET('Sanitation Data'!$E$6,0,10*ROW('Sanitation Data'!E61)),NA())</f>
        <v>#N/A</v>
      </c>
      <c r="AC67" s="100" t="e">
        <f ca="true">+IF(AND(ISNUMBER(OFFSET('Sanitation Data'!$E$10,0,10*ROW('Sanitation Data'!E61))),'Data Summary'!CR67="Yes"),OFFSET('Sanitation Data'!$E$10,0,10*ROW('Sanitation Data'!E61)),NA())</f>
        <v>#N/A</v>
      </c>
      <c r="AD67" s="100" t="e">
        <f ca="true">+IF(AND(ISNUMBER(OFFSET('Sanitation Data'!$E$11,0,10*ROW('Sanitation Data'!E61))),'Data Summary'!CS67="Yes"),OFFSET('Sanitation Data'!$E$11,0,10*ROW('Sanitation Data'!E61)),NA())</f>
        <v>#N/A</v>
      </c>
      <c r="AE67" s="100" t="e">
        <f ca="true">+IF(AND(ISNUMBER(OFFSET('Sanitation Data'!$E$12,0,10*ROW('Sanitation Data'!E61))),'Data Summary'!CT67="Yes"),OFFSET('Sanitation Data'!$E$12,0,10*ROW('Sanitation Data'!E61)),NA())</f>
        <v>#N/A</v>
      </c>
      <c r="AF67" s="100" t="e">
        <f ca="true">+IF(AND(ISNUMBER(OFFSET('Sanitation Data'!$F$4,0,10*ROW('Sanitation Data'!F61))),'Data Summary'!CU67="Yes"),100-OFFSET('Sanitation Data'!$F$4,0,10*ROW('Sanitation Data'!F61)),NA())</f>
        <v>#N/A</v>
      </c>
      <c r="AG67" s="100" t="e">
        <f ca="true">+IF(AND(ISNUMBER(OFFSET('Sanitation Data'!$F$6,0,10*ROW('Sanitation Data'!F61))),'Data Summary'!CV67="Yes"),OFFSET('Sanitation Data'!$F$6,0,10*ROW('Sanitation Data'!F61)),NA())</f>
        <v>#N/A</v>
      </c>
      <c r="AH67" s="100" t="e">
        <f ca="true">+IF(AND(ISNUMBER(OFFSET('Sanitation Data'!$F$10,0,10*ROW('Sanitation Data'!F61))),'Data Summary'!CW67="Yes"),OFFSET('Sanitation Data'!$F$10,0,10*ROW('Sanitation Data'!F61)),NA())</f>
        <v>#N/A</v>
      </c>
      <c r="AI67" s="100" t="e">
        <f ca="true">+IF(AND(ISNUMBER(OFFSET('Sanitation Data'!$F$11,0,10*ROW('Sanitation Data'!F61))),'Data Summary'!CX67="Yes"),OFFSET('Sanitation Data'!$F$11,0,10*ROW('Sanitation Data'!F61)),NA())</f>
        <v>#N/A</v>
      </c>
      <c r="AJ67" s="100" t="e">
        <f ca="true">+IF(AND(ISNUMBER(OFFSET('Sanitation Data'!$F$12,0,10*ROW('Sanitation Data'!F61))),'Data Summary'!CY67="Yes"),OFFSET('Sanitation Data'!$F$12,0,10*ROW('Sanitation Data'!F61)),NA())</f>
        <v>#N/A</v>
      </c>
      <c r="AK67" s="100" t="e">
        <f ca="true">+IF(AND(ISNUMBER(OFFSET('Sanitation Data'!$G$4,0,10*ROW('Sanitation Data'!G61))),'Data Summary'!CZ67="Yes"),100-OFFSET('Sanitation Data'!$G$4,0,10*ROW('Sanitation Data'!G61)),NA())</f>
        <v>#N/A</v>
      </c>
      <c r="AL67" s="100" t="e">
        <f ca="true">+IF(AND(ISNUMBER(OFFSET('Sanitation Data'!$G$6,0,10*ROW('Sanitation Data'!G61))),'Data Summary'!DA67="Yes"),OFFSET('Sanitation Data'!$G$6,0,10*ROW('Sanitation Data'!G61)),NA())</f>
        <v>#N/A</v>
      </c>
      <c r="AM67" s="100" t="e">
        <f ca="true">+IF(AND(ISNUMBER(OFFSET('Sanitation Data'!$G$10,0,10*ROW('Sanitation Data'!G61))),'Data Summary'!DB67="Yes"),OFFSET('Sanitation Data'!$G$10,0,10*ROW('Sanitation Data'!G61)),NA())</f>
        <v>#N/A</v>
      </c>
      <c r="AN67" s="100" t="e">
        <f ca="true">+IF(AND(ISNUMBER(OFFSET('Sanitation Data'!$G$11,0,10*ROW('Sanitation Data'!G61))),'Data Summary'!DC67="Yes"),OFFSET('Sanitation Data'!$G$11,0,10*ROW('Sanitation Data'!G61)),NA())</f>
        <v>#N/A</v>
      </c>
      <c r="AO67" s="100" t="e">
        <f ca="true">+IF(AND(ISNUMBER(OFFSET('Sanitation Data'!$G$12,0,10*ROW('Sanitation Data'!G61))),'Data Summary'!DD67="Yes"),OFFSET('Sanitation Data'!$G$12,0,10*ROW('Sanitation Data'!G61)),NA())</f>
        <v>#N/A</v>
      </c>
      <c r="AP67" s="100" t="e">
        <f ca="true">+IF(AND(ISNUMBER(OFFSET('Sanitation Data'!$H$4,0,10*ROW('Sanitation Data'!H61))),'Data Summary'!DE67="Yes"),100-OFFSET('Sanitation Data'!$H$4,0,10*ROW('Sanitation Data'!H61)),NA())</f>
        <v>#N/A</v>
      </c>
      <c r="AQ67" s="100" t="e">
        <f ca="true">+IF(AND(ISNUMBER(OFFSET('Sanitation Data'!$H$6,0,10*ROW('Sanitation Data'!H61))),'Data Summary'!DF67="Yes"),OFFSET('Sanitation Data'!$H$6,0,10*ROW('Sanitation Data'!H61)),NA())</f>
        <v>#N/A</v>
      </c>
      <c r="AR67" s="100" t="e">
        <f ca="true">+IF(AND(ISNUMBER(OFFSET('Sanitation Data'!$H$10,0,10*ROW('Sanitation Data'!H61))),'Data Summary'!DG67="Yes"),OFFSET('Sanitation Data'!$H$10,0,10*ROW('Sanitation Data'!H61)),NA())</f>
        <v>#N/A</v>
      </c>
      <c r="AS67" s="100" t="e">
        <f ca="true">+IF(AND(ISNUMBER(OFFSET('Sanitation Data'!$H$11,0,10*ROW('Sanitation Data'!H61))),'Data Summary'!DH67="Yes"),OFFSET('Sanitation Data'!$H$11,0,10*ROW('Sanitation Data'!H61)),NA())</f>
        <v>#N/A</v>
      </c>
      <c r="AT67" s="100" t="e">
        <f ca="true">+IF(AND(ISNUMBER(OFFSET('Sanitation Data'!$H$12,0,10*ROW('Sanitation Data'!H61))),'Data Summary'!DI67="Yes"),OFFSET('Sanitation Data'!$H$12,0,10*ROW('Sanitation Data'!H61)),NA())</f>
        <v>#N/A</v>
      </c>
      <c r="AU67" s="100" t="e">
        <f ca="true">+IF(AND(ISNUMBER(OFFSET('Sanitation Data'!$I$4,0,10*ROW('Sanitation Data'!I61))),'Data Summary'!DJ67="Yes"),100-OFFSET('Sanitation Data'!$I$4,0,10*ROW('Sanitation Data'!I61)),NA())</f>
        <v>#N/A</v>
      </c>
      <c r="AV67" s="100" t="e">
        <f ca="true">+IF(AND(ISNUMBER(OFFSET('Sanitation Data'!$I$6,0,10*ROW('Sanitation Data'!I61))),'Data Summary'!DK67="Yes"),OFFSET('Sanitation Data'!$I$6,0,10*ROW('Sanitation Data'!I61)),NA())</f>
        <v>#N/A</v>
      </c>
      <c r="AW67" s="100" t="e">
        <f ca="true">+IF(AND(ISNUMBER(OFFSET('Sanitation Data'!$I$10,0,10*ROW('Sanitation Data'!I61))),'Data Summary'!DL67="Yes"),OFFSET('Sanitation Data'!$I$10,0,10*ROW('Sanitation Data'!I61)),NA())</f>
        <v>#N/A</v>
      </c>
      <c r="AX67" s="100" t="e">
        <f ca="true">+IF(AND(ISNUMBER(OFFSET('Sanitation Data'!$I$11,0,10*ROW('Sanitation Data'!I61))),'Data Summary'!DM67="Yes"),OFFSET('Sanitation Data'!$I$11,0,10*ROW('Sanitation Data'!I61)),NA())</f>
        <v>#N/A</v>
      </c>
      <c r="AY67" s="100" t="e">
        <f ca="true">+IF(AND(ISNUMBER(OFFSET('Sanitation Data'!$I$12,0,10*ROW('Sanitation Data'!I61))),'Data Summary'!DN67="Yes"),OFFSET('Sanitation Data'!$I$12,0,10*ROW('Sanitation Data'!I61)),NA())</f>
        <v>#N/A</v>
      </c>
      <c r="AZ67" s="101" t="e">
        <f ca="true">+IF(AND(ISNUMBER(OFFSET('Hygiene Data'!$D$5,0,10*ROW('Hygiene Data'!D61))),'Data Summary'!DO67="Yes"),OFFSET('Hygiene Data'!$D$5,0,10*ROW('Hygiene Data'!D61)),NA())</f>
        <v>#N/A</v>
      </c>
      <c r="BA67" s="101" t="e">
        <f ca="true">+IF(AND(ISNUMBER(OFFSET('Hygiene Data'!$D$7,0,10*ROW('Hygiene Data'!D61))),'Data Summary'!DP67="Yes"),OFFSET('Hygiene Data'!$D$7,0,10*ROW('Hygiene Data'!D61)),NA())</f>
        <v>#N/A</v>
      </c>
      <c r="BB67" s="101" t="e">
        <f ca="true">+IF(AND(ISNUMBER(OFFSET('Hygiene Data'!$D$9,0,10*ROW('Hygiene Data'!D61))),'Data Summary'!DQ67="Yes"),OFFSET('Hygiene Data'!$D$9,0,10*ROW('Hygiene Data'!D61)),NA())</f>
        <v>#N/A</v>
      </c>
      <c r="BC67" s="101" t="e">
        <f ca="true">+IF(AND(ISNUMBER(OFFSET('Hygiene Data'!$E$5,0,10*ROW('Hygiene Data'!E61))),'Data Summary'!DR67="Yes"),OFFSET('Hygiene Data'!$E$5,0,10*ROW('Hygiene Data'!E61)),NA())</f>
        <v>#N/A</v>
      </c>
      <c r="BD67" s="101" t="e">
        <f ca="true">+IF(AND(ISNUMBER(OFFSET('Hygiene Data'!$E$7,0,10*ROW('Hygiene Data'!E61))),'Data Summary'!DS67="Yes"),OFFSET('Hygiene Data'!$E$7,0,10*ROW('Hygiene Data'!E61)),NA())</f>
        <v>#N/A</v>
      </c>
      <c r="BE67" s="101" t="e">
        <f ca="true">+IF(AND(ISNUMBER(OFFSET('Hygiene Data'!$E$9,0,10*ROW('Hygiene Data'!E61))),'Data Summary'!DT67="Yes"),OFFSET('Hygiene Data'!$E$9,0,10*ROW('Hygiene Data'!E61)),NA())</f>
        <v>#N/A</v>
      </c>
      <c r="BF67" s="101" t="e">
        <f ca="true">+IF(AND(ISNUMBER(OFFSET('Hygiene Data'!$F$5,0,10*ROW('Hygiene Data'!F61))),'Data Summary'!DU67="Yes"),OFFSET('Hygiene Data'!$F$5,0,10*ROW('Hygiene Data'!F61)),NA())</f>
        <v>#N/A</v>
      </c>
      <c r="BG67" s="101" t="e">
        <f ca="true">+IF(AND(ISNUMBER(OFFSET('Hygiene Data'!$F$7,0,10*ROW('Hygiene Data'!F61))),'Data Summary'!DV67="Yes"),OFFSET('Hygiene Data'!$F$7,0,10*ROW('Hygiene Data'!F61)),NA())</f>
        <v>#N/A</v>
      </c>
      <c r="BH67" s="101" t="e">
        <f ca="true">+IF(AND(ISNUMBER(OFFSET('Hygiene Data'!$F$9,0,10*ROW('Hygiene Data'!F61))),'Data Summary'!DW67="Yes"),OFFSET('Hygiene Data'!$F$9,0,10*ROW('Hygiene Data'!F61)),NA())</f>
        <v>#N/A</v>
      </c>
      <c r="BI67" s="101" t="e">
        <f ca="true">+IF(AND(ISNUMBER(OFFSET('Hygiene Data'!$G$5,0,10*ROW('Hygiene Data'!G61))),'Data Summary'!DX67="Yes"),OFFSET('Hygiene Data'!$G$5,0,10*ROW('Hygiene Data'!G61)),NA())</f>
        <v>#N/A</v>
      </c>
      <c r="BJ67" s="101" t="e">
        <f ca="true">+IF(AND(ISNUMBER(OFFSET('Hygiene Data'!$G$7,0,10*ROW('Hygiene Data'!G61))),'Data Summary'!DY67="Yes"),OFFSET('Hygiene Data'!$G$7,0,10*ROW('Hygiene Data'!G61)),NA())</f>
        <v>#N/A</v>
      </c>
      <c r="BK67" s="101" t="e">
        <f ca="true">+IF(AND(ISNUMBER(OFFSET('Hygiene Data'!$G$9,0,10*ROW('Hygiene Data'!G61))),'Data Summary'!DZ67="Yes"),OFFSET('Hygiene Data'!$G$9,0,10*ROW('Hygiene Data'!G61)),NA())</f>
        <v>#N/A</v>
      </c>
      <c r="BL67" s="101" t="e">
        <f ca="true">+IF(AND(ISNUMBER(OFFSET('Hygiene Data'!$H$5,0,10*ROW('Hygiene Data'!H61))),'Data Summary'!EA67="Yes"),OFFSET('Hygiene Data'!$H$5,0,10*ROW('Hygiene Data'!H61)),NA())</f>
        <v>#N/A</v>
      </c>
      <c r="BM67" s="101" t="e">
        <f ca="true">+IF(AND(ISNUMBER(OFFSET('Hygiene Data'!$H$7,0,10*ROW('Hygiene Data'!H61))),'Data Summary'!EB67="Yes"),OFFSET('Hygiene Data'!$H$7,0,10*ROW('Hygiene Data'!H61)),NA())</f>
        <v>#N/A</v>
      </c>
      <c r="BN67" s="101" t="e">
        <f ca="true">+IF(AND(ISNUMBER(OFFSET('Hygiene Data'!$H$9,0,10*ROW('Hygiene Data'!H61))),'Data Summary'!EC67="Yes"),OFFSET('Hygiene Data'!$H$9,0,10*ROW('Hygiene Data'!H61)),NA())</f>
        <v>#N/A</v>
      </c>
      <c r="BO67" s="101" t="e">
        <f ca="true">+IF(AND(ISNUMBER(OFFSET('Hygiene Data'!$I$5,0,10*ROW('Hygiene Data'!I61))),'Data Summary'!ED67="Yes"),OFFSET('Hygiene Data'!$I$5,0,10*ROW('Hygiene Data'!I61)),NA())</f>
        <v>#N/A</v>
      </c>
      <c r="BP67" s="101" t="e">
        <f ca="true">+IF(AND(ISNUMBER(OFFSET('Hygiene Data'!$I$7,0,10*ROW('Hygiene Data'!I61))),'Data Summary'!EE67="Yes"),OFFSET('Hygiene Data'!$I$7,0,10*ROW('Hygiene Data'!I61)),NA())</f>
        <v>#N/A</v>
      </c>
      <c r="BQ67" s="101" t="e">
        <f ca="true">+IF(AND(ISNUMBER(OFFSET('Hygiene Data'!$I$9,0,10*ROW('Hygiene Data'!I61))),'Data Summary'!EF67="Yes"),OFFSET('Hygiene Data'!$I$9,0,10*ROW('Hygiene Data'!I61)),NA())</f>
        <v>#N/A</v>
      </c>
    </row>
    <row xmlns:x14ac="http://schemas.microsoft.com/office/spreadsheetml/2009/9/ac" r="68" x14ac:dyDescent="0.2">
      <c r="A68" s="362" t="e">
        <f ca="true">+RIGHT('Data Summary'!A68,LEN('Data Summary'!A68)-9)</f>
        <v>#VALUE!</v>
      </c>
      <c r="B68" s="38" t="str">
        <f ca="true">+IF(ISTEXT('Data Summary'!B68),'Data Summary'!B68,"")</f>
        <v/>
      </c>
      <c r="C68" s="361" t="e">
        <f ca="true">+VALUE('Data Summary'!C68)</f>
        <v>#VALUE!</v>
      </c>
      <c r="D68" s="99" t="e">
        <f ca="true">+IF(AND(ISNUMBER(OFFSET('Water Data'!$D$4,0,10*ROW('Water Data'!D62))),'Data Summary'!BS68="Yes"),100-OFFSET('Water Data'!$D$4,0,10*ROW('Water Data'!D62)),NA())</f>
        <v>#N/A</v>
      </c>
      <c r="E68" s="99" t="e">
        <f ca="true">+IF(AND(ISNUMBER(OFFSET('Water Data'!$D$6,0,10*ROW('Water Data'!D62))),'Data Summary'!BT68="Yes"),OFFSET('Water Data'!$D$6,0,10*ROW('Water Data'!D62)),NA())</f>
        <v>#N/A</v>
      </c>
      <c r="F68" s="99" t="e">
        <f ca="true">+IF(AND(ISNUMBER(OFFSET('Water Data'!$D$9,0,10*ROW('Water Data'!D62))),'Data Summary'!BU68="Yes"),OFFSET('Water Data'!$D$9,0,10*ROW('Water Data'!D62)),NA())</f>
        <v>#N/A</v>
      </c>
      <c r="G68" s="99" t="e">
        <f ca="true">+IF(AND(ISNUMBER(OFFSET('Water Data'!$E$4,0,10*ROW('Water Data'!E62))),'Data Summary'!BV68="Yes"),100-OFFSET('Water Data'!$E$4,0,10*ROW('Water Data'!E62)),NA())</f>
        <v>#N/A</v>
      </c>
      <c r="H68" s="99" t="e">
        <f ca="true">+IF(AND(ISNUMBER(OFFSET('Water Data'!$E$6,0,10*ROW('Water Data'!E62))),'Data Summary'!BW68="Yes"),OFFSET('Water Data'!$E$6,0,10*ROW('Water Data'!E62)),NA())</f>
        <v>#N/A</v>
      </c>
      <c r="I68" s="99" t="e">
        <f ca="true">+IF(AND(ISNUMBER(OFFSET('Water Data'!$E$9,0,10*ROW('Water Data'!E62))),'Data Summary'!BX68="Yes"),OFFSET('Water Data'!$E$9,0,10*ROW('Water Data'!E62)),NA())</f>
        <v>#N/A</v>
      </c>
      <c r="J68" s="99" t="e">
        <f ca="true">+IF(AND(ISNUMBER(OFFSET('Water Data'!$F$4,0,10*ROW('Water Data'!F62))),'Data Summary'!BY68="Yes"),100-OFFSET('Water Data'!$F$4,0,10*ROW('Water Data'!F62)),NA())</f>
        <v>#N/A</v>
      </c>
      <c r="K68" s="99" t="e">
        <f ca="true">+IF(AND(ISNUMBER(OFFSET('Water Data'!$F$6,0,10*ROW('Water Data'!F62))),'Data Summary'!BZ68="Yes"),OFFSET('Water Data'!$F$6,0,10*ROW('Water Data'!F62)),NA())</f>
        <v>#N/A</v>
      </c>
      <c r="L68" s="99" t="e">
        <f ca="true">+IF(AND(ISNUMBER(OFFSET('Water Data'!$F$9,0,10*ROW('Water Data'!F62))),'Data Summary'!CA68="Yes"),OFFSET('Water Data'!$F$9,0,10*ROW('Water Data'!F62)),NA())</f>
        <v>#N/A</v>
      </c>
      <c r="M68" s="99" t="e">
        <f ca="true">+IF(AND(ISNUMBER(OFFSET('Water Data'!$G$4,0,10*ROW('Water Data'!G62))),'Data Summary'!CB68="Yes"),100-OFFSET('Water Data'!$G$4,0,10*ROW('Water Data'!G62)),NA())</f>
        <v>#N/A</v>
      </c>
      <c r="N68" s="99" t="e">
        <f ca="true">+IF(AND(ISNUMBER(OFFSET('Water Data'!$G$6,0,10*ROW('Water Data'!G62))),'Data Summary'!CC68="Yes"),OFFSET('Water Data'!$G$6,0,10*ROW('Water Data'!G62)),NA())</f>
        <v>#N/A</v>
      </c>
      <c r="O68" s="99" t="e">
        <f ca="true">+IF(AND(ISNUMBER(OFFSET('Water Data'!$G$9,0,10*ROW('Water Data'!G62))),'Data Summary'!CD68="Yes"),OFFSET('Water Data'!$G$9,0,10*ROW('Water Data'!G62)),NA())</f>
        <v>#N/A</v>
      </c>
      <c r="P68" s="99" t="e">
        <f ca="true">+IF(AND(ISNUMBER(OFFSET('Water Data'!$H$4,0,10*ROW('Water Data'!H62))),'Data Summary'!CE68="Yes"),100-OFFSET('Water Data'!$H$4,0,10*ROW('Water Data'!H62)),NA())</f>
        <v>#N/A</v>
      </c>
      <c r="Q68" s="99" t="e">
        <f ca="true">+IF(AND(ISNUMBER(OFFSET('Water Data'!$H$6,0,10*ROW('Water Data'!H62))),'Data Summary'!CF68="Yes"),OFFSET('Water Data'!$H$6,0,10*ROW('Water Data'!H62)),NA())</f>
        <v>#N/A</v>
      </c>
      <c r="R68" s="99" t="e">
        <f ca="true">+IF(AND(ISNUMBER(OFFSET('Water Data'!$H$9,0,10*ROW('Water Data'!H62))),'Data Summary'!CG68="Yes"),OFFSET('Water Data'!$H$9,0,10*ROW('Water Data'!H62)),NA())</f>
        <v>#N/A</v>
      </c>
      <c r="S68" s="99" t="e">
        <f ca="true">+IF(AND(ISNUMBER(OFFSET('Water Data'!$I$4,0,10*ROW('Water Data'!I62))),'Data Summary'!CH68="Yes"),100-OFFSET('Water Data'!$I$4,0,10*ROW('Water Data'!I62)),NA())</f>
        <v>#N/A</v>
      </c>
      <c r="T68" s="99" t="e">
        <f ca="true">+IF(AND(ISNUMBER(OFFSET('Water Data'!$I$6,0,10*ROW('Water Data'!I62))),'Data Summary'!CI68="Yes"),OFFSET('Water Data'!$I$6,0,10*ROW('Water Data'!I62)),NA())</f>
        <v>#N/A</v>
      </c>
      <c r="U68" s="99" t="e">
        <f ca="true">+IF(AND(ISNUMBER(OFFSET('Water Data'!$I$9,0,10*ROW('Water Data'!I62))),'Data Summary'!CJ68="Yes"),OFFSET('Water Data'!$I$9,0,10*ROW('Water Data'!I62)),NA())</f>
        <v>#N/A</v>
      </c>
      <c r="V68" s="100" t="e">
        <f ca="true">+IF(AND(ISNUMBER(OFFSET('Sanitation Data'!$D$4,0,10*ROW('Sanitation Data'!D62))),'Data Summary'!CK68="Yes"),100-OFFSET('Sanitation Data'!$D$4,0,10*ROW('Sanitation Data'!D62)),NA())</f>
        <v>#N/A</v>
      </c>
      <c r="W68" s="100" t="e">
        <f ca="true">+IF(AND(ISNUMBER(OFFSET('Sanitation Data'!$D$6,0,10*ROW('Sanitation Data'!D62))),'Data Summary'!CL68="Yes"),OFFSET('Sanitation Data'!$D$6,0,10*ROW('Sanitation Data'!D62)),NA())</f>
        <v>#N/A</v>
      </c>
      <c r="X68" s="100" t="e">
        <f ca="true">+IF(AND(ISNUMBER(OFFSET('Sanitation Data'!$D$10,0,10*ROW('Sanitation Data'!D62))),'Data Summary'!CM68="Yes"),OFFSET('Sanitation Data'!$D$10,0,10*ROW('Sanitation Data'!D62)),NA())</f>
        <v>#N/A</v>
      </c>
      <c r="Y68" s="100" t="e">
        <f ca="true">+IF(AND(ISNUMBER(OFFSET('Sanitation Data'!$D$11,0,10*ROW('Sanitation Data'!D62))),'Data Summary'!CN68="Yes"),OFFSET('Sanitation Data'!$D$11,0,10*ROW('Sanitation Data'!D62)),NA())</f>
        <v>#N/A</v>
      </c>
      <c r="Z68" s="100" t="e">
        <f ca="true">+IF(AND(ISNUMBER(OFFSET('Sanitation Data'!$D$12,0,10*ROW('Sanitation Data'!D62))),'Data Summary'!CO68="Yes"),OFFSET('Sanitation Data'!$D$12,0,10*ROW('Sanitation Data'!D62)),NA())</f>
        <v>#N/A</v>
      </c>
      <c r="AA68" s="100" t="e">
        <f ca="true">+IF(AND(ISNUMBER(OFFSET('Sanitation Data'!$E$4,0,10*ROW('Sanitation Data'!E62))),'Data Summary'!CP68="Yes"),100-OFFSET('Sanitation Data'!$E$4,0,10*ROW('Sanitation Data'!E62)),NA())</f>
        <v>#N/A</v>
      </c>
      <c r="AB68" s="100" t="e">
        <f ca="true">+IF(AND(ISNUMBER(OFFSET('Sanitation Data'!$E$6,0,10*ROW('Sanitation Data'!E62))),'Data Summary'!CQ68="Yes"),OFFSET('Sanitation Data'!$E$6,0,10*ROW('Sanitation Data'!E62)),NA())</f>
        <v>#N/A</v>
      </c>
      <c r="AC68" s="100" t="e">
        <f ca="true">+IF(AND(ISNUMBER(OFFSET('Sanitation Data'!$E$10,0,10*ROW('Sanitation Data'!E62))),'Data Summary'!CR68="Yes"),OFFSET('Sanitation Data'!$E$10,0,10*ROW('Sanitation Data'!E62)),NA())</f>
        <v>#N/A</v>
      </c>
      <c r="AD68" s="100" t="e">
        <f ca="true">+IF(AND(ISNUMBER(OFFSET('Sanitation Data'!$E$11,0,10*ROW('Sanitation Data'!E62))),'Data Summary'!CS68="Yes"),OFFSET('Sanitation Data'!$E$11,0,10*ROW('Sanitation Data'!E62)),NA())</f>
        <v>#N/A</v>
      </c>
      <c r="AE68" s="100" t="e">
        <f ca="true">+IF(AND(ISNUMBER(OFFSET('Sanitation Data'!$E$12,0,10*ROW('Sanitation Data'!E62))),'Data Summary'!CT68="Yes"),OFFSET('Sanitation Data'!$E$12,0,10*ROW('Sanitation Data'!E62)),NA())</f>
        <v>#N/A</v>
      </c>
      <c r="AF68" s="100" t="e">
        <f ca="true">+IF(AND(ISNUMBER(OFFSET('Sanitation Data'!$F$4,0,10*ROW('Sanitation Data'!F62))),'Data Summary'!CU68="Yes"),100-OFFSET('Sanitation Data'!$F$4,0,10*ROW('Sanitation Data'!F62)),NA())</f>
        <v>#N/A</v>
      </c>
      <c r="AG68" s="100" t="e">
        <f ca="true">+IF(AND(ISNUMBER(OFFSET('Sanitation Data'!$F$6,0,10*ROW('Sanitation Data'!F62))),'Data Summary'!CV68="Yes"),OFFSET('Sanitation Data'!$F$6,0,10*ROW('Sanitation Data'!F62)),NA())</f>
        <v>#N/A</v>
      </c>
      <c r="AH68" s="100" t="e">
        <f ca="true">+IF(AND(ISNUMBER(OFFSET('Sanitation Data'!$F$10,0,10*ROW('Sanitation Data'!F62))),'Data Summary'!CW68="Yes"),OFFSET('Sanitation Data'!$F$10,0,10*ROW('Sanitation Data'!F62)),NA())</f>
        <v>#N/A</v>
      </c>
      <c r="AI68" s="100" t="e">
        <f ca="true">+IF(AND(ISNUMBER(OFFSET('Sanitation Data'!$F$11,0,10*ROW('Sanitation Data'!F62))),'Data Summary'!CX68="Yes"),OFFSET('Sanitation Data'!$F$11,0,10*ROW('Sanitation Data'!F62)),NA())</f>
        <v>#N/A</v>
      </c>
      <c r="AJ68" s="100" t="e">
        <f ca="true">+IF(AND(ISNUMBER(OFFSET('Sanitation Data'!$F$12,0,10*ROW('Sanitation Data'!F62))),'Data Summary'!CY68="Yes"),OFFSET('Sanitation Data'!$F$12,0,10*ROW('Sanitation Data'!F62)),NA())</f>
        <v>#N/A</v>
      </c>
      <c r="AK68" s="100" t="e">
        <f ca="true">+IF(AND(ISNUMBER(OFFSET('Sanitation Data'!$G$4,0,10*ROW('Sanitation Data'!G62))),'Data Summary'!CZ68="Yes"),100-OFFSET('Sanitation Data'!$G$4,0,10*ROW('Sanitation Data'!G62)),NA())</f>
        <v>#N/A</v>
      </c>
      <c r="AL68" s="100" t="e">
        <f ca="true">+IF(AND(ISNUMBER(OFFSET('Sanitation Data'!$G$6,0,10*ROW('Sanitation Data'!G62))),'Data Summary'!DA68="Yes"),OFFSET('Sanitation Data'!$G$6,0,10*ROW('Sanitation Data'!G62)),NA())</f>
        <v>#N/A</v>
      </c>
      <c r="AM68" s="100" t="e">
        <f ca="true">+IF(AND(ISNUMBER(OFFSET('Sanitation Data'!$G$10,0,10*ROW('Sanitation Data'!G62))),'Data Summary'!DB68="Yes"),OFFSET('Sanitation Data'!$G$10,0,10*ROW('Sanitation Data'!G62)),NA())</f>
        <v>#N/A</v>
      </c>
      <c r="AN68" s="100" t="e">
        <f ca="true">+IF(AND(ISNUMBER(OFFSET('Sanitation Data'!$G$11,0,10*ROW('Sanitation Data'!G62))),'Data Summary'!DC68="Yes"),OFFSET('Sanitation Data'!$G$11,0,10*ROW('Sanitation Data'!G62)),NA())</f>
        <v>#N/A</v>
      </c>
      <c r="AO68" s="100" t="e">
        <f ca="true">+IF(AND(ISNUMBER(OFFSET('Sanitation Data'!$G$12,0,10*ROW('Sanitation Data'!G62))),'Data Summary'!DD68="Yes"),OFFSET('Sanitation Data'!$G$12,0,10*ROW('Sanitation Data'!G62)),NA())</f>
        <v>#N/A</v>
      </c>
      <c r="AP68" s="100" t="e">
        <f ca="true">+IF(AND(ISNUMBER(OFFSET('Sanitation Data'!$H$4,0,10*ROW('Sanitation Data'!H62))),'Data Summary'!DE68="Yes"),100-OFFSET('Sanitation Data'!$H$4,0,10*ROW('Sanitation Data'!H62)),NA())</f>
        <v>#N/A</v>
      </c>
      <c r="AQ68" s="100" t="e">
        <f ca="true">+IF(AND(ISNUMBER(OFFSET('Sanitation Data'!$H$6,0,10*ROW('Sanitation Data'!H62))),'Data Summary'!DF68="Yes"),OFFSET('Sanitation Data'!$H$6,0,10*ROW('Sanitation Data'!H62)),NA())</f>
        <v>#N/A</v>
      </c>
      <c r="AR68" s="100" t="e">
        <f ca="true">+IF(AND(ISNUMBER(OFFSET('Sanitation Data'!$H$10,0,10*ROW('Sanitation Data'!H62))),'Data Summary'!DG68="Yes"),OFFSET('Sanitation Data'!$H$10,0,10*ROW('Sanitation Data'!H62)),NA())</f>
        <v>#N/A</v>
      </c>
      <c r="AS68" s="100" t="e">
        <f ca="true">+IF(AND(ISNUMBER(OFFSET('Sanitation Data'!$H$11,0,10*ROW('Sanitation Data'!H62))),'Data Summary'!DH68="Yes"),OFFSET('Sanitation Data'!$H$11,0,10*ROW('Sanitation Data'!H62)),NA())</f>
        <v>#N/A</v>
      </c>
      <c r="AT68" s="100" t="e">
        <f ca="true">+IF(AND(ISNUMBER(OFFSET('Sanitation Data'!$H$12,0,10*ROW('Sanitation Data'!H62))),'Data Summary'!DI68="Yes"),OFFSET('Sanitation Data'!$H$12,0,10*ROW('Sanitation Data'!H62)),NA())</f>
        <v>#N/A</v>
      </c>
      <c r="AU68" s="100" t="e">
        <f ca="true">+IF(AND(ISNUMBER(OFFSET('Sanitation Data'!$I$4,0,10*ROW('Sanitation Data'!I62))),'Data Summary'!DJ68="Yes"),100-OFFSET('Sanitation Data'!$I$4,0,10*ROW('Sanitation Data'!I62)),NA())</f>
        <v>#N/A</v>
      </c>
      <c r="AV68" s="100" t="e">
        <f ca="true">+IF(AND(ISNUMBER(OFFSET('Sanitation Data'!$I$6,0,10*ROW('Sanitation Data'!I62))),'Data Summary'!DK68="Yes"),OFFSET('Sanitation Data'!$I$6,0,10*ROW('Sanitation Data'!I62)),NA())</f>
        <v>#N/A</v>
      </c>
      <c r="AW68" s="100" t="e">
        <f ca="true">+IF(AND(ISNUMBER(OFFSET('Sanitation Data'!$I$10,0,10*ROW('Sanitation Data'!I62))),'Data Summary'!DL68="Yes"),OFFSET('Sanitation Data'!$I$10,0,10*ROW('Sanitation Data'!I62)),NA())</f>
        <v>#N/A</v>
      </c>
      <c r="AX68" s="100" t="e">
        <f ca="true">+IF(AND(ISNUMBER(OFFSET('Sanitation Data'!$I$11,0,10*ROW('Sanitation Data'!I62))),'Data Summary'!DM68="Yes"),OFFSET('Sanitation Data'!$I$11,0,10*ROW('Sanitation Data'!I62)),NA())</f>
        <v>#N/A</v>
      </c>
      <c r="AY68" s="100" t="e">
        <f ca="true">+IF(AND(ISNUMBER(OFFSET('Sanitation Data'!$I$12,0,10*ROW('Sanitation Data'!I62))),'Data Summary'!DN68="Yes"),OFFSET('Sanitation Data'!$I$12,0,10*ROW('Sanitation Data'!I62)),NA())</f>
        <v>#N/A</v>
      </c>
      <c r="AZ68" s="101" t="e">
        <f ca="true">+IF(AND(ISNUMBER(OFFSET('Hygiene Data'!$D$5,0,10*ROW('Hygiene Data'!D62))),'Data Summary'!DO68="Yes"),OFFSET('Hygiene Data'!$D$5,0,10*ROW('Hygiene Data'!D62)),NA())</f>
        <v>#N/A</v>
      </c>
      <c r="BA68" s="101" t="e">
        <f ca="true">+IF(AND(ISNUMBER(OFFSET('Hygiene Data'!$D$7,0,10*ROW('Hygiene Data'!D62))),'Data Summary'!DP68="Yes"),OFFSET('Hygiene Data'!$D$7,0,10*ROW('Hygiene Data'!D62)),NA())</f>
        <v>#N/A</v>
      </c>
      <c r="BB68" s="101" t="e">
        <f ca="true">+IF(AND(ISNUMBER(OFFSET('Hygiene Data'!$D$9,0,10*ROW('Hygiene Data'!D62))),'Data Summary'!DQ68="Yes"),OFFSET('Hygiene Data'!$D$9,0,10*ROW('Hygiene Data'!D62)),NA())</f>
        <v>#N/A</v>
      </c>
      <c r="BC68" s="101" t="e">
        <f ca="true">+IF(AND(ISNUMBER(OFFSET('Hygiene Data'!$E$5,0,10*ROW('Hygiene Data'!E62))),'Data Summary'!DR68="Yes"),OFFSET('Hygiene Data'!$E$5,0,10*ROW('Hygiene Data'!E62)),NA())</f>
        <v>#N/A</v>
      </c>
      <c r="BD68" s="101" t="e">
        <f ca="true">+IF(AND(ISNUMBER(OFFSET('Hygiene Data'!$E$7,0,10*ROW('Hygiene Data'!E62))),'Data Summary'!DS68="Yes"),OFFSET('Hygiene Data'!$E$7,0,10*ROW('Hygiene Data'!E62)),NA())</f>
        <v>#N/A</v>
      </c>
      <c r="BE68" s="101" t="e">
        <f ca="true">+IF(AND(ISNUMBER(OFFSET('Hygiene Data'!$E$9,0,10*ROW('Hygiene Data'!E62))),'Data Summary'!DT68="Yes"),OFFSET('Hygiene Data'!$E$9,0,10*ROW('Hygiene Data'!E62)),NA())</f>
        <v>#N/A</v>
      </c>
      <c r="BF68" s="101" t="e">
        <f ca="true">+IF(AND(ISNUMBER(OFFSET('Hygiene Data'!$F$5,0,10*ROW('Hygiene Data'!F62))),'Data Summary'!DU68="Yes"),OFFSET('Hygiene Data'!$F$5,0,10*ROW('Hygiene Data'!F62)),NA())</f>
        <v>#N/A</v>
      </c>
      <c r="BG68" s="101" t="e">
        <f ca="true">+IF(AND(ISNUMBER(OFFSET('Hygiene Data'!$F$7,0,10*ROW('Hygiene Data'!F62))),'Data Summary'!DV68="Yes"),OFFSET('Hygiene Data'!$F$7,0,10*ROW('Hygiene Data'!F62)),NA())</f>
        <v>#N/A</v>
      </c>
      <c r="BH68" s="101" t="e">
        <f ca="true">+IF(AND(ISNUMBER(OFFSET('Hygiene Data'!$F$9,0,10*ROW('Hygiene Data'!F62))),'Data Summary'!DW68="Yes"),OFFSET('Hygiene Data'!$F$9,0,10*ROW('Hygiene Data'!F62)),NA())</f>
        <v>#N/A</v>
      </c>
      <c r="BI68" s="101" t="e">
        <f ca="true">+IF(AND(ISNUMBER(OFFSET('Hygiene Data'!$G$5,0,10*ROW('Hygiene Data'!G62))),'Data Summary'!DX68="Yes"),OFFSET('Hygiene Data'!$G$5,0,10*ROW('Hygiene Data'!G62)),NA())</f>
        <v>#N/A</v>
      </c>
      <c r="BJ68" s="101" t="e">
        <f ca="true">+IF(AND(ISNUMBER(OFFSET('Hygiene Data'!$G$7,0,10*ROW('Hygiene Data'!G62))),'Data Summary'!DY68="Yes"),OFFSET('Hygiene Data'!$G$7,0,10*ROW('Hygiene Data'!G62)),NA())</f>
        <v>#N/A</v>
      </c>
      <c r="BK68" s="101" t="e">
        <f ca="true">+IF(AND(ISNUMBER(OFFSET('Hygiene Data'!$G$9,0,10*ROW('Hygiene Data'!G62))),'Data Summary'!DZ68="Yes"),OFFSET('Hygiene Data'!$G$9,0,10*ROW('Hygiene Data'!G62)),NA())</f>
        <v>#N/A</v>
      </c>
      <c r="BL68" s="101" t="e">
        <f ca="true">+IF(AND(ISNUMBER(OFFSET('Hygiene Data'!$H$5,0,10*ROW('Hygiene Data'!H62))),'Data Summary'!EA68="Yes"),OFFSET('Hygiene Data'!$H$5,0,10*ROW('Hygiene Data'!H62)),NA())</f>
        <v>#N/A</v>
      </c>
      <c r="BM68" s="101" t="e">
        <f ca="true">+IF(AND(ISNUMBER(OFFSET('Hygiene Data'!$H$7,0,10*ROW('Hygiene Data'!H62))),'Data Summary'!EB68="Yes"),OFFSET('Hygiene Data'!$H$7,0,10*ROW('Hygiene Data'!H62)),NA())</f>
        <v>#N/A</v>
      </c>
      <c r="BN68" s="101" t="e">
        <f ca="true">+IF(AND(ISNUMBER(OFFSET('Hygiene Data'!$H$9,0,10*ROW('Hygiene Data'!H62))),'Data Summary'!EC68="Yes"),OFFSET('Hygiene Data'!$H$9,0,10*ROW('Hygiene Data'!H62)),NA())</f>
        <v>#N/A</v>
      </c>
      <c r="BO68" s="101" t="e">
        <f ca="true">+IF(AND(ISNUMBER(OFFSET('Hygiene Data'!$I$5,0,10*ROW('Hygiene Data'!I62))),'Data Summary'!ED68="Yes"),OFFSET('Hygiene Data'!$I$5,0,10*ROW('Hygiene Data'!I62)),NA())</f>
        <v>#N/A</v>
      </c>
      <c r="BP68" s="101" t="e">
        <f ca="true">+IF(AND(ISNUMBER(OFFSET('Hygiene Data'!$I$7,0,10*ROW('Hygiene Data'!I62))),'Data Summary'!EE68="Yes"),OFFSET('Hygiene Data'!$I$7,0,10*ROW('Hygiene Data'!I62)),NA())</f>
        <v>#N/A</v>
      </c>
      <c r="BQ68" s="101" t="e">
        <f ca="true">+IF(AND(ISNUMBER(OFFSET('Hygiene Data'!$I$9,0,10*ROW('Hygiene Data'!I62))),'Data Summary'!EF68="Yes"),OFFSET('Hygiene Data'!$I$9,0,10*ROW('Hygiene Data'!I62)),NA())</f>
        <v>#N/A</v>
      </c>
    </row>
    <row xmlns:x14ac="http://schemas.microsoft.com/office/spreadsheetml/2009/9/ac" r="69" x14ac:dyDescent="0.2">
      <c r="A69" s="362" t="e">
        <f ca="true">+RIGHT('Data Summary'!A69,LEN('Data Summary'!A69)-9)</f>
        <v>#VALUE!</v>
      </c>
      <c r="B69" s="38" t="str">
        <f ca="true">+IF(ISTEXT('Data Summary'!B69),'Data Summary'!B69,"")</f>
        <v/>
      </c>
      <c r="C69" s="361" t="e">
        <f ca="true">+VALUE('Data Summary'!C69)</f>
        <v>#VALUE!</v>
      </c>
      <c r="D69" s="99" t="e">
        <f ca="true">+IF(AND(ISNUMBER(OFFSET('Water Data'!$D$4,0,10*ROW('Water Data'!D63))),'Data Summary'!BS69="Yes"),100-OFFSET('Water Data'!$D$4,0,10*ROW('Water Data'!D63)),NA())</f>
        <v>#N/A</v>
      </c>
      <c r="E69" s="99" t="e">
        <f ca="true">+IF(AND(ISNUMBER(OFFSET('Water Data'!$D$6,0,10*ROW('Water Data'!D63))),'Data Summary'!BT69="Yes"),OFFSET('Water Data'!$D$6,0,10*ROW('Water Data'!D63)),NA())</f>
        <v>#N/A</v>
      </c>
      <c r="F69" s="99" t="e">
        <f ca="true">+IF(AND(ISNUMBER(OFFSET('Water Data'!$D$9,0,10*ROW('Water Data'!D63))),'Data Summary'!BU69="Yes"),OFFSET('Water Data'!$D$9,0,10*ROW('Water Data'!D63)),NA())</f>
        <v>#N/A</v>
      </c>
      <c r="G69" s="99" t="e">
        <f ca="true">+IF(AND(ISNUMBER(OFFSET('Water Data'!$E$4,0,10*ROW('Water Data'!E63))),'Data Summary'!BV69="Yes"),100-OFFSET('Water Data'!$E$4,0,10*ROW('Water Data'!E63)),NA())</f>
        <v>#N/A</v>
      </c>
      <c r="H69" s="99" t="e">
        <f ca="true">+IF(AND(ISNUMBER(OFFSET('Water Data'!$E$6,0,10*ROW('Water Data'!E63))),'Data Summary'!BW69="Yes"),OFFSET('Water Data'!$E$6,0,10*ROW('Water Data'!E63)),NA())</f>
        <v>#N/A</v>
      </c>
      <c r="I69" s="99" t="e">
        <f ca="true">+IF(AND(ISNUMBER(OFFSET('Water Data'!$E$9,0,10*ROW('Water Data'!E63))),'Data Summary'!BX69="Yes"),OFFSET('Water Data'!$E$9,0,10*ROW('Water Data'!E63)),NA())</f>
        <v>#N/A</v>
      </c>
      <c r="J69" s="99" t="e">
        <f ca="true">+IF(AND(ISNUMBER(OFFSET('Water Data'!$F$4,0,10*ROW('Water Data'!F63))),'Data Summary'!BY69="Yes"),100-OFFSET('Water Data'!$F$4,0,10*ROW('Water Data'!F63)),NA())</f>
        <v>#N/A</v>
      </c>
      <c r="K69" s="99" t="e">
        <f ca="true">+IF(AND(ISNUMBER(OFFSET('Water Data'!$F$6,0,10*ROW('Water Data'!F63))),'Data Summary'!BZ69="Yes"),OFFSET('Water Data'!$F$6,0,10*ROW('Water Data'!F63)),NA())</f>
        <v>#N/A</v>
      </c>
      <c r="L69" s="99" t="e">
        <f ca="true">+IF(AND(ISNUMBER(OFFSET('Water Data'!$F$9,0,10*ROW('Water Data'!F63))),'Data Summary'!CA69="Yes"),OFFSET('Water Data'!$F$9,0,10*ROW('Water Data'!F63)),NA())</f>
        <v>#N/A</v>
      </c>
      <c r="M69" s="99" t="e">
        <f ca="true">+IF(AND(ISNUMBER(OFFSET('Water Data'!$G$4,0,10*ROW('Water Data'!G63))),'Data Summary'!CB69="Yes"),100-OFFSET('Water Data'!$G$4,0,10*ROW('Water Data'!G63)),NA())</f>
        <v>#N/A</v>
      </c>
      <c r="N69" s="99" t="e">
        <f ca="true">+IF(AND(ISNUMBER(OFFSET('Water Data'!$G$6,0,10*ROW('Water Data'!G63))),'Data Summary'!CC69="Yes"),OFFSET('Water Data'!$G$6,0,10*ROW('Water Data'!G63)),NA())</f>
        <v>#N/A</v>
      </c>
      <c r="O69" s="99" t="e">
        <f ca="true">+IF(AND(ISNUMBER(OFFSET('Water Data'!$G$9,0,10*ROW('Water Data'!G63))),'Data Summary'!CD69="Yes"),OFFSET('Water Data'!$G$9,0,10*ROW('Water Data'!G63)),NA())</f>
        <v>#N/A</v>
      </c>
      <c r="P69" s="99" t="e">
        <f ca="true">+IF(AND(ISNUMBER(OFFSET('Water Data'!$H$4,0,10*ROW('Water Data'!H63))),'Data Summary'!CE69="Yes"),100-OFFSET('Water Data'!$H$4,0,10*ROW('Water Data'!H63)),NA())</f>
        <v>#N/A</v>
      </c>
      <c r="Q69" s="99" t="e">
        <f ca="true">+IF(AND(ISNUMBER(OFFSET('Water Data'!$H$6,0,10*ROW('Water Data'!H63))),'Data Summary'!CF69="Yes"),OFFSET('Water Data'!$H$6,0,10*ROW('Water Data'!H63)),NA())</f>
        <v>#N/A</v>
      </c>
      <c r="R69" s="99" t="e">
        <f ca="true">+IF(AND(ISNUMBER(OFFSET('Water Data'!$H$9,0,10*ROW('Water Data'!H63))),'Data Summary'!CG69="Yes"),OFFSET('Water Data'!$H$9,0,10*ROW('Water Data'!H63)),NA())</f>
        <v>#N/A</v>
      </c>
      <c r="S69" s="99" t="e">
        <f ca="true">+IF(AND(ISNUMBER(OFFSET('Water Data'!$I$4,0,10*ROW('Water Data'!I63))),'Data Summary'!CH69="Yes"),100-OFFSET('Water Data'!$I$4,0,10*ROW('Water Data'!I63)),NA())</f>
        <v>#N/A</v>
      </c>
      <c r="T69" s="99" t="e">
        <f ca="true">+IF(AND(ISNUMBER(OFFSET('Water Data'!$I$6,0,10*ROW('Water Data'!I63))),'Data Summary'!CI69="Yes"),OFFSET('Water Data'!$I$6,0,10*ROW('Water Data'!I63)),NA())</f>
        <v>#N/A</v>
      </c>
      <c r="U69" s="99" t="e">
        <f ca="true">+IF(AND(ISNUMBER(OFFSET('Water Data'!$I$9,0,10*ROW('Water Data'!I63))),'Data Summary'!CJ69="Yes"),OFFSET('Water Data'!$I$9,0,10*ROW('Water Data'!I63)),NA())</f>
        <v>#N/A</v>
      </c>
      <c r="V69" s="100" t="e">
        <f ca="true">+IF(AND(ISNUMBER(OFFSET('Sanitation Data'!$D$4,0,10*ROW('Sanitation Data'!D63))),'Data Summary'!CK69="Yes"),100-OFFSET('Sanitation Data'!$D$4,0,10*ROW('Sanitation Data'!D63)),NA())</f>
        <v>#N/A</v>
      </c>
      <c r="W69" s="100" t="e">
        <f ca="true">+IF(AND(ISNUMBER(OFFSET('Sanitation Data'!$D$6,0,10*ROW('Sanitation Data'!D63))),'Data Summary'!CL69="Yes"),OFFSET('Sanitation Data'!$D$6,0,10*ROW('Sanitation Data'!D63)),NA())</f>
        <v>#N/A</v>
      </c>
      <c r="X69" s="100" t="e">
        <f ca="true">+IF(AND(ISNUMBER(OFFSET('Sanitation Data'!$D$10,0,10*ROW('Sanitation Data'!D63))),'Data Summary'!CM69="Yes"),OFFSET('Sanitation Data'!$D$10,0,10*ROW('Sanitation Data'!D63)),NA())</f>
        <v>#N/A</v>
      </c>
      <c r="Y69" s="100" t="e">
        <f ca="true">+IF(AND(ISNUMBER(OFFSET('Sanitation Data'!$D$11,0,10*ROW('Sanitation Data'!D63))),'Data Summary'!CN69="Yes"),OFFSET('Sanitation Data'!$D$11,0,10*ROW('Sanitation Data'!D63)),NA())</f>
        <v>#N/A</v>
      </c>
      <c r="Z69" s="100" t="e">
        <f ca="true">+IF(AND(ISNUMBER(OFFSET('Sanitation Data'!$D$12,0,10*ROW('Sanitation Data'!D63))),'Data Summary'!CO69="Yes"),OFFSET('Sanitation Data'!$D$12,0,10*ROW('Sanitation Data'!D63)),NA())</f>
        <v>#N/A</v>
      </c>
      <c r="AA69" s="100" t="e">
        <f ca="true">+IF(AND(ISNUMBER(OFFSET('Sanitation Data'!$E$4,0,10*ROW('Sanitation Data'!E63))),'Data Summary'!CP69="Yes"),100-OFFSET('Sanitation Data'!$E$4,0,10*ROW('Sanitation Data'!E63)),NA())</f>
        <v>#N/A</v>
      </c>
      <c r="AB69" s="100" t="e">
        <f ca="true">+IF(AND(ISNUMBER(OFFSET('Sanitation Data'!$E$6,0,10*ROW('Sanitation Data'!E63))),'Data Summary'!CQ69="Yes"),OFFSET('Sanitation Data'!$E$6,0,10*ROW('Sanitation Data'!E63)),NA())</f>
        <v>#N/A</v>
      </c>
      <c r="AC69" s="100" t="e">
        <f ca="true">+IF(AND(ISNUMBER(OFFSET('Sanitation Data'!$E$10,0,10*ROW('Sanitation Data'!E63))),'Data Summary'!CR69="Yes"),OFFSET('Sanitation Data'!$E$10,0,10*ROW('Sanitation Data'!E63)),NA())</f>
        <v>#N/A</v>
      </c>
      <c r="AD69" s="100" t="e">
        <f ca="true">+IF(AND(ISNUMBER(OFFSET('Sanitation Data'!$E$11,0,10*ROW('Sanitation Data'!E63))),'Data Summary'!CS69="Yes"),OFFSET('Sanitation Data'!$E$11,0,10*ROW('Sanitation Data'!E63)),NA())</f>
        <v>#N/A</v>
      </c>
      <c r="AE69" s="100" t="e">
        <f ca="true">+IF(AND(ISNUMBER(OFFSET('Sanitation Data'!$E$12,0,10*ROW('Sanitation Data'!E63))),'Data Summary'!CT69="Yes"),OFFSET('Sanitation Data'!$E$12,0,10*ROW('Sanitation Data'!E63)),NA())</f>
        <v>#N/A</v>
      </c>
      <c r="AF69" s="100" t="e">
        <f ca="true">+IF(AND(ISNUMBER(OFFSET('Sanitation Data'!$F$4,0,10*ROW('Sanitation Data'!F63))),'Data Summary'!CU69="Yes"),100-OFFSET('Sanitation Data'!$F$4,0,10*ROW('Sanitation Data'!F63)),NA())</f>
        <v>#N/A</v>
      </c>
      <c r="AG69" s="100" t="e">
        <f ca="true">+IF(AND(ISNUMBER(OFFSET('Sanitation Data'!$F$6,0,10*ROW('Sanitation Data'!F63))),'Data Summary'!CV69="Yes"),OFFSET('Sanitation Data'!$F$6,0,10*ROW('Sanitation Data'!F63)),NA())</f>
        <v>#N/A</v>
      </c>
      <c r="AH69" s="100" t="e">
        <f ca="true">+IF(AND(ISNUMBER(OFFSET('Sanitation Data'!$F$10,0,10*ROW('Sanitation Data'!F63))),'Data Summary'!CW69="Yes"),OFFSET('Sanitation Data'!$F$10,0,10*ROW('Sanitation Data'!F63)),NA())</f>
        <v>#N/A</v>
      </c>
      <c r="AI69" s="100" t="e">
        <f ca="true">+IF(AND(ISNUMBER(OFFSET('Sanitation Data'!$F$11,0,10*ROW('Sanitation Data'!F63))),'Data Summary'!CX69="Yes"),OFFSET('Sanitation Data'!$F$11,0,10*ROW('Sanitation Data'!F63)),NA())</f>
        <v>#N/A</v>
      </c>
      <c r="AJ69" s="100" t="e">
        <f ca="true">+IF(AND(ISNUMBER(OFFSET('Sanitation Data'!$F$12,0,10*ROW('Sanitation Data'!F63))),'Data Summary'!CY69="Yes"),OFFSET('Sanitation Data'!$F$12,0,10*ROW('Sanitation Data'!F63)),NA())</f>
        <v>#N/A</v>
      </c>
      <c r="AK69" s="100" t="e">
        <f ca="true">+IF(AND(ISNUMBER(OFFSET('Sanitation Data'!$G$4,0,10*ROW('Sanitation Data'!G63))),'Data Summary'!CZ69="Yes"),100-OFFSET('Sanitation Data'!$G$4,0,10*ROW('Sanitation Data'!G63)),NA())</f>
        <v>#N/A</v>
      </c>
      <c r="AL69" s="100" t="e">
        <f ca="true">+IF(AND(ISNUMBER(OFFSET('Sanitation Data'!$G$6,0,10*ROW('Sanitation Data'!G63))),'Data Summary'!DA69="Yes"),OFFSET('Sanitation Data'!$G$6,0,10*ROW('Sanitation Data'!G63)),NA())</f>
        <v>#N/A</v>
      </c>
      <c r="AM69" s="100" t="e">
        <f ca="true">+IF(AND(ISNUMBER(OFFSET('Sanitation Data'!$G$10,0,10*ROW('Sanitation Data'!G63))),'Data Summary'!DB69="Yes"),OFFSET('Sanitation Data'!$G$10,0,10*ROW('Sanitation Data'!G63)),NA())</f>
        <v>#N/A</v>
      </c>
      <c r="AN69" s="100" t="e">
        <f ca="true">+IF(AND(ISNUMBER(OFFSET('Sanitation Data'!$G$11,0,10*ROW('Sanitation Data'!G63))),'Data Summary'!DC69="Yes"),OFFSET('Sanitation Data'!$G$11,0,10*ROW('Sanitation Data'!G63)),NA())</f>
        <v>#N/A</v>
      </c>
      <c r="AO69" s="100" t="e">
        <f ca="true">+IF(AND(ISNUMBER(OFFSET('Sanitation Data'!$G$12,0,10*ROW('Sanitation Data'!G63))),'Data Summary'!DD69="Yes"),OFFSET('Sanitation Data'!$G$12,0,10*ROW('Sanitation Data'!G63)),NA())</f>
        <v>#N/A</v>
      </c>
      <c r="AP69" s="100" t="e">
        <f ca="true">+IF(AND(ISNUMBER(OFFSET('Sanitation Data'!$H$4,0,10*ROW('Sanitation Data'!H63))),'Data Summary'!DE69="Yes"),100-OFFSET('Sanitation Data'!$H$4,0,10*ROW('Sanitation Data'!H63)),NA())</f>
        <v>#N/A</v>
      </c>
      <c r="AQ69" s="100" t="e">
        <f ca="true">+IF(AND(ISNUMBER(OFFSET('Sanitation Data'!$H$6,0,10*ROW('Sanitation Data'!H63))),'Data Summary'!DF69="Yes"),OFFSET('Sanitation Data'!$H$6,0,10*ROW('Sanitation Data'!H63)),NA())</f>
        <v>#N/A</v>
      </c>
      <c r="AR69" s="100" t="e">
        <f ca="true">+IF(AND(ISNUMBER(OFFSET('Sanitation Data'!$H$10,0,10*ROW('Sanitation Data'!H63))),'Data Summary'!DG69="Yes"),OFFSET('Sanitation Data'!$H$10,0,10*ROW('Sanitation Data'!H63)),NA())</f>
        <v>#N/A</v>
      </c>
      <c r="AS69" s="100" t="e">
        <f ca="true">+IF(AND(ISNUMBER(OFFSET('Sanitation Data'!$H$11,0,10*ROW('Sanitation Data'!H63))),'Data Summary'!DH69="Yes"),OFFSET('Sanitation Data'!$H$11,0,10*ROW('Sanitation Data'!H63)),NA())</f>
        <v>#N/A</v>
      </c>
      <c r="AT69" s="100" t="e">
        <f ca="true">+IF(AND(ISNUMBER(OFFSET('Sanitation Data'!$H$12,0,10*ROW('Sanitation Data'!H63))),'Data Summary'!DI69="Yes"),OFFSET('Sanitation Data'!$H$12,0,10*ROW('Sanitation Data'!H63)),NA())</f>
        <v>#N/A</v>
      </c>
      <c r="AU69" s="100" t="e">
        <f ca="true">+IF(AND(ISNUMBER(OFFSET('Sanitation Data'!$I$4,0,10*ROW('Sanitation Data'!I63))),'Data Summary'!DJ69="Yes"),100-OFFSET('Sanitation Data'!$I$4,0,10*ROW('Sanitation Data'!I63)),NA())</f>
        <v>#N/A</v>
      </c>
      <c r="AV69" s="100" t="e">
        <f ca="true">+IF(AND(ISNUMBER(OFFSET('Sanitation Data'!$I$6,0,10*ROW('Sanitation Data'!I63))),'Data Summary'!DK69="Yes"),OFFSET('Sanitation Data'!$I$6,0,10*ROW('Sanitation Data'!I63)),NA())</f>
        <v>#N/A</v>
      </c>
      <c r="AW69" s="100" t="e">
        <f ca="true">+IF(AND(ISNUMBER(OFFSET('Sanitation Data'!$I$10,0,10*ROW('Sanitation Data'!I63))),'Data Summary'!DL69="Yes"),OFFSET('Sanitation Data'!$I$10,0,10*ROW('Sanitation Data'!I63)),NA())</f>
        <v>#N/A</v>
      </c>
      <c r="AX69" s="100" t="e">
        <f ca="true">+IF(AND(ISNUMBER(OFFSET('Sanitation Data'!$I$11,0,10*ROW('Sanitation Data'!I63))),'Data Summary'!DM69="Yes"),OFFSET('Sanitation Data'!$I$11,0,10*ROW('Sanitation Data'!I63)),NA())</f>
        <v>#N/A</v>
      </c>
      <c r="AY69" s="100" t="e">
        <f ca="true">+IF(AND(ISNUMBER(OFFSET('Sanitation Data'!$I$12,0,10*ROW('Sanitation Data'!I63))),'Data Summary'!DN69="Yes"),OFFSET('Sanitation Data'!$I$12,0,10*ROW('Sanitation Data'!I63)),NA())</f>
        <v>#N/A</v>
      </c>
      <c r="AZ69" s="101" t="e">
        <f ca="true">+IF(AND(ISNUMBER(OFFSET('Hygiene Data'!$D$5,0,10*ROW('Hygiene Data'!D63))),'Data Summary'!DO69="Yes"),OFFSET('Hygiene Data'!$D$5,0,10*ROW('Hygiene Data'!D63)),NA())</f>
        <v>#N/A</v>
      </c>
      <c r="BA69" s="101" t="e">
        <f ca="true">+IF(AND(ISNUMBER(OFFSET('Hygiene Data'!$D$7,0,10*ROW('Hygiene Data'!D63))),'Data Summary'!DP69="Yes"),OFFSET('Hygiene Data'!$D$7,0,10*ROW('Hygiene Data'!D63)),NA())</f>
        <v>#N/A</v>
      </c>
      <c r="BB69" s="101" t="e">
        <f ca="true">+IF(AND(ISNUMBER(OFFSET('Hygiene Data'!$D$9,0,10*ROW('Hygiene Data'!D63))),'Data Summary'!DQ69="Yes"),OFFSET('Hygiene Data'!$D$9,0,10*ROW('Hygiene Data'!D63)),NA())</f>
        <v>#N/A</v>
      </c>
      <c r="BC69" s="101" t="e">
        <f ca="true">+IF(AND(ISNUMBER(OFFSET('Hygiene Data'!$E$5,0,10*ROW('Hygiene Data'!E63))),'Data Summary'!DR69="Yes"),OFFSET('Hygiene Data'!$E$5,0,10*ROW('Hygiene Data'!E63)),NA())</f>
        <v>#N/A</v>
      </c>
      <c r="BD69" s="101" t="e">
        <f ca="true">+IF(AND(ISNUMBER(OFFSET('Hygiene Data'!$E$7,0,10*ROW('Hygiene Data'!E63))),'Data Summary'!DS69="Yes"),OFFSET('Hygiene Data'!$E$7,0,10*ROW('Hygiene Data'!E63)),NA())</f>
        <v>#N/A</v>
      </c>
      <c r="BE69" s="101" t="e">
        <f ca="true">+IF(AND(ISNUMBER(OFFSET('Hygiene Data'!$E$9,0,10*ROW('Hygiene Data'!E63))),'Data Summary'!DT69="Yes"),OFFSET('Hygiene Data'!$E$9,0,10*ROW('Hygiene Data'!E63)),NA())</f>
        <v>#N/A</v>
      </c>
      <c r="BF69" s="101" t="e">
        <f ca="true">+IF(AND(ISNUMBER(OFFSET('Hygiene Data'!$F$5,0,10*ROW('Hygiene Data'!F63))),'Data Summary'!DU69="Yes"),OFFSET('Hygiene Data'!$F$5,0,10*ROW('Hygiene Data'!F63)),NA())</f>
        <v>#N/A</v>
      </c>
      <c r="BG69" s="101" t="e">
        <f ca="true">+IF(AND(ISNUMBER(OFFSET('Hygiene Data'!$F$7,0,10*ROW('Hygiene Data'!F63))),'Data Summary'!DV69="Yes"),OFFSET('Hygiene Data'!$F$7,0,10*ROW('Hygiene Data'!F63)),NA())</f>
        <v>#N/A</v>
      </c>
      <c r="BH69" s="101" t="e">
        <f ca="true">+IF(AND(ISNUMBER(OFFSET('Hygiene Data'!$F$9,0,10*ROW('Hygiene Data'!F63))),'Data Summary'!DW69="Yes"),OFFSET('Hygiene Data'!$F$9,0,10*ROW('Hygiene Data'!F63)),NA())</f>
        <v>#N/A</v>
      </c>
      <c r="BI69" s="101" t="e">
        <f ca="true">+IF(AND(ISNUMBER(OFFSET('Hygiene Data'!$G$5,0,10*ROW('Hygiene Data'!G63))),'Data Summary'!DX69="Yes"),OFFSET('Hygiene Data'!$G$5,0,10*ROW('Hygiene Data'!G63)),NA())</f>
        <v>#N/A</v>
      </c>
      <c r="BJ69" s="101" t="e">
        <f ca="true">+IF(AND(ISNUMBER(OFFSET('Hygiene Data'!$G$7,0,10*ROW('Hygiene Data'!G63))),'Data Summary'!DY69="Yes"),OFFSET('Hygiene Data'!$G$7,0,10*ROW('Hygiene Data'!G63)),NA())</f>
        <v>#N/A</v>
      </c>
      <c r="BK69" s="101" t="e">
        <f ca="true">+IF(AND(ISNUMBER(OFFSET('Hygiene Data'!$G$9,0,10*ROW('Hygiene Data'!G63))),'Data Summary'!DZ69="Yes"),OFFSET('Hygiene Data'!$G$9,0,10*ROW('Hygiene Data'!G63)),NA())</f>
        <v>#N/A</v>
      </c>
      <c r="BL69" s="101" t="e">
        <f ca="true">+IF(AND(ISNUMBER(OFFSET('Hygiene Data'!$H$5,0,10*ROW('Hygiene Data'!H63))),'Data Summary'!EA69="Yes"),OFFSET('Hygiene Data'!$H$5,0,10*ROW('Hygiene Data'!H63)),NA())</f>
        <v>#N/A</v>
      </c>
      <c r="BM69" s="101" t="e">
        <f ca="true">+IF(AND(ISNUMBER(OFFSET('Hygiene Data'!$H$7,0,10*ROW('Hygiene Data'!H63))),'Data Summary'!EB69="Yes"),OFFSET('Hygiene Data'!$H$7,0,10*ROW('Hygiene Data'!H63)),NA())</f>
        <v>#N/A</v>
      </c>
      <c r="BN69" s="101" t="e">
        <f ca="true">+IF(AND(ISNUMBER(OFFSET('Hygiene Data'!$H$9,0,10*ROW('Hygiene Data'!H63))),'Data Summary'!EC69="Yes"),OFFSET('Hygiene Data'!$H$9,0,10*ROW('Hygiene Data'!H63)),NA())</f>
        <v>#N/A</v>
      </c>
      <c r="BO69" s="101" t="e">
        <f ca="true">+IF(AND(ISNUMBER(OFFSET('Hygiene Data'!$I$5,0,10*ROW('Hygiene Data'!I63))),'Data Summary'!ED69="Yes"),OFFSET('Hygiene Data'!$I$5,0,10*ROW('Hygiene Data'!I63)),NA())</f>
        <v>#N/A</v>
      </c>
      <c r="BP69" s="101" t="e">
        <f ca="true">+IF(AND(ISNUMBER(OFFSET('Hygiene Data'!$I$7,0,10*ROW('Hygiene Data'!I63))),'Data Summary'!EE69="Yes"),OFFSET('Hygiene Data'!$I$7,0,10*ROW('Hygiene Data'!I63)),NA())</f>
        <v>#N/A</v>
      </c>
      <c r="BQ69" s="101" t="e">
        <f ca="true">+IF(AND(ISNUMBER(OFFSET('Hygiene Data'!$I$9,0,10*ROW('Hygiene Data'!I63))),'Data Summary'!EF69="Yes"),OFFSET('Hygiene Data'!$I$9,0,10*ROW('Hygiene Data'!I63)),NA())</f>
        <v>#N/A</v>
      </c>
    </row>
    <row xmlns:x14ac="http://schemas.microsoft.com/office/spreadsheetml/2009/9/ac" r="70" x14ac:dyDescent="0.2">
      <c r="A70" s="362" t="e">
        <f ca="true">+RIGHT('Data Summary'!A70,LEN('Data Summary'!A70)-9)</f>
        <v>#VALUE!</v>
      </c>
      <c r="B70" s="38" t="str">
        <f ca="true">+IF(ISTEXT('Data Summary'!B70),'Data Summary'!B70,"")</f>
        <v/>
      </c>
      <c r="C70" s="361" t="e">
        <f ca="true">+VALUE('Data Summary'!C70)</f>
        <v>#VALUE!</v>
      </c>
      <c r="D70" s="99" t="e">
        <f ca="true">+IF(AND(ISNUMBER(OFFSET('Water Data'!$D$4,0,10*ROW('Water Data'!D64))),'Data Summary'!BS70="Yes"),100-OFFSET('Water Data'!$D$4,0,10*ROW('Water Data'!D64)),NA())</f>
        <v>#N/A</v>
      </c>
      <c r="E70" s="99" t="e">
        <f ca="true">+IF(AND(ISNUMBER(OFFSET('Water Data'!$D$6,0,10*ROW('Water Data'!D64))),'Data Summary'!BT70="Yes"),OFFSET('Water Data'!$D$6,0,10*ROW('Water Data'!D64)),NA())</f>
        <v>#N/A</v>
      </c>
      <c r="F70" s="99" t="e">
        <f ca="true">+IF(AND(ISNUMBER(OFFSET('Water Data'!$D$9,0,10*ROW('Water Data'!D64))),'Data Summary'!BU70="Yes"),OFFSET('Water Data'!$D$9,0,10*ROW('Water Data'!D64)),NA())</f>
        <v>#N/A</v>
      </c>
      <c r="G70" s="99" t="e">
        <f ca="true">+IF(AND(ISNUMBER(OFFSET('Water Data'!$E$4,0,10*ROW('Water Data'!E64))),'Data Summary'!BV70="Yes"),100-OFFSET('Water Data'!$E$4,0,10*ROW('Water Data'!E64)),NA())</f>
        <v>#N/A</v>
      </c>
      <c r="H70" s="99" t="e">
        <f ca="true">+IF(AND(ISNUMBER(OFFSET('Water Data'!$E$6,0,10*ROW('Water Data'!E64))),'Data Summary'!BW70="Yes"),OFFSET('Water Data'!$E$6,0,10*ROW('Water Data'!E64)),NA())</f>
        <v>#N/A</v>
      </c>
      <c r="I70" s="99" t="e">
        <f ca="true">+IF(AND(ISNUMBER(OFFSET('Water Data'!$E$9,0,10*ROW('Water Data'!E64))),'Data Summary'!BX70="Yes"),OFFSET('Water Data'!$E$9,0,10*ROW('Water Data'!E64)),NA())</f>
        <v>#N/A</v>
      </c>
      <c r="J70" s="99" t="e">
        <f ca="true">+IF(AND(ISNUMBER(OFFSET('Water Data'!$F$4,0,10*ROW('Water Data'!F64))),'Data Summary'!BY70="Yes"),100-OFFSET('Water Data'!$F$4,0,10*ROW('Water Data'!F64)),NA())</f>
        <v>#N/A</v>
      </c>
      <c r="K70" s="99" t="e">
        <f ca="true">+IF(AND(ISNUMBER(OFFSET('Water Data'!$F$6,0,10*ROW('Water Data'!F64))),'Data Summary'!BZ70="Yes"),OFFSET('Water Data'!$F$6,0,10*ROW('Water Data'!F64)),NA())</f>
        <v>#N/A</v>
      </c>
      <c r="L70" s="99" t="e">
        <f ca="true">+IF(AND(ISNUMBER(OFFSET('Water Data'!$F$9,0,10*ROW('Water Data'!F64))),'Data Summary'!CA70="Yes"),OFFSET('Water Data'!$F$9,0,10*ROW('Water Data'!F64)),NA())</f>
        <v>#N/A</v>
      </c>
      <c r="M70" s="99" t="e">
        <f ca="true">+IF(AND(ISNUMBER(OFFSET('Water Data'!$G$4,0,10*ROW('Water Data'!G64))),'Data Summary'!CB70="Yes"),100-OFFSET('Water Data'!$G$4,0,10*ROW('Water Data'!G64)),NA())</f>
        <v>#N/A</v>
      </c>
      <c r="N70" s="99" t="e">
        <f ca="true">+IF(AND(ISNUMBER(OFFSET('Water Data'!$G$6,0,10*ROW('Water Data'!G64))),'Data Summary'!CC70="Yes"),OFFSET('Water Data'!$G$6,0,10*ROW('Water Data'!G64)),NA())</f>
        <v>#N/A</v>
      </c>
      <c r="O70" s="99" t="e">
        <f ca="true">+IF(AND(ISNUMBER(OFFSET('Water Data'!$G$9,0,10*ROW('Water Data'!G64))),'Data Summary'!CD70="Yes"),OFFSET('Water Data'!$G$9,0,10*ROW('Water Data'!G64)),NA())</f>
        <v>#N/A</v>
      </c>
      <c r="P70" s="99" t="e">
        <f ca="true">+IF(AND(ISNUMBER(OFFSET('Water Data'!$H$4,0,10*ROW('Water Data'!H64))),'Data Summary'!CE70="Yes"),100-OFFSET('Water Data'!$H$4,0,10*ROW('Water Data'!H64)),NA())</f>
        <v>#N/A</v>
      </c>
      <c r="Q70" s="99" t="e">
        <f ca="true">+IF(AND(ISNUMBER(OFFSET('Water Data'!$H$6,0,10*ROW('Water Data'!H64))),'Data Summary'!CF70="Yes"),OFFSET('Water Data'!$H$6,0,10*ROW('Water Data'!H64)),NA())</f>
        <v>#N/A</v>
      </c>
      <c r="R70" s="99" t="e">
        <f ca="true">+IF(AND(ISNUMBER(OFFSET('Water Data'!$H$9,0,10*ROW('Water Data'!H64))),'Data Summary'!CG70="Yes"),OFFSET('Water Data'!$H$9,0,10*ROW('Water Data'!H64)),NA())</f>
        <v>#N/A</v>
      </c>
      <c r="S70" s="99" t="e">
        <f ca="true">+IF(AND(ISNUMBER(OFFSET('Water Data'!$I$4,0,10*ROW('Water Data'!I64))),'Data Summary'!CH70="Yes"),100-OFFSET('Water Data'!$I$4,0,10*ROW('Water Data'!I64)),NA())</f>
        <v>#N/A</v>
      </c>
      <c r="T70" s="99" t="e">
        <f ca="true">+IF(AND(ISNUMBER(OFFSET('Water Data'!$I$6,0,10*ROW('Water Data'!I64))),'Data Summary'!CI70="Yes"),OFFSET('Water Data'!$I$6,0,10*ROW('Water Data'!I64)),NA())</f>
        <v>#N/A</v>
      </c>
      <c r="U70" s="99" t="e">
        <f ca="true">+IF(AND(ISNUMBER(OFFSET('Water Data'!$I$9,0,10*ROW('Water Data'!I64))),'Data Summary'!CJ70="Yes"),OFFSET('Water Data'!$I$9,0,10*ROW('Water Data'!I64)),NA())</f>
        <v>#N/A</v>
      </c>
      <c r="V70" s="100" t="e">
        <f ca="true">+IF(AND(ISNUMBER(OFFSET('Sanitation Data'!$D$4,0,10*ROW('Sanitation Data'!D64))),'Data Summary'!CK70="Yes"),100-OFFSET('Sanitation Data'!$D$4,0,10*ROW('Sanitation Data'!D64)),NA())</f>
        <v>#N/A</v>
      </c>
      <c r="W70" s="100" t="e">
        <f ca="true">+IF(AND(ISNUMBER(OFFSET('Sanitation Data'!$D$6,0,10*ROW('Sanitation Data'!D64))),'Data Summary'!CL70="Yes"),OFFSET('Sanitation Data'!$D$6,0,10*ROW('Sanitation Data'!D64)),NA())</f>
        <v>#N/A</v>
      </c>
      <c r="X70" s="100" t="e">
        <f ca="true">+IF(AND(ISNUMBER(OFFSET('Sanitation Data'!$D$10,0,10*ROW('Sanitation Data'!D64))),'Data Summary'!CM70="Yes"),OFFSET('Sanitation Data'!$D$10,0,10*ROW('Sanitation Data'!D64)),NA())</f>
        <v>#N/A</v>
      </c>
      <c r="Y70" s="100" t="e">
        <f ca="true">+IF(AND(ISNUMBER(OFFSET('Sanitation Data'!$D$11,0,10*ROW('Sanitation Data'!D64))),'Data Summary'!CN70="Yes"),OFFSET('Sanitation Data'!$D$11,0,10*ROW('Sanitation Data'!D64)),NA())</f>
        <v>#N/A</v>
      </c>
      <c r="Z70" s="100" t="e">
        <f ca="true">+IF(AND(ISNUMBER(OFFSET('Sanitation Data'!$D$12,0,10*ROW('Sanitation Data'!D64))),'Data Summary'!CO70="Yes"),OFFSET('Sanitation Data'!$D$12,0,10*ROW('Sanitation Data'!D64)),NA())</f>
        <v>#N/A</v>
      </c>
      <c r="AA70" s="100" t="e">
        <f ca="true">+IF(AND(ISNUMBER(OFFSET('Sanitation Data'!$E$4,0,10*ROW('Sanitation Data'!E64))),'Data Summary'!CP70="Yes"),100-OFFSET('Sanitation Data'!$E$4,0,10*ROW('Sanitation Data'!E64)),NA())</f>
        <v>#N/A</v>
      </c>
      <c r="AB70" s="100" t="e">
        <f ca="true">+IF(AND(ISNUMBER(OFFSET('Sanitation Data'!$E$6,0,10*ROW('Sanitation Data'!E64))),'Data Summary'!CQ70="Yes"),OFFSET('Sanitation Data'!$E$6,0,10*ROW('Sanitation Data'!E64)),NA())</f>
        <v>#N/A</v>
      </c>
      <c r="AC70" s="100" t="e">
        <f ca="true">+IF(AND(ISNUMBER(OFFSET('Sanitation Data'!$E$10,0,10*ROW('Sanitation Data'!E64))),'Data Summary'!CR70="Yes"),OFFSET('Sanitation Data'!$E$10,0,10*ROW('Sanitation Data'!E64)),NA())</f>
        <v>#N/A</v>
      </c>
      <c r="AD70" s="100" t="e">
        <f ca="true">+IF(AND(ISNUMBER(OFFSET('Sanitation Data'!$E$11,0,10*ROW('Sanitation Data'!E64))),'Data Summary'!CS70="Yes"),OFFSET('Sanitation Data'!$E$11,0,10*ROW('Sanitation Data'!E64)),NA())</f>
        <v>#N/A</v>
      </c>
      <c r="AE70" s="100" t="e">
        <f ca="true">+IF(AND(ISNUMBER(OFFSET('Sanitation Data'!$E$12,0,10*ROW('Sanitation Data'!E64))),'Data Summary'!CT70="Yes"),OFFSET('Sanitation Data'!$E$12,0,10*ROW('Sanitation Data'!E64)),NA())</f>
        <v>#N/A</v>
      </c>
      <c r="AF70" s="100" t="e">
        <f ca="true">+IF(AND(ISNUMBER(OFFSET('Sanitation Data'!$F$4,0,10*ROW('Sanitation Data'!F64))),'Data Summary'!CU70="Yes"),100-OFFSET('Sanitation Data'!$F$4,0,10*ROW('Sanitation Data'!F64)),NA())</f>
        <v>#N/A</v>
      </c>
      <c r="AG70" s="100" t="e">
        <f ca="true">+IF(AND(ISNUMBER(OFFSET('Sanitation Data'!$F$6,0,10*ROW('Sanitation Data'!F64))),'Data Summary'!CV70="Yes"),OFFSET('Sanitation Data'!$F$6,0,10*ROW('Sanitation Data'!F64)),NA())</f>
        <v>#N/A</v>
      </c>
      <c r="AH70" s="100" t="e">
        <f ca="true">+IF(AND(ISNUMBER(OFFSET('Sanitation Data'!$F$10,0,10*ROW('Sanitation Data'!F64))),'Data Summary'!CW70="Yes"),OFFSET('Sanitation Data'!$F$10,0,10*ROW('Sanitation Data'!F64)),NA())</f>
        <v>#N/A</v>
      </c>
      <c r="AI70" s="100" t="e">
        <f ca="true">+IF(AND(ISNUMBER(OFFSET('Sanitation Data'!$F$11,0,10*ROW('Sanitation Data'!F64))),'Data Summary'!CX70="Yes"),OFFSET('Sanitation Data'!$F$11,0,10*ROW('Sanitation Data'!F64)),NA())</f>
        <v>#N/A</v>
      </c>
      <c r="AJ70" s="100" t="e">
        <f ca="true">+IF(AND(ISNUMBER(OFFSET('Sanitation Data'!$F$12,0,10*ROW('Sanitation Data'!F64))),'Data Summary'!CY70="Yes"),OFFSET('Sanitation Data'!$F$12,0,10*ROW('Sanitation Data'!F64)),NA())</f>
        <v>#N/A</v>
      </c>
      <c r="AK70" s="100" t="e">
        <f ca="true">+IF(AND(ISNUMBER(OFFSET('Sanitation Data'!$G$4,0,10*ROW('Sanitation Data'!G64))),'Data Summary'!CZ70="Yes"),100-OFFSET('Sanitation Data'!$G$4,0,10*ROW('Sanitation Data'!G64)),NA())</f>
        <v>#N/A</v>
      </c>
      <c r="AL70" s="100" t="e">
        <f ca="true">+IF(AND(ISNUMBER(OFFSET('Sanitation Data'!$G$6,0,10*ROW('Sanitation Data'!G64))),'Data Summary'!DA70="Yes"),OFFSET('Sanitation Data'!$G$6,0,10*ROW('Sanitation Data'!G64)),NA())</f>
        <v>#N/A</v>
      </c>
      <c r="AM70" s="100" t="e">
        <f ca="true">+IF(AND(ISNUMBER(OFFSET('Sanitation Data'!$G$10,0,10*ROW('Sanitation Data'!G64))),'Data Summary'!DB70="Yes"),OFFSET('Sanitation Data'!$G$10,0,10*ROW('Sanitation Data'!G64)),NA())</f>
        <v>#N/A</v>
      </c>
      <c r="AN70" s="100" t="e">
        <f ca="true">+IF(AND(ISNUMBER(OFFSET('Sanitation Data'!$G$11,0,10*ROW('Sanitation Data'!G64))),'Data Summary'!DC70="Yes"),OFFSET('Sanitation Data'!$G$11,0,10*ROW('Sanitation Data'!G64)),NA())</f>
        <v>#N/A</v>
      </c>
      <c r="AO70" s="100" t="e">
        <f ca="true">+IF(AND(ISNUMBER(OFFSET('Sanitation Data'!$G$12,0,10*ROW('Sanitation Data'!G64))),'Data Summary'!DD70="Yes"),OFFSET('Sanitation Data'!$G$12,0,10*ROW('Sanitation Data'!G64)),NA())</f>
        <v>#N/A</v>
      </c>
      <c r="AP70" s="100" t="e">
        <f ca="true">+IF(AND(ISNUMBER(OFFSET('Sanitation Data'!$H$4,0,10*ROW('Sanitation Data'!H64))),'Data Summary'!DE70="Yes"),100-OFFSET('Sanitation Data'!$H$4,0,10*ROW('Sanitation Data'!H64)),NA())</f>
        <v>#N/A</v>
      </c>
      <c r="AQ70" s="100" t="e">
        <f ca="true">+IF(AND(ISNUMBER(OFFSET('Sanitation Data'!$H$6,0,10*ROW('Sanitation Data'!H64))),'Data Summary'!DF70="Yes"),OFFSET('Sanitation Data'!$H$6,0,10*ROW('Sanitation Data'!H64)),NA())</f>
        <v>#N/A</v>
      </c>
      <c r="AR70" s="100" t="e">
        <f ca="true">+IF(AND(ISNUMBER(OFFSET('Sanitation Data'!$H$10,0,10*ROW('Sanitation Data'!H64))),'Data Summary'!DG70="Yes"),OFFSET('Sanitation Data'!$H$10,0,10*ROW('Sanitation Data'!H64)),NA())</f>
        <v>#N/A</v>
      </c>
      <c r="AS70" s="100" t="e">
        <f ca="true">+IF(AND(ISNUMBER(OFFSET('Sanitation Data'!$H$11,0,10*ROW('Sanitation Data'!H64))),'Data Summary'!DH70="Yes"),OFFSET('Sanitation Data'!$H$11,0,10*ROW('Sanitation Data'!H64)),NA())</f>
        <v>#N/A</v>
      </c>
      <c r="AT70" s="100" t="e">
        <f ca="true">+IF(AND(ISNUMBER(OFFSET('Sanitation Data'!$H$12,0,10*ROW('Sanitation Data'!H64))),'Data Summary'!DI70="Yes"),OFFSET('Sanitation Data'!$H$12,0,10*ROW('Sanitation Data'!H64)),NA())</f>
        <v>#N/A</v>
      </c>
      <c r="AU70" s="100" t="e">
        <f ca="true">+IF(AND(ISNUMBER(OFFSET('Sanitation Data'!$I$4,0,10*ROW('Sanitation Data'!I64))),'Data Summary'!DJ70="Yes"),100-OFFSET('Sanitation Data'!$I$4,0,10*ROW('Sanitation Data'!I64)),NA())</f>
        <v>#N/A</v>
      </c>
      <c r="AV70" s="100" t="e">
        <f ca="true">+IF(AND(ISNUMBER(OFFSET('Sanitation Data'!$I$6,0,10*ROW('Sanitation Data'!I64))),'Data Summary'!DK70="Yes"),OFFSET('Sanitation Data'!$I$6,0,10*ROW('Sanitation Data'!I64)),NA())</f>
        <v>#N/A</v>
      </c>
      <c r="AW70" s="100" t="e">
        <f ca="true">+IF(AND(ISNUMBER(OFFSET('Sanitation Data'!$I$10,0,10*ROW('Sanitation Data'!I64))),'Data Summary'!DL70="Yes"),OFFSET('Sanitation Data'!$I$10,0,10*ROW('Sanitation Data'!I64)),NA())</f>
        <v>#N/A</v>
      </c>
      <c r="AX70" s="100" t="e">
        <f ca="true">+IF(AND(ISNUMBER(OFFSET('Sanitation Data'!$I$11,0,10*ROW('Sanitation Data'!I64))),'Data Summary'!DM70="Yes"),OFFSET('Sanitation Data'!$I$11,0,10*ROW('Sanitation Data'!I64)),NA())</f>
        <v>#N/A</v>
      </c>
      <c r="AY70" s="100" t="e">
        <f ca="true">+IF(AND(ISNUMBER(OFFSET('Sanitation Data'!$I$12,0,10*ROW('Sanitation Data'!I64))),'Data Summary'!DN70="Yes"),OFFSET('Sanitation Data'!$I$12,0,10*ROW('Sanitation Data'!I64)),NA())</f>
        <v>#N/A</v>
      </c>
      <c r="AZ70" s="101" t="e">
        <f ca="true">+IF(AND(ISNUMBER(OFFSET('Hygiene Data'!$D$5,0,10*ROW('Hygiene Data'!D64))),'Data Summary'!DO70="Yes"),OFFSET('Hygiene Data'!$D$5,0,10*ROW('Hygiene Data'!D64)),NA())</f>
        <v>#N/A</v>
      </c>
      <c r="BA70" s="101" t="e">
        <f ca="true">+IF(AND(ISNUMBER(OFFSET('Hygiene Data'!$D$7,0,10*ROW('Hygiene Data'!D64))),'Data Summary'!DP70="Yes"),OFFSET('Hygiene Data'!$D$7,0,10*ROW('Hygiene Data'!D64)),NA())</f>
        <v>#N/A</v>
      </c>
      <c r="BB70" s="101" t="e">
        <f ca="true">+IF(AND(ISNUMBER(OFFSET('Hygiene Data'!$D$9,0,10*ROW('Hygiene Data'!D64))),'Data Summary'!DQ70="Yes"),OFFSET('Hygiene Data'!$D$9,0,10*ROW('Hygiene Data'!D64)),NA())</f>
        <v>#N/A</v>
      </c>
      <c r="BC70" s="101" t="e">
        <f ca="true">+IF(AND(ISNUMBER(OFFSET('Hygiene Data'!$E$5,0,10*ROW('Hygiene Data'!E64))),'Data Summary'!DR70="Yes"),OFFSET('Hygiene Data'!$E$5,0,10*ROW('Hygiene Data'!E64)),NA())</f>
        <v>#N/A</v>
      </c>
      <c r="BD70" s="101" t="e">
        <f ca="true">+IF(AND(ISNUMBER(OFFSET('Hygiene Data'!$E$7,0,10*ROW('Hygiene Data'!E64))),'Data Summary'!DS70="Yes"),OFFSET('Hygiene Data'!$E$7,0,10*ROW('Hygiene Data'!E64)),NA())</f>
        <v>#N/A</v>
      </c>
      <c r="BE70" s="101" t="e">
        <f ca="true">+IF(AND(ISNUMBER(OFFSET('Hygiene Data'!$E$9,0,10*ROW('Hygiene Data'!E64))),'Data Summary'!DT70="Yes"),OFFSET('Hygiene Data'!$E$9,0,10*ROW('Hygiene Data'!E64)),NA())</f>
        <v>#N/A</v>
      </c>
      <c r="BF70" s="101" t="e">
        <f ca="true">+IF(AND(ISNUMBER(OFFSET('Hygiene Data'!$F$5,0,10*ROW('Hygiene Data'!F64))),'Data Summary'!DU70="Yes"),OFFSET('Hygiene Data'!$F$5,0,10*ROW('Hygiene Data'!F64)),NA())</f>
        <v>#N/A</v>
      </c>
      <c r="BG70" s="101" t="e">
        <f ca="true">+IF(AND(ISNUMBER(OFFSET('Hygiene Data'!$F$7,0,10*ROW('Hygiene Data'!F64))),'Data Summary'!DV70="Yes"),OFFSET('Hygiene Data'!$F$7,0,10*ROW('Hygiene Data'!F64)),NA())</f>
        <v>#N/A</v>
      </c>
      <c r="BH70" s="101" t="e">
        <f ca="true">+IF(AND(ISNUMBER(OFFSET('Hygiene Data'!$F$9,0,10*ROW('Hygiene Data'!F64))),'Data Summary'!DW70="Yes"),OFFSET('Hygiene Data'!$F$9,0,10*ROW('Hygiene Data'!F64)),NA())</f>
        <v>#N/A</v>
      </c>
      <c r="BI70" s="101" t="e">
        <f ca="true">+IF(AND(ISNUMBER(OFFSET('Hygiene Data'!$G$5,0,10*ROW('Hygiene Data'!G64))),'Data Summary'!DX70="Yes"),OFFSET('Hygiene Data'!$G$5,0,10*ROW('Hygiene Data'!G64)),NA())</f>
        <v>#N/A</v>
      </c>
      <c r="BJ70" s="101" t="e">
        <f ca="true">+IF(AND(ISNUMBER(OFFSET('Hygiene Data'!$G$7,0,10*ROW('Hygiene Data'!G64))),'Data Summary'!DY70="Yes"),OFFSET('Hygiene Data'!$G$7,0,10*ROW('Hygiene Data'!G64)),NA())</f>
        <v>#N/A</v>
      </c>
      <c r="BK70" s="101" t="e">
        <f ca="true">+IF(AND(ISNUMBER(OFFSET('Hygiene Data'!$G$9,0,10*ROW('Hygiene Data'!G64))),'Data Summary'!DZ70="Yes"),OFFSET('Hygiene Data'!$G$9,0,10*ROW('Hygiene Data'!G64)),NA())</f>
        <v>#N/A</v>
      </c>
      <c r="BL70" s="101" t="e">
        <f ca="true">+IF(AND(ISNUMBER(OFFSET('Hygiene Data'!$H$5,0,10*ROW('Hygiene Data'!H64))),'Data Summary'!EA70="Yes"),OFFSET('Hygiene Data'!$H$5,0,10*ROW('Hygiene Data'!H64)),NA())</f>
        <v>#N/A</v>
      </c>
      <c r="BM70" s="101" t="e">
        <f ca="true">+IF(AND(ISNUMBER(OFFSET('Hygiene Data'!$H$7,0,10*ROW('Hygiene Data'!H64))),'Data Summary'!EB70="Yes"),OFFSET('Hygiene Data'!$H$7,0,10*ROW('Hygiene Data'!H64)),NA())</f>
        <v>#N/A</v>
      </c>
      <c r="BN70" s="101" t="e">
        <f ca="true">+IF(AND(ISNUMBER(OFFSET('Hygiene Data'!$H$9,0,10*ROW('Hygiene Data'!H64))),'Data Summary'!EC70="Yes"),OFFSET('Hygiene Data'!$H$9,0,10*ROW('Hygiene Data'!H64)),NA())</f>
        <v>#N/A</v>
      </c>
      <c r="BO70" s="101" t="e">
        <f ca="true">+IF(AND(ISNUMBER(OFFSET('Hygiene Data'!$I$5,0,10*ROW('Hygiene Data'!I64))),'Data Summary'!ED70="Yes"),OFFSET('Hygiene Data'!$I$5,0,10*ROW('Hygiene Data'!I64)),NA())</f>
        <v>#N/A</v>
      </c>
      <c r="BP70" s="101" t="e">
        <f ca="true">+IF(AND(ISNUMBER(OFFSET('Hygiene Data'!$I$7,0,10*ROW('Hygiene Data'!I64))),'Data Summary'!EE70="Yes"),OFFSET('Hygiene Data'!$I$7,0,10*ROW('Hygiene Data'!I64)),NA())</f>
        <v>#N/A</v>
      </c>
      <c r="BQ70" s="101" t="e">
        <f ca="true">+IF(AND(ISNUMBER(OFFSET('Hygiene Data'!$I$9,0,10*ROW('Hygiene Data'!I64))),'Data Summary'!EF70="Yes"),OFFSET('Hygiene Data'!$I$9,0,10*ROW('Hygiene Data'!I64)),NA())</f>
        <v>#N/A</v>
      </c>
    </row>
    <row xmlns:x14ac="http://schemas.microsoft.com/office/spreadsheetml/2009/9/ac" r="71" x14ac:dyDescent="0.2">
      <c r="A71" s="362" t="e">
        <f ca="true">+RIGHT('Data Summary'!A71,LEN('Data Summary'!A71)-9)</f>
        <v>#VALUE!</v>
      </c>
      <c r="B71" s="38" t="str">
        <f ca="true">+IF(ISTEXT('Data Summary'!B71),'Data Summary'!B71,"")</f>
        <v/>
      </c>
      <c r="C71" s="361" t="e">
        <f ca="true">+VALUE('Data Summary'!C71)</f>
        <v>#VALUE!</v>
      </c>
      <c r="D71" s="99" t="e">
        <f ca="true">+IF(AND(ISNUMBER(OFFSET('Water Data'!$D$4,0,10*ROW('Water Data'!D65))),'Data Summary'!BS71="Yes"),100-OFFSET('Water Data'!$D$4,0,10*ROW('Water Data'!D65)),NA())</f>
        <v>#N/A</v>
      </c>
      <c r="E71" s="99" t="e">
        <f ca="true">+IF(AND(ISNUMBER(OFFSET('Water Data'!$D$6,0,10*ROW('Water Data'!D65))),'Data Summary'!BT71="Yes"),OFFSET('Water Data'!$D$6,0,10*ROW('Water Data'!D65)),NA())</f>
        <v>#N/A</v>
      </c>
      <c r="F71" s="99" t="e">
        <f ca="true">+IF(AND(ISNUMBER(OFFSET('Water Data'!$D$9,0,10*ROW('Water Data'!D65))),'Data Summary'!BU71="Yes"),OFFSET('Water Data'!$D$9,0,10*ROW('Water Data'!D65)),NA())</f>
        <v>#N/A</v>
      </c>
      <c r="G71" s="99" t="e">
        <f ca="true">+IF(AND(ISNUMBER(OFFSET('Water Data'!$E$4,0,10*ROW('Water Data'!E65))),'Data Summary'!BV71="Yes"),100-OFFSET('Water Data'!$E$4,0,10*ROW('Water Data'!E65)),NA())</f>
        <v>#N/A</v>
      </c>
      <c r="H71" s="99" t="e">
        <f ca="true">+IF(AND(ISNUMBER(OFFSET('Water Data'!$E$6,0,10*ROW('Water Data'!E65))),'Data Summary'!BW71="Yes"),OFFSET('Water Data'!$E$6,0,10*ROW('Water Data'!E65)),NA())</f>
        <v>#N/A</v>
      </c>
      <c r="I71" s="99" t="e">
        <f ca="true">+IF(AND(ISNUMBER(OFFSET('Water Data'!$E$9,0,10*ROW('Water Data'!E65))),'Data Summary'!BX71="Yes"),OFFSET('Water Data'!$E$9,0,10*ROW('Water Data'!E65)),NA())</f>
        <v>#N/A</v>
      </c>
      <c r="J71" s="99" t="e">
        <f ca="true">+IF(AND(ISNUMBER(OFFSET('Water Data'!$F$4,0,10*ROW('Water Data'!F65))),'Data Summary'!BY71="Yes"),100-OFFSET('Water Data'!$F$4,0,10*ROW('Water Data'!F65)),NA())</f>
        <v>#N/A</v>
      </c>
      <c r="K71" s="99" t="e">
        <f ca="true">+IF(AND(ISNUMBER(OFFSET('Water Data'!$F$6,0,10*ROW('Water Data'!F65))),'Data Summary'!BZ71="Yes"),OFFSET('Water Data'!$F$6,0,10*ROW('Water Data'!F65)),NA())</f>
        <v>#N/A</v>
      </c>
      <c r="L71" s="99" t="e">
        <f ca="true">+IF(AND(ISNUMBER(OFFSET('Water Data'!$F$9,0,10*ROW('Water Data'!F65))),'Data Summary'!CA71="Yes"),OFFSET('Water Data'!$F$9,0,10*ROW('Water Data'!F65)),NA())</f>
        <v>#N/A</v>
      </c>
      <c r="M71" s="99" t="e">
        <f ca="true">+IF(AND(ISNUMBER(OFFSET('Water Data'!$G$4,0,10*ROW('Water Data'!G65))),'Data Summary'!CB71="Yes"),100-OFFSET('Water Data'!$G$4,0,10*ROW('Water Data'!G65)),NA())</f>
        <v>#N/A</v>
      </c>
      <c r="N71" s="99" t="e">
        <f ca="true">+IF(AND(ISNUMBER(OFFSET('Water Data'!$G$6,0,10*ROW('Water Data'!G65))),'Data Summary'!CC71="Yes"),OFFSET('Water Data'!$G$6,0,10*ROW('Water Data'!G65)),NA())</f>
        <v>#N/A</v>
      </c>
      <c r="O71" s="99" t="e">
        <f ca="true">+IF(AND(ISNUMBER(OFFSET('Water Data'!$G$9,0,10*ROW('Water Data'!G65))),'Data Summary'!CD71="Yes"),OFFSET('Water Data'!$G$9,0,10*ROW('Water Data'!G65)),NA())</f>
        <v>#N/A</v>
      </c>
      <c r="P71" s="99" t="e">
        <f ca="true">+IF(AND(ISNUMBER(OFFSET('Water Data'!$H$4,0,10*ROW('Water Data'!H65))),'Data Summary'!CE71="Yes"),100-OFFSET('Water Data'!$H$4,0,10*ROW('Water Data'!H65)),NA())</f>
        <v>#N/A</v>
      </c>
      <c r="Q71" s="99" t="e">
        <f ca="true">+IF(AND(ISNUMBER(OFFSET('Water Data'!$H$6,0,10*ROW('Water Data'!H65))),'Data Summary'!CF71="Yes"),OFFSET('Water Data'!$H$6,0,10*ROW('Water Data'!H65)),NA())</f>
        <v>#N/A</v>
      </c>
      <c r="R71" s="99" t="e">
        <f ca="true">+IF(AND(ISNUMBER(OFFSET('Water Data'!$H$9,0,10*ROW('Water Data'!H65))),'Data Summary'!CG71="Yes"),OFFSET('Water Data'!$H$9,0,10*ROW('Water Data'!H65)),NA())</f>
        <v>#N/A</v>
      </c>
      <c r="S71" s="99" t="e">
        <f ca="true">+IF(AND(ISNUMBER(OFFSET('Water Data'!$I$4,0,10*ROW('Water Data'!I65))),'Data Summary'!CH71="Yes"),100-OFFSET('Water Data'!$I$4,0,10*ROW('Water Data'!I65)),NA())</f>
        <v>#N/A</v>
      </c>
      <c r="T71" s="99" t="e">
        <f ca="true">+IF(AND(ISNUMBER(OFFSET('Water Data'!$I$6,0,10*ROW('Water Data'!I65))),'Data Summary'!CI71="Yes"),OFFSET('Water Data'!$I$6,0,10*ROW('Water Data'!I65)),NA())</f>
        <v>#N/A</v>
      </c>
      <c r="U71" s="99" t="e">
        <f ca="true">+IF(AND(ISNUMBER(OFFSET('Water Data'!$I$9,0,10*ROW('Water Data'!I65))),'Data Summary'!CJ71="Yes"),OFFSET('Water Data'!$I$9,0,10*ROW('Water Data'!I65)),NA())</f>
        <v>#N/A</v>
      </c>
      <c r="V71" s="100" t="e">
        <f ca="true">+IF(AND(ISNUMBER(OFFSET('Sanitation Data'!$D$4,0,10*ROW('Sanitation Data'!D65))),'Data Summary'!CK71="Yes"),100-OFFSET('Sanitation Data'!$D$4,0,10*ROW('Sanitation Data'!D65)),NA())</f>
        <v>#N/A</v>
      </c>
      <c r="W71" s="100" t="e">
        <f ca="true">+IF(AND(ISNUMBER(OFFSET('Sanitation Data'!$D$6,0,10*ROW('Sanitation Data'!D65))),'Data Summary'!CL71="Yes"),OFFSET('Sanitation Data'!$D$6,0,10*ROW('Sanitation Data'!D65)),NA())</f>
        <v>#N/A</v>
      </c>
      <c r="X71" s="100" t="e">
        <f ca="true">+IF(AND(ISNUMBER(OFFSET('Sanitation Data'!$D$10,0,10*ROW('Sanitation Data'!D65))),'Data Summary'!CM71="Yes"),OFFSET('Sanitation Data'!$D$10,0,10*ROW('Sanitation Data'!D65)),NA())</f>
        <v>#N/A</v>
      </c>
      <c r="Y71" s="100" t="e">
        <f ca="true">+IF(AND(ISNUMBER(OFFSET('Sanitation Data'!$D$11,0,10*ROW('Sanitation Data'!D65))),'Data Summary'!CN71="Yes"),OFFSET('Sanitation Data'!$D$11,0,10*ROW('Sanitation Data'!D65)),NA())</f>
        <v>#N/A</v>
      </c>
      <c r="Z71" s="100" t="e">
        <f ca="true">+IF(AND(ISNUMBER(OFFSET('Sanitation Data'!$D$12,0,10*ROW('Sanitation Data'!D65))),'Data Summary'!CO71="Yes"),OFFSET('Sanitation Data'!$D$12,0,10*ROW('Sanitation Data'!D65)),NA())</f>
        <v>#N/A</v>
      </c>
      <c r="AA71" s="100" t="e">
        <f ca="true">+IF(AND(ISNUMBER(OFFSET('Sanitation Data'!$E$4,0,10*ROW('Sanitation Data'!E65))),'Data Summary'!CP71="Yes"),100-OFFSET('Sanitation Data'!$E$4,0,10*ROW('Sanitation Data'!E65)),NA())</f>
        <v>#N/A</v>
      </c>
      <c r="AB71" s="100" t="e">
        <f ca="true">+IF(AND(ISNUMBER(OFFSET('Sanitation Data'!$E$6,0,10*ROW('Sanitation Data'!E65))),'Data Summary'!CQ71="Yes"),OFFSET('Sanitation Data'!$E$6,0,10*ROW('Sanitation Data'!E65)),NA())</f>
        <v>#N/A</v>
      </c>
      <c r="AC71" s="100" t="e">
        <f ca="true">+IF(AND(ISNUMBER(OFFSET('Sanitation Data'!$E$10,0,10*ROW('Sanitation Data'!E65))),'Data Summary'!CR71="Yes"),OFFSET('Sanitation Data'!$E$10,0,10*ROW('Sanitation Data'!E65)),NA())</f>
        <v>#N/A</v>
      </c>
      <c r="AD71" s="100" t="e">
        <f ca="true">+IF(AND(ISNUMBER(OFFSET('Sanitation Data'!$E$11,0,10*ROW('Sanitation Data'!E65))),'Data Summary'!CS71="Yes"),OFFSET('Sanitation Data'!$E$11,0,10*ROW('Sanitation Data'!E65)),NA())</f>
        <v>#N/A</v>
      </c>
      <c r="AE71" s="100" t="e">
        <f ca="true">+IF(AND(ISNUMBER(OFFSET('Sanitation Data'!$E$12,0,10*ROW('Sanitation Data'!E65))),'Data Summary'!CT71="Yes"),OFFSET('Sanitation Data'!$E$12,0,10*ROW('Sanitation Data'!E65)),NA())</f>
        <v>#N/A</v>
      </c>
      <c r="AF71" s="100" t="e">
        <f ca="true">+IF(AND(ISNUMBER(OFFSET('Sanitation Data'!$F$4,0,10*ROW('Sanitation Data'!F65))),'Data Summary'!CU71="Yes"),100-OFFSET('Sanitation Data'!$F$4,0,10*ROW('Sanitation Data'!F65)),NA())</f>
        <v>#N/A</v>
      </c>
      <c r="AG71" s="100" t="e">
        <f ca="true">+IF(AND(ISNUMBER(OFFSET('Sanitation Data'!$F$6,0,10*ROW('Sanitation Data'!F65))),'Data Summary'!CV71="Yes"),OFFSET('Sanitation Data'!$F$6,0,10*ROW('Sanitation Data'!F65)),NA())</f>
        <v>#N/A</v>
      </c>
      <c r="AH71" s="100" t="e">
        <f ca="true">+IF(AND(ISNUMBER(OFFSET('Sanitation Data'!$F$10,0,10*ROW('Sanitation Data'!F65))),'Data Summary'!CW71="Yes"),OFFSET('Sanitation Data'!$F$10,0,10*ROW('Sanitation Data'!F65)),NA())</f>
        <v>#N/A</v>
      </c>
      <c r="AI71" s="100" t="e">
        <f ca="true">+IF(AND(ISNUMBER(OFFSET('Sanitation Data'!$F$11,0,10*ROW('Sanitation Data'!F65))),'Data Summary'!CX71="Yes"),OFFSET('Sanitation Data'!$F$11,0,10*ROW('Sanitation Data'!F65)),NA())</f>
        <v>#N/A</v>
      </c>
      <c r="AJ71" s="100" t="e">
        <f ca="true">+IF(AND(ISNUMBER(OFFSET('Sanitation Data'!$F$12,0,10*ROW('Sanitation Data'!F65))),'Data Summary'!CY71="Yes"),OFFSET('Sanitation Data'!$F$12,0,10*ROW('Sanitation Data'!F65)),NA())</f>
        <v>#N/A</v>
      </c>
      <c r="AK71" s="100" t="e">
        <f ca="true">+IF(AND(ISNUMBER(OFFSET('Sanitation Data'!$G$4,0,10*ROW('Sanitation Data'!G65))),'Data Summary'!CZ71="Yes"),100-OFFSET('Sanitation Data'!$G$4,0,10*ROW('Sanitation Data'!G65)),NA())</f>
        <v>#N/A</v>
      </c>
      <c r="AL71" s="100" t="e">
        <f ca="true">+IF(AND(ISNUMBER(OFFSET('Sanitation Data'!$G$6,0,10*ROW('Sanitation Data'!G65))),'Data Summary'!DA71="Yes"),OFFSET('Sanitation Data'!$G$6,0,10*ROW('Sanitation Data'!G65)),NA())</f>
        <v>#N/A</v>
      </c>
      <c r="AM71" s="100" t="e">
        <f ca="true">+IF(AND(ISNUMBER(OFFSET('Sanitation Data'!$G$10,0,10*ROW('Sanitation Data'!G65))),'Data Summary'!DB71="Yes"),OFFSET('Sanitation Data'!$G$10,0,10*ROW('Sanitation Data'!G65)),NA())</f>
        <v>#N/A</v>
      </c>
      <c r="AN71" s="100" t="e">
        <f ca="true">+IF(AND(ISNUMBER(OFFSET('Sanitation Data'!$G$11,0,10*ROW('Sanitation Data'!G65))),'Data Summary'!DC71="Yes"),OFFSET('Sanitation Data'!$G$11,0,10*ROW('Sanitation Data'!G65)),NA())</f>
        <v>#N/A</v>
      </c>
      <c r="AO71" s="100" t="e">
        <f ca="true">+IF(AND(ISNUMBER(OFFSET('Sanitation Data'!$G$12,0,10*ROW('Sanitation Data'!G65))),'Data Summary'!DD71="Yes"),OFFSET('Sanitation Data'!$G$12,0,10*ROW('Sanitation Data'!G65)),NA())</f>
        <v>#N/A</v>
      </c>
      <c r="AP71" s="100" t="e">
        <f ca="true">+IF(AND(ISNUMBER(OFFSET('Sanitation Data'!$H$4,0,10*ROW('Sanitation Data'!H65))),'Data Summary'!DE71="Yes"),100-OFFSET('Sanitation Data'!$H$4,0,10*ROW('Sanitation Data'!H65)),NA())</f>
        <v>#N/A</v>
      </c>
      <c r="AQ71" s="100" t="e">
        <f ca="true">+IF(AND(ISNUMBER(OFFSET('Sanitation Data'!$H$6,0,10*ROW('Sanitation Data'!H65))),'Data Summary'!DF71="Yes"),OFFSET('Sanitation Data'!$H$6,0,10*ROW('Sanitation Data'!H65)),NA())</f>
        <v>#N/A</v>
      </c>
      <c r="AR71" s="100" t="e">
        <f ca="true">+IF(AND(ISNUMBER(OFFSET('Sanitation Data'!$H$10,0,10*ROW('Sanitation Data'!H65))),'Data Summary'!DG71="Yes"),OFFSET('Sanitation Data'!$H$10,0,10*ROW('Sanitation Data'!H65)),NA())</f>
        <v>#N/A</v>
      </c>
      <c r="AS71" s="100" t="e">
        <f ca="true">+IF(AND(ISNUMBER(OFFSET('Sanitation Data'!$H$11,0,10*ROW('Sanitation Data'!H65))),'Data Summary'!DH71="Yes"),OFFSET('Sanitation Data'!$H$11,0,10*ROW('Sanitation Data'!H65)),NA())</f>
        <v>#N/A</v>
      </c>
      <c r="AT71" s="100" t="e">
        <f ca="true">+IF(AND(ISNUMBER(OFFSET('Sanitation Data'!$H$12,0,10*ROW('Sanitation Data'!H65))),'Data Summary'!DI71="Yes"),OFFSET('Sanitation Data'!$H$12,0,10*ROW('Sanitation Data'!H65)),NA())</f>
        <v>#N/A</v>
      </c>
      <c r="AU71" s="100" t="e">
        <f ca="true">+IF(AND(ISNUMBER(OFFSET('Sanitation Data'!$I$4,0,10*ROW('Sanitation Data'!I65))),'Data Summary'!DJ71="Yes"),100-OFFSET('Sanitation Data'!$I$4,0,10*ROW('Sanitation Data'!I65)),NA())</f>
        <v>#N/A</v>
      </c>
      <c r="AV71" s="100" t="e">
        <f ca="true">+IF(AND(ISNUMBER(OFFSET('Sanitation Data'!$I$6,0,10*ROW('Sanitation Data'!I65))),'Data Summary'!DK71="Yes"),OFFSET('Sanitation Data'!$I$6,0,10*ROW('Sanitation Data'!I65)),NA())</f>
        <v>#N/A</v>
      </c>
      <c r="AW71" s="100" t="e">
        <f ca="true">+IF(AND(ISNUMBER(OFFSET('Sanitation Data'!$I$10,0,10*ROW('Sanitation Data'!I65))),'Data Summary'!DL71="Yes"),OFFSET('Sanitation Data'!$I$10,0,10*ROW('Sanitation Data'!I65)),NA())</f>
        <v>#N/A</v>
      </c>
      <c r="AX71" s="100" t="e">
        <f ca="true">+IF(AND(ISNUMBER(OFFSET('Sanitation Data'!$I$11,0,10*ROW('Sanitation Data'!I65))),'Data Summary'!DM71="Yes"),OFFSET('Sanitation Data'!$I$11,0,10*ROW('Sanitation Data'!I65)),NA())</f>
        <v>#N/A</v>
      </c>
      <c r="AY71" s="100" t="e">
        <f ca="true">+IF(AND(ISNUMBER(OFFSET('Sanitation Data'!$I$12,0,10*ROW('Sanitation Data'!I65))),'Data Summary'!DN71="Yes"),OFFSET('Sanitation Data'!$I$12,0,10*ROW('Sanitation Data'!I65)),NA())</f>
        <v>#N/A</v>
      </c>
      <c r="AZ71" s="101" t="e">
        <f ca="true">+IF(AND(ISNUMBER(OFFSET('Hygiene Data'!$D$5,0,10*ROW('Hygiene Data'!D65))),'Data Summary'!DO71="Yes"),OFFSET('Hygiene Data'!$D$5,0,10*ROW('Hygiene Data'!D65)),NA())</f>
        <v>#N/A</v>
      </c>
      <c r="BA71" s="101" t="e">
        <f ca="true">+IF(AND(ISNUMBER(OFFSET('Hygiene Data'!$D$7,0,10*ROW('Hygiene Data'!D65))),'Data Summary'!DP71="Yes"),OFFSET('Hygiene Data'!$D$7,0,10*ROW('Hygiene Data'!D65)),NA())</f>
        <v>#N/A</v>
      </c>
      <c r="BB71" s="101" t="e">
        <f ca="true">+IF(AND(ISNUMBER(OFFSET('Hygiene Data'!$D$9,0,10*ROW('Hygiene Data'!D65))),'Data Summary'!DQ71="Yes"),OFFSET('Hygiene Data'!$D$9,0,10*ROW('Hygiene Data'!D65)),NA())</f>
        <v>#N/A</v>
      </c>
      <c r="BC71" s="101" t="e">
        <f ca="true">+IF(AND(ISNUMBER(OFFSET('Hygiene Data'!$E$5,0,10*ROW('Hygiene Data'!E65))),'Data Summary'!DR71="Yes"),OFFSET('Hygiene Data'!$E$5,0,10*ROW('Hygiene Data'!E65)),NA())</f>
        <v>#N/A</v>
      </c>
      <c r="BD71" s="101" t="e">
        <f ca="true">+IF(AND(ISNUMBER(OFFSET('Hygiene Data'!$E$7,0,10*ROW('Hygiene Data'!E65))),'Data Summary'!DS71="Yes"),OFFSET('Hygiene Data'!$E$7,0,10*ROW('Hygiene Data'!E65)),NA())</f>
        <v>#N/A</v>
      </c>
      <c r="BE71" s="101" t="e">
        <f ca="true">+IF(AND(ISNUMBER(OFFSET('Hygiene Data'!$E$9,0,10*ROW('Hygiene Data'!E65))),'Data Summary'!DT71="Yes"),OFFSET('Hygiene Data'!$E$9,0,10*ROW('Hygiene Data'!E65)),NA())</f>
        <v>#N/A</v>
      </c>
      <c r="BF71" s="101" t="e">
        <f ca="true">+IF(AND(ISNUMBER(OFFSET('Hygiene Data'!$F$5,0,10*ROW('Hygiene Data'!F65))),'Data Summary'!DU71="Yes"),OFFSET('Hygiene Data'!$F$5,0,10*ROW('Hygiene Data'!F65)),NA())</f>
        <v>#N/A</v>
      </c>
      <c r="BG71" s="101" t="e">
        <f ca="true">+IF(AND(ISNUMBER(OFFSET('Hygiene Data'!$F$7,0,10*ROW('Hygiene Data'!F65))),'Data Summary'!DV71="Yes"),OFFSET('Hygiene Data'!$F$7,0,10*ROW('Hygiene Data'!F65)),NA())</f>
        <v>#N/A</v>
      </c>
      <c r="BH71" s="101" t="e">
        <f ca="true">+IF(AND(ISNUMBER(OFFSET('Hygiene Data'!$F$9,0,10*ROW('Hygiene Data'!F65))),'Data Summary'!DW71="Yes"),OFFSET('Hygiene Data'!$F$9,0,10*ROW('Hygiene Data'!F65)),NA())</f>
        <v>#N/A</v>
      </c>
      <c r="BI71" s="101" t="e">
        <f ca="true">+IF(AND(ISNUMBER(OFFSET('Hygiene Data'!$G$5,0,10*ROW('Hygiene Data'!G65))),'Data Summary'!DX71="Yes"),OFFSET('Hygiene Data'!$G$5,0,10*ROW('Hygiene Data'!G65)),NA())</f>
        <v>#N/A</v>
      </c>
      <c r="BJ71" s="101" t="e">
        <f ca="true">+IF(AND(ISNUMBER(OFFSET('Hygiene Data'!$G$7,0,10*ROW('Hygiene Data'!G65))),'Data Summary'!DY71="Yes"),OFFSET('Hygiene Data'!$G$7,0,10*ROW('Hygiene Data'!G65)),NA())</f>
        <v>#N/A</v>
      </c>
      <c r="BK71" s="101" t="e">
        <f ca="true">+IF(AND(ISNUMBER(OFFSET('Hygiene Data'!$G$9,0,10*ROW('Hygiene Data'!G65))),'Data Summary'!DZ71="Yes"),OFFSET('Hygiene Data'!$G$9,0,10*ROW('Hygiene Data'!G65)),NA())</f>
        <v>#N/A</v>
      </c>
      <c r="BL71" s="101" t="e">
        <f ca="true">+IF(AND(ISNUMBER(OFFSET('Hygiene Data'!$H$5,0,10*ROW('Hygiene Data'!H65))),'Data Summary'!EA71="Yes"),OFFSET('Hygiene Data'!$H$5,0,10*ROW('Hygiene Data'!H65)),NA())</f>
        <v>#N/A</v>
      </c>
      <c r="BM71" s="101" t="e">
        <f ca="true">+IF(AND(ISNUMBER(OFFSET('Hygiene Data'!$H$7,0,10*ROW('Hygiene Data'!H65))),'Data Summary'!EB71="Yes"),OFFSET('Hygiene Data'!$H$7,0,10*ROW('Hygiene Data'!H65)),NA())</f>
        <v>#N/A</v>
      </c>
      <c r="BN71" s="101" t="e">
        <f ca="true">+IF(AND(ISNUMBER(OFFSET('Hygiene Data'!$H$9,0,10*ROW('Hygiene Data'!H65))),'Data Summary'!EC71="Yes"),OFFSET('Hygiene Data'!$H$9,0,10*ROW('Hygiene Data'!H65)),NA())</f>
        <v>#N/A</v>
      </c>
      <c r="BO71" s="101" t="e">
        <f ca="true">+IF(AND(ISNUMBER(OFFSET('Hygiene Data'!$I$5,0,10*ROW('Hygiene Data'!I65))),'Data Summary'!ED71="Yes"),OFFSET('Hygiene Data'!$I$5,0,10*ROW('Hygiene Data'!I65)),NA())</f>
        <v>#N/A</v>
      </c>
      <c r="BP71" s="101" t="e">
        <f ca="true">+IF(AND(ISNUMBER(OFFSET('Hygiene Data'!$I$7,0,10*ROW('Hygiene Data'!I65))),'Data Summary'!EE71="Yes"),OFFSET('Hygiene Data'!$I$7,0,10*ROW('Hygiene Data'!I65)),NA())</f>
        <v>#N/A</v>
      </c>
      <c r="BQ71" s="101" t="e">
        <f ca="true">+IF(AND(ISNUMBER(OFFSET('Hygiene Data'!$I$9,0,10*ROW('Hygiene Data'!I65))),'Data Summary'!EF71="Yes"),OFFSET('Hygiene Data'!$I$9,0,10*ROW('Hygiene Data'!I65)),NA())</f>
        <v>#N/A</v>
      </c>
    </row>
    <row xmlns:x14ac="http://schemas.microsoft.com/office/spreadsheetml/2009/9/ac" r="72" x14ac:dyDescent="0.2">
      <c r="A72" s="362" t="e">
        <f ca="true">+RIGHT('Data Summary'!A72,LEN('Data Summary'!A72)-9)</f>
        <v>#VALUE!</v>
      </c>
      <c r="B72" s="38" t="str">
        <f ca="true">+IF(ISTEXT('Data Summary'!B72),'Data Summary'!B72,"")</f>
        <v/>
      </c>
      <c r="C72" s="361" t="e">
        <f ca="true">+VALUE('Data Summary'!C72)</f>
        <v>#VALUE!</v>
      </c>
      <c r="D72" s="99" t="e">
        <f ca="true">+IF(AND(ISNUMBER(OFFSET('Water Data'!$D$4,0,10*ROW('Water Data'!D66))),'Data Summary'!BS72="Yes"),100-OFFSET('Water Data'!$D$4,0,10*ROW('Water Data'!D66)),NA())</f>
        <v>#N/A</v>
      </c>
      <c r="E72" s="99" t="e">
        <f ca="true">+IF(AND(ISNUMBER(OFFSET('Water Data'!$D$6,0,10*ROW('Water Data'!D66))),'Data Summary'!BT72="Yes"),OFFSET('Water Data'!$D$6,0,10*ROW('Water Data'!D66)),NA())</f>
        <v>#N/A</v>
      </c>
      <c r="F72" s="99" t="e">
        <f ca="true">+IF(AND(ISNUMBER(OFFSET('Water Data'!$D$9,0,10*ROW('Water Data'!D66))),'Data Summary'!BU72="Yes"),OFFSET('Water Data'!$D$9,0,10*ROW('Water Data'!D66)),NA())</f>
        <v>#N/A</v>
      </c>
      <c r="G72" s="99" t="e">
        <f ca="true">+IF(AND(ISNUMBER(OFFSET('Water Data'!$E$4,0,10*ROW('Water Data'!E66))),'Data Summary'!BV72="Yes"),100-OFFSET('Water Data'!$E$4,0,10*ROW('Water Data'!E66)),NA())</f>
        <v>#N/A</v>
      </c>
      <c r="H72" s="99" t="e">
        <f ca="true">+IF(AND(ISNUMBER(OFFSET('Water Data'!$E$6,0,10*ROW('Water Data'!E66))),'Data Summary'!BW72="Yes"),OFFSET('Water Data'!$E$6,0,10*ROW('Water Data'!E66)),NA())</f>
        <v>#N/A</v>
      </c>
      <c r="I72" s="99" t="e">
        <f ca="true">+IF(AND(ISNUMBER(OFFSET('Water Data'!$E$9,0,10*ROW('Water Data'!E66))),'Data Summary'!BX72="Yes"),OFFSET('Water Data'!$E$9,0,10*ROW('Water Data'!E66)),NA())</f>
        <v>#N/A</v>
      </c>
      <c r="J72" s="99" t="e">
        <f ca="true">+IF(AND(ISNUMBER(OFFSET('Water Data'!$F$4,0,10*ROW('Water Data'!F66))),'Data Summary'!BY72="Yes"),100-OFFSET('Water Data'!$F$4,0,10*ROW('Water Data'!F66)),NA())</f>
        <v>#N/A</v>
      </c>
      <c r="K72" s="99" t="e">
        <f ca="true">+IF(AND(ISNUMBER(OFFSET('Water Data'!$F$6,0,10*ROW('Water Data'!F66))),'Data Summary'!BZ72="Yes"),OFFSET('Water Data'!$F$6,0,10*ROW('Water Data'!F66)),NA())</f>
        <v>#N/A</v>
      </c>
      <c r="L72" s="99" t="e">
        <f ca="true">+IF(AND(ISNUMBER(OFFSET('Water Data'!$F$9,0,10*ROW('Water Data'!F66))),'Data Summary'!CA72="Yes"),OFFSET('Water Data'!$F$9,0,10*ROW('Water Data'!F66)),NA())</f>
        <v>#N/A</v>
      </c>
      <c r="M72" s="99" t="e">
        <f ca="true">+IF(AND(ISNUMBER(OFFSET('Water Data'!$G$4,0,10*ROW('Water Data'!G66))),'Data Summary'!CB72="Yes"),100-OFFSET('Water Data'!$G$4,0,10*ROW('Water Data'!G66)),NA())</f>
        <v>#N/A</v>
      </c>
      <c r="N72" s="99" t="e">
        <f ca="true">+IF(AND(ISNUMBER(OFFSET('Water Data'!$G$6,0,10*ROW('Water Data'!G66))),'Data Summary'!CC72="Yes"),OFFSET('Water Data'!$G$6,0,10*ROW('Water Data'!G66)),NA())</f>
        <v>#N/A</v>
      </c>
      <c r="O72" s="99" t="e">
        <f ca="true">+IF(AND(ISNUMBER(OFFSET('Water Data'!$G$9,0,10*ROW('Water Data'!G66))),'Data Summary'!CD72="Yes"),OFFSET('Water Data'!$G$9,0,10*ROW('Water Data'!G66)),NA())</f>
        <v>#N/A</v>
      </c>
      <c r="P72" s="99" t="e">
        <f ca="true">+IF(AND(ISNUMBER(OFFSET('Water Data'!$H$4,0,10*ROW('Water Data'!H66))),'Data Summary'!CE72="Yes"),100-OFFSET('Water Data'!$H$4,0,10*ROW('Water Data'!H66)),NA())</f>
        <v>#N/A</v>
      </c>
      <c r="Q72" s="99" t="e">
        <f ca="true">+IF(AND(ISNUMBER(OFFSET('Water Data'!$H$6,0,10*ROW('Water Data'!H66))),'Data Summary'!CF72="Yes"),OFFSET('Water Data'!$H$6,0,10*ROW('Water Data'!H66)),NA())</f>
        <v>#N/A</v>
      </c>
      <c r="R72" s="99" t="e">
        <f ca="true">+IF(AND(ISNUMBER(OFFSET('Water Data'!$H$9,0,10*ROW('Water Data'!H66))),'Data Summary'!CG72="Yes"),OFFSET('Water Data'!$H$9,0,10*ROW('Water Data'!H66)),NA())</f>
        <v>#N/A</v>
      </c>
      <c r="S72" s="99" t="e">
        <f ca="true">+IF(AND(ISNUMBER(OFFSET('Water Data'!$I$4,0,10*ROW('Water Data'!I66))),'Data Summary'!CH72="Yes"),100-OFFSET('Water Data'!$I$4,0,10*ROW('Water Data'!I66)),NA())</f>
        <v>#N/A</v>
      </c>
      <c r="T72" s="99" t="e">
        <f ca="true">+IF(AND(ISNUMBER(OFFSET('Water Data'!$I$6,0,10*ROW('Water Data'!I66))),'Data Summary'!CI72="Yes"),OFFSET('Water Data'!$I$6,0,10*ROW('Water Data'!I66)),NA())</f>
        <v>#N/A</v>
      </c>
      <c r="U72" s="99" t="e">
        <f ca="true">+IF(AND(ISNUMBER(OFFSET('Water Data'!$I$9,0,10*ROW('Water Data'!I66))),'Data Summary'!CJ72="Yes"),OFFSET('Water Data'!$I$9,0,10*ROW('Water Data'!I66)),NA())</f>
        <v>#N/A</v>
      </c>
      <c r="V72" s="100" t="e">
        <f ca="true">+IF(AND(ISNUMBER(OFFSET('Sanitation Data'!$D$4,0,10*ROW('Sanitation Data'!D66))),'Data Summary'!CK72="Yes"),100-OFFSET('Sanitation Data'!$D$4,0,10*ROW('Sanitation Data'!D66)),NA())</f>
        <v>#N/A</v>
      </c>
      <c r="W72" s="100" t="e">
        <f ca="true">+IF(AND(ISNUMBER(OFFSET('Sanitation Data'!$D$6,0,10*ROW('Sanitation Data'!D66))),'Data Summary'!CL72="Yes"),OFFSET('Sanitation Data'!$D$6,0,10*ROW('Sanitation Data'!D66)),NA())</f>
        <v>#N/A</v>
      </c>
      <c r="X72" s="100" t="e">
        <f ca="true">+IF(AND(ISNUMBER(OFFSET('Sanitation Data'!$D$10,0,10*ROW('Sanitation Data'!D66))),'Data Summary'!CM72="Yes"),OFFSET('Sanitation Data'!$D$10,0,10*ROW('Sanitation Data'!D66)),NA())</f>
        <v>#N/A</v>
      </c>
      <c r="Y72" s="100" t="e">
        <f ca="true">+IF(AND(ISNUMBER(OFFSET('Sanitation Data'!$D$11,0,10*ROW('Sanitation Data'!D66))),'Data Summary'!CN72="Yes"),OFFSET('Sanitation Data'!$D$11,0,10*ROW('Sanitation Data'!D66)),NA())</f>
        <v>#N/A</v>
      </c>
      <c r="Z72" s="100" t="e">
        <f ca="true">+IF(AND(ISNUMBER(OFFSET('Sanitation Data'!$D$12,0,10*ROW('Sanitation Data'!D66))),'Data Summary'!CO72="Yes"),OFFSET('Sanitation Data'!$D$12,0,10*ROW('Sanitation Data'!D66)),NA())</f>
        <v>#N/A</v>
      </c>
      <c r="AA72" s="100" t="e">
        <f ca="true">+IF(AND(ISNUMBER(OFFSET('Sanitation Data'!$E$4,0,10*ROW('Sanitation Data'!E66))),'Data Summary'!CP72="Yes"),100-OFFSET('Sanitation Data'!$E$4,0,10*ROW('Sanitation Data'!E66)),NA())</f>
        <v>#N/A</v>
      </c>
      <c r="AB72" s="100" t="e">
        <f ca="true">+IF(AND(ISNUMBER(OFFSET('Sanitation Data'!$E$6,0,10*ROW('Sanitation Data'!E66))),'Data Summary'!CQ72="Yes"),OFFSET('Sanitation Data'!$E$6,0,10*ROW('Sanitation Data'!E66)),NA())</f>
        <v>#N/A</v>
      </c>
      <c r="AC72" s="100" t="e">
        <f ca="true">+IF(AND(ISNUMBER(OFFSET('Sanitation Data'!$E$10,0,10*ROW('Sanitation Data'!E66))),'Data Summary'!CR72="Yes"),OFFSET('Sanitation Data'!$E$10,0,10*ROW('Sanitation Data'!E66)),NA())</f>
        <v>#N/A</v>
      </c>
      <c r="AD72" s="100" t="e">
        <f ca="true">+IF(AND(ISNUMBER(OFFSET('Sanitation Data'!$E$11,0,10*ROW('Sanitation Data'!E66))),'Data Summary'!CS72="Yes"),OFFSET('Sanitation Data'!$E$11,0,10*ROW('Sanitation Data'!E66)),NA())</f>
        <v>#N/A</v>
      </c>
      <c r="AE72" s="100" t="e">
        <f ca="true">+IF(AND(ISNUMBER(OFFSET('Sanitation Data'!$E$12,0,10*ROW('Sanitation Data'!E66))),'Data Summary'!CT72="Yes"),OFFSET('Sanitation Data'!$E$12,0,10*ROW('Sanitation Data'!E66)),NA())</f>
        <v>#N/A</v>
      </c>
      <c r="AF72" s="100" t="e">
        <f ca="true">+IF(AND(ISNUMBER(OFFSET('Sanitation Data'!$F$4,0,10*ROW('Sanitation Data'!F66))),'Data Summary'!CU72="Yes"),100-OFFSET('Sanitation Data'!$F$4,0,10*ROW('Sanitation Data'!F66)),NA())</f>
        <v>#N/A</v>
      </c>
      <c r="AG72" s="100" t="e">
        <f ca="true">+IF(AND(ISNUMBER(OFFSET('Sanitation Data'!$F$6,0,10*ROW('Sanitation Data'!F66))),'Data Summary'!CV72="Yes"),OFFSET('Sanitation Data'!$F$6,0,10*ROW('Sanitation Data'!F66)),NA())</f>
        <v>#N/A</v>
      </c>
      <c r="AH72" s="100" t="e">
        <f ca="true">+IF(AND(ISNUMBER(OFFSET('Sanitation Data'!$F$10,0,10*ROW('Sanitation Data'!F66))),'Data Summary'!CW72="Yes"),OFFSET('Sanitation Data'!$F$10,0,10*ROW('Sanitation Data'!F66)),NA())</f>
        <v>#N/A</v>
      </c>
      <c r="AI72" s="100" t="e">
        <f ca="true">+IF(AND(ISNUMBER(OFFSET('Sanitation Data'!$F$11,0,10*ROW('Sanitation Data'!F66))),'Data Summary'!CX72="Yes"),OFFSET('Sanitation Data'!$F$11,0,10*ROW('Sanitation Data'!F66)),NA())</f>
        <v>#N/A</v>
      </c>
      <c r="AJ72" s="100" t="e">
        <f ca="true">+IF(AND(ISNUMBER(OFFSET('Sanitation Data'!$F$12,0,10*ROW('Sanitation Data'!F66))),'Data Summary'!CY72="Yes"),OFFSET('Sanitation Data'!$F$12,0,10*ROW('Sanitation Data'!F66)),NA())</f>
        <v>#N/A</v>
      </c>
      <c r="AK72" s="100" t="e">
        <f ca="true">+IF(AND(ISNUMBER(OFFSET('Sanitation Data'!$G$4,0,10*ROW('Sanitation Data'!G66))),'Data Summary'!CZ72="Yes"),100-OFFSET('Sanitation Data'!$G$4,0,10*ROW('Sanitation Data'!G66)),NA())</f>
        <v>#N/A</v>
      </c>
      <c r="AL72" s="100" t="e">
        <f ca="true">+IF(AND(ISNUMBER(OFFSET('Sanitation Data'!$G$6,0,10*ROW('Sanitation Data'!G66))),'Data Summary'!DA72="Yes"),OFFSET('Sanitation Data'!$G$6,0,10*ROW('Sanitation Data'!G66)),NA())</f>
        <v>#N/A</v>
      </c>
      <c r="AM72" s="100" t="e">
        <f ca="true">+IF(AND(ISNUMBER(OFFSET('Sanitation Data'!$G$10,0,10*ROW('Sanitation Data'!G66))),'Data Summary'!DB72="Yes"),OFFSET('Sanitation Data'!$G$10,0,10*ROW('Sanitation Data'!G66)),NA())</f>
        <v>#N/A</v>
      </c>
      <c r="AN72" s="100" t="e">
        <f ca="true">+IF(AND(ISNUMBER(OFFSET('Sanitation Data'!$G$11,0,10*ROW('Sanitation Data'!G66))),'Data Summary'!DC72="Yes"),OFFSET('Sanitation Data'!$G$11,0,10*ROW('Sanitation Data'!G66)),NA())</f>
        <v>#N/A</v>
      </c>
      <c r="AO72" s="100" t="e">
        <f ca="true">+IF(AND(ISNUMBER(OFFSET('Sanitation Data'!$G$12,0,10*ROW('Sanitation Data'!G66))),'Data Summary'!DD72="Yes"),OFFSET('Sanitation Data'!$G$12,0,10*ROW('Sanitation Data'!G66)),NA())</f>
        <v>#N/A</v>
      </c>
      <c r="AP72" s="100" t="e">
        <f ca="true">+IF(AND(ISNUMBER(OFFSET('Sanitation Data'!$H$4,0,10*ROW('Sanitation Data'!H66))),'Data Summary'!DE72="Yes"),100-OFFSET('Sanitation Data'!$H$4,0,10*ROW('Sanitation Data'!H66)),NA())</f>
        <v>#N/A</v>
      </c>
      <c r="AQ72" s="100" t="e">
        <f ca="true">+IF(AND(ISNUMBER(OFFSET('Sanitation Data'!$H$6,0,10*ROW('Sanitation Data'!H66))),'Data Summary'!DF72="Yes"),OFFSET('Sanitation Data'!$H$6,0,10*ROW('Sanitation Data'!H66)),NA())</f>
        <v>#N/A</v>
      </c>
      <c r="AR72" s="100" t="e">
        <f ca="true">+IF(AND(ISNUMBER(OFFSET('Sanitation Data'!$H$10,0,10*ROW('Sanitation Data'!H66))),'Data Summary'!DG72="Yes"),OFFSET('Sanitation Data'!$H$10,0,10*ROW('Sanitation Data'!H66)),NA())</f>
        <v>#N/A</v>
      </c>
      <c r="AS72" s="100" t="e">
        <f ca="true">+IF(AND(ISNUMBER(OFFSET('Sanitation Data'!$H$11,0,10*ROW('Sanitation Data'!H66))),'Data Summary'!DH72="Yes"),OFFSET('Sanitation Data'!$H$11,0,10*ROW('Sanitation Data'!H66)),NA())</f>
        <v>#N/A</v>
      </c>
      <c r="AT72" s="100" t="e">
        <f ca="true">+IF(AND(ISNUMBER(OFFSET('Sanitation Data'!$H$12,0,10*ROW('Sanitation Data'!H66))),'Data Summary'!DI72="Yes"),OFFSET('Sanitation Data'!$H$12,0,10*ROW('Sanitation Data'!H66)),NA())</f>
        <v>#N/A</v>
      </c>
      <c r="AU72" s="100" t="e">
        <f ca="true">+IF(AND(ISNUMBER(OFFSET('Sanitation Data'!$I$4,0,10*ROW('Sanitation Data'!I66))),'Data Summary'!DJ72="Yes"),100-OFFSET('Sanitation Data'!$I$4,0,10*ROW('Sanitation Data'!I66)),NA())</f>
        <v>#N/A</v>
      </c>
      <c r="AV72" s="100" t="e">
        <f ca="true">+IF(AND(ISNUMBER(OFFSET('Sanitation Data'!$I$6,0,10*ROW('Sanitation Data'!I66))),'Data Summary'!DK72="Yes"),OFFSET('Sanitation Data'!$I$6,0,10*ROW('Sanitation Data'!I66)),NA())</f>
        <v>#N/A</v>
      </c>
      <c r="AW72" s="100" t="e">
        <f ca="true">+IF(AND(ISNUMBER(OFFSET('Sanitation Data'!$I$10,0,10*ROW('Sanitation Data'!I66))),'Data Summary'!DL72="Yes"),OFFSET('Sanitation Data'!$I$10,0,10*ROW('Sanitation Data'!I66)),NA())</f>
        <v>#N/A</v>
      </c>
      <c r="AX72" s="100" t="e">
        <f ca="true">+IF(AND(ISNUMBER(OFFSET('Sanitation Data'!$I$11,0,10*ROW('Sanitation Data'!I66))),'Data Summary'!DM72="Yes"),OFFSET('Sanitation Data'!$I$11,0,10*ROW('Sanitation Data'!I66)),NA())</f>
        <v>#N/A</v>
      </c>
      <c r="AY72" s="100" t="e">
        <f ca="true">+IF(AND(ISNUMBER(OFFSET('Sanitation Data'!$I$12,0,10*ROW('Sanitation Data'!I66))),'Data Summary'!DN72="Yes"),OFFSET('Sanitation Data'!$I$12,0,10*ROW('Sanitation Data'!I66)),NA())</f>
        <v>#N/A</v>
      </c>
      <c r="AZ72" s="101" t="e">
        <f ca="true">+IF(AND(ISNUMBER(OFFSET('Hygiene Data'!$D$5,0,10*ROW('Hygiene Data'!D66))),'Data Summary'!DO72="Yes"),OFFSET('Hygiene Data'!$D$5,0,10*ROW('Hygiene Data'!D66)),NA())</f>
        <v>#N/A</v>
      </c>
      <c r="BA72" s="101" t="e">
        <f ca="true">+IF(AND(ISNUMBER(OFFSET('Hygiene Data'!$D$7,0,10*ROW('Hygiene Data'!D66))),'Data Summary'!DP72="Yes"),OFFSET('Hygiene Data'!$D$7,0,10*ROW('Hygiene Data'!D66)),NA())</f>
        <v>#N/A</v>
      </c>
      <c r="BB72" s="101" t="e">
        <f ca="true">+IF(AND(ISNUMBER(OFFSET('Hygiene Data'!$D$9,0,10*ROW('Hygiene Data'!D66))),'Data Summary'!DQ72="Yes"),OFFSET('Hygiene Data'!$D$9,0,10*ROW('Hygiene Data'!D66)),NA())</f>
        <v>#N/A</v>
      </c>
      <c r="BC72" s="101" t="e">
        <f ca="true">+IF(AND(ISNUMBER(OFFSET('Hygiene Data'!$E$5,0,10*ROW('Hygiene Data'!E66))),'Data Summary'!DR72="Yes"),OFFSET('Hygiene Data'!$E$5,0,10*ROW('Hygiene Data'!E66)),NA())</f>
        <v>#N/A</v>
      </c>
      <c r="BD72" s="101" t="e">
        <f ca="true">+IF(AND(ISNUMBER(OFFSET('Hygiene Data'!$E$7,0,10*ROW('Hygiene Data'!E66))),'Data Summary'!DS72="Yes"),OFFSET('Hygiene Data'!$E$7,0,10*ROW('Hygiene Data'!E66)),NA())</f>
        <v>#N/A</v>
      </c>
      <c r="BE72" s="101" t="e">
        <f ca="true">+IF(AND(ISNUMBER(OFFSET('Hygiene Data'!$E$9,0,10*ROW('Hygiene Data'!E66))),'Data Summary'!DT72="Yes"),OFFSET('Hygiene Data'!$E$9,0,10*ROW('Hygiene Data'!E66)),NA())</f>
        <v>#N/A</v>
      </c>
      <c r="BF72" s="101" t="e">
        <f ca="true">+IF(AND(ISNUMBER(OFFSET('Hygiene Data'!$F$5,0,10*ROW('Hygiene Data'!F66))),'Data Summary'!DU72="Yes"),OFFSET('Hygiene Data'!$F$5,0,10*ROW('Hygiene Data'!F66)),NA())</f>
        <v>#N/A</v>
      </c>
      <c r="BG72" s="101" t="e">
        <f ca="true">+IF(AND(ISNUMBER(OFFSET('Hygiene Data'!$F$7,0,10*ROW('Hygiene Data'!F66))),'Data Summary'!DV72="Yes"),OFFSET('Hygiene Data'!$F$7,0,10*ROW('Hygiene Data'!F66)),NA())</f>
        <v>#N/A</v>
      </c>
      <c r="BH72" s="101" t="e">
        <f ca="true">+IF(AND(ISNUMBER(OFFSET('Hygiene Data'!$F$9,0,10*ROW('Hygiene Data'!F66))),'Data Summary'!DW72="Yes"),OFFSET('Hygiene Data'!$F$9,0,10*ROW('Hygiene Data'!F66)),NA())</f>
        <v>#N/A</v>
      </c>
      <c r="BI72" s="101" t="e">
        <f ca="true">+IF(AND(ISNUMBER(OFFSET('Hygiene Data'!$G$5,0,10*ROW('Hygiene Data'!G66))),'Data Summary'!DX72="Yes"),OFFSET('Hygiene Data'!$G$5,0,10*ROW('Hygiene Data'!G66)),NA())</f>
        <v>#N/A</v>
      </c>
      <c r="BJ72" s="101" t="e">
        <f ca="true">+IF(AND(ISNUMBER(OFFSET('Hygiene Data'!$G$7,0,10*ROW('Hygiene Data'!G66))),'Data Summary'!DY72="Yes"),OFFSET('Hygiene Data'!$G$7,0,10*ROW('Hygiene Data'!G66)),NA())</f>
        <v>#N/A</v>
      </c>
      <c r="BK72" s="101" t="e">
        <f ca="true">+IF(AND(ISNUMBER(OFFSET('Hygiene Data'!$G$9,0,10*ROW('Hygiene Data'!G66))),'Data Summary'!DZ72="Yes"),OFFSET('Hygiene Data'!$G$9,0,10*ROW('Hygiene Data'!G66)),NA())</f>
        <v>#N/A</v>
      </c>
      <c r="BL72" s="101" t="e">
        <f ca="true">+IF(AND(ISNUMBER(OFFSET('Hygiene Data'!$H$5,0,10*ROW('Hygiene Data'!H66))),'Data Summary'!EA72="Yes"),OFFSET('Hygiene Data'!$H$5,0,10*ROW('Hygiene Data'!H66)),NA())</f>
        <v>#N/A</v>
      </c>
      <c r="BM72" s="101" t="e">
        <f ca="true">+IF(AND(ISNUMBER(OFFSET('Hygiene Data'!$H$7,0,10*ROW('Hygiene Data'!H66))),'Data Summary'!EB72="Yes"),OFFSET('Hygiene Data'!$H$7,0,10*ROW('Hygiene Data'!H66)),NA())</f>
        <v>#N/A</v>
      </c>
      <c r="BN72" s="101" t="e">
        <f ca="true">+IF(AND(ISNUMBER(OFFSET('Hygiene Data'!$H$9,0,10*ROW('Hygiene Data'!H66))),'Data Summary'!EC72="Yes"),OFFSET('Hygiene Data'!$H$9,0,10*ROW('Hygiene Data'!H66)),NA())</f>
        <v>#N/A</v>
      </c>
      <c r="BO72" s="101" t="e">
        <f ca="true">+IF(AND(ISNUMBER(OFFSET('Hygiene Data'!$I$5,0,10*ROW('Hygiene Data'!I66))),'Data Summary'!ED72="Yes"),OFFSET('Hygiene Data'!$I$5,0,10*ROW('Hygiene Data'!I66)),NA())</f>
        <v>#N/A</v>
      </c>
      <c r="BP72" s="101" t="e">
        <f ca="true">+IF(AND(ISNUMBER(OFFSET('Hygiene Data'!$I$7,0,10*ROW('Hygiene Data'!I66))),'Data Summary'!EE72="Yes"),OFFSET('Hygiene Data'!$I$7,0,10*ROW('Hygiene Data'!I66)),NA())</f>
        <v>#N/A</v>
      </c>
      <c r="BQ72" s="101" t="e">
        <f ca="true">+IF(AND(ISNUMBER(OFFSET('Hygiene Data'!$I$9,0,10*ROW('Hygiene Data'!I66))),'Data Summary'!EF72="Yes"),OFFSET('Hygiene Data'!$I$9,0,10*ROW('Hygiene Data'!I66)),NA())</f>
        <v>#N/A</v>
      </c>
    </row>
    <row xmlns:x14ac="http://schemas.microsoft.com/office/spreadsheetml/2009/9/ac" r="73" x14ac:dyDescent="0.2">
      <c r="A73" s="362" t="e">
        <f ca="true">+RIGHT('Data Summary'!A73,LEN('Data Summary'!A73)-9)</f>
        <v>#VALUE!</v>
      </c>
      <c r="B73" s="38" t="str">
        <f ca="true">+IF(ISTEXT('Data Summary'!B73),'Data Summary'!B73,"")</f>
        <v/>
      </c>
      <c r="C73" s="361" t="e">
        <f ca="true">+VALUE('Data Summary'!C73)</f>
        <v>#VALUE!</v>
      </c>
      <c r="D73" s="99" t="e">
        <f ca="true">+IF(AND(ISNUMBER(OFFSET('Water Data'!$D$4,0,10*ROW('Water Data'!D67))),'Data Summary'!BS73="Yes"),100-OFFSET('Water Data'!$D$4,0,10*ROW('Water Data'!D67)),NA())</f>
        <v>#N/A</v>
      </c>
      <c r="E73" s="99" t="e">
        <f ca="true">+IF(AND(ISNUMBER(OFFSET('Water Data'!$D$6,0,10*ROW('Water Data'!D67))),'Data Summary'!BT73="Yes"),OFFSET('Water Data'!$D$6,0,10*ROW('Water Data'!D67)),NA())</f>
        <v>#N/A</v>
      </c>
      <c r="F73" s="99" t="e">
        <f ca="true">+IF(AND(ISNUMBER(OFFSET('Water Data'!$D$9,0,10*ROW('Water Data'!D67))),'Data Summary'!BU73="Yes"),OFFSET('Water Data'!$D$9,0,10*ROW('Water Data'!D67)),NA())</f>
        <v>#N/A</v>
      </c>
      <c r="G73" s="99" t="e">
        <f ca="true">+IF(AND(ISNUMBER(OFFSET('Water Data'!$E$4,0,10*ROW('Water Data'!E67))),'Data Summary'!BV73="Yes"),100-OFFSET('Water Data'!$E$4,0,10*ROW('Water Data'!E67)),NA())</f>
        <v>#N/A</v>
      </c>
      <c r="H73" s="99" t="e">
        <f ca="true">+IF(AND(ISNUMBER(OFFSET('Water Data'!$E$6,0,10*ROW('Water Data'!E67))),'Data Summary'!BW73="Yes"),OFFSET('Water Data'!$E$6,0,10*ROW('Water Data'!E67)),NA())</f>
        <v>#N/A</v>
      </c>
      <c r="I73" s="99" t="e">
        <f ca="true">+IF(AND(ISNUMBER(OFFSET('Water Data'!$E$9,0,10*ROW('Water Data'!E67))),'Data Summary'!BX73="Yes"),OFFSET('Water Data'!$E$9,0,10*ROW('Water Data'!E67)),NA())</f>
        <v>#N/A</v>
      </c>
      <c r="J73" s="99" t="e">
        <f ca="true">+IF(AND(ISNUMBER(OFFSET('Water Data'!$F$4,0,10*ROW('Water Data'!F67))),'Data Summary'!BY73="Yes"),100-OFFSET('Water Data'!$F$4,0,10*ROW('Water Data'!F67)),NA())</f>
        <v>#N/A</v>
      </c>
      <c r="K73" s="99" t="e">
        <f ca="true">+IF(AND(ISNUMBER(OFFSET('Water Data'!$F$6,0,10*ROW('Water Data'!F67))),'Data Summary'!BZ73="Yes"),OFFSET('Water Data'!$F$6,0,10*ROW('Water Data'!F67)),NA())</f>
        <v>#N/A</v>
      </c>
      <c r="L73" s="99" t="e">
        <f ca="true">+IF(AND(ISNUMBER(OFFSET('Water Data'!$F$9,0,10*ROW('Water Data'!F67))),'Data Summary'!CA73="Yes"),OFFSET('Water Data'!$F$9,0,10*ROW('Water Data'!F67)),NA())</f>
        <v>#N/A</v>
      </c>
      <c r="M73" s="99" t="e">
        <f ca="true">+IF(AND(ISNUMBER(OFFSET('Water Data'!$G$4,0,10*ROW('Water Data'!G67))),'Data Summary'!CB73="Yes"),100-OFFSET('Water Data'!$G$4,0,10*ROW('Water Data'!G67)),NA())</f>
        <v>#N/A</v>
      </c>
      <c r="N73" s="99" t="e">
        <f ca="true">+IF(AND(ISNUMBER(OFFSET('Water Data'!$G$6,0,10*ROW('Water Data'!G67))),'Data Summary'!CC73="Yes"),OFFSET('Water Data'!$G$6,0,10*ROW('Water Data'!G67)),NA())</f>
        <v>#N/A</v>
      </c>
      <c r="O73" s="99" t="e">
        <f ca="true">+IF(AND(ISNUMBER(OFFSET('Water Data'!$G$9,0,10*ROW('Water Data'!G67))),'Data Summary'!CD73="Yes"),OFFSET('Water Data'!$G$9,0,10*ROW('Water Data'!G67)),NA())</f>
        <v>#N/A</v>
      </c>
      <c r="P73" s="99" t="e">
        <f ca="true">+IF(AND(ISNUMBER(OFFSET('Water Data'!$H$4,0,10*ROW('Water Data'!H67))),'Data Summary'!CE73="Yes"),100-OFFSET('Water Data'!$H$4,0,10*ROW('Water Data'!H67)),NA())</f>
        <v>#N/A</v>
      </c>
      <c r="Q73" s="99" t="e">
        <f ca="true">+IF(AND(ISNUMBER(OFFSET('Water Data'!$H$6,0,10*ROW('Water Data'!H67))),'Data Summary'!CF73="Yes"),OFFSET('Water Data'!$H$6,0,10*ROW('Water Data'!H67)),NA())</f>
        <v>#N/A</v>
      </c>
      <c r="R73" s="99" t="e">
        <f ca="true">+IF(AND(ISNUMBER(OFFSET('Water Data'!$H$9,0,10*ROW('Water Data'!H67))),'Data Summary'!CG73="Yes"),OFFSET('Water Data'!$H$9,0,10*ROW('Water Data'!H67)),NA())</f>
        <v>#N/A</v>
      </c>
      <c r="S73" s="99" t="e">
        <f ca="true">+IF(AND(ISNUMBER(OFFSET('Water Data'!$I$4,0,10*ROW('Water Data'!I67))),'Data Summary'!CH73="Yes"),100-OFFSET('Water Data'!$I$4,0,10*ROW('Water Data'!I67)),NA())</f>
        <v>#N/A</v>
      </c>
      <c r="T73" s="99" t="e">
        <f ca="true">+IF(AND(ISNUMBER(OFFSET('Water Data'!$I$6,0,10*ROW('Water Data'!I67))),'Data Summary'!CI73="Yes"),OFFSET('Water Data'!$I$6,0,10*ROW('Water Data'!I67)),NA())</f>
        <v>#N/A</v>
      </c>
      <c r="U73" s="99" t="e">
        <f ca="true">+IF(AND(ISNUMBER(OFFSET('Water Data'!$I$9,0,10*ROW('Water Data'!I67))),'Data Summary'!CJ73="Yes"),OFFSET('Water Data'!$I$9,0,10*ROW('Water Data'!I67)),NA())</f>
        <v>#N/A</v>
      </c>
      <c r="V73" s="100" t="e">
        <f ca="true">+IF(AND(ISNUMBER(OFFSET('Sanitation Data'!$D$4,0,10*ROW('Sanitation Data'!D67))),'Data Summary'!CK73="Yes"),100-OFFSET('Sanitation Data'!$D$4,0,10*ROW('Sanitation Data'!D67)),NA())</f>
        <v>#N/A</v>
      </c>
      <c r="W73" s="100" t="e">
        <f ca="true">+IF(AND(ISNUMBER(OFFSET('Sanitation Data'!$D$6,0,10*ROW('Sanitation Data'!D67))),'Data Summary'!CL73="Yes"),OFFSET('Sanitation Data'!$D$6,0,10*ROW('Sanitation Data'!D67)),NA())</f>
        <v>#N/A</v>
      </c>
      <c r="X73" s="100" t="e">
        <f ca="true">+IF(AND(ISNUMBER(OFFSET('Sanitation Data'!$D$10,0,10*ROW('Sanitation Data'!D67))),'Data Summary'!CM73="Yes"),OFFSET('Sanitation Data'!$D$10,0,10*ROW('Sanitation Data'!D67)),NA())</f>
        <v>#N/A</v>
      </c>
      <c r="Y73" s="100" t="e">
        <f ca="true">+IF(AND(ISNUMBER(OFFSET('Sanitation Data'!$D$11,0,10*ROW('Sanitation Data'!D67))),'Data Summary'!CN73="Yes"),OFFSET('Sanitation Data'!$D$11,0,10*ROW('Sanitation Data'!D67)),NA())</f>
        <v>#N/A</v>
      </c>
      <c r="Z73" s="100" t="e">
        <f ca="true">+IF(AND(ISNUMBER(OFFSET('Sanitation Data'!$D$12,0,10*ROW('Sanitation Data'!D67))),'Data Summary'!CO73="Yes"),OFFSET('Sanitation Data'!$D$12,0,10*ROW('Sanitation Data'!D67)),NA())</f>
        <v>#N/A</v>
      </c>
      <c r="AA73" s="100" t="e">
        <f ca="true">+IF(AND(ISNUMBER(OFFSET('Sanitation Data'!$E$4,0,10*ROW('Sanitation Data'!E67))),'Data Summary'!CP73="Yes"),100-OFFSET('Sanitation Data'!$E$4,0,10*ROW('Sanitation Data'!E67)),NA())</f>
        <v>#N/A</v>
      </c>
      <c r="AB73" s="100" t="e">
        <f ca="true">+IF(AND(ISNUMBER(OFFSET('Sanitation Data'!$E$6,0,10*ROW('Sanitation Data'!E67))),'Data Summary'!CQ73="Yes"),OFFSET('Sanitation Data'!$E$6,0,10*ROW('Sanitation Data'!E67)),NA())</f>
        <v>#N/A</v>
      </c>
      <c r="AC73" s="100" t="e">
        <f ca="true">+IF(AND(ISNUMBER(OFFSET('Sanitation Data'!$E$10,0,10*ROW('Sanitation Data'!E67))),'Data Summary'!CR73="Yes"),OFFSET('Sanitation Data'!$E$10,0,10*ROW('Sanitation Data'!E67)),NA())</f>
        <v>#N/A</v>
      </c>
      <c r="AD73" s="100" t="e">
        <f ca="true">+IF(AND(ISNUMBER(OFFSET('Sanitation Data'!$E$11,0,10*ROW('Sanitation Data'!E67))),'Data Summary'!CS73="Yes"),OFFSET('Sanitation Data'!$E$11,0,10*ROW('Sanitation Data'!E67)),NA())</f>
        <v>#N/A</v>
      </c>
      <c r="AE73" s="100" t="e">
        <f ca="true">+IF(AND(ISNUMBER(OFFSET('Sanitation Data'!$E$12,0,10*ROW('Sanitation Data'!E67))),'Data Summary'!CT73="Yes"),OFFSET('Sanitation Data'!$E$12,0,10*ROW('Sanitation Data'!E67)),NA())</f>
        <v>#N/A</v>
      </c>
      <c r="AF73" s="100" t="e">
        <f ca="true">+IF(AND(ISNUMBER(OFFSET('Sanitation Data'!$F$4,0,10*ROW('Sanitation Data'!F67))),'Data Summary'!CU73="Yes"),100-OFFSET('Sanitation Data'!$F$4,0,10*ROW('Sanitation Data'!F67)),NA())</f>
        <v>#N/A</v>
      </c>
      <c r="AG73" s="100" t="e">
        <f ca="true">+IF(AND(ISNUMBER(OFFSET('Sanitation Data'!$F$6,0,10*ROW('Sanitation Data'!F67))),'Data Summary'!CV73="Yes"),OFFSET('Sanitation Data'!$F$6,0,10*ROW('Sanitation Data'!F67)),NA())</f>
        <v>#N/A</v>
      </c>
      <c r="AH73" s="100" t="e">
        <f ca="true">+IF(AND(ISNUMBER(OFFSET('Sanitation Data'!$F$10,0,10*ROW('Sanitation Data'!F67))),'Data Summary'!CW73="Yes"),OFFSET('Sanitation Data'!$F$10,0,10*ROW('Sanitation Data'!F67)),NA())</f>
        <v>#N/A</v>
      </c>
      <c r="AI73" s="100" t="e">
        <f ca="true">+IF(AND(ISNUMBER(OFFSET('Sanitation Data'!$F$11,0,10*ROW('Sanitation Data'!F67))),'Data Summary'!CX73="Yes"),OFFSET('Sanitation Data'!$F$11,0,10*ROW('Sanitation Data'!F67)),NA())</f>
        <v>#N/A</v>
      </c>
      <c r="AJ73" s="100" t="e">
        <f ca="true">+IF(AND(ISNUMBER(OFFSET('Sanitation Data'!$F$12,0,10*ROW('Sanitation Data'!F67))),'Data Summary'!CY73="Yes"),OFFSET('Sanitation Data'!$F$12,0,10*ROW('Sanitation Data'!F67)),NA())</f>
        <v>#N/A</v>
      </c>
      <c r="AK73" s="100" t="e">
        <f ca="true">+IF(AND(ISNUMBER(OFFSET('Sanitation Data'!$G$4,0,10*ROW('Sanitation Data'!G67))),'Data Summary'!CZ73="Yes"),100-OFFSET('Sanitation Data'!$G$4,0,10*ROW('Sanitation Data'!G67)),NA())</f>
        <v>#N/A</v>
      </c>
      <c r="AL73" s="100" t="e">
        <f ca="true">+IF(AND(ISNUMBER(OFFSET('Sanitation Data'!$G$6,0,10*ROW('Sanitation Data'!G67))),'Data Summary'!DA73="Yes"),OFFSET('Sanitation Data'!$G$6,0,10*ROW('Sanitation Data'!G67)),NA())</f>
        <v>#N/A</v>
      </c>
      <c r="AM73" s="100" t="e">
        <f ca="true">+IF(AND(ISNUMBER(OFFSET('Sanitation Data'!$G$10,0,10*ROW('Sanitation Data'!G67))),'Data Summary'!DB73="Yes"),OFFSET('Sanitation Data'!$G$10,0,10*ROW('Sanitation Data'!G67)),NA())</f>
        <v>#N/A</v>
      </c>
      <c r="AN73" s="100" t="e">
        <f ca="true">+IF(AND(ISNUMBER(OFFSET('Sanitation Data'!$G$11,0,10*ROW('Sanitation Data'!G67))),'Data Summary'!DC73="Yes"),OFFSET('Sanitation Data'!$G$11,0,10*ROW('Sanitation Data'!G67)),NA())</f>
        <v>#N/A</v>
      </c>
      <c r="AO73" s="100" t="e">
        <f ca="true">+IF(AND(ISNUMBER(OFFSET('Sanitation Data'!$G$12,0,10*ROW('Sanitation Data'!G67))),'Data Summary'!DD73="Yes"),OFFSET('Sanitation Data'!$G$12,0,10*ROW('Sanitation Data'!G67)),NA())</f>
        <v>#N/A</v>
      </c>
      <c r="AP73" s="100" t="e">
        <f ca="true">+IF(AND(ISNUMBER(OFFSET('Sanitation Data'!$H$4,0,10*ROW('Sanitation Data'!H67))),'Data Summary'!DE73="Yes"),100-OFFSET('Sanitation Data'!$H$4,0,10*ROW('Sanitation Data'!H67)),NA())</f>
        <v>#N/A</v>
      </c>
      <c r="AQ73" s="100" t="e">
        <f ca="true">+IF(AND(ISNUMBER(OFFSET('Sanitation Data'!$H$6,0,10*ROW('Sanitation Data'!H67))),'Data Summary'!DF73="Yes"),OFFSET('Sanitation Data'!$H$6,0,10*ROW('Sanitation Data'!H67)),NA())</f>
        <v>#N/A</v>
      </c>
      <c r="AR73" s="100" t="e">
        <f ca="true">+IF(AND(ISNUMBER(OFFSET('Sanitation Data'!$H$10,0,10*ROW('Sanitation Data'!H67))),'Data Summary'!DG73="Yes"),OFFSET('Sanitation Data'!$H$10,0,10*ROW('Sanitation Data'!H67)),NA())</f>
        <v>#N/A</v>
      </c>
      <c r="AS73" s="100" t="e">
        <f ca="true">+IF(AND(ISNUMBER(OFFSET('Sanitation Data'!$H$11,0,10*ROW('Sanitation Data'!H67))),'Data Summary'!DH73="Yes"),OFFSET('Sanitation Data'!$H$11,0,10*ROW('Sanitation Data'!H67)),NA())</f>
        <v>#N/A</v>
      </c>
      <c r="AT73" s="100" t="e">
        <f ca="true">+IF(AND(ISNUMBER(OFFSET('Sanitation Data'!$H$12,0,10*ROW('Sanitation Data'!H67))),'Data Summary'!DI73="Yes"),OFFSET('Sanitation Data'!$H$12,0,10*ROW('Sanitation Data'!H67)),NA())</f>
        <v>#N/A</v>
      </c>
      <c r="AU73" s="100" t="e">
        <f ca="true">+IF(AND(ISNUMBER(OFFSET('Sanitation Data'!$I$4,0,10*ROW('Sanitation Data'!I67))),'Data Summary'!DJ73="Yes"),100-OFFSET('Sanitation Data'!$I$4,0,10*ROW('Sanitation Data'!I67)),NA())</f>
        <v>#N/A</v>
      </c>
      <c r="AV73" s="100" t="e">
        <f ca="true">+IF(AND(ISNUMBER(OFFSET('Sanitation Data'!$I$6,0,10*ROW('Sanitation Data'!I67))),'Data Summary'!DK73="Yes"),OFFSET('Sanitation Data'!$I$6,0,10*ROW('Sanitation Data'!I67)),NA())</f>
        <v>#N/A</v>
      </c>
      <c r="AW73" s="100" t="e">
        <f ca="true">+IF(AND(ISNUMBER(OFFSET('Sanitation Data'!$I$10,0,10*ROW('Sanitation Data'!I67))),'Data Summary'!DL73="Yes"),OFFSET('Sanitation Data'!$I$10,0,10*ROW('Sanitation Data'!I67)),NA())</f>
        <v>#N/A</v>
      </c>
      <c r="AX73" s="100" t="e">
        <f ca="true">+IF(AND(ISNUMBER(OFFSET('Sanitation Data'!$I$11,0,10*ROW('Sanitation Data'!I67))),'Data Summary'!DM73="Yes"),OFFSET('Sanitation Data'!$I$11,0,10*ROW('Sanitation Data'!I67)),NA())</f>
        <v>#N/A</v>
      </c>
      <c r="AY73" s="100" t="e">
        <f ca="true">+IF(AND(ISNUMBER(OFFSET('Sanitation Data'!$I$12,0,10*ROW('Sanitation Data'!I67))),'Data Summary'!DN73="Yes"),OFFSET('Sanitation Data'!$I$12,0,10*ROW('Sanitation Data'!I67)),NA())</f>
        <v>#N/A</v>
      </c>
      <c r="AZ73" s="101" t="e">
        <f ca="true">+IF(AND(ISNUMBER(OFFSET('Hygiene Data'!$D$5,0,10*ROW('Hygiene Data'!D67))),'Data Summary'!DO73="Yes"),OFFSET('Hygiene Data'!$D$5,0,10*ROW('Hygiene Data'!D67)),NA())</f>
        <v>#N/A</v>
      </c>
      <c r="BA73" s="101" t="e">
        <f ca="true">+IF(AND(ISNUMBER(OFFSET('Hygiene Data'!$D$7,0,10*ROW('Hygiene Data'!D67))),'Data Summary'!DP73="Yes"),OFFSET('Hygiene Data'!$D$7,0,10*ROW('Hygiene Data'!D67)),NA())</f>
        <v>#N/A</v>
      </c>
      <c r="BB73" s="101" t="e">
        <f ca="true">+IF(AND(ISNUMBER(OFFSET('Hygiene Data'!$D$9,0,10*ROW('Hygiene Data'!D67))),'Data Summary'!DQ73="Yes"),OFFSET('Hygiene Data'!$D$9,0,10*ROW('Hygiene Data'!D67)),NA())</f>
        <v>#N/A</v>
      </c>
      <c r="BC73" s="101" t="e">
        <f ca="true">+IF(AND(ISNUMBER(OFFSET('Hygiene Data'!$E$5,0,10*ROW('Hygiene Data'!E67))),'Data Summary'!DR73="Yes"),OFFSET('Hygiene Data'!$E$5,0,10*ROW('Hygiene Data'!E67)),NA())</f>
        <v>#N/A</v>
      </c>
      <c r="BD73" s="101" t="e">
        <f ca="true">+IF(AND(ISNUMBER(OFFSET('Hygiene Data'!$E$7,0,10*ROW('Hygiene Data'!E67))),'Data Summary'!DS73="Yes"),OFFSET('Hygiene Data'!$E$7,0,10*ROW('Hygiene Data'!E67)),NA())</f>
        <v>#N/A</v>
      </c>
      <c r="BE73" s="101" t="e">
        <f ca="true">+IF(AND(ISNUMBER(OFFSET('Hygiene Data'!$E$9,0,10*ROW('Hygiene Data'!E67))),'Data Summary'!DT73="Yes"),OFFSET('Hygiene Data'!$E$9,0,10*ROW('Hygiene Data'!E67)),NA())</f>
        <v>#N/A</v>
      </c>
      <c r="BF73" s="101" t="e">
        <f ca="true">+IF(AND(ISNUMBER(OFFSET('Hygiene Data'!$F$5,0,10*ROW('Hygiene Data'!F67))),'Data Summary'!DU73="Yes"),OFFSET('Hygiene Data'!$F$5,0,10*ROW('Hygiene Data'!F67)),NA())</f>
        <v>#N/A</v>
      </c>
      <c r="BG73" s="101" t="e">
        <f ca="true">+IF(AND(ISNUMBER(OFFSET('Hygiene Data'!$F$7,0,10*ROW('Hygiene Data'!F67))),'Data Summary'!DV73="Yes"),OFFSET('Hygiene Data'!$F$7,0,10*ROW('Hygiene Data'!F67)),NA())</f>
        <v>#N/A</v>
      </c>
      <c r="BH73" s="101" t="e">
        <f ca="true">+IF(AND(ISNUMBER(OFFSET('Hygiene Data'!$F$9,0,10*ROW('Hygiene Data'!F67))),'Data Summary'!DW73="Yes"),OFFSET('Hygiene Data'!$F$9,0,10*ROW('Hygiene Data'!F67)),NA())</f>
        <v>#N/A</v>
      </c>
      <c r="BI73" s="101" t="e">
        <f ca="true">+IF(AND(ISNUMBER(OFFSET('Hygiene Data'!$G$5,0,10*ROW('Hygiene Data'!G67))),'Data Summary'!DX73="Yes"),OFFSET('Hygiene Data'!$G$5,0,10*ROW('Hygiene Data'!G67)),NA())</f>
        <v>#N/A</v>
      </c>
      <c r="BJ73" s="101" t="e">
        <f ca="true">+IF(AND(ISNUMBER(OFFSET('Hygiene Data'!$G$7,0,10*ROW('Hygiene Data'!G67))),'Data Summary'!DY73="Yes"),OFFSET('Hygiene Data'!$G$7,0,10*ROW('Hygiene Data'!G67)),NA())</f>
        <v>#N/A</v>
      </c>
      <c r="BK73" s="101" t="e">
        <f ca="true">+IF(AND(ISNUMBER(OFFSET('Hygiene Data'!$G$9,0,10*ROW('Hygiene Data'!G67))),'Data Summary'!DZ73="Yes"),OFFSET('Hygiene Data'!$G$9,0,10*ROW('Hygiene Data'!G67)),NA())</f>
        <v>#N/A</v>
      </c>
      <c r="BL73" s="101" t="e">
        <f ca="true">+IF(AND(ISNUMBER(OFFSET('Hygiene Data'!$H$5,0,10*ROW('Hygiene Data'!H67))),'Data Summary'!EA73="Yes"),OFFSET('Hygiene Data'!$H$5,0,10*ROW('Hygiene Data'!H67)),NA())</f>
        <v>#N/A</v>
      </c>
      <c r="BM73" s="101" t="e">
        <f ca="true">+IF(AND(ISNUMBER(OFFSET('Hygiene Data'!$H$7,0,10*ROW('Hygiene Data'!H67))),'Data Summary'!EB73="Yes"),OFFSET('Hygiene Data'!$H$7,0,10*ROW('Hygiene Data'!H67)),NA())</f>
        <v>#N/A</v>
      </c>
      <c r="BN73" s="101" t="e">
        <f ca="true">+IF(AND(ISNUMBER(OFFSET('Hygiene Data'!$H$9,0,10*ROW('Hygiene Data'!H67))),'Data Summary'!EC73="Yes"),OFFSET('Hygiene Data'!$H$9,0,10*ROW('Hygiene Data'!H67)),NA())</f>
        <v>#N/A</v>
      </c>
      <c r="BO73" s="101" t="e">
        <f ca="true">+IF(AND(ISNUMBER(OFFSET('Hygiene Data'!$I$5,0,10*ROW('Hygiene Data'!I67))),'Data Summary'!ED73="Yes"),OFFSET('Hygiene Data'!$I$5,0,10*ROW('Hygiene Data'!I67)),NA())</f>
        <v>#N/A</v>
      </c>
      <c r="BP73" s="101" t="e">
        <f ca="true">+IF(AND(ISNUMBER(OFFSET('Hygiene Data'!$I$7,0,10*ROW('Hygiene Data'!I67))),'Data Summary'!EE73="Yes"),OFFSET('Hygiene Data'!$I$7,0,10*ROW('Hygiene Data'!I67)),NA())</f>
        <v>#N/A</v>
      </c>
      <c r="BQ73" s="101" t="e">
        <f ca="true">+IF(AND(ISNUMBER(OFFSET('Hygiene Data'!$I$9,0,10*ROW('Hygiene Data'!I67))),'Data Summary'!EF73="Yes"),OFFSET('Hygiene Data'!$I$9,0,10*ROW('Hygiene Data'!I67)),NA())</f>
        <v>#N/A</v>
      </c>
    </row>
    <row xmlns:x14ac="http://schemas.microsoft.com/office/spreadsheetml/2009/9/ac" r="74" x14ac:dyDescent="0.2">
      <c r="A74" s="362" t="e">
        <f ca="true">+RIGHT('Data Summary'!A74,LEN('Data Summary'!A74)-9)</f>
        <v>#VALUE!</v>
      </c>
      <c r="B74" s="38" t="str">
        <f ca="true">+IF(ISTEXT('Data Summary'!B74),'Data Summary'!B74,"")</f>
        <v/>
      </c>
      <c r="C74" s="361" t="e">
        <f ca="true">+VALUE('Data Summary'!C74)</f>
        <v>#VALUE!</v>
      </c>
      <c r="D74" s="99" t="e">
        <f ca="true">+IF(AND(ISNUMBER(OFFSET('Water Data'!$D$4,0,10*ROW('Water Data'!D68))),'Data Summary'!BS74="Yes"),100-OFFSET('Water Data'!$D$4,0,10*ROW('Water Data'!D68)),NA())</f>
        <v>#N/A</v>
      </c>
      <c r="E74" s="99" t="e">
        <f ca="true">+IF(AND(ISNUMBER(OFFSET('Water Data'!$D$6,0,10*ROW('Water Data'!D68))),'Data Summary'!BT74="Yes"),OFFSET('Water Data'!$D$6,0,10*ROW('Water Data'!D68)),NA())</f>
        <v>#N/A</v>
      </c>
      <c r="F74" s="99" t="e">
        <f ca="true">+IF(AND(ISNUMBER(OFFSET('Water Data'!$D$9,0,10*ROW('Water Data'!D68))),'Data Summary'!BU74="Yes"),OFFSET('Water Data'!$D$9,0,10*ROW('Water Data'!D68)),NA())</f>
        <v>#N/A</v>
      </c>
      <c r="G74" s="99" t="e">
        <f ca="true">+IF(AND(ISNUMBER(OFFSET('Water Data'!$E$4,0,10*ROW('Water Data'!E68))),'Data Summary'!BV74="Yes"),100-OFFSET('Water Data'!$E$4,0,10*ROW('Water Data'!E68)),NA())</f>
        <v>#N/A</v>
      </c>
      <c r="H74" s="99" t="e">
        <f ca="true">+IF(AND(ISNUMBER(OFFSET('Water Data'!$E$6,0,10*ROW('Water Data'!E68))),'Data Summary'!BW74="Yes"),OFFSET('Water Data'!$E$6,0,10*ROW('Water Data'!E68)),NA())</f>
        <v>#N/A</v>
      </c>
      <c r="I74" s="99" t="e">
        <f ca="true">+IF(AND(ISNUMBER(OFFSET('Water Data'!$E$9,0,10*ROW('Water Data'!E68))),'Data Summary'!BX74="Yes"),OFFSET('Water Data'!$E$9,0,10*ROW('Water Data'!E68)),NA())</f>
        <v>#N/A</v>
      </c>
      <c r="J74" s="99" t="e">
        <f ca="true">+IF(AND(ISNUMBER(OFFSET('Water Data'!$F$4,0,10*ROW('Water Data'!F68))),'Data Summary'!BY74="Yes"),100-OFFSET('Water Data'!$F$4,0,10*ROW('Water Data'!F68)),NA())</f>
        <v>#N/A</v>
      </c>
      <c r="K74" s="99" t="e">
        <f ca="true">+IF(AND(ISNUMBER(OFFSET('Water Data'!$F$6,0,10*ROW('Water Data'!F68))),'Data Summary'!BZ74="Yes"),OFFSET('Water Data'!$F$6,0,10*ROW('Water Data'!F68)),NA())</f>
        <v>#N/A</v>
      </c>
      <c r="L74" s="99" t="e">
        <f ca="true">+IF(AND(ISNUMBER(OFFSET('Water Data'!$F$9,0,10*ROW('Water Data'!F68))),'Data Summary'!CA74="Yes"),OFFSET('Water Data'!$F$9,0,10*ROW('Water Data'!F68)),NA())</f>
        <v>#N/A</v>
      </c>
      <c r="M74" s="99" t="e">
        <f ca="true">+IF(AND(ISNUMBER(OFFSET('Water Data'!$G$4,0,10*ROW('Water Data'!G68))),'Data Summary'!CB74="Yes"),100-OFFSET('Water Data'!$G$4,0,10*ROW('Water Data'!G68)),NA())</f>
        <v>#N/A</v>
      </c>
      <c r="N74" s="99" t="e">
        <f ca="true">+IF(AND(ISNUMBER(OFFSET('Water Data'!$G$6,0,10*ROW('Water Data'!G68))),'Data Summary'!CC74="Yes"),OFFSET('Water Data'!$G$6,0,10*ROW('Water Data'!G68)),NA())</f>
        <v>#N/A</v>
      </c>
      <c r="O74" s="99" t="e">
        <f ca="true">+IF(AND(ISNUMBER(OFFSET('Water Data'!$G$9,0,10*ROW('Water Data'!G68))),'Data Summary'!CD74="Yes"),OFFSET('Water Data'!$G$9,0,10*ROW('Water Data'!G68)),NA())</f>
        <v>#N/A</v>
      </c>
      <c r="P74" s="99" t="e">
        <f ca="true">+IF(AND(ISNUMBER(OFFSET('Water Data'!$H$4,0,10*ROW('Water Data'!H68))),'Data Summary'!CE74="Yes"),100-OFFSET('Water Data'!$H$4,0,10*ROW('Water Data'!H68)),NA())</f>
        <v>#N/A</v>
      </c>
      <c r="Q74" s="99" t="e">
        <f ca="true">+IF(AND(ISNUMBER(OFFSET('Water Data'!$H$6,0,10*ROW('Water Data'!H68))),'Data Summary'!CF74="Yes"),OFFSET('Water Data'!$H$6,0,10*ROW('Water Data'!H68)),NA())</f>
        <v>#N/A</v>
      </c>
      <c r="R74" s="99" t="e">
        <f ca="true">+IF(AND(ISNUMBER(OFFSET('Water Data'!$H$9,0,10*ROW('Water Data'!H68))),'Data Summary'!CG74="Yes"),OFFSET('Water Data'!$H$9,0,10*ROW('Water Data'!H68)),NA())</f>
        <v>#N/A</v>
      </c>
      <c r="S74" s="99" t="e">
        <f ca="true">+IF(AND(ISNUMBER(OFFSET('Water Data'!$I$4,0,10*ROW('Water Data'!I68))),'Data Summary'!CH74="Yes"),100-OFFSET('Water Data'!$I$4,0,10*ROW('Water Data'!I68)),NA())</f>
        <v>#N/A</v>
      </c>
      <c r="T74" s="99" t="e">
        <f ca="true">+IF(AND(ISNUMBER(OFFSET('Water Data'!$I$6,0,10*ROW('Water Data'!I68))),'Data Summary'!CI74="Yes"),OFFSET('Water Data'!$I$6,0,10*ROW('Water Data'!I68)),NA())</f>
        <v>#N/A</v>
      </c>
      <c r="U74" s="99" t="e">
        <f ca="true">+IF(AND(ISNUMBER(OFFSET('Water Data'!$I$9,0,10*ROW('Water Data'!I68))),'Data Summary'!CJ74="Yes"),OFFSET('Water Data'!$I$9,0,10*ROW('Water Data'!I68)),NA())</f>
        <v>#N/A</v>
      </c>
      <c r="V74" s="100" t="e">
        <f ca="true">+IF(AND(ISNUMBER(OFFSET('Sanitation Data'!$D$4,0,10*ROW('Sanitation Data'!D68))),'Data Summary'!CK74="Yes"),100-OFFSET('Sanitation Data'!$D$4,0,10*ROW('Sanitation Data'!D68)),NA())</f>
        <v>#N/A</v>
      </c>
      <c r="W74" s="100" t="e">
        <f ca="true">+IF(AND(ISNUMBER(OFFSET('Sanitation Data'!$D$6,0,10*ROW('Sanitation Data'!D68))),'Data Summary'!CL74="Yes"),OFFSET('Sanitation Data'!$D$6,0,10*ROW('Sanitation Data'!D68)),NA())</f>
        <v>#N/A</v>
      </c>
      <c r="X74" s="100" t="e">
        <f ca="true">+IF(AND(ISNUMBER(OFFSET('Sanitation Data'!$D$10,0,10*ROW('Sanitation Data'!D68))),'Data Summary'!CM74="Yes"),OFFSET('Sanitation Data'!$D$10,0,10*ROW('Sanitation Data'!D68)),NA())</f>
        <v>#N/A</v>
      </c>
      <c r="Y74" s="100" t="e">
        <f ca="true">+IF(AND(ISNUMBER(OFFSET('Sanitation Data'!$D$11,0,10*ROW('Sanitation Data'!D68))),'Data Summary'!CN74="Yes"),OFFSET('Sanitation Data'!$D$11,0,10*ROW('Sanitation Data'!D68)),NA())</f>
        <v>#N/A</v>
      </c>
      <c r="Z74" s="100" t="e">
        <f ca="true">+IF(AND(ISNUMBER(OFFSET('Sanitation Data'!$D$12,0,10*ROW('Sanitation Data'!D68))),'Data Summary'!CO74="Yes"),OFFSET('Sanitation Data'!$D$12,0,10*ROW('Sanitation Data'!D68)),NA())</f>
        <v>#N/A</v>
      </c>
      <c r="AA74" s="100" t="e">
        <f ca="true">+IF(AND(ISNUMBER(OFFSET('Sanitation Data'!$E$4,0,10*ROW('Sanitation Data'!E68))),'Data Summary'!CP74="Yes"),100-OFFSET('Sanitation Data'!$E$4,0,10*ROW('Sanitation Data'!E68)),NA())</f>
        <v>#N/A</v>
      </c>
      <c r="AB74" s="100" t="e">
        <f ca="true">+IF(AND(ISNUMBER(OFFSET('Sanitation Data'!$E$6,0,10*ROW('Sanitation Data'!E68))),'Data Summary'!CQ74="Yes"),OFFSET('Sanitation Data'!$E$6,0,10*ROW('Sanitation Data'!E68)),NA())</f>
        <v>#N/A</v>
      </c>
      <c r="AC74" s="100" t="e">
        <f ca="true">+IF(AND(ISNUMBER(OFFSET('Sanitation Data'!$E$10,0,10*ROW('Sanitation Data'!E68))),'Data Summary'!CR74="Yes"),OFFSET('Sanitation Data'!$E$10,0,10*ROW('Sanitation Data'!E68)),NA())</f>
        <v>#N/A</v>
      </c>
      <c r="AD74" s="100" t="e">
        <f ca="true">+IF(AND(ISNUMBER(OFFSET('Sanitation Data'!$E$11,0,10*ROW('Sanitation Data'!E68))),'Data Summary'!CS74="Yes"),OFFSET('Sanitation Data'!$E$11,0,10*ROW('Sanitation Data'!E68)),NA())</f>
        <v>#N/A</v>
      </c>
      <c r="AE74" s="100" t="e">
        <f ca="true">+IF(AND(ISNUMBER(OFFSET('Sanitation Data'!$E$12,0,10*ROW('Sanitation Data'!E68))),'Data Summary'!CT74="Yes"),OFFSET('Sanitation Data'!$E$12,0,10*ROW('Sanitation Data'!E68)),NA())</f>
        <v>#N/A</v>
      </c>
      <c r="AF74" s="100" t="e">
        <f ca="true">+IF(AND(ISNUMBER(OFFSET('Sanitation Data'!$F$4,0,10*ROW('Sanitation Data'!F68))),'Data Summary'!CU74="Yes"),100-OFFSET('Sanitation Data'!$F$4,0,10*ROW('Sanitation Data'!F68)),NA())</f>
        <v>#N/A</v>
      </c>
      <c r="AG74" s="100" t="e">
        <f ca="true">+IF(AND(ISNUMBER(OFFSET('Sanitation Data'!$F$6,0,10*ROW('Sanitation Data'!F68))),'Data Summary'!CV74="Yes"),OFFSET('Sanitation Data'!$F$6,0,10*ROW('Sanitation Data'!F68)),NA())</f>
        <v>#N/A</v>
      </c>
      <c r="AH74" s="100" t="e">
        <f ca="true">+IF(AND(ISNUMBER(OFFSET('Sanitation Data'!$F$10,0,10*ROW('Sanitation Data'!F68))),'Data Summary'!CW74="Yes"),OFFSET('Sanitation Data'!$F$10,0,10*ROW('Sanitation Data'!F68)),NA())</f>
        <v>#N/A</v>
      </c>
      <c r="AI74" s="100" t="e">
        <f ca="true">+IF(AND(ISNUMBER(OFFSET('Sanitation Data'!$F$11,0,10*ROW('Sanitation Data'!F68))),'Data Summary'!CX74="Yes"),OFFSET('Sanitation Data'!$F$11,0,10*ROW('Sanitation Data'!F68)),NA())</f>
        <v>#N/A</v>
      </c>
      <c r="AJ74" s="100" t="e">
        <f ca="true">+IF(AND(ISNUMBER(OFFSET('Sanitation Data'!$F$12,0,10*ROW('Sanitation Data'!F68))),'Data Summary'!CY74="Yes"),OFFSET('Sanitation Data'!$F$12,0,10*ROW('Sanitation Data'!F68)),NA())</f>
        <v>#N/A</v>
      </c>
      <c r="AK74" s="100" t="e">
        <f ca="true">+IF(AND(ISNUMBER(OFFSET('Sanitation Data'!$G$4,0,10*ROW('Sanitation Data'!G68))),'Data Summary'!CZ74="Yes"),100-OFFSET('Sanitation Data'!$G$4,0,10*ROW('Sanitation Data'!G68)),NA())</f>
        <v>#N/A</v>
      </c>
      <c r="AL74" s="100" t="e">
        <f ca="true">+IF(AND(ISNUMBER(OFFSET('Sanitation Data'!$G$6,0,10*ROW('Sanitation Data'!G68))),'Data Summary'!DA74="Yes"),OFFSET('Sanitation Data'!$G$6,0,10*ROW('Sanitation Data'!G68)),NA())</f>
        <v>#N/A</v>
      </c>
      <c r="AM74" s="100" t="e">
        <f ca="true">+IF(AND(ISNUMBER(OFFSET('Sanitation Data'!$G$10,0,10*ROW('Sanitation Data'!G68))),'Data Summary'!DB74="Yes"),OFFSET('Sanitation Data'!$G$10,0,10*ROW('Sanitation Data'!G68)),NA())</f>
        <v>#N/A</v>
      </c>
      <c r="AN74" s="100" t="e">
        <f ca="true">+IF(AND(ISNUMBER(OFFSET('Sanitation Data'!$G$11,0,10*ROW('Sanitation Data'!G68))),'Data Summary'!DC74="Yes"),OFFSET('Sanitation Data'!$G$11,0,10*ROW('Sanitation Data'!G68)),NA())</f>
        <v>#N/A</v>
      </c>
      <c r="AO74" s="100" t="e">
        <f ca="true">+IF(AND(ISNUMBER(OFFSET('Sanitation Data'!$G$12,0,10*ROW('Sanitation Data'!G68))),'Data Summary'!DD74="Yes"),OFFSET('Sanitation Data'!$G$12,0,10*ROW('Sanitation Data'!G68)),NA())</f>
        <v>#N/A</v>
      </c>
      <c r="AP74" s="100" t="e">
        <f ca="true">+IF(AND(ISNUMBER(OFFSET('Sanitation Data'!$H$4,0,10*ROW('Sanitation Data'!H68))),'Data Summary'!DE74="Yes"),100-OFFSET('Sanitation Data'!$H$4,0,10*ROW('Sanitation Data'!H68)),NA())</f>
        <v>#N/A</v>
      </c>
      <c r="AQ74" s="100" t="e">
        <f ca="true">+IF(AND(ISNUMBER(OFFSET('Sanitation Data'!$H$6,0,10*ROW('Sanitation Data'!H68))),'Data Summary'!DF74="Yes"),OFFSET('Sanitation Data'!$H$6,0,10*ROW('Sanitation Data'!H68)),NA())</f>
        <v>#N/A</v>
      </c>
      <c r="AR74" s="100" t="e">
        <f ca="true">+IF(AND(ISNUMBER(OFFSET('Sanitation Data'!$H$10,0,10*ROW('Sanitation Data'!H68))),'Data Summary'!DG74="Yes"),OFFSET('Sanitation Data'!$H$10,0,10*ROW('Sanitation Data'!H68)),NA())</f>
        <v>#N/A</v>
      </c>
      <c r="AS74" s="100" t="e">
        <f ca="true">+IF(AND(ISNUMBER(OFFSET('Sanitation Data'!$H$11,0,10*ROW('Sanitation Data'!H68))),'Data Summary'!DH74="Yes"),OFFSET('Sanitation Data'!$H$11,0,10*ROW('Sanitation Data'!H68)),NA())</f>
        <v>#N/A</v>
      </c>
      <c r="AT74" s="100" t="e">
        <f ca="true">+IF(AND(ISNUMBER(OFFSET('Sanitation Data'!$H$12,0,10*ROW('Sanitation Data'!H68))),'Data Summary'!DI74="Yes"),OFFSET('Sanitation Data'!$H$12,0,10*ROW('Sanitation Data'!H68)),NA())</f>
        <v>#N/A</v>
      </c>
      <c r="AU74" s="100" t="e">
        <f ca="true">+IF(AND(ISNUMBER(OFFSET('Sanitation Data'!$I$4,0,10*ROW('Sanitation Data'!I68))),'Data Summary'!DJ74="Yes"),100-OFFSET('Sanitation Data'!$I$4,0,10*ROW('Sanitation Data'!I68)),NA())</f>
        <v>#N/A</v>
      </c>
      <c r="AV74" s="100" t="e">
        <f ca="true">+IF(AND(ISNUMBER(OFFSET('Sanitation Data'!$I$6,0,10*ROW('Sanitation Data'!I68))),'Data Summary'!DK74="Yes"),OFFSET('Sanitation Data'!$I$6,0,10*ROW('Sanitation Data'!I68)),NA())</f>
        <v>#N/A</v>
      </c>
      <c r="AW74" s="100" t="e">
        <f ca="true">+IF(AND(ISNUMBER(OFFSET('Sanitation Data'!$I$10,0,10*ROW('Sanitation Data'!I68))),'Data Summary'!DL74="Yes"),OFFSET('Sanitation Data'!$I$10,0,10*ROW('Sanitation Data'!I68)),NA())</f>
        <v>#N/A</v>
      </c>
      <c r="AX74" s="100" t="e">
        <f ca="true">+IF(AND(ISNUMBER(OFFSET('Sanitation Data'!$I$11,0,10*ROW('Sanitation Data'!I68))),'Data Summary'!DM74="Yes"),OFFSET('Sanitation Data'!$I$11,0,10*ROW('Sanitation Data'!I68)),NA())</f>
        <v>#N/A</v>
      </c>
      <c r="AY74" s="100" t="e">
        <f ca="true">+IF(AND(ISNUMBER(OFFSET('Sanitation Data'!$I$12,0,10*ROW('Sanitation Data'!I68))),'Data Summary'!DN74="Yes"),OFFSET('Sanitation Data'!$I$12,0,10*ROW('Sanitation Data'!I68)),NA())</f>
        <v>#N/A</v>
      </c>
      <c r="AZ74" s="101" t="e">
        <f ca="true">+IF(AND(ISNUMBER(OFFSET('Hygiene Data'!$D$5,0,10*ROW('Hygiene Data'!D68))),'Data Summary'!DO74="Yes"),OFFSET('Hygiene Data'!$D$5,0,10*ROW('Hygiene Data'!D68)),NA())</f>
        <v>#N/A</v>
      </c>
      <c r="BA74" s="101" t="e">
        <f ca="true">+IF(AND(ISNUMBER(OFFSET('Hygiene Data'!$D$7,0,10*ROW('Hygiene Data'!D68))),'Data Summary'!DP74="Yes"),OFFSET('Hygiene Data'!$D$7,0,10*ROW('Hygiene Data'!D68)),NA())</f>
        <v>#N/A</v>
      </c>
      <c r="BB74" s="101" t="e">
        <f ca="true">+IF(AND(ISNUMBER(OFFSET('Hygiene Data'!$D$9,0,10*ROW('Hygiene Data'!D68))),'Data Summary'!DQ74="Yes"),OFFSET('Hygiene Data'!$D$9,0,10*ROW('Hygiene Data'!D68)),NA())</f>
        <v>#N/A</v>
      </c>
      <c r="BC74" s="101" t="e">
        <f ca="true">+IF(AND(ISNUMBER(OFFSET('Hygiene Data'!$E$5,0,10*ROW('Hygiene Data'!E68))),'Data Summary'!DR74="Yes"),OFFSET('Hygiene Data'!$E$5,0,10*ROW('Hygiene Data'!E68)),NA())</f>
        <v>#N/A</v>
      </c>
      <c r="BD74" s="101" t="e">
        <f ca="true">+IF(AND(ISNUMBER(OFFSET('Hygiene Data'!$E$7,0,10*ROW('Hygiene Data'!E68))),'Data Summary'!DS74="Yes"),OFFSET('Hygiene Data'!$E$7,0,10*ROW('Hygiene Data'!E68)),NA())</f>
        <v>#N/A</v>
      </c>
      <c r="BE74" s="101" t="e">
        <f ca="true">+IF(AND(ISNUMBER(OFFSET('Hygiene Data'!$E$9,0,10*ROW('Hygiene Data'!E68))),'Data Summary'!DT74="Yes"),OFFSET('Hygiene Data'!$E$9,0,10*ROW('Hygiene Data'!E68)),NA())</f>
        <v>#N/A</v>
      </c>
      <c r="BF74" s="101" t="e">
        <f ca="true">+IF(AND(ISNUMBER(OFFSET('Hygiene Data'!$F$5,0,10*ROW('Hygiene Data'!F68))),'Data Summary'!DU74="Yes"),OFFSET('Hygiene Data'!$F$5,0,10*ROW('Hygiene Data'!F68)),NA())</f>
        <v>#N/A</v>
      </c>
      <c r="BG74" s="101" t="e">
        <f ca="true">+IF(AND(ISNUMBER(OFFSET('Hygiene Data'!$F$7,0,10*ROW('Hygiene Data'!F68))),'Data Summary'!DV74="Yes"),OFFSET('Hygiene Data'!$F$7,0,10*ROW('Hygiene Data'!F68)),NA())</f>
        <v>#N/A</v>
      </c>
      <c r="BH74" s="101" t="e">
        <f ca="true">+IF(AND(ISNUMBER(OFFSET('Hygiene Data'!$F$9,0,10*ROW('Hygiene Data'!F68))),'Data Summary'!DW74="Yes"),OFFSET('Hygiene Data'!$F$9,0,10*ROW('Hygiene Data'!F68)),NA())</f>
        <v>#N/A</v>
      </c>
      <c r="BI74" s="101" t="e">
        <f ca="true">+IF(AND(ISNUMBER(OFFSET('Hygiene Data'!$G$5,0,10*ROW('Hygiene Data'!G68))),'Data Summary'!DX74="Yes"),OFFSET('Hygiene Data'!$G$5,0,10*ROW('Hygiene Data'!G68)),NA())</f>
        <v>#N/A</v>
      </c>
      <c r="BJ74" s="101" t="e">
        <f ca="true">+IF(AND(ISNUMBER(OFFSET('Hygiene Data'!$G$7,0,10*ROW('Hygiene Data'!G68))),'Data Summary'!DY74="Yes"),OFFSET('Hygiene Data'!$G$7,0,10*ROW('Hygiene Data'!G68)),NA())</f>
        <v>#N/A</v>
      </c>
      <c r="BK74" s="101" t="e">
        <f ca="true">+IF(AND(ISNUMBER(OFFSET('Hygiene Data'!$G$9,0,10*ROW('Hygiene Data'!G68))),'Data Summary'!DZ74="Yes"),OFFSET('Hygiene Data'!$G$9,0,10*ROW('Hygiene Data'!G68)),NA())</f>
        <v>#N/A</v>
      </c>
      <c r="BL74" s="101" t="e">
        <f ca="true">+IF(AND(ISNUMBER(OFFSET('Hygiene Data'!$H$5,0,10*ROW('Hygiene Data'!H68))),'Data Summary'!EA74="Yes"),OFFSET('Hygiene Data'!$H$5,0,10*ROW('Hygiene Data'!H68)),NA())</f>
        <v>#N/A</v>
      </c>
      <c r="BM74" s="101" t="e">
        <f ca="true">+IF(AND(ISNUMBER(OFFSET('Hygiene Data'!$H$7,0,10*ROW('Hygiene Data'!H68))),'Data Summary'!EB74="Yes"),OFFSET('Hygiene Data'!$H$7,0,10*ROW('Hygiene Data'!H68)),NA())</f>
        <v>#N/A</v>
      </c>
      <c r="BN74" s="101" t="e">
        <f ca="true">+IF(AND(ISNUMBER(OFFSET('Hygiene Data'!$H$9,0,10*ROW('Hygiene Data'!H68))),'Data Summary'!EC74="Yes"),OFFSET('Hygiene Data'!$H$9,0,10*ROW('Hygiene Data'!H68)),NA())</f>
        <v>#N/A</v>
      </c>
      <c r="BO74" s="101" t="e">
        <f ca="true">+IF(AND(ISNUMBER(OFFSET('Hygiene Data'!$I$5,0,10*ROW('Hygiene Data'!I68))),'Data Summary'!ED74="Yes"),OFFSET('Hygiene Data'!$I$5,0,10*ROW('Hygiene Data'!I68)),NA())</f>
        <v>#N/A</v>
      </c>
      <c r="BP74" s="101" t="e">
        <f ca="true">+IF(AND(ISNUMBER(OFFSET('Hygiene Data'!$I$7,0,10*ROW('Hygiene Data'!I68))),'Data Summary'!EE74="Yes"),OFFSET('Hygiene Data'!$I$7,0,10*ROW('Hygiene Data'!I68)),NA())</f>
        <v>#N/A</v>
      </c>
      <c r="BQ74" s="101" t="e">
        <f ca="true">+IF(AND(ISNUMBER(OFFSET('Hygiene Data'!$I$9,0,10*ROW('Hygiene Data'!I68))),'Data Summary'!EF74="Yes"),OFFSET('Hygiene Data'!$I$9,0,10*ROW('Hygiene Data'!I68)),NA())</f>
        <v>#N/A</v>
      </c>
    </row>
    <row xmlns:x14ac="http://schemas.microsoft.com/office/spreadsheetml/2009/9/ac" r="75" x14ac:dyDescent="0.2">
      <c r="A75" s="362" t="e">
        <f ca="true">+RIGHT('Data Summary'!A75,LEN('Data Summary'!A75)-9)</f>
        <v>#VALUE!</v>
      </c>
      <c r="B75" s="38" t="str">
        <f ca="true">+IF(ISTEXT('Data Summary'!B75),'Data Summary'!B75,"")</f>
        <v/>
      </c>
      <c r="C75" s="361" t="e">
        <f ca="true">+VALUE('Data Summary'!C75)</f>
        <v>#VALUE!</v>
      </c>
      <c r="D75" s="99" t="e">
        <f ca="true">+IF(AND(ISNUMBER(OFFSET('Water Data'!$D$4,0,10*ROW('Water Data'!D69))),'Data Summary'!BS75="Yes"),100-OFFSET('Water Data'!$D$4,0,10*ROW('Water Data'!D69)),NA())</f>
        <v>#N/A</v>
      </c>
      <c r="E75" s="99" t="e">
        <f ca="true">+IF(AND(ISNUMBER(OFFSET('Water Data'!$D$6,0,10*ROW('Water Data'!D69))),'Data Summary'!BT75="Yes"),OFFSET('Water Data'!$D$6,0,10*ROW('Water Data'!D69)),NA())</f>
        <v>#N/A</v>
      </c>
      <c r="F75" s="99" t="e">
        <f ca="true">+IF(AND(ISNUMBER(OFFSET('Water Data'!$D$9,0,10*ROW('Water Data'!D69))),'Data Summary'!BU75="Yes"),OFFSET('Water Data'!$D$9,0,10*ROW('Water Data'!D69)),NA())</f>
        <v>#N/A</v>
      </c>
      <c r="G75" s="99" t="e">
        <f ca="true">+IF(AND(ISNUMBER(OFFSET('Water Data'!$E$4,0,10*ROW('Water Data'!E69))),'Data Summary'!BV75="Yes"),100-OFFSET('Water Data'!$E$4,0,10*ROW('Water Data'!E69)),NA())</f>
        <v>#N/A</v>
      </c>
      <c r="H75" s="99" t="e">
        <f ca="true">+IF(AND(ISNUMBER(OFFSET('Water Data'!$E$6,0,10*ROW('Water Data'!E69))),'Data Summary'!BW75="Yes"),OFFSET('Water Data'!$E$6,0,10*ROW('Water Data'!E69)),NA())</f>
        <v>#N/A</v>
      </c>
      <c r="I75" s="99" t="e">
        <f ca="true">+IF(AND(ISNUMBER(OFFSET('Water Data'!$E$9,0,10*ROW('Water Data'!E69))),'Data Summary'!BX75="Yes"),OFFSET('Water Data'!$E$9,0,10*ROW('Water Data'!E69)),NA())</f>
        <v>#N/A</v>
      </c>
      <c r="J75" s="99" t="e">
        <f ca="true">+IF(AND(ISNUMBER(OFFSET('Water Data'!$F$4,0,10*ROW('Water Data'!F69))),'Data Summary'!BY75="Yes"),100-OFFSET('Water Data'!$F$4,0,10*ROW('Water Data'!F69)),NA())</f>
        <v>#N/A</v>
      </c>
      <c r="K75" s="99" t="e">
        <f ca="true">+IF(AND(ISNUMBER(OFFSET('Water Data'!$F$6,0,10*ROW('Water Data'!F69))),'Data Summary'!BZ75="Yes"),OFFSET('Water Data'!$F$6,0,10*ROW('Water Data'!F69)),NA())</f>
        <v>#N/A</v>
      </c>
      <c r="L75" s="99" t="e">
        <f ca="true">+IF(AND(ISNUMBER(OFFSET('Water Data'!$F$9,0,10*ROW('Water Data'!F69))),'Data Summary'!CA75="Yes"),OFFSET('Water Data'!$F$9,0,10*ROW('Water Data'!F69)),NA())</f>
        <v>#N/A</v>
      </c>
      <c r="M75" s="99" t="e">
        <f ca="true">+IF(AND(ISNUMBER(OFFSET('Water Data'!$G$4,0,10*ROW('Water Data'!G69))),'Data Summary'!CB75="Yes"),100-OFFSET('Water Data'!$G$4,0,10*ROW('Water Data'!G69)),NA())</f>
        <v>#N/A</v>
      </c>
      <c r="N75" s="99" t="e">
        <f ca="true">+IF(AND(ISNUMBER(OFFSET('Water Data'!$G$6,0,10*ROW('Water Data'!G69))),'Data Summary'!CC75="Yes"),OFFSET('Water Data'!$G$6,0,10*ROW('Water Data'!G69)),NA())</f>
        <v>#N/A</v>
      </c>
      <c r="O75" s="99" t="e">
        <f ca="true">+IF(AND(ISNUMBER(OFFSET('Water Data'!$G$9,0,10*ROW('Water Data'!G69))),'Data Summary'!CD75="Yes"),OFFSET('Water Data'!$G$9,0,10*ROW('Water Data'!G69)),NA())</f>
        <v>#N/A</v>
      </c>
      <c r="P75" s="99" t="e">
        <f ca="true">+IF(AND(ISNUMBER(OFFSET('Water Data'!$H$4,0,10*ROW('Water Data'!H69))),'Data Summary'!CE75="Yes"),100-OFFSET('Water Data'!$H$4,0,10*ROW('Water Data'!H69)),NA())</f>
        <v>#N/A</v>
      </c>
      <c r="Q75" s="99" t="e">
        <f ca="true">+IF(AND(ISNUMBER(OFFSET('Water Data'!$H$6,0,10*ROW('Water Data'!H69))),'Data Summary'!CF75="Yes"),OFFSET('Water Data'!$H$6,0,10*ROW('Water Data'!H69)),NA())</f>
        <v>#N/A</v>
      </c>
      <c r="R75" s="99" t="e">
        <f ca="true">+IF(AND(ISNUMBER(OFFSET('Water Data'!$H$9,0,10*ROW('Water Data'!H69))),'Data Summary'!CG75="Yes"),OFFSET('Water Data'!$H$9,0,10*ROW('Water Data'!H69)),NA())</f>
        <v>#N/A</v>
      </c>
      <c r="S75" s="99" t="e">
        <f ca="true">+IF(AND(ISNUMBER(OFFSET('Water Data'!$I$4,0,10*ROW('Water Data'!I69))),'Data Summary'!CH75="Yes"),100-OFFSET('Water Data'!$I$4,0,10*ROW('Water Data'!I69)),NA())</f>
        <v>#N/A</v>
      </c>
      <c r="T75" s="99" t="e">
        <f ca="true">+IF(AND(ISNUMBER(OFFSET('Water Data'!$I$6,0,10*ROW('Water Data'!I69))),'Data Summary'!CI75="Yes"),OFFSET('Water Data'!$I$6,0,10*ROW('Water Data'!I69)),NA())</f>
        <v>#N/A</v>
      </c>
      <c r="U75" s="99" t="e">
        <f ca="true">+IF(AND(ISNUMBER(OFFSET('Water Data'!$I$9,0,10*ROW('Water Data'!I69))),'Data Summary'!CJ75="Yes"),OFFSET('Water Data'!$I$9,0,10*ROW('Water Data'!I69)),NA())</f>
        <v>#N/A</v>
      </c>
      <c r="V75" s="100" t="e">
        <f ca="true">+IF(AND(ISNUMBER(OFFSET('Sanitation Data'!$D$4,0,10*ROW('Sanitation Data'!D69))),'Data Summary'!CK75="Yes"),100-OFFSET('Sanitation Data'!$D$4,0,10*ROW('Sanitation Data'!D69)),NA())</f>
        <v>#N/A</v>
      </c>
      <c r="W75" s="100" t="e">
        <f ca="true">+IF(AND(ISNUMBER(OFFSET('Sanitation Data'!$D$6,0,10*ROW('Sanitation Data'!D69))),'Data Summary'!CL75="Yes"),OFFSET('Sanitation Data'!$D$6,0,10*ROW('Sanitation Data'!D69)),NA())</f>
        <v>#N/A</v>
      </c>
      <c r="X75" s="100" t="e">
        <f ca="true">+IF(AND(ISNUMBER(OFFSET('Sanitation Data'!$D$10,0,10*ROW('Sanitation Data'!D69))),'Data Summary'!CM75="Yes"),OFFSET('Sanitation Data'!$D$10,0,10*ROW('Sanitation Data'!D69)),NA())</f>
        <v>#N/A</v>
      </c>
      <c r="Y75" s="100" t="e">
        <f ca="true">+IF(AND(ISNUMBER(OFFSET('Sanitation Data'!$D$11,0,10*ROW('Sanitation Data'!D69))),'Data Summary'!CN75="Yes"),OFFSET('Sanitation Data'!$D$11,0,10*ROW('Sanitation Data'!D69)),NA())</f>
        <v>#N/A</v>
      </c>
      <c r="Z75" s="100" t="e">
        <f ca="true">+IF(AND(ISNUMBER(OFFSET('Sanitation Data'!$D$12,0,10*ROW('Sanitation Data'!D69))),'Data Summary'!CO75="Yes"),OFFSET('Sanitation Data'!$D$12,0,10*ROW('Sanitation Data'!D69)),NA())</f>
        <v>#N/A</v>
      </c>
      <c r="AA75" s="100" t="e">
        <f ca="true">+IF(AND(ISNUMBER(OFFSET('Sanitation Data'!$E$4,0,10*ROW('Sanitation Data'!E69))),'Data Summary'!CP75="Yes"),100-OFFSET('Sanitation Data'!$E$4,0,10*ROW('Sanitation Data'!E69)),NA())</f>
        <v>#N/A</v>
      </c>
      <c r="AB75" s="100" t="e">
        <f ca="true">+IF(AND(ISNUMBER(OFFSET('Sanitation Data'!$E$6,0,10*ROW('Sanitation Data'!E69))),'Data Summary'!CQ75="Yes"),OFFSET('Sanitation Data'!$E$6,0,10*ROW('Sanitation Data'!E69)),NA())</f>
        <v>#N/A</v>
      </c>
      <c r="AC75" s="100" t="e">
        <f ca="true">+IF(AND(ISNUMBER(OFFSET('Sanitation Data'!$E$10,0,10*ROW('Sanitation Data'!E69))),'Data Summary'!CR75="Yes"),OFFSET('Sanitation Data'!$E$10,0,10*ROW('Sanitation Data'!E69)),NA())</f>
        <v>#N/A</v>
      </c>
      <c r="AD75" s="100" t="e">
        <f ca="true">+IF(AND(ISNUMBER(OFFSET('Sanitation Data'!$E$11,0,10*ROW('Sanitation Data'!E69))),'Data Summary'!CS75="Yes"),OFFSET('Sanitation Data'!$E$11,0,10*ROW('Sanitation Data'!E69)),NA())</f>
        <v>#N/A</v>
      </c>
      <c r="AE75" s="100" t="e">
        <f ca="true">+IF(AND(ISNUMBER(OFFSET('Sanitation Data'!$E$12,0,10*ROW('Sanitation Data'!E69))),'Data Summary'!CT75="Yes"),OFFSET('Sanitation Data'!$E$12,0,10*ROW('Sanitation Data'!E69)),NA())</f>
        <v>#N/A</v>
      </c>
      <c r="AF75" s="100" t="e">
        <f ca="true">+IF(AND(ISNUMBER(OFFSET('Sanitation Data'!$F$4,0,10*ROW('Sanitation Data'!F69))),'Data Summary'!CU75="Yes"),100-OFFSET('Sanitation Data'!$F$4,0,10*ROW('Sanitation Data'!F69)),NA())</f>
        <v>#N/A</v>
      </c>
      <c r="AG75" s="100" t="e">
        <f ca="true">+IF(AND(ISNUMBER(OFFSET('Sanitation Data'!$F$6,0,10*ROW('Sanitation Data'!F69))),'Data Summary'!CV75="Yes"),OFFSET('Sanitation Data'!$F$6,0,10*ROW('Sanitation Data'!F69)),NA())</f>
        <v>#N/A</v>
      </c>
      <c r="AH75" s="100" t="e">
        <f ca="true">+IF(AND(ISNUMBER(OFFSET('Sanitation Data'!$F$10,0,10*ROW('Sanitation Data'!F69))),'Data Summary'!CW75="Yes"),OFFSET('Sanitation Data'!$F$10,0,10*ROW('Sanitation Data'!F69)),NA())</f>
        <v>#N/A</v>
      </c>
      <c r="AI75" s="100" t="e">
        <f ca="true">+IF(AND(ISNUMBER(OFFSET('Sanitation Data'!$F$11,0,10*ROW('Sanitation Data'!F69))),'Data Summary'!CX75="Yes"),OFFSET('Sanitation Data'!$F$11,0,10*ROW('Sanitation Data'!F69)),NA())</f>
        <v>#N/A</v>
      </c>
      <c r="AJ75" s="100" t="e">
        <f ca="true">+IF(AND(ISNUMBER(OFFSET('Sanitation Data'!$F$12,0,10*ROW('Sanitation Data'!F69))),'Data Summary'!CY75="Yes"),OFFSET('Sanitation Data'!$F$12,0,10*ROW('Sanitation Data'!F69)),NA())</f>
        <v>#N/A</v>
      </c>
      <c r="AK75" s="100" t="e">
        <f ca="true">+IF(AND(ISNUMBER(OFFSET('Sanitation Data'!$G$4,0,10*ROW('Sanitation Data'!G69))),'Data Summary'!CZ75="Yes"),100-OFFSET('Sanitation Data'!$G$4,0,10*ROW('Sanitation Data'!G69)),NA())</f>
        <v>#N/A</v>
      </c>
      <c r="AL75" s="100" t="e">
        <f ca="true">+IF(AND(ISNUMBER(OFFSET('Sanitation Data'!$G$6,0,10*ROW('Sanitation Data'!G69))),'Data Summary'!DA75="Yes"),OFFSET('Sanitation Data'!$G$6,0,10*ROW('Sanitation Data'!G69)),NA())</f>
        <v>#N/A</v>
      </c>
      <c r="AM75" s="100" t="e">
        <f ca="true">+IF(AND(ISNUMBER(OFFSET('Sanitation Data'!$G$10,0,10*ROW('Sanitation Data'!G69))),'Data Summary'!DB75="Yes"),OFFSET('Sanitation Data'!$G$10,0,10*ROW('Sanitation Data'!G69)),NA())</f>
        <v>#N/A</v>
      </c>
      <c r="AN75" s="100" t="e">
        <f ca="true">+IF(AND(ISNUMBER(OFFSET('Sanitation Data'!$G$11,0,10*ROW('Sanitation Data'!G69))),'Data Summary'!DC75="Yes"),OFFSET('Sanitation Data'!$G$11,0,10*ROW('Sanitation Data'!G69)),NA())</f>
        <v>#N/A</v>
      </c>
      <c r="AO75" s="100" t="e">
        <f ca="true">+IF(AND(ISNUMBER(OFFSET('Sanitation Data'!$G$12,0,10*ROW('Sanitation Data'!G69))),'Data Summary'!DD75="Yes"),OFFSET('Sanitation Data'!$G$12,0,10*ROW('Sanitation Data'!G69)),NA())</f>
        <v>#N/A</v>
      </c>
      <c r="AP75" s="100" t="e">
        <f ca="true">+IF(AND(ISNUMBER(OFFSET('Sanitation Data'!$H$4,0,10*ROW('Sanitation Data'!H69))),'Data Summary'!DE75="Yes"),100-OFFSET('Sanitation Data'!$H$4,0,10*ROW('Sanitation Data'!H69)),NA())</f>
        <v>#N/A</v>
      </c>
      <c r="AQ75" s="100" t="e">
        <f ca="true">+IF(AND(ISNUMBER(OFFSET('Sanitation Data'!$H$6,0,10*ROW('Sanitation Data'!H69))),'Data Summary'!DF75="Yes"),OFFSET('Sanitation Data'!$H$6,0,10*ROW('Sanitation Data'!H69)),NA())</f>
        <v>#N/A</v>
      </c>
      <c r="AR75" s="100" t="e">
        <f ca="true">+IF(AND(ISNUMBER(OFFSET('Sanitation Data'!$H$10,0,10*ROW('Sanitation Data'!H69))),'Data Summary'!DG75="Yes"),OFFSET('Sanitation Data'!$H$10,0,10*ROW('Sanitation Data'!H69)),NA())</f>
        <v>#N/A</v>
      </c>
      <c r="AS75" s="100" t="e">
        <f ca="true">+IF(AND(ISNUMBER(OFFSET('Sanitation Data'!$H$11,0,10*ROW('Sanitation Data'!H69))),'Data Summary'!DH75="Yes"),OFFSET('Sanitation Data'!$H$11,0,10*ROW('Sanitation Data'!H69)),NA())</f>
        <v>#N/A</v>
      </c>
      <c r="AT75" s="100" t="e">
        <f ca="true">+IF(AND(ISNUMBER(OFFSET('Sanitation Data'!$H$12,0,10*ROW('Sanitation Data'!H69))),'Data Summary'!DI75="Yes"),OFFSET('Sanitation Data'!$H$12,0,10*ROW('Sanitation Data'!H69)),NA())</f>
        <v>#N/A</v>
      </c>
      <c r="AU75" s="100" t="e">
        <f ca="true">+IF(AND(ISNUMBER(OFFSET('Sanitation Data'!$I$4,0,10*ROW('Sanitation Data'!I69))),'Data Summary'!DJ75="Yes"),100-OFFSET('Sanitation Data'!$I$4,0,10*ROW('Sanitation Data'!I69)),NA())</f>
        <v>#N/A</v>
      </c>
      <c r="AV75" s="100" t="e">
        <f ca="true">+IF(AND(ISNUMBER(OFFSET('Sanitation Data'!$I$6,0,10*ROW('Sanitation Data'!I69))),'Data Summary'!DK75="Yes"),OFFSET('Sanitation Data'!$I$6,0,10*ROW('Sanitation Data'!I69)),NA())</f>
        <v>#N/A</v>
      </c>
      <c r="AW75" s="100" t="e">
        <f ca="true">+IF(AND(ISNUMBER(OFFSET('Sanitation Data'!$I$10,0,10*ROW('Sanitation Data'!I69))),'Data Summary'!DL75="Yes"),OFFSET('Sanitation Data'!$I$10,0,10*ROW('Sanitation Data'!I69)),NA())</f>
        <v>#N/A</v>
      </c>
      <c r="AX75" s="100" t="e">
        <f ca="true">+IF(AND(ISNUMBER(OFFSET('Sanitation Data'!$I$11,0,10*ROW('Sanitation Data'!I69))),'Data Summary'!DM75="Yes"),OFFSET('Sanitation Data'!$I$11,0,10*ROW('Sanitation Data'!I69)),NA())</f>
        <v>#N/A</v>
      </c>
      <c r="AY75" s="100" t="e">
        <f ca="true">+IF(AND(ISNUMBER(OFFSET('Sanitation Data'!$I$12,0,10*ROW('Sanitation Data'!I69))),'Data Summary'!DN75="Yes"),OFFSET('Sanitation Data'!$I$12,0,10*ROW('Sanitation Data'!I69)),NA())</f>
        <v>#N/A</v>
      </c>
      <c r="AZ75" s="101" t="e">
        <f ca="true">+IF(AND(ISNUMBER(OFFSET('Hygiene Data'!$D$5,0,10*ROW('Hygiene Data'!D69))),'Data Summary'!DO75="Yes"),OFFSET('Hygiene Data'!$D$5,0,10*ROW('Hygiene Data'!D69)),NA())</f>
        <v>#N/A</v>
      </c>
      <c r="BA75" s="101" t="e">
        <f ca="true">+IF(AND(ISNUMBER(OFFSET('Hygiene Data'!$D$7,0,10*ROW('Hygiene Data'!D69))),'Data Summary'!DP75="Yes"),OFFSET('Hygiene Data'!$D$7,0,10*ROW('Hygiene Data'!D69)),NA())</f>
        <v>#N/A</v>
      </c>
      <c r="BB75" s="101" t="e">
        <f ca="true">+IF(AND(ISNUMBER(OFFSET('Hygiene Data'!$D$9,0,10*ROW('Hygiene Data'!D69))),'Data Summary'!DQ75="Yes"),OFFSET('Hygiene Data'!$D$9,0,10*ROW('Hygiene Data'!D69)),NA())</f>
        <v>#N/A</v>
      </c>
      <c r="BC75" s="101" t="e">
        <f ca="true">+IF(AND(ISNUMBER(OFFSET('Hygiene Data'!$E$5,0,10*ROW('Hygiene Data'!E69))),'Data Summary'!DR75="Yes"),OFFSET('Hygiene Data'!$E$5,0,10*ROW('Hygiene Data'!E69)),NA())</f>
        <v>#N/A</v>
      </c>
      <c r="BD75" s="101" t="e">
        <f ca="true">+IF(AND(ISNUMBER(OFFSET('Hygiene Data'!$E$7,0,10*ROW('Hygiene Data'!E69))),'Data Summary'!DS75="Yes"),OFFSET('Hygiene Data'!$E$7,0,10*ROW('Hygiene Data'!E69)),NA())</f>
        <v>#N/A</v>
      </c>
      <c r="BE75" s="101" t="e">
        <f ca="true">+IF(AND(ISNUMBER(OFFSET('Hygiene Data'!$E$9,0,10*ROW('Hygiene Data'!E69))),'Data Summary'!DT75="Yes"),OFFSET('Hygiene Data'!$E$9,0,10*ROW('Hygiene Data'!E69)),NA())</f>
        <v>#N/A</v>
      </c>
      <c r="BF75" s="101" t="e">
        <f ca="true">+IF(AND(ISNUMBER(OFFSET('Hygiene Data'!$F$5,0,10*ROW('Hygiene Data'!F69))),'Data Summary'!DU75="Yes"),OFFSET('Hygiene Data'!$F$5,0,10*ROW('Hygiene Data'!F69)),NA())</f>
        <v>#N/A</v>
      </c>
      <c r="BG75" s="101" t="e">
        <f ca="true">+IF(AND(ISNUMBER(OFFSET('Hygiene Data'!$F$7,0,10*ROW('Hygiene Data'!F69))),'Data Summary'!DV75="Yes"),OFFSET('Hygiene Data'!$F$7,0,10*ROW('Hygiene Data'!F69)),NA())</f>
        <v>#N/A</v>
      </c>
      <c r="BH75" s="101" t="e">
        <f ca="true">+IF(AND(ISNUMBER(OFFSET('Hygiene Data'!$F$9,0,10*ROW('Hygiene Data'!F69))),'Data Summary'!DW75="Yes"),OFFSET('Hygiene Data'!$F$9,0,10*ROW('Hygiene Data'!F69)),NA())</f>
        <v>#N/A</v>
      </c>
      <c r="BI75" s="101" t="e">
        <f ca="true">+IF(AND(ISNUMBER(OFFSET('Hygiene Data'!$G$5,0,10*ROW('Hygiene Data'!G69))),'Data Summary'!DX75="Yes"),OFFSET('Hygiene Data'!$G$5,0,10*ROW('Hygiene Data'!G69)),NA())</f>
        <v>#N/A</v>
      </c>
      <c r="BJ75" s="101" t="e">
        <f ca="true">+IF(AND(ISNUMBER(OFFSET('Hygiene Data'!$G$7,0,10*ROW('Hygiene Data'!G69))),'Data Summary'!DY75="Yes"),OFFSET('Hygiene Data'!$G$7,0,10*ROW('Hygiene Data'!G69)),NA())</f>
        <v>#N/A</v>
      </c>
      <c r="BK75" s="101" t="e">
        <f ca="true">+IF(AND(ISNUMBER(OFFSET('Hygiene Data'!$G$9,0,10*ROW('Hygiene Data'!G69))),'Data Summary'!DZ75="Yes"),OFFSET('Hygiene Data'!$G$9,0,10*ROW('Hygiene Data'!G69)),NA())</f>
        <v>#N/A</v>
      </c>
      <c r="BL75" s="101" t="e">
        <f ca="true">+IF(AND(ISNUMBER(OFFSET('Hygiene Data'!$H$5,0,10*ROW('Hygiene Data'!H69))),'Data Summary'!EA75="Yes"),OFFSET('Hygiene Data'!$H$5,0,10*ROW('Hygiene Data'!H69)),NA())</f>
        <v>#N/A</v>
      </c>
      <c r="BM75" s="101" t="e">
        <f ca="true">+IF(AND(ISNUMBER(OFFSET('Hygiene Data'!$H$7,0,10*ROW('Hygiene Data'!H69))),'Data Summary'!EB75="Yes"),OFFSET('Hygiene Data'!$H$7,0,10*ROW('Hygiene Data'!H69)),NA())</f>
        <v>#N/A</v>
      </c>
      <c r="BN75" s="101" t="e">
        <f ca="true">+IF(AND(ISNUMBER(OFFSET('Hygiene Data'!$H$9,0,10*ROW('Hygiene Data'!H69))),'Data Summary'!EC75="Yes"),OFFSET('Hygiene Data'!$H$9,0,10*ROW('Hygiene Data'!H69)),NA())</f>
        <v>#N/A</v>
      </c>
      <c r="BO75" s="101" t="e">
        <f ca="true">+IF(AND(ISNUMBER(OFFSET('Hygiene Data'!$I$5,0,10*ROW('Hygiene Data'!I69))),'Data Summary'!ED75="Yes"),OFFSET('Hygiene Data'!$I$5,0,10*ROW('Hygiene Data'!I69)),NA())</f>
        <v>#N/A</v>
      </c>
      <c r="BP75" s="101" t="e">
        <f ca="true">+IF(AND(ISNUMBER(OFFSET('Hygiene Data'!$I$7,0,10*ROW('Hygiene Data'!I69))),'Data Summary'!EE75="Yes"),OFFSET('Hygiene Data'!$I$7,0,10*ROW('Hygiene Data'!I69)),NA())</f>
        <v>#N/A</v>
      </c>
      <c r="BQ75" s="101" t="e">
        <f ca="true">+IF(AND(ISNUMBER(OFFSET('Hygiene Data'!$I$9,0,10*ROW('Hygiene Data'!I69))),'Data Summary'!EF75="Yes"),OFFSET('Hygiene Data'!$I$9,0,10*ROW('Hygiene Data'!I69)),NA())</f>
        <v>#N/A</v>
      </c>
    </row>
    <row xmlns:x14ac="http://schemas.microsoft.com/office/spreadsheetml/2009/9/ac" r="76" x14ac:dyDescent="0.2">
      <c r="A76" s="362" t="e">
        <f ca="true">+RIGHT('Data Summary'!A76,LEN('Data Summary'!A76)-9)</f>
        <v>#VALUE!</v>
      </c>
      <c r="B76" s="38" t="str">
        <f ca="true">+IF(ISTEXT('Data Summary'!B76),'Data Summary'!B76,"")</f>
        <v/>
      </c>
      <c r="C76" s="361" t="e">
        <f ca="true">+VALUE('Data Summary'!C76)</f>
        <v>#VALUE!</v>
      </c>
      <c r="D76" s="99" t="e">
        <f ca="true">+IF(AND(ISNUMBER(OFFSET('Water Data'!$D$4,0,10*ROW('Water Data'!D70))),'Data Summary'!BS76="Yes"),100-OFFSET('Water Data'!$D$4,0,10*ROW('Water Data'!D70)),NA())</f>
        <v>#N/A</v>
      </c>
      <c r="E76" s="99" t="e">
        <f ca="true">+IF(AND(ISNUMBER(OFFSET('Water Data'!$D$6,0,10*ROW('Water Data'!D70))),'Data Summary'!BT76="Yes"),OFFSET('Water Data'!$D$6,0,10*ROW('Water Data'!D70)),NA())</f>
        <v>#N/A</v>
      </c>
      <c r="F76" s="99" t="e">
        <f ca="true">+IF(AND(ISNUMBER(OFFSET('Water Data'!$D$9,0,10*ROW('Water Data'!D70))),'Data Summary'!BU76="Yes"),OFFSET('Water Data'!$D$9,0,10*ROW('Water Data'!D70)),NA())</f>
        <v>#N/A</v>
      </c>
      <c r="G76" s="99" t="e">
        <f ca="true">+IF(AND(ISNUMBER(OFFSET('Water Data'!$E$4,0,10*ROW('Water Data'!E70))),'Data Summary'!BV76="Yes"),100-OFFSET('Water Data'!$E$4,0,10*ROW('Water Data'!E70)),NA())</f>
        <v>#N/A</v>
      </c>
      <c r="H76" s="99" t="e">
        <f ca="true">+IF(AND(ISNUMBER(OFFSET('Water Data'!$E$6,0,10*ROW('Water Data'!E70))),'Data Summary'!BW76="Yes"),OFFSET('Water Data'!$E$6,0,10*ROW('Water Data'!E70)),NA())</f>
        <v>#N/A</v>
      </c>
      <c r="I76" s="99" t="e">
        <f ca="true">+IF(AND(ISNUMBER(OFFSET('Water Data'!$E$9,0,10*ROW('Water Data'!E70))),'Data Summary'!BX76="Yes"),OFFSET('Water Data'!$E$9,0,10*ROW('Water Data'!E70)),NA())</f>
        <v>#N/A</v>
      </c>
      <c r="J76" s="99" t="e">
        <f ca="true">+IF(AND(ISNUMBER(OFFSET('Water Data'!$F$4,0,10*ROW('Water Data'!F70))),'Data Summary'!BY76="Yes"),100-OFFSET('Water Data'!$F$4,0,10*ROW('Water Data'!F70)),NA())</f>
        <v>#N/A</v>
      </c>
      <c r="K76" s="99" t="e">
        <f ca="true">+IF(AND(ISNUMBER(OFFSET('Water Data'!$F$6,0,10*ROW('Water Data'!F70))),'Data Summary'!BZ76="Yes"),OFFSET('Water Data'!$F$6,0,10*ROW('Water Data'!F70)),NA())</f>
        <v>#N/A</v>
      </c>
      <c r="L76" s="99" t="e">
        <f ca="true">+IF(AND(ISNUMBER(OFFSET('Water Data'!$F$9,0,10*ROW('Water Data'!F70))),'Data Summary'!CA76="Yes"),OFFSET('Water Data'!$F$9,0,10*ROW('Water Data'!F70)),NA())</f>
        <v>#N/A</v>
      </c>
      <c r="M76" s="99" t="e">
        <f ca="true">+IF(AND(ISNUMBER(OFFSET('Water Data'!$G$4,0,10*ROW('Water Data'!G70))),'Data Summary'!CB76="Yes"),100-OFFSET('Water Data'!$G$4,0,10*ROW('Water Data'!G70)),NA())</f>
        <v>#N/A</v>
      </c>
      <c r="N76" s="99" t="e">
        <f ca="true">+IF(AND(ISNUMBER(OFFSET('Water Data'!$G$6,0,10*ROW('Water Data'!G70))),'Data Summary'!CC76="Yes"),OFFSET('Water Data'!$G$6,0,10*ROW('Water Data'!G70)),NA())</f>
        <v>#N/A</v>
      </c>
      <c r="O76" s="99" t="e">
        <f ca="true">+IF(AND(ISNUMBER(OFFSET('Water Data'!$G$9,0,10*ROW('Water Data'!G70))),'Data Summary'!CD76="Yes"),OFFSET('Water Data'!$G$9,0,10*ROW('Water Data'!G70)),NA())</f>
        <v>#N/A</v>
      </c>
      <c r="P76" s="99" t="e">
        <f ca="true">+IF(AND(ISNUMBER(OFFSET('Water Data'!$H$4,0,10*ROW('Water Data'!H70))),'Data Summary'!CE76="Yes"),100-OFFSET('Water Data'!$H$4,0,10*ROW('Water Data'!H70)),NA())</f>
        <v>#N/A</v>
      </c>
      <c r="Q76" s="99" t="e">
        <f ca="true">+IF(AND(ISNUMBER(OFFSET('Water Data'!$H$6,0,10*ROW('Water Data'!H70))),'Data Summary'!CF76="Yes"),OFFSET('Water Data'!$H$6,0,10*ROW('Water Data'!H70)),NA())</f>
        <v>#N/A</v>
      </c>
      <c r="R76" s="99" t="e">
        <f ca="true">+IF(AND(ISNUMBER(OFFSET('Water Data'!$H$9,0,10*ROW('Water Data'!H70))),'Data Summary'!CG76="Yes"),OFFSET('Water Data'!$H$9,0,10*ROW('Water Data'!H70)),NA())</f>
        <v>#N/A</v>
      </c>
      <c r="S76" s="99" t="e">
        <f ca="true">+IF(AND(ISNUMBER(OFFSET('Water Data'!$I$4,0,10*ROW('Water Data'!I70))),'Data Summary'!CH76="Yes"),100-OFFSET('Water Data'!$I$4,0,10*ROW('Water Data'!I70)),NA())</f>
        <v>#N/A</v>
      </c>
      <c r="T76" s="99" t="e">
        <f ca="true">+IF(AND(ISNUMBER(OFFSET('Water Data'!$I$6,0,10*ROW('Water Data'!I70))),'Data Summary'!CI76="Yes"),OFFSET('Water Data'!$I$6,0,10*ROW('Water Data'!I70)),NA())</f>
        <v>#N/A</v>
      </c>
      <c r="U76" s="99" t="e">
        <f ca="true">+IF(AND(ISNUMBER(OFFSET('Water Data'!$I$9,0,10*ROW('Water Data'!I70))),'Data Summary'!CJ76="Yes"),OFFSET('Water Data'!$I$9,0,10*ROW('Water Data'!I70)),NA())</f>
        <v>#N/A</v>
      </c>
      <c r="V76" s="100" t="e">
        <f ca="true">+IF(AND(ISNUMBER(OFFSET('Sanitation Data'!$D$4,0,10*ROW('Sanitation Data'!D70))),'Data Summary'!CK76="Yes"),100-OFFSET('Sanitation Data'!$D$4,0,10*ROW('Sanitation Data'!D70)),NA())</f>
        <v>#N/A</v>
      </c>
      <c r="W76" s="100" t="e">
        <f ca="true">+IF(AND(ISNUMBER(OFFSET('Sanitation Data'!$D$6,0,10*ROW('Sanitation Data'!D70))),'Data Summary'!CL76="Yes"),OFFSET('Sanitation Data'!$D$6,0,10*ROW('Sanitation Data'!D70)),NA())</f>
        <v>#N/A</v>
      </c>
      <c r="X76" s="100" t="e">
        <f ca="true">+IF(AND(ISNUMBER(OFFSET('Sanitation Data'!$D$10,0,10*ROW('Sanitation Data'!D70))),'Data Summary'!CM76="Yes"),OFFSET('Sanitation Data'!$D$10,0,10*ROW('Sanitation Data'!D70)),NA())</f>
        <v>#N/A</v>
      </c>
      <c r="Y76" s="100" t="e">
        <f ca="true">+IF(AND(ISNUMBER(OFFSET('Sanitation Data'!$D$11,0,10*ROW('Sanitation Data'!D70))),'Data Summary'!CN76="Yes"),OFFSET('Sanitation Data'!$D$11,0,10*ROW('Sanitation Data'!D70)),NA())</f>
        <v>#N/A</v>
      </c>
      <c r="Z76" s="100" t="e">
        <f ca="true">+IF(AND(ISNUMBER(OFFSET('Sanitation Data'!$D$12,0,10*ROW('Sanitation Data'!D70))),'Data Summary'!CO76="Yes"),OFFSET('Sanitation Data'!$D$12,0,10*ROW('Sanitation Data'!D70)),NA())</f>
        <v>#N/A</v>
      </c>
      <c r="AA76" s="100" t="e">
        <f ca="true">+IF(AND(ISNUMBER(OFFSET('Sanitation Data'!$E$4,0,10*ROW('Sanitation Data'!E70))),'Data Summary'!CP76="Yes"),100-OFFSET('Sanitation Data'!$E$4,0,10*ROW('Sanitation Data'!E70)),NA())</f>
        <v>#N/A</v>
      </c>
      <c r="AB76" s="100" t="e">
        <f ca="true">+IF(AND(ISNUMBER(OFFSET('Sanitation Data'!$E$6,0,10*ROW('Sanitation Data'!E70))),'Data Summary'!CQ76="Yes"),OFFSET('Sanitation Data'!$E$6,0,10*ROW('Sanitation Data'!E70)),NA())</f>
        <v>#N/A</v>
      </c>
      <c r="AC76" s="100" t="e">
        <f ca="true">+IF(AND(ISNUMBER(OFFSET('Sanitation Data'!$E$10,0,10*ROW('Sanitation Data'!E70))),'Data Summary'!CR76="Yes"),OFFSET('Sanitation Data'!$E$10,0,10*ROW('Sanitation Data'!E70)),NA())</f>
        <v>#N/A</v>
      </c>
      <c r="AD76" s="100" t="e">
        <f ca="true">+IF(AND(ISNUMBER(OFFSET('Sanitation Data'!$E$11,0,10*ROW('Sanitation Data'!E70))),'Data Summary'!CS76="Yes"),OFFSET('Sanitation Data'!$E$11,0,10*ROW('Sanitation Data'!E70)),NA())</f>
        <v>#N/A</v>
      </c>
      <c r="AE76" s="100" t="e">
        <f ca="true">+IF(AND(ISNUMBER(OFFSET('Sanitation Data'!$E$12,0,10*ROW('Sanitation Data'!E70))),'Data Summary'!CT76="Yes"),OFFSET('Sanitation Data'!$E$12,0,10*ROW('Sanitation Data'!E70)),NA())</f>
        <v>#N/A</v>
      </c>
      <c r="AF76" s="100" t="e">
        <f ca="true">+IF(AND(ISNUMBER(OFFSET('Sanitation Data'!$F$4,0,10*ROW('Sanitation Data'!F70))),'Data Summary'!CU76="Yes"),100-OFFSET('Sanitation Data'!$F$4,0,10*ROW('Sanitation Data'!F70)),NA())</f>
        <v>#N/A</v>
      </c>
      <c r="AG76" s="100" t="e">
        <f ca="true">+IF(AND(ISNUMBER(OFFSET('Sanitation Data'!$F$6,0,10*ROW('Sanitation Data'!F70))),'Data Summary'!CV76="Yes"),OFFSET('Sanitation Data'!$F$6,0,10*ROW('Sanitation Data'!F70)),NA())</f>
        <v>#N/A</v>
      </c>
      <c r="AH76" s="100" t="e">
        <f ca="true">+IF(AND(ISNUMBER(OFFSET('Sanitation Data'!$F$10,0,10*ROW('Sanitation Data'!F70))),'Data Summary'!CW76="Yes"),OFFSET('Sanitation Data'!$F$10,0,10*ROW('Sanitation Data'!F70)),NA())</f>
        <v>#N/A</v>
      </c>
      <c r="AI76" s="100" t="e">
        <f ca="true">+IF(AND(ISNUMBER(OFFSET('Sanitation Data'!$F$11,0,10*ROW('Sanitation Data'!F70))),'Data Summary'!CX76="Yes"),OFFSET('Sanitation Data'!$F$11,0,10*ROW('Sanitation Data'!F70)),NA())</f>
        <v>#N/A</v>
      </c>
      <c r="AJ76" s="100" t="e">
        <f ca="true">+IF(AND(ISNUMBER(OFFSET('Sanitation Data'!$F$12,0,10*ROW('Sanitation Data'!F70))),'Data Summary'!CY76="Yes"),OFFSET('Sanitation Data'!$F$12,0,10*ROW('Sanitation Data'!F70)),NA())</f>
        <v>#N/A</v>
      </c>
      <c r="AK76" s="100" t="e">
        <f ca="true">+IF(AND(ISNUMBER(OFFSET('Sanitation Data'!$G$4,0,10*ROW('Sanitation Data'!G70))),'Data Summary'!CZ76="Yes"),100-OFFSET('Sanitation Data'!$G$4,0,10*ROW('Sanitation Data'!G70)),NA())</f>
        <v>#N/A</v>
      </c>
      <c r="AL76" s="100" t="e">
        <f ca="true">+IF(AND(ISNUMBER(OFFSET('Sanitation Data'!$G$6,0,10*ROW('Sanitation Data'!G70))),'Data Summary'!DA76="Yes"),OFFSET('Sanitation Data'!$G$6,0,10*ROW('Sanitation Data'!G70)),NA())</f>
        <v>#N/A</v>
      </c>
      <c r="AM76" s="100" t="e">
        <f ca="true">+IF(AND(ISNUMBER(OFFSET('Sanitation Data'!$G$10,0,10*ROW('Sanitation Data'!G70))),'Data Summary'!DB76="Yes"),OFFSET('Sanitation Data'!$G$10,0,10*ROW('Sanitation Data'!G70)),NA())</f>
        <v>#N/A</v>
      </c>
      <c r="AN76" s="100" t="e">
        <f ca="true">+IF(AND(ISNUMBER(OFFSET('Sanitation Data'!$G$11,0,10*ROW('Sanitation Data'!G70))),'Data Summary'!DC76="Yes"),OFFSET('Sanitation Data'!$G$11,0,10*ROW('Sanitation Data'!G70)),NA())</f>
        <v>#N/A</v>
      </c>
      <c r="AO76" s="100" t="e">
        <f ca="true">+IF(AND(ISNUMBER(OFFSET('Sanitation Data'!$G$12,0,10*ROW('Sanitation Data'!G70))),'Data Summary'!DD76="Yes"),OFFSET('Sanitation Data'!$G$12,0,10*ROW('Sanitation Data'!G70)),NA())</f>
        <v>#N/A</v>
      </c>
      <c r="AP76" s="100" t="e">
        <f ca="true">+IF(AND(ISNUMBER(OFFSET('Sanitation Data'!$H$4,0,10*ROW('Sanitation Data'!H70))),'Data Summary'!DE76="Yes"),100-OFFSET('Sanitation Data'!$H$4,0,10*ROW('Sanitation Data'!H70)),NA())</f>
        <v>#N/A</v>
      </c>
      <c r="AQ76" s="100" t="e">
        <f ca="true">+IF(AND(ISNUMBER(OFFSET('Sanitation Data'!$H$6,0,10*ROW('Sanitation Data'!H70))),'Data Summary'!DF76="Yes"),OFFSET('Sanitation Data'!$H$6,0,10*ROW('Sanitation Data'!H70)),NA())</f>
        <v>#N/A</v>
      </c>
      <c r="AR76" s="100" t="e">
        <f ca="true">+IF(AND(ISNUMBER(OFFSET('Sanitation Data'!$H$10,0,10*ROW('Sanitation Data'!H70))),'Data Summary'!DG76="Yes"),OFFSET('Sanitation Data'!$H$10,0,10*ROW('Sanitation Data'!H70)),NA())</f>
        <v>#N/A</v>
      </c>
      <c r="AS76" s="100" t="e">
        <f ca="true">+IF(AND(ISNUMBER(OFFSET('Sanitation Data'!$H$11,0,10*ROW('Sanitation Data'!H70))),'Data Summary'!DH76="Yes"),OFFSET('Sanitation Data'!$H$11,0,10*ROW('Sanitation Data'!H70)),NA())</f>
        <v>#N/A</v>
      </c>
      <c r="AT76" s="100" t="e">
        <f ca="true">+IF(AND(ISNUMBER(OFFSET('Sanitation Data'!$H$12,0,10*ROW('Sanitation Data'!H70))),'Data Summary'!DI76="Yes"),OFFSET('Sanitation Data'!$H$12,0,10*ROW('Sanitation Data'!H70)),NA())</f>
        <v>#N/A</v>
      </c>
      <c r="AU76" s="100" t="e">
        <f ca="true">+IF(AND(ISNUMBER(OFFSET('Sanitation Data'!$I$4,0,10*ROW('Sanitation Data'!I70))),'Data Summary'!DJ76="Yes"),100-OFFSET('Sanitation Data'!$I$4,0,10*ROW('Sanitation Data'!I70)),NA())</f>
        <v>#N/A</v>
      </c>
      <c r="AV76" s="100" t="e">
        <f ca="true">+IF(AND(ISNUMBER(OFFSET('Sanitation Data'!$I$6,0,10*ROW('Sanitation Data'!I70))),'Data Summary'!DK76="Yes"),OFFSET('Sanitation Data'!$I$6,0,10*ROW('Sanitation Data'!I70)),NA())</f>
        <v>#N/A</v>
      </c>
      <c r="AW76" s="100" t="e">
        <f ca="true">+IF(AND(ISNUMBER(OFFSET('Sanitation Data'!$I$10,0,10*ROW('Sanitation Data'!I70))),'Data Summary'!DL76="Yes"),OFFSET('Sanitation Data'!$I$10,0,10*ROW('Sanitation Data'!I70)),NA())</f>
        <v>#N/A</v>
      </c>
      <c r="AX76" s="100" t="e">
        <f ca="true">+IF(AND(ISNUMBER(OFFSET('Sanitation Data'!$I$11,0,10*ROW('Sanitation Data'!I70))),'Data Summary'!DM76="Yes"),OFFSET('Sanitation Data'!$I$11,0,10*ROW('Sanitation Data'!I70)),NA())</f>
        <v>#N/A</v>
      </c>
      <c r="AY76" s="100" t="e">
        <f ca="true">+IF(AND(ISNUMBER(OFFSET('Sanitation Data'!$I$12,0,10*ROW('Sanitation Data'!I70))),'Data Summary'!DN76="Yes"),OFFSET('Sanitation Data'!$I$12,0,10*ROW('Sanitation Data'!I70)),NA())</f>
        <v>#N/A</v>
      </c>
      <c r="AZ76" s="101" t="e">
        <f ca="true">+IF(AND(ISNUMBER(OFFSET('Hygiene Data'!$D$5,0,10*ROW('Hygiene Data'!D70))),'Data Summary'!DO76="Yes"),OFFSET('Hygiene Data'!$D$5,0,10*ROW('Hygiene Data'!D70)),NA())</f>
        <v>#N/A</v>
      </c>
      <c r="BA76" s="101" t="e">
        <f ca="true">+IF(AND(ISNUMBER(OFFSET('Hygiene Data'!$D$7,0,10*ROW('Hygiene Data'!D70))),'Data Summary'!DP76="Yes"),OFFSET('Hygiene Data'!$D$7,0,10*ROW('Hygiene Data'!D70)),NA())</f>
        <v>#N/A</v>
      </c>
      <c r="BB76" s="101" t="e">
        <f ca="true">+IF(AND(ISNUMBER(OFFSET('Hygiene Data'!$D$9,0,10*ROW('Hygiene Data'!D70))),'Data Summary'!DQ76="Yes"),OFFSET('Hygiene Data'!$D$9,0,10*ROW('Hygiene Data'!D70)),NA())</f>
        <v>#N/A</v>
      </c>
      <c r="BC76" s="101" t="e">
        <f ca="true">+IF(AND(ISNUMBER(OFFSET('Hygiene Data'!$E$5,0,10*ROW('Hygiene Data'!E70))),'Data Summary'!DR76="Yes"),OFFSET('Hygiene Data'!$E$5,0,10*ROW('Hygiene Data'!E70)),NA())</f>
        <v>#N/A</v>
      </c>
      <c r="BD76" s="101" t="e">
        <f ca="true">+IF(AND(ISNUMBER(OFFSET('Hygiene Data'!$E$7,0,10*ROW('Hygiene Data'!E70))),'Data Summary'!DS76="Yes"),OFFSET('Hygiene Data'!$E$7,0,10*ROW('Hygiene Data'!E70)),NA())</f>
        <v>#N/A</v>
      </c>
      <c r="BE76" s="101" t="e">
        <f ca="true">+IF(AND(ISNUMBER(OFFSET('Hygiene Data'!$E$9,0,10*ROW('Hygiene Data'!E70))),'Data Summary'!DT76="Yes"),OFFSET('Hygiene Data'!$E$9,0,10*ROW('Hygiene Data'!E70)),NA())</f>
        <v>#N/A</v>
      </c>
      <c r="BF76" s="101" t="e">
        <f ca="true">+IF(AND(ISNUMBER(OFFSET('Hygiene Data'!$F$5,0,10*ROW('Hygiene Data'!F70))),'Data Summary'!DU76="Yes"),OFFSET('Hygiene Data'!$F$5,0,10*ROW('Hygiene Data'!F70)),NA())</f>
        <v>#N/A</v>
      </c>
      <c r="BG76" s="101" t="e">
        <f ca="true">+IF(AND(ISNUMBER(OFFSET('Hygiene Data'!$F$7,0,10*ROW('Hygiene Data'!F70))),'Data Summary'!DV76="Yes"),OFFSET('Hygiene Data'!$F$7,0,10*ROW('Hygiene Data'!F70)),NA())</f>
        <v>#N/A</v>
      </c>
      <c r="BH76" s="101" t="e">
        <f ca="true">+IF(AND(ISNUMBER(OFFSET('Hygiene Data'!$F$9,0,10*ROW('Hygiene Data'!F70))),'Data Summary'!DW76="Yes"),OFFSET('Hygiene Data'!$F$9,0,10*ROW('Hygiene Data'!F70)),NA())</f>
        <v>#N/A</v>
      </c>
      <c r="BI76" s="101" t="e">
        <f ca="true">+IF(AND(ISNUMBER(OFFSET('Hygiene Data'!$G$5,0,10*ROW('Hygiene Data'!G70))),'Data Summary'!DX76="Yes"),OFFSET('Hygiene Data'!$G$5,0,10*ROW('Hygiene Data'!G70)),NA())</f>
        <v>#N/A</v>
      </c>
      <c r="BJ76" s="101" t="e">
        <f ca="true">+IF(AND(ISNUMBER(OFFSET('Hygiene Data'!$G$7,0,10*ROW('Hygiene Data'!G70))),'Data Summary'!DY76="Yes"),OFFSET('Hygiene Data'!$G$7,0,10*ROW('Hygiene Data'!G70)),NA())</f>
        <v>#N/A</v>
      </c>
      <c r="BK76" s="101" t="e">
        <f ca="true">+IF(AND(ISNUMBER(OFFSET('Hygiene Data'!$G$9,0,10*ROW('Hygiene Data'!G70))),'Data Summary'!DZ76="Yes"),OFFSET('Hygiene Data'!$G$9,0,10*ROW('Hygiene Data'!G70)),NA())</f>
        <v>#N/A</v>
      </c>
      <c r="BL76" s="101" t="e">
        <f ca="true">+IF(AND(ISNUMBER(OFFSET('Hygiene Data'!$H$5,0,10*ROW('Hygiene Data'!H70))),'Data Summary'!EA76="Yes"),OFFSET('Hygiene Data'!$H$5,0,10*ROW('Hygiene Data'!H70)),NA())</f>
        <v>#N/A</v>
      </c>
      <c r="BM76" s="101" t="e">
        <f ca="true">+IF(AND(ISNUMBER(OFFSET('Hygiene Data'!$H$7,0,10*ROW('Hygiene Data'!H70))),'Data Summary'!EB76="Yes"),OFFSET('Hygiene Data'!$H$7,0,10*ROW('Hygiene Data'!H70)),NA())</f>
        <v>#N/A</v>
      </c>
      <c r="BN76" s="101" t="e">
        <f ca="true">+IF(AND(ISNUMBER(OFFSET('Hygiene Data'!$H$9,0,10*ROW('Hygiene Data'!H70))),'Data Summary'!EC76="Yes"),OFFSET('Hygiene Data'!$H$9,0,10*ROW('Hygiene Data'!H70)),NA())</f>
        <v>#N/A</v>
      </c>
      <c r="BO76" s="101" t="e">
        <f ca="true">+IF(AND(ISNUMBER(OFFSET('Hygiene Data'!$I$5,0,10*ROW('Hygiene Data'!I70))),'Data Summary'!ED76="Yes"),OFFSET('Hygiene Data'!$I$5,0,10*ROW('Hygiene Data'!I70)),NA())</f>
        <v>#N/A</v>
      </c>
      <c r="BP76" s="101" t="e">
        <f ca="true">+IF(AND(ISNUMBER(OFFSET('Hygiene Data'!$I$7,0,10*ROW('Hygiene Data'!I70))),'Data Summary'!EE76="Yes"),OFFSET('Hygiene Data'!$I$7,0,10*ROW('Hygiene Data'!I70)),NA())</f>
        <v>#N/A</v>
      </c>
      <c r="BQ76" s="101" t="e">
        <f ca="true">+IF(AND(ISNUMBER(OFFSET('Hygiene Data'!$I$9,0,10*ROW('Hygiene Data'!I70))),'Data Summary'!EF76="Yes"),OFFSET('Hygiene Data'!$I$9,0,10*ROW('Hygiene Data'!I70)),NA())</f>
        <v>#N/A</v>
      </c>
    </row>
    <row xmlns:x14ac="http://schemas.microsoft.com/office/spreadsheetml/2009/9/ac" r="77" x14ac:dyDescent="0.2">
      <c r="A77" s="362" t="e">
        <f ca="true">+RIGHT('Data Summary'!A77,LEN('Data Summary'!A77)-9)</f>
        <v>#VALUE!</v>
      </c>
      <c r="B77" s="38" t="str">
        <f ca="true">+IF(ISTEXT('Data Summary'!B77),'Data Summary'!B77,"")</f>
        <v/>
      </c>
      <c r="C77" s="361" t="e">
        <f ca="true">+VALUE('Data Summary'!C77)</f>
        <v>#VALUE!</v>
      </c>
      <c r="D77" s="99" t="e">
        <f ca="true">+IF(AND(ISNUMBER(OFFSET('Water Data'!$D$4,0,10*ROW('Water Data'!D71))),'Data Summary'!BS77="Yes"),100-OFFSET('Water Data'!$D$4,0,10*ROW('Water Data'!D71)),NA())</f>
        <v>#N/A</v>
      </c>
      <c r="E77" s="99" t="e">
        <f ca="true">+IF(AND(ISNUMBER(OFFSET('Water Data'!$D$6,0,10*ROW('Water Data'!D71))),'Data Summary'!BT77="Yes"),OFFSET('Water Data'!$D$6,0,10*ROW('Water Data'!D71)),NA())</f>
        <v>#N/A</v>
      </c>
      <c r="F77" s="99" t="e">
        <f ca="true">+IF(AND(ISNUMBER(OFFSET('Water Data'!$D$9,0,10*ROW('Water Data'!D71))),'Data Summary'!BU77="Yes"),OFFSET('Water Data'!$D$9,0,10*ROW('Water Data'!D71)),NA())</f>
        <v>#N/A</v>
      </c>
      <c r="G77" s="99" t="e">
        <f ca="true">+IF(AND(ISNUMBER(OFFSET('Water Data'!$E$4,0,10*ROW('Water Data'!E71))),'Data Summary'!BV77="Yes"),100-OFFSET('Water Data'!$E$4,0,10*ROW('Water Data'!E71)),NA())</f>
        <v>#N/A</v>
      </c>
      <c r="H77" s="99" t="e">
        <f ca="true">+IF(AND(ISNUMBER(OFFSET('Water Data'!$E$6,0,10*ROW('Water Data'!E71))),'Data Summary'!BW77="Yes"),OFFSET('Water Data'!$E$6,0,10*ROW('Water Data'!E71)),NA())</f>
        <v>#N/A</v>
      </c>
      <c r="I77" s="99" t="e">
        <f ca="true">+IF(AND(ISNUMBER(OFFSET('Water Data'!$E$9,0,10*ROW('Water Data'!E71))),'Data Summary'!BX77="Yes"),OFFSET('Water Data'!$E$9,0,10*ROW('Water Data'!E71)),NA())</f>
        <v>#N/A</v>
      </c>
      <c r="J77" s="99" t="e">
        <f ca="true">+IF(AND(ISNUMBER(OFFSET('Water Data'!$F$4,0,10*ROW('Water Data'!F71))),'Data Summary'!BY77="Yes"),100-OFFSET('Water Data'!$F$4,0,10*ROW('Water Data'!F71)),NA())</f>
        <v>#N/A</v>
      </c>
      <c r="K77" s="99" t="e">
        <f ca="true">+IF(AND(ISNUMBER(OFFSET('Water Data'!$F$6,0,10*ROW('Water Data'!F71))),'Data Summary'!BZ77="Yes"),OFFSET('Water Data'!$F$6,0,10*ROW('Water Data'!F71)),NA())</f>
        <v>#N/A</v>
      </c>
      <c r="L77" s="99" t="e">
        <f ca="true">+IF(AND(ISNUMBER(OFFSET('Water Data'!$F$9,0,10*ROW('Water Data'!F71))),'Data Summary'!CA77="Yes"),OFFSET('Water Data'!$F$9,0,10*ROW('Water Data'!F71)),NA())</f>
        <v>#N/A</v>
      </c>
      <c r="M77" s="99" t="e">
        <f ca="true">+IF(AND(ISNUMBER(OFFSET('Water Data'!$G$4,0,10*ROW('Water Data'!G71))),'Data Summary'!CB77="Yes"),100-OFFSET('Water Data'!$G$4,0,10*ROW('Water Data'!G71)),NA())</f>
        <v>#N/A</v>
      </c>
      <c r="N77" s="99" t="e">
        <f ca="true">+IF(AND(ISNUMBER(OFFSET('Water Data'!$G$6,0,10*ROW('Water Data'!G71))),'Data Summary'!CC77="Yes"),OFFSET('Water Data'!$G$6,0,10*ROW('Water Data'!G71)),NA())</f>
        <v>#N/A</v>
      </c>
      <c r="O77" s="99" t="e">
        <f ca="true">+IF(AND(ISNUMBER(OFFSET('Water Data'!$G$9,0,10*ROW('Water Data'!G71))),'Data Summary'!CD77="Yes"),OFFSET('Water Data'!$G$9,0,10*ROW('Water Data'!G71)),NA())</f>
        <v>#N/A</v>
      </c>
      <c r="P77" s="99" t="e">
        <f ca="true">+IF(AND(ISNUMBER(OFFSET('Water Data'!$H$4,0,10*ROW('Water Data'!H71))),'Data Summary'!CE77="Yes"),100-OFFSET('Water Data'!$H$4,0,10*ROW('Water Data'!H71)),NA())</f>
        <v>#N/A</v>
      </c>
      <c r="Q77" s="99" t="e">
        <f ca="true">+IF(AND(ISNUMBER(OFFSET('Water Data'!$H$6,0,10*ROW('Water Data'!H71))),'Data Summary'!CF77="Yes"),OFFSET('Water Data'!$H$6,0,10*ROW('Water Data'!H71)),NA())</f>
        <v>#N/A</v>
      </c>
      <c r="R77" s="99" t="e">
        <f ca="true">+IF(AND(ISNUMBER(OFFSET('Water Data'!$H$9,0,10*ROW('Water Data'!H71))),'Data Summary'!CG77="Yes"),OFFSET('Water Data'!$H$9,0,10*ROW('Water Data'!H71)),NA())</f>
        <v>#N/A</v>
      </c>
      <c r="S77" s="99" t="e">
        <f ca="true">+IF(AND(ISNUMBER(OFFSET('Water Data'!$I$4,0,10*ROW('Water Data'!I71))),'Data Summary'!CH77="Yes"),100-OFFSET('Water Data'!$I$4,0,10*ROW('Water Data'!I71)),NA())</f>
        <v>#N/A</v>
      </c>
      <c r="T77" s="99" t="e">
        <f ca="true">+IF(AND(ISNUMBER(OFFSET('Water Data'!$I$6,0,10*ROW('Water Data'!I71))),'Data Summary'!CI77="Yes"),OFFSET('Water Data'!$I$6,0,10*ROW('Water Data'!I71)),NA())</f>
        <v>#N/A</v>
      </c>
      <c r="U77" s="99" t="e">
        <f ca="true">+IF(AND(ISNUMBER(OFFSET('Water Data'!$I$9,0,10*ROW('Water Data'!I71))),'Data Summary'!CJ77="Yes"),OFFSET('Water Data'!$I$9,0,10*ROW('Water Data'!I71)),NA())</f>
        <v>#N/A</v>
      </c>
      <c r="V77" s="100" t="e">
        <f ca="true">+IF(AND(ISNUMBER(OFFSET('Sanitation Data'!$D$4,0,10*ROW('Sanitation Data'!D71))),'Data Summary'!CK77="Yes"),100-OFFSET('Sanitation Data'!$D$4,0,10*ROW('Sanitation Data'!D71)),NA())</f>
        <v>#N/A</v>
      </c>
      <c r="W77" s="100" t="e">
        <f ca="true">+IF(AND(ISNUMBER(OFFSET('Sanitation Data'!$D$6,0,10*ROW('Sanitation Data'!D71))),'Data Summary'!CL77="Yes"),OFFSET('Sanitation Data'!$D$6,0,10*ROW('Sanitation Data'!D71)),NA())</f>
        <v>#N/A</v>
      </c>
      <c r="X77" s="100" t="e">
        <f ca="true">+IF(AND(ISNUMBER(OFFSET('Sanitation Data'!$D$10,0,10*ROW('Sanitation Data'!D71))),'Data Summary'!CM77="Yes"),OFFSET('Sanitation Data'!$D$10,0,10*ROW('Sanitation Data'!D71)),NA())</f>
        <v>#N/A</v>
      </c>
      <c r="Y77" s="100" t="e">
        <f ca="true">+IF(AND(ISNUMBER(OFFSET('Sanitation Data'!$D$11,0,10*ROW('Sanitation Data'!D71))),'Data Summary'!CN77="Yes"),OFFSET('Sanitation Data'!$D$11,0,10*ROW('Sanitation Data'!D71)),NA())</f>
        <v>#N/A</v>
      </c>
      <c r="Z77" s="100" t="e">
        <f ca="true">+IF(AND(ISNUMBER(OFFSET('Sanitation Data'!$D$12,0,10*ROW('Sanitation Data'!D71))),'Data Summary'!CO77="Yes"),OFFSET('Sanitation Data'!$D$12,0,10*ROW('Sanitation Data'!D71)),NA())</f>
        <v>#N/A</v>
      </c>
      <c r="AA77" s="100" t="e">
        <f ca="true">+IF(AND(ISNUMBER(OFFSET('Sanitation Data'!$E$4,0,10*ROW('Sanitation Data'!E71))),'Data Summary'!CP77="Yes"),100-OFFSET('Sanitation Data'!$E$4,0,10*ROW('Sanitation Data'!E71)),NA())</f>
        <v>#N/A</v>
      </c>
      <c r="AB77" s="100" t="e">
        <f ca="true">+IF(AND(ISNUMBER(OFFSET('Sanitation Data'!$E$6,0,10*ROW('Sanitation Data'!E71))),'Data Summary'!CQ77="Yes"),OFFSET('Sanitation Data'!$E$6,0,10*ROW('Sanitation Data'!E71)),NA())</f>
        <v>#N/A</v>
      </c>
      <c r="AC77" s="100" t="e">
        <f ca="true">+IF(AND(ISNUMBER(OFFSET('Sanitation Data'!$E$10,0,10*ROW('Sanitation Data'!E71))),'Data Summary'!CR77="Yes"),OFFSET('Sanitation Data'!$E$10,0,10*ROW('Sanitation Data'!E71)),NA())</f>
        <v>#N/A</v>
      </c>
      <c r="AD77" s="100" t="e">
        <f ca="true">+IF(AND(ISNUMBER(OFFSET('Sanitation Data'!$E$11,0,10*ROW('Sanitation Data'!E71))),'Data Summary'!CS77="Yes"),OFFSET('Sanitation Data'!$E$11,0,10*ROW('Sanitation Data'!E71)),NA())</f>
        <v>#N/A</v>
      </c>
      <c r="AE77" s="100" t="e">
        <f ca="true">+IF(AND(ISNUMBER(OFFSET('Sanitation Data'!$E$12,0,10*ROW('Sanitation Data'!E71))),'Data Summary'!CT77="Yes"),OFFSET('Sanitation Data'!$E$12,0,10*ROW('Sanitation Data'!E71)),NA())</f>
        <v>#N/A</v>
      </c>
      <c r="AF77" s="100" t="e">
        <f ca="true">+IF(AND(ISNUMBER(OFFSET('Sanitation Data'!$F$4,0,10*ROW('Sanitation Data'!F71))),'Data Summary'!CU77="Yes"),100-OFFSET('Sanitation Data'!$F$4,0,10*ROW('Sanitation Data'!F71)),NA())</f>
        <v>#N/A</v>
      </c>
      <c r="AG77" s="100" t="e">
        <f ca="true">+IF(AND(ISNUMBER(OFFSET('Sanitation Data'!$F$6,0,10*ROW('Sanitation Data'!F71))),'Data Summary'!CV77="Yes"),OFFSET('Sanitation Data'!$F$6,0,10*ROW('Sanitation Data'!F71)),NA())</f>
        <v>#N/A</v>
      </c>
      <c r="AH77" s="100" t="e">
        <f ca="true">+IF(AND(ISNUMBER(OFFSET('Sanitation Data'!$F$10,0,10*ROW('Sanitation Data'!F71))),'Data Summary'!CW77="Yes"),OFFSET('Sanitation Data'!$F$10,0,10*ROW('Sanitation Data'!F71)),NA())</f>
        <v>#N/A</v>
      </c>
      <c r="AI77" s="100" t="e">
        <f ca="true">+IF(AND(ISNUMBER(OFFSET('Sanitation Data'!$F$11,0,10*ROW('Sanitation Data'!F71))),'Data Summary'!CX77="Yes"),OFFSET('Sanitation Data'!$F$11,0,10*ROW('Sanitation Data'!F71)),NA())</f>
        <v>#N/A</v>
      </c>
      <c r="AJ77" s="100" t="e">
        <f ca="true">+IF(AND(ISNUMBER(OFFSET('Sanitation Data'!$F$12,0,10*ROW('Sanitation Data'!F71))),'Data Summary'!CY77="Yes"),OFFSET('Sanitation Data'!$F$12,0,10*ROW('Sanitation Data'!F71)),NA())</f>
        <v>#N/A</v>
      </c>
      <c r="AK77" s="100" t="e">
        <f ca="true">+IF(AND(ISNUMBER(OFFSET('Sanitation Data'!$G$4,0,10*ROW('Sanitation Data'!G71))),'Data Summary'!CZ77="Yes"),100-OFFSET('Sanitation Data'!$G$4,0,10*ROW('Sanitation Data'!G71)),NA())</f>
        <v>#N/A</v>
      </c>
      <c r="AL77" s="100" t="e">
        <f ca="true">+IF(AND(ISNUMBER(OFFSET('Sanitation Data'!$G$6,0,10*ROW('Sanitation Data'!G71))),'Data Summary'!DA77="Yes"),OFFSET('Sanitation Data'!$G$6,0,10*ROW('Sanitation Data'!G71)),NA())</f>
        <v>#N/A</v>
      </c>
      <c r="AM77" s="100" t="e">
        <f ca="true">+IF(AND(ISNUMBER(OFFSET('Sanitation Data'!$G$10,0,10*ROW('Sanitation Data'!G71))),'Data Summary'!DB77="Yes"),OFFSET('Sanitation Data'!$G$10,0,10*ROW('Sanitation Data'!G71)),NA())</f>
        <v>#N/A</v>
      </c>
      <c r="AN77" s="100" t="e">
        <f ca="true">+IF(AND(ISNUMBER(OFFSET('Sanitation Data'!$G$11,0,10*ROW('Sanitation Data'!G71))),'Data Summary'!DC77="Yes"),OFFSET('Sanitation Data'!$G$11,0,10*ROW('Sanitation Data'!G71)),NA())</f>
        <v>#N/A</v>
      </c>
      <c r="AO77" s="100" t="e">
        <f ca="true">+IF(AND(ISNUMBER(OFFSET('Sanitation Data'!$G$12,0,10*ROW('Sanitation Data'!G71))),'Data Summary'!DD77="Yes"),OFFSET('Sanitation Data'!$G$12,0,10*ROW('Sanitation Data'!G71)),NA())</f>
        <v>#N/A</v>
      </c>
      <c r="AP77" s="100" t="e">
        <f ca="true">+IF(AND(ISNUMBER(OFFSET('Sanitation Data'!$H$4,0,10*ROW('Sanitation Data'!H71))),'Data Summary'!DE77="Yes"),100-OFFSET('Sanitation Data'!$H$4,0,10*ROW('Sanitation Data'!H71)),NA())</f>
        <v>#N/A</v>
      </c>
      <c r="AQ77" s="100" t="e">
        <f ca="true">+IF(AND(ISNUMBER(OFFSET('Sanitation Data'!$H$6,0,10*ROW('Sanitation Data'!H71))),'Data Summary'!DF77="Yes"),OFFSET('Sanitation Data'!$H$6,0,10*ROW('Sanitation Data'!H71)),NA())</f>
        <v>#N/A</v>
      </c>
      <c r="AR77" s="100" t="e">
        <f ca="true">+IF(AND(ISNUMBER(OFFSET('Sanitation Data'!$H$10,0,10*ROW('Sanitation Data'!H71))),'Data Summary'!DG77="Yes"),OFFSET('Sanitation Data'!$H$10,0,10*ROW('Sanitation Data'!H71)),NA())</f>
        <v>#N/A</v>
      </c>
      <c r="AS77" s="100" t="e">
        <f ca="true">+IF(AND(ISNUMBER(OFFSET('Sanitation Data'!$H$11,0,10*ROW('Sanitation Data'!H71))),'Data Summary'!DH77="Yes"),OFFSET('Sanitation Data'!$H$11,0,10*ROW('Sanitation Data'!H71)),NA())</f>
        <v>#N/A</v>
      </c>
      <c r="AT77" s="100" t="e">
        <f ca="true">+IF(AND(ISNUMBER(OFFSET('Sanitation Data'!$H$12,0,10*ROW('Sanitation Data'!H71))),'Data Summary'!DI77="Yes"),OFFSET('Sanitation Data'!$H$12,0,10*ROW('Sanitation Data'!H71)),NA())</f>
        <v>#N/A</v>
      </c>
      <c r="AU77" s="100" t="e">
        <f ca="true">+IF(AND(ISNUMBER(OFFSET('Sanitation Data'!$I$4,0,10*ROW('Sanitation Data'!I71))),'Data Summary'!DJ77="Yes"),100-OFFSET('Sanitation Data'!$I$4,0,10*ROW('Sanitation Data'!I71)),NA())</f>
        <v>#N/A</v>
      </c>
      <c r="AV77" s="100" t="e">
        <f ca="true">+IF(AND(ISNUMBER(OFFSET('Sanitation Data'!$I$6,0,10*ROW('Sanitation Data'!I71))),'Data Summary'!DK77="Yes"),OFFSET('Sanitation Data'!$I$6,0,10*ROW('Sanitation Data'!I71)),NA())</f>
        <v>#N/A</v>
      </c>
      <c r="AW77" s="100" t="e">
        <f ca="true">+IF(AND(ISNUMBER(OFFSET('Sanitation Data'!$I$10,0,10*ROW('Sanitation Data'!I71))),'Data Summary'!DL77="Yes"),OFFSET('Sanitation Data'!$I$10,0,10*ROW('Sanitation Data'!I71)),NA())</f>
        <v>#N/A</v>
      </c>
      <c r="AX77" s="100" t="e">
        <f ca="true">+IF(AND(ISNUMBER(OFFSET('Sanitation Data'!$I$11,0,10*ROW('Sanitation Data'!I71))),'Data Summary'!DM77="Yes"),OFFSET('Sanitation Data'!$I$11,0,10*ROW('Sanitation Data'!I71)),NA())</f>
        <v>#N/A</v>
      </c>
      <c r="AY77" s="100" t="e">
        <f ca="true">+IF(AND(ISNUMBER(OFFSET('Sanitation Data'!$I$12,0,10*ROW('Sanitation Data'!I71))),'Data Summary'!DN77="Yes"),OFFSET('Sanitation Data'!$I$12,0,10*ROW('Sanitation Data'!I71)),NA())</f>
        <v>#N/A</v>
      </c>
      <c r="AZ77" s="101" t="e">
        <f ca="true">+IF(AND(ISNUMBER(OFFSET('Hygiene Data'!$D$5,0,10*ROW('Hygiene Data'!D71))),'Data Summary'!DO77="Yes"),OFFSET('Hygiene Data'!$D$5,0,10*ROW('Hygiene Data'!D71)),NA())</f>
        <v>#N/A</v>
      </c>
      <c r="BA77" s="101" t="e">
        <f ca="true">+IF(AND(ISNUMBER(OFFSET('Hygiene Data'!$D$7,0,10*ROW('Hygiene Data'!D71))),'Data Summary'!DP77="Yes"),OFFSET('Hygiene Data'!$D$7,0,10*ROW('Hygiene Data'!D71)),NA())</f>
        <v>#N/A</v>
      </c>
      <c r="BB77" s="101" t="e">
        <f ca="true">+IF(AND(ISNUMBER(OFFSET('Hygiene Data'!$D$9,0,10*ROW('Hygiene Data'!D71))),'Data Summary'!DQ77="Yes"),OFFSET('Hygiene Data'!$D$9,0,10*ROW('Hygiene Data'!D71)),NA())</f>
        <v>#N/A</v>
      </c>
      <c r="BC77" s="101" t="e">
        <f ca="true">+IF(AND(ISNUMBER(OFFSET('Hygiene Data'!$E$5,0,10*ROW('Hygiene Data'!E71))),'Data Summary'!DR77="Yes"),OFFSET('Hygiene Data'!$E$5,0,10*ROW('Hygiene Data'!E71)),NA())</f>
        <v>#N/A</v>
      </c>
      <c r="BD77" s="101" t="e">
        <f ca="true">+IF(AND(ISNUMBER(OFFSET('Hygiene Data'!$E$7,0,10*ROW('Hygiene Data'!E71))),'Data Summary'!DS77="Yes"),OFFSET('Hygiene Data'!$E$7,0,10*ROW('Hygiene Data'!E71)),NA())</f>
        <v>#N/A</v>
      </c>
      <c r="BE77" s="101" t="e">
        <f ca="true">+IF(AND(ISNUMBER(OFFSET('Hygiene Data'!$E$9,0,10*ROW('Hygiene Data'!E71))),'Data Summary'!DT77="Yes"),OFFSET('Hygiene Data'!$E$9,0,10*ROW('Hygiene Data'!E71)),NA())</f>
        <v>#N/A</v>
      </c>
      <c r="BF77" s="101" t="e">
        <f ca="true">+IF(AND(ISNUMBER(OFFSET('Hygiene Data'!$F$5,0,10*ROW('Hygiene Data'!F71))),'Data Summary'!DU77="Yes"),OFFSET('Hygiene Data'!$F$5,0,10*ROW('Hygiene Data'!F71)),NA())</f>
        <v>#N/A</v>
      </c>
      <c r="BG77" s="101" t="e">
        <f ca="true">+IF(AND(ISNUMBER(OFFSET('Hygiene Data'!$F$7,0,10*ROW('Hygiene Data'!F71))),'Data Summary'!DV77="Yes"),OFFSET('Hygiene Data'!$F$7,0,10*ROW('Hygiene Data'!F71)),NA())</f>
        <v>#N/A</v>
      </c>
      <c r="BH77" s="101" t="e">
        <f ca="true">+IF(AND(ISNUMBER(OFFSET('Hygiene Data'!$F$9,0,10*ROW('Hygiene Data'!F71))),'Data Summary'!DW77="Yes"),OFFSET('Hygiene Data'!$F$9,0,10*ROW('Hygiene Data'!F71)),NA())</f>
        <v>#N/A</v>
      </c>
      <c r="BI77" s="101" t="e">
        <f ca="true">+IF(AND(ISNUMBER(OFFSET('Hygiene Data'!$G$5,0,10*ROW('Hygiene Data'!G71))),'Data Summary'!DX77="Yes"),OFFSET('Hygiene Data'!$G$5,0,10*ROW('Hygiene Data'!G71)),NA())</f>
        <v>#N/A</v>
      </c>
      <c r="BJ77" s="101" t="e">
        <f ca="true">+IF(AND(ISNUMBER(OFFSET('Hygiene Data'!$G$7,0,10*ROW('Hygiene Data'!G71))),'Data Summary'!DY77="Yes"),OFFSET('Hygiene Data'!$G$7,0,10*ROW('Hygiene Data'!G71)),NA())</f>
        <v>#N/A</v>
      </c>
      <c r="BK77" s="101" t="e">
        <f ca="true">+IF(AND(ISNUMBER(OFFSET('Hygiene Data'!$G$9,0,10*ROW('Hygiene Data'!G71))),'Data Summary'!DZ77="Yes"),OFFSET('Hygiene Data'!$G$9,0,10*ROW('Hygiene Data'!G71)),NA())</f>
        <v>#N/A</v>
      </c>
      <c r="BL77" s="101" t="e">
        <f ca="true">+IF(AND(ISNUMBER(OFFSET('Hygiene Data'!$H$5,0,10*ROW('Hygiene Data'!H71))),'Data Summary'!EA77="Yes"),OFFSET('Hygiene Data'!$H$5,0,10*ROW('Hygiene Data'!H71)),NA())</f>
        <v>#N/A</v>
      </c>
      <c r="BM77" s="101" t="e">
        <f ca="true">+IF(AND(ISNUMBER(OFFSET('Hygiene Data'!$H$7,0,10*ROW('Hygiene Data'!H71))),'Data Summary'!EB77="Yes"),OFFSET('Hygiene Data'!$H$7,0,10*ROW('Hygiene Data'!H71)),NA())</f>
        <v>#N/A</v>
      </c>
      <c r="BN77" s="101" t="e">
        <f ca="true">+IF(AND(ISNUMBER(OFFSET('Hygiene Data'!$H$9,0,10*ROW('Hygiene Data'!H71))),'Data Summary'!EC77="Yes"),OFFSET('Hygiene Data'!$H$9,0,10*ROW('Hygiene Data'!H71)),NA())</f>
        <v>#N/A</v>
      </c>
      <c r="BO77" s="101" t="e">
        <f ca="true">+IF(AND(ISNUMBER(OFFSET('Hygiene Data'!$I$5,0,10*ROW('Hygiene Data'!I71))),'Data Summary'!ED77="Yes"),OFFSET('Hygiene Data'!$I$5,0,10*ROW('Hygiene Data'!I71)),NA())</f>
        <v>#N/A</v>
      </c>
      <c r="BP77" s="101" t="e">
        <f ca="true">+IF(AND(ISNUMBER(OFFSET('Hygiene Data'!$I$7,0,10*ROW('Hygiene Data'!I71))),'Data Summary'!EE77="Yes"),OFFSET('Hygiene Data'!$I$7,0,10*ROW('Hygiene Data'!I71)),NA())</f>
        <v>#N/A</v>
      </c>
      <c r="BQ77" s="101" t="e">
        <f ca="true">+IF(AND(ISNUMBER(OFFSET('Hygiene Data'!$I$9,0,10*ROW('Hygiene Data'!I71))),'Data Summary'!EF77="Yes"),OFFSET('Hygiene Data'!$I$9,0,10*ROW('Hygiene Data'!I71)),NA())</f>
        <v>#N/A</v>
      </c>
    </row>
    <row xmlns:x14ac="http://schemas.microsoft.com/office/spreadsheetml/2009/9/ac" r="78" x14ac:dyDescent="0.2">
      <c r="A78" s="362" t="e">
        <f ca="true">+RIGHT('Data Summary'!A78,LEN('Data Summary'!A78)-9)</f>
        <v>#VALUE!</v>
      </c>
      <c r="B78" s="38" t="str">
        <f ca="true">+IF(ISTEXT('Data Summary'!B78),'Data Summary'!B78,"")</f>
        <v/>
      </c>
      <c r="C78" s="361" t="e">
        <f ca="true">+VALUE('Data Summary'!C78)</f>
        <v>#VALUE!</v>
      </c>
      <c r="D78" s="99" t="e">
        <f ca="true">+IF(AND(ISNUMBER(OFFSET('Water Data'!$D$4,0,10*ROW('Water Data'!D72))),'Data Summary'!BS78="Yes"),100-OFFSET('Water Data'!$D$4,0,10*ROW('Water Data'!D72)),NA())</f>
        <v>#N/A</v>
      </c>
      <c r="E78" s="99" t="e">
        <f ca="true">+IF(AND(ISNUMBER(OFFSET('Water Data'!$D$6,0,10*ROW('Water Data'!D72))),'Data Summary'!BT78="Yes"),OFFSET('Water Data'!$D$6,0,10*ROW('Water Data'!D72)),NA())</f>
        <v>#N/A</v>
      </c>
      <c r="F78" s="99" t="e">
        <f ca="true">+IF(AND(ISNUMBER(OFFSET('Water Data'!$D$9,0,10*ROW('Water Data'!D72))),'Data Summary'!BU78="Yes"),OFFSET('Water Data'!$D$9,0,10*ROW('Water Data'!D72)),NA())</f>
        <v>#N/A</v>
      </c>
      <c r="G78" s="99" t="e">
        <f ca="true">+IF(AND(ISNUMBER(OFFSET('Water Data'!$E$4,0,10*ROW('Water Data'!E72))),'Data Summary'!BV78="Yes"),100-OFFSET('Water Data'!$E$4,0,10*ROW('Water Data'!E72)),NA())</f>
        <v>#N/A</v>
      </c>
      <c r="H78" s="99" t="e">
        <f ca="true">+IF(AND(ISNUMBER(OFFSET('Water Data'!$E$6,0,10*ROW('Water Data'!E72))),'Data Summary'!BW78="Yes"),OFFSET('Water Data'!$E$6,0,10*ROW('Water Data'!E72)),NA())</f>
        <v>#N/A</v>
      </c>
      <c r="I78" s="99" t="e">
        <f ca="true">+IF(AND(ISNUMBER(OFFSET('Water Data'!$E$9,0,10*ROW('Water Data'!E72))),'Data Summary'!BX78="Yes"),OFFSET('Water Data'!$E$9,0,10*ROW('Water Data'!E72)),NA())</f>
        <v>#N/A</v>
      </c>
      <c r="J78" s="99" t="e">
        <f ca="true">+IF(AND(ISNUMBER(OFFSET('Water Data'!$F$4,0,10*ROW('Water Data'!F72))),'Data Summary'!BY78="Yes"),100-OFFSET('Water Data'!$F$4,0,10*ROW('Water Data'!F72)),NA())</f>
        <v>#N/A</v>
      </c>
      <c r="K78" s="99" t="e">
        <f ca="true">+IF(AND(ISNUMBER(OFFSET('Water Data'!$F$6,0,10*ROW('Water Data'!F72))),'Data Summary'!BZ78="Yes"),OFFSET('Water Data'!$F$6,0,10*ROW('Water Data'!F72)),NA())</f>
        <v>#N/A</v>
      </c>
      <c r="L78" s="99" t="e">
        <f ca="true">+IF(AND(ISNUMBER(OFFSET('Water Data'!$F$9,0,10*ROW('Water Data'!F72))),'Data Summary'!CA78="Yes"),OFFSET('Water Data'!$F$9,0,10*ROW('Water Data'!F72)),NA())</f>
        <v>#N/A</v>
      </c>
      <c r="M78" s="99" t="e">
        <f ca="true">+IF(AND(ISNUMBER(OFFSET('Water Data'!$G$4,0,10*ROW('Water Data'!G72))),'Data Summary'!CB78="Yes"),100-OFFSET('Water Data'!$G$4,0,10*ROW('Water Data'!G72)),NA())</f>
        <v>#N/A</v>
      </c>
      <c r="N78" s="99" t="e">
        <f ca="true">+IF(AND(ISNUMBER(OFFSET('Water Data'!$G$6,0,10*ROW('Water Data'!G72))),'Data Summary'!CC78="Yes"),OFFSET('Water Data'!$G$6,0,10*ROW('Water Data'!G72)),NA())</f>
        <v>#N/A</v>
      </c>
      <c r="O78" s="99" t="e">
        <f ca="true">+IF(AND(ISNUMBER(OFFSET('Water Data'!$G$9,0,10*ROW('Water Data'!G72))),'Data Summary'!CD78="Yes"),OFFSET('Water Data'!$G$9,0,10*ROW('Water Data'!G72)),NA())</f>
        <v>#N/A</v>
      </c>
      <c r="P78" s="99" t="e">
        <f ca="true">+IF(AND(ISNUMBER(OFFSET('Water Data'!$H$4,0,10*ROW('Water Data'!H72))),'Data Summary'!CE78="Yes"),100-OFFSET('Water Data'!$H$4,0,10*ROW('Water Data'!H72)),NA())</f>
        <v>#N/A</v>
      </c>
      <c r="Q78" s="99" t="e">
        <f ca="true">+IF(AND(ISNUMBER(OFFSET('Water Data'!$H$6,0,10*ROW('Water Data'!H72))),'Data Summary'!CF78="Yes"),OFFSET('Water Data'!$H$6,0,10*ROW('Water Data'!H72)),NA())</f>
        <v>#N/A</v>
      </c>
      <c r="R78" s="99" t="e">
        <f ca="true">+IF(AND(ISNUMBER(OFFSET('Water Data'!$H$9,0,10*ROW('Water Data'!H72))),'Data Summary'!CG78="Yes"),OFFSET('Water Data'!$H$9,0,10*ROW('Water Data'!H72)),NA())</f>
        <v>#N/A</v>
      </c>
      <c r="S78" s="99" t="e">
        <f ca="true">+IF(AND(ISNUMBER(OFFSET('Water Data'!$I$4,0,10*ROW('Water Data'!I72))),'Data Summary'!CH78="Yes"),100-OFFSET('Water Data'!$I$4,0,10*ROW('Water Data'!I72)),NA())</f>
        <v>#N/A</v>
      </c>
      <c r="T78" s="99" t="e">
        <f ca="true">+IF(AND(ISNUMBER(OFFSET('Water Data'!$I$6,0,10*ROW('Water Data'!I72))),'Data Summary'!CI78="Yes"),OFFSET('Water Data'!$I$6,0,10*ROW('Water Data'!I72)),NA())</f>
        <v>#N/A</v>
      </c>
      <c r="U78" s="99" t="e">
        <f ca="true">+IF(AND(ISNUMBER(OFFSET('Water Data'!$I$9,0,10*ROW('Water Data'!I72))),'Data Summary'!CJ78="Yes"),OFFSET('Water Data'!$I$9,0,10*ROW('Water Data'!I72)),NA())</f>
        <v>#N/A</v>
      </c>
      <c r="V78" s="100" t="e">
        <f ca="true">+IF(AND(ISNUMBER(OFFSET('Sanitation Data'!$D$4,0,10*ROW('Sanitation Data'!D72))),'Data Summary'!CK78="Yes"),100-OFFSET('Sanitation Data'!$D$4,0,10*ROW('Sanitation Data'!D72)),NA())</f>
        <v>#N/A</v>
      </c>
      <c r="W78" s="100" t="e">
        <f ca="true">+IF(AND(ISNUMBER(OFFSET('Sanitation Data'!$D$6,0,10*ROW('Sanitation Data'!D72))),'Data Summary'!CL78="Yes"),OFFSET('Sanitation Data'!$D$6,0,10*ROW('Sanitation Data'!D72)),NA())</f>
        <v>#N/A</v>
      </c>
      <c r="X78" s="100" t="e">
        <f ca="true">+IF(AND(ISNUMBER(OFFSET('Sanitation Data'!$D$10,0,10*ROW('Sanitation Data'!D72))),'Data Summary'!CM78="Yes"),OFFSET('Sanitation Data'!$D$10,0,10*ROW('Sanitation Data'!D72)),NA())</f>
        <v>#N/A</v>
      </c>
      <c r="Y78" s="100" t="e">
        <f ca="true">+IF(AND(ISNUMBER(OFFSET('Sanitation Data'!$D$11,0,10*ROW('Sanitation Data'!D72))),'Data Summary'!CN78="Yes"),OFFSET('Sanitation Data'!$D$11,0,10*ROW('Sanitation Data'!D72)),NA())</f>
        <v>#N/A</v>
      </c>
      <c r="Z78" s="100" t="e">
        <f ca="true">+IF(AND(ISNUMBER(OFFSET('Sanitation Data'!$D$12,0,10*ROW('Sanitation Data'!D72))),'Data Summary'!CO78="Yes"),OFFSET('Sanitation Data'!$D$12,0,10*ROW('Sanitation Data'!D72)),NA())</f>
        <v>#N/A</v>
      </c>
      <c r="AA78" s="100" t="e">
        <f ca="true">+IF(AND(ISNUMBER(OFFSET('Sanitation Data'!$E$4,0,10*ROW('Sanitation Data'!E72))),'Data Summary'!CP78="Yes"),100-OFFSET('Sanitation Data'!$E$4,0,10*ROW('Sanitation Data'!E72)),NA())</f>
        <v>#N/A</v>
      </c>
      <c r="AB78" s="100" t="e">
        <f ca="true">+IF(AND(ISNUMBER(OFFSET('Sanitation Data'!$E$6,0,10*ROW('Sanitation Data'!E72))),'Data Summary'!CQ78="Yes"),OFFSET('Sanitation Data'!$E$6,0,10*ROW('Sanitation Data'!E72)),NA())</f>
        <v>#N/A</v>
      </c>
      <c r="AC78" s="100" t="e">
        <f ca="true">+IF(AND(ISNUMBER(OFFSET('Sanitation Data'!$E$10,0,10*ROW('Sanitation Data'!E72))),'Data Summary'!CR78="Yes"),OFFSET('Sanitation Data'!$E$10,0,10*ROW('Sanitation Data'!E72)),NA())</f>
        <v>#N/A</v>
      </c>
      <c r="AD78" s="100" t="e">
        <f ca="true">+IF(AND(ISNUMBER(OFFSET('Sanitation Data'!$E$11,0,10*ROW('Sanitation Data'!E72))),'Data Summary'!CS78="Yes"),OFFSET('Sanitation Data'!$E$11,0,10*ROW('Sanitation Data'!E72)),NA())</f>
        <v>#N/A</v>
      </c>
      <c r="AE78" s="100" t="e">
        <f ca="true">+IF(AND(ISNUMBER(OFFSET('Sanitation Data'!$E$12,0,10*ROW('Sanitation Data'!E72))),'Data Summary'!CT78="Yes"),OFFSET('Sanitation Data'!$E$12,0,10*ROW('Sanitation Data'!E72)),NA())</f>
        <v>#N/A</v>
      </c>
      <c r="AF78" s="100" t="e">
        <f ca="true">+IF(AND(ISNUMBER(OFFSET('Sanitation Data'!$F$4,0,10*ROW('Sanitation Data'!F72))),'Data Summary'!CU78="Yes"),100-OFFSET('Sanitation Data'!$F$4,0,10*ROW('Sanitation Data'!F72)),NA())</f>
        <v>#N/A</v>
      </c>
      <c r="AG78" s="100" t="e">
        <f ca="true">+IF(AND(ISNUMBER(OFFSET('Sanitation Data'!$F$6,0,10*ROW('Sanitation Data'!F72))),'Data Summary'!CV78="Yes"),OFFSET('Sanitation Data'!$F$6,0,10*ROW('Sanitation Data'!F72)),NA())</f>
        <v>#N/A</v>
      </c>
      <c r="AH78" s="100" t="e">
        <f ca="true">+IF(AND(ISNUMBER(OFFSET('Sanitation Data'!$F$10,0,10*ROW('Sanitation Data'!F72))),'Data Summary'!CW78="Yes"),OFFSET('Sanitation Data'!$F$10,0,10*ROW('Sanitation Data'!F72)),NA())</f>
        <v>#N/A</v>
      </c>
      <c r="AI78" s="100" t="e">
        <f ca="true">+IF(AND(ISNUMBER(OFFSET('Sanitation Data'!$F$11,0,10*ROW('Sanitation Data'!F72))),'Data Summary'!CX78="Yes"),OFFSET('Sanitation Data'!$F$11,0,10*ROW('Sanitation Data'!F72)),NA())</f>
        <v>#N/A</v>
      </c>
      <c r="AJ78" s="100" t="e">
        <f ca="true">+IF(AND(ISNUMBER(OFFSET('Sanitation Data'!$F$12,0,10*ROW('Sanitation Data'!F72))),'Data Summary'!CY78="Yes"),OFFSET('Sanitation Data'!$F$12,0,10*ROW('Sanitation Data'!F72)),NA())</f>
        <v>#N/A</v>
      </c>
      <c r="AK78" s="100" t="e">
        <f ca="true">+IF(AND(ISNUMBER(OFFSET('Sanitation Data'!$G$4,0,10*ROW('Sanitation Data'!G72))),'Data Summary'!CZ78="Yes"),100-OFFSET('Sanitation Data'!$G$4,0,10*ROW('Sanitation Data'!G72)),NA())</f>
        <v>#N/A</v>
      </c>
      <c r="AL78" s="100" t="e">
        <f ca="true">+IF(AND(ISNUMBER(OFFSET('Sanitation Data'!$G$6,0,10*ROW('Sanitation Data'!G72))),'Data Summary'!DA78="Yes"),OFFSET('Sanitation Data'!$G$6,0,10*ROW('Sanitation Data'!G72)),NA())</f>
        <v>#N/A</v>
      </c>
      <c r="AM78" s="100" t="e">
        <f ca="true">+IF(AND(ISNUMBER(OFFSET('Sanitation Data'!$G$10,0,10*ROW('Sanitation Data'!G72))),'Data Summary'!DB78="Yes"),OFFSET('Sanitation Data'!$G$10,0,10*ROW('Sanitation Data'!G72)),NA())</f>
        <v>#N/A</v>
      </c>
      <c r="AN78" s="100" t="e">
        <f ca="true">+IF(AND(ISNUMBER(OFFSET('Sanitation Data'!$G$11,0,10*ROW('Sanitation Data'!G72))),'Data Summary'!DC78="Yes"),OFFSET('Sanitation Data'!$G$11,0,10*ROW('Sanitation Data'!G72)),NA())</f>
        <v>#N/A</v>
      </c>
      <c r="AO78" s="100" t="e">
        <f ca="true">+IF(AND(ISNUMBER(OFFSET('Sanitation Data'!$G$12,0,10*ROW('Sanitation Data'!G72))),'Data Summary'!DD78="Yes"),OFFSET('Sanitation Data'!$G$12,0,10*ROW('Sanitation Data'!G72)),NA())</f>
        <v>#N/A</v>
      </c>
      <c r="AP78" s="100" t="e">
        <f ca="true">+IF(AND(ISNUMBER(OFFSET('Sanitation Data'!$H$4,0,10*ROW('Sanitation Data'!H72))),'Data Summary'!DE78="Yes"),100-OFFSET('Sanitation Data'!$H$4,0,10*ROW('Sanitation Data'!H72)),NA())</f>
        <v>#N/A</v>
      </c>
      <c r="AQ78" s="100" t="e">
        <f ca="true">+IF(AND(ISNUMBER(OFFSET('Sanitation Data'!$H$6,0,10*ROW('Sanitation Data'!H72))),'Data Summary'!DF78="Yes"),OFFSET('Sanitation Data'!$H$6,0,10*ROW('Sanitation Data'!H72)),NA())</f>
        <v>#N/A</v>
      </c>
      <c r="AR78" s="100" t="e">
        <f ca="true">+IF(AND(ISNUMBER(OFFSET('Sanitation Data'!$H$10,0,10*ROW('Sanitation Data'!H72))),'Data Summary'!DG78="Yes"),OFFSET('Sanitation Data'!$H$10,0,10*ROW('Sanitation Data'!H72)),NA())</f>
        <v>#N/A</v>
      </c>
      <c r="AS78" s="100" t="e">
        <f ca="true">+IF(AND(ISNUMBER(OFFSET('Sanitation Data'!$H$11,0,10*ROW('Sanitation Data'!H72))),'Data Summary'!DH78="Yes"),OFFSET('Sanitation Data'!$H$11,0,10*ROW('Sanitation Data'!H72)),NA())</f>
        <v>#N/A</v>
      </c>
      <c r="AT78" s="100" t="e">
        <f ca="true">+IF(AND(ISNUMBER(OFFSET('Sanitation Data'!$H$12,0,10*ROW('Sanitation Data'!H72))),'Data Summary'!DI78="Yes"),OFFSET('Sanitation Data'!$H$12,0,10*ROW('Sanitation Data'!H72)),NA())</f>
        <v>#N/A</v>
      </c>
      <c r="AU78" s="100" t="e">
        <f ca="true">+IF(AND(ISNUMBER(OFFSET('Sanitation Data'!$I$4,0,10*ROW('Sanitation Data'!I72))),'Data Summary'!DJ78="Yes"),100-OFFSET('Sanitation Data'!$I$4,0,10*ROW('Sanitation Data'!I72)),NA())</f>
        <v>#N/A</v>
      </c>
      <c r="AV78" s="100" t="e">
        <f ca="true">+IF(AND(ISNUMBER(OFFSET('Sanitation Data'!$I$6,0,10*ROW('Sanitation Data'!I72))),'Data Summary'!DK78="Yes"),OFFSET('Sanitation Data'!$I$6,0,10*ROW('Sanitation Data'!I72)),NA())</f>
        <v>#N/A</v>
      </c>
      <c r="AW78" s="100" t="e">
        <f ca="true">+IF(AND(ISNUMBER(OFFSET('Sanitation Data'!$I$10,0,10*ROW('Sanitation Data'!I72))),'Data Summary'!DL78="Yes"),OFFSET('Sanitation Data'!$I$10,0,10*ROW('Sanitation Data'!I72)),NA())</f>
        <v>#N/A</v>
      </c>
      <c r="AX78" s="100" t="e">
        <f ca="true">+IF(AND(ISNUMBER(OFFSET('Sanitation Data'!$I$11,0,10*ROW('Sanitation Data'!I72))),'Data Summary'!DM78="Yes"),OFFSET('Sanitation Data'!$I$11,0,10*ROW('Sanitation Data'!I72)),NA())</f>
        <v>#N/A</v>
      </c>
      <c r="AY78" s="100" t="e">
        <f ca="true">+IF(AND(ISNUMBER(OFFSET('Sanitation Data'!$I$12,0,10*ROW('Sanitation Data'!I72))),'Data Summary'!DN78="Yes"),OFFSET('Sanitation Data'!$I$12,0,10*ROW('Sanitation Data'!I72)),NA())</f>
        <v>#N/A</v>
      </c>
      <c r="AZ78" s="101" t="e">
        <f ca="true">+IF(AND(ISNUMBER(OFFSET('Hygiene Data'!$D$5,0,10*ROW('Hygiene Data'!D72))),'Data Summary'!DO78="Yes"),OFFSET('Hygiene Data'!$D$5,0,10*ROW('Hygiene Data'!D72)),NA())</f>
        <v>#N/A</v>
      </c>
      <c r="BA78" s="101" t="e">
        <f ca="true">+IF(AND(ISNUMBER(OFFSET('Hygiene Data'!$D$7,0,10*ROW('Hygiene Data'!D72))),'Data Summary'!DP78="Yes"),OFFSET('Hygiene Data'!$D$7,0,10*ROW('Hygiene Data'!D72)),NA())</f>
        <v>#N/A</v>
      </c>
      <c r="BB78" s="101" t="e">
        <f ca="true">+IF(AND(ISNUMBER(OFFSET('Hygiene Data'!$D$9,0,10*ROW('Hygiene Data'!D72))),'Data Summary'!DQ78="Yes"),OFFSET('Hygiene Data'!$D$9,0,10*ROW('Hygiene Data'!D72)),NA())</f>
        <v>#N/A</v>
      </c>
      <c r="BC78" s="101" t="e">
        <f ca="true">+IF(AND(ISNUMBER(OFFSET('Hygiene Data'!$E$5,0,10*ROW('Hygiene Data'!E72))),'Data Summary'!DR78="Yes"),OFFSET('Hygiene Data'!$E$5,0,10*ROW('Hygiene Data'!E72)),NA())</f>
        <v>#N/A</v>
      </c>
      <c r="BD78" s="101" t="e">
        <f ca="true">+IF(AND(ISNUMBER(OFFSET('Hygiene Data'!$E$7,0,10*ROW('Hygiene Data'!E72))),'Data Summary'!DS78="Yes"),OFFSET('Hygiene Data'!$E$7,0,10*ROW('Hygiene Data'!E72)),NA())</f>
        <v>#N/A</v>
      </c>
      <c r="BE78" s="101" t="e">
        <f ca="true">+IF(AND(ISNUMBER(OFFSET('Hygiene Data'!$E$9,0,10*ROW('Hygiene Data'!E72))),'Data Summary'!DT78="Yes"),OFFSET('Hygiene Data'!$E$9,0,10*ROW('Hygiene Data'!E72)),NA())</f>
        <v>#N/A</v>
      </c>
      <c r="BF78" s="101" t="e">
        <f ca="true">+IF(AND(ISNUMBER(OFFSET('Hygiene Data'!$F$5,0,10*ROW('Hygiene Data'!F72))),'Data Summary'!DU78="Yes"),OFFSET('Hygiene Data'!$F$5,0,10*ROW('Hygiene Data'!F72)),NA())</f>
        <v>#N/A</v>
      </c>
      <c r="BG78" s="101" t="e">
        <f ca="true">+IF(AND(ISNUMBER(OFFSET('Hygiene Data'!$F$7,0,10*ROW('Hygiene Data'!F72))),'Data Summary'!DV78="Yes"),OFFSET('Hygiene Data'!$F$7,0,10*ROW('Hygiene Data'!F72)),NA())</f>
        <v>#N/A</v>
      </c>
      <c r="BH78" s="101" t="e">
        <f ca="true">+IF(AND(ISNUMBER(OFFSET('Hygiene Data'!$F$9,0,10*ROW('Hygiene Data'!F72))),'Data Summary'!DW78="Yes"),OFFSET('Hygiene Data'!$F$9,0,10*ROW('Hygiene Data'!F72)),NA())</f>
        <v>#N/A</v>
      </c>
      <c r="BI78" s="101" t="e">
        <f ca="true">+IF(AND(ISNUMBER(OFFSET('Hygiene Data'!$G$5,0,10*ROW('Hygiene Data'!G72))),'Data Summary'!DX78="Yes"),OFFSET('Hygiene Data'!$G$5,0,10*ROW('Hygiene Data'!G72)),NA())</f>
        <v>#N/A</v>
      </c>
      <c r="BJ78" s="101" t="e">
        <f ca="true">+IF(AND(ISNUMBER(OFFSET('Hygiene Data'!$G$7,0,10*ROW('Hygiene Data'!G72))),'Data Summary'!DY78="Yes"),OFFSET('Hygiene Data'!$G$7,0,10*ROW('Hygiene Data'!G72)),NA())</f>
        <v>#N/A</v>
      </c>
      <c r="BK78" s="101" t="e">
        <f ca="true">+IF(AND(ISNUMBER(OFFSET('Hygiene Data'!$G$9,0,10*ROW('Hygiene Data'!G72))),'Data Summary'!DZ78="Yes"),OFFSET('Hygiene Data'!$G$9,0,10*ROW('Hygiene Data'!G72)),NA())</f>
        <v>#N/A</v>
      </c>
      <c r="BL78" s="101" t="e">
        <f ca="true">+IF(AND(ISNUMBER(OFFSET('Hygiene Data'!$H$5,0,10*ROW('Hygiene Data'!H72))),'Data Summary'!EA78="Yes"),OFFSET('Hygiene Data'!$H$5,0,10*ROW('Hygiene Data'!H72)),NA())</f>
        <v>#N/A</v>
      </c>
      <c r="BM78" s="101" t="e">
        <f ca="true">+IF(AND(ISNUMBER(OFFSET('Hygiene Data'!$H$7,0,10*ROW('Hygiene Data'!H72))),'Data Summary'!EB78="Yes"),OFFSET('Hygiene Data'!$H$7,0,10*ROW('Hygiene Data'!H72)),NA())</f>
        <v>#N/A</v>
      </c>
      <c r="BN78" s="101" t="e">
        <f ca="true">+IF(AND(ISNUMBER(OFFSET('Hygiene Data'!$H$9,0,10*ROW('Hygiene Data'!H72))),'Data Summary'!EC78="Yes"),OFFSET('Hygiene Data'!$H$9,0,10*ROW('Hygiene Data'!H72)),NA())</f>
        <v>#N/A</v>
      </c>
      <c r="BO78" s="101" t="e">
        <f ca="true">+IF(AND(ISNUMBER(OFFSET('Hygiene Data'!$I$5,0,10*ROW('Hygiene Data'!I72))),'Data Summary'!ED78="Yes"),OFFSET('Hygiene Data'!$I$5,0,10*ROW('Hygiene Data'!I72)),NA())</f>
        <v>#N/A</v>
      </c>
      <c r="BP78" s="101" t="e">
        <f ca="true">+IF(AND(ISNUMBER(OFFSET('Hygiene Data'!$I$7,0,10*ROW('Hygiene Data'!I72))),'Data Summary'!EE78="Yes"),OFFSET('Hygiene Data'!$I$7,0,10*ROW('Hygiene Data'!I72)),NA())</f>
        <v>#N/A</v>
      </c>
      <c r="BQ78" s="101" t="e">
        <f ca="true">+IF(AND(ISNUMBER(OFFSET('Hygiene Data'!$I$9,0,10*ROW('Hygiene Data'!I72))),'Data Summary'!EF78="Yes"),OFFSET('Hygiene Data'!$I$9,0,10*ROW('Hygiene Data'!I72)),NA())</f>
        <v>#N/A</v>
      </c>
    </row>
    <row xmlns:x14ac="http://schemas.microsoft.com/office/spreadsheetml/2009/9/ac" r="79" x14ac:dyDescent="0.2">
      <c r="A79" s="362" t="e">
        <f ca="true">+RIGHT('Data Summary'!A79,LEN('Data Summary'!A79)-9)</f>
        <v>#VALUE!</v>
      </c>
      <c r="B79" s="38" t="str">
        <f ca="true">+IF(ISTEXT('Data Summary'!B79),'Data Summary'!B79,"")</f>
        <v/>
      </c>
      <c r="C79" s="361" t="e">
        <f ca="true">+VALUE('Data Summary'!C79)</f>
        <v>#VALUE!</v>
      </c>
      <c r="D79" s="99" t="e">
        <f ca="true">+IF(AND(ISNUMBER(OFFSET('Water Data'!$D$4,0,10*ROW('Water Data'!D73))),'Data Summary'!BS79="Yes"),100-OFFSET('Water Data'!$D$4,0,10*ROW('Water Data'!D73)),NA())</f>
        <v>#N/A</v>
      </c>
      <c r="E79" s="99" t="e">
        <f ca="true">+IF(AND(ISNUMBER(OFFSET('Water Data'!$D$6,0,10*ROW('Water Data'!D73))),'Data Summary'!BT79="Yes"),OFFSET('Water Data'!$D$6,0,10*ROW('Water Data'!D73)),NA())</f>
        <v>#N/A</v>
      </c>
      <c r="F79" s="99" t="e">
        <f ca="true">+IF(AND(ISNUMBER(OFFSET('Water Data'!$D$9,0,10*ROW('Water Data'!D73))),'Data Summary'!BU79="Yes"),OFFSET('Water Data'!$D$9,0,10*ROW('Water Data'!D73)),NA())</f>
        <v>#N/A</v>
      </c>
      <c r="G79" s="99" t="e">
        <f ca="true">+IF(AND(ISNUMBER(OFFSET('Water Data'!$E$4,0,10*ROW('Water Data'!E73))),'Data Summary'!BV79="Yes"),100-OFFSET('Water Data'!$E$4,0,10*ROW('Water Data'!E73)),NA())</f>
        <v>#N/A</v>
      </c>
      <c r="H79" s="99" t="e">
        <f ca="true">+IF(AND(ISNUMBER(OFFSET('Water Data'!$E$6,0,10*ROW('Water Data'!E73))),'Data Summary'!BW79="Yes"),OFFSET('Water Data'!$E$6,0,10*ROW('Water Data'!E73)),NA())</f>
        <v>#N/A</v>
      </c>
      <c r="I79" s="99" t="e">
        <f ca="true">+IF(AND(ISNUMBER(OFFSET('Water Data'!$E$9,0,10*ROW('Water Data'!E73))),'Data Summary'!BX79="Yes"),OFFSET('Water Data'!$E$9,0,10*ROW('Water Data'!E73)),NA())</f>
        <v>#N/A</v>
      </c>
      <c r="J79" s="99" t="e">
        <f ca="true">+IF(AND(ISNUMBER(OFFSET('Water Data'!$F$4,0,10*ROW('Water Data'!F73))),'Data Summary'!BY79="Yes"),100-OFFSET('Water Data'!$F$4,0,10*ROW('Water Data'!F73)),NA())</f>
        <v>#N/A</v>
      </c>
      <c r="K79" s="99" t="e">
        <f ca="true">+IF(AND(ISNUMBER(OFFSET('Water Data'!$F$6,0,10*ROW('Water Data'!F73))),'Data Summary'!BZ79="Yes"),OFFSET('Water Data'!$F$6,0,10*ROW('Water Data'!F73)),NA())</f>
        <v>#N/A</v>
      </c>
      <c r="L79" s="99" t="e">
        <f ca="true">+IF(AND(ISNUMBER(OFFSET('Water Data'!$F$9,0,10*ROW('Water Data'!F73))),'Data Summary'!CA79="Yes"),OFFSET('Water Data'!$F$9,0,10*ROW('Water Data'!F73)),NA())</f>
        <v>#N/A</v>
      </c>
      <c r="M79" s="99" t="e">
        <f ca="true">+IF(AND(ISNUMBER(OFFSET('Water Data'!$G$4,0,10*ROW('Water Data'!G73))),'Data Summary'!CB79="Yes"),100-OFFSET('Water Data'!$G$4,0,10*ROW('Water Data'!G73)),NA())</f>
        <v>#N/A</v>
      </c>
      <c r="N79" s="99" t="e">
        <f ca="true">+IF(AND(ISNUMBER(OFFSET('Water Data'!$G$6,0,10*ROW('Water Data'!G73))),'Data Summary'!CC79="Yes"),OFFSET('Water Data'!$G$6,0,10*ROW('Water Data'!G73)),NA())</f>
        <v>#N/A</v>
      </c>
      <c r="O79" s="99" t="e">
        <f ca="true">+IF(AND(ISNUMBER(OFFSET('Water Data'!$G$9,0,10*ROW('Water Data'!G73))),'Data Summary'!CD79="Yes"),OFFSET('Water Data'!$G$9,0,10*ROW('Water Data'!G73)),NA())</f>
        <v>#N/A</v>
      </c>
      <c r="P79" s="99" t="e">
        <f ca="true">+IF(AND(ISNUMBER(OFFSET('Water Data'!$H$4,0,10*ROW('Water Data'!H73))),'Data Summary'!CE79="Yes"),100-OFFSET('Water Data'!$H$4,0,10*ROW('Water Data'!H73)),NA())</f>
        <v>#N/A</v>
      </c>
      <c r="Q79" s="99" t="e">
        <f ca="true">+IF(AND(ISNUMBER(OFFSET('Water Data'!$H$6,0,10*ROW('Water Data'!H73))),'Data Summary'!CF79="Yes"),OFFSET('Water Data'!$H$6,0,10*ROW('Water Data'!H73)),NA())</f>
        <v>#N/A</v>
      </c>
      <c r="R79" s="99" t="e">
        <f ca="true">+IF(AND(ISNUMBER(OFFSET('Water Data'!$H$9,0,10*ROW('Water Data'!H73))),'Data Summary'!CG79="Yes"),OFFSET('Water Data'!$H$9,0,10*ROW('Water Data'!H73)),NA())</f>
        <v>#N/A</v>
      </c>
      <c r="S79" s="99" t="e">
        <f ca="true">+IF(AND(ISNUMBER(OFFSET('Water Data'!$I$4,0,10*ROW('Water Data'!I73))),'Data Summary'!CH79="Yes"),100-OFFSET('Water Data'!$I$4,0,10*ROW('Water Data'!I73)),NA())</f>
        <v>#N/A</v>
      </c>
      <c r="T79" s="99" t="e">
        <f ca="true">+IF(AND(ISNUMBER(OFFSET('Water Data'!$I$6,0,10*ROW('Water Data'!I73))),'Data Summary'!CI79="Yes"),OFFSET('Water Data'!$I$6,0,10*ROW('Water Data'!I73)),NA())</f>
        <v>#N/A</v>
      </c>
      <c r="U79" s="99" t="e">
        <f ca="true">+IF(AND(ISNUMBER(OFFSET('Water Data'!$I$9,0,10*ROW('Water Data'!I73))),'Data Summary'!CJ79="Yes"),OFFSET('Water Data'!$I$9,0,10*ROW('Water Data'!I73)),NA())</f>
        <v>#N/A</v>
      </c>
      <c r="V79" s="100" t="e">
        <f ca="true">+IF(AND(ISNUMBER(OFFSET('Sanitation Data'!$D$4,0,10*ROW('Sanitation Data'!D73))),'Data Summary'!CK79="Yes"),100-OFFSET('Sanitation Data'!$D$4,0,10*ROW('Sanitation Data'!D73)),NA())</f>
        <v>#N/A</v>
      </c>
      <c r="W79" s="100" t="e">
        <f ca="true">+IF(AND(ISNUMBER(OFFSET('Sanitation Data'!$D$6,0,10*ROW('Sanitation Data'!D73))),'Data Summary'!CL79="Yes"),OFFSET('Sanitation Data'!$D$6,0,10*ROW('Sanitation Data'!D73)),NA())</f>
        <v>#N/A</v>
      </c>
      <c r="X79" s="100" t="e">
        <f ca="true">+IF(AND(ISNUMBER(OFFSET('Sanitation Data'!$D$10,0,10*ROW('Sanitation Data'!D73))),'Data Summary'!CM79="Yes"),OFFSET('Sanitation Data'!$D$10,0,10*ROW('Sanitation Data'!D73)),NA())</f>
        <v>#N/A</v>
      </c>
      <c r="Y79" s="100" t="e">
        <f ca="true">+IF(AND(ISNUMBER(OFFSET('Sanitation Data'!$D$11,0,10*ROW('Sanitation Data'!D73))),'Data Summary'!CN79="Yes"),OFFSET('Sanitation Data'!$D$11,0,10*ROW('Sanitation Data'!D73)),NA())</f>
        <v>#N/A</v>
      </c>
      <c r="Z79" s="100" t="e">
        <f ca="true">+IF(AND(ISNUMBER(OFFSET('Sanitation Data'!$D$12,0,10*ROW('Sanitation Data'!D73))),'Data Summary'!CO79="Yes"),OFFSET('Sanitation Data'!$D$12,0,10*ROW('Sanitation Data'!D73)),NA())</f>
        <v>#N/A</v>
      </c>
      <c r="AA79" s="100" t="e">
        <f ca="true">+IF(AND(ISNUMBER(OFFSET('Sanitation Data'!$E$4,0,10*ROW('Sanitation Data'!E73))),'Data Summary'!CP79="Yes"),100-OFFSET('Sanitation Data'!$E$4,0,10*ROW('Sanitation Data'!E73)),NA())</f>
        <v>#N/A</v>
      </c>
      <c r="AB79" s="100" t="e">
        <f ca="true">+IF(AND(ISNUMBER(OFFSET('Sanitation Data'!$E$6,0,10*ROW('Sanitation Data'!E73))),'Data Summary'!CQ79="Yes"),OFFSET('Sanitation Data'!$E$6,0,10*ROW('Sanitation Data'!E73)),NA())</f>
        <v>#N/A</v>
      </c>
      <c r="AC79" s="100" t="e">
        <f ca="true">+IF(AND(ISNUMBER(OFFSET('Sanitation Data'!$E$10,0,10*ROW('Sanitation Data'!E73))),'Data Summary'!CR79="Yes"),OFFSET('Sanitation Data'!$E$10,0,10*ROW('Sanitation Data'!E73)),NA())</f>
        <v>#N/A</v>
      </c>
      <c r="AD79" s="100" t="e">
        <f ca="true">+IF(AND(ISNUMBER(OFFSET('Sanitation Data'!$E$11,0,10*ROW('Sanitation Data'!E73))),'Data Summary'!CS79="Yes"),OFFSET('Sanitation Data'!$E$11,0,10*ROW('Sanitation Data'!E73)),NA())</f>
        <v>#N/A</v>
      </c>
      <c r="AE79" s="100" t="e">
        <f ca="true">+IF(AND(ISNUMBER(OFFSET('Sanitation Data'!$E$12,0,10*ROW('Sanitation Data'!E73))),'Data Summary'!CT79="Yes"),OFFSET('Sanitation Data'!$E$12,0,10*ROW('Sanitation Data'!E73)),NA())</f>
        <v>#N/A</v>
      </c>
      <c r="AF79" s="100" t="e">
        <f ca="true">+IF(AND(ISNUMBER(OFFSET('Sanitation Data'!$F$4,0,10*ROW('Sanitation Data'!F73))),'Data Summary'!CU79="Yes"),100-OFFSET('Sanitation Data'!$F$4,0,10*ROW('Sanitation Data'!F73)),NA())</f>
        <v>#N/A</v>
      </c>
      <c r="AG79" s="100" t="e">
        <f ca="true">+IF(AND(ISNUMBER(OFFSET('Sanitation Data'!$F$6,0,10*ROW('Sanitation Data'!F73))),'Data Summary'!CV79="Yes"),OFFSET('Sanitation Data'!$F$6,0,10*ROW('Sanitation Data'!F73)),NA())</f>
        <v>#N/A</v>
      </c>
      <c r="AH79" s="100" t="e">
        <f ca="true">+IF(AND(ISNUMBER(OFFSET('Sanitation Data'!$F$10,0,10*ROW('Sanitation Data'!F73))),'Data Summary'!CW79="Yes"),OFFSET('Sanitation Data'!$F$10,0,10*ROW('Sanitation Data'!F73)),NA())</f>
        <v>#N/A</v>
      </c>
      <c r="AI79" s="100" t="e">
        <f ca="true">+IF(AND(ISNUMBER(OFFSET('Sanitation Data'!$F$11,0,10*ROW('Sanitation Data'!F73))),'Data Summary'!CX79="Yes"),OFFSET('Sanitation Data'!$F$11,0,10*ROW('Sanitation Data'!F73)),NA())</f>
        <v>#N/A</v>
      </c>
      <c r="AJ79" s="100" t="e">
        <f ca="true">+IF(AND(ISNUMBER(OFFSET('Sanitation Data'!$F$12,0,10*ROW('Sanitation Data'!F73))),'Data Summary'!CY79="Yes"),OFFSET('Sanitation Data'!$F$12,0,10*ROW('Sanitation Data'!F73)),NA())</f>
        <v>#N/A</v>
      </c>
      <c r="AK79" s="100" t="e">
        <f ca="true">+IF(AND(ISNUMBER(OFFSET('Sanitation Data'!$G$4,0,10*ROW('Sanitation Data'!G73))),'Data Summary'!CZ79="Yes"),100-OFFSET('Sanitation Data'!$G$4,0,10*ROW('Sanitation Data'!G73)),NA())</f>
        <v>#N/A</v>
      </c>
      <c r="AL79" s="100" t="e">
        <f ca="true">+IF(AND(ISNUMBER(OFFSET('Sanitation Data'!$G$6,0,10*ROW('Sanitation Data'!G73))),'Data Summary'!DA79="Yes"),OFFSET('Sanitation Data'!$G$6,0,10*ROW('Sanitation Data'!G73)),NA())</f>
        <v>#N/A</v>
      </c>
      <c r="AM79" s="100" t="e">
        <f ca="true">+IF(AND(ISNUMBER(OFFSET('Sanitation Data'!$G$10,0,10*ROW('Sanitation Data'!G73))),'Data Summary'!DB79="Yes"),OFFSET('Sanitation Data'!$G$10,0,10*ROW('Sanitation Data'!G73)),NA())</f>
        <v>#N/A</v>
      </c>
      <c r="AN79" s="100" t="e">
        <f ca="true">+IF(AND(ISNUMBER(OFFSET('Sanitation Data'!$G$11,0,10*ROW('Sanitation Data'!G73))),'Data Summary'!DC79="Yes"),OFFSET('Sanitation Data'!$G$11,0,10*ROW('Sanitation Data'!G73)),NA())</f>
        <v>#N/A</v>
      </c>
      <c r="AO79" s="100" t="e">
        <f ca="true">+IF(AND(ISNUMBER(OFFSET('Sanitation Data'!$G$12,0,10*ROW('Sanitation Data'!G73))),'Data Summary'!DD79="Yes"),OFFSET('Sanitation Data'!$G$12,0,10*ROW('Sanitation Data'!G73)),NA())</f>
        <v>#N/A</v>
      </c>
      <c r="AP79" s="100" t="e">
        <f ca="true">+IF(AND(ISNUMBER(OFFSET('Sanitation Data'!$H$4,0,10*ROW('Sanitation Data'!H73))),'Data Summary'!DE79="Yes"),100-OFFSET('Sanitation Data'!$H$4,0,10*ROW('Sanitation Data'!H73)),NA())</f>
        <v>#N/A</v>
      </c>
      <c r="AQ79" s="100" t="e">
        <f ca="true">+IF(AND(ISNUMBER(OFFSET('Sanitation Data'!$H$6,0,10*ROW('Sanitation Data'!H73))),'Data Summary'!DF79="Yes"),OFFSET('Sanitation Data'!$H$6,0,10*ROW('Sanitation Data'!H73)),NA())</f>
        <v>#N/A</v>
      </c>
      <c r="AR79" s="100" t="e">
        <f ca="true">+IF(AND(ISNUMBER(OFFSET('Sanitation Data'!$H$10,0,10*ROW('Sanitation Data'!H73))),'Data Summary'!DG79="Yes"),OFFSET('Sanitation Data'!$H$10,0,10*ROW('Sanitation Data'!H73)),NA())</f>
        <v>#N/A</v>
      </c>
      <c r="AS79" s="100" t="e">
        <f ca="true">+IF(AND(ISNUMBER(OFFSET('Sanitation Data'!$H$11,0,10*ROW('Sanitation Data'!H73))),'Data Summary'!DH79="Yes"),OFFSET('Sanitation Data'!$H$11,0,10*ROW('Sanitation Data'!H73)),NA())</f>
        <v>#N/A</v>
      </c>
      <c r="AT79" s="100" t="e">
        <f ca="true">+IF(AND(ISNUMBER(OFFSET('Sanitation Data'!$H$12,0,10*ROW('Sanitation Data'!H73))),'Data Summary'!DI79="Yes"),OFFSET('Sanitation Data'!$H$12,0,10*ROW('Sanitation Data'!H73)),NA())</f>
        <v>#N/A</v>
      </c>
      <c r="AU79" s="100" t="e">
        <f ca="true">+IF(AND(ISNUMBER(OFFSET('Sanitation Data'!$I$4,0,10*ROW('Sanitation Data'!I73))),'Data Summary'!DJ79="Yes"),100-OFFSET('Sanitation Data'!$I$4,0,10*ROW('Sanitation Data'!I73)),NA())</f>
        <v>#N/A</v>
      </c>
      <c r="AV79" s="100" t="e">
        <f ca="true">+IF(AND(ISNUMBER(OFFSET('Sanitation Data'!$I$6,0,10*ROW('Sanitation Data'!I73))),'Data Summary'!DK79="Yes"),OFFSET('Sanitation Data'!$I$6,0,10*ROW('Sanitation Data'!I73)),NA())</f>
        <v>#N/A</v>
      </c>
      <c r="AW79" s="100" t="e">
        <f ca="true">+IF(AND(ISNUMBER(OFFSET('Sanitation Data'!$I$10,0,10*ROW('Sanitation Data'!I73))),'Data Summary'!DL79="Yes"),OFFSET('Sanitation Data'!$I$10,0,10*ROW('Sanitation Data'!I73)),NA())</f>
        <v>#N/A</v>
      </c>
      <c r="AX79" s="100" t="e">
        <f ca="true">+IF(AND(ISNUMBER(OFFSET('Sanitation Data'!$I$11,0,10*ROW('Sanitation Data'!I73))),'Data Summary'!DM79="Yes"),OFFSET('Sanitation Data'!$I$11,0,10*ROW('Sanitation Data'!I73)),NA())</f>
        <v>#N/A</v>
      </c>
      <c r="AY79" s="100" t="e">
        <f ca="true">+IF(AND(ISNUMBER(OFFSET('Sanitation Data'!$I$12,0,10*ROW('Sanitation Data'!I73))),'Data Summary'!DN79="Yes"),OFFSET('Sanitation Data'!$I$12,0,10*ROW('Sanitation Data'!I73)),NA())</f>
        <v>#N/A</v>
      </c>
      <c r="AZ79" s="101" t="e">
        <f ca="true">+IF(AND(ISNUMBER(OFFSET('Hygiene Data'!$D$5,0,10*ROW('Hygiene Data'!D73))),'Data Summary'!DO79="Yes"),OFFSET('Hygiene Data'!$D$5,0,10*ROW('Hygiene Data'!D73)),NA())</f>
        <v>#N/A</v>
      </c>
      <c r="BA79" s="101" t="e">
        <f ca="true">+IF(AND(ISNUMBER(OFFSET('Hygiene Data'!$D$7,0,10*ROW('Hygiene Data'!D73))),'Data Summary'!DP79="Yes"),OFFSET('Hygiene Data'!$D$7,0,10*ROW('Hygiene Data'!D73)),NA())</f>
        <v>#N/A</v>
      </c>
      <c r="BB79" s="101" t="e">
        <f ca="true">+IF(AND(ISNUMBER(OFFSET('Hygiene Data'!$D$9,0,10*ROW('Hygiene Data'!D73))),'Data Summary'!DQ79="Yes"),OFFSET('Hygiene Data'!$D$9,0,10*ROW('Hygiene Data'!D73)),NA())</f>
        <v>#N/A</v>
      </c>
      <c r="BC79" s="101" t="e">
        <f ca="true">+IF(AND(ISNUMBER(OFFSET('Hygiene Data'!$E$5,0,10*ROW('Hygiene Data'!E73))),'Data Summary'!DR79="Yes"),OFFSET('Hygiene Data'!$E$5,0,10*ROW('Hygiene Data'!E73)),NA())</f>
        <v>#N/A</v>
      </c>
      <c r="BD79" s="101" t="e">
        <f ca="true">+IF(AND(ISNUMBER(OFFSET('Hygiene Data'!$E$7,0,10*ROW('Hygiene Data'!E73))),'Data Summary'!DS79="Yes"),OFFSET('Hygiene Data'!$E$7,0,10*ROW('Hygiene Data'!E73)),NA())</f>
        <v>#N/A</v>
      </c>
      <c r="BE79" s="101" t="e">
        <f ca="true">+IF(AND(ISNUMBER(OFFSET('Hygiene Data'!$E$9,0,10*ROW('Hygiene Data'!E73))),'Data Summary'!DT79="Yes"),OFFSET('Hygiene Data'!$E$9,0,10*ROW('Hygiene Data'!E73)),NA())</f>
        <v>#N/A</v>
      </c>
      <c r="BF79" s="101" t="e">
        <f ca="true">+IF(AND(ISNUMBER(OFFSET('Hygiene Data'!$F$5,0,10*ROW('Hygiene Data'!F73))),'Data Summary'!DU79="Yes"),OFFSET('Hygiene Data'!$F$5,0,10*ROW('Hygiene Data'!F73)),NA())</f>
        <v>#N/A</v>
      </c>
      <c r="BG79" s="101" t="e">
        <f ca="true">+IF(AND(ISNUMBER(OFFSET('Hygiene Data'!$F$7,0,10*ROW('Hygiene Data'!F73))),'Data Summary'!DV79="Yes"),OFFSET('Hygiene Data'!$F$7,0,10*ROW('Hygiene Data'!F73)),NA())</f>
        <v>#N/A</v>
      </c>
      <c r="BH79" s="101" t="e">
        <f ca="true">+IF(AND(ISNUMBER(OFFSET('Hygiene Data'!$F$9,0,10*ROW('Hygiene Data'!F73))),'Data Summary'!DW79="Yes"),OFFSET('Hygiene Data'!$F$9,0,10*ROW('Hygiene Data'!F73)),NA())</f>
        <v>#N/A</v>
      </c>
      <c r="BI79" s="101" t="e">
        <f ca="true">+IF(AND(ISNUMBER(OFFSET('Hygiene Data'!$G$5,0,10*ROW('Hygiene Data'!G73))),'Data Summary'!DX79="Yes"),OFFSET('Hygiene Data'!$G$5,0,10*ROW('Hygiene Data'!G73)),NA())</f>
        <v>#N/A</v>
      </c>
      <c r="BJ79" s="101" t="e">
        <f ca="true">+IF(AND(ISNUMBER(OFFSET('Hygiene Data'!$G$7,0,10*ROW('Hygiene Data'!G73))),'Data Summary'!DY79="Yes"),OFFSET('Hygiene Data'!$G$7,0,10*ROW('Hygiene Data'!G73)),NA())</f>
        <v>#N/A</v>
      </c>
      <c r="BK79" s="101" t="e">
        <f ca="true">+IF(AND(ISNUMBER(OFFSET('Hygiene Data'!$G$9,0,10*ROW('Hygiene Data'!G73))),'Data Summary'!DZ79="Yes"),OFFSET('Hygiene Data'!$G$9,0,10*ROW('Hygiene Data'!G73)),NA())</f>
        <v>#N/A</v>
      </c>
      <c r="BL79" s="101" t="e">
        <f ca="true">+IF(AND(ISNUMBER(OFFSET('Hygiene Data'!$H$5,0,10*ROW('Hygiene Data'!H73))),'Data Summary'!EA79="Yes"),OFFSET('Hygiene Data'!$H$5,0,10*ROW('Hygiene Data'!H73)),NA())</f>
        <v>#N/A</v>
      </c>
      <c r="BM79" s="101" t="e">
        <f ca="true">+IF(AND(ISNUMBER(OFFSET('Hygiene Data'!$H$7,0,10*ROW('Hygiene Data'!H73))),'Data Summary'!EB79="Yes"),OFFSET('Hygiene Data'!$H$7,0,10*ROW('Hygiene Data'!H73)),NA())</f>
        <v>#N/A</v>
      </c>
      <c r="BN79" s="101" t="e">
        <f ca="true">+IF(AND(ISNUMBER(OFFSET('Hygiene Data'!$H$9,0,10*ROW('Hygiene Data'!H73))),'Data Summary'!EC79="Yes"),OFFSET('Hygiene Data'!$H$9,0,10*ROW('Hygiene Data'!H73)),NA())</f>
        <v>#N/A</v>
      </c>
      <c r="BO79" s="101" t="e">
        <f ca="true">+IF(AND(ISNUMBER(OFFSET('Hygiene Data'!$I$5,0,10*ROW('Hygiene Data'!I73))),'Data Summary'!ED79="Yes"),OFFSET('Hygiene Data'!$I$5,0,10*ROW('Hygiene Data'!I73)),NA())</f>
        <v>#N/A</v>
      </c>
      <c r="BP79" s="101" t="e">
        <f ca="true">+IF(AND(ISNUMBER(OFFSET('Hygiene Data'!$I$7,0,10*ROW('Hygiene Data'!I73))),'Data Summary'!EE79="Yes"),OFFSET('Hygiene Data'!$I$7,0,10*ROW('Hygiene Data'!I73)),NA())</f>
        <v>#N/A</v>
      </c>
      <c r="BQ79" s="101" t="e">
        <f ca="true">+IF(AND(ISNUMBER(OFFSET('Hygiene Data'!$I$9,0,10*ROW('Hygiene Data'!I73))),'Data Summary'!EF79="Yes"),OFFSET('Hygiene Data'!$I$9,0,10*ROW('Hygiene Data'!I73)),NA())</f>
        <v>#N/A</v>
      </c>
    </row>
    <row xmlns:x14ac="http://schemas.microsoft.com/office/spreadsheetml/2009/9/ac" r="80" x14ac:dyDescent="0.2">
      <c r="A80" s="362" t="e">
        <f ca="true">+RIGHT('Data Summary'!A80,LEN('Data Summary'!A80)-9)</f>
        <v>#VALUE!</v>
      </c>
      <c r="B80" s="38" t="str">
        <f ca="true">+IF(ISTEXT('Data Summary'!B80),'Data Summary'!B80,"")</f>
        <v/>
      </c>
      <c r="C80" s="361" t="e">
        <f ca="true">+VALUE('Data Summary'!C80)</f>
        <v>#VALUE!</v>
      </c>
      <c r="D80" s="99" t="e">
        <f ca="true">+IF(AND(ISNUMBER(OFFSET('Water Data'!$D$4,0,10*ROW('Water Data'!D74))),'Data Summary'!BS80="Yes"),100-OFFSET('Water Data'!$D$4,0,10*ROW('Water Data'!D74)),NA())</f>
        <v>#N/A</v>
      </c>
      <c r="E80" s="99" t="e">
        <f ca="true">+IF(AND(ISNUMBER(OFFSET('Water Data'!$D$6,0,10*ROW('Water Data'!D74))),'Data Summary'!BT80="Yes"),OFFSET('Water Data'!$D$6,0,10*ROW('Water Data'!D74)),NA())</f>
        <v>#N/A</v>
      </c>
      <c r="F80" s="99" t="e">
        <f ca="true">+IF(AND(ISNUMBER(OFFSET('Water Data'!$D$9,0,10*ROW('Water Data'!D74))),'Data Summary'!BU80="Yes"),OFFSET('Water Data'!$D$9,0,10*ROW('Water Data'!D74)),NA())</f>
        <v>#N/A</v>
      </c>
      <c r="G80" s="99" t="e">
        <f ca="true">+IF(AND(ISNUMBER(OFFSET('Water Data'!$E$4,0,10*ROW('Water Data'!E74))),'Data Summary'!BV80="Yes"),100-OFFSET('Water Data'!$E$4,0,10*ROW('Water Data'!E74)),NA())</f>
        <v>#N/A</v>
      </c>
      <c r="H80" s="99" t="e">
        <f ca="true">+IF(AND(ISNUMBER(OFFSET('Water Data'!$E$6,0,10*ROW('Water Data'!E74))),'Data Summary'!BW80="Yes"),OFFSET('Water Data'!$E$6,0,10*ROW('Water Data'!E74)),NA())</f>
        <v>#N/A</v>
      </c>
      <c r="I80" s="99" t="e">
        <f ca="true">+IF(AND(ISNUMBER(OFFSET('Water Data'!$E$9,0,10*ROW('Water Data'!E74))),'Data Summary'!BX80="Yes"),OFFSET('Water Data'!$E$9,0,10*ROW('Water Data'!E74)),NA())</f>
        <v>#N/A</v>
      </c>
      <c r="J80" s="99" t="e">
        <f ca="true">+IF(AND(ISNUMBER(OFFSET('Water Data'!$F$4,0,10*ROW('Water Data'!F74))),'Data Summary'!BY80="Yes"),100-OFFSET('Water Data'!$F$4,0,10*ROW('Water Data'!F74)),NA())</f>
        <v>#N/A</v>
      </c>
      <c r="K80" s="99" t="e">
        <f ca="true">+IF(AND(ISNUMBER(OFFSET('Water Data'!$F$6,0,10*ROW('Water Data'!F74))),'Data Summary'!BZ80="Yes"),OFFSET('Water Data'!$F$6,0,10*ROW('Water Data'!F74)),NA())</f>
        <v>#N/A</v>
      </c>
      <c r="L80" s="99" t="e">
        <f ca="true">+IF(AND(ISNUMBER(OFFSET('Water Data'!$F$9,0,10*ROW('Water Data'!F74))),'Data Summary'!CA80="Yes"),OFFSET('Water Data'!$F$9,0,10*ROW('Water Data'!F74)),NA())</f>
        <v>#N/A</v>
      </c>
      <c r="M80" s="99" t="e">
        <f ca="true">+IF(AND(ISNUMBER(OFFSET('Water Data'!$G$4,0,10*ROW('Water Data'!G74))),'Data Summary'!CB80="Yes"),100-OFFSET('Water Data'!$G$4,0,10*ROW('Water Data'!G74)),NA())</f>
        <v>#N/A</v>
      </c>
      <c r="N80" s="99" t="e">
        <f ca="true">+IF(AND(ISNUMBER(OFFSET('Water Data'!$G$6,0,10*ROW('Water Data'!G74))),'Data Summary'!CC80="Yes"),OFFSET('Water Data'!$G$6,0,10*ROW('Water Data'!G74)),NA())</f>
        <v>#N/A</v>
      </c>
      <c r="O80" s="99" t="e">
        <f ca="true">+IF(AND(ISNUMBER(OFFSET('Water Data'!$G$9,0,10*ROW('Water Data'!G74))),'Data Summary'!CD80="Yes"),OFFSET('Water Data'!$G$9,0,10*ROW('Water Data'!G74)),NA())</f>
        <v>#N/A</v>
      </c>
      <c r="P80" s="99" t="e">
        <f ca="true">+IF(AND(ISNUMBER(OFFSET('Water Data'!$H$4,0,10*ROW('Water Data'!H74))),'Data Summary'!CE80="Yes"),100-OFFSET('Water Data'!$H$4,0,10*ROW('Water Data'!H74)),NA())</f>
        <v>#N/A</v>
      </c>
      <c r="Q80" s="99" t="e">
        <f ca="true">+IF(AND(ISNUMBER(OFFSET('Water Data'!$H$6,0,10*ROW('Water Data'!H74))),'Data Summary'!CF80="Yes"),OFFSET('Water Data'!$H$6,0,10*ROW('Water Data'!H74)),NA())</f>
        <v>#N/A</v>
      </c>
      <c r="R80" s="99" t="e">
        <f ca="true">+IF(AND(ISNUMBER(OFFSET('Water Data'!$H$9,0,10*ROW('Water Data'!H74))),'Data Summary'!CG80="Yes"),OFFSET('Water Data'!$H$9,0,10*ROW('Water Data'!H74)),NA())</f>
        <v>#N/A</v>
      </c>
      <c r="S80" s="99" t="e">
        <f ca="true">+IF(AND(ISNUMBER(OFFSET('Water Data'!$I$4,0,10*ROW('Water Data'!I74))),'Data Summary'!CH80="Yes"),100-OFFSET('Water Data'!$I$4,0,10*ROW('Water Data'!I74)),NA())</f>
        <v>#N/A</v>
      </c>
      <c r="T80" s="99" t="e">
        <f ca="true">+IF(AND(ISNUMBER(OFFSET('Water Data'!$I$6,0,10*ROW('Water Data'!I74))),'Data Summary'!CI80="Yes"),OFFSET('Water Data'!$I$6,0,10*ROW('Water Data'!I74)),NA())</f>
        <v>#N/A</v>
      </c>
      <c r="U80" s="99" t="e">
        <f ca="true">+IF(AND(ISNUMBER(OFFSET('Water Data'!$I$9,0,10*ROW('Water Data'!I74))),'Data Summary'!CJ80="Yes"),OFFSET('Water Data'!$I$9,0,10*ROW('Water Data'!I74)),NA())</f>
        <v>#N/A</v>
      </c>
      <c r="V80" s="100" t="e">
        <f ca="true">+IF(AND(ISNUMBER(OFFSET('Sanitation Data'!$D$4,0,10*ROW('Sanitation Data'!D74))),'Data Summary'!CK80="Yes"),100-OFFSET('Sanitation Data'!$D$4,0,10*ROW('Sanitation Data'!D74)),NA())</f>
        <v>#N/A</v>
      </c>
      <c r="W80" s="100" t="e">
        <f ca="true">+IF(AND(ISNUMBER(OFFSET('Sanitation Data'!$D$6,0,10*ROW('Sanitation Data'!D74))),'Data Summary'!CL80="Yes"),OFFSET('Sanitation Data'!$D$6,0,10*ROW('Sanitation Data'!D74)),NA())</f>
        <v>#N/A</v>
      </c>
      <c r="X80" s="100" t="e">
        <f ca="true">+IF(AND(ISNUMBER(OFFSET('Sanitation Data'!$D$10,0,10*ROW('Sanitation Data'!D74))),'Data Summary'!CM80="Yes"),OFFSET('Sanitation Data'!$D$10,0,10*ROW('Sanitation Data'!D74)),NA())</f>
        <v>#N/A</v>
      </c>
      <c r="Y80" s="100" t="e">
        <f ca="true">+IF(AND(ISNUMBER(OFFSET('Sanitation Data'!$D$11,0,10*ROW('Sanitation Data'!D74))),'Data Summary'!CN80="Yes"),OFFSET('Sanitation Data'!$D$11,0,10*ROW('Sanitation Data'!D74)),NA())</f>
        <v>#N/A</v>
      </c>
      <c r="Z80" s="100" t="e">
        <f ca="true">+IF(AND(ISNUMBER(OFFSET('Sanitation Data'!$D$12,0,10*ROW('Sanitation Data'!D74))),'Data Summary'!CO80="Yes"),OFFSET('Sanitation Data'!$D$12,0,10*ROW('Sanitation Data'!D74)),NA())</f>
        <v>#N/A</v>
      </c>
      <c r="AA80" s="100" t="e">
        <f ca="true">+IF(AND(ISNUMBER(OFFSET('Sanitation Data'!$E$4,0,10*ROW('Sanitation Data'!E74))),'Data Summary'!CP80="Yes"),100-OFFSET('Sanitation Data'!$E$4,0,10*ROW('Sanitation Data'!E74)),NA())</f>
        <v>#N/A</v>
      </c>
      <c r="AB80" s="100" t="e">
        <f ca="true">+IF(AND(ISNUMBER(OFFSET('Sanitation Data'!$E$6,0,10*ROW('Sanitation Data'!E74))),'Data Summary'!CQ80="Yes"),OFFSET('Sanitation Data'!$E$6,0,10*ROW('Sanitation Data'!E74)),NA())</f>
        <v>#N/A</v>
      </c>
      <c r="AC80" s="100" t="e">
        <f ca="true">+IF(AND(ISNUMBER(OFFSET('Sanitation Data'!$E$10,0,10*ROW('Sanitation Data'!E74))),'Data Summary'!CR80="Yes"),OFFSET('Sanitation Data'!$E$10,0,10*ROW('Sanitation Data'!E74)),NA())</f>
        <v>#N/A</v>
      </c>
      <c r="AD80" s="100" t="e">
        <f ca="true">+IF(AND(ISNUMBER(OFFSET('Sanitation Data'!$E$11,0,10*ROW('Sanitation Data'!E74))),'Data Summary'!CS80="Yes"),OFFSET('Sanitation Data'!$E$11,0,10*ROW('Sanitation Data'!E74)),NA())</f>
        <v>#N/A</v>
      </c>
      <c r="AE80" s="100" t="e">
        <f ca="true">+IF(AND(ISNUMBER(OFFSET('Sanitation Data'!$E$12,0,10*ROW('Sanitation Data'!E74))),'Data Summary'!CT80="Yes"),OFFSET('Sanitation Data'!$E$12,0,10*ROW('Sanitation Data'!E74)),NA())</f>
        <v>#N/A</v>
      </c>
      <c r="AF80" s="100" t="e">
        <f ca="true">+IF(AND(ISNUMBER(OFFSET('Sanitation Data'!$F$4,0,10*ROW('Sanitation Data'!F74))),'Data Summary'!CU80="Yes"),100-OFFSET('Sanitation Data'!$F$4,0,10*ROW('Sanitation Data'!F74)),NA())</f>
        <v>#N/A</v>
      </c>
      <c r="AG80" s="100" t="e">
        <f ca="true">+IF(AND(ISNUMBER(OFFSET('Sanitation Data'!$F$6,0,10*ROW('Sanitation Data'!F74))),'Data Summary'!CV80="Yes"),OFFSET('Sanitation Data'!$F$6,0,10*ROW('Sanitation Data'!F74)),NA())</f>
        <v>#N/A</v>
      </c>
      <c r="AH80" s="100" t="e">
        <f ca="true">+IF(AND(ISNUMBER(OFFSET('Sanitation Data'!$F$10,0,10*ROW('Sanitation Data'!F74))),'Data Summary'!CW80="Yes"),OFFSET('Sanitation Data'!$F$10,0,10*ROW('Sanitation Data'!F74)),NA())</f>
        <v>#N/A</v>
      </c>
      <c r="AI80" s="100" t="e">
        <f ca="true">+IF(AND(ISNUMBER(OFFSET('Sanitation Data'!$F$11,0,10*ROW('Sanitation Data'!F74))),'Data Summary'!CX80="Yes"),OFFSET('Sanitation Data'!$F$11,0,10*ROW('Sanitation Data'!F74)),NA())</f>
        <v>#N/A</v>
      </c>
      <c r="AJ80" s="100" t="e">
        <f ca="true">+IF(AND(ISNUMBER(OFFSET('Sanitation Data'!$F$12,0,10*ROW('Sanitation Data'!F74))),'Data Summary'!CY80="Yes"),OFFSET('Sanitation Data'!$F$12,0,10*ROW('Sanitation Data'!F74)),NA())</f>
        <v>#N/A</v>
      </c>
      <c r="AK80" s="100" t="e">
        <f ca="true">+IF(AND(ISNUMBER(OFFSET('Sanitation Data'!$G$4,0,10*ROW('Sanitation Data'!G74))),'Data Summary'!CZ80="Yes"),100-OFFSET('Sanitation Data'!$G$4,0,10*ROW('Sanitation Data'!G74)),NA())</f>
        <v>#N/A</v>
      </c>
      <c r="AL80" s="100" t="e">
        <f ca="true">+IF(AND(ISNUMBER(OFFSET('Sanitation Data'!$G$6,0,10*ROW('Sanitation Data'!G74))),'Data Summary'!DA80="Yes"),OFFSET('Sanitation Data'!$G$6,0,10*ROW('Sanitation Data'!G74)),NA())</f>
        <v>#N/A</v>
      </c>
      <c r="AM80" s="100" t="e">
        <f ca="true">+IF(AND(ISNUMBER(OFFSET('Sanitation Data'!$G$10,0,10*ROW('Sanitation Data'!G74))),'Data Summary'!DB80="Yes"),OFFSET('Sanitation Data'!$G$10,0,10*ROW('Sanitation Data'!G74)),NA())</f>
        <v>#N/A</v>
      </c>
      <c r="AN80" s="100" t="e">
        <f ca="true">+IF(AND(ISNUMBER(OFFSET('Sanitation Data'!$G$11,0,10*ROW('Sanitation Data'!G74))),'Data Summary'!DC80="Yes"),OFFSET('Sanitation Data'!$G$11,0,10*ROW('Sanitation Data'!G74)),NA())</f>
        <v>#N/A</v>
      </c>
      <c r="AO80" s="100" t="e">
        <f ca="true">+IF(AND(ISNUMBER(OFFSET('Sanitation Data'!$G$12,0,10*ROW('Sanitation Data'!G74))),'Data Summary'!DD80="Yes"),OFFSET('Sanitation Data'!$G$12,0,10*ROW('Sanitation Data'!G74)),NA())</f>
        <v>#N/A</v>
      </c>
      <c r="AP80" s="100" t="e">
        <f ca="true">+IF(AND(ISNUMBER(OFFSET('Sanitation Data'!$H$4,0,10*ROW('Sanitation Data'!H74))),'Data Summary'!DE80="Yes"),100-OFFSET('Sanitation Data'!$H$4,0,10*ROW('Sanitation Data'!H74)),NA())</f>
        <v>#N/A</v>
      </c>
      <c r="AQ80" s="100" t="e">
        <f ca="true">+IF(AND(ISNUMBER(OFFSET('Sanitation Data'!$H$6,0,10*ROW('Sanitation Data'!H74))),'Data Summary'!DF80="Yes"),OFFSET('Sanitation Data'!$H$6,0,10*ROW('Sanitation Data'!H74)),NA())</f>
        <v>#N/A</v>
      </c>
      <c r="AR80" s="100" t="e">
        <f ca="true">+IF(AND(ISNUMBER(OFFSET('Sanitation Data'!$H$10,0,10*ROW('Sanitation Data'!H74))),'Data Summary'!DG80="Yes"),OFFSET('Sanitation Data'!$H$10,0,10*ROW('Sanitation Data'!H74)),NA())</f>
        <v>#N/A</v>
      </c>
      <c r="AS80" s="100" t="e">
        <f ca="true">+IF(AND(ISNUMBER(OFFSET('Sanitation Data'!$H$11,0,10*ROW('Sanitation Data'!H74))),'Data Summary'!DH80="Yes"),OFFSET('Sanitation Data'!$H$11,0,10*ROW('Sanitation Data'!H74)),NA())</f>
        <v>#N/A</v>
      </c>
      <c r="AT80" s="100" t="e">
        <f ca="true">+IF(AND(ISNUMBER(OFFSET('Sanitation Data'!$H$12,0,10*ROW('Sanitation Data'!H74))),'Data Summary'!DI80="Yes"),OFFSET('Sanitation Data'!$H$12,0,10*ROW('Sanitation Data'!H74)),NA())</f>
        <v>#N/A</v>
      </c>
      <c r="AU80" s="100" t="e">
        <f ca="true">+IF(AND(ISNUMBER(OFFSET('Sanitation Data'!$I$4,0,10*ROW('Sanitation Data'!I74))),'Data Summary'!DJ80="Yes"),100-OFFSET('Sanitation Data'!$I$4,0,10*ROW('Sanitation Data'!I74)),NA())</f>
        <v>#N/A</v>
      </c>
      <c r="AV80" s="100" t="e">
        <f ca="true">+IF(AND(ISNUMBER(OFFSET('Sanitation Data'!$I$6,0,10*ROW('Sanitation Data'!I74))),'Data Summary'!DK80="Yes"),OFFSET('Sanitation Data'!$I$6,0,10*ROW('Sanitation Data'!I74)),NA())</f>
        <v>#N/A</v>
      </c>
      <c r="AW80" s="100" t="e">
        <f ca="true">+IF(AND(ISNUMBER(OFFSET('Sanitation Data'!$I$10,0,10*ROW('Sanitation Data'!I74))),'Data Summary'!DL80="Yes"),OFFSET('Sanitation Data'!$I$10,0,10*ROW('Sanitation Data'!I74)),NA())</f>
        <v>#N/A</v>
      </c>
      <c r="AX80" s="100" t="e">
        <f ca="true">+IF(AND(ISNUMBER(OFFSET('Sanitation Data'!$I$11,0,10*ROW('Sanitation Data'!I74))),'Data Summary'!DM80="Yes"),OFFSET('Sanitation Data'!$I$11,0,10*ROW('Sanitation Data'!I74)),NA())</f>
        <v>#N/A</v>
      </c>
      <c r="AY80" s="100" t="e">
        <f ca="true">+IF(AND(ISNUMBER(OFFSET('Sanitation Data'!$I$12,0,10*ROW('Sanitation Data'!I74))),'Data Summary'!DN80="Yes"),OFFSET('Sanitation Data'!$I$12,0,10*ROW('Sanitation Data'!I74)),NA())</f>
        <v>#N/A</v>
      </c>
      <c r="AZ80" s="101" t="e">
        <f ca="true">+IF(AND(ISNUMBER(OFFSET('Hygiene Data'!$D$5,0,10*ROW('Hygiene Data'!D74))),'Data Summary'!DO80="Yes"),OFFSET('Hygiene Data'!$D$5,0,10*ROW('Hygiene Data'!D74)),NA())</f>
        <v>#N/A</v>
      </c>
      <c r="BA80" s="101" t="e">
        <f ca="true">+IF(AND(ISNUMBER(OFFSET('Hygiene Data'!$D$7,0,10*ROW('Hygiene Data'!D74))),'Data Summary'!DP80="Yes"),OFFSET('Hygiene Data'!$D$7,0,10*ROW('Hygiene Data'!D74)),NA())</f>
        <v>#N/A</v>
      </c>
      <c r="BB80" s="101" t="e">
        <f ca="true">+IF(AND(ISNUMBER(OFFSET('Hygiene Data'!$D$9,0,10*ROW('Hygiene Data'!D74))),'Data Summary'!DQ80="Yes"),OFFSET('Hygiene Data'!$D$9,0,10*ROW('Hygiene Data'!D74)),NA())</f>
        <v>#N/A</v>
      </c>
      <c r="BC80" s="101" t="e">
        <f ca="true">+IF(AND(ISNUMBER(OFFSET('Hygiene Data'!$E$5,0,10*ROW('Hygiene Data'!E74))),'Data Summary'!DR80="Yes"),OFFSET('Hygiene Data'!$E$5,0,10*ROW('Hygiene Data'!E74)),NA())</f>
        <v>#N/A</v>
      </c>
      <c r="BD80" s="101" t="e">
        <f ca="true">+IF(AND(ISNUMBER(OFFSET('Hygiene Data'!$E$7,0,10*ROW('Hygiene Data'!E74))),'Data Summary'!DS80="Yes"),OFFSET('Hygiene Data'!$E$7,0,10*ROW('Hygiene Data'!E74)),NA())</f>
        <v>#N/A</v>
      </c>
      <c r="BE80" s="101" t="e">
        <f ca="true">+IF(AND(ISNUMBER(OFFSET('Hygiene Data'!$E$9,0,10*ROW('Hygiene Data'!E74))),'Data Summary'!DT80="Yes"),OFFSET('Hygiene Data'!$E$9,0,10*ROW('Hygiene Data'!E74)),NA())</f>
        <v>#N/A</v>
      </c>
      <c r="BF80" s="101" t="e">
        <f ca="true">+IF(AND(ISNUMBER(OFFSET('Hygiene Data'!$F$5,0,10*ROW('Hygiene Data'!F74))),'Data Summary'!DU80="Yes"),OFFSET('Hygiene Data'!$F$5,0,10*ROW('Hygiene Data'!F74)),NA())</f>
        <v>#N/A</v>
      </c>
      <c r="BG80" s="101" t="e">
        <f ca="true">+IF(AND(ISNUMBER(OFFSET('Hygiene Data'!$F$7,0,10*ROW('Hygiene Data'!F74))),'Data Summary'!DV80="Yes"),OFFSET('Hygiene Data'!$F$7,0,10*ROW('Hygiene Data'!F74)),NA())</f>
        <v>#N/A</v>
      </c>
      <c r="BH80" s="101" t="e">
        <f ca="true">+IF(AND(ISNUMBER(OFFSET('Hygiene Data'!$F$9,0,10*ROW('Hygiene Data'!F74))),'Data Summary'!DW80="Yes"),OFFSET('Hygiene Data'!$F$9,0,10*ROW('Hygiene Data'!F74)),NA())</f>
        <v>#N/A</v>
      </c>
      <c r="BI80" s="101" t="e">
        <f ca="true">+IF(AND(ISNUMBER(OFFSET('Hygiene Data'!$G$5,0,10*ROW('Hygiene Data'!G74))),'Data Summary'!DX80="Yes"),OFFSET('Hygiene Data'!$G$5,0,10*ROW('Hygiene Data'!G74)),NA())</f>
        <v>#N/A</v>
      </c>
      <c r="BJ80" s="101" t="e">
        <f ca="true">+IF(AND(ISNUMBER(OFFSET('Hygiene Data'!$G$7,0,10*ROW('Hygiene Data'!G74))),'Data Summary'!DY80="Yes"),OFFSET('Hygiene Data'!$G$7,0,10*ROW('Hygiene Data'!G74)),NA())</f>
        <v>#N/A</v>
      </c>
      <c r="BK80" s="101" t="e">
        <f ca="true">+IF(AND(ISNUMBER(OFFSET('Hygiene Data'!$G$9,0,10*ROW('Hygiene Data'!G74))),'Data Summary'!DZ80="Yes"),OFFSET('Hygiene Data'!$G$9,0,10*ROW('Hygiene Data'!G74)),NA())</f>
        <v>#N/A</v>
      </c>
      <c r="BL80" s="101" t="e">
        <f ca="true">+IF(AND(ISNUMBER(OFFSET('Hygiene Data'!$H$5,0,10*ROW('Hygiene Data'!H74))),'Data Summary'!EA80="Yes"),OFFSET('Hygiene Data'!$H$5,0,10*ROW('Hygiene Data'!H74)),NA())</f>
        <v>#N/A</v>
      </c>
      <c r="BM80" s="101" t="e">
        <f ca="true">+IF(AND(ISNUMBER(OFFSET('Hygiene Data'!$H$7,0,10*ROW('Hygiene Data'!H74))),'Data Summary'!EB80="Yes"),OFFSET('Hygiene Data'!$H$7,0,10*ROW('Hygiene Data'!H74)),NA())</f>
        <v>#N/A</v>
      </c>
      <c r="BN80" s="101" t="e">
        <f ca="true">+IF(AND(ISNUMBER(OFFSET('Hygiene Data'!$H$9,0,10*ROW('Hygiene Data'!H74))),'Data Summary'!EC80="Yes"),OFFSET('Hygiene Data'!$H$9,0,10*ROW('Hygiene Data'!H74)),NA())</f>
        <v>#N/A</v>
      </c>
      <c r="BO80" s="101" t="e">
        <f ca="true">+IF(AND(ISNUMBER(OFFSET('Hygiene Data'!$I$5,0,10*ROW('Hygiene Data'!I74))),'Data Summary'!ED80="Yes"),OFFSET('Hygiene Data'!$I$5,0,10*ROW('Hygiene Data'!I74)),NA())</f>
        <v>#N/A</v>
      </c>
      <c r="BP80" s="101" t="e">
        <f ca="true">+IF(AND(ISNUMBER(OFFSET('Hygiene Data'!$I$7,0,10*ROW('Hygiene Data'!I74))),'Data Summary'!EE80="Yes"),OFFSET('Hygiene Data'!$I$7,0,10*ROW('Hygiene Data'!I74)),NA())</f>
        <v>#N/A</v>
      </c>
      <c r="BQ80" s="101" t="e">
        <f ca="true">+IF(AND(ISNUMBER(OFFSET('Hygiene Data'!$I$9,0,10*ROW('Hygiene Data'!I74))),'Data Summary'!EF80="Yes"),OFFSET('Hygiene Data'!$I$9,0,10*ROW('Hygiene Data'!I74)),NA())</f>
        <v>#N/A</v>
      </c>
    </row>
    <row xmlns:x14ac="http://schemas.microsoft.com/office/spreadsheetml/2009/9/ac" r="81" x14ac:dyDescent="0.2">
      <c r="A81" s="362" t="e">
        <f ca="true">+RIGHT('Data Summary'!A81,LEN('Data Summary'!A81)-9)</f>
        <v>#VALUE!</v>
      </c>
      <c r="B81" s="38" t="str">
        <f ca="true">+IF(ISTEXT('Data Summary'!B81),'Data Summary'!B81,"")</f>
        <v/>
      </c>
      <c r="C81" s="361" t="e">
        <f ca="true">+VALUE('Data Summary'!C81)</f>
        <v>#VALUE!</v>
      </c>
      <c r="D81" s="99" t="e">
        <f ca="true">+IF(AND(ISNUMBER(OFFSET('Water Data'!$D$4,0,10*ROW('Water Data'!D75))),'Data Summary'!BS81="Yes"),100-OFFSET('Water Data'!$D$4,0,10*ROW('Water Data'!D75)),NA())</f>
        <v>#N/A</v>
      </c>
      <c r="E81" s="99" t="e">
        <f ca="true">+IF(AND(ISNUMBER(OFFSET('Water Data'!$D$6,0,10*ROW('Water Data'!D75))),'Data Summary'!BT81="Yes"),OFFSET('Water Data'!$D$6,0,10*ROW('Water Data'!D75)),NA())</f>
        <v>#N/A</v>
      </c>
      <c r="F81" s="99" t="e">
        <f ca="true">+IF(AND(ISNUMBER(OFFSET('Water Data'!$D$9,0,10*ROW('Water Data'!D75))),'Data Summary'!BU81="Yes"),OFFSET('Water Data'!$D$9,0,10*ROW('Water Data'!D75)),NA())</f>
        <v>#N/A</v>
      </c>
      <c r="G81" s="99" t="e">
        <f ca="true">+IF(AND(ISNUMBER(OFFSET('Water Data'!$E$4,0,10*ROW('Water Data'!E75))),'Data Summary'!BV81="Yes"),100-OFFSET('Water Data'!$E$4,0,10*ROW('Water Data'!E75)),NA())</f>
        <v>#N/A</v>
      </c>
      <c r="H81" s="99" t="e">
        <f ca="true">+IF(AND(ISNUMBER(OFFSET('Water Data'!$E$6,0,10*ROW('Water Data'!E75))),'Data Summary'!BW81="Yes"),OFFSET('Water Data'!$E$6,0,10*ROW('Water Data'!E75)),NA())</f>
        <v>#N/A</v>
      </c>
      <c r="I81" s="99" t="e">
        <f ca="true">+IF(AND(ISNUMBER(OFFSET('Water Data'!$E$9,0,10*ROW('Water Data'!E75))),'Data Summary'!BX81="Yes"),OFFSET('Water Data'!$E$9,0,10*ROW('Water Data'!E75)),NA())</f>
        <v>#N/A</v>
      </c>
      <c r="J81" s="99" t="e">
        <f ca="true">+IF(AND(ISNUMBER(OFFSET('Water Data'!$F$4,0,10*ROW('Water Data'!F75))),'Data Summary'!BY81="Yes"),100-OFFSET('Water Data'!$F$4,0,10*ROW('Water Data'!F75)),NA())</f>
        <v>#N/A</v>
      </c>
      <c r="K81" s="99" t="e">
        <f ca="true">+IF(AND(ISNUMBER(OFFSET('Water Data'!$F$6,0,10*ROW('Water Data'!F75))),'Data Summary'!BZ81="Yes"),OFFSET('Water Data'!$F$6,0,10*ROW('Water Data'!F75)),NA())</f>
        <v>#N/A</v>
      </c>
      <c r="L81" s="99" t="e">
        <f ca="true">+IF(AND(ISNUMBER(OFFSET('Water Data'!$F$9,0,10*ROW('Water Data'!F75))),'Data Summary'!CA81="Yes"),OFFSET('Water Data'!$F$9,0,10*ROW('Water Data'!F75)),NA())</f>
        <v>#N/A</v>
      </c>
      <c r="M81" s="99" t="e">
        <f ca="true">+IF(AND(ISNUMBER(OFFSET('Water Data'!$G$4,0,10*ROW('Water Data'!G75))),'Data Summary'!CB81="Yes"),100-OFFSET('Water Data'!$G$4,0,10*ROW('Water Data'!G75)),NA())</f>
        <v>#N/A</v>
      </c>
      <c r="N81" s="99" t="e">
        <f ca="true">+IF(AND(ISNUMBER(OFFSET('Water Data'!$G$6,0,10*ROW('Water Data'!G75))),'Data Summary'!CC81="Yes"),OFFSET('Water Data'!$G$6,0,10*ROW('Water Data'!G75)),NA())</f>
        <v>#N/A</v>
      </c>
      <c r="O81" s="99" t="e">
        <f ca="true">+IF(AND(ISNUMBER(OFFSET('Water Data'!$G$9,0,10*ROW('Water Data'!G75))),'Data Summary'!CD81="Yes"),OFFSET('Water Data'!$G$9,0,10*ROW('Water Data'!G75)),NA())</f>
        <v>#N/A</v>
      </c>
      <c r="P81" s="99" t="e">
        <f ca="true">+IF(AND(ISNUMBER(OFFSET('Water Data'!$H$4,0,10*ROW('Water Data'!H75))),'Data Summary'!CE81="Yes"),100-OFFSET('Water Data'!$H$4,0,10*ROW('Water Data'!H75)),NA())</f>
        <v>#N/A</v>
      </c>
      <c r="Q81" s="99" t="e">
        <f ca="true">+IF(AND(ISNUMBER(OFFSET('Water Data'!$H$6,0,10*ROW('Water Data'!H75))),'Data Summary'!CF81="Yes"),OFFSET('Water Data'!$H$6,0,10*ROW('Water Data'!H75)),NA())</f>
        <v>#N/A</v>
      </c>
      <c r="R81" s="99" t="e">
        <f ca="true">+IF(AND(ISNUMBER(OFFSET('Water Data'!$H$9,0,10*ROW('Water Data'!H75))),'Data Summary'!CG81="Yes"),OFFSET('Water Data'!$H$9,0,10*ROW('Water Data'!H75)),NA())</f>
        <v>#N/A</v>
      </c>
      <c r="S81" s="99" t="e">
        <f ca="true">+IF(AND(ISNUMBER(OFFSET('Water Data'!$I$4,0,10*ROW('Water Data'!I75))),'Data Summary'!CH81="Yes"),100-OFFSET('Water Data'!$I$4,0,10*ROW('Water Data'!I75)),NA())</f>
        <v>#N/A</v>
      </c>
      <c r="T81" s="99" t="e">
        <f ca="true">+IF(AND(ISNUMBER(OFFSET('Water Data'!$I$6,0,10*ROW('Water Data'!I75))),'Data Summary'!CI81="Yes"),OFFSET('Water Data'!$I$6,0,10*ROW('Water Data'!I75)),NA())</f>
        <v>#N/A</v>
      </c>
      <c r="U81" s="99" t="e">
        <f ca="true">+IF(AND(ISNUMBER(OFFSET('Water Data'!$I$9,0,10*ROW('Water Data'!I75))),'Data Summary'!CJ81="Yes"),OFFSET('Water Data'!$I$9,0,10*ROW('Water Data'!I75)),NA())</f>
        <v>#N/A</v>
      </c>
      <c r="V81" s="100" t="e">
        <f ca="true">+IF(AND(ISNUMBER(OFFSET('Sanitation Data'!$D$4,0,10*ROW('Sanitation Data'!D75))),'Data Summary'!CK81="Yes"),100-OFFSET('Sanitation Data'!$D$4,0,10*ROW('Sanitation Data'!D75)),NA())</f>
        <v>#N/A</v>
      </c>
      <c r="W81" s="100" t="e">
        <f ca="true">+IF(AND(ISNUMBER(OFFSET('Sanitation Data'!$D$6,0,10*ROW('Sanitation Data'!D75))),'Data Summary'!CL81="Yes"),OFFSET('Sanitation Data'!$D$6,0,10*ROW('Sanitation Data'!D75)),NA())</f>
        <v>#N/A</v>
      </c>
      <c r="X81" s="100" t="e">
        <f ca="true">+IF(AND(ISNUMBER(OFFSET('Sanitation Data'!$D$10,0,10*ROW('Sanitation Data'!D75))),'Data Summary'!CM81="Yes"),OFFSET('Sanitation Data'!$D$10,0,10*ROW('Sanitation Data'!D75)),NA())</f>
        <v>#N/A</v>
      </c>
      <c r="Y81" s="100" t="e">
        <f ca="true">+IF(AND(ISNUMBER(OFFSET('Sanitation Data'!$D$11,0,10*ROW('Sanitation Data'!D75))),'Data Summary'!CN81="Yes"),OFFSET('Sanitation Data'!$D$11,0,10*ROW('Sanitation Data'!D75)),NA())</f>
        <v>#N/A</v>
      </c>
      <c r="Z81" s="100" t="e">
        <f ca="true">+IF(AND(ISNUMBER(OFFSET('Sanitation Data'!$D$12,0,10*ROW('Sanitation Data'!D75))),'Data Summary'!CO81="Yes"),OFFSET('Sanitation Data'!$D$12,0,10*ROW('Sanitation Data'!D75)),NA())</f>
        <v>#N/A</v>
      </c>
      <c r="AA81" s="100" t="e">
        <f ca="true">+IF(AND(ISNUMBER(OFFSET('Sanitation Data'!$E$4,0,10*ROW('Sanitation Data'!E75))),'Data Summary'!CP81="Yes"),100-OFFSET('Sanitation Data'!$E$4,0,10*ROW('Sanitation Data'!E75)),NA())</f>
        <v>#N/A</v>
      </c>
      <c r="AB81" s="100" t="e">
        <f ca="true">+IF(AND(ISNUMBER(OFFSET('Sanitation Data'!$E$6,0,10*ROW('Sanitation Data'!E75))),'Data Summary'!CQ81="Yes"),OFFSET('Sanitation Data'!$E$6,0,10*ROW('Sanitation Data'!E75)),NA())</f>
        <v>#N/A</v>
      </c>
      <c r="AC81" s="100" t="e">
        <f ca="true">+IF(AND(ISNUMBER(OFFSET('Sanitation Data'!$E$10,0,10*ROW('Sanitation Data'!E75))),'Data Summary'!CR81="Yes"),OFFSET('Sanitation Data'!$E$10,0,10*ROW('Sanitation Data'!E75)),NA())</f>
        <v>#N/A</v>
      </c>
      <c r="AD81" s="100" t="e">
        <f ca="true">+IF(AND(ISNUMBER(OFFSET('Sanitation Data'!$E$11,0,10*ROW('Sanitation Data'!E75))),'Data Summary'!CS81="Yes"),OFFSET('Sanitation Data'!$E$11,0,10*ROW('Sanitation Data'!E75)),NA())</f>
        <v>#N/A</v>
      </c>
      <c r="AE81" s="100" t="e">
        <f ca="true">+IF(AND(ISNUMBER(OFFSET('Sanitation Data'!$E$12,0,10*ROW('Sanitation Data'!E75))),'Data Summary'!CT81="Yes"),OFFSET('Sanitation Data'!$E$12,0,10*ROW('Sanitation Data'!E75)),NA())</f>
        <v>#N/A</v>
      </c>
      <c r="AF81" s="100" t="e">
        <f ca="true">+IF(AND(ISNUMBER(OFFSET('Sanitation Data'!$F$4,0,10*ROW('Sanitation Data'!F75))),'Data Summary'!CU81="Yes"),100-OFFSET('Sanitation Data'!$F$4,0,10*ROW('Sanitation Data'!F75)),NA())</f>
        <v>#N/A</v>
      </c>
      <c r="AG81" s="100" t="e">
        <f ca="true">+IF(AND(ISNUMBER(OFFSET('Sanitation Data'!$F$6,0,10*ROW('Sanitation Data'!F75))),'Data Summary'!CV81="Yes"),OFFSET('Sanitation Data'!$F$6,0,10*ROW('Sanitation Data'!F75)),NA())</f>
        <v>#N/A</v>
      </c>
      <c r="AH81" s="100" t="e">
        <f ca="true">+IF(AND(ISNUMBER(OFFSET('Sanitation Data'!$F$10,0,10*ROW('Sanitation Data'!F75))),'Data Summary'!CW81="Yes"),OFFSET('Sanitation Data'!$F$10,0,10*ROW('Sanitation Data'!F75)),NA())</f>
        <v>#N/A</v>
      </c>
      <c r="AI81" s="100" t="e">
        <f ca="true">+IF(AND(ISNUMBER(OFFSET('Sanitation Data'!$F$11,0,10*ROW('Sanitation Data'!F75))),'Data Summary'!CX81="Yes"),OFFSET('Sanitation Data'!$F$11,0,10*ROW('Sanitation Data'!F75)),NA())</f>
        <v>#N/A</v>
      </c>
      <c r="AJ81" s="100" t="e">
        <f ca="true">+IF(AND(ISNUMBER(OFFSET('Sanitation Data'!$F$12,0,10*ROW('Sanitation Data'!F75))),'Data Summary'!CY81="Yes"),OFFSET('Sanitation Data'!$F$12,0,10*ROW('Sanitation Data'!F75)),NA())</f>
        <v>#N/A</v>
      </c>
      <c r="AK81" s="100" t="e">
        <f ca="true">+IF(AND(ISNUMBER(OFFSET('Sanitation Data'!$G$4,0,10*ROW('Sanitation Data'!G75))),'Data Summary'!CZ81="Yes"),100-OFFSET('Sanitation Data'!$G$4,0,10*ROW('Sanitation Data'!G75)),NA())</f>
        <v>#N/A</v>
      </c>
      <c r="AL81" s="100" t="e">
        <f ca="true">+IF(AND(ISNUMBER(OFFSET('Sanitation Data'!$G$6,0,10*ROW('Sanitation Data'!G75))),'Data Summary'!DA81="Yes"),OFFSET('Sanitation Data'!$G$6,0,10*ROW('Sanitation Data'!G75)),NA())</f>
        <v>#N/A</v>
      </c>
      <c r="AM81" s="100" t="e">
        <f ca="true">+IF(AND(ISNUMBER(OFFSET('Sanitation Data'!$G$10,0,10*ROW('Sanitation Data'!G75))),'Data Summary'!DB81="Yes"),OFFSET('Sanitation Data'!$G$10,0,10*ROW('Sanitation Data'!G75)),NA())</f>
        <v>#N/A</v>
      </c>
      <c r="AN81" s="100" t="e">
        <f ca="true">+IF(AND(ISNUMBER(OFFSET('Sanitation Data'!$G$11,0,10*ROW('Sanitation Data'!G75))),'Data Summary'!DC81="Yes"),OFFSET('Sanitation Data'!$G$11,0,10*ROW('Sanitation Data'!G75)),NA())</f>
        <v>#N/A</v>
      </c>
      <c r="AO81" s="100" t="e">
        <f ca="true">+IF(AND(ISNUMBER(OFFSET('Sanitation Data'!$G$12,0,10*ROW('Sanitation Data'!G75))),'Data Summary'!DD81="Yes"),OFFSET('Sanitation Data'!$G$12,0,10*ROW('Sanitation Data'!G75)),NA())</f>
        <v>#N/A</v>
      </c>
      <c r="AP81" s="100" t="e">
        <f ca="true">+IF(AND(ISNUMBER(OFFSET('Sanitation Data'!$H$4,0,10*ROW('Sanitation Data'!H75))),'Data Summary'!DE81="Yes"),100-OFFSET('Sanitation Data'!$H$4,0,10*ROW('Sanitation Data'!H75)),NA())</f>
        <v>#N/A</v>
      </c>
      <c r="AQ81" s="100" t="e">
        <f ca="true">+IF(AND(ISNUMBER(OFFSET('Sanitation Data'!$H$6,0,10*ROW('Sanitation Data'!H75))),'Data Summary'!DF81="Yes"),OFFSET('Sanitation Data'!$H$6,0,10*ROW('Sanitation Data'!H75)),NA())</f>
        <v>#N/A</v>
      </c>
      <c r="AR81" s="100" t="e">
        <f ca="true">+IF(AND(ISNUMBER(OFFSET('Sanitation Data'!$H$10,0,10*ROW('Sanitation Data'!H75))),'Data Summary'!DG81="Yes"),OFFSET('Sanitation Data'!$H$10,0,10*ROW('Sanitation Data'!H75)),NA())</f>
        <v>#N/A</v>
      </c>
      <c r="AS81" s="100" t="e">
        <f ca="true">+IF(AND(ISNUMBER(OFFSET('Sanitation Data'!$H$11,0,10*ROW('Sanitation Data'!H75))),'Data Summary'!DH81="Yes"),OFFSET('Sanitation Data'!$H$11,0,10*ROW('Sanitation Data'!H75)),NA())</f>
        <v>#N/A</v>
      </c>
      <c r="AT81" s="100" t="e">
        <f ca="true">+IF(AND(ISNUMBER(OFFSET('Sanitation Data'!$H$12,0,10*ROW('Sanitation Data'!H75))),'Data Summary'!DI81="Yes"),OFFSET('Sanitation Data'!$H$12,0,10*ROW('Sanitation Data'!H75)),NA())</f>
        <v>#N/A</v>
      </c>
      <c r="AU81" s="100" t="e">
        <f ca="true">+IF(AND(ISNUMBER(OFFSET('Sanitation Data'!$I$4,0,10*ROW('Sanitation Data'!I75))),'Data Summary'!DJ81="Yes"),100-OFFSET('Sanitation Data'!$I$4,0,10*ROW('Sanitation Data'!I75)),NA())</f>
        <v>#N/A</v>
      </c>
      <c r="AV81" s="100" t="e">
        <f ca="true">+IF(AND(ISNUMBER(OFFSET('Sanitation Data'!$I$6,0,10*ROW('Sanitation Data'!I75))),'Data Summary'!DK81="Yes"),OFFSET('Sanitation Data'!$I$6,0,10*ROW('Sanitation Data'!I75)),NA())</f>
        <v>#N/A</v>
      </c>
      <c r="AW81" s="100" t="e">
        <f ca="true">+IF(AND(ISNUMBER(OFFSET('Sanitation Data'!$I$10,0,10*ROW('Sanitation Data'!I75))),'Data Summary'!DL81="Yes"),OFFSET('Sanitation Data'!$I$10,0,10*ROW('Sanitation Data'!I75)),NA())</f>
        <v>#N/A</v>
      </c>
      <c r="AX81" s="100" t="e">
        <f ca="true">+IF(AND(ISNUMBER(OFFSET('Sanitation Data'!$I$11,0,10*ROW('Sanitation Data'!I75))),'Data Summary'!DM81="Yes"),OFFSET('Sanitation Data'!$I$11,0,10*ROW('Sanitation Data'!I75)),NA())</f>
        <v>#N/A</v>
      </c>
      <c r="AY81" s="100" t="e">
        <f ca="true">+IF(AND(ISNUMBER(OFFSET('Sanitation Data'!$I$12,0,10*ROW('Sanitation Data'!I75))),'Data Summary'!DN81="Yes"),OFFSET('Sanitation Data'!$I$12,0,10*ROW('Sanitation Data'!I75)),NA())</f>
        <v>#N/A</v>
      </c>
      <c r="AZ81" s="101" t="e">
        <f ca="true">+IF(AND(ISNUMBER(OFFSET('Hygiene Data'!$D$5,0,10*ROW('Hygiene Data'!D75))),'Data Summary'!DO81="Yes"),OFFSET('Hygiene Data'!$D$5,0,10*ROW('Hygiene Data'!D75)),NA())</f>
        <v>#N/A</v>
      </c>
      <c r="BA81" s="101" t="e">
        <f ca="true">+IF(AND(ISNUMBER(OFFSET('Hygiene Data'!$D$7,0,10*ROW('Hygiene Data'!D75))),'Data Summary'!DP81="Yes"),OFFSET('Hygiene Data'!$D$7,0,10*ROW('Hygiene Data'!D75)),NA())</f>
        <v>#N/A</v>
      </c>
      <c r="BB81" s="101" t="e">
        <f ca="true">+IF(AND(ISNUMBER(OFFSET('Hygiene Data'!$D$9,0,10*ROW('Hygiene Data'!D75))),'Data Summary'!DQ81="Yes"),OFFSET('Hygiene Data'!$D$9,0,10*ROW('Hygiene Data'!D75)),NA())</f>
        <v>#N/A</v>
      </c>
      <c r="BC81" s="101" t="e">
        <f ca="true">+IF(AND(ISNUMBER(OFFSET('Hygiene Data'!$E$5,0,10*ROW('Hygiene Data'!E75))),'Data Summary'!DR81="Yes"),OFFSET('Hygiene Data'!$E$5,0,10*ROW('Hygiene Data'!E75)),NA())</f>
        <v>#N/A</v>
      </c>
      <c r="BD81" s="101" t="e">
        <f ca="true">+IF(AND(ISNUMBER(OFFSET('Hygiene Data'!$E$7,0,10*ROW('Hygiene Data'!E75))),'Data Summary'!DS81="Yes"),OFFSET('Hygiene Data'!$E$7,0,10*ROW('Hygiene Data'!E75)),NA())</f>
        <v>#N/A</v>
      </c>
      <c r="BE81" s="101" t="e">
        <f ca="true">+IF(AND(ISNUMBER(OFFSET('Hygiene Data'!$E$9,0,10*ROW('Hygiene Data'!E75))),'Data Summary'!DT81="Yes"),OFFSET('Hygiene Data'!$E$9,0,10*ROW('Hygiene Data'!E75)),NA())</f>
        <v>#N/A</v>
      </c>
      <c r="BF81" s="101" t="e">
        <f ca="true">+IF(AND(ISNUMBER(OFFSET('Hygiene Data'!$F$5,0,10*ROW('Hygiene Data'!F75))),'Data Summary'!DU81="Yes"),OFFSET('Hygiene Data'!$F$5,0,10*ROW('Hygiene Data'!F75)),NA())</f>
        <v>#N/A</v>
      </c>
      <c r="BG81" s="101" t="e">
        <f ca="true">+IF(AND(ISNUMBER(OFFSET('Hygiene Data'!$F$7,0,10*ROW('Hygiene Data'!F75))),'Data Summary'!DV81="Yes"),OFFSET('Hygiene Data'!$F$7,0,10*ROW('Hygiene Data'!F75)),NA())</f>
        <v>#N/A</v>
      </c>
      <c r="BH81" s="101" t="e">
        <f ca="true">+IF(AND(ISNUMBER(OFFSET('Hygiene Data'!$F$9,0,10*ROW('Hygiene Data'!F75))),'Data Summary'!DW81="Yes"),OFFSET('Hygiene Data'!$F$9,0,10*ROW('Hygiene Data'!F75)),NA())</f>
        <v>#N/A</v>
      </c>
      <c r="BI81" s="101" t="e">
        <f ca="true">+IF(AND(ISNUMBER(OFFSET('Hygiene Data'!$G$5,0,10*ROW('Hygiene Data'!G75))),'Data Summary'!DX81="Yes"),OFFSET('Hygiene Data'!$G$5,0,10*ROW('Hygiene Data'!G75)),NA())</f>
        <v>#N/A</v>
      </c>
      <c r="BJ81" s="101" t="e">
        <f ca="true">+IF(AND(ISNUMBER(OFFSET('Hygiene Data'!$G$7,0,10*ROW('Hygiene Data'!G75))),'Data Summary'!DY81="Yes"),OFFSET('Hygiene Data'!$G$7,0,10*ROW('Hygiene Data'!G75)),NA())</f>
        <v>#N/A</v>
      </c>
      <c r="BK81" s="101" t="e">
        <f ca="true">+IF(AND(ISNUMBER(OFFSET('Hygiene Data'!$G$9,0,10*ROW('Hygiene Data'!G75))),'Data Summary'!DZ81="Yes"),OFFSET('Hygiene Data'!$G$9,0,10*ROW('Hygiene Data'!G75)),NA())</f>
        <v>#N/A</v>
      </c>
      <c r="BL81" s="101" t="e">
        <f ca="true">+IF(AND(ISNUMBER(OFFSET('Hygiene Data'!$H$5,0,10*ROW('Hygiene Data'!H75))),'Data Summary'!EA81="Yes"),OFFSET('Hygiene Data'!$H$5,0,10*ROW('Hygiene Data'!H75)),NA())</f>
        <v>#N/A</v>
      </c>
      <c r="BM81" s="101" t="e">
        <f ca="true">+IF(AND(ISNUMBER(OFFSET('Hygiene Data'!$H$7,0,10*ROW('Hygiene Data'!H75))),'Data Summary'!EB81="Yes"),OFFSET('Hygiene Data'!$H$7,0,10*ROW('Hygiene Data'!H75)),NA())</f>
        <v>#N/A</v>
      </c>
      <c r="BN81" s="101" t="e">
        <f ca="true">+IF(AND(ISNUMBER(OFFSET('Hygiene Data'!$H$9,0,10*ROW('Hygiene Data'!H75))),'Data Summary'!EC81="Yes"),OFFSET('Hygiene Data'!$H$9,0,10*ROW('Hygiene Data'!H75)),NA())</f>
        <v>#N/A</v>
      </c>
      <c r="BO81" s="101" t="e">
        <f ca="true">+IF(AND(ISNUMBER(OFFSET('Hygiene Data'!$I$5,0,10*ROW('Hygiene Data'!I75))),'Data Summary'!ED81="Yes"),OFFSET('Hygiene Data'!$I$5,0,10*ROW('Hygiene Data'!I75)),NA())</f>
        <v>#N/A</v>
      </c>
      <c r="BP81" s="101" t="e">
        <f ca="true">+IF(AND(ISNUMBER(OFFSET('Hygiene Data'!$I$7,0,10*ROW('Hygiene Data'!I75))),'Data Summary'!EE81="Yes"),OFFSET('Hygiene Data'!$I$7,0,10*ROW('Hygiene Data'!I75)),NA())</f>
        <v>#N/A</v>
      </c>
      <c r="BQ81" s="101" t="e">
        <f ca="true">+IF(AND(ISNUMBER(OFFSET('Hygiene Data'!$I$9,0,10*ROW('Hygiene Data'!I75))),'Data Summary'!EF81="Yes"),OFFSET('Hygiene Data'!$I$9,0,10*ROW('Hygiene Data'!I75)),NA())</f>
        <v>#N/A</v>
      </c>
    </row>
    <row xmlns:x14ac="http://schemas.microsoft.com/office/spreadsheetml/2009/9/ac" r="82" x14ac:dyDescent="0.2">
      <c r="A82" s="362" t="e">
        <f ca="true">+RIGHT('Data Summary'!A82,LEN('Data Summary'!A82)-9)</f>
        <v>#VALUE!</v>
      </c>
      <c r="B82" s="38" t="str">
        <f ca="true">+IF(ISTEXT('Data Summary'!B82),'Data Summary'!B82,"")</f>
        <v/>
      </c>
      <c r="C82" s="361" t="e">
        <f ca="true">+VALUE('Data Summary'!C82)</f>
        <v>#VALUE!</v>
      </c>
      <c r="D82" s="99" t="e">
        <f ca="true">+IF(AND(ISNUMBER(OFFSET('Water Data'!$D$4,0,10*ROW('Water Data'!D76))),'Data Summary'!BS82="Yes"),100-OFFSET('Water Data'!$D$4,0,10*ROW('Water Data'!D76)),NA())</f>
        <v>#N/A</v>
      </c>
      <c r="E82" s="99" t="e">
        <f ca="true">+IF(AND(ISNUMBER(OFFSET('Water Data'!$D$6,0,10*ROW('Water Data'!D76))),'Data Summary'!BT82="Yes"),OFFSET('Water Data'!$D$6,0,10*ROW('Water Data'!D76)),NA())</f>
        <v>#N/A</v>
      </c>
      <c r="F82" s="99" t="e">
        <f ca="true">+IF(AND(ISNUMBER(OFFSET('Water Data'!$D$9,0,10*ROW('Water Data'!D76))),'Data Summary'!BU82="Yes"),OFFSET('Water Data'!$D$9,0,10*ROW('Water Data'!D76)),NA())</f>
        <v>#N/A</v>
      </c>
      <c r="G82" s="99" t="e">
        <f ca="true">+IF(AND(ISNUMBER(OFFSET('Water Data'!$E$4,0,10*ROW('Water Data'!E76))),'Data Summary'!BV82="Yes"),100-OFFSET('Water Data'!$E$4,0,10*ROW('Water Data'!E76)),NA())</f>
        <v>#N/A</v>
      </c>
      <c r="H82" s="99" t="e">
        <f ca="true">+IF(AND(ISNUMBER(OFFSET('Water Data'!$E$6,0,10*ROW('Water Data'!E76))),'Data Summary'!BW82="Yes"),OFFSET('Water Data'!$E$6,0,10*ROW('Water Data'!E76)),NA())</f>
        <v>#N/A</v>
      </c>
      <c r="I82" s="99" t="e">
        <f ca="true">+IF(AND(ISNUMBER(OFFSET('Water Data'!$E$9,0,10*ROW('Water Data'!E76))),'Data Summary'!BX82="Yes"),OFFSET('Water Data'!$E$9,0,10*ROW('Water Data'!E76)),NA())</f>
        <v>#N/A</v>
      </c>
      <c r="J82" s="99" t="e">
        <f ca="true">+IF(AND(ISNUMBER(OFFSET('Water Data'!$F$4,0,10*ROW('Water Data'!F76))),'Data Summary'!BY82="Yes"),100-OFFSET('Water Data'!$F$4,0,10*ROW('Water Data'!F76)),NA())</f>
        <v>#N/A</v>
      </c>
      <c r="K82" s="99" t="e">
        <f ca="true">+IF(AND(ISNUMBER(OFFSET('Water Data'!$F$6,0,10*ROW('Water Data'!F76))),'Data Summary'!BZ82="Yes"),OFFSET('Water Data'!$F$6,0,10*ROW('Water Data'!F76)),NA())</f>
        <v>#N/A</v>
      </c>
      <c r="L82" s="99" t="e">
        <f ca="true">+IF(AND(ISNUMBER(OFFSET('Water Data'!$F$9,0,10*ROW('Water Data'!F76))),'Data Summary'!CA82="Yes"),OFFSET('Water Data'!$F$9,0,10*ROW('Water Data'!F76)),NA())</f>
        <v>#N/A</v>
      </c>
      <c r="M82" s="99" t="e">
        <f ca="true">+IF(AND(ISNUMBER(OFFSET('Water Data'!$G$4,0,10*ROW('Water Data'!G76))),'Data Summary'!CB82="Yes"),100-OFFSET('Water Data'!$G$4,0,10*ROW('Water Data'!G76)),NA())</f>
        <v>#N/A</v>
      </c>
      <c r="N82" s="99" t="e">
        <f ca="true">+IF(AND(ISNUMBER(OFFSET('Water Data'!$G$6,0,10*ROW('Water Data'!G76))),'Data Summary'!CC82="Yes"),OFFSET('Water Data'!$G$6,0,10*ROW('Water Data'!G76)),NA())</f>
        <v>#N/A</v>
      </c>
      <c r="O82" s="99" t="e">
        <f ca="true">+IF(AND(ISNUMBER(OFFSET('Water Data'!$G$9,0,10*ROW('Water Data'!G76))),'Data Summary'!CD82="Yes"),OFFSET('Water Data'!$G$9,0,10*ROW('Water Data'!G76)),NA())</f>
        <v>#N/A</v>
      </c>
      <c r="P82" s="99" t="e">
        <f ca="true">+IF(AND(ISNUMBER(OFFSET('Water Data'!$H$4,0,10*ROW('Water Data'!H76))),'Data Summary'!CE82="Yes"),100-OFFSET('Water Data'!$H$4,0,10*ROW('Water Data'!H76)),NA())</f>
        <v>#N/A</v>
      </c>
      <c r="Q82" s="99" t="e">
        <f ca="true">+IF(AND(ISNUMBER(OFFSET('Water Data'!$H$6,0,10*ROW('Water Data'!H76))),'Data Summary'!CF82="Yes"),OFFSET('Water Data'!$H$6,0,10*ROW('Water Data'!H76)),NA())</f>
        <v>#N/A</v>
      </c>
      <c r="R82" s="99" t="e">
        <f ca="true">+IF(AND(ISNUMBER(OFFSET('Water Data'!$H$9,0,10*ROW('Water Data'!H76))),'Data Summary'!CG82="Yes"),OFFSET('Water Data'!$H$9,0,10*ROW('Water Data'!H76)),NA())</f>
        <v>#N/A</v>
      </c>
      <c r="S82" s="99" t="e">
        <f ca="true">+IF(AND(ISNUMBER(OFFSET('Water Data'!$I$4,0,10*ROW('Water Data'!I76))),'Data Summary'!CH82="Yes"),100-OFFSET('Water Data'!$I$4,0,10*ROW('Water Data'!I76)),NA())</f>
        <v>#N/A</v>
      </c>
      <c r="T82" s="99" t="e">
        <f ca="true">+IF(AND(ISNUMBER(OFFSET('Water Data'!$I$6,0,10*ROW('Water Data'!I76))),'Data Summary'!CI82="Yes"),OFFSET('Water Data'!$I$6,0,10*ROW('Water Data'!I76)),NA())</f>
        <v>#N/A</v>
      </c>
      <c r="U82" s="99" t="e">
        <f ca="true">+IF(AND(ISNUMBER(OFFSET('Water Data'!$I$9,0,10*ROW('Water Data'!I76))),'Data Summary'!CJ82="Yes"),OFFSET('Water Data'!$I$9,0,10*ROW('Water Data'!I76)),NA())</f>
        <v>#N/A</v>
      </c>
      <c r="V82" s="100" t="e">
        <f ca="true">+IF(AND(ISNUMBER(OFFSET('Sanitation Data'!$D$4,0,10*ROW('Sanitation Data'!D76))),'Data Summary'!CK82="Yes"),100-OFFSET('Sanitation Data'!$D$4,0,10*ROW('Sanitation Data'!D76)),NA())</f>
        <v>#N/A</v>
      </c>
      <c r="W82" s="100" t="e">
        <f ca="true">+IF(AND(ISNUMBER(OFFSET('Sanitation Data'!$D$6,0,10*ROW('Sanitation Data'!D76))),'Data Summary'!CL82="Yes"),OFFSET('Sanitation Data'!$D$6,0,10*ROW('Sanitation Data'!D76)),NA())</f>
        <v>#N/A</v>
      </c>
      <c r="X82" s="100" t="e">
        <f ca="true">+IF(AND(ISNUMBER(OFFSET('Sanitation Data'!$D$10,0,10*ROW('Sanitation Data'!D76))),'Data Summary'!CM82="Yes"),OFFSET('Sanitation Data'!$D$10,0,10*ROW('Sanitation Data'!D76)),NA())</f>
        <v>#N/A</v>
      </c>
      <c r="Y82" s="100" t="e">
        <f ca="true">+IF(AND(ISNUMBER(OFFSET('Sanitation Data'!$D$11,0,10*ROW('Sanitation Data'!D76))),'Data Summary'!CN82="Yes"),OFFSET('Sanitation Data'!$D$11,0,10*ROW('Sanitation Data'!D76)),NA())</f>
        <v>#N/A</v>
      </c>
      <c r="Z82" s="100" t="e">
        <f ca="true">+IF(AND(ISNUMBER(OFFSET('Sanitation Data'!$D$12,0,10*ROW('Sanitation Data'!D76))),'Data Summary'!CO82="Yes"),OFFSET('Sanitation Data'!$D$12,0,10*ROW('Sanitation Data'!D76)),NA())</f>
        <v>#N/A</v>
      </c>
      <c r="AA82" s="100" t="e">
        <f ca="true">+IF(AND(ISNUMBER(OFFSET('Sanitation Data'!$E$4,0,10*ROW('Sanitation Data'!E76))),'Data Summary'!CP82="Yes"),100-OFFSET('Sanitation Data'!$E$4,0,10*ROW('Sanitation Data'!E76)),NA())</f>
        <v>#N/A</v>
      </c>
      <c r="AB82" s="100" t="e">
        <f ca="true">+IF(AND(ISNUMBER(OFFSET('Sanitation Data'!$E$6,0,10*ROW('Sanitation Data'!E76))),'Data Summary'!CQ82="Yes"),OFFSET('Sanitation Data'!$E$6,0,10*ROW('Sanitation Data'!E76)),NA())</f>
        <v>#N/A</v>
      </c>
      <c r="AC82" s="100" t="e">
        <f ca="true">+IF(AND(ISNUMBER(OFFSET('Sanitation Data'!$E$10,0,10*ROW('Sanitation Data'!E76))),'Data Summary'!CR82="Yes"),OFFSET('Sanitation Data'!$E$10,0,10*ROW('Sanitation Data'!E76)),NA())</f>
        <v>#N/A</v>
      </c>
      <c r="AD82" s="100" t="e">
        <f ca="true">+IF(AND(ISNUMBER(OFFSET('Sanitation Data'!$E$11,0,10*ROW('Sanitation Data'!E76))),'Data Summary'!CS82="Yes"),OFFSET('Sanitation Data'!$E$11,0,10*ROW('Sanitation Data'!E76)),NA())</f>
        <v>#N/A</v>
      </c>
      <c r="AE82" s="100" t="e">
        <f ca="true">+IF(AND(ISNUMBER(OFFSET('Sanitation Data'!$E$12,0,10*ROW('Sanitation Data'!E76))),'Data Summary'!CT82="Yes"),OFFSET('Sanitation Data'!$E$12,0,10*ROW('Sanitation Data'!E76)),NA())</f>
        <v>#N/A</v>
      </c>
      <c r="AF82" s="100" t="e">
        <f ca="true">+IF(AND(ISNUMBER(OFFSET('Sanitation Data'!$F$4,0,10*ROW('Sanitation Data'!F76))),'Data Summary'!CU82="Yes"),100-OFFSET('Sanitation Data'!$F$4,0,10*ROW('Sanitation Data'!F76)),NA())</f>
        <v>#N/A</v>
      </c>
      <c r="AG82" s="100" t="e">
        <f ca="true">+IF(AND(ISNUMBER(OFFSET('Sanitation Data'!$F$6,0,10*ROW('Sanitation Data'!F76))),'Data Summary'!CV82="Yes"),OFFSET('Sanitation Data'!$F$6,0,10*ROW('Sanitation Data'!F76)),NA())</f>
        <v>#N/A</v>
      </c>
      <c r="AH82" s="100" t="e">
        <f ca="true">+IF(AND(ISNUMBER(OFFSET('Sanitation Data'!$F$10,0,10*ROW('Sanitation Data'!F76))),'Data Summary'!CW82="Yes"),OFFSET('Sanitation Data'!$F$10,0,10*ROW('Sanitation Data'!F76)),NA())</f>
        <v>#N/A</v>
      </c>
      <c r="AI82" s="100" t="e">
        <f ca="true">+IF(AND(ISNUMBER(OFFSET('Sanitation Data'!$F$11,0,10*ROW('Sanitation Data'!F76))),'Data Summary'!CX82="Yes"),OFFSET('Sanitation Data'!$F$11,0,10*ROW('Sanitation Data'!F76)),NA())</f>
        <v>#N/A</v>
      </c>
      <c r="AJ82" s="100" t="e">
        <f ca="true">+IF(AND(ISNUMBER(OFFSET('Sanitation Data'!$F$12,0,10*ROW('Sanitation Data'!F76))),'Data Summary'!CY82="Yes"),OFFSET('Sanitation Data'!$F$12,0,10*ROW('Sanitation Data'!F76)),NA())</f>
        <v>#N/A</v>
      </c>
      <c r="AK82" s="100" t="e">
        <f ca="true">+IF(AND(ISNUMBER(OFFSET('Sanitation Data'!$G$4,0,10*ROW('Sanitation Data'!G76))),'Data Summary'!CZ82="Yes"),100-OFFSET('Sanitation Data'!$G$4,0,10*ROW('Sanitation Data'!G76)),NA())</f>
        <v>#N/A</v>
      </c>
      <c r="AL82" s="100" t="e">
        <f ca="true">+IF(AND(ISNUMBER(OFFSET('Sanitation Data'!$G$6,0,10*ROW('Sanitation Data'!G76))),'Data Summary'!DA82="Yes"),OFFSET('Sanitation Data'!$G$6,0,10*ROW('Sanitation Data'!G76)),NA())</f>
        <v>#N/A</v>
      </c>
      <c r="AM82" s="100" t="e">
        <f ca="true">+IF(AND(ISNUMBER(OFFSET('Sanitation Data'!$G$10,0,10*ROW('Sanitation Data'!G76))),'Data Summary'!DB82="Yes"),OFFSET('Sanitation Data'!$G$10,0,10*ROW('Sanitation Data'!G76)),NA())</f>
        <v>#N/A</v>
      </c>
      <c r="AN82" s="100" t="e">
        <f ca="true">+IF(AND(ISNUMBER(OFFSET('Sanitation Data'!$G$11,0,10*ROW('Sanitation Data'!G76))),'Data Summary'!DC82="Yes"),OFFSET('Sanitation Data'!$G$11,0,10*ROW('Sanitation Data'!G76)),NA())</f>
        <v>#N/A</v>
      </c>
      <c r="AO82" s="100" t="e">
        <f ca="true">+IF(AND(ISNUMBER(OFFSET('Sanitation Data'!$G$12,0,10*ROW('Sanitation Data'!G76))),'Data Summary'!DD82="Yes"),OFFSET('Sanitation Data'!$G$12,0,10*ROW('Sanitation Data'!G76)),NA())</f>
        <v>#N/A</v>
      </c>
      <c r="AP82" s="100" t="e">
        <f ca="true">+IF(AND(ISNUMBER(OFFSET('Sanitation Data'!$H$4,0,10*ROW('Sanitation Data'!H76))),'Data Summary'!DE82="Yes"),100-OFFSET('Sanitation Data'!$H$4,0,10*ROW('Sanitation Data'!H76)),NA())</f>
        <v>#N/A</v>
      </c>
      <c r="AQ82" s="100" t="e">
        <f ca="true">+IF(AND(ISNUMBER(OFFSET('Sanitation Data'!$H$6,0,10*ROW('Sanitation Data'!H76))),'Data Summary'!DF82="Yes"),OFFSET('Sanitation Data'!$H$6,0,10*ROW('Sanitation Data'!H76)),NA())</f>
        <v>#N/A</v>
      </c>
      <c r="AR82" s="100" t="e">
        <f ca="true">+IF(AND(ISNUMBER(OFFSET('Sanitation Data'!$H$10,0,10*ROW('Sanitation Data'!H76))),'Data Summary'!DG82="Yes"),OFFSET('Sanitation Data'!$H$10,0,10*ROW('Sanitation Data'!H76)),NA())</f>
        <v>#N/A</v>
      </c>
      <c r="AS82" s="100" t="e">
        <f ca="true">+IF(AND(ISNUMBER(OFFSET('Sanitation Data'!$H$11,0,10*ROW('Sanitation Data'!H76))),'Data Summary'!DH82="Yes"),OFFSET('Sanitation Data'!$H$11,0,10*ROW('Sanitation Data'!H76)),NA())</f>
        <v>#N/A</v>
      </c>
      <c r="AT82" s="100" t="e">
        <f ca="true">+IF(AND(ISNUMBER(OFFSET('Sanitation Data'!$H$12,0,10*ROW('Sanitation Data'!H76))),'Data Summary'!DI82="Yes"),OFFSET('Sanitation Data'!$H$12,0,10*ROW('Sanitation Data'!H76)),NA())</f>
        <v>#N/A</v>
      </c>
      <c r="AU82" s="100" t="e">
        <f ca="true">+IF(AND(ISNUMBER(OFFSET('Sanitation Data'!$I$4,0,10*ROW('Sanitation Data'!I76))),'Data Summary'!DJ82="Yes"),100-OFFSET('Sanitation Data'!$I$4,0,10*ROW('Sanitation Data'!I76)),NA())</f>
        <v>#N/A</v>
      </c>
      <c r="AV82" s="100" t="e">
        <f ca="true">+IF(AND(ISNUMBER(OFFSET('Sanitation Data'!$I$6,0,10*ROW('Sanitation Data'!I76))),'Data Summary'!DK82="Yes"),OFFSET('Sanitation Data'!$I$6,0,10*ROW('Sanitation Data'!I76)),NA())</f>
        <v>#N/A</v>
      </c>
      <c r="AW82" s="100" t="e">
        <f ca="true">+IF(AND(ISNUMBER(OFFSET('Sanitation Data'!$I$10,0,10*ROW('Sanitation Data'!I76))),'Data Summary'!DL82="Yes"),OFFSET('Sanitation Data'!$I$10,0,10*ROW('Sanitation Data'!I76)),NA())</f>
        <v>#N/A</v>
      </c>
      <c r="AX82" s="100" t="e">
        <f ca="true">+IF(AND(ISNUMBER(OFFSET('Sanitation Data'!$I$11,0,10*ROW('Sanitation Data'!I76))),'Data Summary'!DM82="Yes"),OFFSET('Sanitation Data'!$I$11,0,10*ROW('Sanitation Data'!I76)),NA())</f>
        <v>#N/A</v>
      </c>
      <c r="AY82" s="100" t="e">
        <f ca="true">+IF(AND(ISNUMBER(OFFSET('Sanitation Data'!$I$12,0,10*ROW('Sanitation Data'!I76))),'Data Summary'!DN82="Yes"),OFFSET('Sanitation Data'!$I$12,0,10*ROW('Sanitation Data'!I76)),NA())</f>
        <v>#N/A</v>
      </c>
      <c r="AZ82" s="101" t="e">
        <f ca="true">+IF(AND(ISNUMBER(OFFSET('Hygiene Data'!$D$5,0,10*ROW('Hygiene Data'!D76))),'Data Summary'!DO82="Yes"),OFFSET('Hygiene Data'!$D$5,0,10*ROW('Hygiene Data'!D76)),NA())</f>
        <v>#N/A</v>
      </c>
      <c r="BA82" s="101" t="e">
        <f ca="true">+IF(AND(ISNUMBER(OFFSET('Hygiene Data'!$D$7,0,10*ROW('Hygiene Data'!D76))),'Data Summary'!DP82="Yes"),OFFSET('Hygiene Data'!$D$7,0,10*ROW('Hygiene Data'!D76)),NA())</f>
        <v>#N/A</v>
      </c>
      <c r="BB82" s="101" t="e">
        <f ca="true">+IF(AND(ISNUMBER(OFFSET('Hygiene Data'!$D$9,0,10*ROW('Hygiene Data'!D76))),'Data Summary'!DQ82="Yes"),OFFSET('Hygiene Data'!$D$9,0,10*ROW('Hygiene Data'!D76)),NA())</f>
        <v>#N/A</v>
      </c>
      <c r="BC82" s="101" t="e">
        <f ca="true">+IF(AND(ISNUMBER(OFFSET('Hygiene Data'!$E$5,0,10*ROW('Hygiene Data'!E76))),'Data Summary'!DR82="Yes"),OFFSET('Hygiene Data'!$E$5,0,10*ROW('Hygiene Data'!E76)),NA())</f>
        <v>#N/A</v>
      </c>
      <c r="BD82" s="101" t="e">
        <f ca="true">+IF(AND(ISNUMBER(OFFSET('Hygiene Data'!$E$7,0,10*ROW('Hygiene Data'!E76))),'Data Summary'!DS82="Yes"),OFFSET('Hygiene Data'!$E$7,0,10*ROW('Hygiene Data'!E76)),NA())</f>
        <v>#N/A</v>
      </c>
      <c r="BE82" s="101" t="e">
        <f ca="true">+IF(AND(ISNUMBER(OFFSET('Hygiene Data'!$E$9,0,10*ROW('Hygiene Data'!E76))),'Data Summary'!DT82="Yes"),OFFSET('Hygiene Data'!$E$9,0,10*ROW('Hygiene Data'!E76)),NA())</f>
        <v>#N/A</v>
      </c>
      <c r="BF82" s="101" t="e">
        <f ca="true">+IF(AND(ISNUMBER(OFFSET('Hygiene Data'!$F$5,0,10*ROW('Hygiene Data'!F76))),'Data Summary'!DU82="Yes"),OFFSET('Hygiene Data'!$F$5,0,10*ROW('Hygiene Data'!F76)),NA())</f>
        <v>#N/A</v>
      </c>
      <c r="BG82" s="101" t="e">
        <f ca="true">+IF(AND(ISNUMBER(OFFSET('Hygiene Data'!$F$7,0,10*ROW('Hygiene Data'!F76))),'Data Summary'!DV82="Yes"),OFFSET('Hygiene Data'!$F$7,0,10*ROW('Hygiene Data'!F76)),NA())</f>
        <v>#N/A</v>
      </c>
      <c r="BH82" s="101" t="e">
        <f ca="true">+IF(AND(ISNUMBER(OFFSET('Hygiene Data'!$F$9,0,10*ROW('Hygiene Data'!F76))),'Data Summary'!DW82="Yes"),OFFSET('Hygiene Data'!$F$9,0,10*ROW('Hygiene Data'!F76)),NA())</f>
        <v>#N/A</v>
      </c>
      <c r="BI82" s="101" t="e">
        <f ca="true">+IF(AND(ISNUMBER(OFFSET('Hygiene Data'!$G$5,0,10*ROW('Hygiene Data'!G76))),'Data Summary'!DX82="Yes"),OFFSET('Hygiene Data'!$G$5,0,10*ROW('Hygiene Data'!G76)),NA())</f>
        <v>#N/A</v>
      </c>
      <c r="BJ82" s="101" t="e">
        <f ca="true">+IF(AND(ISNUMBER(OFFSET('Hygiene Data'!$G$7,0,10*ROW('Hygiene Data'!G76))),'Data Summary'!DY82="Yes"),OFFSET('Hygiene Data'!$G$7,0,10*ROW('Hygiene Data'!G76)),NA())</f>
        <v>#N/A</v>
      </c>
      <c r="BK82" s="101" t="e">
        <f ca="true">+IF(AND(ISNUMBER(OFFSET('Hygiene Data'!$G$9,0,10*ROW('Hygiene Data'!G76))),'Data Summary'!DZ82="Yes"),OFFSET('Hygiene Data'!$G$9,0,10*ROW('Hygiene Data'!G76)),NA())</f>
        <v>#N/A</v>
      </c>
      <c r="BL82" s="101" t="e">
        <f ca="true">+IF(AND(ISNUMBER(OFFSET('Hygiene Data'!$H$5,0,10*ROW('Hygiene Data'!H76))),'Data Summary'!EA82="Yes"),OFFSET('Hygiene Data'!$H$5,0,10*ROW('Hygiene Data'!H76)),NA())</f>
        <v>#N/A</v>
      </c>
      <c r="BM82" s="101" t="e">
        <f ca="true">+IF(AND(ISNUMBER(OFFSET('Hygiene Data'!$H$7,0,10*ROW('Hygiene Data'!H76))),'Data Summary'!EB82="Yes"),OFFSET('Hygiene Data'!$H$7,0,10*ROW('Hygiene Data'!H76)),NA())</f>
        <v>#N/A</v>
      </c>
      <c r="BN82" s="101" t="e">
        <f ca="true">+IF(AND(ISNUMBER(OFFSET('Hygiene Data'!$H$9,0,10*ROW('Hygiene Data'!H76))),'Data Summary'!EC82="Yes"),OFFSET('Hygiene Data'!$H$9,0,10*ROW('Hygiene Data'!H76)),NA())</f>
        <v>#N/A</v>
      </c>
      <c r="BO82" s="101" t="e">
        <f ca="true">+IF(AND(ISNUMBER(OFFSET('Hygiene Data'!$I$5,0,10*ROW('Hygiene Data'!I76))),'Data Summary'!ED82="Yes"),OFFSET('Hygiene Data'!$I$5,0,10*ROW('Hygiene Data'!I76)),NA())</f>
        <v>#N/A</v>
      </c>
      <c r="BP82" s="101" t="e">
        <f ca="true">+IF(AND(ISNUMBER(OFFSET('Hygiene Data'!$I$7,0,10*ROW('Hygiene Data'!I76))),'Data Summary'!EE82="Yes"),OFFSET('Hygiene Data'!$I$7,0,10*ROW('Hygiene Data'!I76)),NA())</f>
        <v>#N/A</v>
      </c>
      <c r="BQ82" s="101" t="e">
        <f ca="true">+IF(AND(ISNUMBER(OFFSET('Hygiene Data'!$I$9,0,10*ROW('Hygiene Data'!I76))),'Data Summary'!EF82="Yes"),OFFSET('Hygiene Data'!$I$9,0,10*ROW('Hygiene Data'!I76)),NA())</f>
        <v>#N/A</v>
      </c>
    </row>
    <row xmlns:x14ac="http://schemas.microsoft.com/office/spreadsheetml/2009/9/ac" r="83" x14ac:dyDescent="0.2">
      <c r="A83" s="362" t="e">
        <f ca="true">+RIGHT('Data Summary'!A83,LEN('Data Summary'!A83)-9)</f>
        <v>#VALUE!</v>
      </c>
      <c r="B83" s="38" t="str">
        <f ca="true">+IF(ISTEXT('Data Summary'!B83),'Data Summary'!B83,"")</f>
        <v/>
      </c>
      <c r="C83" s="361" t="e">
        <f ca="true">+VALUE('Data Summary'!C83)</f>
        <v>#VALUE!</v>
      </c>
      <c r="D83" s="99" t="e">
        <f ca="true">+IF(AND(ISNUMBER(OFFSET('Water Data'!$D$4,0,10*ROW('Water Data'!D77))),'Data Summary'!BS83="Yes"),100-OFFSET('Water Data'!$D$4,0,10*ROW('Water Data'!D77)),NA())</f>
        <v>#N/A</v>
      </c>
      <c r="E83" s="99" t="e">
        <f ca="true">+IF(AND(ISNUMBER(OFFSET('Water Data'!$D$6,0,10*ROW('Water Data'!D77))),'Data Summary'!BT83="Yes"),OFFSET('Water Data'!$D$6,0,10*ROW('Water Data'!D77)),NA())</f>
        <v>#N/A</v>
      </c>
      <c r="F83" s="99" t="e">
        <f ca="true">+IF(AND(ISNUMBER(OFFSET('Water Data'!$D$9,0,10*ROW('Water Data'!D77))),'Data Summary'!BU83="Yes"),OFFSET('Water Data'!$D$9,0,10*ROW('Water Data'!D77)),NA())</f>
        <v>#N/A</v>
      </c>
      <c r="G83" s="99" t="e">
        <f ca="true">+IF(AND(ISNUMBER(OFFSET('Water Data'!$E$4,0,10*ROW('Water Data'!E77))),'Data Summary'!BV83="Yes"),100-OFFSET('Water Data'!$E$4,0,10*ROW('Water Data'!E77)),NA())</f>
        <v>#N/A</v>
      </c>
      <c r="H83" s="99" t="e">
        <f ca="true">+IF(AND(ISNUMBER(OFFSET('Water Data'!$E$6,0,10*ROW('Water Data'!E77))),'Data Summary'!BW83="Yes"),OFFSET('Water Data'!$E$6,0,10*ROW('Water Data'!E77)),NA())</f>
        <v>#N/A</v>
      </c>
      <c r="I83" s="99" t="e">
        <f ca="true">+IF(AND(ISNUMBER(OFFSET('Water Data'!$E$9,0,10*ROW('Water Data'!E77))),'Data Summary'!BX83="Yes"),OFFSET('Water Data'!$E$9,0,10*ROW('Water Data'!E77)),NA())</f>
        <v>#N/A</v>
      </c>
      <c r="J83" s="99" t="e">
        <f ca="true">+IF(AND(ISNUMBER(OFFSET('Water Data'!$F$4,0,10*ROW('Water Data'!F77))),'Data Summary'!BY83="Yes"),100-OFFSET('Water Data'!$F$4,0,10*ROW('Water Data'!F77)),NA())</f>
        <v>#N/A</v>
      </c>
      <c r="K83" s="99" t="e">
        <f ca="true">+IF(AND(ISNUMBER(OFFSET('Water Data'!$F$6,0,10*ROW('Water Data'!F77))),'Data Summary'!BZ83="Yes"),OFFSET('Water Data'!$F$6,0,10*ROW('Water Data'!F77)),NA())</f>
        <v>#N/A</v>
      </c>
      <c r="L83" s="99" t="e">
        <f ca="true">+IF(AND(ISNUMBER(OFFSET('Water Data'!$F$9,0,10*ROW('Water Data'!F77))),'Data Summary'!CA83="Yes"),OFFSET('Water Data'!$F$9,0,10*ROW('Water Data'!F77)),NA())</f>
        <v>#N/A</v>
      </c>
      <c r="M83" s="99" t="e">
        <f ca="true">+IF(AND(ISNUMBER(OFFSET('Water Data'!$G$4,0,10*ROW('Water Data'!G77))),'Data Summary'!CB83="Yes"),100-OFFSET('Water Data'!$G$4,0,10*ROW('Water Data'!G77)),NA())</f>
        <v>#N/A</v>
      </c>
      <c r="N83" s="99" t="e">
        <f ca="true">+IF(AND(ISNUMBER(OFFSET('Water Data'!$G$6,0,10*ROW('Water Data'!G77))),'Data Summary'!CC83="Yes"),OFFSET('Water Data'!$G$6,0,10*ROW('Water Data'!G77)),NA())</f>
        <v>#N/A</v>
      </c>
      <c r="O83" s="99" t="e">
        <f ca="true">+IF(AND(ISNUMBER(OFFSET('Water Data'!$G$9,0,10*ROW('Water Data'!G77))),'Data Summary'!CD83="Yes"),OFFSET('Water Data'!$G$9,0,10*ROW('Water Data'!G77)),NA())</f>
        <v>#N/A</v>
      </c>
      <c r="P83" s="99" t="e">
        <f ca="true">+IF(AND(ISNUMBER(OFFSET('Water Data'!$H$4,0,10*ROW('Water Data'!H77))),'Data Summary'!CE83="Yes"),100-OFFSET('Water Data'!$H$4,0,10*ROW('Water Data'!H77)),NA())</f>
        <v>#N/A</v>
      </c>
      <c r="Q83" s="99" t="e">
        <f ca="true">+IF(AND(ISNUMBER(OFFSET('Water Data'!$H$6,0,10*ROW('Water Data'!H77))),'Data Summary'!CF83="Yes"),OFFSET('Water Data'!$H$6,0,10*ROW('Water Data'!H77)),NA())</f>
        <v>#N/A</v>
      </c>
      <c r="R83" s="99" t="e">
        <f ca="true">+IF(AND(ISNUMBER(OFFSET('Water Data'!$H$9,0,10*ROW('Water Data'!H77))),'Data Summary'!CG83="Yes"),OFFSET('Water Data'!$H$9,0,10*ROW('Water Data'!H77)),NA())</f>
        <v>#N/A</v>
      </c>
      <c r="S83" s="99" t="e">
        <f ca="true">+IF(AND(ISNUMBER(OFFSET('Water Data'!$I$4,0,10*ROW('Water Data'!I77))),'Data Summary'!CH83="Yes"),100-OFFSET('Water Data'!$I$4,0,10*ROW('Water Data'!I77)),NA())</f>
        <v>#N/A</v>
      </c>
      <c r="T83" s="99" t="e">
        <f ca="true">+IF(AND(ISNUMBER(OFFSET('Water Data'!$I$6,0,10*ROW('Water Data'!I77))),'Data Summary'!CI83="Yes"),OFFSET('Water Data'!$I$6,0,10*ROW('Water Data'!I77)),NA())</f>
        <v>#N/A</v>
      </c>
      <c r="U83" s="99" t="e">
        <f ca="true">+IF(AND(ISNUMBER(OFFSET('Water Data'!$I$9,0,10*ROW('Water Data'!I77))),'Data Summary'!CJ83="Yes"),OFFSET('Water Data'!$I$9,0,10*ROW('Water Data'!I77)),NA())</f>
        <v>#N/A</v>
      </c>
      <c r="V83" s="100" t="e">
        <f ca="true">+IF(AND(ISNUMBER(OFFSET('Sanitation Data'!$D$4,0,10*ROW('Sanitation Data'!D77))),'Data Summary'!CK83="Yes"),100-OFFSET('Sanitation Data'!$D$4,0,10*ROW('Sanitation Data'!D77)),NA())</f>
        <v>#N/A</v>
      </c>
      <c r="W83" s="100" t="e">
        <f ca="true">+IF(AND(ISNUMBER(OFFSET('Sanitation Data'!$D$6,0,10*ROW('Sanitation Data'!D77))),'Data Summary'!CL83="Yes"),OFFSET('Sanitation Data'!$D$6,0,10*ROW('Sanitation Data'!D77)),NA())</f>
        <v>#N/A</v>
      </c>
      <c r="X83" s="100" t="e">
        <f ca="true">+IF(AND(ISNUMBER(OFFSET('Sanitation Data'!$D$10,0,10*ROW('Sanitation Data'!D77))),'Data Summary'!CM83="Yes"),OFFSET('Sanitation Data'!$D$10,0,10*ROW('Sanitation Data'!D77)),NA())</f>
        <v>#N/A</v>
      </c>
      <c r="Y83" s="100" t="e">
        <f ca="true">+IF(AND(ISNUMBER(OFFSET('Sanitation Data'!$D$11,0,10*ROW('Sanitation Data'!D77))),'Data Summary'!CN83="Yes"),OFFSET('Sanitation Data'!$D$11,0,10*ROW('Sanitation Data'!D77)),NA())</f>
        <v>#N/A</v>
      </c>
      <c r="Z83" s="100" t="e">
        <f ca="true">+IF(AND(ISNUMBER(OFFSET('Sanitation Data'!$D$12,0,10*ROW('Sanitation Data'!D77))),'Data Summary'!CO83="Yes"),OFFSET('Sanitation Data'!$D$12,0,10*ROW('Sanitation Data'!D77)),NA())</f>
        <v>#N/A</v>
      </c>
      <c r="AA83" s="100" t="e">
        <f ca="true">+IF(AND(ISNUMBER(OFFSET('Sanitation Data'!$E$4,0,10*ROW('Sanitation Data'!E77))),'Data Summary'!CP83="Yes"),100-OFFSET('Sanitation Data'!$E$4,0,10*ROW('Sanitation Data'!E77)),NA())</f>
        <v>#N/A</v>
      </c>
      <c r="AB83" s="100" t="e">
        <f ca="true">+IF(AND(ISNUMBER(OFFSET('Sanitation Data'!$E$6,0,10*ROW('Sanitation Data'!E77))),'Data Summary'!CQ83="Yes"),OFFSET('Sanitation Data'!$E$6,0,10*ROW('Sanitation Data'!E77)),NA())</f>
        <v>#N/A</v>
      </c>
      <c r="AC83" s="100" t="e">
        <f ca="true">+IF(AND(ISNUMBER(OFFSET('Sanitation Data'!$E$10,0,10*ROW('Sanitation Data'!E77))),'Data Summary'!CR83="Yes"),OFFSET('Sanitation Data'!$E$10,0,10*ROW('Sanitation Data'!E77)),NA())</f>
        <v>#N/A</v>
      </c>
      <c r="AD83" s="100" t="e">
        <f ca="true">+IF(AND(ISNUMBER(OFFSET('Sanitation Data'!$E$11,0,10*ROW('Sanitation Data'!E77))),'Data Summary'!CS83="Yes"),OFFSET('Sanitation Data'!$E$11,0,10*ROW('Sanitation Data'!E77)),NA())</f>
        <v>#N/A</v>
      </c>
      <c r="AE83" s="100" t="e">
        <f ca="true">+IF(AND(ISNUMBER(OFFSET('Sanitation Data'!$E$12,0,10*ROW('Sanitation Data'!E77))),'Data Summary'!CT83="Yes"),OFFSET('Sanitation Data'!$E$12,0,10*ROW('Sanitation Data'!E77)),NA())</f>
        <v>#N/A</v>
      </c>
      <c r="AF83" s="100" t="e">
        <f ca="true">+IF(AND(ISNUMBER(OFFSET('Sanitation Data'!$F$4,0,10*ROW('Sanitation Data'!F77))),'Data Summary'!CU83="Yes"),100-OFFSET('Sanitation Data'!$F$4,0,10*ROW('Sanitation Data'!F77)),NA())</f>
        <v>#N/A</v>
      </c>
      <c r="AG83" s="100" t="e">
        <f ca="true">+IF(AND(ISNUMBER(OFFSET('Sanitation Data'!$F$6,0,10*ROW('Sanitation Data'!F77))),'Data Summary'!CV83="Yes"),OFFSET('Sanitation Data'!$F$6,0,10*ROW('Sanitation Data'!F77)),NA())</f>
        <v>#N/A</v>
      </c>
      <c r="AH83" s="100" t="e">
        <f ca="true">+IF(AND(ISNUMBER(OFFSET('Sanitation Data'!$F$10,0,10*ROW('Sanitation Data'!F77))),'Data Summary'!CW83="Yes"),OFFSET('Sanitation Data'!$F$10,0,10*ROW('Sanitation Data'!F77)),NA())</f>
        <v>#N/A</v>
      </c>
      <c r="AI83" s="100" t="e">
        <f ca="true">+IF(AND(ISNUMBER(OFFSET('Sanitation Data'!$F$11,0,10*ROW('Sanitation Data'!F77))),'Data Summary'!CX83="Yes"),OFFSET('Sanitation Data'!$F$11,0,10*ROW('Sanitation Data'!F77)),NA())</f>
        <v>#N/A</v>
      </c>
      <c r="AJ83" s="100" t="e">
        <f ca="true">+IF(AND(ISNUMBER(OFFSET('Sanitation Data'!$F$12,0,10*ROW('Sanitation Data'!F77))),'Data Summary'!CY83="Yes"),OFFSET('Sanitation Data'!$F$12,0,10*ROW('Sanitation Data'!F77)),NA())</f>
        <v>#N/A</v>
      </c>
      <c r="AK83" s="100" t="e">
        <f ca="true">+IF(AND(ISNUMBER(OFFSET('Sanitation Data'!$G$4,0,10*ROW('Sanitation Data'!G77))),'Data Summary'!CZ83="Yes"),100-OFFSET('Sanitation Data'!$G$4,0,10*ROW('Sanitation Data'!G77)),NA())</f>
        <v>#N/A</v>
      </c>
      <c r="AL83" s="100" t="e">
        <f ca="true">+IF(AND(ISNUMBER(OFFSET('Sanitation Data'!$G$6,0,10*ROW('Sanitation Data'!G77))),'Data Summary'!DA83="Yes"),OFFSET('Sanitation Data'!$G$6,0,10*ROW('Sanitation Data'!G77)),NA())</f>
        <v>#N/A</v>
      </c>
      <c r="AM83" s="100" t="e">
        <f ca="true">+IF(AND(ISNUMBER(OFFSET('Sanitation Data'!$G$10,0,10*ROW('Sanitation Data'!G77))),'Data Summary'!DB83="Yes"),OFFSET('Sanitation Data'!$G$10,0,10*ROW('Sanitation Data'!G77)),NA())</f>
        <v>#N/A</v>
      </c>
      <c r="AN83" s="100" t="e">
        <f ca="true">+IF(AND(ISNUMBER(OFFSET('Sanitation Data'!$G$11,0,10*ROW('Sanitation Data'!G77))),'Data Summary'!DC83="Yes"),OFFSET('Sanitation Data'!$G$11,0,10*ROW('Sanitation Data'!G77)),NA())</f>
        <v>#N/A</v>
      </c>
      <c r="AO83" s="100" t="e">
        <f ca="true">+IF(AND(ISNUMBER(OFFSET('Sanitation Data'!$G$12,0,10*ROW('Sanitation Data'!G77))),'Data Summary'!DD83="Yes"),OFFSET('Sanitation Data'!$G$12,0,10*ROW('Sanitation Data'!G77)),NA())</f>
        <v>#N/A</v>
      </c>
      <c r="AP83" s="100" t="e">
        <f ca="true">+IF(AND(ISNUMBER(OFFSET('Sanitation Data'!$H$4,0,10*ROW('Sanitation Data'!H77))),'Data Summary'!DE83="Yes"),100-OFFSET('Sanitation Data'!$H$4,0,10*ROW('Sanitation Data'!H77)),NA())</f>
        <v>#N/A</v>
      </c>
      <c r="AQ83" s="100" t="e">
        <f ca="true">+IF(AND(ISNUMBER(OFFSET('Sanitation Data'!$H$6,0,10*ROW('Sanitation Data'!H77))),'Data Summary'!DF83="Yes"),OFFSET('Sanitation Data'!$H$6,0,10*ROW('Sanitation Data'!H77)),NA())</f>
        <v>#N/A</v>
      </c>
      <c r="AR83" s="100" t="e">
        <f ca="true">+IF(AND(ISNUMBER(OFFSET('Sanitation Data'!$H$10,0,10*ROW('Sanitation Data'!H77))),'Data Summary'!DG83="Yes"),OFFSET('Sanitation Data'!$H$10,0,10*ROW('Sanitation Data'!H77)),NA())</f>
        <v>#N/A</v>
      </c>
      <c r="AS83" s="100" t="e">
        <f ca="true">+IF(AND(ISNUMBER(OFFSET('Sanitation Data'!$H$11,0,10*ROW('Sanitation Data'!H77))),'Data Summary'!DH83="Yes"),OFFSET('Sanitation Data'!$H$11,0,10*ROW('Sanitation Data'!H77)),NA())</f>
        <v>#N/A</v>
      </c>
      <c r="AT83" s="100" t="e">
        <f ca="true">+IF(AND(ISNUMBER(OFFSET('Sanitation Data'!$H$12,0,10*ROW('Sanitation Data'!H77))),'Data Summary'!DI83="Yes"),OFFSET('Sanitation Data'!$H$12,0,10*ROW('Sanitation Data'!H77)),NA())</f>
        <v>#N/A</v>
      </c>
      <c r="AU83" s="100" t="e">
        <f ca="true">+IF(AND(ISNUMBER(OFFSET('Sanitation Data'!$I$4,0,10*ROW('Sanitation Data'!I77))),'Data Summary'!DJ83="Yes"),100-OFFSET('Sanitation Data'!$I$4,0,10*ROW('Sanitation Data'!I77)),NA())</f>
        <v>#N/A</v>
      </c>
      <c r="AV83" s="100" t="e">
        <f ca="true">+IF(AND(ISNUMBER(OFFSET('Sanitation Data'!$I$6,0,10*ROW('Sanitation Data'!I77))),'Data Summary'!DK83="Yes"),OFFSET('Sanitation Data'!$I$6,0,10*ROW('Sanitation Data'!I77)),NA())</f>
        <v>#N/A</v>
      </c>
      <c r="AW83" s="100" t="e">
        <f ca="true">+IF(AND(ISNUMBER(OFFSET('Sanitation Data'!$I$10,0,10*ROW('Sanitation Data'!I77))),'Data Summary'!DL83="Yes"),OFFSET('Sanitation Data'!$I$10,0,10*ROW('Sanitation Data'!I77)),NA())</f>
        <v>#N/A</v>
      </c>
      <c r="AX83" s="100" t="e">
        <f ca="true">+IF(AND(ISNUMBER(OFFSET('Sanitation Data'!$I$11,0,10*ROW('Sanitation Data'!I77))),'Data Summary'!DM83="Yes"),OFFSET('Sanitation Data'!$I$11,0,10*ROW('Sanitation Data'!I77)),NA())</f>
        <v>#N/A</v>
      </c>
      <c r="AY83" s="100" t="e">
        <f ca="true">+IF(AND(ISNUMBER(OFFSET('Sanitation Data'!$I$12,0,10*ROW('Sanitation Data'!I77))),'Data Summary'!DN83="Yes"),OFFSET('Sanitation Data'!$I$12,0,10*ROW('Sanitation Data'!I77)),NA())</f>
        <v>#N/A</v>
      </c>
      <c r="AZ83" s="101" t="e">
        <f ca="true">+IF(AND(ISNUMBER(OFFSET('Hygiene Data'!$D$5,0,10*ROW('Hygiene Data'!D77))),'Data Summary'!DO83="Yes"),OFFSET('Hygiene Data'!$D$5,0,10*ROW('Hygiene Data'!D77)),NA())</f>
        <v>#N/A</v>
      </c>
      <c r="BA83" s="101" t="e">
        <f ca="true">+IF(AND(ISNUMBER(OFFSET('Hygiene Data'!$D$7,0,10*ROW('Hygiene Data'!D77))),'Data Summary'!DP83="Yes"),OFFSET('Hygiene Data'!$D$7,0,10*ROW('Hygiene Data'!D77)),NA())</f>
        <v>#N/A</v>
      </c>
      <c r="BB83" s="101" t="e">
        <f ca="true">+IF(AND(ISNUMBER(OFFSET('Hygiene Data'!$D$9,0,10*ROW('Hygiene Data'!D77))),'Data Summary'!DQ83="Yes"),OFFSET('Hygiene Data'!$D$9,0,10*ROW('Hygiene Data'!D77)),NA())</f>
        <v>#N/A</v>
      </c>
      <c r="BC83" s="101" t="e">
        <f ca="true">+IF(AND(ISNUMBER(OFFSET('Hygiene Data'!$E$5,0,10*ROW('Hygiene Data'!E77))),'Data Summary'!DR83="Yes"),OFFSET('Hygiene Data'!$E$5,0,10*ROW('Hygiene Data'!E77)),NA())</f>
        <v>#N/A</v>
      </c>
      <c r="BD83" s="101" t="e">
        <f ca="true">+IF(AND(ISNUMBER(OFFSET('Hygiene Data'!$E$7,0,10*ROW('Hygiene Data'!E77))),'Data Summary'!DS83="Yes"),OFFSET('Hygiene Data'!$E$7,0,10*ROW('Hygiene Data'!E77)),NA())</f>
        <v>#N/A</v>
      </c>
      <c r="BE83" s="101" t="e">
        <f ca="true">+IF(AND(ISNUMBER(OFFSET('Hygiene Data'!$E$9,0,10*ROW('Hygiene Data'!E77))),'Data Summary'!DT83="Yes"),OFFSET('Hygiene Data'!$E$9,0,10*ROW('Hygiene Data'!E77)),NA())</f>
        <v>#N/A</v>
      </c>
      <c r="BF83" s="101" t="e">
        <f ca="true">+IF(AND(ISNUMBER(OFFSET('Hygiene Data'!$F$5,0,10*ROW('Hygiene Data'!F77))),'Data Summary'!DU83="Yes"),OFFSET('Hygiene Data'!$F$5,0,10*ROW('Hygiene Data'!F77)),NA())</f>
        <v>#N/A</v>
      </c>
      <c r="BG83" s="101" t="e">
        <f ca="true">+IF(AND(ISNUMBER(OFFSET('Hygiene Data'!$F$7,0,10*ROW('Hygiene Data'!F77))),'Data Summary'!DV83="Yes"),OFFSET('Hygiene Data'!$F$7,0,10*ROW('Hygiene Data'!F77)),NA())</f>
        <v>#N/A</v>
      </c>
      <c r="BH83" s="101" t="e">
        <f ca="true">+IF(AND(ISNUMBER(OFFSET('Hygiene Data'!$F$9,0,10*ROW('Hygiene Data'!F77))),'Data Summary'!DW83="Yes"),OFFSET('Hygiene Data'!$F$9,0,10*ROW('Hygiene Data'!F77)),NA())</f>
        <v>#N/A</v>
      </c>
      <c r="BI83" s="101" t="e">
        <f ca="true">+IF(AND(ISNUMBER(OFFSET('Hygiene Data'!$G$5,0,10*ROW('Hygiene Data'!G77))),'Data Summary'!DX83="Yes"),OFFSET('Hygiene Data'!$G$5,0,10*ROW('Hygiene Data'!G77)),NA())</f>
        <v>#N/A</v>
      </c>
      <c r="BJ83" s="101" t="e">
        <f ca="true">+IF(AND(ISNUMBER(OFFSET('Hygiene Data'!$G$7,0,10*ROW('Hygiene Data'!G77))),'Data Summary'!DY83="Yes"),OFFSET('Hygiene Data'!$G$7,0,10*ROW('Hygiene Data'!G77)),NA())</f>
        <v>#N/A</v>
      </c>
      <c r="BK83" s="101" t="e">
        <f ca="true">+IF(AND(ISNUMBER(OFFSET('Hygiene Data'!$G$9,0,10*ROW('Hygiene Data'!G77))),'Data Summary'!DZ83="Yes"),OFFSET('Hygiene Data'!$G$9,0,10*ROW('Hygiene Data'!G77)),NA())</f>
        <v>#N/A</v>
      </c>
      <c r="BL83" s="101" t="e">
        <f ca="true">+IF(AND(ISNUMBER(OFFSET('Hygiene Data'!$H$5,0,10*ROW('Hygiene Data'!H77))),'Data Summary'!EA83="Yes"),OFFSET('Hygiene Data'!$H$5,0,10*ROW('Hygiene Data'!H77)),NA())</f>
        <v>#N/A</v>
      </c>
      <c r="BM83" s="101" t="e">
        <f ca="true">+IF(AND(ISNUMBER(OFFSET('Hygiene Data'!$H$7,0,10*ROW('Hygiene Data'!H77))),'Data Summary'!EB83="Yes"),OFFSET('Hygiene Data'!$H$7,0,10*ROW('Hygiene Data'!H77)),NA())</f>
        <v>#N/A</v>
      </c>
      <c r="BN83" s="101" t="e">
        <f ca="true">+IF(AND(ISNUMBER(OFFSET('Hygiene Data'!$H$9,0,10*ROW('Hygiene Data'!H77))),'Data Summary'!EC83="Yes"),OFFSET('Hygiene Data'!$H$9,0,10*ROW('Hygiene Data'!H77)),NA())</f>
        <v>#N/A</v>
      </c>
      <c r="BO83" s="101" t="e">
        <f ca="true">+IF(AND(ISNUMBER(OFFSET('Hygiene Data'!$I$5,0,10*ROW('Hygiene Data'!I77))),'Data Summary'!ED83="Yes"),OFFSET('Hygiene Data'!$I$5,0,10*ROW('Hygiene Data'!I77)),NA())</f>
        <v>#N/A</v>
      </c>
      <c r="BP83" s="101" t="e">
        <f ca="true">+IF(AND(ISNUMBER(OFFSET('Hygiene Data'!$I$7,0,10*ROW('Hygiene Data'!I77))),'Data Summary'!EE83="Yes"),OFFSET('Hygiene Data'!$I$7,0,10*ROW('Hygiene Data'!I77)),NA())</f>
        <v>#N/A</v>
      </c>
      <c r="BQ83" s="101" t="e">
        <f ca="true">+IF(AND(ISNUMBER(OFFSET('Hygiene Data'!$I$9,0,10*ROW('Hygiene Data'!I77))),'Data Summary'!EF83="Yes"),OFFSET('Hygiene Data'!$I$9,0,10*ROW('Hygiene Data'!I77)),NA())</f>
        <v>#N/A</v>
      </c>
    </row>
    <row xmlns:x14ac="http://schemas.microsoft.com/office/spreadsheetml/2009/9/ac" r="84" x14ac:dyDescent="0.2">
      <c r="A84" s="362" t="e">
        <f ca="true">+RIGHT('Data Summary'!A84,LEN('Data Summary'!A84)-9)</f>
        <v>#VALUE!</v>
      </c>
      <c r="B84" s="38" t="str">
        <f ca="true">+IF(ISTEXT('Data Summary'!B84),'Data Summary'!B84,"")</f>
        <v/>
      </c>
      <c r="C84" s="361" t="e">
        <f ca="true">+VALUE('Data Summary'!C84)</f>
        <v>#VALUE!</v>
      </c>
      <c r="D84" s="99" t="e">
        <f ca="true">+IF(AND(ISNUMBER(OFFSET('Water Data'!$D$4,0,10*ROW('Water Data'!D78))),'Data Summary'!BS84="Yes"),100-OFFSET('Water Data'!$D$4,0,10*ROW('Water Data'!D78)),NA())</f>
        <v>#N/A</v>
      </c>
      <c r="E84" s="99" t="e">
        <f ca="true">+IF(AND(ISNUMBER(OFFSET('Water Data'!$D$6,0,10*ROW('Water Data'!D78))),'Data Summary'!BT84="Yes"),OFFSET('Water Data'!$D$6,0,10*ROW('Water Data'!D78)),NA())</f>
        <v>#N/A</v>
      </c>
      <c r="F84" s="99" t="e">
        <f ca="true">+IF(AND(ISNUMBER(OFFSET('Water Data'!$D$9,0,10*ROW('Water Data'!D78))),'Data Summary'!BU84="Yes"),OFFSET('Water Data'!$D$9,0,10*ROW('Water Data'!D78)),NA())</f>
        <v>#N/A</v>
      </c>
      <c r="G84" s="99" t="e">
        <f ca="true">+IF(AND(ISNUMBER(OFFSET('Water Data'!$E$4,0,10*ROW('Water Data'!E78))),'Data Summary'!BV84="Yes"),100-OFFSET('Water Data'!$E$4,0,10*ROW('Water Data'!E78)),NA())</f>
        <v>#N/A</v>
      </c>
      <c r="H84" s="99" t="e">
        <f ca="true">+IF(AND(ISNUMBER(OFFSET('Water Data'!$E$6,0,10*ROW('Water Data'!E78))),'Data Summary'!BW84="Yes"),OFFSET('Water Data'!$E$6,0,10*ROW('Water Data'!E78)),NA())</f>
        <v>#N/A</v>
      </c>
      <c r="I84" s="99" t="e">
        <f ca="true">+IF(AND(ISNUMBER(OFFSET('Water Data'!$E$9,0,10*ROW('Water Data'!E78))),'Data Summary'!BX84="Yes"),OFFSET('Water Data'!$E$9,0,10*ROW('Water Data'!E78)),NA())</f>
        <v>#N/A</v>
      </c>
      <c r="J84" s="99" t="e">
        <f ca="true">+IF(AND(ISNUMBER(OFFSET('Water Data'!$F$4,0,10*ROW('Water Data'!F78))),'Data Summary'!BY84="Yes"),100-OFFSET('Water Data'!$F$4,0,10*ROW('Water Data'!F78)),NA())</f>
        <v>#N/A</v>
      </c>
      <c r="K84" s="99" t="e">
        <f ca="true">+IF(AND(ISNUMBER(OFFSET('Water Data'!$F$6,0,10*ROW('Water Data'!F78))),'Data Summary'!BZ84="Yes"),OFFSET('Water Data'!$F$6,0,10*ROW('Water Data'!F78)),NA())</f>
        <v>#N/A</v>
      </c>
      <c r="L84" s="99" t="e">
        <f ca="true">+IF(AND(ISNUMBER(OFFSET('Water Data'!$F$9,0,10*ROW('Water Data'!F78))),'Data Summary'!CA84="Yes"),OFFSET('Water Data'!$F$9,0,10*ROW('Water Data'!F78)),NA())</f>
        <v>#N/A</v>
      </c>
      <c r="M84" s="99" t="e">
        <f ca="true">+IF(AND(ISNUMBER(OFFSET('Water Data'!$G$4,0,10*ROW('Water Data'!G78))),'Data Summary'!CB84="Yes"),100-OFFSET('Water Data'!$G$4,0,10*ROW('Water Data'!G78)),NA())</f>
        <v>#N/A</v>
      </c>
      <c r="N84" s="99" t="e">
        <f ca="true">+IF(AND(ISNUMBER(OFFSET('Water Data'!$G$6,0,10*ROW('Water Data'!G78))),'Data Summary'!CC84="Yes"),OFFSET('Water Data'!$G$6,0,10*ROW('Water Data'!G78)),NA())</f>
        <v>#N/A</v>
      </c>
      <c r="O84" s="99" t="e">
        <f ca="true">+IF(AND(ISNUMBER(OFFSET('Water Data'!$G$9,0,10*ROW('Water Data'!G78))),'Data Summary'!CD84="Yes"),OFFSET('Water Data'!$G$9,0,10*ROW('Water Data'!G78)),NA())</f>
        <v>#N/A</v>
      </c>
      <c r="P84" s="99" t="e">
        <f ca="true">+IF(AND(ISNUMBER(OFFSET('Water Data'!$H$4,0,10*ROW('Water Data'!H78))),'Data Summary'!CE84="Yes"),100-OFFSET('Water Data'!$H$4,0,10*ROW('Water Data'!H78)),NA())</f>
        <v>#N/A</v>
      </c>
      <c r="Q84" s="99" t="e">
        <f ca="true">+IF(AND(ISNUMBER(OFFSET('Water Data'!$H$6,0,10*ROW('Water Data'!H78))),'Data Summary'!CF84="Yes"),OFFSET('Water Data'!$H$6,0,10*ROW('Water Data'!H78)),NA())</f>
        <v>#N/A</v>
      </c>
      <c r="R84" s="99" t="e">
        <f ca="true">+IF(AND(ISNUMBER(OFFSET('Water Data'!$H$9,0,10*ROW('Water Data'!H78))),'Data Summary'!CG84="Yes"),OFFSET('Water Data'!$H$9,0,10*ROW('Water Data'!H78)),NA())</f>
        <v>#N/A</v>
      </c>
      <c r="S84" s="99" t="e">
        <f ca="true">+IF(AND(ISNUMBER(OFFSET('Water Data'!$I$4,0,10*ROW('Water Data'!I78))),'Data Summary'!CH84="Yes"),100-OFFSET('Water Data'!$I$4,0,10*ROW('Water Data'!I78)),NA())</f>
        <v>#N/A</v>
      </c>
      <c r="T84" s="99" t="e">
        <f ca="true">+IF(AND(ISNUMBER(OFFSET('Water Data'!$I$6,0,10*ROW('Water Data'!I78))),'Data Summary'!CI84="Yes"),OFFSET('Water Data'!$I$6,0,10*ROW('Water Data'!I78)),NA())</f>
        <v>#N/A</v>
      </c>
      <c r="U84" s="99" t="e">
        <f ca="true">+IF(AND(ISNUMBER(OFFSET('Water Data'!$I$9,0,10*ROW('Water Data'!I78))),'Data Summary'!CJ84="Yes"),OFFSET('Water Data'!$I$9,0,10*ROW('Water Data'!I78)),NA())</f>
        <v>#N/A</v>
      </c>
      <c r="V84" s="100" t="e">
        <f ca="true">+IF(AND(ISNUMBER(OFFSET('Sanitation Data'!$D$4,0,10*ROW('Sanitation Data'!D78))),'Data Summary'!CK84="Yes"),100-OFFSET('Sanitation Data'!$D$4,0,10*ROW('Sanitation Data'!D78)),NA())</f>
        <v>#N/A</v>
      </c>
      <c r="W84" s="100" t="e">
        <f ca="true">+IF(AND(ISNUMBER(OFFSET('Sanitation Data'!$D$6,0,10*ROW('Sanitation Data'!D78))),'Data Summary'!CL84="Yes"),OFFSET('Sanitation Data'!$D$6,0,10*ROW('Sanitation Data'!D78)),NA())</f>
        <v>#N/A</v>
      </c>
      <c r="X84" s="100" t="e">
        <f ca="true">+IF(AND(ISNUMBER(OFFSET('Sanitation Data'!$D$10,0,10*ROW('Sanitation Data'!D78))),'Data Summary'!CM84="Yes"),OFFSET('Sanitation Data'!$D$10,0,10*ROW('Sanitation Data'!D78)),NA())</f>
        <v>#N/A</v>
      </c>
      <c r="Y84" s="100" t="e">
        <f ca="true">+IF(AND(ISNUMBER(OFFSET('Sanitation Data'!$D$11,0,10*ROW('Sanitation Data'!D78))),'Data Summary'!CN84="Yes"),OFFSET('Sanitation Data'!$D$11,0,10*ROW('Sanitation Data'!D78)),NA())</f>
        <v>#N/A</v>
      </c>
      <c r="Z84" s="100" t="e">
        <f ca="true">+IF(AND(ISNUMBER(OFFSET('Sanitation Data'!$D$12,0,10*ROW('Sanitation Data'!D78))),'Data Summary'!CO84="Yes"),OFFSET('Sanitation Data'!$D$12,0,10*ROW('Sanitation Data'!D78)),NA())</f>
        <v>#N/A</v>
      </c>
      <c r="AA84" s="100" t="e">
        <f ca="true">+IF(AND(ISNUMBER(OFFSET('Sanitation Data'!$E$4,0,10*ROW('Sanitation Data'!E78))),'Data Summary'!CP84="Yes"),100-OFFSET('Sanitation Data'!$E$4,0,10*ROW('Sanitation Data'!E78)),NA())</f>
        <v>#N/A</v>
      </c>
      <c r="AB84" s="100" t="e">
        <f ca="true">+IF(AND(ISNUMBER(OFFSET('Sanitation Data'!$E$6,0,10*ROW('Sanitation Data'!E78))),'Data Summary'!CQ84="Yes"),OFFSET('Sanitation Data'!$E$6,0,10*ROW('Sanitation Data'!E78)),NA())</f>
        <v>#N/A</v>
      </c>
      <c r="AC84" s="100" t="e">
        <f ca="true">+IF(AND(ISNUMBER(OFFSET('Sanitation Data'!$E$10,0,10*ROW('Sanitation Data'!E78))),'Data Summary'!CR84="Yes"),OFFSET('Sanitation Data'!$E$10,0,10*ROW('Sanitation Data'!E78)),NA())</f>
        <v>#N/A</v>
      </c>
      <c r="AD84" s="100" t="e">
        <f ca="true">+IF(AND(ISNUMBER(OFFSET('Sanitation Data'!$E$11,0,10*ROW('Sanitation Data'!E78))),'Data Summary'!CS84="Yes"),OFFSET('Sanitation Data'!$E$11,0,10*ROW('Sanitation Data'!E78)),NA())</f>
        <v>#N/A</v>
      </c>
      <c r="AE84" s="100" t="e">
        <f ca="true">+IF(AND(ISNUMBER(OFFSET('Sanitation Data'!$E$12,0,10*ROW('Sanitation Data'!E78))),'Data Summary'!CT84="Yes"),OFFSET('Sanitation Data'!$E$12,0,10*ROW('Sanitation Data'!E78)),NA())</f>
        <v>#N/A</v>
      </c>
      <c r="AF84" s="100" t="e">
        <f ca="true">+IF(AND(ISNUMBER(OFFSET('Sanitation Data'!$F$4,0,10*ROW('Sanitation Data'!F78))),'Data Summary'!CU84="Yes"),100-OFFSET('Sanitation Data'!$F$4,0,10*ROW('Sanitation Data'!F78)),NA())</f>
        <v>#N/A</v>
      </c>
      <c r="AG84" s="100" t="e">
        <f ca="true">+IF(AND(ISNUMBER(OFFSET('Sanitation Data'!$F$6,0,10*ROW('Sanitation Data'!F78))),'Data Summary'!CV84="Yes"),OFFSET('Sanitation Data'!$F$6,0,10*ROW('Sanitation Data'!F78)),NA())</f>
        <v>#N/A</v>
      </c>
      <c r="AH84" s="100" t="e">
        <f ca="true">+IF(AND(ISNUMBER(OFFSET('Sanitation Data'!$F$10,0,10*ROW('Sanitation Data'!F78))),'Data Summary'!CW84="Yes"),OFFSET('Sanitation Data'!$F$10,0,10*ROW('Sanitation Data'!F78)),NA())</f>
        <v>#N/A</v>
      </c>
      <c r="AI84" s="100" t="e">
        <f ca="true">+IF(AND(ISNUMBER(OFFSET('Sanitation Data'!$F$11,0,10*ROW('Sanitation Data'!F78))),'Data Summary'!CX84="Yes"),OFFSET('Sanitation Data'!$F$11,0,10*ROW('Sanitation Data'!F78)),NA())</f>
        <v>#N/A</v>
      </c>
      <c r="AJ84" s="100" t="e">
        <f ca="true">+IF(AND(ISNUMBER(OFFSET('Sanitation Data'!$F$12,0,10*ROW('Sanitation Data'!F78))),'Data Summary'!CY84="Yes"),OFFSET('Sanitation Data'!$F$12,0,10*ROW('Sanitation Data'!F78)),NA())</f>
        <v>#N/A</v>
      </c>
      <c r="AK84" s="100" t="e">
        <f ca="true">+IF(AND(ISNUMBER(OFFSET('Sanitation Data'!$G$4,0,10*ROW('Sanitation Data'!G78))),'Data Summary'!CZ84="Yes"),100-OFFSET('Sanitation Data'!$G$4,0,10*ROW('Sanitation Data'!G78)),NA())</f>
        <v>#N/A</v>
      </c>
      <c r="AL84" s="100" t="e">
        <f ca="true">+IF(AND(ISNUMBER(OFFSET('Sanitation Data'!$G$6,0,10*ROW('Sanitation Data'!G78))),'Data Summary'!DA84="Yes"),OFFSET('Sanitation Data'!$G$6,0,10*ROW('Sanitation Data'!G78)),NA())</f>
        <v>#N/A</v>
      </c>
      <c r="AM84" s="100" t="e">
        <f ca="true">+IF(AND(ISNUMBER(OFFSET('Sanitation Data'!$G$10,0,10*ROW('Sanitation Data'!G78))),'Data Summary'!DB84="Yes"),OFFSET('Sanitation Data'!$G$10,0,10*ROW('Sanitation Data'!G78)),NA())</f>
        <v>#N/A</v>
      </c>
      <c r="AN84" s="100" t="e">
        <f ca="true">+IF(AND(ISNUMBER(OFFSET('Sanitation Data'!$G$11,0,10*ROW('Sanitation Data'!G78))),'Data Summary'!DC84="Yes"),OFFSET('Sanitation Data'!$G$11,0,10*ROW('Sanitation Data'!G78)),NA())</f>
        <v>#N/A</v>
      </c>
      <c r="AO84" s="100" t="e">
        <f ca="true">+IF(AND(ISNUMBER(OFFSET('Sanitation Data'!$G$12,0,10*ROW('Sanitation Data'!G78))),'Data Summary'!DD84="Yes"),OFFSET('Sanitation Data'!$G$12,0,10*ROW('Sanitation Data'!G78)),NA())</f>
        <v>#N/A</v>
      </c>
      <c r="AP84" s="100" t="e">
        <f ca="true">+IF(AND(ISNUMBER(OFFSET('Sanitation Data'!$H$4,0,10*ROW('Sanitation Data'!H78))),'Data Summary'!DE84="Yes"),100-OFFSET('Sanitation Data'!$H$4,0,10*ROW('Sanitation Data'!H78)),NA())</f>
        <v>#N/A</v>
      </c>
      <c r="AQ84" s="100" t="e">
        <f ca="true">+IF(AND(ISNUMBER(OFFSET('Sanitation Data'!$H$6,0,10*ROW('Sanitation Data'!H78))),'Data Summary'!DF84="Yes"),OFFSET('Sanitation Data'!$H$6,0,10*ROW('Sanitation Data'!H78)),NA())</f>
        <v>#N/A</v>
      </c>
      <c r="AR84" s="100" t="e">
        <f ca="true">+IF(AND(ISNUMBER(OFFSET('Sanitation Data'!$H$10,0,10*ROW('Sanitation Data'!H78))),'Data Summary'!DG84="Yes"),OFFSET('Sanitation Data'!$H$10,0,10*ROW('Sanitation Data'!H78)),NA())</f>
        <v>#N/A</v>
      </c>
      <c r="AS84" s="100" t="e">
        <f ca="true">+IF(AND(ISNUMBER(OFFSET('Sanitation Data'!$H$11,0,10*ROW('Sanitation Data'!H78))),'Data Summary'!DH84="Yes"),OFFSET('Sanitation Data'!$H$11,0,10*ROW('Sanitation Data'!H78)),NA())</f>
        <v>#N/A</v>
      </c>
      <c r="AT84" s="100" t="e">
        <f ca="true">+IF(AND(ISNUMBER(OFFSET('Sanitation Data'!$H$12,0,10*ROW('Sanitation Data'!H78))),'Data Summary'!DI84="Yes"),OFFSET('Sanitation Data'!$H$12,0,10*ROW('Sanitation Data'!H78)),NA())</f>
        <v>#N/A</v>
      </c>
      <c r="AU84" s="100" t="e">
        <f ca="true">+IF(AND(ISNUMBER(OFFSET('Sanitation Data'!$I$4,0,10*ROW('Sanitation Data'!I78))),'Data Summary'!DJ84="Yes"),100-OFFSET('Sanitation Data'!$I$4,0,10*ROW('Sanitation Data'!I78)),NA())</f>
        <v>#N/A</v>
      </c>
      <c r="AV84" s="100" t="e">
        <f ca="true">+IF(AND(ISNUMBER(OFFSET('Sanitation Data'!$I$6,0,10*ROW('Sanitation Data'!I78))),'Data Summary'!DK84="Yes"),OFFSET('Sanitation Data'!$I$6,0,10*ROW('Sanitation Data'!I78)),NA())</f>
        <v>#N/A</v>
      </c>
      <c r="AW84" s="100" t="e">
        <f ca="true">+IF(AND(ISNUMBER(OFFSET('Sanitation Data'!$I$10,0,10*ROW('Sanitation Data'!I78))),'Data Summary'!DL84="Yes"),OFFSET('Sanitation Data'!$I$10,0,10*ROW('Sanitation Data'!I78)),NA())</f>
        <v>#N/A</v>
      </c>
      <c r="AX84" s="100" t="e">
        <f ca="true">+IF(AND(ISNUMBER(OFFSET('Sanitation Data'!$I$11,0,10*ROW('Sanitation Data'!I78))),'Data Summary'!DM84="Yes"),OFFSET('Sanitation Data'!$I$11,0,10*ROW('Sanitation Data'!I78)),NA())</f>
        <v>#N/A</v>
      </c>
      <c r="AY84" s="100" t="e">
        <f ca="true">+IF(AND(ISNUMBER(OFFSET('Sanitation Data'!$I$12,0,10*ROW('Sanitation Data'!I78))),'Data Summary'!DN84="Yes"),OFFSET('Sanitation Data'!$I$12,0,10*ROW('Sanitation Data'!I78)),NA())</f>
        <v>#N/A</v>
      </c>
      <c r="AZ84" s="101" t="e">
        <f ca="true">+IF(AND(ISNUMBER(OFFSET('Hygiene Data'!$D$5,0,10*ROW('Hygiene Data'!D78))),'Data Summary'!DO84="Yes"),OFFSET('Hygiene Data'!$D$5,0,10*ROW('Hygiene Data'!D78)),NA())</f>
        <v>#N/A</v>
      </c>
      <c r="BA84" s="101" t="e">
        <f ca="true">+IF(AND(ISNUMBER(OFFSET('Hygiene Data'!$D$7,0,10*ROW('Hygiene Data'!D78))),'Data Summary'!DP84="Yes"),OFFSET('Hygiene Data'!$D$7,0,10*ROW('Hygiene Data'!D78)),NA())</f>
        <v>#N/A</v>
      </c>
      <c r="BB84" s="101" t="e">
        <f ca="true">+IF(AND(ISNUMBER(OFFSET('Hygiene Data'!$D$9,0,10*ROW('Hygiene Data'!D78))),'Data Summary'!DQ84="Yes"),OFFSET('Hygiene Data'!$D$9,0,10*ROW('Hygiene Data'!D78)),NA())</f>
        <v>#N/A</v>
      </c>
      <c r="BC84" s="101" t="e">
        <f ca="true">+IF(AND(ISNUMBER(OFFSET('Hygiene Data'!$E$5,0,10*ROW('Hygiene Data'!E78))),'Data Summary'!DR84="Yes"),OFFSET('Hygiene Data'!$E$5,0,10*ROW('Hygiene Data'!E78)),NA())</f>
        <v>#N/A</v>
      </c>
      <c r="BD84" s="101" t="e">
        <f ca="true">+IF(AND(ISNUMBER(OFFSET('Hygiene Data'!$E$7,0,10*ROW('Hygiene Data'!E78))),'Data Summary'!DS84="Yes"),OFFSET('Hygiene Data'!$E$7,0,10*ROW('Hygiene Data'!E78)),NA())</f>
        <v>#N/A</v>
      </c>
      <c r="BE84" s="101" t="e">
        <f ca="true">+IF(AND(ISNUMBER(OFFSET('Hygiene Data'!$E$9,0,10*ROW('Hygiene Data'!E78))),'Data Summary'!DT84="Yes"),OFFSET('Hygiene Data'!$E$9,0,10*ROW('Hygiene Data'!E78)),NA())</f>
        <v>#N/A</v>
      </c>
      <c r="BF84" s="101" t="e">
        <f ca="true">+IF(AND(ISNUMBER(OFFSET('Hygiene Data'!$F$5,0,10*ROW('Hygiene Data'!F78))),'Data Summary'!DU84="Yes"),OFFSET('Hygiene Data'!$F$5,0,10*ROW('Hygiene Data'!F78)),NA())</f>
        <v>#N/A</v>
      </c>
      <c r="BG84" s="101" t="e">
        <f ca="true">+IF(AND(ISNUMBER(OFFSET('Hygiene Data'!$F$7,0,10*ROW('Hygiene Data'!F78))),'Data Summary'!DV84="Yes"),OFFSET('Hygiene Data'!$F$7,0,10*ROW('Hygiene Data'!F78)),NA())</f>
        <v>#N/A</v>
      </c>
      <c r="BH84" s="101" t="e">
        <f ca="true">+IF(AND(ISNUMBER(OFFSET('Hygiene Data'!$F$9,0,10*ROW('Hygiene Data'!F78))),'Data Summary'!DW84="Yes"),OFFSET('Hygiene Data'!$F$9,0,10*ROW('Hygiene Data'!F78)),NA())</f>
        <v>#N/A</v>
      </c>
      <c r="BI84" s="101" t="e">
        <f ca="true">+IF(AND(ISNUMBER(OFFSET('Hygiene Data'!$G$5,0,10*ROW('Hygiene Data'!G78))),'Data Summary'!DX84="Yes"),OFFSET('Hygiene Data'!$G$5,0,10*ROW('Hygiene Data'!G78)),NA())</f>
        <v>#N/A</v>
      </c>
      <c r="BJ84" s="101" t="e">
        <f ca="true">+IF(AND(ISNUMBER(OFFSET('Hygiene Data'!$G$7,0,10*ROW('Hygiene Data'!G78))),'Data Summary'!DY84="Yes"),OFFSET('Hygiene Data'!$G$7,0,10*ROW('Hygiene Data'!G78)),NA())</f>
        <v>#N/A</v>
      </c>
      <c r="BK84" s="101" t="e">
        <f ca="true">+IF(AND(ISNUMBER(OFFSET('Hygiene Data'!$G$9,0,10*ROW('Hygiene Data'!G78))),'Data Summary'!DZ84="Yes"),OFFSET('Hygiene Data'!$G$9,0,10*ROW('Hygiene Data'!G78)),NA())</f>
        <v>#N/A</v>
      </c>
      <c r="BL84" s="101" t="e">
        <f ca="true">+IF(AND(ISNUMBER(OFFSET('Hygiene Data'!$H$5,0,10*ROW('Hygiene Data'!H78))),'Data Summary'!EA84="Yes"),OFFSET('Hygiene Data'!$H$5,0,10*ROW('Hygiene Data'!H78)),NA())</f>
        <v>#N/A</v>
      </c>
      <c r="BM84" s="101" t="e">
        <f ca="true">+IF(AND(ISNUMBER(OFFSET('Hygiene Data'!$H$7,0,10*ROW('Hygiene Data'!H78))),'Data Summary'!EB84="Yes"),OFFSET('Hygiene Data'!$H$7,0,10*ROW('Hygiene Data'!H78)),NA())</f>
        <v>#N/A</v>
      </c>
      <c r="BN84" s="101" t="e">
        <f ca="true">+IF(AND(ISNUMBER(OFFSET('Hygiene Data'!$H$9,0,10*ROW('Hygiene Data'!H78))),'Data Summary'!EC84="Yes"),OFFSET('Hygiene Data'!$H$9,0,10*ROW('Hygiene Data'!H78)),NA())</f>
        <v>#N/A</v>
      </c>
      <c r="BO84" s="101" t="e">
        <f ca="true">+IF(AND(ISNUMBER(OFFSET('Hygiene Data'!$I$5,0,10*ROW('Hygiene Data'!I78))),'Data Summary'!ED84="Yes"),OFFSET('Hygiene Data'!$I$5,0,10*ROW('Hygiene Data'!I78)),NA())</f>
        <v>#N/A</v>
      </c>
      <c r="BP84" s="101" t="e">
        <f ca="true">+IF(AND(ISNUMBER(OFFSET('Hygiene Data'!$I$7,0,10*ROW('Hygiene Data'!I78))),'Data Summary'!EE84="Yes"),OFFSET('Hygiene Data'!$I$7,0,10*ROW('Hygiene Data'!I78)),NA())</f>
        <v>#N/A</v>
      </c>
      <c r="BQ84" s="101" t="e">
        <f ca="true">+IF(AND(ISNUMBER(OFFSET('Hygiene Data'!$I$9,0,10*ROW('Hygiene Data'!I78))),'Data Summary'!EF84="Yes"),OFFSET('Hygiene Data'!$I$9,0,10*ROW('Hygiene Data'!I78)),NA())</f>
        <v>#N/A</v>
      </c>
    </row>
    <row xmlns:x14ac="http://schemas.microsoft.com/office/spreadsheetml/2009/9/ac" r="85" x14ac:dyDescent="0.2">
      <c r="A85" s="362" t="e">
        <f ca="true">+RIGHT('Data Summary'!A85,LEN('Data Summary'!A85)-9)</f>
        <v>#VALUE!</v>
      </c>
      <c r="B85" s="38" t="str">
        <f ca="true">+IF(ISTEXT('Data Summary'!B85),'Data Summary'!B85,"")</f>
        <v/>
      </c>
      <c r="C85" s="361" t="e">
        <f ca="true">+VALUE('Data Summary'!C85)</f>
        <v>#VALUE!</v>
      </c>
      <c r="D85" s="99" t="e">
        <f ca="true">+IF(AND(ISNUMBER(OFFSET('Water Data'!$D$4,0,10*ROW('Water Data'!D79))),'Data Summary'!BS85="Yes"),100-OFFSET('Water Data'!$D$4,0,10*ROW('Water Data'!D79)),NA())</f>
        <v>#N/A</v>
      </c>
      <c r="E85" s="99" t="e">
        <f ca="true">+IF(AND(ISNUMBER(OFFSET('Water Data'!$D$6,0,10*ROW('Water Data'!D79))),'Data Summary'!BT85="Yes"),OFFSET('Water Data'!$D$6,0,10*ROW('Water Data'!D79)),NA())</f>
        <v>#N/A</v>
      </c>
      <c r="F85" s="99" t="e">
        <f ca="true">+IF(AND(ISNUMBER(OFFSET('Water Data'!$D$9,0,10*ROW('Water Data'!D79))),'Data Summary'!BU85="Yes"),OFFSET('Water Data'!$D$9,0,10*ROW('Water Data'!D79)),NA())</f>
        <v>#N/A</v>
      </c>
      <c r="G85" s="99" t="e">
        <f ca="true">+IF(AND(ISNUMBER(OFFSET('Water Data'!$E$4,0,10*ROW('Water Data'!E79))),'Data Summary'!BV85="Yes"),100-OFFSET('Water Data'!$E$4,0,10*ROW('Water Data'!E79)),NA())</f>
        <v>#N/A</v>
      </c>
      <c r="H85" s="99" t="e">
        <f ca="true">+IF(AND(ISNUMBER(OFFSET('Water Data'!$E$6,0,10*ROW('Water Data'!E79))),'Data Summary'!BW85="Yes"),OFFSET('Water Data'!$E$6,0,10*ROW('Water Data'!E79)),NA())</f>
        <v>#N/A</v>
      </c>
      <c r="I85" s="99" t="e">
        <f ca="true">+IF(AND(ISNUMBER(OFFSET('Water Data'!$E$9,0,10*ROW('Water Data'!E79))),'Data Summary'!BX85="Yes"),OFFSET('Water Data'!$E$9,0,10*ROW('Water Data'!E79)),NA())</f>
        <v>#N/A</v>
      </c>
      <c r="J85" s="99" t="e">
        <f ca="true">+IF(AND(ISNUMBER(OFFSET('Water Data'!$F$4,0,10*ROW('Water Data'!F79))),'Data Summary'!BY85="Yes"),100-OFFSET('Water Data'!$F$4,0,10*ROW('Water Data'!F79)),NA())</f>
        <v>#N/A</v>
      </c>
      <c r="K85" s="99" t="e">
        <f ca="true">+IF(AND(ISNUMBER(OFFSET('Water Data'!$F$6,0,10*ROW('Water Data'!F79))),'Data Summary'!BZ85="Yes"),OFFSET('Water Data'!$F$6,0,10*ROW('Water Data'!F79)),NA())</f>
        <v>#N/A</v>
      </c>
      <c r="L85" s="99" t="e">
        <f ca="true">+IF(AND(ISNUMBER(OFFSET('Water Data'!$F$9,0,10*ROW('Water Data'!F79))),'Data Summary'!CA85="Yes"),OFFSET('Water Data'!$F$9,0,10*ROW('Water Data'!F79)),NA())</f>
        <v>#N/A</v>
      </c>
      <c r="M85" s="99" t="e">
        <f ca="true">+IF(AND(ISNUMBER(OFFSET('Water Data'!$G$4,0,10*ROW('Water Data'!G79))),'Data Summary'!CB85="Yes"),100-OFFSET('Water Data'!$G$4,0,10*ROW('Water Data'!G79)),NA())</f>
        <v>#N/A</v>
      </c>
      <c r="N85" s="99" t="e">
        <f ca="true">+IF(AND(ISNUMBER(OFFSET('Water Data'!$G$6,0,10*ROW('Water Data'!G79))),'Data Summary'!CC85="Yes"),OFFSET('Water Data'!$G$6,0,10*ROW('Water Data'!G79)),NA())</f>
        <v>#N/A</v>
      </c>
      <c r="O85" s="99" t="e">
        <f ca="true">+IF(AND(ISNUMBER(OFFSET('Water Data'!$G$9,0,10*ROW('Water Data'!G79))),'Data Summary'!CD85="Yes"),OFFSET('Water Data'!$G$9,0,10*ROW('Water Data'!G79)),NA())</f>
        <v>#N/A</v>
      </c>
      <c r="P85" s="99" t="e">
        <f ca="true">+IF(AND(ISNUMBER(OFFSET('Water Data'!$H$4,0,10*ROW('Water Data'!H79))),'Data Summary'!CE85="Yes"),100-OFFSET('Water Data'!$H$4,0,10*ROW('Water Data'!H79)),NA())</f>
        <v>#N/A</v>
      </c>
      <c r="Q85" s="99" t="e">
        <f ca="true">+IF(AND(ISNUMBER(OFFSET('Water Data'!$H$6,0,10*ROW('Water Data'!H79))),'Data Summary'!CF85="Yes"),OFFSET('Water Data'!$H$6,0,10*ROW('Water Data'!H79)),NA())</f>
        <v>#N/A</v>
      </c>
      <c r="R85" s="99" t="e">
        <f ca="true">+IF(AND(ISNUMBER(OFFSET('Water Data'!$H$9,0,10*ROW('Water Data'!H79))),'Data Summary'!CG85="Yes"),OFFSET('Water Data'!$H$9,0,10*ROW('Water Data'!H79)),NA())</f>
        <v>#N/A</v>
      </c>
      <c r="S85" s="99" t="e">
        <f ca="true">+IF(AND(ISNUMBER(OFFSET('Water Data'!$I$4,0,10*ROW('Water Data'!I79))),'Data Summary'!CH85="Yes"),100-OFFSET('Water Data'!$I$4,0,10*ROW('Water Data'!I79)),NA())</f>
        <v>#N/A</v>
      </c>
      <c r="T85" s="99" t="e">
        <f ca="true">+IF(AND(ISNUMBER(OFFSET('Water Data'!$I$6,0,10*ROW('Water Data'!I79))),'Data Summary'!CI85="Yes"),OFFSET('Water Data'!$I$6,0,10*ROW('Water Data'!I79)),NA())</f>
        <v>#N/A</v>
      </c>
      <c r="U85" s="99" t="e">
        <f ca="true">+IF(AND(ISNUMBER(OFFSET('Water Data'!$I$9,0,10*ROW('Water Data'!I79))),'Data Summary'!CJ85="Yes"),OFFSET('Water Data'!$I$9,0,10*ROW('Water Data'!I79)),NA())</f>
        <v>#N/A</v>
      </c>
      <c r="V85" s="100" t="e">
        <f ca="true">+IF(AND(ISNUMBER(OFFSET('Sanitation Data'!$D$4,0,10*ROW('Sanitation Data'!D79))),'Data Summary'!CK85="Yes"),100-OFFSET('Sanitation Data'!$D$4,0,10*ROW('Sanitation Data'!D79)),NA())</f>
        <v>#N/A</v>
      </c>
      <c r="W85" s="100" t="e">
        <f ca="true">+IF(AND(ISNUMBER(OFFSET('Sanitation Data'!$D$6,0,10*ROW('Sanitation Data'!D79))),'Data Summary'!CL85="Yes"),OFFSET('Sanitation Data'!$D$6,0,10*ROW('Sanitation Data'!D79)),NA())</f>
        <v>#N/A</v>
      </c>
      <c r="X85" s="100" t="e">
        <f ca="true">+IF(AND(ISNUMBER(OFFSET('Sanitation Data'!$D$10,0,10*ROW('Sanitation Data'!D79))),'Data Summary'!CM85="Yes"),OFFSET('Sanitation Data'!$D$10,0,10*ROW('Sanitation Data'!D79)),NA())</f>
        <v>#N/A</v>
      </c>
      <c r="Y85" s="100" t="e">
        <f ca="true">+IF(AND(ISNUMBER(OFFSET('Sanitation Data'!$D$11,0,10*ROW('Sanitation Data'!D79))),'Data Summary'!CN85="Yes"),OFFSET('Sanitation Data'!$D$11,0,10*ROW('Sanitation Data'!D79)),NA())</f>
        <v>#N/A</v>
      </c>
      <c r="Z85" s="100" t="e">
        <f ca="true">+IF(AND(ISNUMBER(OFFSET('Sanitation Data'!$D$12,0,10*ROW('Sanitation Data'!D79))),'Data Summary'!CO85="Yes"),OFFSET('Sanitation Data'!$D$12,0,10*ROW('Sanitation Data'!D79)),NA())</f>
        <v>#N/A</v>
      </c>
      <c r="AA85" s="100" t="e">
        <f ca="true">+IF(AND(ISNUMBER(OFFSET('Sanitation Data'!$E$4,0,10*ROW('Sanitation Data'!E79))),'Data Summary'!CP85="Yes"),100-OFFSET('Sanitation Data'!$E$4,0,10*ROW('Sanitation Data'!E79)),NA())</f>
        <v>#N/A</v>
      </c>
      <c r="AB85" s="100" t="e">
        <f ca="true">+IF(AND(ISNUMBER(OFFSET('Sanitation Data'!$E$6,0,10*ROW('Sanitation Data'!E79))),'Data Summary'!CQ85="Yes"),OFFSET('Sanitation Data'!$E$6,0,10*ROW('Sanitation Data'!E79)),NA())</f>
        <v>#N/A</v>
      </c>
      <c r="AC85" s="100" t="e">
        <f ca="true">+IF(AND(ISNUMBER(OFFSET('Sanitation Data'!$E$10,0,10*ROW('Sanitation Data'!E79))),'Data Summary'!CR85="Yes"),OFFSET('Sanitation Data'!$E$10,0,10*ROW('Sanitation Data'!E79)),NA())</f>
        <v>#N/A</v>
      </c>
      <c r="AD85" s="100" t="e">
        <f ca="true">+IF(AND(ISNUMBER(OFFSET('Sanitation Data'!$E$11,0,10*ROW('Sanitation Data'!E79))),'Data Summary'!CS85="Yes"),OFFSET('Sanitation Data'!$E$11,0,10*ROW('Sanitation Data'!E79)),NA())</f>
        <v>#N/A</v>
      </c>
      <c r="AE85" s="100" t="e">
        <f ca="true">+IF(AND(ISNUMBER(OFFSET('Sanitation Data'!$E$12,0,10*ROW('Sanitation Data'!E79))),'Data Summary'!CT85="Yes"),OFFSET('Sanitation Data'!$E$12,0,10*ROW('Sanitation Data'!E79)),NA())</f>
        <v>#N/A</v>
      </c>
      <c r="AF85" s="100" t="e">
        <f ca="true">+IF(AND(ISNUMBER(OFFSET('Sanitation Data'!$F$4,0,10*ROW('Sanitation Data'!F79))),'Data Summary'!CU85="Yes"),100-OFFSET('Sanitation Data'!$F$4,0,10*ROW('Sanitation Data'!F79)),NA())</f>
        <v>#N/A</v>
      </c>
      <c r="AG85" s="100" t="e">
        <f ca="true">+IF(AND(ISNUMBER(OFFSET('Sanitation Data'!$F$6,0,10*ROW('Sanitation Data'!F79))),'Data Summary'!CV85="Yes"),OFFSET('Sanitation Data'!$F$6,0,10*ROW('Sanitation Data'!F79)),NA())</f>
        <v>#N/A</v>
      </c>
      <c r="AH85" s="100" t="e">
        <f ca="true">+IF(AND(ISNUMBER(OFFSET('Sanitation Data'!$F$10,0,10*ROW('Sanitation Data'!F79))),'Data Summary'!CW85="Yes"),OFFSET('Sanitation Data'!$F$10,0,10*ROW('Sanitation Data'!F79)),NA())</f>
        <v>#N/A</v>
      </c>
      <c r="AI85" s="100" t="e">
        <f ca="true">+IF(AND(ISNUMBER(OFFSET('Sanitation Data'!$F$11,0,10*ROW('Sanitation Data'!F79))),'Data Summary'!CX85="Yes"),OFFSET('Sanitation Data'!$F$11,0,10*ROW('Sanitation Data'!F79)),NA())</f>
        <v>#N/A</v>
      </c>
      <c r="AJ85" s="100" t="e">
        <f ca="true">+IF(AND(ISNUMBER(OFFSET('Sanitation Data'!$F$12,0,10*ROW('Sanitation Data'!F79))),'Data Summary'!CY85="Yes"),OFFSET('Sanitation Data'!$F$12,0,10*ROW('Sanitation Data'!F79)),NA())</f>
        <v>#N/A</v>
      </c>
      <c r="AK85" s="100" t="e">
        <f ca="true">+IF(AND(ISNUMBER(OFFSET('Sanitation Data'!$G$4,0,10*ROW('Sanitation Data'!G79))),'Data Summary'!CZ85="Yes"),100-OFFSET('Sanitation Data'!$G$4,0,10*ROW('Sanitation Data'!G79)),NA())</f>
        <v>#N/A</v>
      </c>
      <c r="AL85" s="100" t="e">
        <f ca="true">+IF(AND(ISNUMBER(OFFSET('Sanitation Data'!$G$6,0,10*ROW('Sanitation Data'!G79))),'Data Summary'!DA85="Yes"),OFFSET('Sanitation Data'!$G$6,0,10*ROW('Sanitation Data'!G79)),NA())</f>
        <v>#N/A</v>
      </c>
      <c r="AM85" s="100" t="e">
        <f ca="true">+IF(AND(ISNUMBER(OFFSET('Sanitation Data'!$G$10,0,10*ROW('Sanitation Data'!G79))),'Data Summary'!DB85="Yes"),OFFSET('Sanitation Data'!$G$10,0,10*ROW('Sanitation Data'!G79)),NA())</f>
        <v>#N/A</v>
      </c>
      <c r="AN85" s="100" t="e">
        <f ca="true">+IF(AND(ISNUMBER(OFFSET('Sanitation Data'!$G$11,0,10*ROW('Sanitation Data'!G79))),'Data Summary'!DC85="Yes"),OFFSET('Sanitation Data'!$G$11,0,10*ROW('Sanitation Data'!G79)),NA())</f>
        <v>#N/A</v>
      </c>
      <c r="AO85" s="100" t="e">
        <f ca="true">+IF(AND(ISNUMBER(OFFSET('Sanitation Data'!$G$12,0,10*ROW('Sanitation Data'!G79))),'Data Summary'!DD85="Yes"),OFFSET('Sanitation Data'!$G$12,0,10*ROW('Sanitation Data'!G79)),NA())</f>
        <v>#N/A</v>
      </c>
      <c r="AP85" s="100" t="e">
        <f ca="true">+IF(AND(ISNUMBER(OFFSET('Sanitation Data'!$H$4,0,10*ROW('Sanitation Data'!H79))),'Data Summary'!DE85="Yes"),100-OFFSET('Sanitation Data'!$H$4,0,10*ROW('Sanitation Data'!H79)),NA())</f>
        <v>#N/A</v>
      </c>
      <c r="AQ85" s="100" t="e">
        <f ca="true">+IF(AND(ISNUMBER(OFFSET('Sanitation Data'!$H$6,0,10*ROW('Sanitation Data'!H79))),'Data Summary'!DF85="Yes"),OFFSET('Sanitation Data'!$H$6,0,10*ROW('Sanitation Data'!H79)),NA())</f>
        <v>#N/A</v>
      </c>
      <c r="AR85" s="100" t="e">
        <f ca="true">+IF(AND(ISNUMBER(OFFSET('Sanitation Data'!$H$10,0,10*ROW('Sanitation Data'!H79))),'Data Summary'!DG85="Yes"),OFFSET('Sanitation Data'!$H$10,0,10*ROW('Sanitation Data'!H79)),NA())</f>
        <v>#N/A</v>
      </c>
      <c r="AS85" s="100" t="e">
        <f ca="true">+IF(AND(ISNUMBER(OFFSET('Sanitation Data'!$H$11,0,10*ROW('Sanitation Data'!H79))),'Data Summary'!DH85="Yes"),OFFSET('Sanitation Data'!$H$11,0,10*ROW('Sanitation Data'!H79)),NA())</f>
        <v>#N/A</v>
      </c>
      <c r="AT85" s="100" t="e">
        <f ca="true">+IF(AND(ISNUMBER(OFFSET('Sanitation Data'!$H$12,0,10*ROW('Sanitation Data'!H79))),'Data Summary'!DI85="Yes"),OFFSET('Sanitation Data'!$H$12,0,10*ROW('Sanitation Data'!H79)),NA())</f>
        <v>#N/A</v>
      </c>
      <c r="AU85" s="100" t="e">
        <f ca="true">+IF(AND(ISNUMBER(OFFSET('Sanitation Data'!$I$4,0,10*ROW('Sanitation Data'!I79))),'Data Summary'!DJ85="Yes"),100-OFFSET('Sanitation Data'!$I$4,0,10*ROW('Sanitation Data'!I79)),NA())</f>
        <v>#N/A</v>
      </c>
      <c r="AV85" s="100" t="e">
        <f ca="true">+IF(AND(ISNUMBER(OFFSET('Sanitation Data'!$I$6,0,10*ROW('Sanitation Data'!I79))),'Data Summary'!DK85="Yes"),OFFSET('Sanitation Data'!$I$6,0,10*ROW('Sanitation Data'!I79)),NA())</f>
        <v>#N/A</v>
      </c>
      <c r="AW85" s="100" t="e">
        <f ca="true">+IF(AND(ISNUMBER(OFFSET('Sanitation Data'!$I$10,0,10*ROW('Sanitation Data'!I79))),'Data Summary'!DL85="Yes"),OFFSET('Sanitation Data'!$I$10,0,10*ROW('Sanitation Data'!I79)),NA())</f>
        <v>#N/A</v>
      </c>
      <c r="AX85" s="100" t="e">
        <f ca="true">+IF(AND(ISNUMBER(OFFSET('Sanitation Data'!$I$11,0,10*ROW('Sanitation Data'!I79))),'Data Summary'!DM85="Yes"),OFFSET('Sanitation Data'!$I$11,0,10*ROW('Sanitation Data'!I79)),NA())</f>
        <v>#N/A</v>
      </c>
      <c r="AY85" s="100" t="e">
        <f ca="true">+IF(AND(ISNUMBER(OFFSET('Sanitation Data'!$I$12,0,10*ROW('Sanitation Data'!I79))),'Data Summary'!DN85="Yes"),OFFSET('Sanitation Data'!$I$12,0,10*ROW('Sanitation Data'!I79)),NA())</f>
        <v>#N/A</v>
      </c>
      <c r="AZ85" s="101" t="e">
        <f ca="true">+IF(AND(ISNUMBER(OFFSET('Hygiene Data'!$D$5,0,10*ROW('Hygiene Data'!D79))),'Data Summary'!DO85="Yes"),OFFSET('Hygiene Data'!$D$5,0,10*ROW('Hygiene Data'!D79)),NA())</f>
        <v>#N/A</v>
      </c>
      <c r="BA85" s="101" t="e">
        <f ca="true">+IF(AND(ISNUMBER(OFFSET('Hygiene Data'!$D$7,0,10*ROW('Hygiene Data'!D79))),'Data Summary'!DP85="Yes"),OFFSET('Hygiene Data'!$D$7,0,10*ROW('Hygiene Data'!D79)),NA())</f>
        <v>#N/A</v>
      </c>
      <c r="BB85" s="101" t="e">
        <f ca="true">+IF(AND(ISNUMBER(OFFSET('Hygiene Data'!$D$9,0,10*ROW('Hygiene Data'!D79))),'Data Summary'!DQ85="Yes"),OFFSET('Hygiene Data'!$D$9,0,10*ROW('Hygiene Data'!D79)),NA())</f>
        <v>#N/A</v>
      </c>
      <c r="BC85" s="101" t="e">
        <f ca="true">+IF(AND(ISNUMBER(OFFSET('Hygiene Data'!$E$5,0,10*ROW('Hygiene Data'!E79))),'Data Summary'!DR85="Yes"),OFFSET('Hygiene Data'!$E$5,0,10*ROW('Hygiene Data'!E79)),NA())</f>
        <v>#N/A</v>
      </c>
      <c r="BD85" s="101" t="e">
        <f ca="true">+IF(AND(ISNUMBER(OFFSET('Hygiene Data'!$E$7,0,10*ROW('Hygiene Data'!E79))),'Data Summary'!DS85="Yes"),OFFSET('Hygiene Data'!$E$7,0,10*ROW('Hygiene Data'!E79)),NA())</f>
        <v>#N/A</v>
      </c>
      <c r="BE85" s="101" t="e">
        <f ca="true">+IF(AND(ISNUMBER(OFFSET('Hygiene Data'!$E$9,0,10*ROW('Hygiene Data'!E79))),'Data Summary'!DT85="Yes"),OFFSET('Hygiene Data'!$E$9,0,10*ROW('Hygiene Data'!E79)),NA())</f>
        <v>#N/A</v>
      </c>
      <c r="BF85" s="101" t="e">
        <f ca="true">+IF(AND(ISNUMBER(OFFSET('Hygiene Data'!$F$5,0,10*ROW('Hygiene Data'!F79))),'Data Summary'!DU85="Yes"),OFFSET('Hygiene Data'!$F$5,0,10*ROW('Hygiene Data'!F79)),NA())</f>
        <v>#N/A</v>
      </c>
      <c r="BG85" s="101" t="e">
        <f ca="true">+IF(AND(ISNUMBER(OFFSET('Hygiene Data'!$F$7,0,10*ROW('Hygiene Data'!F79))),'Data Summary'!DV85="Yes"),OFFSET('Hygiene Data'!$F$7,0,10*ROW('Hygiene Data'!F79)),NA())</f>
        <v>#N/A</v>
      </c>
      <c r="BH85" s="101" t="e">
        <f ca="true">+IF(AND(ISNUMBER(OFFSET('Hygiene Data'!$F$9,0,10*ROW('Hygiene Data'!F79))),'Data Summary'!DW85="Yes"),OFFSET('Hygiene Data'!$F$9,0,10*ROW('Hygiene Data'!F79)),NA())</f>
        <v>#N/A</v>
      </c>
      <c r="BI85" s="101" t="e">
        <f ca="true">+IF(AND(ISNUMBER(OFFSET('Hygiene Data'!$G$5,0,10*ROW('Hygiene Data'!G79))),'Data Summary'!DX85="Yes"),OFFSET('Hygiene Data'!$G$5,0,10*ROW('Hygiene Data'!G79)),NA())</f>
        <v>#N/A</v>
      </c>
      <c r="BJ85" s="101" t="e">
        <f ca="true">+IF(AND(ISNUMBER(OFFSET('Hygiene Data'!$G$7,0,10*ROW('Hygiene Data'!G79))),'Data Summary'!DY85="Yes"),OFFSET('Hygiene Data'!$G$7,0,10*ROW('Hygiene Data'!G79)),NA())</f>
        <v>#N/A</v>
      </c>
      <c r="BK85" s="101" t="e">
        <f ca="true">+IF(AND(ISNUMBER(OFFSET('Hygiene Data'!$G$9,0,10*ROW('Hygiene Data'!G79))),'Data Summary'!DZ85="Yes"),OFFSET('Hygiene Data'!$G$9,0,10*ROW('Hygiene Data'!G79)),NA())</f>
        <v>#N/A</v>
      </c>
      <c r="BL85" s="101" t="e">
        <f ca="true">+IF(AND(ISNUMBER(OFFSET('Hygiene Data'!$H$5,0,10*ROW('Hygiene Data'!H79))),'Data Summary'!EA85="Yes"),OFFSET('Hygiene Data'!$H$5,0,10*ROW('Hygiene Data'!H79)),NA())</f>
        <v>#N/A</v>
      </c>
      <c r="BM85" s="101" t="e">
        <f ca="true">+IF(AND(ISNUMBER(OFFSET('Hygiene Data'!$H$7,0,10*ROW('Hygiene Data'!H79))),'Data Summary'!EB85="Yes"),OFFSET('Hygiene Data'!$H$7,0,10*ROW('Hygiene Data'!H79)),NA())</f>
        <v>#N/A</v>
      </c>
      <c r="BN85" s="101" t="e">
        <f ca="true">+IF(AND(ISNUMBER(OFFSET('Hygiene Data'!$H$9,0,10*ROW('Hygiene Data'!H79))),'Data Summary'!EC85="Yes"),OFFSET('Hygiene Data'!$H$9,0,10*ROW('Hygiene Data'!H79)),NA())</f>
        <v>#N/A</v>
      </c>
      <c r="BO85" s="101" t="e">
        <f ca="true">+IF(AND(ISNUMBER(OFFSET('Hygiene Data'!$I$5,0,10*ROW('Hygiene Data'!I79))),'Data Summary'!ED85="Yes"),OFFSET('Hygiene Data'!$I$5,0,10*ROW('Hygiene Data'!I79)),NA())</f>
        <v>#N/A</v>
      </c>
      <c r="BP85" s="101" t="e">
        <f ca="true">+IF(AND(ISNUMBER(OFFSET('Hygiene Data'!$I$7,0,10*ROW('Hygiene Data'!I79))),'Data Summary'!EE85="Yes"),OFFSET('Hygiene Data'!$I$7,0,10*ROW('Hygiene Data'!I79)),NA())</f>
        <v>#N/A</v>
      </c>
      <c r="BQ85" s="101" t="e">
        <f ca="true">+IF(AND(ISNUMBER(OFFSET('Hygiene Data'!$I$9,0,10*ROW('Hygiene Data'!I79))),'Data Summary'!EF85="Yes"),OFFSET('Hygiene Data'!$I$9,0,10*ROW('Hygiene Data'!I79)),NA())</f>
        <v>#N/A</v>
      </c>
    </row>
    <row xmlns:x14ac="http://schemas.microsoft.com/office/spreadsheetml/2009/9/ac" r="86" x14ac:dyDescent="0.2">
      <c r="A86" s="362" t="e">
        <f ca="true">+RIGHT('Data Summary'!A86,LEN('Data Summary'!A86)-9)</f>
        <v>#VALUE!</v>
      </c>
      <c r="B86" s="38" t="str">
        <f ca="true">+IF(ISTEXT('Data Summary'!B86),'Data Summary'!B86,"")</f>
        <v/>
      </c>
      <c r="C86" s="361" t="e">
        <f ca="true">+VALUE('Data Summary'!C86)</f>
        <v>#VALUE!</v>
      </c>
      <c r="D86" s="99" t="e">
        <f ca="true">+IF(AND(ISNUMBER(OFFSET('Water Data'!$D$4,0,10*ROW('Water Data'!D80))),'Data Summary'!BS86="Yes"),100-OFFSET('Water Data'!$D$4,0,10*ROW('Water Data'!D80)),NA())</f>
        <v>#N/A</v>
      </c>
      <c r="E86" s="99" t="e">
        <f ca="true">+IF(AND(ISNUMBER(OFFSET('Water Data'!$D$6,0,10*ROW('Water Data'!D80))),'Data Summary'!BT86="Yes"),OFFSET('Water Data'!$D$6,0,10*ROW('Water Data'!D80)),NA())</f>
        <v>#N/A</v>
      </c>
      <c r="F86" s="99" t="e">
        <f ca="true">+IF(AND(ISNUMBER(OFFSET('Water Data'!$D$9,0,10*ROW('Water Data'!D80))),'Data Summary'!BU86="Yes"),OFFSET('Water Data'!$D$9,0,10*ROW('Water Data'!D80)),NA())</f>
        <v>#N/A</v>
      </c>
      <c r="G86" s="99" t="e">
        <f ca="true">+IF(AND(ISNUMBER(OFFSET('Water Data'!$E$4,0,10*ROW('Water Data'!E80))),'Data Summary'!BV86="Yes"),100-OFFSET('Water Data'!$E$4,0,10*ROW('Water Data'!E80)),NA())</f>
        <v>#N/A</v>
      </c>
      <c r="H86" s="99" t="e">
        <f ca="true">+IF(AND(ISNUMBER(OFFSET('Water Data'!$E$6,0,10*ROW('Water Data'!E80))),'Data Summary'!BW86="Yes"),OFFSET('Water Data'!$E$6,0,10*ROW('Water Data'!E80)),NA())</f>
        <v>#N/A</v>
      </c>
      <c r="I86" s="99" t="e">
        <f ca="true">+IF(AND(ISNUMBER(OFFSET('Water Data'!$E$9,0,10*ROW('Water Data'!E80))),'Data Summary'!BX86="Yes"),OFFSET('Water Data'!$E$9,0,10*ROW('Water Data'!E80)),NA())</f>
        <v>#N/A</v>
      </c>
      <c r="J86" s="99" t="e">
        <f ca="true">+IF(AND(ISNUMBER(OFFSET('Water Data'!$F$4,0,10*ROW('Water Data'!F80))),'Data Summary'!BY86="Yes"),100-OFFSET('Water Data'!$F$4,0,10*ROW('Water Data'!F80)),NA())</f>
        <v>#N/A</v>
      </c>
      <c r="K86" s="99" t="e">
        <f ca="true">+IF(AND(ISNUMBER(OFFSET('Water Data'!$F$6,0,10*ROW('Water Data'!F80))),'Data Summary'!BZ86="Yes"),OFFSET('Water Data'!$F$6,0,10*ROW('Water Data'!F80)),NA())</f>
        <v>#N/A</v>
      </c>
      <c r="L86" s="99" t="e">
        <f ca="true">+IF(AND(ISNUMBER(OFFSET('Water Data'!$F$9,0,10*ROW('Water Data'!F80))),'Data Summary'!CA86="Yes"),OFFSET('Water Data'!$F$9,0,10*ROW('Water Data'!F80)),NA())</f>
        <v>#N/A</v>
      </c>
      <c r="M86" s="99" t="e">
        <f ca="true">+IF(AND(ISNUMBER(OFFSET('Water Data'!$G$4,0,10*ROW('Water Data'!G80))),'Data Summary'!CB86="Yes"),100-OFFSET('Water Data'!$G$4,0,10*ROW('Water Data'!G80)),NA())</f>
        <v>#N/A</v>
      </c>
      <c r="N86" s="99" t="e">
        <f ca="true">+IF(AND(ISNUMBER(OFFSET('Water Data'!$G$6,0,10*ROW('Water Data'!G80))),'Data Summary'!CC86="Yes"),OFFSET('Water Data'!$G$6,0,10*ROW('Water Data'!G80)),NA())</f>
        <v>#N/A</v>
      </c>
      <c r="O86" s="99" t="e">
        <f ca="true">+IF(AND(ISNUMBER(OFFSET('Water Data'!$G$9,0,10*ROW('Water Data'!G80))),'Data Summary'!CD86="Yes"),OFFSET('Water Data'!$G$9,0,10*ROW('Water Data'!G80)),NA())</f>
        <v>#N/A</v>
      </c>
      <c r="P86" s="99" t="e">
        <f ca="true">+IF(AND(ISNUMBER(OFFSET('Water Data'!$H$4,0,10*ROW('Water Data'!H80))),'Data Summary'!CE86="Yes"),100-OFFSET('Water Data'!$H$4,0,10*ROW('Water Data'!H80)),NA())</f>
        <v>#N/A</v>
      </c>
      <c r="Q86" s="99" t="e">
        <f ca="true">+IF(AND(ISNUMBER(OFFSET('Water Data'!$H$6,0,10*ROW('Water Data'!H80))),'Data Summary'!CF86="Yes"),OFFSET('Water Data'!$H$6,0,10*ROW('Water Data'!H80)),NA())</f>
        <v>#N/A</v>
      </c>
      <c r="R86" s="99" t="e">
        <f ca="true">+IF(AND(ISNUMBER(OFFSET('Water Data'!$H$9,0,10*ROW('Water Data'!H80))),'Data Summary'!CG86="Yes"),OFFSET('Water Data'!$H$9,0,10*ROW('Water Data'!H80)),NA())</f>
        <v>#N/A</v>
      </c>
      <c r="S86" s="99" t="e">
        <f ca="true">+IF(AND(ISNUMBER(OFFSET('Water Data'!$I$4,0,10*ROW('Water Data'!I80))),'Data Summary'!CH86="Yes"),100-OFFSET('Water Data'!$I$4,0,10*ROW('Water Data'!I80)),NA())</f>
        <v>#N/A</v>
      </c>
      <c r="T86" s="99" t="e">
        <f ca="true">+IF(AND(ISNUMBER(OFFSET('Water Data'!$I$6,0,10*ROW('Water Data'!I80))),'Data Summary'!CI86="Yes"),OFFSET('Water Data'!$I$6,0,10*ROW('Water Data'!I80)),NA())</f>
        <v>#N/A</v>
      </c>
      <c r="U86" s="99" t="e">
        <f ca="true">+IF(AND(ISNUMBER(OFFSET('Water Data'!$I$9,0,10*ROW('Water Data'!I80))),'Data Summary'!CJ86="Yes"),OFFSET('Water Data'!$I$9,0,10*ROW('Water Data'!I80)),NA())</f>
        <v>#N/A</v>
      </c>
      <c r="V86" s="100" t="e">
        <f ca="true">+IF(AND(ISNUMBER(OFFSET('Sanitation Data'!$D$4,0,10*ROW('Sanitation Data'!D80))),'Data Summary'!CK86="Yes"),100-OFFSET('Sanitation Data'!$D$4,0,10*ROW('Sanitation Data'!D80)),NA())</f>
        <v>#N/A</v>
      </c>
      <c r="W86" s="100" t="e">
        <f ca="true">+IF(AND(ISNUMBER(OFFSET('Sanitation Data'!$D$6,0,10*ROW('Sanitation Data'!D80))),'Data Summary'!CL86="Yes"),OFFSET('Sanitation Data'!$D$6,0,10*ROW('Sanitation Data'!D80)),NA())</f>
        <v>#N/A</v>
      </c>
      <c r="X86" s="100" t="e">
        <f ca="true">+IF(AND(ISNUMBER(OFFSET('Sanitation Data'!$D$10,0,10*ROW('Sanitation Data'!D80))),'Data Summary'!CM86="Yes"),OFFSET('Sanitation Data'!$D$10,0,10*ROW('Sanitation Data'!D80)),NA())</f>
        <v>#N/A</v>
      </c>
      <c r="Y86" s="100" t="e">
        <f ca="true">+IF(AND(ISNUMBER(OFFSET('Sanitation Data'!$D$11,0,10*ROW('Sanitation Data'!D80))),'Data Summary'!CN86="Yes"),OFFSET('Sanitation Data'!$D$11,0,10*ROW('Sanitation Data'!D80)),NA())</f>
        <v>#N/A</v>
      </c>
      <c r="Z86" s="100" t="e">
        <f ca="true">+IF(AND(ISNUMBER(OFFSET('Sanitation Data'!$D$12,0,10*ROW('Sanitation Data'!D80))),'Data Summary'!CO86="Yes"),OFFSET('Sanitation Data'!$D$12,0,10*ROW('Sanitation Data'!D80)),NA())</f>
        <v>#N/A</v>
      </c>
      <c r="AA86" s="100" t="e">
        <f ca="true">+IF(AND(ISNUMBER(OFFSET('Sanitation Data'!$E$4,0,10*ROW('Sanitation Data'!E80))),'Data Summary'!CP86="Yes"),100-OFFSET('Sanitation Data'!$E$4,0,10*ROW('Sanitation Data'!E80)),NA())</f>
        <v>#N/A</v>
      </c>
      <c r="AB86" s="100" t="e">
        <f ca="true">+IF(AND(ISNUMBER(OFFSET('Sanitation Data'!$E$6,0,10*ROW('Sanitation Data'!E80))),'Data Summary'!CQ86="Yes"),OFFSET('Sanitation Data'!$E$6,0,10*ROW('Sanitation Data'!E80)),NA())</f>
        <v>#N/A</v>
      </c>
      <c r="AC86" s="100" t="e">
        <f ca="true">+IF(AND(ISNUMBER(OFFSET('Sanitation Data'!$E$10,0,10*ROW('Sanitation Data'!E80))),'Data Summary'!CR86="Yes"),OFFSET('Sanitation Data'!$E$10,0,10*ROW('Sanitation Data'!E80)),NA())</f>
        <v>#N/A</v>
      </c>
      <c r="AD86" s="100" t="e">
        <f ca="true">+IF(AND(ISNUMBER(OFFSET('Sanitation Data'!$E$11,0,10*ROW('Sanitation Data'!E80))),'Data Summary'!CS86="Yes"),OFFSET('Sanitation Data'!$E$11,0,10*ROW('Sanitation Data'!E80)),NA())</f>
        <v>#N/A</v>
      </c>
      <c r="AE86" s="100" t="e">
        <f ca="true">+IF(AND(ISNUMBER(OFFSET('Sanitation Data'!$E$12,0,10*ROW('Sanitation Data'!E80))),'Data Summary'!CT86="Yes"),OFFSET('Sanitation Data'!$E$12,0,10*ROW('Sanitation Data'!E80)),NA())</f>
        <v>#N/A</v>
      </c>
      <c r="AF86" s="100" t="e">
        <f ca="true">+IF(AND(ISNUMBER(OFFSET('Sanitation Data'!$F$4,0,10*ROW('Sanitation Data'!F80))),'Data Summary'!CU86="Yes"),100-OFFSET('Sanitation Data'!$F$4,0,10*ROW('Sanitation Data'!F80)),NA())</f>
        <v>#N/A</v>
      </c>
      <c r="AG86" s="100" t="e">
        <f ca="true">+IF(AND(ISNUMBER(OFFSET('Sanitation Data'!$F$6,0,10*ROW('Sanitation Data'!F80))),'Data Summary'!CV86="Yes"),OFFSET('Sanitation Data'!$F$6,0,10*ROW('Sanitation Data'!F80)),NA())</f>
        <v>#N/A</v>
      </c>
      <c r="AH86" s="100" t="e">
        <f ca="true">+IF(AND(ISNUMBER(OFFSET('Sanitation Data'!$F$10,0,10*ROW('Sanitation Data'!F80))),'Data Summary'!CW86="Yes"),OFFSET('Sanitation Data'!$F$10,0,10*ROW('Sanitation Data'!F80)),NA())</f>
        <v>#N/A</v>
      </c>
      <c r="AI86" s="100" t="e">
        <f ca="true">+IF(AND(ISNUMBER(OFFSET('Sanitation Data'!$F$11,0,10*ROW('Sanitation Data'!F80))),'Data Summary'!CX86="Yes"),OFFSET('Sanitation Data'!$F$11,0,10*ROW('Sanitation Data'!F80)),NA())</f>
        <v>#N/A</v>
      </c>
      <c r="AJ86" s="100" t="e">
        <f ca="true">+IF(AND(ISNUMBER(OFFSET('Sanitation Data'!$F$12,0,10*ROW('Sanitation Data'!F80))),'Data Summary'!CY86="Yes"),OFFSET('Sanitation Data'!$F$12,0,10*ROW('Sanitation Data'!F80)),NA())</f>
        <v>#N/A</v>
      </c>
      <c r="AK86" s="100" t="e">
        <f ca="true">+IF(AND(ISNUMBER(OFFSET('Sanitation Data'!$G$4,0,10*ROW('Sanitation Data'!G80))),'Data Summary'!CZ86="Yes"),100-OFFSET('Sanitation Data'!$G$4,0,10*ROW('Sanitation Data'!G80)),NA())</f>
        <v>#N/A</v>
      </c>
      <c r="AL86" s="100" t="e">
        <f ca="true">+IF(AND(ISNUMBER(OFFSET('Sanitation Data'!$G$6,0,10*ROW('Sanitation Data'!G80))),'Data Summary'!DA86="Yes"),OFFSET('Sanitation Data'!$G$6,0,10*ROW('Sanitation Data'!G80)),NA())</f>
        <v>#N/A</v>
      </c>
      <c r="AM86" s="100" t="e">
        <f ca="true">+IF(AND(ISNUMBER(OFFSET('Sanitation Data'!$G$10,0,10*ROW('Sanitation Data'!G80))),'Data Summary'!DB86="Yes"),OFFSET('Sanitation Data'!$G$10,0,10*ROW('Sanitation Data'!G80)),NA())</f>
        <v>#N/A</v>
      </c>
      <c r="AN86" s="100" t="e">
        <f ca="true">+IF(AND(ISNUMBER(OFFSET('Sanitation Data'!$G$11,0,10*ROW('Sanitation Data'!G80))),'Data Summary'!DC86="Yes"),OFFSET('Sanitation Data'!$G$11,0,10*ROW('Sanitation Data'!G80)),NA())</f>
        <v>#N/A</v>
      </c>
      <c r="AO86" s="100" t="e">
        <f ca="true">+IF(AND(ISNUMBER(OFFSET('Sanitation Data'!$G$12,0,10*ROW('Sanitation Data'!G80))),'Data Summary'!DD86="Yes"),OFFSET('Sanitation Data'!$G$12,0,10*ROW('Sanitation Data'!G80)),NA())</f>
        <v>#N/A</v>
      </c>
      <c r="AP86" s="100" t="e">
        <f ca="true">+IF(AND(ISNUMBER(OFFSET('Sanitation Data'!$H$4,0,10*ROW('Sanitation Data'!H80))),'Data Summary'!DE86="Yes"),100-OFFSET('Sanitation Data'!$H$4,0,10*ROW('Sanitation Data'!H80)),NA())</f>
        <v>#N/A</v>
      </c>
      <c r="AQ86" s="100" t="e">
        <f ca="true">+IF(AND(ISNUMBER(OFFSET('Sanitation Data'!$H$6,0,10*ROW('Sanitation Data'!H80))),'Data Summary'!DF86="Yes"),OFFSET('Sanitation Data'!$H$6,0,10*ROW('Sanitation Data'!H80)),NA())</f>
        <v>#N/A</v>
      </c>
      <c r="AR86" s="100" t="e">
        <f ca="true">+IF(AND(ISNUMBER(OFFSET('Sanitation Data'!$H$10,0,10*ROW('Sanitation Data'!H80))),'Data Summary'!DG86="Yes"),OFFSET('Sanitation Data'!$H$10,0,10*ROW('Sanitation Data'!H80)),NA())</f>
        <v>#N/A</v>
      </c>
      <c r="AS86" s="100" t="e">
        <f ca="true">+IF(AND(ISNUMBER(OFFSET('Sanitation Data'!$H$11,0,10*ROW('Sanitation Data'!H80))),'Data Summary'!DH86="Yes"),OFFSET('Sanitation Data'!$H$11,0,10*ROW('Sanitation Data'!H80)),NA())</f>
        <v>#N/A</v>
      </c>
      <c r="AT86" s="100" t="e">
        <f ca="true">+IF(AND(ISNUMBER(OFFSET('Sanitation Data'!$H$12,0,10*ROW('Sanitation Data'!H80))),'Data Summary'!DI86="Yes"),OFFSET('Sanitation Data'!$H$12,0,10*ROW('Sanitation Data'!H80)),NA())</f>
        <v>#N/A</v>
      </c>
      <c r="AU86" s="100" t="e">
        <f ca="true">+IF(AND(ISNUMBER(OFFSET('Sanitation Data'!$I$4,0,10*ROW('Sanitation Data'!I80))),'Data Summary'!DJ86="Yes"),100-OFFSET('Sanitation Data'!$I$4,0,10*ROW('Sanitation Data'!I80)),NA())</f>
        <v>#N/A</v>
      </c>
      <c r="AV86" s="100" t="e">
        <f ca="true">+IF(AND(ISNUMBER(OFFSET('Sanitation Data'!$I$6,0,10*ROW('Sanitation Data'!I80))),'Data Summary'!DK86="Yes"),OFFSET('Sanitation Data'!$I$6,0,10*ROW('Sanitation Data'!I80)),NA())</f>
        <v>#N/A</v>
      </c>
      <c r="AW86" s="100" t="e">
        <f ca="true">+IF(AND(ISNUMBER(OFFSET('Sanitation Data'!$I$10,0,10*ROW('Sanitation Data'!I80))),'Data Summary'!DL86="Yes"),OFFSET('Sanitation Data'!$I$10,0,10*ROW('Sanitation Data'!I80)),NA())</f>
        <v>#N/A</v>
      </c>
      <c r="AX86" s="100" t="e">
        <f ca="true">+IF(AND(ISNUMBER(OFFSET('Sanitation Data'!$I$11,0,10*ROW('Sanitation Data'!I80))),'Data Summary'!DM86="Yes"),OFFSET('Sanitation Data'!$I$11,0,10*ROW('Sanitation Data'!I80)),NA())</f>
        <v>#N/A</v>
      </c>
      <c r="AY86" s="100" t="e">
        <f ca="true">+IF(AND(ISNUMBER(OFFSET('Sanitation Data'!$I$12,0,10*ROW('Sanitation Data'!I80))),'Data Summary'!DN86="Yes"),OFFSET('Sanitation Data'!$I$12,0,10*ROW('Sanitation Data'!I80)),NA())</f>
        <v>#N/A</v>
      </c>
      <c r="AZ86" s="101" t="e">
        <f ca="true">+IF(AND(ISNUMBER(OFFSET('Hygiene Data'!$D$5,0,10*ROW('Hygiene Data'!D80))),'Data Summary'!DO86="Yes"),OFFSET('Hygiene Data'!$D$5,0,10*ROW('Hygiene Data'!D80)),NA())</f>
        <v>#N/A</v>
      </c>
      <c r="BA86" s="101" t="e">
        <f ca="true">+IF(AND(ISNUMBER(OFFSET('Hygiene Data'!$D$7,0,10*ROW('Hygiene Data'!D80))),'Data Summary'!DP86="Yes"),OFFSET('Hygiene Data'!$D$7,0,10*ROW('Hygiene Data'!D80)),NA())</f>
        <v>#N/A</v>
      </c>
      <c r="BB86" s="101" t="e">
        <f ca="true">+IF(AND(ISNUMBER(OFFSET('Hygiene Data'!$D$9,0,10*ROW('Hygiene Data'!D80))),'Data Summary'!DQ86="Yes"),OFFSET('Hygiene Data'!$D$9,0,10*ROW('Hygiene Data'!D80)),NA())</f>
        <v>#N/A</v>
      </c>
      <c r="BC86" s="101" t="e">
        <f ca="true">+IF(AND(ISNUMBER(OFFSET('Hygiene Data'!$E$5,0,10*ROW('Hygiene Data'!E80))),'Data Summary'!DR86="Yes"),OFFSET('Hygiene Data'!$E$5,0,10*ROW('Hygiene Data'!E80)),NA())</f>
        <v>#N/A</v>
      </c>
      <c r="BD86" s="101" t="e">
        <f ca="true">+IF(AND(ISNUMBER(OFFSET('Hygiene Data'!$E$7,0,10*ROW('Hygiene Data'!E80))),'Data Summary'!DS86="Yes"),OFFSET('Hygiene Data'!$E$7,0,10*ROW('Hygiene Data'!E80)),NA())</f>
        <v>#N/A</v>
      </c>
      <c r="BE86" s="101" t="e">
        <f ca="true">+IF(AND(ISNUMBER(OFFSET('Hygiene Data'!$E$9,0,10*ROW('Hygiene Data'!E80))),'Data Summary'!DT86="Yes"),OFFSET('Hygiene Data'!$E$9,0,10*ROW('Hygiene Data'!E80)),NA())</f>
        <v>#N/A</v>
      </c>
      <c r="BF86" s="101" t="e">
        <f ca="true">+IF(AND(ISNUMBER(OFFSET('Hygiene Data'!$F$5,0,10*ROW('Hygiene Data'!F80))),'Data Summary'!DU86="Yes"),OFFSET('Hygiene Data'!$F$5,0,10*ROW('Hygiene Data'!F80)),NA())</f>
        <v>#N/A</v>
      </c>
      <c r="BG86" s="101" t="e">
        <f ca="true">+IF(AND(ISNUMBER(OFFSET('Hygiene Data'!$F$7,0,10*ROW('Hygiene Data'!F80))),'Data Summary'!DV86="Yes"),OFFSET('Hygiene Data'!$F$7,0,10*ROW('Hygiene Data'!F80)),NA())</f>
        <v>#N/A</v>
      </c>
      <c r="BH86" s="101" t="e">
        <f ca="true">+IF(AND(ISNUMBER(OFFSET('Hygiene Data'!$F$9,0,10*ROW('Hygiene Data'!F80))),'Data Summary'!DW86="Yes"),OFFSET('Hygiene Data'!$F$9,0,10*ROW('Hygiene Data'!F80)),NA())</f>
        <v>#N/A</v>
      </c>
      <c r="BI86" s="101" t="e">
        <f ca="true">+IF(AND(ISNUMBER(OFFSET('Hygiene Data'!$G$5,0,10*ROW('Hygiene Data'!G80))),'Data Summary'!DX86="Yes"),OFFSET('Hygiene Data'!$G$5,0,10*ROW('Hygiene Data'!G80)),NA())</f>
        <v>#N/A</v>
      </c>
      <c r="BJ86" s="101" t="e">
        <f ca="true">+IF(AND(ISNUMBER(OFFSET('Hygiene Data'!$G$7,0,10*ROW('Hygiene Data'!G80))),'Data Summary'!DY86="Yes"),OFFSET('Hygiene Data'!$G$7,0,10*ROW('Hygiene Data'!G80)),NA())</f>
        <v>#N/A</v>
      </c>
      <c r="BK86" s="101" t="e">
        <f ca="true">+IF(AND(ISNUMBER(OFFSET('Hygiene Data'!$G$9,0,10*ROW('Hygiene Data'!G80))),'Data Summary'!DZ86="Yes"),OFFSET('Hygiene Data'!$G$9,0,10*ROW('Hygiene Data'!G80)),NA())</f>
        <v>#N/A</v>
      </c>
      <c r="BL86" s="101" t="e">
        <f ca="true">+IF(AND(ISNUMBER(OFFSET('Hygiene Data'!$H$5,0,10*ROW('Hygiene Data'!H80))),'Data Summary'!EA86="Yes"),OFFSET('Hygiene Data'!$H$5,0,10*ROW('Hygiene Data'!H80)),NA())</f>
        <v>#N/A</v>
      </c>
      <c r="BM86" s="101" t="e">
        <f ca="true">+IF(AND(ISNUMBER(OFFSET('Hygiene Data'!$H$7,0,10*ROW('Hygiene Data'!H80))),'Data Summary'!EB86="Yes"),OFFSET('Hygiene Data'!$H$7,0,10*ROW('Hygiene Data'!H80)),NA())</f>
        <v>#N/A</v>
      </c>
      <c r="BN86" s="101" t="e">
        <f ca="true">+IF(AND(ISNUMBER(OFFSET('Hygiene Data'!$H$9,0,10*ROW('Hygiene Data'!H80))),'Data Summary'!EC86="Yes"),OFFSET('Hygiene Data'!$H$9,0,10*ROW('Hygiene Data'!H80)),NA())</f>
        <v>#N/A</v>
      </c>
      <c r="BO86" s="101" t="e">
        <f ca="true">+IF(AND(ISNUMBER(OFFSET('Hygiene Data'!$I$5,0,10*ROW('Hygiene Data'!I80))),'Data Summary'!ED86="Yes"),OFFSET('Hygiene Data'!$I$5,0,10*ROW('Hygiene Data'!I80)),NA())</f>
        <v>#N/A</v>
      </c>
      <c r="BP86" s="101" t="e">
        <f ca="true">+IF(AND(ISNUMBER(OFFSET('Hygiene Data'!$I$7,0,10*ROW('Hygiene Data'!I80))),'Data Summary'!EE86="Yes"),OFFSET('Hygiene Data'!$I$7,0,10*ROW('Hygiene Data'!I80)),NA())</f>
        <v>#N/A</v>
      </c>
      <c r="BQ86" s="101" t="e">
        <f ca="true">+IF(AND(ISNUMBER(OFFSET('Hygiene Data'!$I$9,0,10*ROW('Hygiene Data'!I80))),'Data Summary'!EF86="Yes"),OFFSET('Hygiene Data'!$I$9,0,10*ROW('Hygiene Data'!I80)),NA())</f>
        <v>#N/A</v>
      </c>
    </row>
    <row xmlns:x14ac="http://schemas.microsoft.com/office/spreadsheetml/2009/9/ac" r="87" x14ac:dyDescent="0.2">
      <c r="A87" s="362" t="e">
        <f ca="true">+RIGHT('Data Summary'!A87,LEN('Data Summary'!A87)-9)</f>
        <v>#VALUE!</v>
      </c>
      <c r="B87" s="38" t="str">
        <f ca="true">+IF(ISTEXT('Data Summary'!B87),'Data Summary'!B87,"")</f>
        <v/>
      </c>
      <c r="C87" s="361" t="e">
        <f ca="true">+VALUE('Data Summary'!C87)</f>
        <v>#VALUE!</v>
      </c>
      <c r="D87" s="99" t="e">
        <f ca="true">+IF(AND(ISNUMBER(OFFSET('Water Data'!$D$4,0,10*ROW('Water Data'!D81))),'Data Summary'!BS87="Yes"),100-OFFSET('Water Data'!$D$4,0,10*ROW('Water Data'!D81)),NA())</f>
        <v>#N/A</v>
      </c>
      <c r="E87" s="99" t="e">
        <f ca="true">+IF(AND(ISNUMBER(OFFSET('Water Data'!$D$6,0,10*ROW('Water Data'!D81))),'Data Summary'!BT87="Yes"),OFFSET('Water Data'!$D$6,0,10*ROW('Water Data'!D81)),NA())</f>
        <v>#N/A</v>
      </c>
      <c r="F87" s="99" t="e">
        <f ca="true">+IF(AND(ISNUMBER(OFFSET('Water Data'!$D$9,0,10*ROW('Water Data'!D81))),'Data Summary'!BU87="Yes"),OFFSET('Water Data'!$D$9,0,10*ROW('Water Data'!D81)),NA())</f>
        <v>#N/A</v>
      </c>
      <c r="G87" s="99" t="e">
        <f ca="true">+IF(AND(ISNUMBER(OFFSET('Water Data'!$E$4,0,10*ROW('Water Data'!E81))),'Data Summary'!BV87="Yes"),100-OFFSET('Water Data'!$E$4,0,10*ROW('Water Data'!E81)),NA())</f>
        <v>#N/A</v>
      </c>
      <c r="H87" s="99" t="e">
        <f ca="true">+IF(AND(ISNUMBER(OFFSET('Water Data'!$E$6,0,10*ROW('Water Data'!E81))),'Data Summary'!BW87="Yes"),OFFSET('Water Data'!$E$6,0,10*ROW('Water Data'!E81)),NA())</f>
        <v>#N/A</v>
      </c>
      <c r="I87" s="99" t="e">
        <f ca="true">+IF(AND(ISNUMBER(OFFSET('Water Data'!$E$9,0,10*ROW('Water Data'!E81))),'Data Summary'!BX87="Yes"),OFFSET('Water Data'!$E$9,0,10*ROW('Water Data'!E81)),NA())</f>
        <v>#N/A</v>
      </c>
      <c r="J87" s="99" t="e">
        <f ca="true">+IF(AND(ISNUMBER(OFFSET('Water Data'!$F$4,0,10*ROW('Water Data'!F81))),'Data Summary'!BY87="Yes"),100-OFFSET('Water Data'!$F$4,0,10*ROW('Water Data'!F81)),NA())</f>
        <v>#N/A</v>
      </c>
      <c r="K87" s="99" t="e">
        <f ca="true">+IF(AND(ISNUMBER(OFFSET('Water Data'!$F$6,0,10*ROW('Water Data'!F81))),'Data Summary'!BZ87="Yes"),OFFSET('Water Data'!$F$6,0,10*ROW('Water Data'!F81)),NA())</f>
        <v>#N/A</v>
      </c>
      <c r="L87" s="99" t="e">
        <f ca="true">+IF(AND(ISNUMBER(OFFSET('Water Data'!$F$9,0,10*ROW('Water Data'!F81))),'Data Summary'!CA87="Yes"),OFFSET('Water Data'!$F$9,0,10*ROW('Water Data'!F81)),NA())</f>
        <v>#N/A</v>
      </c>
      <c r="M87" s="99" t="e">
        <f ca="true">+IF(AND(ISNUMBER(OFFSET('Water Data'!$G$4,0,10*ROW('Water Data'!G81))),'Data Summary'!CB87="Yes"),100-OFFSET('Water Data'!$G$4,0,10*ROW('Water Data'!G81)),NA())</f>
        <v>#N/A</v>
      </c>
      <c r="N87" s="99" t="e">
        <f ca="true">+IF(AND(ISNUMBER(OFFSET('Water Data'!$G$6,0,10*ROW('Water Data'!G81))),'Data Summary'!CC87="Yes"),OFFSET('Water Data'!$G$6,0,10*ROW('Water Data'!G81)),NA())</f>
        <v>#N/A</v>
      </c>
      <c r="O87" s="99" t="e">
        <f ca="true">+IF(AND(ISNUMBER(OFFSET('Water Data'!$G$9,0,10*ROW('Water Data'!G81))),'Data Summary'!CD87="Yes"),OFFSET('Water Data'!$G$9,0,10*ROW('Water Data'!G81)),NA())</f>
        <v>#N/A</v>
      </c>
      <c r="P87" s="99" t="e">
        <f ca="true">+IF(AND(ISNUMBER(OFFSET('Water Data'!$H$4,0,10*ROW('Water Data'!H81))),'Data Summary'!CE87="Yes"),100-OFFSET('Water Data'!$H$4,0,10*ROW('Water Data'!H81)),NA())</f>
        <v>#N/A</v>
      </c>
      <c r="Q87" s="99" t="e">
        <f ca="true">+IF(AND(ISNUMBER(OFFSET('Water Data'!$H$6,0,10*ROW('Water Data'!H81))),'Data Summary'!CF87="Yes"),OFFSET('Water Data'!$H$6,0,10*ROW('Water Data'!H81)),NA())</f>
        <v>#N/A</v>
      </c>
      <c r="R87" s="99" t="e">
        <f ca="true">+IF(AND(ISNUMBER(OFFSET('Water Data'!$H$9,0,10*ROW('Water Data'!H81))),'Data Summary'!CG87="Yes"),OFFSET('Water Data'!$H$9,0,10*ROW('Water Data'!H81)),NA())</f>
        <v>#N/A</v>
      </c>
      <c r="S87" s="99" t="e">
        <f ca="true">+IF(AND(ISNUMBER(OFFSET('Water Data'!$I$4,0,10*ROW('Water Data'!I81))),'Data Summary'!CH87="Yes"),100-OFFSET('Water Data'!$I$4,0,10*ROW('Water Data'!I81)),NA())</f>
        <v>#N/A</v>
      </c>
      <c r="T87" s="99" t="e">
        <f ca="true">+IF(AND(ISNUMBER(OFFSET('Water Data'!$I$6,0,10*ROW('Water Data'!I81))),'Data Summary'!CI87="Yes"),OFFSET('Water Data'!$I$6,0,10*ROW('Water Data'!I81)),NA())</f>
        <v>#N/A</v>
      </c>
      <c r="U87" s="99" t="e">
        <f ca="true">+IF(AND(ISNUMBER(OFFSET('Water Data'!$I$9,0,10*ROW('Water Data'!I81))),'Data Summary'!CJ87="Yes"),OFFSET('Water Data'!$I$9,0,10*ROW('Water Data'!I81)),NA())</f>
        <v>#N/A</v>
      </c>
      <c r="V87" s="100" t="e">
        <f ca="true">+IF(AND(ISNUMBER(OFFSET('Sanitation Data'!$D$4,0,10*ROW('Sanitation Data'!D81))),'Data Summary'!CK87="Yes"),100-OFFSET('Sanitation Data'!$D$4,0,10*ROW('Sanitation Data'!D81)),NA())</f>
        <v>#N/A</v>
      </c>
      <c r="W87" s="100" t="e">
        <f ca="true">+IF(AND(ISNUMBER(OFFSET('Sanitation Data'!$D$6,0,10*ROW('Sanitation Data'!D81))),'Data Summary'!CL87="Yes"),OFFSET('Sanitation Data'!$D$6,0,10*ROW('Sanitation Data'!D81)),NA())</f>
        <v>#N/A</v>
      </c>
      <c r="X87" s="100" t="e">
        <f ca="true">+IF(AND(ISNUMBER(OFFSET('Sanitation Data'!$D$10,0,10*ROW('Sanitation Data'!D81))),'Data Summary'!CM87="Yes"),OFFSET('Sanitation Data'!$D$10,0,10*ROW('Sanitation Data'!D81)),NA())</f>
        <v>#N/A</v>
      </c>
      <c r="Y87" s="100" t="e">
        <f ca="true">+IF(AND(ISNUMBER(OFFSET('Sanitation Data'!$D$11,0,10*ROW('Sanitation Data'!D81))),'Data Summary'!CN87="Yes"),OFFSET('Sanitation Data'!$D$11,0,10*ROW('Sanitation Data'!D81)),NA())</f>
        <v>#N/A</v>
      </c>
      <c r="Z87" s="100" t="e">
        <f ca="true">+IF(AND(ISNUMBER(OFFSET('Sanitation Data'!$D$12,0,10*ROW('Sanitation Data'!D81))),'Data Summary'!CO87="Yes"),OFFSET('Sanitation Data'!$D$12,0,10*ROW('Sanitation Data'!D81)),NA())</f>
        <v>#N/A</v>
      </c>
      <c r="AA87" s="100" t="e">
        <f ca="true">+IF(AND(ISNUMBER(OFFSET('Sanitation Data'!$E$4,0,10*ROW('Sanitation Data'!E81))),'Data Summary'!CP87="Yes"),100-OFFSET('Sanitation Data'!$E$4,0,10*ROW('Sanitation Data'!E81)),NA())</f>
        <v>#N/A</v>
      </c>
      <c r="AB87" s="100" t="e">
        <f ca="true">+IF(AND(ISNUMBER(OFFSET('Sanitation Data'!$E$6,0,10*ROW('Sanitation Data'!E81))),'Data Summary'!CQ87="Yes"),OFFSET('Sanitation Data'!$E$6,0,10*ROW('Sanitation Data'!E81)),NA())</f>
        <v>#N/A</v>
      </c>
      <c r="AC87" s="100" t="e">
        <f ca="true">+IF(AND(ISNUMBER(OFFSET('Sanitation Data'!$E$10,0,10*ROW('Sanitation Data'!E81))),'Data Summary'!CR87="Yes"),OFFSET('Sanitation Data'!$E$10,0,10*ROW('Sanitation Data'!E81)),NA())</f>
        <v>#N/A</v>
      </c>
      <c r="AD87" s="100" t="e">
        <f ca="true">+IF(AND(ISNUMBER(OFFSET('Sanitation Data'!$E$11,0,10*ROW('Sanitation Data'!E81))),'Data Summary'!CS87="Yes"),OFFSET('Sanitation Data'!$E$11,0,10*ROW('Sanitation Data'!E81)),NA())</f>
        <v>#N/A</v>
      </c>
      <c r="AE87" s="100" t="e">
        <f ca="true">+IF(AND(ISNUMBER(OFFSET('Sanitation Data'!$E$12,0,10*ROW('Sanitation Data'!E81))),'Data Summary'!CT87="Yes"),OFFSET('Sanitation Data'!$E$12,0,10*ROW('Sanitation Data'!E81)),NA())</f>
        <v>#N/A</v>
      </c>
      <c r="AF87" s="100" t="e">
        <f ca="true">+IF(AND(ISNUMBER(OFFSET('Sanitation Data'!$F$4,0,10*ROW('Sanitation Data'!F81))),'Data Summary'!CU87="Yes"),100-OFFSET('Sanitation Data'!$F$4,0,10*ROW('Sanitation Data'!F81)),NA())</f>
        <v>#N/A</v>
      </c>
      <c r="AG87" s="100" t="e">
        <f ca="true">+IF(AND(ISNUMBER(OFFSET('Sanitation Data'!$F$6,0,10*ROW('Sanitation Data'!F81))),'Data Summary'!CV87="Yes"),OFFSET('Sanitation Data'!$F$6,0,10*ROW('Sanitation Data'!F81)),NA())</f>
        <v>#N/A</v>
      </c>
      <c r="AH87" s="100" t="e">
        <f ca="true">+IF(AND(ISNUMBER(OFFSET('Sanitation Data'!$F$10,0,10*ROW('Sanitation Data'!F81))),'Data Summary'!CW87="Yes"),OFFSET('Sanitation Data'!$F$10,0,10*ROW('Sanitation Data'!F81)),NA())</f>
        <v>#N/A</v>
      </c>
      <c r="AI87" s="100" t="e">
        <f ca="true">+IF(AND(ISNUMBER(OFFSET('Sanitation Data'!$F$11,0,10*ROW('Sanitation Data'!F81))),'Data Summary'!CX87="Yes"),OFFSET('Sanitation Data'!$F$11,0,10*ROW('Sanitation Data'!F81)),NA())</f>
        <v>#N/A</v>
      </c>
      <c r="AJ87" s="100" t="e">
        <f ca="true">+IF(AND(ISNUMBER(OFFSET('Sanitation Data'!$F$12,0,10*ROW('Sanitation Data'!F81))),'Data Summary'!CY87="Yes"),OFFSET('Sanitation Data'!$F$12,0,10*ROW('Sanitation Data'!F81)),NA())</f>
        <v>#N/A</v>
      </c>
      <c r="AK87" s="100" t="e">
        <f ca="true">+IF(AND(ISNUMBER(OFFSET('Sanitation Data'!$G$4,0,10*ROW('Sanitation Data'!G81))),'Data Summary'!CZ87="Yes"),100-OFFSET('Sanitation Data'!$G$4,0,10*ROW('Sanitation Data'!G81)),NA())</f>
        <v>#N/A</v>
      </c>
      <c r="AL87" s="100" t="e">
        <f ca="true">+IF(AND(ISNUMBER(OFFSET('Sanitation Data'!$G$6,0,10*ROW('Sanitation Data'!G81))),'Data Summary'!DA87="Yes"),OFFSET('Sanitation Data'!$G$6,0,10*ROW('Sanitation Data'!G81)),NA())</f>
        <v>#N/A</v>
      </c>
      <c r="AM87" s="100" t="e">
        <f ca="true">+IF(AND(ISNUMBER(OFFSET('Sanitation Data'!$G$10,0,10*ROW('Sanitation Data'!G81))),'Data Summary'!DB87="Yes"),OFFSET('Sanitation Data'!$G$10,0,10*ROW('Sanitation Data'!G81)),NA())</f>
        <v>#N/A</v>
      </c>
      <c r="AN87" s="100" t="e">
        <f ca="true">+IF(AND(ISNUMBER(OFFSET('Sanitation Data'!$G$11,0,10*ROW('Sanitation Data'!G81))),'Data Summary'!DC87="Yes"),OFFSET('Sanitation Data'!$G$11,0,10*ROW('Sanitation Data'!G81)),NA())</f>
        <v>#N/A</v>
      </c>
      <c r="AO87" s="100" t="e">
        <f ca="true">+IF(AND(ISNUMBER(OFFSET('Sanitation Data'!$G$12,0,10*ROW('Sanitation Data'!G81))),'Data Summary'!DD87="Yes"),OFFSET('Sanitation Data'!$G$12,0,10*ROW('Sanitation Data'!G81)),NA())</f>
        <v>#N/A</v>
      </c>
      <c r="AP87" s="100" t="e">
        <f ca="true">+IF(AND(ISNUMBER(OFFSET('Sanitation Data'!$H$4,0,10*ROW('Sanitation Data'!H81))),'Data Summary'!DE87="Yes"),100-OFFSET('Sanitation Data'!$H$4,0,10*ROW('Sanitation Data'!H81)),NA())</f>
        <v>#N/A</v>
      </c>
      <c r="AQ87" s="100" t="e">
        <f ca="true">+IF(AND(ISNUMBER(OFFSET('Sanitation Data'!$H$6,0,10*ROW('Sanitation Data'!H81))),'Data Summary'!DF87="Yes"),OFFSET('Sanitation Data'!$H$6,0,10*ROW('Sanitation Data'!H81)),NA())</f>
        <v>#N/A</v>
      </c>
      <c r="AR87" s="100" t="e">
        <f ca="true">+IF(AND(ISNUMBER(OFFSET('Sanitation Data'!$H$10,0,10*ROW('Sanitation Data'!H81))),'Data Summary'!DG87="Yes"),OFFSET('Sanitation Data'!$H$10,0,10*ROW('Sanitation Data'!H81)),NA())</f>
        <v>#N/A</v>
      </c>
      <c r="AS87" s="100" t="e">
        <f ca="true">+IF(AND(ISNUMBER(OFFSET('Sanitation Data'!$H$11,0,10*ROW('Sanitation Data'!H81))),'Data Summary'!DH87="Yes"),OFFSET('Sanitation Data'!$H$11,0,10*ROW('Sanitation Data'!H81)),NA())</f>
        <v>#N/A</v>
      </c>
      <c r="AT87" s="100" t="e">
        <f ca="true">+IF(AND(ISNUMBER(OFFSET('Sanitation Data'!$H$12,0,10*ROW('Sanitation Data'!H81))),'Data Summary'!DI87="Yes"),OFFSET('Sanitation Data'!$H$12,0,10*ROW('Sanitation Data'!H81)),NA())</f>
        <v>#N/A</v>
      </c>
      <c r="AU87" s="100" t="e">
        <f ca="true">+IF(AND(ISNUMBER(OFFSET('Sanitation Data'!$I$4,0,10*ROW('Sanitation Data'!I81))),'Data Summary'!DJ87="Yes"),100-OFFSET('Sanitation Data'!$I$4,0,10*ROW('Sanitation Data'!I81)),NA())</f>
        <v>#N/A</v>
      </c>
      <c r="AV87" s="100" t="e">
        <f ca="true">+IF(AND(ISNUMBER(OFFSET('Sanitation Data'!$I$6,0,10*ROW('Sanitation Data'!I81))),'Data Summary'!DK87="Yes"),OFFSET('Sanitation Data'!$I$6,0,10*ROW('Sanitation Data'!I81)),NA())</f>
        <v>#N/A</v>
      </c>
      <c r="AW87" s="100" t="e">
        <f ca="true">+IF(AND(ISNUMBER(OFFSET('Sanitation Data'!$I$10,0,10*ROW('Sanitation Data'!I81))),'Data Summary'!DL87="Yes"),OFFSET('Sanitation Data'!$I$10,0,10*ROW('Sanitation Data'!I81)),NA())</f>
        <v>#N/A</v>
      </c>
      <c r="AX87" s="100" t="e">
        <f ca="true">+IF(AND(ISNUMBER(OFFSET('Sanitation Data'!$I$11,0,10*ROW('Sanitation Data'!I81))),'Data Summary'!DM87="Yes"),OFFSET('Sanitation Data'!$I$11,0,10*ROW('Sanitation Data'!I81)),NA())</f>
        <v>#N/A</v>
      </c>
      <c r="AY87" s="100" t="e">
        <f ca="true">+IF(AND(ISNUMBER(OFFSET('Sanitation Data'!$I$12,0,10*ROW('Sanitation Data'!I81))),'Data Summary'!DN87="Yes"),OFFSET('Sanitation Data'!$I$12,0,10*ROW('Sanitation Data'!I81)),NA())</f>
        <v>#N/A</v>
      </c>
      <c r="AZ87" s="101" t="e">
        <f ca="true">+IF(AND(ISNUMBER(OFFSET('Hygiene Data'!$D$5,0,10*ROW('Hygiene Data'!D81))),'Data Summary'!DO87="Yes"),OFFSET('Hygiene Data'!$D$5,0,10*ROW('Hygiene Data'!D81)),NA())</f>
        <v>#N/A</v>
      </c>
      <c r="BA87" s="101" t="e">
        <f ca="true">+IF(AND(ISNUMBER(OFFSET('Hygiene Data'!$D$7,0,10*ROW('Hygiene Data'!D81))),'Data Summary'!DP87="Yes"),OFFSET('Hygiene Data'!$D$7,0,10*ROW('Hygiene Data'!D81)),NA())</f>
        <v>#N/A</v>
      </c>
      <c r="BB87" s="101" t="e">
        <f ca="true">+IF(AND(ISNUMBER(OFFSET('Hygiene Data'!$D$9,0,10*ROW('Hygiene Data'!D81))),'Data Summary'!DQ87="Yes"),OFFSET('Hygiene Data'!$D$9,0,10*ROW('Hygiene Data'!D81)),NA())</f>
        <v>#N/A</v>
      </c>
      <c r="BC87" s="101" t="e">
        <f ca="true">+IF(AND(ISNUMBER(OFFSET('Hygiene Data'!$E$5,0,10*ROW('Hygiene Data'!E81))),'Data Summary'!DR87="Yes"),OFFSET('Hygiene Data'!$E$5,0,10*ROW('Hygiene Data'!E81)),NA())</f>
        <v>#N/A</v>
      </c>
      <c r="BD87" s="101" t="e">
        <f ca="true">+IF(AND(ISNUMBER(OFFSET('Hygiene Data'!$E$7,0,10*ROW('Hygiene Data'!E81))),'Data Summary'!DS87="Yes"),OFFSET('Hygiene Data'!$E$7,0,10*ROW('Hygiene Data'!E81)),NA())</f>
        <v>#N/A</v>
      </c>
      <c r="BE87" s="101" t="e">
        <f ca="true">+IF(AND(ISNUMBER(OFFSET('Hygiene Data'!$E$9,0,10*ROW('Hygiene Data'!E81))),'Data Summary'!DT87="Yes"),OFFSET('Hygiene Data'!$E$9,0,10*ROW('Hygiene Data'!E81)),NA())</f>
        <v>#N/A</v>
      </c>
      <c r="BF87" s="101" t="e">
        <f ca="true">+IF(AND(ISNUMBER(OFFSET('Hygiene Data'!$F$5,0,10*ROW('Hygiene Data'!F81))),'Data Summary'!DU87="Yes"),OFFSET('Hygiene Data'!$F$5,0,10*ROW('Hygiene Data'!F81)),NA())</f>
        <v>#N/A</v>
      </c>
      <c r="BG87" s="101" t="e">
        <f ca="true">+IF(AND(ISNUMBER(OFFSET('Hygiene Data'!$F$7,0,10*ROW('Hygiene Data'!F81))),'Data Summary'!DV87="Yes"),OFFSET('Hygiene Data'!$F$7,0,10*ROW('Hygiene Data'!F81)),NA())</f>
        <v>#N/A</v>
      </c>
      <c r="BH87" s="101" t="e">
        <f ca="true">+IF(AND(ISNUMBER(OFFSET('Hygiene Data'!$F$9,0,10*ROW('Hygiene Data'!F81))),'Data Summary'!DW87="Yes"),OFFSET('Hygiene Data'!$F$9,0,10*ROW('Hygiene Data'!F81)),NA())</f>
        <v>#N/A</v>
      </c>
      <c r="BI87" s="101" t="e">
        <f ca="true">+IF(AND(ISNUMBER(OFFSET('Hygiene Data'!$G$5,0,10*ROW('Hygiene Data'!G81))),'Data Summary'!DX87="Yes"),OFFSET('Hygiene Data'!$G$5,0,10*ROW('Hygiene Data'!G81)),NA())</f>
        <v>#N/A</v>
      </c>
      <c r="BJ87" s="101" t="e">
        <f ca="true">+IF(AND(ISNUMBER(OFFSET('Hygiene Data'!$G$7,0,10*ROW('Hygiene Data'!G81))),'Data Summary'!DY87="Yes"),OFFSET('Hygiene Data'!$G$7,0,10*ROW('Hygiene Data'!G81)),NA())</f>
        <v>#N/A</v>
      </c>
      <c r="BK87" s="101" t="e">
        <f ca="true">+IF(AND(ISNUMBER(OFFSET('Hygiene Data'!$G$9,0,10*ROW('Hygiene Data'!G81))),'Data Summary'!DZ87="Yes"),OFFSET('Hygiene Data'!$G$9,0,10*ROW('Hygiene Data'!G81)),NA())</f>
        <v>#N/A</v>
      </c>
      <c r="BL87" s="101" t="e">
        <f ca="true">+IF(AND(ISNUMBER(OFFSET('Hygiene Data'!$H$5,0,10*ROW('Hygiene Data'!H81))),'Data Summary'!EA87="Yes"),OFFSET('Hygiene Data'!$H$5,0,10*ROW('Hygiene Data'!H81)),NA())</f>
        <v>#N/A</v>
      </c>
      <c r="BM87" s="101" t="e">
        <f ca="true">+IF(AND(ISNUMBER(OFFSET('Hygiene Data'!$H$7,0,10*ROW('Hygiene Data'!H81))),'Data Summary'!EB87="Yes"),OFFSET('Hygiene Data'!$H$7,0,10*ROW('Hygiene Data'!H81)),NA())</f>
        <v>#N/A</v>
      </c>
      <c r="BN87" s="101" t="e">
        <f ca="true">+IF(AND(ISNUMBER(OFFSET('Hygiene Data'!$H$9,0,10*ROW('Hygiene Data'!H81))),'Data Summary'!EC87="Yes"),OFFSET('Hygiene Data'!$H$9,0,10*ROW('Hygiene Data'!H81)),NA())</f>
        <v>#N/A</v>
      </c>
      <c r="BO87" s="101" t="e">
        <f ca="true">+IF(AND(ISNUMBER(OFFSET('Hygiene Data'!$I$5,0,10*ROW('Hygiene Data'!I81))),'Data Summary'!ED87="Yes"),OFFSET('Hygiene Data'!$I$5,0,10*ROW('Hygiene Data'!I81)),NA())</f>
        <v>#N/A</v>
      </c>
      <c r="BP87" s="101" t="e">
        <f ca="true">+IF(AND(ISNUMBER(OFFSET('Hygiene Data'!$I$7,0,10*ROW('Hygiene Data'!I81))),'Data Summary'!EE87="Yes"),OFFSET('Hygiene Data'!$I$7,0,10*ROW('Hygiene Data'!I81)),NA())</f>
        <v>#N/A</v>
      </c>
      <c r="BQ87" s="101" t="e">
        <f ca="true">+IF(AND(ISNUMBER(OFFSET('Hygiene Data'!$I$9,0,10*ROW('Hygiene Data'!I81))),'Data Summary'!EF87="Yes"),OFFSET('Hygiene Data'!$I$9,0,10*ROW('Hygiene Data'!I81)),NA())</f>
        <v>#N/A</v>
      </c>
    </row>
    <row xmlns:x14ac="http://schemas.microsoft.com/office/spreadsheetml/2009/9/ac" r="88" x14ac:dyDescent="0.2">
      <c r="A88" s="362" t="e">
        <f ca="true">+RIGHT('Data Summary'!A88,LEN('Data Summary'!A88)-9)</f>
        <v>#VALUE!</v>
      </c>
      <c r="B88" s="38" t="str">
        <f ca="true">+IF(ISTEXT('Data Summary'!B88),'Data Summary'!B88,"")</f>
        <v/>
      </c>
      <c r="C88" s="361" t="e">
        <f ca="true">+VALUE('Data Summary'!C88)</f>
        <v>#VALUE!</v>
      </c>
      <c r="D88" s="99" t="e">
        <f ca="true">+IF(AND(ISNUMBER(OFFSET('Water Data'!$D$4,0,10*ROW('Water Data'!D82))),'Data Summary'!BS88="Yes"),100-OFFSET('Water Data'!$D$4,0,10*ROW('Water Data'!D82)),NA())</f>
        <v>#N/A</v>
      </c>
      <c r="E88" s="99" t="e">
        <f ca="true">+IF(AND(ISNUMBER(OFFSET('Water Data'!$D$6,0,10*ROW('Water Data'!D82))),'Data Summary'!BT88="Yes"),OFFSET('Water Data'!$D$6,0,10*ROW('Water Data'!D82)),NA())</f>
        <v>#N/A</v>
      </c>
      <c r="F88" s="99" t="e">
        <f ca="true">+IF(AND(ISNUMBER(OFFSET('Water Data'!$D$9,0,10*ROW('Water Data'!D82))),'Data Summary'!BU88="Yes"),OFFSET('Water Data'!$D$9,0,10*ROW('Water Data'!D82)),NA())</f>
        <v>#N/A</v>
      </c>
      <c r="G88" s="99" t="e">
        <f ca="true">+IF(AND(ISNUMBER(OFFSET('Water Data'!$E$4,0,10*ROW('Water Data'!E82))),'Data Summary'!BV88="Yes"),100-OFFSET('Water Data'!$E$4,0,10*ROW('Water Data'!E82)),NA())</f>
        <v>#N/A</v>
      </c>
      <c r="H88" s="99" t="e">
        <f ca="true">+IF(AND(ISNUMBER(OFFSET('Water Data'!$E$6,0,10*ROW('Water Data'!E82))),'Data Summary'!BW88="Yes"),OFFSET('Water Data'!$E$6,0,10*ROW('Water Data'!E82)),NA())</f>
        <v>#N/A</v>
      </c>
      <c r="I88" s="99" t="e">
        <f ca="true">+IF(AND(ISNUMBER(OFFSET('Water Data'!$E$9,0,10*ROW('Water Data'!E82))),'Data Summary'!BX88="Yes"),OFFSET('Water Data'!$E$9,0,10*ROW('Water Data'!E82)),NA())</f>
        <v>#N/A</v>
      </c>
      <c r="J88" s="99" t="e">
        <f ca="true">+IF(AND(ISNUMBER(OFFSET('Water Data'!$F$4,0,10*ROW('Water Data'!F82))),'Data Summary'!BY88="Yes"),100-OFFSET('Water Data'!$F$4,0,10*ROW('Water Data'!F82)),NA())</f>
        <v>#N/A</v>
      </c>
      <c r="K88" s="99" t="e">
        <f ca="true">+IF(AND(ISNUMBER(OFFSET('Water Data'!$F$6,0,10*ROW('Water Data'!F82))),'Data Summary'!BZ88="Yes"),OFFSET('Water Data'!$F$6,0,10*ROW('Water Data'!F82)),NA())</f>
        <v>#N/A</v>
      </c>
      <c r="L88" s="99" t="e">
        <f ca="true">+IF(AND(ISNUMBER(OFFSET('Water Data'!$F$9,0,10*ROW('Water Data'!F82))),'Data Summary'!CA88="Yes"),OFFSET('Water Data'!$F$9,0,10*ROW('Water Data'!F82)),NA())</f>
        <v>#N/A</v>
      </c>
      <c r="M88" s="99" t="e">
        <f ca="true">+IF(AND(ISNUMBER(OFFSET('Water Data'!$G$4,0,10*ROW('Water Data'!G82))),'Data Summary'!CB88="Yes"),100-OFFSET('Water Data'!$G$4,0,10*ROW('Water Data'!G82)),NA())</f>
        <v>#N/A</v>
      </c>
      <c r="N88" s="99" t="e">
        <f ca="true">+IF(AND(ISNUMBER(OFFSET('Water Data'!$G$6,0,10*ROW('Water Data'!G82))),'Data Summary'!CC88="Yes"),OFFSET('Water Data'!$G$6,0,10*ROW('Water Data'!G82)),NA())</f>
        <v>#N/A</v>
      </c>
      <c r="O88" s="99" t="e">
        <f ca="true">+IF(AND(ISNUMBER(OFFSET('Water Data'!$G$9,0,10*ROW('Water Data'!G82))),'Data Summary'!CD88="Yes"),OFFSET('Water Data'!$G$9,0,10*ROW('Water Data'!G82)),NA())</f>
        <v>#N/A</v>
      </c>
      <c r="P88" s="99" t="e">
        <f ca="true">+IF(AND(ISNUMBER(OFFSET('Water Data'!$H$4,0,10*ROW('Water Data'!H82))),'Data Summary'!CE88="Yes"),100-OFFSET('Water Data'!$H$4,0,10*ROW('Water Data'!H82)),NA())</f>
        <v>#N/A</v>
      </c>
      <c r="Q88" s="99" t="e">
        <f ca="true">+IF(AND(ISNUMBER(OFFSET('Water Data'!$H$6,0,10*ROW('Water Data'!H82))),'Data Summary'!CF88="Yes"),OFFSET('Water Data'!$H$6,0,10*ROW('Water Data'!H82)),NA())</f>
        <v>#N/A</v>
      </c>
      <c r="R88" s="99" t="e">
        <f ca="true">+IF(AND(ISNUMBER(OFFSET('Water Data'!$H$9,0,10*ROW('Water Data'!H82))),'Data Summary'!CG88="Yes"),OFFSET('Water Data'!$H$9,0,10*ROW('Water Data'!H82)),NA())</f>
        <v>#N/A</v>
      </c>
      <c r="S88" s="99" t="e">
        <f ca="true">+IF(AND(ISNUMBER(OFFSET('Water Data'!$I$4,0,10*ROW('Water Data'!I82))),'Data Summary'!CH88="Yes"),100-OFFSET('Water Data'!$I$4,0,10*ROW('Water Data'!I82)),NA())</f>
        <v>#N/A</v>
      </c>
      <c r="T88" s="99" t="e">
        <f ca="true">+IF(AND(ISNUMBER(OFFSET('Water Data'!$I$6,0,10*ROW('Water Data'!I82))),'Data Summary'!CI88="Yes"),OFFSET('Water Data'!$I$6,0,10*ROW('Water Data'!I82)),NA())</f>
        <v>#N/A</v>
      </c>
      <c r="U88" s="99" t="e">
        <f ca="true">+IF(AND(ISNUMBER(OFFSET('Water Data'!$I$9,0,10*ROW('Water Data'!I82))),'Data Summary'!CJ88="Yes"),OFFSET('Water Data'!$I$9,0,10*ROW('Water Data'!I82)),NA())</f>
        <v>#N/A</v>
      </c>
      <c r="V88" s="100" t="e">
        <f ca="true">+IF(AND(ISNUMBER(OFFSET('Sanitation Data'!$D$4,0,10*ROW('Sanitation Data'!D82))),'Data Summary'!CK88="Yes"),100-OFFSET('Sanitation Data'!$D$4,0,10*ROW('Sanitation Data'!D82)),NA())</f>
        <v>#N/A</v>
      </c>
      <c r="W88" s="100" t="e">
        <f ca="true">+IF(AND(ISNUMBER(OFFSET('Sanitation Data'!$D$6,0,10*ROW('Sanitation Data'!D82))),'Data Summary'!CL88="Yes"),OFFSET('Sanitation Data'!$D$6,0,10*ROW('Sanitation Data'!D82)),NA())</f>
        <v>#N/A</v>
      </c>
      <c r="X88" s="100" t="e">
        <f ca="true">+IF(AND(ISNUMBER(OFFSET('Sanitation Data'!$D$10,0,10*ROW('Sanitation Data'!D82))),'Data Summary'!CM88="Yes"),OFFSET('Sanitation Data'!$D$10,0,10*ROW('Sanitation Data'!D82)),NA())</f>
        <v>#N/A</v>
      </c>
      <c r="Y88" s="100" t="e">
        <f ca="true">+IF(AND(ISNUMBER(OFFSET('Sanitation Data'!$D$11,0,10*ROW('Sanitation Data'!D82))),'Data Summary'!CN88="Yes"),OFFSET('Sanitation Data'!$D$11,0,10*ROW('Sanitation Data'!D82)),NA())</f>
        <v>#N/A</v>
      </c>
      <c r="Z88" s="100" t="e">
        <f ca="true">+IF(AND(ISNUMBER(OFFSET('Sanitation Data'!$D$12,0,10*ROW('Sanitation Data'!D82))),'Data Summary'!CO88="Yes"),OFFSET('Sanitation Data'!$D$12,0,10*ROW('Sanitation Data'!D82)),NA())</f>
        <v>#N/A</v>
      </c>
      <c r="AA88" s="100" t="e">
        <f ca="true">+IF(AND(ISNUMBER(OFFSET('Sanitation Data'!$E$4,0,10*ROW('Sanitation Data'!E82))),'Data Summary'!CP88="Yes"),100-OFFSET('Sanitation Data'!$E$4,0,10*ROW('Sanitation Data'!E82)),NA())</f>
        <v>#N/A</v>
      </c>
      <c r="AB88" s="100" t="e">
        <f ca="true">+IF(AND(ISNUMBER(OFFSET('Sanitation Data'!$E$6,0,10*ROW('Sanitation Data'!E82))),'Data Summary'!CQ88="Yes"),OFFSET('Sanitation Data'!$E$6,0,10*ROW('Sanitation Data'!E82)),NA())</f>
        <v>#N/A</v>
      </c>
      <c r="AC88" s="100" t="e">
        <f ca="true">+IF(AND(ISNUMBER(OFFSET('Sanitation Data'!$E$10,0,10*ROW('Sanitation Data'!E82))),'Data Summary'!CR88="Yes"),OFFSET('Sanitation Data'!$E$10,0,10*ROW('Sanitation Data'!E82)),NA())</f>
        <v>#N/A</v>
      </c>
      <c r="AD88" s="100" t="e">
        <f ca="true">+IF(AND(ISNUMBER(OFFSET('Sanitation Data'!$E$11,0,10*ROW('Sanitation Data'!E82))),'Data Summary'!CS88="Yes"),OFFSET('Sanitation Data'!$E$11,0,10*ROW('Sanitation Data'!E82)),NA())</f>
        <v>#N/A</v>
      </c>
      <c r="AE88" s="100" t="e">
        <f ca="true">+IF(AND(ISNUMBER(OFFSET('Sanitation Data'!$E$12,0,10*ROW('Sanitation Data'!E82))),'Data Summary'!CT88="Yes"),OFFSET('Sanitation Data'!$E$12,0,10*ROW('Sanitation Data'!E82)),NA())</f>
        <v>#N/A</v>
      </c>
      <c r="AF88" s="100" t="e">
        <f ca="true">+IF(AND(ISNUMBER(OFFSET('Sanitation Data'!$F$4,0,10*ROW('Sanitation Data'!F82))),'Data Summary'!CU88="Yes"),100-OFFSET('Sanitation Data'!$F$4,0,10*ROW('Sanitation Data'!F82)),NA())</f>
        <v>#N/A</v>
      </c>
      <c r="AG88" s="100" t="e">
        <f ca="true">+IF(AND(ISNUMBER(OFFSET('Sanitation Data'!$F$6,0,10*ROW('Sanitation Data'!F82))),'Data Summary'!CV88="Yes"),OFFSET('Sanitation Data'!$F$6,0,10*ROW('Sanitation Data'!F82)),NA())</f>
        <v>#N/A</v>
      </c>
      <c r="AH88" s="100" t="e">
        <f ca="true">+IF(AND(ISNUMBER(OFFSET('Sanitation Data'!$F$10,0,10*ROW('Sanitation Data'!F82))),'Data Summary'!CW88="Yes"),OFFSET('Sanitation Data'!$F$10,0,10*ROW('Sanitation Data'!F82)),NA())</f>
        <v>#N/A</v>
      </c>
      <c r="AI88" s="100" t="e">
        <f ca="true">+IF(AND(ISNUMBER(OFFSET('Sanitation Data'!$F$11,0,10*ROW('Sanitation Data'!F82))),'Data Summary'!CX88="Yes"),OFFSET('Sanitation Data'!$F$11,0,10*ROW('Sanitation Data'!F82)),NA())</f>
        <v>#N/A</v>
      </c>
      <c r="AJ88" s="100" t="e">
        <f ca="true">+IF(AND(ISNUMBER(OFFSET('Sanitation Data'!$F$12,0,10*ROW('Sanitation Data'!F82))),'Data Summary'!CY88="Yes"),OFFSET('Sanitation Data'!$F$12,0,10*ROW('Sanitation Data'!F82)),NA())</f>
        <v>#N/A</v>
      </c>
      <c r="AK88" s="100" t="e">
        <f ca="true">+IF(AND(ISNUMBER(OFFSET('Sanitation Data'!$G$4,0,10*ROW('Sanitation Data'!G82))),'Data Summary'!CZ88="Yes"),100-OFFSET('Sanitation Data'!$G$4,0,10*ROW('Sanitation Data'!G82)),NA())</f>
        <v>#N/A</v>
      </c>
      <c r="AL88" s="100" t="e">
        <f ca="true">+IF(AND(ISNUMBER(OFFSET('Sanitation Data'!$G$6,0,10*ROW('Sanitation Data'!G82))),'Data Summary'!DA88="Yes"),OFFSET('Sanitation Data'!$G$6,0,10*ROW('Sanitation Data'!G82)),NA())</f>
        <v>#N/A</v>
      </c>
      <c r="AM88" s="100" t="e">
        <f ca="true">+IF(AND(ISNUMBER(OFFSET('Sanitation Data'!$G$10,0,10*ROW('Sanitation Data'!G82))),'Data Summary'!DB88="Yes"),OFFSET('Sanitation Data'!$G$10,0,10*ROW('Sanitation Data'!G82)),NA())</f>
        <v>#N/A</v>
      </c>
      <c r="AN88" s="100" t="e">
        <f ca="true">+IF(AND(ISNUMBER(OFFSET('Sanitation Data'!$G$11,0,10*ROW('Sanitation Data'!G82))),'Data Summary'!DC88="Yes"),OFFSET('Sanitation Data'!$G$11,0,10*ROW('Sanitation Data'!G82)),NA())</f>
        <v>#N/A</v>
      </c>
      <c r="AO88" s="100" t="e">
        <f ca="true">+IF(AND(ISNUMBER(OFFSET('Sanitation Data'!$G$12,0,10*ROW('Sanitation Data'!G82))),'Data Summary'!DD88="Yes"),OFFSET('Sanitation Data'!$G$12,0,10*ROW('Sanitation Data'!G82)),NA())</f>
        <v>#N/A</v>
      </c>
      <c r="AP88" s="100" t="e">
        <f ca="true">+IF(AND(ISNUMBER(OFFSET('Sanitation Data'!$H$4,0,10*ROW('Sanitation Data'!H82))),'Data Summary'!DE88="Yes"),100-OFFSET('Sanitation Data'!$H$4,0,10*ROW('Sanitation Data'!H82)),NA())</f>
        <v>#N/A</v>
      </c>
      <c r="AQ88" s="100" t="e">
        <f ca="true">+IF(AND(ISNUMBER(OFFSET('Sanitation Data'!$H$6,0,10*ROW('Sanitation Data'!H82))),'Data Summary'!DF88="Yes"),OFFSET('Sanitation Data'!$H$6,0,10*ROW('Sanitation Data'!H82)),NA())</f>
        <v>#N/A</v>
      </c>
      <c r="AR88" s="100" t="e">
        <f ca="true">+IF(AND(ISNUMBER(OFFSET('Sanitation Data'!$H$10,0,10*ROW('Sanitation Data'!H82))),'Data Summary'!DG88="Yes"),OFFSET('Sanitation Data'!$H$10,0,10*ROW('Sanitation Data'!H82)),NA())</f>
        <v>#N/A</v>
      </c>
      <c r="AS88" s="100" t="e">
        <f ca="true">+IF(AND(ISNUMBER(OFFSET('Sanitation Data'!$H$11,0,10*ROW('Sanitation Data'!H82))),'Data Summary'!DH88="Yes"),OFFSET('Sanitation Data'!$H$11,0,10*ROW('Sanitation Data'!H82)),NA())</f>
        <v>#N/A</v>
      </c>
      <c r="AT88" s="100" t="e">
        <f ca="true">+IF(AND(ISNUMBER(OFFSET('Sanitation Data'!$H$12,0,10*ROW('Sanitation Data'!H82))),'Data Summary'!DI88="Yes"),OFFSET('Sanitation Data'!$H$12,0,10*ROW('Sanitation Data'!H82)),NA())</f>
        <v>#N/A</v>
      </c>
      <c r="AU88" s="100" t="e">
        <f ca="true">+IF(AND(ISNUMBER(OFFSET('Sanitation Data'!$I$4,0,10*ROW('Sanitation Data'!I82))),'Data Summary'!DJ88="Yes"),100-OFFSET('Sanitation Data'!$I$4,0,10*ROW('Sanitation Data'!I82)),NA())</f>
        <v>#N/A</v>
      </c>
      <c r="AV88" s="100" t="e">
        <f ca="true">+IF(AND(ISNUMBER(OFFSET('Sanitation Data'!$I$6,0,10*ROW('Sanitation Data'!I82))),'Data Summary'!DK88="Yes"),OFFSET('Sanitation Data'!$I$6,0,10*ROW('Sanitation Data'!I82)),NA())</f>
        <v>#N/A</v>
      </c>
      <c r="AW88" s="100" t="e">
        <f ca="true">+IF(AND(ISNUMBER(OFFSET('Sanitation Data'!$I$10,0,10*ROW('Sanitation Data'!I82))),'Data Summary'!DL88="Yes"),OFFSET('Sanitation Data'!$I$10,0,10*ROW('Sanitation Data'!I82)),NA())</f>
        <v>#N/A</v>
      </c>
      <c r="AX88" s="100" t="e">
        <f ca="true">+IF(AND(ISNUMBER(OFFSET('Sanitation Data'!$I$11,0,10*ROW('Sanitation Data'!I82))),'Data Summary'!DM88="Yes"),OFFSET('Sanitation Data'!$I$11,0,10*ROW('Sanitation Data'!I82)),NA())</f>
        <v>#N/A</v>
      </c>
      <c r="AY88" s="100" t="e">
        <f ca="true">+IF(AND(ISNUMBER(OFFSET('Sanitation Data'!$I$12,0,10*ROW('Sanitation Data'!I82))),'Data Summary'!DN88="Yes"),OFFSET('Sanitation Data'!$I$12,0,10*ROW('Sanitation Data'!I82)),NA())</f>
        <v>#N/A</v>
      </c>
      <c r="AZ88" s="101" t="e">
        <f ca="true">+IF(AND(ISNUMBER(OFFSET('Hygiene Data'!$D$5,0,10*ROW('Hygiene Data'!D82))),'Data Summary'!DO88="Yes"),OFFSET('Hygiene Data'!$D$5,0,10*ROW('Hygiene Data'!D82)),NA())</f>
        <v>#N/A</v>
      </c>
      <c r="BA88" s="101" t="e">
        <f ca="true">+IF(AND(ISNUMBER(OFFSET('Hygiene Data'!$D$7,0,10*ROW('Hygiene Data'!D82))),'Data Summary'!DP88="Yes"),OFFSET('Hygiene Data'!$D$7,0,10*ROW('Hygiene Data'!D82)),NA())</f>
        <v>#N/A</v>
      </c>
      <c r="BB88" s="101" t="e">
        <f ca="true">+IF(AND(ISNUMBER(OFFSET('Hygiene Data'!$D$9,0,10*ROW('Hygiene Data'!D82))),'Data Summary'!DQ88="Yes"),OFFSET('Hygiene Data'!$D$9,0,10*ROW('Hygiene Data'!D82)),NA())</f>
        <v>#N/A</v>
      </c>
      <c r="BC88" s="101" t="e">
        <f ca="true">+IF(AND(ISNUMBER(OFFSET('Hygiene Data'!$E$5,0,10*ROW('Hygiene Data'!E82))),'Data Summary'!DR88="Yes"),OFFSET('Hygiene Data'!$E$5,0,10*ROW('Hygiene Data'!E82)),NA())</f>
        <v>#N/A</v>
      </c>
      <c r="BD88" s="101" t="e">
        <f ca="true">+IF(AND(ISNUMBER(OFFSET('Hygiene Data'!$E$7,0,10*ROW('Hygiene Data'!E82))),'Data Summary'!DS88="Yes"),OFFSET('Hygiene Data'!$E$7,0,10*ROW('Hygiene Data'!E82)),NA())</f>
        <v>#N/A</v>
      </c>
      <c r="BE88" s="101" t="e">
        <f ca="true">+IF(AND(ISNUMBER(OFFSET('Hygiene Data'!$E$9,0,10*ROW('Hygiene Data'!E82))),'Data Summary'!DT88="Yes"),OFFSET('Hygiene Data'!$E$9,0,10*ROW('Hygiene Data'!E82)),NA())</f>
        <v>#N/A</v>
      </c>
      <c r="BF88" s="101" t="e">
        <f ca="true">+IF(AND(ISNUMBER(OFFSET('Hygiene Data'!$F$5,0,10*ROW('Hygiene Data'!F82))),'Data Summary'!DU88="Yes"),OFFSET('Hygiene Data'!$F$5,0,10*ROW('Hygiene Data'!F82)),NA())</f>
        <v>#N/A</v>
      </c>
      <c r="BG88" s="101" t="e">
        <f ca="true">+IF(AND(ISNUMBER(OFFSET('Hygiene Data'!$F$7,0,10*ROW('Hygiene Data'!F82))),'Data Summary'!DV88="Yes"),OFFSET('Hygiene Data'!$F$7,0,10*ROW('Hygiene Data'!F82)),NA())</f>
        <v>#N/A</v>
      </c>
      <c r="BH88" s="101" t="e">
        <f ca="true">+IF(AND(ISNUMBER(OFFSET('Hygiene Data'!$F$9,0,10*ROW('Hygiene Data'!F82))),'Data Summary'!DW88="Yes"),OFFSET('Hygiene Data'!$F$9,0,10*ROW('Hygiene Data'!F82)),NA())</f>
        <v>#N/A</v>
      </c>
      <c r="BI88" s="101" t="e">
        <f ca="true">+IF(AND(ISNUMBER(OFFSET('Hygiene Data'!$G$5,0,10*ROW('Hygiene Data'!G82))),'Data Summary'!DX88="Yes"),OFFSET('Hygiene Data'!$G$5,0,10*ROW('Hygiene Data'!G82)),NA())</f>
        <v>#N/A</v>
      </c>
      <c r="BJ88" s="101" t="e">
        <f ca="true">+IF(AND(ISNUMBER(OFFSET('Hygiene Data'!$G$7,0,10*ROW('Hygiene Data'!G82))),'Data Summary'!DY88="Yes"),OFFSET('Hygiene Data'!$G$7,0,10*ROW('Hygiene Data'!G82)),NA())</f>
        <v>#N/A</v>
      </c>
      <c r="BK88" s="101" t="e">
        <f ca="true">+IF(AND(ISNUMBER(OFFSET('Hygiene Data'!$G$9,0,10*ROW('Hygiene Data'!G82))),'Data Summary'!DZ88="Yes"),OFFSET('Hygiene Data'!$G$9,0,10*ROW('Hygiene Data'!G82)),NA())</f>
        <v>#N/A</v>
      </c>
      <c r="BL88" s="101" t="e">
        <f ca="true">+IF(AND(ISNUMBER(OFFSET('Hygiene Data'!$H$5,0,10*ROW('Hygiene Data'!H82))),'Data Summary'!EA88="Yes"),OFFSET('Hygiene Data'!$H$5,0,10*ROW('Hygiene Data'!H82)),NA())</f>
        <v>#N/A</v>
      </c>
      <c r="BM88" s="101" t="e">
        <f ca="true">+IF(AND(ISNUMBER(OFFSET('Hygiene Data'!$H$7,0,10*ROW('Hygiene Data'!H82))),'Data Summary'!EB88="Yes"),OFFSET('Hygiene Data'!$H$7,0,10*ROW('Hygiene Data'!H82)),NA())</f>
        <v>#N/A</v>
      </c>
      <c r="BN88" s="101" t="e">
        <f ca="true">+IF(AND(ISNUMBER(OFFSET('Hygiene Data'!$H$9,0,10*ROW('Hygiene Data'!H82))),'Data Summary'!EC88="Yes"),OFFSET('Hygiene Data'!$H$9,0,10*ROW('Hygiene Data'!H82)),NA())</f>
        <v>#N/A</v>
      </c>
      <c r="BO88" s="101" t="e">
        <f ca="true">+IF(AND(ISNUMBER(OFFSET('Hygiene Data'!$I$5,0,10*ROW('Hygiene Data'!I82))),'Data Summary'!ED88="Yes"),OFFSET('Hygiene Data'!$I$5,0,10*ROW('Hygiene Data'!I82)),NA())</f>
        <v>#N/A</v>
      </c>
      <c r="BP88" s="101" t="e">
        <f ca="true">+IF(AND(ISNUMBER(OFFSET('Hygiene Data'!$I$7,0,10*ROW('Hygiene Data'!I82))),'Data Summary'!EE88="Yes"),OFFSET('Hygiene Data'!$I$7,0,10*ROW('Hygiene Data'!I82)),NA())</f>
        <v>#N/A</v>
      </c>
      <c r="BQ88" s="101" t="e">
        <f ca="true">+IF(AND(ISNUMBER(OFFSET('Hygiene Data'!$I$9,0,10*ROW('Hygiene Data'!I82))),'Data Summary'!EF88="Yes"),OFFSET('Hygiene Data'!$I$9,0,10*ROW('Hygiene Data'!I82)),NA())</f>
        <v>#N/A</v>
      </c>
    </row>
    <row xmlns:x14ac="http://schemas.microsoft.com/office/spreadsheetml/2009/9/ac" r="89" x14ac:dyDescent="0.2">
      <c r="A89" s="362" t="e">
        <f ca="true">+RIGHT('Data Summary'!A89,LEN('Data Summary'!A89)-9)</f>
        <v>#VALUE!</v>
      </c>
      <c r="B89" s="38" t="str">
        <f ca="true">+IF(ISTEXT('Data Summary'!B89),'Data Summary'!B89,"")</f>
        <v/>
      </c>
      <c r="C89" s="361" t="e">
        <f ca="true">+VALUE('Data Summary'!C89)</f>
        <v>#VALUE!</v>
      </c>
      <c r="D89" s="99" t="e">
        <f ca="true">+IF(AND(ISNUMBER(OFFSET('Water Data'!$D$4,0,10*ROW('Water Data'!D83))),'Data Summary'!BS89="Yes"),100-OFFSET('Water Data'!$D$4,0,10*ROW('Water Data'!D83)),NA())</f>
        <v>#N/A</v>
      </c>
      <c r="E89" s="99" t="e">
        <f ca="true">+IF(AND(ISNUMBER(OFFSET('Water Data'!$D$6,0,10*ROW('Water Data'!D83))),'Data Summary'!BT89="Yes"),OFFSET('Water Data'!$D$6,0,10*ROW('Water Data'!D83)),NA())</f>
        <v>#N/A</v>
      </c>
      <c r="F89" s="99" t="e">
        <f ca="true">+IF(AND(ISNUMBER(OFFSET('Water Data'!$D$9,0,10*ROW('Water Data'!D83))),'Data Summary'!BU89="Yes"),OFFSET('Water Data'!$D$9,0,10*ROW('Water Data'!D83)),NA())</f>
        <v>#N/A</v>
      </c>
      <c r="G89" s="99" t="e">
        <f ca="true">+IF(AND(ISNUMBER(OFFSET('Water Data'!$E$4,0,10*ROW('Water Data'!E83))),'Data Summary'!BV89="Yes"),100-OFFSET('Water Data'!$E$4,0,10*ROW('Water Data'!E83)),NA())</f>
        <v>#N/A</v>
      </c>
      <c r="H89" s="99" t="e">
        <f ca="true">+IF(AND(ISNUMBER(OFFSET('Water Data'!$E$6,0,10*ROW('Water Data'!E83))),'Data Summary'!BW89="Yes"),OFFSET('Water Data'!$E$6,0,10*ROW('Water Data'!E83)),NA())</f>
        <v>#N/A</v>
      </c>
      <c r="I89" s="99" t="e">
        <f ca="true">+IF(AND(ISNUMBER(OFFSET('Water Data'!$E$9,0,10*ROW('Water Data'!E83))),'Data Summary'!BX89="Yes"),OFFSET('Water Data'!$E$9,0,10*ROW('Water Data'!E83)),NA())</f>
        <v>#N/A</v>
      </c>
      <c r="J89" s="99" t="e">
        <f ca="true">+IF(AND(ISNUMBER(OFFSET('Water Data'!$F$4,0,10*ROW('Water Data'!F83))),'Data Summary'!BY89="Yes"),100-OFFSET('Water Data'!$F$4,0,10*ROW('Water Data'!F83)),NA())</f>
        <v>#N/A</v>
      </c>
      <c r="K89" s="99" t="e">
        <f ca="true">+IF(AND(ISNUMBER(OFFSET('Water Data'!$F$6,0,10*ROW('Water Data'!F83))),'Data Summary'!BZ89="Yes"),OFFSET('Water Data'!$F$6,0,10*ROW('Water Data'!F83)),NA())</f>
        <v>#N/A</v>
      </c>
      <c r="L89" s="99" t="e">
        <f ca="true">+IF(AND(ISNUMBER(OFFSET('Water Data'!$F$9,0,10*ROW('Water Data'!F83))),'Data Summary'!CA89="Yes"),OFFSET('Water Data'!$F$9,0,10*ROW('Water Data'!F83)),NA())</f>
        <v>#N/A</v>
      </c>
      <c r="M89" s="99" t="e">
        <f ca="true">+IF(AND(ISNUMBER(OFFSET('Water Data'!$G$4,0,10*ROW('Water Data'!G83))),'Data Summary'!CB89="Yes"),100-OFFSET('Water Data'!$G$4,0,10*ROW('Water Data'!G83)),NA())</f>
        <v>#N/A</v>
      </c>
      <c r="N89" s="99" t="e">
        <f ca="true">+IF(AND(ISNUMBER(OFFSET('Water Data'!$G$6,0,10*ROW('Water Data'!G83))),'Data Summary'!CC89="Yes"),OFFSET('Water Data'!$G$6,0,10*ROW('Water Data'!G83)),NA())</f>
        <v>#N/A</v>
      </c>
      <c r="O89" s="99" t="e">
        <f ca="true">+IF(AND(ISNUMBER(OFFSET('Water Data'!$G$9,0,10*ROW('Water Data'!G83))),'Data Summary'!CD89="Yes"),OFFSET('Water Data'!$G$9,0,10*ROW('Water Data'!G83)),NA())</f>
        <v>#N/A</v>
      </c>
      <c r="P89" s="99" t="e">
        <f ca="true">+IF(AND(ISNUMBER(OFFSET('Water Data'!$H$4,0,10*ROW('Water Data'!H83))),'Data Summary'!CE89="Yes"),100-OFFSET('Water Data'!$H$4,0,10*ROW('Water Data'!H83)),NA())</f>
        <v>#N/A</v>
      </c>
      <c r="Q89" s="99" t="e">
        <f ca="true">+IF(AND(ISNUMBER(OFFSET('Water Data'!$H$6,0,10*ROW('Water Data'!H83))),'Data Summary'!CF89="Yes"),OFFSET('Water Data'!$H$6,0,10*ROW('Water Data'!H83)),NA())</f>
        <v>#N/A</v>
      </c>
      <c r="R89" s="99" t="e">
        <f ca="true">+IF(AND(ISNUMBER(OFFSET('Water Data'!$H$9,0,10*ROW('Water Data'!H83))),'Data Summary'!CG89="Yes"),OFFSET('Water Data'!$H$9,0,10*ROW('Water Data'!H83)),NA())</f>
        <v>#N/A</v>
      </c>
      <c r="S89" s="99" t="e">
        <f ca="true">+IF(AND(ISNUMBER(OFFSET('Water Data'!$I$4,0,10*ROW('Water Data'!I83))),'Data Summary'!CH89="Yes"),100-OFFSET('Water Data'!$I$4,0,10*ROW('Water Data'!I83)),NA())</f>
        <v>#N/A</v>
      </c>
      <c r="T89" s="99" t="e">
        <f ca="true">+IF(AND(ISNUMBER(OFFSET('Water Data'!$I$6,0,10*ROW('Water Data'!I83))),'Data Summary'!CI89="Yes"),OFFSET('Water Data'!$I$6,0,10*ROW('Water Data'!I83)),NA())</f>
        <v>#N/A</v>
      </c>
      <c r="U89" s="99" t="e">
        <f ca="true">+IF(AND(ISNUMBER(OFFSET('Water Data'!$I$9,0,10*ROW('Water Data'!I83))),'Data Summary'!CJ89="Yes"),OFFSET('Water Data'!$I$9,0,10*ROW('Water Data'!I83)),NA())</f>
        <v>#N/A</v>
      </c>
      <c r="V89" s="100" t="e">
        <f ca="true">+IF(AND(ISNUMBER(OFFSET('Sanitation Data'!$D$4,0,10*ROW('Sanitation Data'!D83))),'Data Summary'!CK89="Yes"),100-OFFSET('Sanitation Data'!$D$4,0,10*ROW('Sanitation Data'!D83)),NA())</f>
        <v>#N/A</v>
      </c>
      <c r="W89" s="100" t="e">
        <f ca="true">+IF(AND(ISNUMBER(OFFSET('Sanitation Data'!$D$6,0,10*ROW('Sanitation Data'!D83))),'Data Summary'!CL89="Yes"),OFFSET('Sanitation Data'!$D$6,0,10*ROW('Sanitation Data'!D83)),NA())</f>
        <v>#N/A</v>
      </c>
      <c r="X89" s="100" t="e">
        <f ca="true">+IF(AND(ISNUMBER(OFFSET('Sanitation Data'!$D$10,0,10*ROW('Sanitation Data'!D83))),'Data Summary'!CM89="Yes"),OFFSET('Sanitation Data'!$D$10,0,10*ROW('Sanitation Data'!D83)),NA())</f>
        <v>#N/A</v>
      </c>
      <c r="Y89" s="100" t="e">
        <f ca="true">+IF(AND(ISNUMBER(OFFSET('Sanitation Data'!$D$11,0,10*ROW('Sanitation Data'!D83))),'Data Summary'!CN89="Yes"),OFFSET('Sanitation Data'!$D$11,0,10*ROW('Sanitation Data'!D83)),NA())</f>
        <v>#N/A</v>
      </c>
      <c r="Z89" s="100" t="e">
        <f ca="true">+IF(AND(ISNUMBER(OFFSET('Sanitation Data'!$D$12,0,10*ROW('Sanitation Data'!D83))),'Data Summary'!CO89="Yes"),OFFSET('Sanitation Data'!$D$12,0,10*ROW('Sanitation Data'!D83)),NA())</f>
        <v>#N/A</v>
      </c>
      <c r="AA89" s="100" t="e">
        <f ca="true">+IF(AND(ISNUMBER(OFFSET('Sanitation Data'!$E$4,0,10*ROW('Sanitation Data'!E83))),'Data Summary'!CP89="Yes"),100-OFFSET('Sanitation Data'!$E$4,0,10*ROW('Sanitation Data'!E83)),NA())</f>
        <v>#N/A</v>
      </c>
      <c r="AB89" s="100" t="e">
        <f ca="true">+IF(AND(ISNUMBER(OFFSET('Sanitation Data'!$E$6,0,10*ROW('Sanitation Data'!E83))),'Data Summary'!CQ89="Yes"),OFFSET('Sanitation Data'!$E$6,0,10*ROW('Sanitation Data'!E83)),NA())</f>
        <v>#N/A</v>
      </c>
      <c r="AC89" s="100" t="e">
        <f ca="true">+IF(AND(ISNUMBER(OFFSET('Sanitation Data'!$E$10,0,10*ROW('Sanitation Data'!E83))),'Data Summary'!CR89="Yes"),OFFSET('Sanitation Data'!$E$10,0,10*ROW('Sanitation Data'!E83)),NA())</f>
        <v>#N/A</v>
      </c>
      <c r="AD89" s="100" t="e">
        <f ca="true">+IF(AND(ISNUMBER(OFFSET('Sanitation Data'!$E$11,0,10*ROW('Sanitation Data'!E83))),'Data Summary'!CS89="Yes"),OFFSET('Sanitation Data'!$E$11,0,10*ROW('Sanitation Data'!E83)),NA())</f>
        <v>#N/A</v>
      </c>
      <c r="AE89" s="100" t="e">
        <f ca="true">+IF(AND(ISNUMBER(OFFSET('Sanitation Data'!$E$12,0,10*ROW('Sanitation Data'!E83))),'Data Summary'!CT89="Yes"),OFFSET('Sanitation Data'!$E$12,0,10*ROW('Sanitation Data'!E83)),NA())</f>
        <v>#N/A</v>
      </c>
      <c r="AF89" s="100" t="e">
        <f ca="true">+IF(AND(ISNUMBER(OFFSET('Sanitation Data'!$F$4,0,10*ROW('Sanitation Data'!F83))),'Data Summary'!CU89="Yes"),100-OFFSET('Sanitation Data'!$F$4,0,10*ROW('Sanitation Data'!F83)),NA())</f>
        <v>#N/A</v>
      </c>
      <c r="AG89" s="100" t="e">
        <f ca="true">+IF(AND(ISNUMBER(OFFSET('Sanitation Data'!$F$6,0,10*ROW('Sanitation Data'!F83))),'Data Summary'!CV89="Yes"),OFFSET('Sanitation Data'!$F$6,0,10*ROW('Sanitation Data'!F83)),NA())</f>
        <v>#N/A</v>
      </c>
      <c r="AH89" s="100" t="e">
        <f ca="true">+IF(AND(ISNUMBER(OFFSET('Sanitation Data'!$F$10,0,10*ROW('Sanitation Data'!F83))),'Data Summary'!CW89="Yes"),OFFSET('Sanitation Data'!$F$10,0,10*ROW('Sanitation Data'!F83)),NA())</f>
        <v>#N/A</v>
      </c>
      <c r="AI89" s="100" t="e">
        <f ca="true">+IF(AND(ISNUMBER(OFFSET('Sanitation Data'!$F$11,0,10*ROW('Sanitation Data'!F83))),'Data Summary'!CX89="Yes"),OFFSET('Sanitation Data'!$F$11,0,10*ROW('Sanitation Data'!F83)),NA())</f>
        <v>#N/A</v>
      </c>
      <c r="AJ89" s="100" t="e">
        <f ca="true">+IF(AND(ISNUMBER(OFFSET('Sanitation Data'!$F$12,0,10*ROW('Sanitation Data'!F83))),'Data Summary'!CY89="Yes"),OFFSET('Sanitation Data'!$F$12,0,10*ROW('Sanitation Data'!F83)),NA())</f>
        <v>#N/A</v>
      </c>
      <c r="AK89" s="100" t="e">
        <f ca="true">+IF(AND(ISNUMBER(OFFSET('Sanitation Data'!$G$4,0,10*ROW('Sanitation Data'!G83))),'Data Summary'!CZ89="Yes"),100-OFFSET('Sanitation Data'!$G$4,0,10*ROW('Sanitation Data'!G83)),NA())</f>
        <v>#N/A</v>
      </c>
      <c r="AL89" s="100" t="e">
        <f ca="true">+IF(AND(ISNUMBER(OFFSET('Sanitation Data'!$G$6,0,10*ROW('Sanitation Data'!G83))),'Data Summary'!DA89="Yes"),OFFSET('Sanitation Data'!$G$6,0,10*ROW('Sanitation Data'!G83)),NA())</f>
        <v>#N/A</v>
      </c>
      <c r="AM89" s="100" t="e">
        <f ca="true">+IF(AND(ISNUMBER(OFFSET('Sanitation Data'!$G$10,0,10*ROW('Sanitation Data'!G83))),'Data Summary'!DB89="Yes"),OFFSET('Sanitation Data'!$G$10,0,10*ROW('Sanitation Data'!G83)),NA())</f>
        <v>#N/A</v>
      </c>
      <c r="AN89" s="100" t="e">
        <f ca="true">+IF(AND(ISNUMBER(OFFSET('Sanitation Data'!$G$11,0,10*ROW('Sanitation Data'!G83))),'Data Summary'!DC89="Yes"),OFFSET('Sanitation Data'!$G$11,0,10*ROW('Sanitation Data'!G83)),NA())</f>
        <v>#N/A</v>
      </c>
      <c r="AO89" s="100" t="e">
        <f ca="true">+IF(AND(ISNUMBER(OFFSET('Sanitation Data'!$G$12,0,10*ROW('Sanitation Data'!G83))),'Data Summary'!DD89="Yes"),OFFSET('Sanitation Data'!$G$12,0,10*ROW('Sanitation Data'!G83)),NA())</f>
        <v>#N/A</v>
      </c>
      <c r="AP89" s="100" t="e">
        <f ca="true">+IF(AND(ISNUMBER(OFFSET('Sanitation Data'!$H$4,0,10*ROW('Sanitation Data'!H83))),'Data Summary'!DE89="Yes"),100-OFFSET('Sanitation Data'!$H$4,0,10*ROW('Sanitation Data'!H83)),NA())</f>
        <v>#N/A</v>
      </c>
      <c r="AQ89" s="100" t="e">
        <f ca="true">+IF(AND(ISNUMBER(OFFSET('Sanitation Data'!$H$6,0,10*ROW('Sanitation Data'!H83))),'Data Summary'!DF89="Yes"),OFFSET('Sanitation Data'!$H$6,0,10*ROW('Sanitation Data'!H83)),NA())</f>
        <v>#N/A</v>
      </c>
      <c r="AR89" s="100" t="e">
        <f ca="true">+IF(AND(ISNUMBER(OFFSET('Sanitation Data'!$H$10,0,10*ROW('Sanitation Data'!H83))),'Data Summary'!DG89="Yes"),OFFSET('Sanitation Data'!$H$10,0,10*ROW('Sanitation Data'!H83)),NA())</f>
        <v>#N/A</v>
      </c>
      <c r="AS89" s="100" t="e">
        <f ca="true">+IF(AND(ISNUMBER(OFFSET('Sanitation Data'!$H$11,0,10*ROW('Sanitation Data'!H83))),'Data Summary'!DH89="Yes"),OFFSET('Sanitation Data'!$H$11,0,10*ROW('Sanitation Data'!H83)),NA())</f>
        <v>#N/A</v>
      </c>
      <c r="AT89" s="100" t="e">
        <f ca="true">+IF(AND(ISNUMBER(OFFSET('Sanitation Data'!$H$12,0,10*ROW('Sanitation Data'!H83))),'Data Summary'!DI89="Yes"),OFFSET('Sanitation Data'!$H$12,0,10*ROW('Sanitation Data'!H83)),NA())</f>
        <v>#N/A</v>
      </c>
      <c r="AU89" s="100" t="e">
        <f ca="true">+IF(AND(ISNUMBER(OFFSET('Sanitation Data'!$I$4,0,10*ROW('Sanitation Data'!I83))),'Data Summary'!DJ89="Yes"),100-OFFSET('Sanitation Data'!$I$4,0,10*ROW('Sanitation Data'!I83)),NA())</f>
        <v>#N/A</v>
      </c>
      <c r="AV89" s="100" t="e">
        <f ca="true">+IF(AND(ISNUMBER(OFFSET('Sanitation Data'!$I$6,0,10*ROW('Sanitation Data'!I83))),'Data Summary'!DK89="Yes"),OFFSET('Sanitation Data'!$I$6,0,10*ROW('Sanitation Data'!I83)),NA())</f>
        <v>#N/A</v>
      </c>
      <c r="AW89" s="100" t="e">
        <f ca="true">+IF(AND(ISNUMBER(OFFSET('Sanitation Data'!$I$10,0,10*ROW('Sanitation Data'!I83))),'Data Summary'!DL89="Yes"),OFFSET('Sanitation Data'!$I$10,0,10*ROW('Sanitation Data'!I83)),NA())</f>
        <v>#N/A</v>
      </c>
      <c r="AX89" s="100" t="e">
        <f ca="true">+IF(AND(ISNUMBER(OFFSET('Sanitation Data'!$I$11,0,10*ROW('Sanitation Data'!I83))),'Data Summary'!DM89="Yes"),OFFSET('Sanitation Data'!$I$11,0,10*ROW('Sanitation Data'!I83)),NA())</f>
        <v>#N/A</v>
      </c>
      <c r="AY89" s="100" t="e">
        <f ca="true">+IF(AND(ISNUMBER(OFFSET('Sanitation Data'!$I$12,0,10*ROW('Sanitation Data'!I83))),'Data Summary'!DN89="Yes"),OFFSET('Sanitation Data'!$I$12,0,10*ROW('Sanitation Data'!I83)),NA())</f>
        <v>#N/A</v>
      </c>
      <c r="AZ89" s="101" t="e">
        <f ca="true">+IF(AND(ISNUMBER(OFFSET('Hygiene Data'!$D$5,0,10*ROW('Hygiene Data'!D83))),'Data Summary'!DO89="Yes"),OFFSET('Hygiene Data'!$D$5,0,10*ROW('Hygiene Data'!D83)),NA())</f>
        <v>#N/A</v>
      </c>
      <c r="BA89" s="101" t="e">
        <f ca="true">+IF(AND(ISNUMBER(OFFSET('Hygiene Data'!$D$7,0,10*ROW('Hygiene Data'!D83))),'Data Summary'!DP89="Yes"),OFFSET('Hygiene Data'!$D$7,0,10*ROW('Hygiene Data'!D83)),NA())</f>
        <v>#N/A</v>
      </c>
      <c r="BB89" s="101" t="e">
        <f ca="true">+IF(AND(ISNUMBER(OFFSET('Hygiene Data'!$D$9,0,10*ROW('Hygiene Data'!D83))),'Data Summary'!DQ89="Yes"),OFFSET('Hygiene Data'!$D$9,0,10*ROW('Hygiene Data'!D83)),NA())</f>
        <v>#N/A</v>
      </c>
      <c r="BC89" s="101" t="e">
        <f ca="true">+IF(AND(ISNUMBER(OFFSET('Hygiene Data'!$E$5,0,10*ROW('Hygiene Data'!E83))),'Data Summary'!DR89="Yes"),OFFSET('Hygiene Data'!$E$5,0,10*ROW('Hygiene Data'!E83)),NA())</f>
        <v>#N/A</v>
      </c>
      <c r="BD89" s="101" t="e">
        <f ca="true">+IF(AND(ISNUMBER(OFFSET('Hygiene Data'!$E$7,0,10*ROW('Hygiene Data'!E83))),'Data Summary'!DS89="Yes"),OFFSET('Hygiene Data'!$E$7,0,10*ROW('Hygiene Data'!E83)),NA())</f>
        <v>#N/A</v>
      </c>
      <c r="BE89" s="101" t="e">
        <f ca="true">+IF(AND(ISNUMBER(OFFSET('Hygiene Data'!$E$9,0,10*ROW('Hygiene Data'!E83))),'Data Summary'!DT89="Yes"),OFFSET('Hygiene Data'!$E$9,0,10*ROW('Hygiene Data'!E83)),NA())</f>
        <v>#N/A</v>
      </c>
      <c r="BF89" s="101" t="e">
        <f ca="true">+IF(AND(ISNUMBER(OFFSET('Hygiene Data'!$F$5,0,10*ROW('Hygiene Data'!F83))),'Data Summary'!DU89="Yes"),OFFSET('Hygiene Data'!$F$5,0,10*ROW('Hygiene Data'!F83)),NA())</f>
        <v>#N/A</v>
      </c>
      <c r="BG89" s="101" t="e">
        <f ca="true">+IF(AND(ISNUMBER(OFFSET('Hygiene Data'!$F$7,0,10*ROW('Hygiene Data'!F83))),'Data Summary'!DV89="Yes"),OFFSET('Hygiene Data'!$F$7,0,10*ROW('Hygiene Data'!F83)),NA())</f>
        <v>#N/A</v>
      </c>
      <c r="BH89" s="101" t="e">
        <f ca="true">+IF(AND(ISNUMBER(OFFSET('Hygiene Data'!$F$9,0,10*ROW('Hygiene Data'!F83))),'Data Summary'!DW89="Yes"),OFFSET('Hygiene Data'!$F$9,0,10*ROW('Hygiene Data'!F83)),NA())</f>
        <v>#N/A</v>
      </c>
      <c r="BI89" s="101" t="e">
        <f ca="true">+IF(AND(ISNUMBER(OFFSET('Hygiene Data'!$G$5,0,10*ROW('Hygiene Data'!G83))),'Data Summary'!DX89="Yes"),OFFSET('Hygiene Data'!$G$5,0,10*ROW('Hygiene Data'!G83)),NA())</f>
        <v>#N/A</v>
      </c>
      <c r="BJ89" s="101" t="e">
        <f ca="true">+IF(AND(ISNUMBER(OFFSET('Hygiene Data'!$G$7,0,10*ROW('Hygiene Data'!G83))),'Data Summary'!DY89="Yes"),OFFSET('Hygiene Data'!$G$7,0,10*ROW('Hygiene Data'!G83)),NA())</f>
        <v>#N/A</v>
      </c>
      <c r="BK89" s="101" t="e">
        <f ca="true">+IF(AND(ISNUMBER(OFFSET('Hygiene Data'!$G$9,0,10*ROW('Hygiene Data'!G83))),'Data Summary'!DZ89="Yes"),OFFSET('Hygiene Data'!$G$9,0,10*ROW('Hygiene Data'!G83)),NA())</f>
        <v>#N/A</v>
      </c>
      <c r="BL89" s="101" t="e">
        <f ca="true">+IF(AND(ISNUMBER(OFFSET('Hygiene Data'!$H$5,0,10*ROW('Hygiene Data'!H83))),'Data Summary'!EA89="Yes"),OFFSET('Hygiene Data'!$H$5,0,10*ROW('Hygiene Data'!H83)),NA())</f>
        <v>#N/A</v>
      </c>
      <c r="BM89" s="101" t="e">
        <f ca="true">+IF(AND(ISNUMBER(OFFSET('Hygiene Data'!$H$7,0,10*ROW('Hygiene Data'!H83))),'Data Summary'!EB89="Yes"),OFFSET('Hygiene Data'!$H$7,0,10*ROW('Hygiene Data'!H83)),NA())</f>
        <v>#N/A</v>
      </c>
      <c r="BN89" s="101" t="e">
        <f ca="true">+IF(AND(ISNUMBER(OFFSET('Hygiene Data'!$H$9,0,10*ROW('Hygiene Data'!H83))),'Data Summary'!EC89="Yes"),OFFSET('Hygiene Data'!$H$9,0,10*ROW('Hygiene Data'!H83)),NA())</f>
        <v>#N/A</v>
      </c>
      <c r="BO89" s="101" t="e">
        <f ca="true">+IF(AND(ISNUMBER(OFFSET('Hygiene Data'!$I$5,0,10*ROW('Hygiene Data'!I83))),'Data Summary'!ED89="Yes"),OFFSET('Hygiene Data'!$I$5,0,10*ROW('Hygiene Data'!I83)),NA())</f>
        <v>#N/A</v>
      </c>
      <c r="BP89" s="101" t="e">
        <f ca="true">+IF(AND(ISNUMBER(OFFSET('Hygiene Data'!$I$7,0,10*ROW('Hygiene Data'!I83))),'Data Summary'!EE89="Yes"),OFFSET('Hygiene Data'!$I$7,0,10*ROW('Hygiene Data'!I83)),NA())</f>
        <v>#N/A</v>
      </c>
      <c r="BQ89" s="101" t="e">
        <f ca="true">+IF(AND(ISNUMBER(OFFSET('Hygiene Data'!$I$9,0,10*ROW('Hygiene Data'!I83))),'Data Summary'!EF89="Yes"),OFFSET('Hygiene Data'!$I$9,0,10*ROW('Hygiene Data'!I83)),NA())</f>
        <v>#N/A</v>
      </c>
    </row>
    <row xmlns:x14ac="http://schemas.microsoft.com/office/spreadsheetml/2009/9/ac" r="90" x14ac:dyDescent="0.2">
      <c r="A90" s="362" t="e">
        <f ca="true">+RIGHT('Data Summary'!A90,LEN('Data Summary'!A90)-9)</f>
        <v>#VALUE!</v>
      </c>
      <c r="B90" s="38" t="str">
        <f ca="true">+IF(ISTEXT('Data Summary'!B90),'Data Summary'!B90,"")</f>
        <v/>
      </c>
      <c r="C90" s="361" t="e">
        <f ca="true">+VALUE('Data Summary'!C90)</f>
        <v>#VALUE!</v>
      </c>
      <c r="D90" s="99" t="e">
        <f ca="true">+IF(AND(ISNUMBER(OFFSET('Water Data'!$D$4,0,10*ROW('Water Data'!D84))),'Data Summary'!BS90="Yes"),100-OFFSET('Water Data'!$D$4,0,10*ROW('Water Data'!D84)),NA())</f>
        <v>#N/A</v>
      </c>
      <c r="E90" s="99" t="e">
        <f ca="true">+IF(AND(ISNUMBER(OFFSET('Water Data'!$D$6,0,10*ROW('Water Data'!D84))),'Data Summary'!BT90="Yes"),OFFSET('Water Data'!$D$6,0,10*ROW('Water Data'!D84)),NA())</f>
        <v>#N/A</v>
      </c>
      <c r="F90" s="99" t="e">
        <f ca="true">+IF(AND(ISNUMBER(OFFSET('Water Data'!$D$9,0,10*ROW('Water Data'!D84))),'Data Summary'!BU90="Yes"),OFFSET('Water Data'!$D$9,0,10*ROW('Water Data'!D84)),NA())</f>
        <v>#N/A</v>
      </c>
      <c r="G90" s="99" t="e">
        <f ca="true">+IF(AND(ISNUMBER(OFFSET('Water Data'!$E$4,0,10*ROW('Water Data'!E84))),'Data Summary'!BV90="Yes"),100-OFFSET('Water Data'!$E$4,0,10*ROW('Water Data'!E84)),NA())</f>
        <v>#N/A</v>
      </c>
      <c r="H90" s="99" t="e">
        <f ca="true">+IF(AND(ISNUMBER(OFFSET('Water Data'!$E$6,0,10*ROW('Water Data'!E84))),'Data Summary'!BW90="Yes"),OFFSET('Water Data'!$E$6,0,10*ROW('Water Data'!E84)),NA())</f>
        <v>#N/A</v>
      </c>
      <c r="I90" s="99" t="e">
        <f ca="true">+IF(AND(ISNUMBER(OFFSET('Water Data'!$E$9,0,10*ROW('Water Data'!E84))),'Data Summary'!BX90="Yes"),OFFSET('Water Data'!$E$9,0,10*ROW('Water Data'!E84)),NA())</f>
        <v>#N/A</v>
      </c>
      <c r="J90" s="99" t="e">
        <f ca="true">+IF(AND(ISNUMBER(OFFSET('Water Data'!$F$4,0,10*ROW('Water Data'!F84))),'Data Summary'!BY90="Yes"),100-OFFSET('Water Data'!$F$4,0,10*ROW('Water Data'!F84)),NA())</f>
        <v>#N/A</v>
      </c>
      <c r="K90" s="99" t="e">
        <f ca="true">+IF(AND(ISNUMBER(OFFSET('Water Data'!$F$6,0,10*ROW('Water Data'!F84))),'Data Summary'!BZ90="Yes"),OFFSET('Water Data'!$F$6,0,10*ROW('Water Data'!F84)),NA())</f>
        <v>#N/A</v>
      </c>
      <c r="L90" s="99" t="e">
        <f ca="true">+IF(AND(ISNUMBER(OFFSET('Water Data'!$F$9,0,10*ROW('Water Data'!F84))),'Data Summary'!CA90="Yes"),OFFSET('Water Data'!$F$9,0,10*ROW('Water Data'!F84)),NA())</f>
        <v>#N/A</v>
      </c>
      <c r="M90" s="99" t="e">
        <f ca="true">+IF(AND(ISNUMBER(OFFSET('Water Data'!$G$4,0,10*ROW('Water Data'!G84))),'Data Summary'!CB90="Yes"),100-OFFSET('Water Data'!$G$4,0,10*ROW('Water Data'!G84)),NA())</f>
        <v>#N/A</v>
      </c>
      <c r="N90" s="99" t="e">
        <f ca="true">+IF(AND(ISNUMBER(OFFSET('Water Data'!$G$6,0,10*ROW('Water Data'!G84))),'Data Summary'!CC90="Yes"),OFFSET('Water Data'!$G$6,0,10*ROW('Water Data'!G84)),NA())</f>
        <v>#N/A</v>
      </c>
      <c r="O90" s="99" t="e">
        <f ca="true">+IF(AND(ISNUMBER(OFFSET('Water Data'!$G$9,0,10*ROW('Water Data'!G84))),'Data Summary'!CD90="Yes"),OFFSET('Water Data'!$G$9,0,10*ROW('Water Data'!G84)),NA())</f>
        <v>#N/A</v>
      </c>
      <c r="P90" s="99" t="e">
        <f ca="true">+IF(AND(ISNUMBER(OFFSET('Water Data'!$H$4,0,10*ROW('Water Data'!H84))),'Data Summary'!CE90="Yes"),100-OFFSET('Water Data'!$H$4,0,10*ROW('Water Data'!H84)),NA())</f>
        <v>#N/A</v>
      </c>
      <c r="Q90" s="99" t="e">
        <f ca="true">+IF(AND(ISNUMBER(OFFSET('Water Data'!$H$6,0,10*ROW('Water Data'!H84))),'Data Summary'!CF90="Yes"),OFFSET('Water Data'!$H$6,0,10*ROW('Water Data'!H84)),NA())</f>
        <v>#N/A</v>
      </c>
      <c r="R90" s="99" t="e">
        <f ca="true">+IF(AND(ISNUMBER(OFFSET('Water Data'!$H$9,0,10*ROW('Water Data'!H84))),'Data Summary'!CG90="Yes"),OFFSET('Water Data'!$H$9,0,10*ROW('Water Data'!H84)),NA())</f>
        <v>#N/A</v>
      </c>
      <c r="S90" s="99" t="e">
        <f ca="true">+IF(AND(ISNUMBER(OFFSET('Water Data'!$I$4,0,10*ROW('Water Data'!I84))),'Data Summary'!CH90="Yes"),100-OFFSET('Water Data'!$I$4,0,10*ROW('Water Data'!I84)),NA())</f>
        <v>#N/A</v>
      </c>
      <c r="T90" s="99" t="e">
        <f ca="true">+IF(AND(ISNUMBER(OFFSET('Water Data'!$I$6,0,10*ROW('Water Data'!I84))),'Data Summary'!CI90="Yes"),OFFSET('Water Data'!$I$6,0,10*ROW('Water Data'!I84)),NA())</f>
        <v>#N/A</v>
      </c>
      <c r="U90" s="99" t="e">
        <f ca="true">+IF(AND(ISNUMBER(OFFSET('Water Data'!$I$9,0,10*ROW('Water Data'!I84))),'Data Summary'!CJ90="Yes"),OFFSET('Water Data'!$I$9,0,10*ROW('Water Data'!I84)),NA())</f>
        <v>#N/A</v>
      </c>
      <c r="V90" s="100" t="e">
        <f ca="true">+IF(AND(ISNUMBER(OFFSET('Sanitation Data'!$D$4,0,10*ROW('Sanitation Data'!D84))),'Data Summary'!CK90="Yes"),100-OFFSET('Sanitation Data'!$D$4,0,10*ROW('Sanitation Data'!D84)),NA())</f>
        <v>#N/A</v>
      </c>
      <c r="W90" s="100" t="e">
        <f ca="true">+IF(AND(ISNUMBER(OFFSET('Sanitation Data'!$D$6,0,10*ROW('Sanitation Data'!D84))),'Data Summary'!CL90="Yes"),OFFSET('Sanitation Data'!$D$6,0,10*ROW('Sanitation Data'!D84)),NA())</f>
        <v>#N/A</v>
      </c>
      <c r="X90" s="100" t="e">
        <f ca="true">+IF(AND(ISNUMBER(OFFSET('Sanitation Data'!$D$10,0,10*ROW('Sanitation Data'!D84))),'Data Summary'!CM90="Yes"),OFFSET('Sanitation Data'!$D$10,0,10*ROW('Sanitation Data'!D84)),NA())</f>
        <v>#N/A</v>
      </c>
      <c r="Y90" s="100" t="e">
        <f ca="true">+IF(AND(ISNUMBER(OFFSET('Sanitation Data'!$D$11,0,10*ROW('Sanitation Data'!D84))),'Data Summary'!CN90="Yes"),OFFSET('Sanitation Data'!$D$11,0,10*ROW('Sanitation Data'!D84)),NA())</f>
        <v>#N/A</v>
      </c>
      <c r="Z90" s="100" t="e">
        <f ca="true">+IF(AND(ISNUMBER(OFFSET('Sanitation Data'!$D$12,0,10*ROW('Sanitation Data'!D84))),'Data Summary'!CO90="Yes"),OFFSET('Sanitation Data'!$D$12,0,10*ROW('Sanitation Data'!D84)),NA())</f>
        <v>#N/A</v>
      </c>
      <c r="AA90" s="100" t="e">
        <f ca="true">+IF(AND(ISNUMBER(OFFSET('Sanitation Data'!$E$4,0,10*ROW('Sanitation Data'!E84))),'Data Summary'!CP90="Yes"),100-OFFSET('Sanitation Data'!$E$4,0,10*ROW('Sanitation Data'!E84)),NA())</f>
        <v>#N/A</v>
      </c>
      <c r="AB90" s="100" t="e">
        <f ca="true">+IF(AND(ISNUMBER(OFFSET('Sanitation Data'!$E$6,0,10*ROW('Sanitation Data'!E84))),'Data Summary'!CQ90="Yes"),OFFSET('Sanitation Data'!$E$6,0,10*ROW('Sanitation Data'!E84)),NA())</f>
        <v>#N/A</v>
      </c>
      <c r="AC90" s="100" t="e">
        <f ca="true">+IF(AND(ISNUMBER(OFFSET('Sanitation Data'!$E$10,0,10*ROW('Sanitation Data'!E84))),'Data Summary'!CR90="Yes"),OFFSET('Sanitation Data'!$E$10,0,10*ROW('Sanitation Data'!E84)),NA())</f>
        <v>#N/A</v>
      </c>
      <c r="AD90" s="100" t="e">
        <f ca="true">+IF(AND(ISNUMBER(OFFSET('Sanitation Data'!$E$11,0,10*ROW('Sanitation Data'!E84))),'Data Summary'!CS90="Yes"),OFFSET('Sanitation Data'!$E$11,0,10*ROW('Sanitation Data'!E84)),NA())</f>
        <v>#N/A</v>
      </c>
      <c r="AE90" s="100" t="e">
        <f ca="true">+IF(AND(ISNUMBER(OFFSET('Sanitation Data'!$E$12,0,10*ROW('Sanitation Data'!E84))),'Data Summary'!CT90="Yes"),OFFSET('Sanitation Data'!$E$12,0,10*ROW('Sanitation Data'!E84)),NA())</f>
        <v>#N/A</v>
      </c>
      <c r="AF90" s="100" t="e">
        <f ca="true">+IF(AND(ISNUMBER(OFFSET('Sanitation Data'!$F$4,0,10*ROW('Sanitation Data'!F84))),'Data Summary'!CU90="Yes"),100-OFFSET('Sanitation Data'!$F$4,0,10*ROW('Sanitation Data'!F84)),NA())</f>
        <v>#N/A</v>
      </c>
      <c r="AG90" s="100" t="e">
        <f ca="true">+IF(AND(ISNUMBER(OFFSET('Sanitation Data'!$F$6,0,10*ROW('Sanitation Data'!F84))),'Data Summary'!CV90="Yes"),OFFSET('Sanitation Data'!$F$6,0,10*ROW('Sanitation Data'!F84)),NA())</f>
        <v>#N/A</v>
      </c>
      <c r="AH90" s="100" t="e">
        <f ca="true">+IF(AND(ISNUMBER(OFFSET('Sanitation Data'!$F$10,0,10*ROW('Sanitation Data'!F84))),'Data Summary'!CW90="Yes"),OFFSET('Sanitation Data'!$F$10,0,10*ROW('Sanitation Data'!F84)),NA())</f>
        <v>#N/A</v>
      </c>
      <c r="AI90" s="100" t="e">
        <f ca="true">+IF(AND(ISNUMBER(OFFSET('Sanitation Data'!$F$11,0,10*ROW('Sanitation Data'!F84))),'Data Summary'!CX90="Yes"),OFFSET('Sanitation Data'!$F$11,0,10*ROW('Sanitation Data'!F84)),NA())</f>
        <v>#N/A</v>
      </c>
      <c r="AJ90" s="100" t="e">
        <f ca="true">+IF(AND(ISNUMBER(OFFSET('Sanitation Data'!$F$12,0,10*ROW('Sanitation Data'!F84))),'Data Summary'!CY90="Yes"),OFFSET('Sanitation Data'!$F$12,0,10*ROW('Sanitation Data'!F84)),NA())</f>
        <v>#N/A</v>
      </c>
      <c r="AK90" s="100" t="e">
        <f ca="true">+IF(AND(ISNUMBER(OFFSET('Sanitation Data'!$G$4,0,10*ROW('Sanitation Data'!G84))),'Data Summary'!CZ90="Yes"),100-OFFSET('Sanitation Data'!$G$4,0,10*ROW('Sanitation Data'!G84)),NA())</f>
        <v>#N/A</v>
      </c>
      <c r="AL90" s="100" t="e">
        <f ca="true">+IF(AND(ISNUMBER(OFFSET('Sanitation Data'!$G$6,0,10*ROW('Sanitation Data'!G84))),'Data Summary'!DA90="Yes"),OFFSET('Sanitation Data'!$G$6,0,10*ROW('Sanitation Data'!G84)),NA())</f>
        <v>#N/A</v>
      </c>
      <c r="AM90" s="100" t="e">
        <f ca="true">+IF(AND(ISNUMBER(OFFSET('Sanitation Data'!$G$10,0,10*ROW('Sanitation Data'!G84))),'Data Summary'!DB90="Yes"),OFFSET('Sanitation Data'!$G$10,0,10*ROW('Sanitation Data'!G84)),NA())</f>
        <v>#N/A</v>
      </c>
      <c r="AN90" s="100" t="e">
        <f ca="true">+IF(AND(ISNUMBER(OFFSET('Sanitation Data'!$G$11,0,10*ROW('Sanitation Data'!G84))),'Data Summary'!DC90="Yes"),OFFSET('Sanitation Data'!$G$11,0,10*ROW('Sanitation Data'!G84)),NA())</f>
        <v>#N/A</v>
      </c>
      <c r="AO90" s="100" t="e">
        <f ca="true">+IF(AND(ISNUMBER(OFFSET('Sanitation Data'!$G$12,0,10*ROW('Sanitation Data'!G84))),'Data Summary'!DD90="Yes"),OFFSET('Sanitation Data'!$G$12,0,10*ROW('Sanitation Data'!G84)),NA())</f>
        <v>#N/A</v>
      </c>
      <c r="AP90" s="100" t="e">
        <f ca="true">+IF(AND(ISNUMBER(OFFSET('Sanitation Data'!$H$4,0,10*ROW('Sanitation Data'!H84))),'Data Summary'!DE90="Yes"),100-OFFSET('Sanitation Data'!$H$4,0,10*ROW('Sanitation Data'!H84)),NA())</f>
        <v>#N/A</v>
      </c>
      <c r="AQ90" s="100" t="e">
        <f ca="true">+IF(AND(ISNUMBER(OFFSET('Sanitation Data'!$H$6,0,10*ROW('Sanitation Data'!H84))),'Data Summary'!DF90="Yes"),OFFSET('Sanitation Data'!$H$6,0,10*ROW('Sanitation Data'!H84)),NA())</f>
        <v>#N/A</v>
      </c>
      <c r="AR90" s="100" t="e">
        <f ca="true">+IF(AND(ISNUMBER(OFFSET('Sanitation Data'!$H$10,0,10*ROW('Sanitation Data'!H84))),'Data Summary'!DG90="Yes"),OFFSET('Sanitation Data'!$H$10,0,10*ROW('Sanitation Data'!H84)),NA())</f>
        <v>#N/A</v>
      </c>
      <c r="AS90" s="100" t="e">
        <f ca="true">+IF(AND(ISNUMBER(OFFSET('Sanitation Data'!$H$11,0,10*ROW('Sanitation Data'!H84))),'Data Summary'!DH90="Yes"),OFFSET('Sanitation Data'!$H$11,0,10*ROW('Sanitation Data'!H84)),NA())</f>
        <v>#N/A</v>
      </c>
      <c r="AT90" s="100" t="e">
        <f ca="true">+IF(AND(ISNUMBER(OFFSET('Sanitation Data'!$H$12,0,10*ROW('Sanitation Data'!H84))),'Data Summary'!DI90="Yes"),OFFSET('Sanitation Data'!$H$12,0,10*ROW('Sanitation Data'!H84)),NA())</f>
        <v>#N/A</v>
      </c>
      <c r="AU90" s="100" t="e">
        <f ca="true">+IF(AND(ISNUMBER(OFFSET('Sanitation Data'!$I$4,0,10*ROW('Sanitation Data'!I84))),'Data Summary'!DJ90="Yes"),100-OFFSET('Sanitation Data'!$I$4,0,10*ROW('Sanitation Data'!I84)),NA())</f>
        <v>#N/A</v>
      </c>
      <c r="AV90" s="100" t="e">
        <f ca="true">+IF(AND(ISNUMBER(OFFSET('Sanitation Data'!$I$6,0,10*ROW('Sanitation Data'!I84))),'Data Summary'!DK90="Yes"),OFFSET('Sanitation Data'!$I$6,0,10*ROW('Sanitation Data'!I84)),NA())</f>
        <v>#N/A</v>
      </c>
      <c r="AW90" s="100" t="e">
        <f ca="true">+IF(AND(ISNUMBER(OFFSET('Sanitation Data'!$I$10,0,10*ROW('Sanitation Data'!I84))),'Data Summary'!DL90="Yes"),OFFSET('Sanitation Data'!$I$10,0,10*ROW('Sanitation Data'!I84)),NA())</f>
        <v>#N/A</v>
      </c>
      <c r="AX90" s="100" t="e">
        <f ca="true">+IF(AND(ISNUMBER(OFFSET('Sanitation Data'!$I$11,0,10*ROW('Sanitation Data'!I84))),'Data Summary'!DM90="Yes"),OFFSET('Sanitation Data'!$I$11,0,10*ROW('Sanitation Data'!I84)),NA())</f>
        <v>#N/A</v>
      </c>
      <c r="AY90" s="100" t="e">
        <f ca="true">+IF(AND(ISNUMBER(OFFSET('Sanitation Data'!$I$12,0,10*ROW('Sanitation Data'!I84))),'Data Summary'!DN90="Yes"),OFFSET('Sanitation Data'!$I$12,0,10*ROW('Sanitation Data'!I84)),NA())</f>
        <v>#N/A</v>
      </c>
      <c r="AZ90" s="101" t="e">
        <f ca="true">+IF(AND(ISNUMBER(OFFSET('Hygiene Data'!$D$5,0,10*ROW('Hygiene Data'!D84))),'Data Summary'!DO90="Yes"),OFFSET('Hygiene Data'!$D$5,0,10*ROW('Hygiene Data'!D84)),NA())</f>
        <v>#N/A</v>
      </c>
      <c r="BA90" s="101" t="e">
        <f ca="true">+IF(AND(ISNUMBER(OFFSET('Hygiene Data'!$D$7,0,10*ROW('Hygiene Data'!D84))),'Data Summary'!DP90="Yes"),OFFSET('Hygiene Data'!$D$7,0,10*ROW('Hygiene Data'!D84)),NA())</f>
        <v>#N/A</v>
      </c>
      <c r="BB90" s="101" t="e">
        <f ca="true">+IF(AND(ISNUMBER(OFFSET('Hygiene Data'!$D$9,0,10*ROW('Hygiene Data'!D84))),'Data Summary'!DQ90="Yes"),OFFSET('Hygiene Data'!$D$9,0,10*ROW('Hygiene Data'!D84)),NA())</f>
        <v>#N/A</v>
      </c>
      <c r="BC90" s="101" t="e">
        <f ca="true">+IF(AND(ISNUMBER(OFFSET('Hygiene Data'!$E$5,0,10*ROW('Hygiene Data'!E84))),'Data Summary'!DR90="Yes"),OFFSET('Hygiene Data'!$E$5,0,10*ROW('Hygiene Data'!E84)),NA())</f>
        <v>#N/A</v>
      </c>
      <c r="BD90" s="101" t="e">
        <f ca="true">+IF(AND(ISNUMBER(OFFSET('Hygiene Data'!$E$7,0,10*ROW('Hygiene Data'!E84))),'Data Summary'!DS90="Yes"),OFFSET('Hygiene Data'!$E$7,0,10*ROW('Hygiene Data'!E84)),NA())</f>
        <v>#N/A</v>
      </c>
      <c r="BE90" s="101" t="e">
        <f ca="true">+IF(AND(ISNUMBER(OFFSET('Hygiene Data'!$E$9,0,10*ROW('Hygiene Data'!E84))),'Data Summary'!DT90="Yes"),OFFSET('Hygiene Data'!$E$9,0,10*ROW('Hygiene Data'!E84)),NA())</f>
        <v>#N/A</v>
      </c>
      <c r="BF90" s="101" t="e">
        <f ca="true">+IF(AND(ISNUMBER(OFFSET('Hygiene Data'!$F$5,0,10*ROW('Hygiene Data'!F84))),'Data Summary'!DU90="Yes"),OFFSET('Hygiene Data'!$F$5,0,10*ROW('Hygiene Data'!F84)),NA())</f>
        <v>#N/A</v>
      </c>
      <c r="BG90" s="101" t="e">
        <f ca="true">+IF(AND(ISNUMBER(OFFSET('Hygiene Data'!$F$7,0,10*ROW('Hygiene Data'!F84))),'Data Summary'!DV90="Yes"),OFFSET('Hygiene Data'!$F$7,0,10*ROW('Hygiene Data'!F84)),NA())</f>
        <v>#N/A</v>
      </c>
      <c r="BH90" s="101" t="e">
        <f ca="true">+IF(AND(ISNUMBER(OFFSET('Hygiene Data'!$F$9,0,10*ROW('Hygiene Data'!F84))),'Data Summary'!DW90="Yes"),OFFSET('Hygiene Data'!$F$9,0,10*ROW('Hygiene Data'!F84)),NA())</f>
        <v>#N/A</v>
      </c>
      <c r="BI90" s="101" t="e">
        <f ca="true">+IF(AND(ISNUMBER(OFFSET('Hygiene Data'!$G$5,0,10*ROW('Hygiene Data'!G84))),'Data Summary'!DX90="Yes"),OFFSET('Hygiene Data'!$G$5,0,10*ROW('Hygiene Data'!G84)),NA())</f>
        <v>#N/A</v>
      </c>
      <c r="BJ90" s="101" t="e">
        <f ca="true">+IF(AND(ISNUMBER(OFFSET('Hygiene Data'!$G$7,0,10*ROW('Hygiene Data'!G84))),'Data Summary'!DY90="Yes"),OFFSET('Hygiene Data'!$G$7,0,10*ROW('Hygiene Data'!G84)),NA())</f>
        <v>#N/A</v>
      </c>
      <c r="BK90" s="101" t="e">
        <f ca="true">+IF(AND(ISNUMBER(OFFSET('Hygiene Data'!$G$9,0,10*ROW('Hygiene Data'!G84))),'Data Summary'!DZ90="Yes"),OFFSET('Hygiene Data'!$G$9,0,10*ROW('Hygiene Data'!G84)),NA())</f>
        <v>#N/A</v>
      </c>
      <c r="BL90" s="101" t="e">
        <f ca="true">+IF(AND(ISNUMBER(OFFSET('Hygiene Data'!$H$5,0,10*ROW('Hygiene Data'!H84))),'Data Summary'!EA90="Yes"),OFFSET('Hygiene Data'!$H$5,0,10*ROW('Hygiene Data'!H84)),NA())</f>
        <v>#N/A</v>
      </c>
      <c r="BM90" s="101" t="e">
        <f ca="true">+IF(AND(ISNUMBER(OFFSET('Hygiene Data'!$H$7,0,10*ROW('Hygiene Data'!H84))),'Data Summary'!EB90="Yes"),OFFSET('Hygiene Data'!$H$7,0,10*ROW('Hygiene Data'!H84)),NA())</f>
        <v>#N/A</v>
      </c>
      <c r="BN90" s="101" t="e">
        <f ca="true">+IF(AND(ISNUMBER(OFFSET('Hygiene Data'!$H$9,0,10*ROW('Hygiene Data'!H84))),'Data Summary'!EC90="Yes"),OFFSET('Hygiene Data'!$H$9,0,10*ROW('Hygiene Data'!H84)),NA())</f>
        <v>#N/A</v>
      </c>
      <c r="BO90" s="101" t="e">
        <f ca="true">+IF(AND(ISNUMBER(OFFSET('Hygiene Data'!$I$5,0,10*ROW('Hygiene Data'!I84))),'Data Summary'!ED90="Yes"),OFFSET('Hygiene Data'!$I$5,0,10*ROW('Hygiene Data'!I84)),NA())</f>
        <v>#N/A</v>
      </c>
      <c r="BP90" s="101" t="e">
        <f ca="true">+IF(AND(ISNUMBER(OFFSET('Hygiene Data'!$I$7,0,10*ROW('Hygiene Data'!I84))),'Data Summary'!EE90="Yes"),OFFSET('Hygiene Data'!$I$7,0,10*ROW('Hygiene Data'!I84)),NA())</f>
        <v>#N/A</v>
      </c>
      <c r="BQ90" s="101" t="e">
        <f ca="true">+IF(AND(ISNUMBER(OFFSET('Hygiene Data'!$I$9,0,10*ROW('Hygiene Data'!I84))),'Data Summary'!EF90="Yes"),OFFSET('Hygiene Data'!$I$9,0,10*ROW('Hygiene Data'!I84)),NA())</f>
        <v>#N/A</v>
      </c>
    </row>
    <row xmlns:x14ac="http://schemas.microsoft.com/office/spreadsheetml/2009/9/ac" r="91" x14ac:dyDescent="0.2">
      <c r="A91" s="362" t="e">
        <f ca="true">+RIGHT('Data Summary'!A91,LEN('Data Summary'!A91)-9)</f>
        <v>#VALUE!</v>
      </c>
      <c r="B91" s="38" t="str">
        <f ca="true">+IF(ISTEXT('Data Summary'!B91),'Data Summary'!B91,"")</f>
        <v/>
      </c>
      <c r="C91" s="361" t="e">
        <f ca="true">+VALUE('Data Summary'!C91)</f>
        <v>#VALUE!</v>
      </c>
      <c r="D91" s="99" t="e">
        <f ca="true">+IF(AND(ISNUMBER(OFFSET('Water Data'!$D$4,0,10*ROW('Water Data'!D85))),'Data Summary'!BS91="Yes"),100-OFFSET('Water Data'!$D$4,0,10*ROW('Water Data'!D85)),NA())</f>
        <v>#N/A</v>
      </c>
      <c r="E91" s="99" t="e">
        <f ca="true">+IF(AND(ISNUMBER(OFFSET('Water Data'!$D$6,0,10*ROW('Water Data'!D85))),'Data Summary'!BT91="Yes"),OFFSET('Water Data'!$D$6,0,10*ROW('Water Data'!D85)),NA())</f>
        <v>#N/A</v>
      </c>
      <c r="F91" s="99" t="e">
        <f ca="true">+IF(AND(ISNUMBER(OFFSET('Water Data'!$D$9,0,10*ROW('Water Data'!D85))),'Data Summary'!BU91="Yes"),OFFSET('Water Data'!$D$9,0,10*ROW('Water Data'!D85)),NA())</f>
        <v>#N/A</v>
      </c>
      <c r="G91" s="99" t="e">
        <f ca="true">+IF(AND(ISNUMBER(OFFSET('Water Data'!$E$4,0,10*ROW('Water Data'!E85))),'Data Summary'!BV91="Yes"),100-OFFSET('Water Data'!$E$4,0,10*ROW('Water Data'!E85)),NA())</f>
        <v>#N/A</v>
      </c>
      <c r="H91" s="99" t="e">
        <f ca="true">+IF(AND(ISNUMBER(OFFSET('Water Data'!$E$6,0,10*ROW('Water Data'!E85))),'Data Summary'!BW91="Yes"),OFFSET('Water Data'!$E$6,0,10*ROW('Water Data'!E85)),NA())</f>
        <v>#N/A</v>
      </c>
      <c r="I91" s="99" t="e">
        <f ca="true">+IF(AND(ISNUMBER(OFFSET('Water Data'!$E$9,0,10*ROW('Water Data'!E85))),'Data Summary'!BX91="Yes"),OFFSET('Water Data'!$E$9,0,10*ROW('Water Data'!E85)),NA())</f>
        <v>#N/A</v>
      </c>
      <c r="J91" s="99" t="e">
        <f ca="true">+IF(AND(ISNUMBER(OFFSET('Water Data'!$F$4,0,10*ROW('Water Data'!F85))),'Data Summary'!BY91="Yes"),100-OFFSET('Water Data'!$F$4,0,10*ROW('Water Data'!F85)),NA())</f>
        <v>#N/A</v>
      </c>
      <c r="K91" s="99" t="e">
        <f ca="true">+IF(AND(ISNUMBER(OFFSET('Water Data'!$F$6,0,10*ROW('Water Data'!F85))),'Data Summary'!BZ91="Yes"),OFFSET('Water Data'!$F$6,0,10*ROW('Water Data'!F85)),NA())</f>
        <v>#N/A</v>
      </c>
      <c r="L91" s="99" t="e">
        <f ca="true">+IF(AND(ISNUMBER(OFFSET('Water Data'!$F$9,0,10*ROW('Water Data'!F85))),'Data Summary'!CA91="Yes"),OFFSET('Water Data'!$F$9,0,10*ROW('Water Data'!F85)),NA())</f>
        <v>#N/A</v>
      </c>
      <c r="M91" s="99" t="e">
        <f ca="true">+IF(AND(ISNUMBER(OFFSET('Water Data'!$G$4,0,10*ROW('Water Data'!G85))),'Data Summary'!CB91="Yes"),100-OFFSET('Water Data'!$G$4,0,10*ROW('Water Data'!G85)),NA())</f>
        <v>#N/A</v>
      </c>
      <c r="N91" s="99" t="e">
        <f ca="true">+IF(AND(ISNUMBER(OFFSET('Water Data'!$G$6,0,10*ROW('Water Data'!G85))),'Data Summary'!CC91="Yes"),OFFSET('Water Data'!$G$6,0,10*ROW('Water Data'!G85)),NA())</f>
        <v>#N/A</v>
      </c>
      <c r="O91" s="99" t="e">
        <f ca="true">+IF(AND(ISNUMBER(OFFSET('Water Data'!$G$9,0,10*ROW('Water Data'!G85))),'Data Summary'!CD91="Yes"),OFFSET('Water Data'!$G$9,0,10*ROW('Water Data'!G85)),NA())</f>
        <v>#N/A</v>
      </c>
      <c r="P91" s="99" t="e">
        <f ca="true">+IF(AND(ISNUMBER(OFFSET('Water Data'!$H$4,0,10*ROW('Water Data'!H85))),'Data Summary'!CE91="Yes"),100-OFFSET('Water Data'!$H$4,0,10*ROW('Water Data'!H85)),NA())</f>
        <v>#N/A</v>
      </c>
      <c r="Q91" s="99" t="e">
        <f ca="true">+IF(AND(ISNUMBER(OFFSET('Water Data'!$H$6,0,10*ROW('Water Data'!H85))),'Data Summary'!CF91="Yes"),OFFSET('Water Data'!$H$6,0,10*ROW('Water Data'!H85)),NA())</f>
        <v>#N/A</v>
      </c>
      <c r="R91" s="99" t="e">
        <f ca="true">+IF(AND(ISNUMBER(OFFSET('Water Data'!$H$9,0,10*ROW('Water Data'!H85))),'Data Summary'!CG91="Yes"),OFFSET('Water Data'!$H$9,0,10*ROW('Water Data'!H85)),NA())</f>
        <v>#N/A</v>
      </c>
      <c r="S91" s="99" t="e">
        <f ca="true">+IF(AND(ISNUMBER(OFFSET('Water Data'!$I$4,0,10*ROW('Water Data'!I85))),'Data Summary'!CH91="Yes"),100-OFFSET('Water Data'!$I$4,0,10*ROW('Water Data'!I85)),NA())</f>
        <v>#N/A</v>
      </c>
      <c r="T91" s="99" t="e">
        <f ca="true">+IF(AND(ISNUMBER(OFFSET('Water Data'!$I$6,0,10*ROW('Water Data'!I85))),'Data Summary'!CI91="Yes"),OFFSET('Water Data'!$I$6,0,10*ROW('Water Data'!I85)),NA())</f>
        <v>#N/A</v>
      </c>
      <c r="U91" s="99" t="e">
        <f ca="true">+IF(AND(ISNUMBER(OFFSET('Water Data'!$I$9,0,10*ROW('Water Data'!I85))),'Data Summary'!CJ91="Yes"),OFFSET('Water Data'!$I$9,0,10*ROW('Water Data'!I85)),NA())</f>
        <v>#N/A</v>
      </c>
      <c r="V91" s="100" t="e">
        <f ca="true">+IF(AND(ISNUMBER(OFFSET('Sanitation Data'!$D$4,0,10*ROW('Sanitation Data'!D85))),'Data Summary'!CK91="Yes"),100-OFFSET('Sanitation Data'!$D$4,0,10*ROW('Sanitation Data'!D85)),NA())</f>
        <v>#N/A</v>
      </c>
      <c r="W91" s="100" t="e">
        <f ca="true">+IF(AND(ISNUMBER(OFFSET('Sanitation Data'!$D$6,0,10*ROW('Sanitation Data'!D85))),'Data Summary'!CL91="Yes"),OFFSET('Sanitation Data'!$D$6,0,10*ROW('Sanitation Data'!D85)),NA())</f>
        <v>#N/A</v>
      </c>
      <c r="X91" s="100" t="e">
        <f ca="true">+IF(AND(ISNUMBER(OFFSET('Sanitation Data'!$D$10,0,10*ROW('Sanitation Data'!D85))),'Data Summary'!CM91="Yes"),OFFSET('Sanitation Data'!$D$10,0,10*ROW('Sanitation Data'!D85)),NA())</f>
        <v>#N/A</v>
      </c>
      <c r="Y91" s="100" t="e">
        <f ca="true">+IF(AND(ISNUMBER(OFFSET('Sanitation Data'!$D$11,0,10*ROW('Sanitation Data'!D85))),'Data Summary'!CN91="Yes"),OFFSET('Sanitation Data'!$D$11,0,10*ROW('Sanitation Data'!D85)),NA())</f>
        <v>#N/A</v>
      </c>
      <c r="Z91" s="100" t="e">
        <f ca="true">+IF(AND(ISNUMBER(OFFSET('Sanitation Data'!$D$12,0,10*ROW('Sanitation Data'!D85))),'Data Summary'!CO91="Yes"),OFFSET('Sanitation Data'!$D$12,0,10*ROW('Sanitation Data'!D85)),NA())</f>
        <v>#N/A</v>
      </c>
      <c r="AA91" s="100" t="e">
        <f ca="true">+IF(AND(ISNUMBER(OFFSET('Sanitation Data'!$E$4,0,10*ROW('Sanitation Data'!E85))),'Data Summary'!CP91="Yes"),100-OFFSET('Sanitation Data'!$E$4,0,10*ROW('Sanitation Data'!E85)),NA())</f>
        <v>#N/A</v>
      </c>
      <c r="AB91" s="100" t="e">
        <f ca="true">+IF(AND(ISNUMBER(OFFSET('Sanitation Data'!$E$6,0,10*ROW('Sanitation Data'!E85))),'Data Summary'!CQ91="Yes"),OFFSET('Sanitation Data'!$E$6,0,10*ROW('Sanitation Data'!E85)),NA())</f>
        <v>#N/A</v>
      </c>
      <c r="AC91" s="100" t="e">
        <f ca="true">+IF(AND(ISNUMBER(OFFSET('Sanitation Data'!$E$10,0,10*ROW('Sanitation Data'!E85))),'Data Summary'!CR91="Yes"),OFFSET('Sanitation Data'!$E$10,0,10*ROW('Sanitation Data'!E85)),NA())</f>
        <v>#N/A</v>
      </c>
      <c r="AD91" s="100" t="e">
        <f ca="true">+IF(AND(ISNUMBER(OFFSET('Sanitation Data'!$E$11,0,10*ROW('Sanitation Data'!E85))),'Data Summary'!CS91="Yes"),OFFSET('Sanitation Data'!$E$11,0,10*ROW('Sanitation Data'!E85)),NA())</f>
        <v>#N/A</v>
      </c>
      <c r="AE91" s="100" t="e">
        <f ca="true">+IF(AND(ISNUMBER(OFFSET('Sanitation Data'!$E$12,0,10*ROW('Sanitation Data'!E85))),'Data Summary'!CT91="Yes"),OFFSET('Sanitation Data'!$E$12,0,10*ROW('Sanitation Data'!E85)),NA())</f>
        <v>#N/A</v>
      </c>
      <c r="AF91" s="100" t="e">
        <f ca="true">+IF(AND(ISNUMBER(OFFSET('Sanitation Data'!$F$4,0,10*ROW('Sanitation Data'!F85))),'Data Summary'!CU91="Yes"),100-OFFSET('Sanitation Data'!$F$4,0,10*ROW('Sanitation Data'!F85)),NA())</f>
        <v>#N/A</v>
      </c>
      <c r="AG91" s="100" t="e">
        <f ca="true">+IF(AND(ISNUMBER(OFFSET('Sanitation Data'!$F$6,0,10*ROW('Sanitation Data'!F85))),'Data Summary'!CV91="Yes"),OFFSET('Sanitation Data'!$F$6,0,10*ROW('Sanitation Data'!F85)),NA())</f>
        <v>#N/A</v>
      </c>
      <c r="AH91" s="100" t="e">
        <f ca="true">+IF(AND(ISNUMBER(OFFSET('Sanitation Data'!$F$10,0,10*ROW('Sanitation Data'!F85))),'Data Summary'!CW91="Yes"),OFFSET('Sanitation Data'!$F$10,0,10*ROW('Sanitation Data'!F85)),NA())</f>
        <v>#N/A</v>
      </c>
      <c r="AI91" s="100" t="e">
        <f ca="true">+IF(AND(ISNUMBER(OFFSET('Sanitation Data'!$F$11,0,10*ROW('Sanitation Data'!F85))),'Data Summary'!CX91="Yes"),OFFSET('Sanitation Data'!$F$11,0,10*ROW('Sanitation Data'!F85)),NA())</f>
        <v>#N/A</v>
      </c>
      <c r="AJ91" s="100" t="e">
        <f ca="true">+IF(AND(ISNUMBER(OFFSET('Sanitation Data'!$F$12,0,10*ROW('Sanitation Data'!F85))),'Data Summary'!CY91="Yes"),OFFSET('Sanitation Data'!$F$12,0,10*ROW('Sanitation Data'!F85)),NA())</f>
        <v>#N/A</v>
      </c>
      <c r="AK91" s="100" t="e">
        <f ca="true">+IF(AND(ISNUMBER(OFFSET('Sanitation Data'!$G$4,0,10*ROW('Sanitation Data'!G85))),'Data Summary'!CZ91="Yes"),100-OFFSET('Sanitation Data'!$G$4,0,10*ROW('Sanitation Data'!G85)),NA())</f>
        <v>#N/A</v>
      </c>
      <c r="AL91" s="100" t="e">
        <f ca="true">+IF(AND(ISNUMBER(OFFSET('Sanitation Data'!$G$6,0,10*ROW('Sanitation Data'!G85))),'Data Summary'!DA91="Yes"),OFFSET('Sanitation Data'!$G$6,0,10*ROW('Sanitation Data'!G85)),NA())</f>
        <v>#N/A</v>
      </c>
      <c r="AM91" s="100" t="e">
        <f ca="true">+IF(AND(ISNUMBER(OFFSET('Sanitation Data'!$G$10,0,10*ROW('Sanitation Data'!G85))),'Data Summary'!DB91="Yes"),OFFSET('Sanitation Data'!$G$10,0,10*ROW('Sanitation Data'!G85)),NA())</f>
        <v>#N/A</v>
      </c>
      <c r="AN91" s="100" t="e">
        <f ca="true">+IF(AND(ISNUMBER(OFFSET('Sanitation Data'!$G$11,0,10*ROW('Sanitation Data'!G85))),'Data Summary'!DC91="Yes"),OFFSET('Sanitation Data'!$G$11,0,10*ROW('Sanitation Data'!G85)),NA())</f>
        <v>#N/A</v>
      </c>
      <c r="AO91" s="100" t="e">
        <f ca="true">+IF(AND(ISNUMBER(OFFSET('Sanitation Data'!$G$12,0,10*ROW('Sanitation Data'!G85))),'Data Summary'!DD91="Yes"),OFFSET('Sanitation Data'!$G$12,0,10*ROW('Sanitation Data'!G85)),NA())</f>
        <v>#N/A</v>
      </c>
      <c r="AP91" s="100" t="e">
        <f ca="true">+IF(AND(ISNUMBER(OFFSET('Sanitation Data'!$H$4,0,10*ROW('Sanitation Data'!H85))),'Data Summary'!DE91="Yes"),100-OFFSET('Sanitation Data'!$H$4,0,10*ROW('Sanitation Data'!H85)),NA())</f>
        <v>#N/A</v>
      </c>
      <c r="AQ91" s="100" t="e">
        <f ca="true">+IF(AND(ISNUMBER(OFFSET('Sanitation Data'!$H$6,0,10*ROW('Sanitation Data'!H85))),'Data Summary'!DF91="Yes"),OFFSET('Sanitation Data'!$H$6,0,10*ROW('Sanitation Data'!H85)),NA())</f>
        <v>#N/A</v>
      </c>
      <c r="AR91" s="100" t="e">
        <f ca="true">+IF(AND(ISNUMBER(OFFSET('Sanitation Data'!$H$10,0,10*ROW('Sanitation Data'!H85))),'Data Summary'!DG91="Yes"),OFFSET('Sanitation Data'!$H$10,0,10*ROW('Sanitation Data'!H85)),NA())</f>
        <v>#N/A</v>
      </c>
      <c r="AS91" s="100" t="e">
        <f ca="true">+IF(AND(ISNUMBER(OFFSET('Sanitation Data'!$H$11,0,10*ROW('Sanitation Data'!H85))),'Data Summary'!DH91="Yes"),OFFSET('Sanitation Data'!$H$11,0,10*ROW('Sanitation Data'!H85)),NA())</f>
        <v>#N/A</v>
      </c>
      <c r="AT91" s="100" t="e">
        <f ca="true">+IF(AND(ISNUMBER(OFFSET('Sanitation Data'!$H$12,0,10*ROW('Sanitation Data'!H85))),'Data Summary'!DI91="Yes"),OFFSET('Sanitation Data'!$H$12,0,10*ROW('Sanitation Data'!H85)),NA())</f>
        <v>#N/A</v>
      </c>
      <c r="AU91" s="100" t="e">
        <f ca="true">+IF(AND(ISNUMBER(OFFSET('Sanitation Data'!$I$4,0,10*ROW('Sanitation Data'!I85))),'Data Summary'!DJ91="Yes"),100-OFFSET('Sanitation Data'!$I$4,0,10*ROW('Sanitation Data'!I85)),NA())</f>
        <v>#N/A</v>
      </c>
      <c r="AV91" s="100" t="e">
        <f ca="true">+IF(AND(ISNUMBER(OFFSET('Sanitation Data'!$I$6,0,10*ROW('Sanitation Data'!I85))),'Data Summary'!DK91="Yes"),OFFSET('Sanitation Data'!$I$6,0,10*ROW('Sanitation Data'!I85)),NA())</f>
        <v>#N/A</v>
      </c>
      <c r="AW91" s="100" t="e">
        <f ca="true">+IF(AND(ISNUMBER(OFFSET('Sanitation Data'!$I$10,0,10*ROW('Sanitation Data'!I85))),'Data Summary'!DL91="Yes"),OFFSET('Sanitation Data'!$I$10,0,10*ROW('Sanitation Data'!I85)),NA())</f>
        <v>#N/A</v>
      </c>
      <c r="AX91" s="100" t="e">
        <f ca="true">+IF(AND(ISNUMBER(OFFSET('Sanitation Data'!$I$11,0,10*ROW('Sanitation Data'!I85))),'Data Summary'!DM91="Yes"),OFFSET('Sanitation Data'!$I$11,0,10*ROW('Sanitation Data'!I85)),NA())</f>
        <v>#N/A</v>
      </c>
      <c r="AY91" s="100" t="e">
        <f ca="true">+IF(AND(ISNUMBER(OFFSET('Sanitation Data'!$I$12,0,10*ROW('Sanitation Data'!I85))),'Data Summary'!DN91="Yes"),OFFSET('Sanitation Data'!$I$12,0,10*ROW('Sanitation Data'!I85)),NA())</f>
        <v>#N/A</v>
      </c>
      <c r="AZ91" s="101" t="e">
        <f ca="true">+IF(AND(ISNUMBER(OFFSET('Hygiene Data'!$D$5,0,10*ROW('Hygiene Data'!D85))),'Data Summary'!DO91="Yes"),OFFSET('Hygiene Data'!$D$5,0,10*ROW('Hygiene Data'!D85)),NA())</f>
        <v>#N/A</v>
      </c>
      <c r="BA91" s="101" t="e">
        <f ca="true">+IF(AND(ISNUMBER(OFFSET('Hygiene Data'!$D$7,0,10*ROW('Hygiene Data'!D85))),'Data Summary'!DP91="Yes"),OFFSET('Hygiene Data'!$D$7,0,10*ROW('Hygiene Data'!D85)),NA())</f>
        <v>#N/A</v>
      </c>
      <c r="BB91" s="101" t="e">
        <f ca="true">+IF(AND(ISNUMBER(OFFSET('Hygiene Data'!$D$9,0,10*ROW('Hygiene Data'!D85))),'Data Summary'!DQ91="Yes"),OFFSET('Hygiene Data'!$D$9,0,10*ROW('Hygiene Data'!D85)),NA())</f>
        <v>#N/A</v>
      </c>
      <c r="BC91" s="101" t="e">
        <f ca="true">+IF(AND(ISNUMBER(OFFSET('Hygiene Data'!$E$5,0,10*ROW('Hygiene Data'!E85))),'Data Summary'!DR91="Yes"),OFFSET('Hygiene Data'!$E$5,0,10*ROW('Hygiene Data'!E85)),NA())</f>
        <v>#N/A</v>
      </c>
      <c r="BD91" s="101" t="e">
        <f ca="true">+IF(AND(ISNUMBER(OFFSET('Hygiene Data'!$E$7,0,10*ROW('Hygiene Data'!E85))),'Data Summary'!DS91="Yes"),OFFSET('Hygiene Data'!$E$7,0,10*ROW('Hygiene Data'!E85)),NA())</f>
        <v>#N/A</v>
      </c>
      <c r="BE91" s="101" t="e">
        <f ca="true">+IF(AND(ISNUMBER(OFFSET('Hygiene Data'!$E$9,0,10*ROW('Hygiene Data'!E85))),'Data Summary'!DT91="Yes"),OFFSET('Hygiene Data'!$E$9,0,10*ROW('Hygiene Data'!E85)),NA())</f>
        <v>#N/A</v>
      </c>
      <c r="BF91" s="101" t="e">
        <f ca="true">+IF(AND(ISNUMBER(OFFSET('Hygiene Data'!$F$5,0,10*ROW('Hygiene Data'!F85))),'Data Summary'!DU91="Yes"),OFFSET('Hygiene Data'!$F$5,0,10*ROW('Hygiene Data'!F85)),NA())</f>
        <v>#N/A</v>
      </c>
      <c r="BG91" s="101" t="e">
        <f ca="true">+IF(AND(ISNUMBER(OFFSET('Hygiene Data'!$F$7,0,10*ROW('Hygiene Data'!F85))),'Data Summary'!DV91="Yes"),OFFSET('Hygiene Data'!$F$7,0,10*ROW('Hygiene Data'!F85)),NA())</f>
        <v>#N/A</v>
      </c>
      <c r="BH91" s="101" t="e">
        <f ca="true">+IF(AND(ISNUMBER(OFFSET('Hygiene Data'!$F$9,0,10*ROW('Hygiene Data'!F85))),'Data Summary'!DW91="Yes"),OFFSET('Hygiene Data'!$F$9,0,10*ROW('Hygiene Data'!F85)),NA())</f>
        <v>#N/A</v>
      </c>
      <c r="BI91" s="101" t="e">
        <f ca="true">+IF(AND(ISNUMBER(OFFSET('Hygiene Data'!$G$5,0,10*ROW('Hygiene Data'!G85))),'Data Summary'!DX91="Yes"),OFFSET('Hygiene Data'!$G$5,0,10*ROW('Hygiene Data'!G85)),NA())</f>
        <v>#N/A</v>
      </c>
      <c r="BJ91" s="101" t="e">
        <f ca="true">+IF(AND(ISNUMBER(OFFSET('Hygiene Data'!$G$7,0,10*ROW('Hygiene Data'!G85))),'Data Summary'!DY91="Yes"),OFFSET('Hygiene Data'!$G$7,0,10*ROW('Hygiene Data'!G85)),NA())</f>
        <v>#N/A</v>
      </c>
      <c r="BK91" s="101" t="e">
        <f ca="true">+IF(AND(ISNUMBER(OFFSET('Hygiene Data'!$G$9,0,10*ROW('Hygiene Data'!G85))),'Data Summary'!DZ91="Yes"),OFFSET('Hygiene Data'!$G$9,0,10*ROW('Hygiene Data'!G85)),NA())</f>
        <v>#N/A</v>
      </c>
      <c r="BL91" s="101" t="e">
        <f ca="true">+IF(AND(ISNUMBER(OFFSET('Hygiene Data'!$H$5,0,10*ROW('Hygiene Data'!H85))),'Data Summary'!EA91="Yes"),OFFSET('Hygiene Data'!$H$5,0,10*ROW('Hygiene Data'!H85)),NA())</f>
        <v>#N/A</v>
      </c>
      <c r="BM91" s="101" t="e">
        <f ca="true">+IF(AND(ISNUMBER(OFFSET('Hygiene Data'!$H$7,0,10*ROW('Hygiene Data'!H85))),'Data Summary'!EB91="Yes"),OFFSET('Hygiene Data'!$H$7,0,10*ROW('Hygiene Data'!H85)),NA())</f>
        <v>#N/A</v>
      </c>
      <c r="BN91" s="101" t="e">
        <f ca="true">+IF(AND(ISNUMBER(OFFSET('Hygiene Data'!$H$9,0,10*ROW('Hygiene Data'!H85))),'Data Summary'!EC91="Yes"),OFFSET('Hygiene Data'!$H$9,0,10*ROW('Hygiene Data'!H85)),NA())</f>
        <v>#N/A</v>
      </c>
      <c r="BO91" s="101" t="e">
        <f ca="true">+IF(AND(ISNUMBER(OFFSET('Hygiene Data'!$I$5,0,10*ROW('Hygiene Data'!I85))),'Data Summary'!ED91="Yes"),OFFSET('Hygiene Data'!$I$5,0,10*ROW('Hygiene Data'!I85)),NA())</f>
        <v>#N/A</v>
      </c>
      <c r="BP91" s="101" t="e">
        <f ca="true">+IF(AND(ISNUMBER(OFFSET('Hygiene Data'!$I$7,0,10*ROW('Hygiene Data'!I85))),'Data Summary'!EE91="Yes"),OFFSET('Hygiene Data'!$I$7,0,10*ROW('Hygiene Data'!I85)),NA())</f>
        <v>#N/A</v>
      </c>
      <c r="BQ91" s="101" t="e">
        <f ca="true">+IF(AND(ISNUMBER(OFFSET('Hygiene Data'!$I$9,0,10*ROW('Hygiene Data'!I85))),'Data Summary'!EF91="Yes"),OFFSET('Hygiene Data'!$I$9,0,10*ROW('Hygiene Data'!I85)),NA())</f>
        <v>#N/A</v>
      </c>
    </row>
    <row xmlns:x14ac="http://schemas.microsoft.com/office/spreadsheetml/2009/9/ac" r="92" x14ac:dyDescent="0.2">
      <c r="A92" s="362" t="e">
        <f ca="true">+RIGHT('Data Summary'!A92,LEN('Data Summary'!A92)-9)</f>
        <v>#VALUE!</v>
      </c>
      <c r="B92" s="38" t="str">
        <f ca="true">+IF(ISTEXT('Data Summary'!B92),'Data Summary'!B92,"")</f>
        <v/>
      </c>
      <c r="C92" s="361" t="e">
        <f ca="true">+VALUE('Data Summary'!C92)</f>
        <v>#VALUE!</v>
      </c>
      <c r="D92" s="99" t="e">
        <f ca="true">+IF(AND(ISNUMBER(OFFSET('Water Data'!$D$4,0,10*ROW('Water Data'!D86))),'Data Summary'!BS92="Yes"),100-OFFSET('Water Data'!$D$4,0,10*ROW('Water Data'!D86)),NA())</f>
        <v>#N/A</v>
      </c>
      <c r="E92" s="99" t="e">
        <f ca="true">+IF(AND(ISNUMBER(OFFSET('Water Data'!$D$6,0,10*ROW('Water Data'!D86))),'Data Summary'!BT92="Yes"),OFFSET('Water Data'!$D$6,0,10*ROW('Water Data'!D86)),NA())</f>
        <v>#N/A</v>
      </c>
      <c r="F92" s="99" t="e">
        <f ca="true">+IF(AND(ISNUMBER(OFFSET('Water Data'!$D$9,0,10*ROW('Water Data'!D86))),'Data Summary'!BU92="Yes"),OFFSET('Water Data'!$D$9,0,10*ROW('Water Data'!D86)),NA())</f>
        <v>#N/A</v>
      </c>
      <c r="G92" s="99" t="e">
        <f ca="true">+IF(AND(ISNUMBER(OFFSET('Water Data'!$E$4,0,10*ROW('Water Data'!E86))),'Data Summary'!BV92="Yes"),100-OFFSET('Water Data'!$E$4,0,10*ROW('Water Data'!E86)),NA())</f>
        <v>#N/A</v>
      </c>
      <c r="H92" s="99" t="e">
        <f ca="true">+IF(AND(ISNUMBER(OFFSET('Water Data'!$E$6,0,10*ROW('Water Data'!E86))),'Data Summary'!BW92="Yes"),OFFSET('Water Data'!$E$6,0,10*ROW('Water Data'!E86)),NA())</f>
        <v>#N/A</v>
      </c>
      <c r="I92" s="99" t="e">
        <f ca="true">+IF(AND(ISNUMBER(OFFSET('Water Data'!$E$9,0,10*ROW('Water Data'!E86))),'Data Summary'!BX92="Yes"),OFFSET('Water Data'!$E$9,0,10*ROW('Water Data'!E86)),NA())</f>
        <v>#N/A</v>
      </c>
      <c r="J92" s="99" t="e">
        <f ca="true">+IF(AND(ISNUMBER(OFFSET('Water Data'!$F$4,0,10*ROW('Water Data'!F86))),'Data Summary'!BY92="Yes"),100-OFFSET('Water Data'!$F$4,0,10*ROW('Water Data'!F86)),NA())</f>
        <v>#N/A</v>
      </c>
      <c r="K92" s="99" t="e">
        <f ca="true">+IF(AND(ISNUMBER(OFFSET('Water Data'!$F$6,0,10*ROW('Water Data'!F86))),'Data Summary'!BZ92="Yes"),OFFSET('Water Data'!$F$6,0,10*ROW('Water Data'!F86)),NA())</f>
        <v>#N/A</v>
      </c>
      <c r="L92" s="99" t="e">
        <f ca="true">+IF(AND(ISNUMBER(OFFSET('Water Data'!$F$9,0,10*ROW('Water Data'!F86))),'Data Summary'!CA92="Yes"),OFFSET('Water Data'!$F$9,0,10*ROW('Water Data'!F86)),NA())</f>
        <v>#N/A</v>
      </c>
      <c r="M92" s="99" t="e">
        <f ca="true">+IF(AND(ISNUMBER(OFFSET('Water Data'!$G$4,0,10*ROW('Water Data'!G86))),'Data Summary'!CB92="Yes"),100-OFFSET('Water Data'!$G$4,0,10*ROW('Water Data'!G86)),NA())</f>
        <v>#N/A</v>
      </c>
      <c r="N92" s="99" t="e">
        <f ca="true">+IF(AND(ISNUMBER(OFFSET('Water Data'!$G$6,0,10*ROW('Water Data'!G86))),'Data Summary'!CC92="Yes"),OFFSET('Water Data'!$G$6,0,10*ROW('Water Data'!G86)),NA())</f>
        <v>#N/A</v>
      </c>
      <c r="O92" s="99" t="e">
        <f ca="true">+IF(AND(ISNUMBER(OFFSET('Water Data'!$G$9,0,10*ROW('Water Data'!G86))),'Data Summary'!CD92="Yes"),OFFSET('Water Data'!$G$9,0,10*ROW('Water Data'!G86)),NA())</f>
        <v>#N/A</v>
      </c>
      <c r="P92" s="99" t="e">
        <f ca="true">+IF(AND(ISNUMBER(OFFSET('Water Data'!$H$4,0,10*ROW('Water Data'!H86))),'Data Summary'!CE92="Yes"),100-OFFSET('Water Data'!$H$4,0,10*ROW('Water Data'!H86)),NA())</f>
        <v>#N/A</v>
      </c>
      <c r="Q92" s="99" t="e">
        <f ca="true">+IF(AND(ISNUMBER(OFFSET('Water Data'!$H$6,0,10*ROW('Water Data'!H86))),'Data Summary'!CF92="Yes"),OFFSET('Water Data'!$H$6,0,10*ROW('Water Data'!H86)),NA())</f>
        <v>#N/A</v>
      </c>
      <c r="R92" s="99" t="e">
        <f ca="true">+IF(AND(ISNUMBER(OFFSET('Water Data'!$H$9,0,10*ROW('Water Data'!H86))),'Data Summary'!CG92="Yes"),OFFSET('Water Data'!$H$9,0,10*ROW('Water Data'!H86)),NA())</f>
        <v>#N/A</v>
      </c>
      <c r="S92" s="99" t="e">
        <f ca="true">+IF(AND(ISNUMBER(OFFSET('Water Data'!$I$4,0,10*ROW('Water Data'!I86))),'Data Summary'!CH92="Yes"),100-OFFSET('Water Data'!$I$4,0,10*ROW('Water Data'!I86)),NA())</f>
        <v>#N/A</v>
      </c>
      <c r="T92" s="99" t="e">
        <f ca="true">+IF(AND(ISNUMBER(OFFSET('Water Data'!$I$6,0,10*ROW('Water Data'!I86))),'Data Summary'!CI92="Yes"),OFFSET('Water Data'!$I$6,0,10*ROW('Water Data'!I86)),NA())</f>
        <v>#N/A</v>
      </c>
      <c r="U92" s="99" t="e">
        <f ca="true">+IF(AND(ISNUMBER(OFFSET('Water Data'!$I$9,0,10*ROW('Water Data'!I86))),'Data Summary'!CJ92="Yes"),OFFSET('Water Data'!$I$9,0,10*ROW('Water Data'!I86)),NA())</f>
        <v>#N/A</v>
      </c>
      <c r="V92" s="100" t="e">
        <f ca="true">+IF(AND(ISNUMBER(OFFSET('Sanitation Data'!$D$4,0,10*ROW('Sanitation Data'!D86))),'Data Summary'!CK92="Yes"),100-OFFSET('Sanitation Data'!$D$4,0,10*ROW('Sanitation Data'!D86)),NA())</f>
        <v>#N/A</v>
      </c>
      <c r="W92" s="100" t="e">
        <f ca="true">+IF(AND(ISNUMBER(OFFSET('Sanitation Data'!$D$6,0,10*ROW('Sanitation Data'!D86))),'Data Summary'!CL92="Yes"),OFFSET('Sanitation Data'!$D$6,0,10*ROW('Sanitation Data'!D86)),NA())</f>
        <v>#N/A</v>
      </c>
      <c r="X92" s="100" t="e">
        <f ca="true">+IF(AND(ISNUMBER(OFFSET('Sanitation Data'!$D$10,0,10*ROW('Sanitation Data'!D86))),'Data Summary'!CM92="Yes"),OFFSET('Sanitation Data'!$D$10,0,10*ROW('Sanitation Data'!D86)),NA())</f>
        <v>#N/A</v>
      </c>
      <c r="Y92" s="100" t="e">
        <f ca="true">+IF(AND(ISNUMBER(OFFSET('Sanitation Data'!$D$11,0,10*ROW('Sanitation Data'!D86))),'Data Summary'!CN92="Yes"),OFFSET('Sanitation Data'!$D$11,0,10*ROW('Sanitation Data'!D86)),NA())</f>
        <v>#N/A</v>
      </c>
      <c r="Z92" s="100" t="e">
        <f ca="true">+IF(AND(ISNUMBER(OFFSET('Sanitation Data'!$D$12,0,10*ROW('Sanitation Data'!D86))),'Data Summary'!CO92="Yes"),OFFSET('Sanitation Data'!$D$12,0,10*ROW('Sanitation Data'!D86)),NA())</f>
        <v>#N/A</v>
      </c>
      <c r="AA92" s="100" t="e">
        <f ca="true">+IF(AND(ISNUMBER(OFFSET('Sanitation Data'!$E$4,0,10*ROW('Sanitation Data'!E86))),'Data Summary'!CP92="Yes"),100-OFFSET('Sanitation Data'!$E$4,0,10*ROW('Sanitation Data'!E86)),NA())</f>
        <v>#N/A</v>
      </c>
      <c r="AB92" s="100" t="e">
        <f ca="true">+IF(AND(ISNUMBER(OFFSET('Sanitation Data'!$E$6,0,10*ROW('Sanitation Data'!E86))),'Data Summary'!CQ92="Yes"),OFFSET('Sanitation Data'!$E$6,0,10*ROW('Sanitation Data'!E86)),NA())</f>
        <v>#N/A</v>
      </c>
      <c r="AC92" s="100" t="e">
        <f ca="true">+IF(AND(ISNUMBER(OFFSET('Sanitation Data'!$E$10,0,10*ROW('Sanitation Data'!E86))),'Data Summary'!CR92="Yes"),OFFSET('Sanitation Data'!$E$10,0,10*ROW('Sanitation Data'!E86)),NA())</f>
        <v>#N/A</v>
      </c>
      <c r="AD92" s="100" t="e">
        <f ca="true">+IF(AND(ISNUMBER(OFFSET('Sanitation Data'!$E$11,0,10*ROW('Sanitation Data'!E86))),'Data Summary'!CS92="Yes"),OFFSET('Sanitation Data'!$E$11,0,10*ROW('Sanitation Data'!E86)),NA())</f>
        <v>#N/A</v>
      </c>
      <c r="AE92" s="100" t="e">
        <f ca="true">+IF(AND(ISNUMBER(OFFSET('Sanitation Data'!$E$12,0,10*ROW('Sanitation Data'!E86))),'Data Summary'!CT92="Yes"),OFFSET('Sanitation Data'!$E$12,0,10*ROW('Sanitation Data'!E86)),NA())</f>
        <v>#N/A</v>
      </c>
      <c r="AF92" s="100" t="e">
        <f ca="true">+IF(AND(ISNUMBER(OFFSET('Sanitation Data'!$F$4,0,10*ROW('Sanitation Data'!F86))),'Data Summary'!CU92="Yes"),100-OFFSET('Sanitation Data'!$F$4,0,10*ROW('Sanitation Data'!F86)),NA())</f>
        <v>#N/A</v>
      </c>
      <c r="AG92" s="100" t="e">
        <f ca="true">+IF(AND(ISNUMBER(OFFSET('Sanitation Data'!$F$6,0,10*ROW('Sanitation Data'!F86))),'Data Summary'!CV92="Yes"),OFFSET('Sanitation Data'!$F$6,0,10*ROW('Sanitation Data'!F86)),NA())</f>
        <v>#N/A</v>
      </c>
      <c r="AH92" s="100" t="e">
        <f ca="true">+IF(AND(ISNUMBER(OFFSET('Sanitation Data'!$F$10,0,10*ROW('Sanitation Data'!F86))),'Data Summary'!CW92="Yes"),OFFSET('Sanitation Data'!$F$10,0,10*ROW('Sanitation Data'!F86)),NA())</f>
        <v>#N/A</v>
      </c>
      <c r="AI92" s="100" t="e">
        <f ca="true">+IF(AND(ISNUMBER(OFFSET('Sanitation Data'!$F$11,0,10*ROW('Sanitation Data'!F86))),'Data Summary'!CX92="Yes"),OFFSET('Sanitation Data'!$F$11,0,10*ROW('Sanitation Data'!F86)),NA())</f>
        <v>#N/A</v>
      </c>
      <c r="AJ92" s="100" t="e">
        <f ca="true">+IF(AND(ISNUMBER(OFFSET('Sanitation Data'!$F$12,0,10*ROW('Sanitation Data'!F86))),'Data Summary'!CY92="Yes"),OFFSET('Sanitation Data'!$F$12,0,10*ROW('Sanitation Data'!F86)),NA())</f>
        <v>#N/A</v>
      </c>
      <c r="AK92" s="100" t="e">
        <f ca="true">+IF(AND(ISNUMBER(OFFSET('Sanitation Data'!$G$4,0,10*ROW('Sanitation Data'!G86))),'Data Summary'!CZ92="Yes"),100-OFFSET('Sanitation Data'!$G$4,0,10*ROW('Sanitation Data'!G86)),NA())</f>
        <v>#N/A</v>
      </c>
      <c r="AL92" s="100" t="e">
        <f ca="true">+IF(AND(ISNUMBER(OFFSET('Sanitation Data'!$G$6,0,10*ROW('Sanitation Data'!G86))),'Data Summary'!DA92="Yes"),OFFSET('Sanitation Data'!$G$6,0,10*ROW('Sanitation Data'!G86)),NA())</f>
        <v>#N/A</v>
      </c>
      <c r="AM92" s="100" t="e">
        <f ca="true">+IF(AND(ISNUMBER(OFFSET('Sanitation Data'!$G$10,0,10*ROW('Sanitation Data'!G86))),'Data Summary'!DB92="Yes"),OFFSET('Sanitation Data'!$G$10,0,10*ROW('Sanitation Data'!G86)),NA())</f>
        <v>#N/A</v>
      </c>
      <c r="AN92" s="100" t="e">
        <f ca="true">+IF(AND(ISNUMBER(OFFSET('Sanitation Data'!$G$11,0,10*ROW('Sanitation Data'!G86))),'Data Summary'!DC92="Yes"),OFFSET('Sanitation Data'!$G$11,0,10*ROW('Sanitation Data'!G86)),NA())</f>
        <v>#N/A</v>
      </c>
      <c r="AO92" s="100" t="e">
        <f ca="true">+IF(AND(ISNUMBER(OFFSET('Sanitation Data'!$G$12,0,10*ROW('Sanitation Data'!G86))),'Data Summary'!DD92="Yes"),OFFSET('Sanitation Data'!$G$12,0,10*ROW('Sanitation Data'!G86)),NA())</f>
        <v>#N/A</v>
      </c>
      <c r="AP92" s="100" t="e">
        <f ca="true">+IF(AND(ISNUMBER(OFFSET('Sanitation Data'!$H$4,0,10*ROW('Sanitation Data'!H86))),'Data Summary'!DE92="Yes"),100-OFFSET('Sanitation Data'!$H$4,0,10*ROW('Sanitation Data'!H86)),NA())</f>
        <v>#N/A</v>
      </c>
      <c r="AQ92" s="100" t="e">
        <f ca="true">+IF(AND(ISNUMBER(OFFSET('Sanitation Data'!$H$6,0,10*ROW('Sanitation Data'!H86))),'Data Summary'!DF92="Yes"),OFFSET('Sanitation Data'!$H$6,0,10*ROW('Sanitation Data'!H86)),NA())</f>
        <v>#N/A</v>
      </c>
      <c r="AR92" s="100" t="e">
        <f ca="true">+IF(AND(ISNUMBER(OFFSET('Sanitation Data'!$H$10,0,10*ROW('Sanitation Data'!H86))),'Data Summary'!DG92="Yes"),OFFSET('Sanitation Data'!$H$10,0,10*ROW('Sanitation Data'!H86)),NA())</f>
        <v>#N/A</v>
      </c>
      <c r="AS92" s="100" t="e">
        <f ca="true">+IF(AND(ISNUMBER(OFFSET('Sanitation Data'!$H$11,0,10*ROW('Sanitation Data'!H86))),'Data Summary'!DH92="Yes"),OFFSET('Sanitation Data'!$H$11,0,10*ROW('Sanitation Data'!H86)),NA())</f>
        <v>#N/A</v>
      </c>
      <c r="AT92" s="100" t="e">
        <f ca="true">+IF(AND(ISNUMBER(OFFSET('Sanitation Data'!$H$12,0,10*ROW('Sanitation Data'!H86))),'Data Summary'!DI92="Yes"),OFFSET('Sanitation Data'!$H$12,0,10*ROW('Sanitation Data'!H86)),NA())</f>
        <v>#N/A</v>
      </c>
      <c r="AU92" s="100" t="e">
        <f ca="true">+IF(AND(ISNUMBER(OFFSET('Sanitation Data'!$I$4,0,10*ROW('Sanitation Data'!I86))),'Data Summary'!DJ92="Yes"),100-OFFSET('Sanitation Data'!$I$4,0,10*ROW('Sanitation Data'!I86)),NA())</f>
        <v>#N/A</v>
      </c>
      <c r="AV92" s="100" t="e">
        <f ca="true">+IF(AND(ISNUMBER(OFFSET('Sanitation Data'!$I$6,0,10*ROW('Sanitation Data'!I86))),'Data Summary'!DK92="Yes"),OFFSET('Sanitation Data'!$I$6,0,10*ROW('Sanitation Data'!I86)),NA())</f>
        <v>#N/A</v>
      </c>
      <c r="AW92" s="100" t="e">
        <f ca="true">+IF(AND(ISNUMBER(OFFSET('Sanitation Data'!$I$10,0,10*ROW('Sanitation Data'!I86))),'Data Summary'!DL92="Yes"),OFFSET('Sanitation Data'!$I$10,0,10*ROW('Sanitation Data'!I86)),NA())</f>
        <v>#N/A</v>
      </c>
      <c r="AX92" s="100" t="e">
        <f ca="true">+IF(AND(ISNUMBER(OFFSET('Sanitation Data'!$I$11,0,10*ROW('Sanitation Data'!I86))),'Data Summary'!DM92="Yes"),OFFSET('Sanitation Data'!$I$11,0,10*ROW('Sanitation Data'!I86)),NA())</f>
        <v>#N/A</v>
      </c>
      <c r="AY92" s="100" t="e">
        <f ca="true">+IF(AND(ISNUMBER(OFFSET('Sanitation Data'!$I$12,0,10*ROW('Sanitation Data'!I86))),'Data Summary'!DN92="Yes"),OFFSET('Sanitation Data'!$I$12,0,10*ROW('Sanitation Data'!I86)),NA())</f>
        <v>#N/A</v>
      </c>
      <c r="AZ92" s="101" t="e">
        <f ca="true">+IF(AND(ISNUMBER(OFFSET('Hygiene Data'!$D$5,0,10*ROW('Hygiene Data'!D86))),'Data Summary'!DO92="Yes"),OFFSET('Hygiene Data'!$D$5,0,10*ROW('Hygiene Data'!D86)),NA())</f>
        <v>#N/A</v>
      </c>
      <c r="BA92" s="101" t="e">
        <f ca="true">+IF(AND(ISNUMBER(OFFSET('Hygiene Data'!$D$7,0,10*ROW('Hygiene Data'!D86))),'Data Summary'!DP92="Yes"),OFFSET('Hygiene Data'!$D$7,0,10*ROW('Hygiene Data'!D86)),NA())</f>
        <v>#N/A</v>
      </c>
      <c r="BB92" s="101" t="e">
        <f ca="true">+IF(AND(ISNUMBER(OFFSET('Hygiene Data'!$D$9,0,10*ROW('Hygiene Data'!D86))),'Data Summary'!DQ92="Yes"),OFFSET('Hygiene Data'!$D$9,0,10*ROW('Hygiene Data'!D86)),NA())</f>
        <v>#N/A</v>
      </c>
      <c r="BC92" s="101" t="e">
        <f ca="true">+IF(AND(ISNUMBER(OFFSET('Hygiene Data'!$E$5,0,10*ROW('Hygiene Data'!E86))),'Data Summary'!DR92="Yes"),OFFSET('Hygiene Data'!$E$5,0,10*ROW('Hygiene Data'!E86)),NA())</f>
        <v>#N/A</v>
      </c>
      <c r="BD92" s="101" t="e">
        <f ca="true">+IF(AND(ISNUMBER(OFFSET('Hygiene Data'!$E$7,0,10*ROW('Hygiene Data'!E86))),'Data Summary'!DS92="Yes"),OFFSET('Hygiene Data'!$E$7,0,10*ROW('Hygiene Data'!E86)),NA())</f>
        <v>#N/A</v>
      </c>
      <c r="BE92" s="101" t="e">
        <f ca="true">+IF(AND(ISNUMBER(OFFSET('Hygiene Data'!$E$9,0,10*ROW('Hygiene Data'!E86))),'Data Summary'!DT92="Yes"),OFFSET('Hygiene Data'!$E$9,0,10*ROW('Hygiene Data'!E86)),NA())</f>
        <v>#N/A</v>
      </c>
      <c r="BF92" s="101" t="e">
        <f ca="true">+IF(AND(ISNUMBER(OFFSET('Hygiene Data'!$F$5,0,10*ROW('Hygiene Data'!F86))),'Data Summary'!DU92="Yes"),OFFSET('Hygiene Data'!$F$5,0,10*ROW('Hygiene Data'!F86)),NA())</f>
        <v>#N/A</v>
      </c>
      <c r="BG92" s="101" t="e">
        <f ca="true">+IF(AND(ISNUMBER(OFFSET('Hygiene Data'!$F$7,0,10*ROW('Hygiene Data'!F86))),'Data Summary'!DV92="Yes"),OFFSET('Hygiene Data'!$F$7,0,10*ROW('Hygiene Data'!F86)),NA())</f>
        <v>#N/A</v>
      </c>
      <c r="BH92" s="101" t="e">
        <f ca="true">+IF(AND(ISNUMBER(OFFSET('Hygiene Data'!$F$9,0,10*ROW('Hygiene Data'!F86))),'Data Summary'!DW92="Yes"),OFFSET('Hygiene Data'!$F$9,0,10*ROW('Hygiene Data'!F86)),NA())</f>
        <v>#N/A</v>
      </c>
      <c r="BI92" s="101" t="e">
        <f ca="true">+IF(AND(ISNUMBER(OFFSET('Hygiene Data'!$G$5,0,10*ROW('Hygiene Data'!G86))),'Data Summary'!DX92="Yes"),OFFSET('Hygiene Data'!$G$5,0,10*ROW('Hygiene Data'!G86)),NA())</f>
        <v>#N/A</v>
      </c>
      <c r="BJ92" s="101" t="e">
        <f ca="true">+IF(AND(ISNUMBER(OFFSET('Hygiene Data'!$G$7,0,10*ROW('Hygiene Data'!G86))),'Data Summary'!DY92="Yes"),OFFSET('Hygiene Data'!$G$7,0,10*ROW('Hygiene Data'!G86)),NA())</f>
        <v>#N/A</v>
      </c>
      <c r="BK92" s="101" t="e">
        <f ca="true">+IF(AND(ISNUMBER(OFFSET('Hygiene Data'!$G$9,0,10*ROW('Hygiene Data'!G86))),'Data Summary'!DZ92="Yes"),OFFSET('Hygiene Data'!$G$9,0,10*ROW('Hygiene Data'!G86)),NA())</f>
        <v>#N/A</v>
      </c>
      <c r="BL92" s="101" t="e">
        <f ca="true">+IF(AND(ISNUMBER(OFFSET('Hygiene Data'!$H$5,0,10*ROW('Hygiene Data'!H86))),'Data Summary'!EA92="Yes"),OFFSET('Hygiene Data'!$H$5,0,10*ROW('Hygiene Data'!H86)),NA())</f>
        <v>#N/A</v>
      </c>
      <c r="BM92" s="101" t="e">
        <f ca="true">+IF(AND(ISNUMBER(OFFSET('Hygiene Data'!$H$7,0,10*ROW('Hygiene Data'!H86))),'Data Summary'!EB92="Yes"),OFFSET('Hygiene Data'!$H$7,0,10*ROW('Hygiene Data'!H86)),NA())</f>
        <v>#N/A</v>
      </c>
      <c r="BN92" s="101" t="e">
        <f ca="true">+IF(AND(ISNUMBER(OFFSET('Hygiene Data'!$H$9,0,10*ROW('Hygiene Data'!H86))),'Data Summary'!EC92="Yes"),OFFSET('Hygiene Data'!$H$9,0,10*ROW('Hygiene Data'!H86)),NA())</f>
        <v>#N/A</v>
      </c>
      <c r="BO92" s="101" t="e">
        <f ca="true">+IF(AND(ISNUMBER(OFFSET('Hygiene Data'!$I$5,0,10*ROW('Hygiene Data'!I86))),'Data Summary'!ED92="Yes"),OFFSET('Hygiene Data'!$I$5,0,10*ROW('Hygiene Data'!I86)),NA())</f>
        <v>#N/A</v>
      </c>
      <c r="BP92" s="101" t="e">
        <f ca="true">+IF(AND(ISNUMBER(OFFSET('Hygiene Data'!$I$7,0,10*ROW('Hygiene Data'!I86))),'Data Summary'!EE92="Yes"),OFFSET('Hygiene Data'!$I$7,0,10*ROW('Hygiene Data'!I86)),NA())</f>
        <v>#N/A</v>
      </c>
      <c r="BQ92" s="101" t="e">
        <f ca="true">+IF(AND(ISNUMBER(OFFSET('Hygiene Data'!$I$9,0,10*ROW('Hygiene Data'!I86))),'Data Summary'!EF92="Yes"),OFFSET('Hygiene Data'!$I$9,0,10*ROW('Hygiene Data'!I86)),NA())</f>
        <v>#N/A</v>
      </c>
    </row>
    <row xmlns:x14ac="http://schemas.microsoft.com/office/spreadsheetml/2009/9/ac" r="93" x14ac:dyDescent="0.2">
      <c r="A93" s="362" t="e">
        <f ca="true">+RIGHT('Data Summary'!A93,LEN('Data Summary'!A93)-9)</f>
        <v>#VALUE!</v>
      </c>
      <c r="B93" s="38" t="str">
        <f ca="true">+IF(ISTEXT('Data Summary'!B93),'Data Summary'!B93,"")</f>
        <v/>
      </c>
      <c r="C93" s="361" t="e">
        <f ca="true">+VALUE('Data Summary'!C93)</f>
        <v>#VALUE!</v>
      </c>
      <c r="D93" s="99" t="e">
        <f ca="true">+IF(AND(ISNUMBER(OFFSET('Water Data'!$D$4,0,10*ROW('Water Data'!D87))),'Data Summary'!BS93="Yes"),100-OFFSET('Water Data'!$D$4,0,10*ROW('Water Data'!D87)),NA())</f>
        <v>#N/A</v>
      </c>
      <c r="E93" s="99" t="e">
        <f ca="true">+IF(AND(ISNUMBER(OFFSET('Water Data'!$D$6,0,10*ROW('Water Data'!D87))),'Data Summary'!BT93="Yes"),OFFSET('Water Data'!$D$6,0,10*ROW('Water Data'!D87)),NA())</f>
        <v>#N/A</v>
      </c>
      <c r="F93" s="99" t="e">
        <f ca="true">+IF(AND(ISNUMBER(OFFSET('Water Data'!$D$9,0,10*ROW('Water Data'!D87))),'Data Summary'!BU93="Yes"),OFFSET('Water Data'!$D$9,0,10*ROW('Water Data'!D87)),NA())</f>
        <v>#N/A</v>
      </c>
      <c r="G93" s="99" t="e">
        <f ca="true">+IF(AND(ISNUMBER(OFFSET('Water Data'!$E$4,0,10*ROW('Water Data'!E87))),'Data Summary'!BV93="Yes"),100-OFFSET('Water Data'!$E$4,0,10*ROW('Water Data'!E87)),NA())</f>
        <v>#N/A</v>
      </c>
      <c r="H93" s="99" t="e">
        <f ca="true">+IF(AND(ISNUMBER(OFFSET('Water Data'!$E$6,0,10*ROW('Water Data'!E87))),'Data Summary'!BW93="Yes"),OFFSET('Water Data'!$E$6,0,10*ROW('Water Data'!E87)),NA())</f>
        <v>#N/A</v>
      </c>
      <c r="I93" s="99" t="e">
        <f ca="true">+IF(AND(ISNUMBER(OFFSET('Water Data'!$E$9,0,10*ROW('Water Data'!E87))),'Data Summary'!BX93="Yes"),OFFSET('Water Data'!$E$9,0,10*ROW('Water Data'!E87)),NA())</f>
        <v>#N/A</v>
      </c>
      <c r="J93" s="99" t="e">
        <f ca="true">+IF(AND(ISNUMBER(OFFSET('Water Data'!$F$4,0,10*ROW('Water Data'!F87))),'Data Summary'!BY93="Yes"),100-OFFSET('Water Data'!$F$4,0,10*ROW('Water Data'!F87)),NA())</f>
        <v>#N/A</v>
      </c>
      <c r="K93" s="99" t="e">
        <f ca="true">+IF(AND(ISNUMBER(OFFSET('Water Data'!$F$6,0,10*ROW('Water Data'!F87))),'Data Summary'!BZ93="Yes"),OFFSET('Water Data'!$F$6,0,10*ROW('Water Data'!F87)),NA())</f>
        <v>#N/A</v>
      </c>
      <c r="L93" s="99" t="e">
        <f ca="true">+IF(AND(ISNUMBER(OFFSET('Water Data'!$F$9,0,10*ROW('Water Data'!F87))),'Data Summary'!CA93="Yes"),OFFSET('Water Data'!$F$9,0,10*ROW('Water Data'!F87)),NA())</f>
        <v>#N/A</v>
      </c>
      <c r="M93" s="99" t="e">
        <f ca="true">+IF(AND(ISNUMBER(OFFSET('Water Data'!$G$4,0,10*ROW('Water Data'!G87))),'Data Summary'!CB93="Yes"),100-OFFSET('Water Data'!$G$4,0,10*ROW('Water Data'!G87)),NA())</f>
        <v>#N/A</v>
      </c>
      <c r="N93" s="99" t="e">
        <f ca="true">+IF(AND(ISNUMBER(OFFSET('Water Data'!$G$6,0,10*ROW('Water Data'!G87))),'Data Summary'!CC93="Yes"),OFFSET('Water Data'!$G$6,0,10*ROW('Water Data'!G87)),NA())</f>
        <v>#N/A</v>
      </c>
      <c r="O93" s="99" t="e">
        <f ca="true">+IF(AND(ISNUMBER(OFFSET('Water Data'!$G$9,0,10*ROW('Water Data'!G87))),'Data Summary'!CD93="Yes"),OFFSET('Water Data'!$G$9,0,10*ROW('Water Data'!G87)),NA())</f>
        <v>#N/A</v>
      </c>
      <c r="P93" s="99" t="e">
        <f ca="true">+IF(AND(ISNUMBER(OFFSET('Water Data'!$H$4,0,10*ROW('Water Data'!H87))),'Data Summary'!CE93="Yes"),100-OFFSET('Water Data'!$H$4,0,10*ROW('Water Data'!H87)),NA())</f>
        <v>#N/A</v>
      </c>
      <c r="Q93" s="99" t="e">
        <f ca="true">+IF(AND(ISNUMBER(OFFSET('Water Data'!$H$6,0,10*ROW('Water Data'!H87))),'Data Summary'!CF93="Yes"),OFFSET('Water Data'!$H$6,0,10*ROW('Water Data'!H87)),NA())</f>
        <v>#N/A</v>
      </c>
      <c r="R93" s="99" t="e">
        <f ca="true">+IF(AND(ISNUMBER(OFFSET('Water Data'!$H$9,0,10*ROW('Water Data'!H87))),'Data Summary'!CG93="Yes"),OFFSET('Water Data'!$H$9,0,10*ROW('Water Data'!H87)),NA())</f>
        <v>#N/A</v>
      </c>
      <c r="S93" s="99" t="e">
        <f ca="true">+IF(AND(ISNUMBER(OFFSET('Water Data'!$I$4,0,10*ROW('Water Data'!I87))),'Data Summary'!CH93="Yes"),100-OFFSET('Water Data'!$I$4,0,10*ROW('Water Data'!I87)),NA())</f>
        <v>#N/A</v>
      </c>
      <c r="T93" s="99" t="e">
        <f ca="true">+IF(AND(ISNUMBER(OFFSET('Water Data'!$I$6,0,10*ROW('Water Data'!I87))),'Data Summary'!CI93="Yes"),OFFSET('Water Data'!$I$6,0,10*ROW('Water Data'!I87)),NA())</f>
        <v>#N/A</v>
      </c>
      <c r="U93" s="99" t="e">
        <f ca="true">+IF(AND(ISNUMBER(OFFSET('Water Data'!$I$9,0,10*ROW('Water Data'!I87))),'Data Summary'!CJ93="Yes"),OFFSET('Water Data'!$I$9,0,10*ROW('Water Data'!I87)),NA())</f>
        <v>#N/A</v>
      </c>
      <c r="V93" s="100" t="e">
        <f ca="true">+IF(AND(ISNUMBER(OFFSET('Sanitation Data'!$D$4,0,10*ROW('Sanitation Data'!D87))),'Data Summary'!CK93="Yes"),100-OFFSET('Sanitation Data'!$D$4,0,10*ROW('Sanitation Data'!D87)),NA())</f>
        <v>#N/A</v>
      </c>
      <c r="W93" s="100" t="e">
        <f ca="true">+IF(AND(ISNUMBER(OFFSET('Sanitation Data'!$D$6,0,10*ROW('Sanitation Data'!D87))),'Data Summary'!CL93="Yes"),OFFSET('Sanitation Data'!$D$6,0,10*ROW('Sanitation Data'!D87)),NA())</f>
        <v>#N/A</v>
      </c>
      <c r="X93" s="100" t="e">
        <f ca="true">+IF(AND(ISNUMBER(OFFSET('Sanitation Data'!$D$10,0,10*ROW('Sanitation Data'!D87))),'Data Summary'!CM93="Yes"),OFFSET('Sanitation Data'!$D$10,0,10*ROW('Sanitation Data'!D87)),NA())</f>
        <v>#N/A</v>
      </c>
      <c r="Y93" s="100" t="e">
        <f ca="true">+IF(AND(ISNUMBER(OFFSET('Sanitation Data'!$D$11,0,10*ROW('Sanitation Data'!D87))),'Data Summary'!CN93="Yes"),OFFSET('Sanitation Data'!$D$11,0,10*ROW('Sanitation Data'!D87)),NA())</f>
        <v>#N/A</v>
      </c>
      <c r="Z93" s="100" t="e">
        <f ca="true">+IF(AND(ISNUMBER(OFFSET('Sanitation Data'!$D$12,0,10*ROW('Sanitation Data'!D87))),'Data Summary'!CO93="Yes"),OFFSET('Sanitation Data'!$D$12,0,10*ROW('Sanitation Data'!D87)),NA())</f>
        <v>#N/A</v>
      </c>
      <c r="AA93" s="100" t="e">
        <f ca="true">+IF(AND(ISNUMBER(OFFSET('Sanitation Data'!$E$4,0,10*ROW('Sanitation Data'!E87))),'Data Summary'!CP93="Yes"),100-OFFSET('Sanitation Data'!$E$4,0,10*ROW('Sanitation Data'!E87)),NA())</f>
        <v>#N/A</v>
      </c>
      <c r="AB93" s="100" t="e">
        <f ca="true">+IF(AND(ISNUMBER(OFFSET('Sanitation Data'!$E$6,0,10*ROW('Sanitation Data'!E87))),'Data Summary'!CQ93="Yes"),OFFSET('Sanitation Data'!$E$6,0,10*ROW('Sanitation Data'!E87)),NA())</f>
        <v>#N/A</v>
      </c>
      <c r="AC93" s="100" t="e">
        <f ca="true">+IF(AND(ISNUMBER(OFFSET('Sanitation Data'!$E$10,0,10*ROW('Sanitation Data'!E87))),'Data Summary'!CR93="Yes"),OFFSET('Sanitation Data'!$E$10,0,10*ROW('Sanitation Data'!E87)),NA())</f>
        <v>#N/A</v>
      </c>
      <c r="AD93" s="100" t="e">
        <f ca="true">+IF(AND(ISNUMBER(OFFSET('Sanitation Data'!$E$11,0,10*ROW('Sanitation Data'!E87))),'Data Summary'!CS93="Yes"),OFFSET('Sanitation Data'!$E$11,0,10*ROW('Sanitation Data'!E87)),NA())</f>
        <v>#N/A</v>
      </c>
      <c r="AE93" s="100" t="e">
        <f ca="true">+IF(AND(ISNUMBER(OFFSET('Sanitation Data'!$E$12,0,10*ROW('Sanitation Data'!E87))),'Data Summary'!CT93="Yes"),OFFSET('Sanitation Data'!$E$12,0,10*ROW('Sanitation Data'!E87)),NA())</f>
        <v>#N/A</v>
      </c>
      <c r="AF93" s="100" t="e">
        <f ca="true">+IF(AND(ISNUMBER(OFFSET('Sanitation Data'!$F$4,0,10*ROW('Sanitation Data'!F87))),'Data Summary'!CU93="Yes"),100-OFFSET('Sanitation Data'!$F$4,0,10*ROW('Sanitation Data'!F87)),NA())</f>
        <v>#N/A</v>
      </c>
      <c r="AG93" s="100" t="e">
        <f ca="true">+IF(AND(ISNUMBER(OFFSET('Sanitation Data'!$F$6,0,10*ROW('Sanitation Data'!F87))),'Data Summary'!CV93="Yes"),OFFSET('Sanitation Data'!$F$6,0,10*ROW('Sanitation Data'!F87)),NA())</f>
        <v>#N/A</v>
      </c>
      <c r="AH93" s="100" t="e">
        <f ca="true">+IF(AND(ISNUMBER(OFFSET('Sanitation Data'!$F$10,0,10*ROW('Sanitation Data'!F87))),'Data Summary'!CW93="Yes"),OFFSET('Sanitation Data'!$F$10,0,10*ROW('Sanitation Data'!F87)),NA())</f>
        <v>#N/A</v>
      </c>
      <c r="AI93" s="100" t="e">
        <f ca="true">+IF(AND(ISNUMBER(OFFSET('Sanitation Data'!$F$11,0,10*ROW('Sanitation Data'!F87))),'Data Summary'!CX93="Yes"),OFFSET('Sanitation Data'!$F$11,0,10*ROW('Sanitation Data'!F87)),NA())</f>
        <v>#N/A</v>
      </c>
      <c r="AJ93" s="100" t="e">
        <f ca="true">+IF(AND(ISNUMBER(OFFSET('Sanitation Data'!$F$12,0,10*ROW('Sanitation Data'!F87))),'Data Summary'!CY93="Yes"),OFFSET('Sanitation Data'!$F$12,0,10*ROW('Sanitation Data'!F87)),NA())</f>
        <v>#N/A</v>
      </c>
      <c r="AK93" s="100" t="e">
        <f ca="true">+IF(AND(ISNUMBER(OFFSET('Sanitation Data'!$G$4,0,10*ROW('Sanitation Data'!G87))),'Data Summary'!CZ93="Yes"),100-OFFSET('Sanitation Data'!$G$4,0,10*ROW('Sanitation Data'!G87)),NA())</f>
        <v>#N/A</v>
      </c>
      <c r="AL93" s="100" t="e">
        <f ca="true">+IF(AND(ISNUMBER(OFFSET('Sanitation Data'!$G$6,0,10*ROW('Sanitation Data'!G87))),'Data Summary'!DA93="Yes"),OFFSET('Sanitation Data'!$G$6,0,10*ROW('Sanitation Data'!G87)),NA())</f>
        <v>#N/A</v>
      </c>
      <c r="AM93" s="100" t="e">
        <f ca="true">+IF(AND(ISNUMBER(OFFSET('Sanitation Data'!$G$10,0,10*ROW('Sanitation Data'!G87))),'Data Summary'!DB93="Yes"),OFFSET('Sanitation Data'!$G$10,0,10*ROW('Sanitation Data'!G87)),NA())</f>
        <v>#N/A</v>
      </c>
      <c r="AN93" s="100" t="e">
        <f ca="true">+IF(AND(ISNUMBER(OFFSET('Sanitation Data'!$G$11,0,10*ROW('Sanitation Data'!G87))),'Data Summary'!DC93="Yes"),OFFSET('Sanitation Data'!$G$11,0,10*ROW('Sanitation Data'!G87)),NA())</f>
        <v>#N/A</v>
      </c>
      <c r="AO93" s="100" t="e">
        <f ca="true">+IF(AND(ISNUMBER(OFFSET('Sanitation Data'!$G$12,0,10*ROW('Sanitation Data'!G87))),'Data Summary'!DD93="Yes"),OFFSET('Sanitation Data'!$G$12,0,10*ROW('Sanitation Data'!G87)),NA())</f>
        <v>#N/A</v>
      </c>
      <c r="AP93" s="100" t="e">
        <f ca="true">+IF(AND(ISNUMBER(OFFSET('Sanitation Data'!$H$4,0,10*ROW('Sanitation Data'!H87))),'Data Summary'!DE93="Yes"),100-OFFSET('Sanitation Data'!$H$4,0,10*ROW('Sanitation Data'!H87)),NA())</f>
        <v>#N/A</v>
      </c>
      <c r="AQ93" s="100" t="e">
        <f ca="true">+IF(AND(ISNUMBER(OFFSET('Sanitation Data'!$H$6,0,10*ROW('Sanitation Data'!H87))),'Data Summary'!DF93="Yes"),OFFSET('Sanitation Data'!$H$6,0,10*ROW('Sanitation Data'!H87)),NA())</f>
        <v>#N/A</v>
      </c>
      <c r="AR93" s="100" t="e">
        <f ca="true">+IF(AND(ISNUMBER(OFFSET('Sanitation Data'!$H$10,0,10*ROW('Sanitation Data'!H87))),'Data Summary'!DG93="Yes"),OFFSET('Sanitation Data'!$H$10,0,10*ROW('Sanitation Data'!H87)),NA())</f>
        <v>#N/A</v>
      </c>
      <c r="AS93" s="100" t="e">
        <f ca="true">+IF(AND(ISNUMBER(OFFSET('Sanitation Data'!$H$11,0,10*ROW('Sanitation Data'!H87))),'Data Summary'!DH93="Yes"),OFFSET('Sanitation Data'!$H$11,0,10*ROW('Sanitation Data'!H87)),NA())</f>
        <v>#N/A</v>
      </c>
      <c r="AT93" s="100" t="e">
        <f ca="true">+IF(AND(ISNUMBER(OFFSET('Sanitation Data'!$H$12,0,10*ROW('Sanitation Data'!H87))),'Data Summary'!DI93="Yes"),OFFSET('Sanitation Data'!$H$12,0,10*ROW('Sanitation Data'!H87)),NA())</f>
        <v>#N/A</v>
      </c>
      <c r="AU93" s="100" t="e">
        <f ca="true">+IF(AND(ISNUMBER(OFFSET('Sanitation Data'!$I$4,0,10*ROW('Sanitation Data'!I87))),'Data Summary'!DJ93="Yes"),100-OFFSET('Sanitation Data'!$I$4,0,10*ROW('Sanitation Data'!I87)),NA())</f>
        <v>#N/A</v>
      </c>
      <c r="AV93" s="100" t="e">
        <f ca="true">+IF(AND(ISNUMBER(OFFSET('Sanitation Data'!$I$6,0,10*ROW('Sanitation Data'!I87))),'Data Summary'!DK93="Yes"),OFFSET('Sanitation Data'!$I$6,0,10*ROW('Sanitation Data'!I87)),NA())</f>
        <v>#N/A</v>
      </c>
      <c r="AW93" s="100" t="e">
        <f ca="true">+IF(AND(ISNUMBER(OFFSET('Sanitation Data'!$I$10,0,10*ROW('Sanitation Data'!I87))),'Data Summary'!DL93="Yes"),OFFSET('Sanitation Data'!$I$10,0,10*ROW('Sanitation Data'!I87)),NA())</f>
        <v>#N/A</v>
      </c>
      <c r="AX93" s="100" t="e">
        <f ca="true">+IF(AND(ISNUMBER(OFFSET('Sanitation Data'!$I$11,0,10*ROW('Sanitation Data'!I87))),'Data Summary'!DM93="Yes"),OFFSET('Sanitation Data'!$I$11,0,10*ROW('Sanitation Data'!I87)),NA())</f>
        <v>#N/A</v>
      </c>
      <c r="AY93" s="100" t="e">
        <f ca="true">+IF(AND(ISNUMBER(OFFSET('Sanitation Data'!$I$12,0,10*ROW('Sanitation Data'!I87))),'Data Summary'!DN93="Yes"),OFFSET('Sanitation Data'!$I$12,0,10*ROW('Sanitation Data'!I87)),NA())</f>
        <v>#N/A</v>
      </c>
      <c r="AZ93" s="101" t="e">
        <f ca="true">+IF(AND(ISNUMBER(OFFSET('Hygiene Data'!$D$5,0,10*ROW('Hygiene Data'!D87))),'Data Summary'!DO93="Yes"),OFFSET('Hygiene Data'!$D$5,0,10*ROW('Hygiene Data'!D87)),NA())</f>
        <v>#N/A</v>
      </c>
      <c r="BA93" s="101" t="e">
        <f ca="true">+IF(AND(ISNUMBER(OFFSET('Hygiene Data'!$D$7,0,10*ROW('Hygiene Data'!D87))),'Data Summary'!DP93="Yes"),OFFSET('Hygiene Data'!$D$7,0,10*ROW('Hygiene Data'!D87)),NA())</f>
        <v>#N/A</v>
      </c>
      <c r="BB93" s="101" t="e">
        <f ca="true">+IF(AND(ISNUMBER(OFFSET('Hygiene Data'!$D$9,0,10*ROW('Hygiene Data'!D87))),'Data Summary'!DQ93="Yes"),OFFSET('Hygiene Data'!$D$9,0,10*ROW('Hygiene Data'!D87)),NA())</f>
        <v>#N/A</v>
      </c>
      <c r="BC93" s="101" t="e">
        <f ca="true">+IF(AND(ISNUMBER(OFFSET('Hygiene Data'!$E$5,0,10*ROW('Hygiene Data'!E87))),'Data Summary'!DR93="Yes"),OFFSET('Hygiene Data'!$E$5,0,10*ROW('Hygiene Data'!E87)),NA())</f>
        <v>#N/A</v>
      </c>
      <c r="BD93" s="101" t="e">
        <f ca="true">+IF(AND(ISNUMBER(OFFSET('Hygiene Data'!$E$7,0,10*ROW('Hygiene Data'!E87))),'Data Summary'!DS93="Yes"),OFFSET('Hygiene Data'!$E$7,0,10*ROW('Hygiene Data'!E87)),NA())</f>
        <v>#N/A</v>
      </c>
      <c r="BE93" s="101" t="e">
        <f ca="true">+IF(AND(ISNUMBER(OFFSET('Hygiene Data'!$E$9,0,10*ROW('Hygiene Data'!E87))),'Data Summary'!DT93="Yes"),OFFSET('Hygiene Data'!$E$9,0,10*ROW('Hygiene Data'!E87)),NA())</f>
        <v>#N/A</v>
      </c>
      <c r="BF93" s="101" t="e">
        <f ca="true">+IF(AND(ISNUMBER(OFFSET('Hygiene Data'!$F$5,0,10*ROW('Hygiene Data'!F87))),'Data Summary'!DU93="Yes"),OFFSET('Hygiene Data'!$F$5,0,10*ROW('Hygiene Data'!F87)),NA())</f>
        <v>#N/A</v>
      </c>
      <c r="BG93" s="101" t="e">
        <f ca="true">+IF(AND(ISNUMBER(OFFSET('Hygiene Data'!$F$7,0,10*ROW('Hygiene Data'!F87))),'Data Summary'!DV93="Yes"),OFFSET('Hygiene Data'!$F$7,0,10*ROW('Hygiene Data'!F87)),NA())</f>
        <v>#N/A</v>
      </c>
      <c r="BH93" s="101" t="e">
        <f ca="true">+IF(AND(ISNUMBER(OFFSET('Hygiene Data'!$F$9,0,10*ROW('Hygiene Data'!F87))),'Data Summary'!DW93="Yes"),OFFSET('Hygiene Data'!$F$9,0,10*ROW('Hygiene Data'!F87)),NA())</f>
        <v>#N/A</v>
      </c>
      <c r="BI93" s="101" t="e">
        <f ca="true">+IF(AND(ISNUMBER(OFFSET('Hygiene Data'!$G$5,0,10*ROW('Hygiene Data'!G87))),'Data Summary'!DX93="Yes"),OFFSET('Hygiene Data'!$G$5,0,10*ROW('Hygiene Data'!G87)),NA())</f>
        <v>#N/A</v>
      </c>
      <c r="BJ93" s="101" t="e">
        <f ca="true">+IF(AND(ISNUMBER(OFFSET('Hygiene Data'!$G$7,0,10*ROW('Hygiene Data'!G87))),'Data Summary'!DY93="Yes"),OFFSET('Hygiene Data'!$G$7,0,10*ROW('Hygiene Data'!G87)),NA())</f>
        <v>#N/A</v>
      </c>
      <c r="BK93" s="101" t="e">
        <f ca="true">+IF(AND(ISNUMBER(OFFSET('Hygiene Data'!$G$9,0,10*ROW('Hygiene Data'!G87))),'Data Summary'!DZ93="Yes"),OFFSET('Hygiene Data'!$G$9,0,10*ROW('Hygiene Data'!G87)),NA())</f>
        <v>#N/A</v>
      </c>
      <c r="BL93" s="101" t="e">
        <f ca="true">+IF(AND(ISNUMBER(OFFSET('Hygiene Data'!$H$5,0,10*ROW('Hygiene Data'!H87))),'Data Summary'!EA93="Yes"),OFFSET('Hygiene Data'!$H$5,0,10*ROW('Hygiene Data'!H87)),NA())</f>
        <v>#N/A</v>
      </c>
      <c r="BM93" s="101" t="e">
        <f ca="true">+IF(AND(ISNUMBER(OFFSET('Hygiene Data'!$H$7,0,10*ROW('Hygiene Data'!H87))),'Data Summary'!EB93="Yes"),OFFSET('Hygiene Data'!$H$7,0,10*ROW('Hygiene Data'!H87)),NA())</f>
        <v>#N/A</v>
      </c>
      <c r="BN93" s="101" t="e">
        <f ca="true">+IF(AND(ISNUMBER(OFFSET('Hygiene Data'!$H$9,0,10*ROW('Hygiene Data'!H87))),'Data Summary'!EC93="Yes"),OFFSET('Hygiene Data'!$H$9,0,10*ROW('Hygiene Data'!H87)),NA())</f>
        <v>#N/A</v>
      </c>
      <c r="BO93" s="101" t="e">
        <f ca="true">+IF(AND(ISNUMBER(OFFSET('Hygiene Data'!$I$5,0,10*ROW('Hygiene Data'!I87))),'Data Summary'!ED93="Yes"),OFFSET('Hygiene Data'!$I$5,0,10*ROW('Hygiene Data'!I87)),NA())</f>
        <v>#N/A</v>
      </c>
      <c r="BP93" s="101" t="e">
        <f ca="true">+IF(AND(ISNUMBER(OFFSET('Hygiene Data'!$I$7,0,10*ROW('Hygiene Data'!I87))),'Data Summary'!EE93="Yes"),OFFSET('Hygiene Data'!$I$7,0,10*ROW('Hygiene Data'!I87)),NA())</f>
        <v>#N/A</v>
      </c>
      <c r="BQ93" s="101" t="e">
        <f ca="true">+IF(AND(ISNUMBER(OFFSET('Hygiene Data'!$I$9,0,10*ROW('Hygiene Data'!I87))),'Data Summary'!EF93="Yes"),OFFSET('Hygiene Data'!$I$9,0,10*ROW('Hygiene Data'!I87)),NA())</f>
        <v>#N/A</v>
      </c>
    </row>
    <row xmlns:x14ac="http://schemas.microsoft.com/office/spreadsheetml/2009/9/ac" r="94" x14ac:dyDescent="0.2">
      <c r="A94" s="362" t="e">
        <f ca="true">+RIGHT('Data Summary'!A94,LEN('Data Summary'!A94)-9)</f>
        <v>#VALUE!</v>
      </c>
      <c r="B94" s="38" t="str">
        <f ca="true">+IF(ISTEXT('Data Summary'!B94),'Data Summary'!B94,"")</f>
        <v/>
      </c>
      <c r="C94" s="361" t="e">
        <f ca="true">+VALUE('Data Summary'!C94)</f>
        <v>#VALUE!</v>
      </c>
      <c r="D94" s="99" t="e">
        <f ca="true">+IF(AND(ISNUMBER(OFFSET('Water Data'!$D$4,0,10*ROW('Water Data'!D88))),'Data Summary'!BS94="Yes"),100-OFFSET('Water Data'!$D$4,0,10*ROW('Water Data'!D88)),NA())</f>
        <v>#N/A</v>
      </c>
      <c r="E94" s="99" t="e">
        <f ca="true">+IF(AND(ISNUMBER(OFFSET('Water Data'!$D$6,0,10*ROW('Water Data'!D88))),'Data Summary'!BT94="Yes"),OFFSET('Water Data'!$D$6,0,10*ROW('Water Data'!D88)),NA())</f>
        <v>#N/A</v>
      </c>
      <c r="F94" s="99" t="e">
        <f ca="true">+IF(AND(ISNUMBER(OFFSET('Water Data'!$D$9,0,10*ROW('Water Data'!D88))),'Data Summary'!BU94="Yes"),OFFSET('Water Data'!$D$9,0,10*ROW('Water Data'!D88)),NA())</f>
        <v>#N/A</v>
      </c>
      <c r="G94" s="99" t="e">
        <f ca="true">+IF(AND(ISNUMBER(OFFSET('Water Data'!$E$4,0,10*ROW('Water Data'!E88))),'Data Summary'!BV94="Yes"),100-OFFSET('Water Data'!$E$4,0,10*ROW('Water Data'!E88)),NA())</f>
        <v>#N/A</v>
      </c>
      <c r="H94" s="99" t="e">
        <f ca="true">+IF(AND(ISNUMBER(OFFSET('Water Data'!$E$6,0,10*ROW('Water Data'!E88))),'Data Summary'!BW94="Yes"),OFFSET('Water Data'!$E$6,0,10*ROW('Water Data'!E88)),NA())</f>
        <v>#N/A</v>
      </c>
      <c r="I94" s="99" t="e">
        <f ca="true">+IF(AND(ISNUMBER(OFFSET('Water Data'!$E$9,0,10*ROW('Water Data'!E88))),'Data Summary'!BX94="Yes"),OFFSET('Water Data'!$E$9,0,10*ROW('Water Data'!E88)),NA())</f>
        <v>#N/A</v>
      </c>
      <c r="J94" s="99" t="e">
        <f ca="true">+IF(AND(ISNUMBER(OFFSET('Water Data'!$F$4,0,10*ROW('Water Data'!F88))),'Data Summary'!BY94="Yes"),100-OFFSET('Water Data'!$F$4,0,10*ROW('Water Data'!F88)),NA())</f>
        <v>#N/A</v>
      </c>
      <c r="K94" s="99" t="e">
        <f ca="true">+IF(AND(ISNUMBER(OFFSET('Water Data'!$F$6,0,10*ROW('Water Data'!F88))),'Data Summary'!BZ94="Yes"),OFFSET('Water Data'!$F$6,0,10*ROW('Water Data'!F88)),NA())</f>
        <v>#N/A</v>
      </c>
      <c r="L94" s="99" t="e">
        <f ca="true">+IF(AND(ISNUMBER(OFFSET('Water Data'!$F$9,0,10*ROW('Water Data'!F88))),'Data Summary'!CA94="Yes"),OFFSET('Water Data'!$F$9,0,10*ROW('Water Data'!F88)),NA())</f>
        <v>#N/A</v>
      </c>
      <c r="M94" s="99" t="e">
        <f ca="true">+IF(AND(ISNUMBER(OFFSET('Water Data'!$G$4,0,10*ROW('Water Data'!G88))),'Data Summary'!CB94="Yes"),100-OFFSET('Water Data'!$G$4,0,10*ROW('Water Data'!G88)),NA())</f>
        <v>#N/A</v>
      </c>
      <c r="N94" s="99" t="e">
        <f ca="true">+IF(AND(ISNUMBER(OFFSET('Water Data'!$G$6,0,10*ROW('Water Data'!G88))),'Data Summary'!CC94="Yes"),OFFSET('Water Data'!$G$6,0,10*ROW('Water Data'!G88)),NA())</f>
        <v>#N/A</v>
      </c>
      <c r="O94" s="99" t="e">
        <f ca="true">+IF(AND(ISNUMBER(OFFSET('Water Data'!$G$9,0,10*ROW('Water Data'!G88))),'Data Summary'!CD94="Yes"),OFFSET('Water Data'!$G$9,0,10*ROW('Water Data'!G88)),NA())</f>
        <v>#N/A</v>
      </c>
      <c r="P94" s="99" t="e">
        <f ca="true">+IF(AND(ISNUMBER(OFFSET('Water Data'!$H$4,0,10*ROW('Water Data'!H88))),'Data Summary'!CE94="Yes"),100-OFFSET('Water Data'!$H$4,0,10*ROW('Water Data'!H88)),NA())</f>
        <v>#N/A</v>
      </c>
      <c r="Q94" s="99" t="e">
        <f ca="true">+IF(AND(ISNUMBER(OFFSET('Water Data'!$H$6,0,10*ROW('Water Data'!H88))),'Data Summary'!CF94="Yes"),OFFSET('Water Data'!$H$6,0,10*ROW('Water Data'!H88)),NA())</f>
        <v>#N/A</v>
      </c>
      <c r="R94" s="99" t="e">
        <f ca="true">+IF(AND(ISNUMBER(OFFSET('Water Data'!$H$9,0,10*ROW('Water Data'!H88))),'Data Summary'!CG94="Yes"),OFFSET('Water Data'!$H$9,0,10*ROW('Water Data'!H88)),NA())</f>
        <v>#N/A</v>
      </c>
      <c r="S94" s="99" t="e">
        <f ca="true">+IF(AND(ISNUMBER(OFFSET('Water Data'!$I$4,0,10*ROW('Water Data'!I88))),'Data Summary'!CH94="Yes"),100-OFFSET('Water Data'!$I$4,0,10*ROW('Water Data'!I88)),NA())</f>
        <v>#N/A</v>
      </c>
      <c r="T94" s="99" t="e">
        <f ca="true">+IF(AND(ISNUMBER(OFFSET('Water Data'!$I$6,0,10*ROW('Water Data'!I88))),'Data Summary'!CI94="Yes"),OFFSET('Water Data'!$I$6,0,10*ROW('Water Data'!I88)),NA())</f>
        <v>#N/A</v>
      </c>
      <c r="U94" s="99" t="e">
        <f ca="true">+IF(AND(ISNUMBER(OFFSET('Water Data'!$I$9,0,10*ROW('Water Data'!I88))),'Data Summary'!CJ94="Yes"),OFFSET('Water Data'!$I$9,0,10*ROW('Water Data'!I88)),NA())</f>
        <v>#N/A</v>
      </c>
      <c r="V94" s="100" t="e">
        <f ca="true">+IF(AND(ISNUMBER(OFFSET('Sanitation Data'!$D$4,0,10*ROW('Sanitation Data'!D88))),'Data Summary'!CK94="Yes"),100-OFFSET('Sanitation Data'!$D$4,0,10*ROW('Sanitation Data'!D88)),NA())</f>
        <v>#N/A</v>
      </c>
      <c r="W94" s="100" t="e">
        <f ca="true">+IF(AND(ISNUMBER(OFFSET('Sanitation Data'!$D$6,0,10*ROW('Sanitation Data'!D88))),'Data Summary'!CL94="Yes"),OFFSET('Sanitation Data'!$D$6,0,10*ROW('Sanitation Data'!D88)),NA())</f>
        <v>#N/A</v>
      </c>
      <c r="X94" s="100" t="e">
        <f ca="true">+IF(AND(ISNUMBER(OFFSET('Sanitation Data'!$D$10,0,10*ROW('Sanitation Data'!D88))),'Data Summary'!CM94="Yes"),OFFSET('Sanitation Data'!$D$10,0,10*ROW('Sanitation Data'!D88)),NA())</f>
        <v>#N/A</v>
      </c>
      <c r="Y94" s="100" t="e">
        <f ca="true">+IF(AND(ISNUMBER(OFFSET('Sanitation Data'!$D$11,0,10*ROW('Sanitation Data'!D88))),'Data Summary'!CN94="Yes"),OFFSET('Sanitation Data'!$D$11,0,10*ROW('Sanitation Data'!D88)),NA())</f>
        <v>#N/A</v>
      </c>
      <c r="Z94" s="100" t="e">
        <f ca="true">+IF(AND(ISNUMBER(OFFSET('Sanitation Data'!$D$12,0,10*ROW('Sanitation Data'!D88))),'Data Summary'!CO94="Yes"),OFFSET('Sanitation Data'!$D$12,0,10*ROW('Sanitation Data'!D88)),NA())</f>
        <v>#N/A</v>
      </c>
      <c r="AA94" s="100" t="e">
        <f ca="true">+IF(AND(ISNUMBER(OFFSET('Sanitation Data'!$E$4,0,10*ROW('Sanitation Data'!E88))),'Data Summary'!CP94="Yes"),100-OFFSET('Sanitation Data'!$E$4,0,10*ROW('Sanitation Data'!E88)),NA())</f>
        <v>#N/A</v>
      </c>
      <c r="AB94" s="100" t="e">
        <f ca="true">+IF(AND(ISNUMBER(OFFSET('Sanitation Data'!$E$6,0,10*ROW('Sanitation Data'!E88))),'Data Summary'!CQ94="Yes"),OFFSET('Sanitation Data'!$E$6,0,10*ROW('Sanitation Data'!E88)),NA())</f>
        <v>#N/A</v>
      </c>
      <c r="AC94" s="100" t="e">
        <f ca="true">+IF(AND(ISNUMBER(OFFSET('Sanitation Data'!$E$10,0,10*ROW('Sanitation Data'!E88))),'Data Summary'!CR94="Yes"),OFFSET('Sanitation Data'!$E$10,0,10*ROW('Sanitation Data'!E88)),NA())</f>
        <v>#N/A</v>
      </c>
      <c r="AD94" s="100" t="e">
        <f ca="true">+IF(AND(ISNUMBER(OFFSET('Sanitation Data'!$E$11,0,10*ROW('Sanitation Data'!E88))),'Data Summary'!CS94="Yes"),OFFSET('Sanitation Data'!$E$11,0,10*ROW('Sanitation Data'!E88)),NA())</f>
        <v>#N/A</v>
      </c>
      <c r="AE94" s="100" t="e">
        <f ca="true">+IF(AND(ISNUMBER(OFFSET('Sanitation Data'!$E$12,0,10*ROW('Sanitation Data'!E88))),'Data Summary'!CT94="Yes"),OFFSET('Sanitation Data'!$E$12,0,10*ROW('Sanitation Data'!E88)),NA())</f>
        <v>#N/A</v>
      </c>
      <c r="AF94" s="100" t="e">
        <f ca="true">+IF(AND(ISNUMBER(OFFSET('Sanitation Data'!$F$4,0,10*ROW('Sanitation Data'!F88))),'Data Summary'!CU94="Yes"),100-OFFSET('Sanitation Data'!$F$4,0,10*ROW('Sanitation Data'!F88)),NA())</f>
        <v>#N/A</v>
      </c>
      <c r="AG94" s="100" t="e">
        <f ca="true">+IF(AND(ISNUMBER(OFFSET('Sanitation Data'!$F$6,0,10*ROW('Sanitation Data'!F88))),'Data Summary'!CV94="Yes"),OFFSET('Sanitation Data'!$F$6,0,10*ROW('Sanitation Data'!F88)),NA())</f>
        <v>#N/A</v>
      </c>
      <c r="AH94" s="100" t="e">
        <f ca="true">+IF(AND(ISNUMBER(OFFSET('Sanitation Data'!$F$10,0,10*ROW('Sanitation Data'!F88))),'Data Summary'!CW94="Yes"),OFFSET('Sanitation Data'!$F$10,0,10*ROW('Sanitation Data'!F88)),NA())</f>
        <v>#N/A</v>
      </c>
      <c r="AI94" s="100" t="e">
        <f ca="true">+IF(AND(ISNUMBER(OFFSET('Sanitation Data'!$F$11,0,10*ROW('Sanitation Data'!F88))),'Data Summary'!CX94="Yes"),OFFSET('Sanitation Data'!$F$11,0,10*ROW('Sanitation Data'!F88)),NA())</f>
        <v>#N/A</v>
      </c>
      <c r="AJ94" s="100" t="e">
        <f ca="true">+IF(AND(ISNUMBER(OFFSET('Sanitation Data'!$F$12,0,10*ROW('Sanitation Data'!F88))),'Data Summary'!CY94="Yes"),OFFSET('Sanitation Data'!$F$12,0,10*ROW('Sanitation Data'!F88)),NA())</f>
        <v>#N/A</v>
      </c>
      <c r="AK94" s="100" t="e">
        <f ca="true">+IF(AND(ISNUMBER(OFFSET('Sanitation Data'!$G$4,0,10*ROW('Sanitation Data'!G88))),'Data Summary'!CZ94="Yes"),100-OFFSET('Sanitation Data'!$G$4,0,10*ROW('Sanitation Data'!G88)),NA())</f>
        <v>#N/A</v>
      </c>
      <c r="AL94" s="100" t="e">
        <f ca="true">+IF(AND(ISNUMBER(OFFSET('Sanitation Data'!$G$6,0,10*ROW('Sanitation Data'!G88))),'Data Summary'!DA94="Yes"),OFFSET('Sanitation Data'!$G$6,0,10*ROW('Sanitation Data'!G88)),NA())</f>
        <v>#N/A</v>
      </c>
      <c r="AM94" s="100" t="e">
        <f ca="true">+IF(AND(ISNUMBER(OFFSET('Sanitation Data'!$G$10,0,10*ROW('Sanitation Data'!G88))),'Data Summary'!DB94="Yes"),OFFSET('Sanitation Data'!$G$10,0,10*ROW('Sanitation Data'!G88)),NA())</f>
        <v>#N/A</v>
      </c>
      <c r="AN94" s="100" t="e">
        <f ca="true">+IF(AND(ISNUMBER(OFFSET('Sanitation Data'!$G$11,0,10*ROW('Sanitation Data'!G88))),'Data Summary'!DC94="Yes"),OFFSET('Sanitation Data'!$G$11,0,10*ROW('Sanitation Data'!G88)),NA())</f>
        <v>#N/A</v>
      </c>
      <c r="AO94" s="100" t="e">
        <f ca="true">+IF(AND(ISNUMBER(OFFSET('Sanitation Data'!$G$12,0,10*ROW('Sanitation Data'!G88))),'Data Summary'!DD94="Yes"),OFFSET('Sanitation Data'!$G$12,0,10*ROW('Sanitation Data'!G88)),NA())</f>
        <v>#N/A</v>
      </c>
      <c r="AP94" s="100" t="e">
        <f ca="true">+IF(AND(ISNUMBER(OFFSET('Sanitation Data'!$H$4,0,10*ROW('Sanitation Data'!H88))),'Data Summary'!DE94="Yes"),100-OFFSET('Sanitation Data'!$H$4,0,10*ROW('Sanitation Data'!H88)),NA())</f>
        <v>#N/A</v>
      </c>
      <c r="AQ94" s="100" t="e">
        <f ca="true">+IF(AND(ISNUMBER(OFFSET('Sanitation Data'!$H$6,0,10*ROW('Sanitation Data'!H88))),'Data Summary'!DF94="Yes"),OFFSET('Sanitation Data'!$H$6,0,10*ROW('Sanitation Data'!H88)),NA())</f>
        <v>#N/A</v>
      </c>
      <c r="AR94" s="100" t="e">
        <f ca="true">+IF(AND(ISNUMBER(OFFSET('Sanitation Data'!$H$10,0,10*ROW('Sanitation Data'!H88))),'Data Summary'!DG94="Yes"),OFFSET('Sanitation Data'!$H$10,0,10*ROW('Sanitation Data'!H88)),NA())</f>
        <v>#N/A</v>
      </c>
      <c r="AS94" s="100" t="e">
        <f ca="true">+IF(AND(ISNUMBER(OFFSET('Sanitation Data'!$H$11,0,10*ROW('Sanitation Data'!H88))),'Data Summary'!DH94="Yes"),OFFSET('Sanitation Data'!$H$11,0,10*ROW('Sanitation Data'!H88)),NA())</f>
        <v>#N/A</v>
      </c>
      <c r="AT94" s="100" t="e">
        <f ca="true">+IF(AND(ISNUMBER(OFFSET('Sanitation Data'!$H$12,0,10*ROW('Sanitation Data'!H88))),'Data Summary'!DI94="Yes"),OFFSET('Sanitation Data'!$H$12,0,10*ROW('Sanitation Data'!H88)),NA())</f>
        <v>#N/A</v>
      </c>
      <c r="AU94" s="100" t="e">
        <f ca="true">+IF(AND(ISNUMBER(OFFSET('Sanitation Data'!$I$4,0,10*ROW('Sanitation Data'!I88))),'Data Summary'!DJ94="Yes"),100-OFFSET('Sanitation Data'!$I$4,0,10*ROW('Sanitation Data'!I88)),NA())</f>
        <v>#N/A</v>
      </c>
      <c r="AV94" s="100" t="e">
        <f ca="true">+IF(AND(ISNUMBER(OFFSET('Sanitation Data'!$I$6,0,10*ROW('Sanitation Data'!I88))),'Data Summary'!DK94="Yes"),OFFSET('Sanitation Data'!$I$6,0,10*ROW('Sanitation Data'!I88)),NA())</f>
        <v>#N/A</v>
      </c>
      <c r="AW94" s="100" t="e">
        <f ca="true">+IF(AND(ISNUMBER(OFFSET('Sanitation Data'!$I$10,0,10*ROW('Sanitation Data'!I88))),'Data Summary'!DL94="Yes"),OFFSET('Sanitation Data'!$I$10,0,10*ROW('Sanitation Data'!I88)),NA())</f>
        <v>#N/A</v>
      </c>
      <c r="AX94" s="100" t="e">
        <f ca="true">+IF(AND(ISNUMBER(OFFSET('Sanitation Data'!$I$11,0,10*ROW('Sanitation Data'!I88))),'Data Summary'!DM94="Yes"),OFFSET('Sanitation Data'!$I$11,0,10*ROW('Sanitation Data'!I88)),NA())</f>
        <v>#N/A</v>
      </c>
      <c r="AY94" s="100" t="e">
        <f ca="true">+IF(AND(ISNUMBER(OFFSET('Sanitation Data'!$I$12,0,10*ROW('Sanitation Data'!I88))),'Data Summary'!DN94="Yes"),OFFSET('Sanitation Data'!$I$12,0,10*ROW('Sanitation Data'!I88)),NA())</f>
        <v>#N/A</v>
      </c>
      <c r="AZ94" s="101" t="e">
        <f ca="true">+IF(AND(ISNUMBER(OFFSET('Hygiene Data'!$D$5,0,10*ROW('Hygiene Data'!D88))),'Data Summary'!DO94="Yes"),OFFSET('Hygiene Data'!$D$5,0,10*ROW('Hygiene Data'!D88)),NA())</f>
        <v>#N/A</v>
      </c>
      <c r="BA94" s="101" t="e">
        <f ca="true">+IF(AND(ISNUMBER(OFFSET('Hygiene Data'!$D$7,0,10*ROW('Hygiene Data'!D88))),'Data Summary'!DP94="Yes"),OFFSET('Hygiene Data'!$D$7,0,10*ROW('Hygiene Data'!D88)),NA())</f>
        <v>#N/A</v>
      </c>
      <c r="BB94" s="101" t="e">
        <f ca="true">+IF(AND(ISNUMBER(OFFSET('Hygiene Data'!$D$9,0,10*ROW('Hygiene Data'!D88))),'Data Summary'!DQ94="Yes"),OFFSET('Hygiene Data'!$D$9,0,10*ROW('Hygiene Data'!D88)),NA())</f>
        <v>#N/A</v>
      </c>
      <c r="BC94" s="101" t="e">
        <f ca="true">+IF(AND(ISNUMBER(OFFSET('Hygiene Data'!$E$5,0,10*ROW('Hygiene Data'!E88))),'Data Summary'!DR94="Yes"),OFFSET('Hygiene Data'!$E$5,0,10*ROW('Hygiene Data'!E88)),NA())</f>
        <v>#N/A</v>
      </c>
      <c r="BD94" s="101" t="e">
        <f ca="true">+IF(AND(ISNUMBER(OFFSET('Hygiene Data'!$E$7,0,10*ROW('Hygiene Data'!E88))),'Data Summary'!DS94="Yes"),OFFSET('Hygiene Data'!$E$7,0,10*ROW('Hygiene Data'!E88)),NA())</f>
        <v>#N/A</v>
      </c>
      <c r="BE94" s="101" t="e">
        <f ca="true">+IF(AND(ISNUMBER(OFFSET('Hygiene Data'!$E$9,0,10*ROW('Hygiene Data'!E88))),'Data Summary'!DT94="Yes"),OFFSET('Hygiene Data'!$E$9,0,10*ROW('Hygiene Data'!E88)),NA())</f>
        <v>#N/A</v>
      </c>
      <c r="BF94" s="101" t="e">
        <f ca="true">+IF(AND(ISNUMBER(OFFSET('Hygiene Data'!$F$5,0,10*ROW('Hygiene Data'!F88))),'Data Summary'!DU94="Yes"),OFFSET('Hygiene Data'!$F$5,0,10*ROW('Hygiene Data'!F88)),NA())</f>
        <v>#N/A</v>
      </c>
      <c r="BG94" s="101" t="e">
        <f ca="true">+IF(AND(ISNUMBER(OFFSET('Hygiene Data'!$F$7,0,10*ROW('Hygiene Data'!F88))),'Data Summary'!DV94="Yes"),OFFSET('Hygiene Data'!$F$7,0,10*ROW('Hygiene Data'!F88)),NA())</f>
        <v>#N/A</v>
      </c>
      <c r="BH94" s="101" t="e">
        <f ca="true">+IF(AND(ISNUMBER(OFFSET('Hygiene Data'!$F$9,0,10*ROW('Hygiene Data'!F88))),'Data Summary'!DW94="Yes"),OFFSET('Hygiene Data'!$F$9,0,10*ROW('Hygiene Data'!F88)),NA())</f>
        <v>#N/A</v>
      </c>
      <c r="BI94" s="101" t="e">
        <f ca="true">+IF(AND(ISNUMBER(OFFSET('Hygiene Data'!$G$5,0,10*ROW('Hygiene Data'!G88))),'Data Summary'!DX94="Yes"),OFFSET('Hygiene Data'!$G$5,0,10*ROW('Hygiene Data'!G88)),NA())</f>
        <v>#N/A</v>
      </c>
      <c r="BJ94" s="101" t="e">
        <f ca="true">+IF(AND(ISNUMBER(OFFSET('Hygiene Data'!$G$7,0,10*ROW('Hygiene Data'!G88))),'Data Summary'!DY94="Yes"),OFFSET('Hygiene Data'!$G$7,0,10*ROW('Hygiene Data'!G88)),NA())</f>
        <v>#N/A</v>
      </c>
      <c r="BK94" s="101" t="e">
        <f ca="true">+IF(AND(ISNUMBER(OFFSET('Hygiene Data'!$G$9,0,10*ROW('Hygiene Data'!G88))),'Data Summary'!DZ94="Yes"),OFFSET('Hygiene Data'!$G$9,0,10*ROW('Hygiene Data'!G88)),NA())</f>
        <v>#N/A</v>
      </c>
      <c r="BL94" s="101" t="e">
        <f ca="true">+IF(AND(ISNUMBER(OFFSET('Hygiene Data'!$H$5,0,10*ROW('Hygiene Data'!H88))),'Data Summary'!EA94="Yes"),OFFSET('Hygiene Data'!$H$5,0,10*ROW('Hygiene Data'!H88)),NA())</f>
        <v>#N/A</v>
      </c>
      <c r="BM94" s="101" t="e">
        <f ca="true">+IF(AND(ISNUMBER(OFFSET('Hygiene Data'!$H$7,0,10*ROW('Hygiene Data'!H88))),'Data Summary'!EB94="Yes"),OFFSET('Hygiene Data'!$H$7,0,10*ROW('Hygiene Data'!H88)),NA())</f>
        <v>#N/A</v>
      </c>
      <c r="BN94" s="101" t="e">
        <f ca="true">+IF(AND(ISNUMBER(OFFSET('Hygiene Data'!$H$9,0,10*ROW('Hygiene Data'!H88))),'Data Summary'!EC94="Yes"),OFFSET('Hygiene Data'!$H$9,0,10*ROW('Hygiene Data'!H88)),NA())</f>
        <v>#N/A</v>
      </c>
      <c r="BO94" s="101" t="e">
        <f ca="true">+IF(AND(ISNUMBER(OFFSET('Hygiene Data'!$I$5,0,10*ROW('Hygiene Data'!I88))),'Data Summary'!ED94="Yes"),OFFSET('Hygiene Data'!$I$5,0,10*ROW('Hygiene Data'!I88)),NA())</f>
        <v>#N/A</v>
      </c>
      <c r="BP94" s="101" t="e">
        <f ca="true">+IF(AND(ISNUMBER(OFFSET('Hygiene Data'!$I$7,0,10*ROW('Hygiene Data'!I88))),'Data Summary'!EE94="Yes"),OFFSET('Hygiene Data'!$I$7,0,10*ROW('Hygiene Data'!I88)),NA())</f>
        <v>#N/A</v>
      </c>
      <c r="BQ94" s="101" t="e">
        <f ca="true">+IF(AND(ISNUMBER(OFFSET('Hygiene Data'!$I$9,0,10*ROW('Hygiene Data'!I88))),'Data Summary'!EF94="Yes"),OFFSET('Hygiene Data'!$I$9,0,10*ROW('Hygiene Data'!I88)),NA())</f>
        <v>#N/A</v>
      </c>
    </row>
    <row xmlns:x14ac="http://schemas.microsoft.com/office/spreadsheetml/2009/9/ac" r="95" x14ac:dyDescent="0.2">
      <c r="A95" s="362" t="e">
        <f ca="true">+RIGHT('Data Summary'!A95,LEN('Data Summary'!A95)-9)</f>
        <v>#VALUE!</v>
      </c>
      <c r="B95" s="38" t="str">
        <f ca="true">+IF(ISTEXT('Data Summary'!B95),'Data Summary'!B95,"")</f>
        <v/>
      </c>
      <c r="C95" s="361" t="e">
        <f ca="true">+VALUE('Data Summary'!C95)</f>
        <v>#VALUE!</v>
      </c>
      <c r="D95" s="99" t="e">
        <f ca="true">+IF(AND(ISNUMBER(OFFSET('Water Data'!$D$4,0,10*ROW('Water Data'!D89))),'Data Summary'!BS95="Yes"),100-OFFSET('Water Data'!$D$4,0,10*ROW('Water Data'!D89)),NA())</f>
        <v>#N/A</v>
      </c>
      <c r="E95" s="99" t="e">
        <f ca="true">+IF(AND(ISNUMBER(OFFSET('Water Data'!$D$6,0,10*ROW('Water Data'!D89))),'Data Summary'!BT95="Yes"),OFFSET('Water Data'!$D$6,0,10*ROW('Water Data'!D89)),NA())</f>
        <v>#N/A</v>
      </c>
      <c r="F95" s="99" t="e">
        <f ca="true">+IF(AND(ISNUMBER(OFFSET('Water Data'!$D$9,0,10*ROW('Water Data'!D89))),'Data Summary'!BU95="Yes"),OFFSET('Water Data'!$D$9,0,10*ROW('Water Data'!D89)),NA())</f>
        <v>#N/A</v>
      </c>
      <c r="G95" s="99" t="e">
        <f ca="true">+IF(AND(ISNUMBER(OFFSET('Water Data'!$E$4,0,10*ROW('Water Data'!E89))),'Data Summary'!BV95="Yes"),100-OFFSET('Water Data'!$E$4,0,10*ROW('Water Data'!E89)),NA())</f>
        <v>#N/A</v>
      </c>
      <c r="H95" s="99" t="e">
        <f ca="true">+IF(AND(ISNUMBER(OFFSET('Water Data'!$E$6,0,10*ROW('Water Data'!E89))),'Data Summary'!BW95="Yes"),OFFSET('Water Data'!$E$6,0,10*ROW('Water Data'!E89)),NA())</f>
        <v>#N/A</v>
      </c>
      <c r="I95" s="99" t="e">
        <f ca="true">+IF(AND(ISNUMBER(OFFSET('Water Data'!$E$9,0,10*ROW('Water Data'!E89))),'Data Summary'!BX95="Yes"),OFFSET('Water Data'!$E$9,0,10*ROW('Water Data'!E89)),NA())</f>
        <v>#N/A</v>
      </c>
      <c r="J95" s="99" t="e">
        <f ca="true">+IF(AND(ISNUMBER(OFFSET('Water Data'!$F$4,0,10*ROW('Water Data'!F89))),'Data Summary'!BY95="Yes"),100-OFFSET('Water Data'!$F$4,0,10*ROW('Water Data'!F89)),NA())</f>
        <v>#N/A</v>
      </c>
      <c r="K95" s="99" t="e">
        <f ca="true">+IF(AND(ISNUMBER(OFFSET('Water Data'!$F$6,0,10*ROW('Water Data'!F89))),'Data Summary'!BZ95="Yes"),OFFSET('Water Data'!$F$6,0,10*ROW('Water Data'!F89)),NA())</f>
        <v>#N/A</v>
      </c>
      <c r="L95" s="99" t="e">
        <f ca="true">+IF(AND(ISNUMBER(OFFSET('Water Data'!$F$9,0,10*ROW('Water Data'!F89))),'Data Summary'!CA95="Yes"),OFFSET('Water Data'!$F$9,0,10*ROW('Water Data'!F89)),NA())</f>
        <v>#N/A</v>
      </c>
      <c r="M95" s="99" t="e">
        <f ca="true">+IF(AND(ISNUMBER(OFFSET('Water Data'!$G$4,0,10*ROW('Water Data'!G89))),'Data Summary'!CB95="Yes"),100-OFFSET('Water Data'!$G$4,0,10*ROW('Water Data'!G89)),NA())</f>
        <v>#N/A</v>
      </c>
      <c r="N95" s="99" t="e">
        <f ca="true">+IF(AND(ISNUMBER(OFFSET('Water Data'!$G$6,0,10*ROW('Water Data'!G89))),'Data Summary'!CC95="Yes"),OFFSET('Water Data'!$G$6,0,10*ROW('Water Data'!G89)),NA())</f>
        <v>#N/A</v>
      </c>
      <c r="O95" s="99" t="e">
        <f ca="true">+IF(AND(ISNUMBER(OFFSET('Water Data'!$G$9,0,10*ROW('Water Data'!G89))),'Data Summary'!CD95="Yes"),OFFSET('Water Data'!$G$9,0,10*ROW('Water Data'!G89)),NA())</f>
        <v>#N/A</v>
      </c>
      <c r="P95" s="99" t="e">
        <f ca="true">+IF(AND(ISNUMBER(OFFSET('Water Data'!$H$4,0,10*ROW('Water Data'!H89))),'Data Summary'!CE95="Yes"),100-OFFSET('Water Data'!$H$4,0,10*ROW('Water Data'!H89)),NA())</f>
        <v>#N/A</v>
      </c>
      <c r="Q95" s="99" t="e">
        <f ca="true">+IF(AND(ISNUMBER(OFFSET('Water Data'!$H$6,0,10*ROW('Water Data'!H89))),'Data Summary'!CF95="Yes"),OFFSET('Water Data'!$H$6,0,10*ROW('Water Data'!H89)),NA())</f>
        <v>#N/A</v>
      </c>
      <c r="R95" s="99" t="e">
        <f ca="true">+IF(AND(ISNUMBER(OFFSET('Water Data'!$H$9,0,10*ROW('Water Data'!H89))),'Data Summary'!CG95="Yes"),OFFSET('Water Data'!$H$9,0,10*ROW('Water Data'!H89)),NA())</f>
        <v>#N/A</v>
      </c>
      <c r="S95" s="99" t="e">
        <f ca="true">+IF(AND(ISNUMBER(OFFSET('Water Data'!$I$4,0,10*ROW('Water Data'!I89))),'Data Summary'!CH95="Yes"),100-OFFSET('Water Data'!$I$4,0,10*ROW('Water Data'!I89)),NA())</f>
        <v>#N/A</v>
      </c>
      <c r="T95" s="99" t="e">
        <f ca="true">+IF(AND(ISNUMBER(OFFSET('Water Data'!$I$6,0,10*ROW('Water Data'!I89))),'Data Summary'!CI95="Yes"),OFFSET('Water Data'!$I$6,0,10*ROW('Water Data'!I89)),NA())</f>
        <v>#N/A</v>
      </c>
      <c r="U95" s="99" t="e">
        <f ca="true">+IF(AND(ISNUMBER(OFFSET('Water Data'!$I$9,0,10*ROW('Water Data'!I89))),'Data Summary'!CJ95="Yes"),OFFSET('Water Data'!$I$9,0,10*ROW('Water Data'!I89)),NA())</f>
        <v>#N/A</v>
      </c>
      <c r="V95" s="100" t="e">
        <f ca="true">+IF(AND(ISNUMBER(OFFSET('Sanitation Data'!$D$4,0,10*ROW('Sanitation Data'!D89))),'Data Summary'!CK95="Yes"),100-OFFSET('Sanitation Data'!$D$4,0,10*ROW('Sanitation Data'!D89)),NA())</f>
        <v>#N/A</v>
      </c>
      <c r="W95" s="100" t="e">
        <f ca="true">+IF(AND(ISNUMBER(OFFSET('Sanitation Data'!$D$6,0,10*ROW('Sanitation Data'!D89))),'Data Summary'!CL95="Yes"),OFFSET('Sanitation Data'!$D$6,0,10*ROW('Sanitation Data'!D89)),NA())</f>
        <v>#N/A</v>
      </c>
      <c r="X95" s="100" t="e">
        <f ca="true">+IF(AND(ISNUMBER(OFFSET('Sanitation Data'!$D$10,0,10*ROW('Sanitation Data'!D89))),'Data Summary'!CM95="Yes"),OFFSET('Sanitation Data'!$D$10,0,10*ROW('Sanitation Data'!D89)),NA())</f>
        <v>#N/A</v>
      </c>
      <c r="Y95" s="100" t="e">
        <f ca="true">+IF(AND(ISNUMBER(OFFSET('Sanitation Data'!$D$11,0,10*ROW('Sanitation Data'!D89))),'Data Summary'!CN95="Yes"),OFFSET('Sanitation Data'!$D$11,0,10*ROW('Sanitation Data'!D89)),NA())</f>
        <v>#N/A</v>
      </c>
      <c r="Z95" s="100" t="e">
        <f ca="true">+IF(AND(ISNUMBER(OFFSET('Sanitation Data'!$D$12,0,10*ROW('Sanitation Data'!D89))),'Data Summary'!CO95="Yes"),OFFSET('Sanitation Data'!$D$12,0,10*ROW('Sanitation Data'!D89)),NA())</f>
        <v>#N/A</v>
      </c>
      <c r="AA95" s="100" t="e">
        <f ca="true">+IF(AND(ISNUMBER(OFFSET('Sanitation Data'!$E$4,0,10*ROW('Sanitation Data'!E89))),'Data Summary'!CP95="Yes"),100-OFFSET('Sanitation Data'!$E$4,0,10*ROW('Sanitation Data'!E89)),NA())</f>
        <v>#N/A</v>
      </c>
      <c r="AB95" s="100" t="e">
        <f ca="true">+IF(AND(ISNUMBER(OFFSET('Sanitation Data'!$E$6,0,10*ROW('Sanitation Data'!E89))),'Data Summary'!CQ95="Yes"),OFFSET('Sanitation Data'!$E$6,0,10*ROW('Sanitation Data'!E89)),NA())</f>
        <v>#N/A</v>
      </c>
      <c r="AC95" s="100" t="e">
        <f ca="true">+IF(AND(ISNUMBER(OFFSET('Sanitation Data'!$E$10,0,10*ROW('Sanitation Data'!E89))),'Data Summary'!CR95="Yes"),OFFSET('Sanitation Data'!$E$10,0,10*ROW('Sanitation Data'!E89)),NA())</f>
        <v>#N/A</v>
      </c>
      <c r="AD95" s="100" t="e">
        <f ca="true">+IF(AND(ISNUMBER(OFFSET('Sanitation Data'!$E$11,0,10*ROW('Sanitation Data'!E89))),'Data Summary'!CS95="Yes"),OFFSET('Sanitation Data'!$E$11,0,10*ROW('Sanitation Data'!E89)),NA())</f>
        <v>#N/A</v>
      </c>
      <c r="AE95" s="100" t="e">
        <f ca="true">+IF(AND(ISNUMBER(OFFSET('Sanitation Data'!$E$12,0,10*ROW('Sanitation Data'!E89))),'Data Summary'!CT95="Yes"),OFFSET('Sanitation Data'!$E$12,0,10*ROW('Sanitation Data'!E89)),NA())</f>
        <v>#N/A</v>
      </c>
      <c r="AF95" s="100" t="e">
        <f ca="true">+IF(AND(ISNUMBER(OFFSET('Sanitation Data'!$F$4,0,10*ROW('Sanitation Data'!F89))),'Data Summary'!CU95="Yes"),100-OFFSET('Sanitation Data'!$F$4,0,10*ROW('Sanitation Data'!F89)),NA())</f>
        <v>#N/A</v>
      </c>
      <c r="AG95" s="100" t="e">
        <f ca="true">+IF(AND(ISNUMBER(OFFSET('Sanitation Data'!$F$6,0,10*ROW('Sanitation Data'!F89))),'Data Summary'!CV95="Yes"),OFFSET('Sanitation Data'!$F$6,0,10*ROW('Sanitation Data'!F89)),NA())</f>
        <v>#N/A</v>
      </c>
      <c r="AH95" s="100" t="e">
        <f ca="true">+IF(AND(ISNUMBER(OFFSET('Sanitation Data'!$F$10,0,10*ROW('Sanitation Data'!F89))),'Data Summary'!CW95="Yes"),OFFSET('Sanitation Data'!$F$10,0,10*ROW('Sanitation Data'!F89)),NA())</f>
        <v>#N/A</v>
      </c>
      <c r="AI95" s="100" t="e">
        <f ca="true">+IF(AND(ISNUMBER(OFFSET('Sanitation Data'!$F$11,0,10*ROW('Sanitation Data'!F89))),'Data Summary'!CX95="Yes"),OFFSET('Sanitation Data'!$F$11,0,10*ROW('Sanitation Data'!F89)),NA())</f>
        <v>#N/A</v>
      </c>
      <c r="AJ95" s="100" t="e">
        <f ca="true">+IF(AND(ISNUMBER(OFFSET('Sanitation Data'!$F$12,0,10*ROW('Sanitation Data'!F89))),'Data Summary'!CY95="Yes"),OFFSET('Sanitation Data'!$F$12,0,10*ROW('Sanitation Data'!F89)),NA())</f>
        <v>#N/A</v>
      </c>
      <c r="AK95" s="100" t="e">
        <f ca="true">+IF(AND(ISNUMBER(OFFSET('Sanitation Data'!$G$4,0,10*ROW('Sanitation Data'!G89))),'Data Summary'!CZ95="Yes"),100-OFFSET('Sanitation Data'!$G$4,0,10*ROW('Sanitation Data'!G89)),NA())</f>
        <v>#N/A</v>
      </c>
      <c r="AL95" s="100" t="e">
        <f ca="true">+IF(AND(ISNUMBER(OFFSET('Sanitation Data'!$G$6,0,10*ROW('Sanitation Data'!G89))),'Data Summary'!DA95="Yes"),OFFSET('Sanitation Data'!$G$6,0,10*ROW('Sanitation Data'!G89)),NA())</f>
        <v>#N/A</v>
      </c>
      <c r="AM95" s="100" t="e">
        <f ca="true">+IF(AND(ISNUMBER(OFFSET('Sanitation Data'!$G$10,0,10*ROW('Sanitation Data'!G89))),'Data Summary'!DB95="Yes"),OFFSET('Sanitation Data'!$G$10,0,10*ROW('Sanitation Data'!G89)),NA())</f>
        <v>#N/A</v>
      </c>
      <c r="AN95" s="100" t="e">
        <f ca="true">+IF(AND(ISNUMBER(OFFSET('Sanitation Data'!$G$11,0,10*ROW('Sanitation Data'!G89))),'Data Summary'!DC95="Yes"),OFFSET('Sanitation Data'!$G$11,0,10*ROW('Sanitation Data'!G89)),NA())</f>
        <v>#N/A</v>
      </c>
      <c r="AO95" s="100" t="e">
        <f ca="true">+IF(AND(ISNUMBER(OFFSET('Sanitation Data'!$G$12,0,10*ROW('Sanitation Data'!G89))),'Data Summary'!DD95="Yes"),OFFSET('Sanitation Data'!$G$12,0,10*ROW('Sanitation Data'!G89)),NA())</f>
        <v>#N/A</v>
      </c>
      <c r="AP95" s="100" t="e">
        <f ca="true">+IF(AND(ISNUMBER(OFFSET('Sanitation Data'!$H$4,0,10*ROW('Sanitation Data'!H89))),'Data Summary'!DE95="Yes"),100-OFFSET('Sanitation Data'!$H$4,0,10*ROW('Sanitation Data'!H89)),NA())</f>
        <v>#N/A</v>
      </c>
      <c r="AQ95" s="100" t="e">
        <f ca="true">+IF(AND(ISNUMBER(OFFSET('Sanitation Data'!$H$6,0,10*ROW('Sanitation Data'!H89))),'Data Summary'!DF95="Yes"),OFFSET('Sanitation Data'!$H$6,0,10*ROW('Sanitation Data'!H89)),NA())</f>
        <v>#N/A</v>
      </c>
      <c r="AR95" s="100" t="e">
        <f ca="true">+IF(AND(ISNUMBER(OFFSET('Sanitation Data'!$H$10,0,10*ROW('Sanitation Data'!H89))),'Data Summary'!DG95="Yes"),OFFSET('Sanitation Data'!$H$10,0,10*ROW('Sanitation Data'!H89)),NA())</f>
        <v>#N/A</v>
      </c>
      <c r="AS95" s="100" t="e">
        <f ca="true">+IF(AND(ISNUMBER(OFFSET('Sanitation Data'!$H$11,0,10*ROW('Sanitation Data'!H89))),'Data Summary'!DH95="Yes"),OFFSET('Sanitation Data'!$H$11,0,10*ROW('Sanitation Data'!H89)),NA())</f>
        <v>#N/A</v>
      </c>
      <c r="AT95" s="100" t="e">
        <f ca="true">+IF(AND(ISNUMBER(OFFSET('Sanitation Data'!$H$12,0,10*ROW('Sanitation Data'!H89))),'Data Summary'!DI95="Yes"),OFFSET('Sanitation Data'!$H$12,0,10*ROW('Sanitation Data'!H89)),NA())</f>
        <v>#N/A</v>
      </c>
      <c r="AU95" s="100" t="e">
        <f ca="true">+IF(AND(ISNUMBER(OFFSET('Sanitation Data'!$I$4,0,10*ROW('Sanitation Data'!I89))),'Data Summary'!DJ95="Yes"),100-OFFSET('Sanitation Data'!$I$4,0,10*ROW('Sanitation Data'!I89)),NA())</f>
        <v>#N/A</v>
      </c>
      <c r="AV95" s="100" t="e">
        <f ca="true">+IF(AND(ISNUMBER(OFFSET('Sanitation Data'!$I$6,0,10*ROW('Sanitation Data'!I89))),'Data Summary'!DK95="Yes"),OFFSET('Sanitation Data'!$I$6,0,10*ROW('Sanitation Data'!I89)),NA())</f>
        <v>#N/A</v>
      </c>
      <c r="AW95" s="100" t="e">
        <f ca="true">+IF(AND(ISNUMBER(OFFSET('Sanitation Data'!$I$10,0,10*ROW('Sanitation Data'!I89))),'Data Summary'!DL95="Yes"),OFFSET('Sanitation Data'!$I$10,0,10*ROW('Sanitation Data'!I89)),NA())</f>
        <v>#N/A</v>
      </c>
      <c r="AX95" s="100" t="e">
        <f ca="true">+IF(AND(ISNUMBER(OFFSET('Sanitation Data'!$I$11,0,10*ROW('Sanitation Data'!I89))),'Data Summary'!DM95="Yes"),OFFSET('Sanitation Data'!$I$11,0,10*ROW('Sanitation Data'!I89)),NA())</f>
        <v>#N/A</v>
      </c>
      <c r="AY95" s="100" t="e">
        <f ca="true">+IF(AND(ISNUMBER(OFFSET('Sanitation Data'!$I$12,0,10*ROW('Sanitation Data'!I89))),'Data Summary'!DN95="Yes"),OFFSET('Sanitation Data'!$I$12,0,10*ROW('Sanitation Data'!I89)),NA())</f>
        <v>#N/A</v>
      </c>
      <c r="AZ95" s="101" t="e">
        <f ca="true">+IF(AND(ISNUMBER(OFFSET('Hygiene Data'!$D$5,0,10*ROW('Hygiene Data'!D89))),'Data Summary'!DO95="Yes"),OFFSET('Hygiene Data'!$D$5,0,10*ROW('Hygiene Data'!D89)),NA())</f>
        <v>#N/A</v>
      </c>
      <c r="BA95" s="101" t="e">
        <f ca="true">+IF(AND(ISNUMBER(OFFSET('Hygiene Data'!$D$7,0,10*ROW('Hygiene Data'!D89))),'Data Summary'!DP95="Yes"),OFFSET('Hygiene Data'!$D$7,0,10*ROW('Hygiene Data'!D89)),NA())</f>
        <v>#N/A</v>
      </c>
      <c r="BB95" s="101" t="e">
        <f ca="true">+IF(AND(ISNUMBER(OFFSET('Hygiene Data'!$D$9,0,10*ROW('Hygiene Data'!D89))),'Data Summary'!DQ95="Yes"),OFFSET('Hygiene Data'!$D$9,0,10*ROW('Hygiene Data'!D89)),NA())</f>
        <v>#N/A</v>
      </c>
      <c r="BC95" s="101" t="e">
        <f ca="true">+IF(AND(ISNUMBER(OFFSET('Hygiene Data'!$E$5,0,10*ROW('Hygiene Data'!E89))),'Data Summary'!DR95="Yes"),OFFSET('Hygiene Data'!$E$5,0,10*ROW('Hygiene Data'!E89)),NA())</f>
        <v>#N/A</v>
      </c>
      <c r="BD95" s="101" t="e">
        <f ca="true">+IF(AND(ISNUMBER(OFFSET('Hygiene Data'!$E$7,0,10*ROW('Hygiene Data'!E89))),'Data Summary'!DS95="Yes"),OFFSET('Hygiene Data'!$E$7,0,10*ROW('Hygiene Data'!E89)),NA())</f>
        <v>#N/A</v>
      </c>
      <c r="BE95" s="101" t="e">
        <f ca="true">+IF(AND(ISNUMBER(OFFSET('Hygiene Data'!$E$9,0,10*ROW('Hygiene Data'!E89))),'Data Summary'!DT95="Yes"),OFFSET('Hygiene Data'!$E$9,0,10*ROW('Hygiene Data'!E89)),NA())</f>
        <v>#N/A</v>
      </c>
      <c r="BF95" s="101" t="e">
        <f ca="true">+IF(AND(ISNUMBER(OFFSET('Hygiene Data'!$F$5,0,10*ROW('Hygiene Data'!F89))),'Data Summary'!DU95="Yes"),OFFSET('Hygiene Data'!$F$5,0,10*ROW('Hygiene Data'!F89)),NA())</f>
        <v>#N/A</v>
      </c>
      <c r="BG95" s="101" t="e">
        <f ca="true">+IF(AND(ISNUMBER(OFFSET('Hygiene Data'!$F$7,0,10*ROW('Hygiene Data'!F89))),'Data Summary'!DV95="Yes"),OFFSET('Hygiene Data'!$F$7,0,10*ROW('Hygiene Data'!F89)),NA())</f>
        <v>#N/A</v>
      </c>
      <c r="BH95" s="101" t="e">
        <f ca="true">+IF(AND(ISNUMBER(OFFSET('Hygiene Data'!$F$9,0,10*ROW('Hygiene Data'!F89))),'Data Summary'!DW95="Yes"),OFFSET('Hygiene Data'!$F$9,0,10*ROW('Hygiene Data'!F89)),NA())</f>
        <v>#N/A</v>
      </c>
      <c r="BI95" s="101" t="e">
        <f ca="true">+IF(AND(ISNUMBER(OFFSET('Hygiene Data'!$G$5,0,10*ROW('Hygiene Data'!G89))),'Data Summary'!DX95="Yes"),OFFSET('Hygiene Data'!$G$5,0,10*ROW('Hygiene Data'!G89)),NA())</f>
        <v>#N/A</v>
      </c>
      <c r="BJ95" s="101" t="e">
        <f ca="true">+IF(AND(ISNUMBER(OFFSET('Hygiene Data'!$G$7,0,10*ROW('Hygiene Data'!G89))),'Data Summary'!DY95="Yes"),OFFSET('Hygiene Data'!$G$7,0,10*ROW('Hygiene Data'!G89)),NA())</f>
        <v>#N/A</v>
      </c>
      <c r="BK95" s="101" t="e">
        <f ca="true">+IF(AND(ISNUMBER(OFFSET('Hygiene Data'!$G$9,0,10*ROW('Hygiene Data'!G89))),'Data Summary'!DZ95="Yes"),OFFSET('Hygiene Data'!$G$9,0,10*ROW('Hygiene Data'!G89)),NA())</f>
        <v>#N/A</v>
      </c>
      <c r="BL95" s="101" t="e">
        <f ca="true">+IF(AND(ISNUMBER(OFFSET('Hygiene Data'!$H$5,0,10*ROW('Hygiene Data'!H89))),'Data Summary'!EA95="Yes"),OFFSET('Hygiene Data'!$H$5,0,10*ROW('Hygiene Data'!H89)),NA())</f>
        <v>#N/A</v>
      </c>
      <c r="BM95" s="101" t="e">
        <f ca="true">+IF(AND(ISNUMBER(OFFSET('Hygiene Data'!$H$7,0,10*ROW('Hygiene Data'!H89))),'Data Summary'!EB95="Yes"),OFFSET('Hygiene Data'!$H$7,0,10*ROW('Hygiene Data'!H89)),NA())</f>
        <v>#N/A</v>
      </c>
      <c r="BN95" s="101" t="e">
        <f ca="true">+IF(AND(ISNUMBER(OFFSET('Hygiene Data'!$H$9,0,10*ROW('Hygiene Data'!H89))),'Data Summary'!EC95="Yes"),OFFSET('Hygiene Data'!$H$9,0,10*ROW('Hygiene Data'!H89)),NA())</f>
        <v>#N/A</v>
      </c>
      <c r="BO95" s="101" t="e">
        <f ca="true">+IF(AND(ISNUMBER(OFFSET('Hygiene Data'!$I$5,0,10*ROW('Hygiene Data'!I89))),'Data Summary'!ED95="Yes"),OFFSET('Hygiene Data'!$I$5,0,10*ROW('Hygiene Data'!I89)),NA())</f>
        <v>#N/A</v>
      </c>
      <c r="BP95" s="101" t="e">
        <f ca="true">+IF(AND(ISNUMBER(OFFSET('Hygiene Data'!$I$7,0,10*ROW('Hygiene Data'!I89))),'Data Summary'!EE95="Yes"),OFFSET('Hygiene Data'!$I$7,0,10*ROW('Hygiene Data'!I89)),NA())</f>
        <v>#N/A</v>
      </c>
      <c r="BQ95" s="101" t="e">
        <f ca="true">+IF(AND(ISNUMBER(OFFSET('Hygiene Data'!$I$9,0,10*ROW('Hygiene Data'!I89))),'Data Summary'!EF95="Yes"),OFFSET('Hygiene Data'!$I$9,0,10*ROW('Hygiene Data'!I89)),NA())</f>
        <v>#N/A</v>
      </c>
    </row>
    <row xmlns:x14ac="http://schemas.microsoft.com/office/spreadsheetml/2009/9/ac" r="96" x14ac:dyDescent="0.2">
      <c r="A96" s="362" t="e">
        <f ca="true">+RIGHT('Data Summary'!A96,LEN('Data Summary'!A96)-9)</f>
        <v>#VALUE!</v>
      </c>
      <c r="B96" s="38" t="str">
        <f ca="true">+IF(ISTEXT('Data Summary'!B96),'Data Summary'!B96,"")</f>
        <v/>
      </c>
      <c r="C96" s="361" t="e">
        <f ca="true">+VALUE('Data Summary'!C96)</f>
        <v>#VALUE!</v>
      </c>
      <c r="D96" s="99" t="e">
        <f ca="true">+IF(AND(ISNUMBER(OFFSET('Water Data'!$D$4,0,10*ROW('Water Data'!D90))),'Data Summary'!BS96="Yes"),100-OFFSET('Water Data'!$D$4,0,10*ROW('Water Data'!D90)),NA())</f>
        <v>#N/A</v>
      </c>
      <c r="E96" s="99" t="e">
        <f ca="true">+IF(AND(ISNUMBER(OFFSET('Water Data'!$D$6,0,10*ROW('Water Data'!D90))),'Data Summary'!BT96="Yes"),OFFSET('Water Data'!$D$6,0,10*ROW('Water Data'!D90)),NA())</f>
        <v>#N/A</v>
      </c>
      <c r="F96" s="99" t="e">
        <f ca="true">+IF(AND(ISNUMBER(OFFSET('Water Data'!$D$9,0,10*ROW('Water Data'!D90))),'Data Summary'!BU96="Yes"),OFFSET('Water Data'!$D$9,0,10*ROW('Water Data'!D90)),NA())</f>
        <v>#N/A</v>
      </c>
      <c r="G96" s="99" t="e">
        <f ca="true">+IF(AND(ISNUMBER(OFFSET('Water Data'!$E$4,0,10*ROW('Water Data'!E90))),'Data Summary'!BV96="Yes"),100-OFFSET('Water Data'!$E$4,0,10*ROW('Water Data'!E90)),NA())</f>
        <v>#N/A</v>
      </c>
      <c r="H96" s="99" t="e">
        <f ca="true">+IF(AND(ISNUMBER(OFFSET('Water Data'!$E$6,0,10*ROW('Water Data'!E90))),'Data Summary'!BW96="Yes"),OFFSET('Water Data'!$E$6,0,10*ROW('Water Data'!E90)),NA())</f>
        <v>#N/A</v>
      </c>
      <c r="I96" s="99" t="e">
        <f ca="true">+IF(AND(ISNUMBER(OFFSET('Water Data'!$E$9,0,10*ROW('Water Data'!E90))),'Data Summary'!BX96="Yes"),OFFSET('Water Data'!$E$9,0,10*ROW('Water Data'!E90)),NA())</f>
        <v>#N/A</v>
      </c>
      <c r="J96" s="99" t="e">
        <f ca="true">+IF(AND(ISNUMBER(OFFSET('Water Data'!$F$4,0,10*ROW('Water Data'!F90))),'Data Summary'!BY96="Yes"),100-OFFSET('Water Data'!$F$4,0,10*ROW('Water Data'!F90)),NA())</f>
        <v>#N/A</v>
      </c>
      <c r="K96" s="99" t="e">
        <f ca="true">+IF(AND(ISNUMBER(OFFSET('Water Data'!$F$6,0,10*ROW('Water Data'!F90))),'Data Summary'!BZ96="Yes"),OFFSET('Water Data'!$F$6,0,10*ROW('Water Data'!F90)),NA())</f>
        <v>#N/A</v>
      </c>
      <c r="L96" s="99" t="e">
        <f ca="true">+IF(AND(ISNUMBER(OFFSET('Water Data'!$F$9,0,10*ROW('Water Data'!F90))),'Data Summary'!CA96="Yes"),OFFSET('Water Data'!$F$9,0,10*ROW('Water Data'!F90)),NA())</f>
        <v>#N/A</v>
      </c>
      <c r="M96" s="99" t="e">
        <f ca="true">+IF(AND(ISNUMBER(OFFSET('Water Data'!$G$4,0,10*ROW('Water Data'!G90))),'Data Summary'!CB96="Yes"),100-OFFSET('Water Data'!$G$4,0,10*ROW('Water Data'!G90)),NA())</f>
        <v>#N/A</v>
      </c>
      <c r="N96" s="99" t="e">
        <f ca="true">+IF(AND(ISNUMBER(OFFSET('Water Data'!$G$6,0,10*ROW('Water Data'!G90))),'Data Summary'!CC96="Yes"),OFFSET('Water Data'!$G$6,0,10*ROW('Water Data'!G90)),NA())</f>
        <v>#N/A</v>
      </c>
      <c r="O96" s="99" t="e">
        <f ca="true">+IF(AND(ISNUMBER(OFFSET('Water Data'!$G$9,0,10*ROW('Water Data'!G90))),'Data Summary'!CD96="Yes"),OFFSET('Water Data'!$G$9,0,10*ROW('Water Data'!G90)),NA())</f>
        <v>#N/A</v>
      </c>
      <c r="P96" s="99" t="e">
        <f ca="true">+IF(AND(ISNUMBER(OFFSET('Water Data'!$H$4,0,10*ROW('Water Data'!H90))),'Data Summary'!CE96="Yes"),100-OFFSET('Water Data'!$H$4,0,10*ROW('Water Data'!H90)),NA())</f>
        <v>#N/A</v>
      </c>
      <c r="Q96" s="99" t="e">
        <f ca="true">+IF(AND(ISNUMBER(OFFSET('Water Data'!$H$6,0,10*ROW('Water Data'!H90))),'Data Summary'!CF96="Yes"),OFFSET('Water Data'!$H$6,0,10*ROW('Water Data'!H90)),NA())</f>
        <v>#N/A</v>
      </c>
      <c r="R96" s="99" t="e">
        <f ca="true">+IF(AND(ISNUMBER(OFFSET('Water Data'!$H$9,0,10*ROW('Water Data'!H90))),'Data Summary'!CG96="Yes"),OFFSET('Water Data'!$H$9,0,10*ROW('Water Data'!H90)),NA())</f>
        <v>#N/A</v>
      </c>
      <c r="S96" s="99" t="e">
        <f ca="true">+IF(AND(ISNUMBER(OFFSET('Water Data'!$I$4,0,10*ROW('Water Data'!I90))),'Data Summary'!CH96="Yes"),100-OFFSET('Water Data'!$I$4,0,10*ROW('Water Data'!I90)),NA())</f>
        <v>#N/A</v>
      </c>
      <c r="T96" s="99" t="e">
        <f ca="true">+IF(AND(ISNUMBER(OFFSET('Water Data'!$I$6,0,10*ROW('Water Data'!I90))),'Data Summary'!CI96="Yes"),OFFSET('Water Data'!$I$6,0,10*ROW('Water Data'!I90)),NA())</f>
        <v>#N/A</v>
      </c>
      <c r="U96" s="99" t="e">
        <f ca="true">+IF(AND(ISNUMBER(OFFSET('Water Data'!$I$9,0,10*ROW('Water Data'!I90))),'Data Summary'!CJ96="Yes"),OFFSET('Water Data'!$I$9,0,10*ROW('Water Data'!I90)),NA())</f>
        <v>#N/A</v>
      </c>
      <c r="V96" s="100" t="e">
        <f ca="true">+IF(AND(ISNUMBER(OFFSET('Sanitation Data'!$D$4,0,10*ROW('Sanitation Data'!D90))),'Data Summary'!CK96="Yes"),100-OFFSET('Sanitation Data'!$D$4,0,10*ROW('Sanitation Data'!D90)),NA())</f>
        <v>#N/A</v>
      </c>
      <c r="W96" s="100" t="e">
        <f ca="true">+IF(AND(ISNUMBER(OFFSET('Sanitation Data'!$D$6,0,10*ROW('Sanitation Data'!D90))),'Data Summary'!CL96="Yes"),OFFSET('Sanitation Data'!$D$6,0,10*ROW('Sanitation Data'!D90)),NA())</f>
        <v>#N/A</v>
      </c>
      <c r="X96" s="100" t="e">
        <f ca="true">+IF(AND(ISNUMBER(OFFSET('Sanitation Data'!$D$10,0,10*ROW('Sanitation Data'!D90))),'Data Summary'!CM96="Yes"),OFFSET('Sanitation Data'!$D$10,0,10*ROW('Sanitation Data'!D90)),NA())</f>
        <v>#N/A</v>
      </c>
      <c r="Y96" s="100" t="e">
        <f ca="true">+IF(AND(ISNUMBER(OFFSET('Sanitation Data'!$D$11,0,10*ROW('Sanitation Data'!D90))),'Data Summary'!CN96="Yes"),OFFSET('Sanitation Data'!$D$11,0,10*ROW('Sanitation Data'!D90)),NA())</f>
        <v>#N/A</v>
      </c>
      <c r="Z96" s="100" t="e">
        <f ca="true">+IF(AND(ISNUMBER(OFFSET('Sanitation Data'!$D$12,0,10*ROW('Sanitation Data'!D90))),'Data Summary'!CO96="Yes"),OFFSET('Sanitation Data'!$D$12,0,10*ROW('Sanitation Data'!D90)),NA())</f>
        <v>#N/A</v>
      </c>
      <c r="AA96" s="100" t="e">
        <f ca="true">+IF(AND(ISNUMBER(OFFSET('Sanitation Data'!$E$4,0,10*ROW('Sanitation Data'!E90))),'Data Summary'!CP96="Yes"),100-OFFSET('Sanitation Data'!$E$4,0,10*ROW('Sanitation Data'!E90)),NA())</f>
        <v>#N/A</v>
      </c>
      <c r="AB96" s="100" t="e">
        <f ca="true">+IF(AND(ISNUMBER(OFFSET('Sanitation Data'!$E$6,0,10*ROW('Sanitation Data'!E90))),'Data Summary'!CQ96="Yes"),OFFSET('Sanitation Data'!$E$6,0,10*ROW('Sanitation Data'!E90)),NA())</f>
        <v>#N/A</v>
      </c>
      <c r="AC96" s="100" t="e">
        <f ca="true">+IF(AND(ISNUMBER(OFFSET('Sanitation Data'!$E$10,0,10*ROW('Sanitation Data'!E90))),'Data Summary'!CR96="Yes"),OFFSET('Sanitation Data'!$E$10,0,10*ROW('Sanitation Data'!E90)),NA())</f>
        <v>#N/A</v>
      </c>
      <c r="AD96" s="100" t="e">
        <f ca="true">+IF(AND(ISNUMBER(OFFSET('Sanitation Data'!$E$11,0,10*ROW('Sanitation Data'!E90))),'Data Summary'!CS96="Yes"),OFFSET('Sanitation Data'!$E$11,0,10*ROW('Sanitation Data'!E90)),NA())</f>
        <v>#N/A</v>
      </c>
      <c r="AE96" s="100" t="e">
        <f ca="true">+IF(AND(ISNUMBER(OFFSET('Sanitation Data'!$E$12,0,10*ROW('Sanitation Data'!E90))),'Data Summary'!CT96="Yes"),OFFSET('Sanitation Data'!$E$12,0,10*ROW('Sanitation Data'!E90)),NA())</f>
        <v>#N/A</v>
      </c>
      <c r="AF96" s="100" t="e">
        <f ca="true">+IF(AND(ISNUMBER(OFFSET('Sanitation Data'!$F$4,0,10*ROW('Sanitation Data'!F90))),'Data Summary'!CU96="Yes"),100-OFFSET('Sanitation Data'!$F$4,0,10*ROW('Sanitation Data'!F90)),NA())</f>
        <v>#N/A</v>
      </c>
      <c r="AG96" s="100" t="e">
        <f ca="true">+IF(AND(ISNUMBER(OFFSET('Sanitation Data'!$F$6,0,10*ROW('Sanitation Data'!F90))),'Data Summary'!CV96="Yes"),OFFSET('Sanitation Data'!$F$6,0,10*ROW('Sanitation Data'!F90)),NA())</f>
        <v>#N/A</v>
      </c>
      <c r="AH96" s="100" t="e">
        <f ca="true">+IF(AND(ISNUMBER(OFFSET('Sanitation Data'!$F$10,0,10*ROW('Sanitation Data'!F90))),'Data Summary'!CW96="Yes"),OFFSET('Sanitation Data'!$F$10,0,10*ROW('Sanitation Data'!F90)),NA())</f>
        <v>#N/A</v>
      </c>
      <c r="AI96" s="100" t="e">
        <f ca="true">+IF(AND(ISNUMBER(OFFSET('Sanitation Data'!$F$11,0,10*ROW('Sanitation Data'!F90))),'Data Summary'!CX96="Yes"),OFFSET('Sanitation Data'!$F$11,0,10*ROW('Sanitation Data'!F90)),NA())</f>
        <v>#N/A</v>
      </c>
      <c r="AJ96" s="100" t="e">
        <f ca="true">+IF(AND(ISNUMBER(OFFSET('Sanitation Data'!$F$12,0,10*ROW('Sanitation Data'!F90))),'Data Summary'!CY96="Yes"),OFFSET('Sanitation Data'!$F$12,0,10*ROW('Sanitation Data'!F90)),NA())</f>
        <v>#N/A</v>
      </c>
      <c r="AK96" s="100" t="e">
        <f ca="true">+IF(AND(ISNUMBER(OFFSET('Sanitation Data'!$G$4,0,10*ROW('Sanitation Data'!G90))),'Data Summary'!CZ96="Yes"),100-OFFSET('Sanitation Data'!$G$4,0,10*ROW('Sanitation Data'!G90)),NA())</f>
        <v>#N/A</v>
      </c>
      <c r="AL96" s="100" t="e">
        <f ca="true">+IF(AND(ISNUMBER(OFFSET('Sanitation Data'!$G$6,0,10*ROW('Sanitation Data'!G90))),'Data Summary'!DA96="Yes"),OFFSET('Sanitation Data'!$G$6,0,10*ROW('Sanitation Data'!G90)),NA())</f>
        <v>#N/A</v>
      </c>
      <c r="AM96" s="100" t="e">
        <f ca="true">+IF(AND(ISNUMBER(OFFSET('Sanitation Data'!$G$10,0,10*ROW('Sanitation Data'!G90))),'Data Summary'!DB96="Yes"),OFFSET('Sanitation Data'!$G$10,0,10*ROW('Sanitation Data'!G90)),NA())</f>
        <v>#N/A</v>
      </c>
      <c r="AN96" s="100" t="e">
        <f ca="true">+IF(AND(ISNUMBER(OFFSET('Sanitation Data'!$G$11,0,10*ROW('Sanitation Data'!G90))),'Data Summary'!DC96="Yes"),OFFSET('Sanitation Data'!$G$11,0,10*ROW('Sanitation Data'!G90)),NA())</f>
        <v>#N/A</v>
      </c>
      <c r="AO96" s="100" t="e">
        <f ca="true">+IF(AND(ISNUMBER(OFFSET('Sanitation Data'!$G$12,0,10*ROW('Sanitation Data'!G90))),'Data Summary'!DD96="Yes"),OFFSET('Sanitation Data'!$G$12,0,10*ROW('Sanitation Data'!G90)),NA())</f>
        <v>#N/A</v>
      </c>
      <c r="AP96" s="100" t="e">
        <f ca="true">+IF(AND(ISNUMBER(OFFSET('Sanitation Data'!$H$4,0,10*ROW('Sanitation Data'!H90))),'Data Summary'!DE96="Yes"),100-OFFSET('Sanitation Data'!$H$4,0,10*ROW('Sanitation Data'!H90)),NA())</f>
        <v>#N/A</v>
      </c>
      <c r="AQ96" s="100" t="e">
        <f ca="true">+IF(AND(ISNUMBER(OFFSET('Sanitation Data'!$H$6,0,10*ROW('Sanitation Data'!H90))),'Data Summary'!DF96="Yes"),OFFSET('Sanitation Data'!$H$6,0,10*ROW('Sanitation Data'!H90)),NA())</f>
        <v>#N/A</v>
      </c>
      <c r="AR96" s="100" t="e">
        <f ca="true">+IF(AND(ISNUMBER(OFFSET('Sanitation Data'!$H$10,0,10*ROW('Sanitation Data'!H90))),'Data Summary'!DG96="Yes"),OFFSET('Sanitation Data'!$H$10,0,10*ROW('Sanitation Data'!H90)),NA())</f>
        <v>#N/A</v>
      </c>
      <c r="AS96" s="100" t="e">
        <f ca="true">+IF(AND(ISNUMBER(OFFSET('Sanitation Data'!$H$11,0,10*ROW('Sanitation Data'!H90))),'Data Summary'!DH96="Yes"),OFFSET('Sanitation Data'!$H$11,0,10*ROW('Sanitation Data'!H90)),NA())</f>
        <v>#N/A</v>
      </c>
      <c r="AT96" s="100" t="e">
        <f ca="true">+IF(AND(ISNUMBER(OFFSET('Sanitation Data'!$H$12,0,10*ROW('Sanitation Data'!H90))),'Data Summary'!DI96="Yes"),OFFSET('Sanitation Data'!$H$12,0,10*ROW('Sanitation Data'!H90)),NA())</f>
        <v>#N/A</v>
      </c>
      <c r="AU96" s="100" t="e">
        <f ca="true">+IF(AND(ISNUMBER(OFFSET('Sanitation Data'!$I$4,0,10*ROW('Sanitation Data'!I90))),'Data Summary'!DJ96="Yes"),100-OFFSET('Sanitation Data'!$I$4,0,10*ROW('Sanitation Data'!I90)),NA())</f>
        <v>#N/A</v>
      </c>
      <c r="AV96" s="100" t="e">
        <f ca="true">+IF(AND(ISNUMBER(OFFSET('Sanitation Data'!$I$6,0,10*ROW('Sanitation Data'!I90))),'Data Summary'!DK96="Yes"),OFFSET('Sanitation Data'!$I$6,0,10*ROW('Sanitation Data'!I90)),NA())</f>
        <v>#N/A</v>
      </c>
      <c r="AW96" s="100" t="e">
        <f ca="true">+IF(AND(ISNUMBER(OFFSET('Sanitation Data'!$I$10,0,10*ROW('Sanitation Data'!I90))),'Data Summary'!DL96="Yes"),OFFSET('Sanitation Data'!$I$10,0,10*ROW('Sanitation Data'!I90)),NA())</f>
        <v>#N/A</v>
      </c>
      <c r="AX96" s="100" t="e">
        <f ca="true">+IF(AND(ISNUMBER(OFFSET('Sanitation Data'!$I$11,0,10*ROW('Sanitation Data'!I90))),'Data Summary'!DM96="Yes"),OFFSET('Sanitation Data'!$I$11,0,10*ROW('Sanitation Data'!I90)),NA())</f>
        <v>#N/A</v>
      </c>
      <c r="AY96" s="100" t="e">
        <f ca="true">+IF(AND(ISNUMBER(OFFSET('Sanitation Data'!$I$12,0,10*ROW('Sanitation Data'!I90))),'Data Summary'!DN96="Yes"),OFFSET('Sanitation Data'!$I$12,0,10*ROW('Sanitation Data'!I90)),NA())</f>
        <v>#N/A</v>
      </c>
      <c r="AZ96" s="101" t="e">
        <f ca="true">+IF(AND(ISNUMBER(OFFSET('Hygiene Data'!$D$5,0,10*ROW('Hygiene Data'!D90))),'Data Summary'!DO96="Yes"),OFFSET('Hygiene Data'!$D$5,0,10*ROW('Hygiene Data'!D90)),NA())</f>
        <v>#N/A</v>
      </c>
      <c r="BA96" s="101" t="e">
        <f ca="true">+IF(AND(ISNUMBER(OFFSET('Hygiene Data'!$D$7,0,10*ROW('Hygiene Data'!D90))),'Data Summary'!DP96="Yes"),OFFSET('Hygiene Data'!$D$7,0,10*ROW('Hygiene Data'!D90)),NA())</f>
        <v>#N/A</v>
      </c>
      <c r="BB96" s="101" t="e">
        <f ca="true">+IF(AND(ISNUMBER(OFFSET('Hygiene Data'!$D$9,0,10*ROW('Hygiene Data'!D90))),'Data Summary'!DQ96="Yes"),OFFSET('Hygiene Data'!$D$9,0,10*ROW('Hygiene Data'!D90)),NA())</f>
        <v>#N/A</v>
      </c>
      <c r="BC96" s="101" t="e">
        <f ca="true">+IF(AND(ISNUMBER(OFFSET('Hygiene Data'!$E$5,0,10*ROW('Hygiene Data'!E90))),'Data Summary'!DR96="Yes"),OFFSET('Hygiene Data'!$E$5,0,10*ROW('Hygiene Data'!E90)),NA())</f>
        <v>#N/A</v>
      </c>
      <c r="BD96" s="101" t="e">
        <f ca="true">+IF(AND(ISNUMBER(OFFSET('Hygiene Data'!$E$7,0,10*ROW('Hygiene Data'!E90))),'Data Summary'!DS96="Yes"),OFFSET('Hygiene Data'!$E$7,0,10*ROW('Hygiene Data'!E90)),NA())</f>
        <v>#N/A</v>
      </c>
      <c r="BE96" s="101" t="e">
        <f ca="true">+IF(AND(ISNUMBER(OFFSET('Hygiene Data'!$E$9,0,10*ROW('Hygiene Data'!E90))),'Data Summary'!DT96="Yes"),OFFSET('Hygiene Data'!$E$9,0,10*ROW('Hygiene Data'!E90)),NA())</f>
        <v>#N/A</v>
      </c>
      <c r="BF96" s="101" t="e">
        <f ca="true">+IF(AND(ISNUMBER(OFFSET('Hygiene Data'!$F$5,0,10*ROW('Hygiene Data'!F90))),'Data Summary'!DU96="Yes"),OFFSET('Hygiene Data'!$F$5,0,10*ROW('Hygiene Data'!F90)),NA())</f>
        <v>#N/A</v>
      </c>
      <c r="BG96" s="101" t="e">
        <f ca="true">+IF(AND(ISNUMBER(OFFSET('Hygiene Data'!$F$7,0,10*ROW('Hygiene Data'!F90))),'Data Summary'!DV96="Yes"),OFFSET('Hygiene Data'!$F$7,0,10*ROW('Hygiene Data'!F90)),NA())</f>
        <v>#N/A</v>
      </c>
      <c r="BH96" s="101" t="e">
        <f ca="true">+IF(AND(ISNUMBER(OFFSET('Hygiene Data'!$F$9,0,10*ROW('Hygiene Data'!F90))),'Data Summary'!DW96="Yes"),OFFSET('Hygiene Data'!$F$9,0,10*ROW('Hygiene Data'!F90)),NA())</f>
        <v>#N/A</v>
      </c>
      <c r="BI96" s="101" t="e">
        <f ca="true">+IF(AND(ISNUMBER(OFFSET('Hygiene Data'!$G$5,0,10*ROW('Hygiene Data'!G90))),'Data Summary'!DX96="Yes"),OFFSET('Hygiene Data'!$G$5,0,10*ROW('Hygiene Data'!G90)),NA())</f>
        <v>#N/A</v>
      </c>
      <c r="BJ96" s="101" t="e">
        <f ca="true">+IF(AND(ISNUMBER(OFFSET('Hygiene Data'!$G$7,0,10*ROW('Hygiene Data'!G90))),'Data Summary'!DY96="Yes"),OFFSET('Hygiene Data'!$G$7,0,10*ROW('Hygiene Data'!G90)),NA())</f>
        <v>#N/A</v>
      </c>
      <c r="BK96" s="101" t="e">
        <f ca="true">+IF(AND(ISNUMBER(OFFSET('Hygiene Data'!$G$9,0,10*ROW('Hygiene Data'!G90))),'Data Summary'!DZ96="Yes"),OFFSET('Hygiene Data'!$G$9,0,10*ROW('Hygiene Data'!G90)),NA())</f>
        <v>#N/A</v>
      </c>
      <c r="BL96" s="101" t="e">
        <f ca="true">+IF(AND(ISNUMBER(OFFSET('Hygiene Data'!$H$5,0,10*ROW('Hygiene Data'!H90))),'Data Summary'!EA96="Yes"),OFFSET('Hygiene Data'!$H$5,0,10*ROW('Hygiene Data'!H90)),NA())</f>
        <v>#N/A</v>
      </c>
      <c r="BM96" s="101" t="e">
        <f ca="true">+IF(AND(ISNUMBER(OFFSET('Hygiene Data'!$H$7,0,10*ROW('Hygiene Data'!H90))),'Data Summary'!EB96="Yes"),OFFSET('Hygiene Data'!$H$7,0,10*ROW('Hygiene Data'!H90)),NA())</f>
        <v>#N/A</v>
      </c>
      <c r="BN96" s="101" t="e">
        <f ca="true">+IF(AND(ISNUMBER(OFFSET('Hygiene Data'!$H$9,0,10*ROW('Hygiene Data'!H90))),'Data Summary'!EC96="Yes"),OFFSET('Hygiene Data'!$H$9,0,10*ROW('Hygiene Data'!H90)),NA())</f>
        <v>#N/A</v>
      </c>
      <c r="BO96" s="101" t="e">
        <f ca="true">+IF(AND(ISNUMBER(OFFSET('Hygiene Data'!$I$5,0,10*ROW('Hygiene Data'!I90))),'Data Summary'!ED96="Yes"),OFFSET('Hygiene Data'!$I$5,0,10*ROW('Hygiene Data'!I90)),NA())</f>
        <v>#N/A</v>
      </c>
      <c r="BP96" s="101" t="e">
        <f ca="true">+IF(AND(ISNUMBER(OFFSET('Hygiene Data'!$I$7,0,10*ROW('Hygiene Data'!I90))),'Data Summary'!EE96="Yes"),OFFSET('Hygiene Data'!$I$7,0,10*ROW('Hygiene Data'!I90)),NA())</f>
        <v>#N/A</v>
      </c>
      <c r="BQ96" s="101" t="e">
        <f ca="true">+IF(AND(ISNUMBER(OFFSET('Hygiene Data'!$I$9,0,10*ROW('Hygiene Data'!I90))),'Data Summary'!EF96="Yes"),OFFSET('Hygiene Data'!$I$9,0,10*ROW('Hygiene Data'!I90)),NA())</f>
        <v>#N/A</v>
      </c>
    </row>
    <row xmlns:x14ac="http://schemas.microsoft.com/office/spreadsheetml/2009/9/ac" r="97" x14ac:dyDescent="0.2">
      <c r="A97" s="362" t="e">
        <f ca="true">+RIGHT('Data Summary'!A97,LEN('Data Summary'!A97)-9)</f>
        <v>#VALUE!</v>
      </c>
      <c r="B97" s="38" t="str">
        <f ca="true">+IF(ISTEXT('Data Summary'!B97),'Data Summary'!B97,"")</f>
        <v/>
      </c>
      <c r="C97" s="361" t="e">
        <f ca="true">+VALUE('Data Summary'!C97)</f>
        <v>#VALUE!</v>
      </c>
      <c r="D97" s="99" t="e">
        <f ca="true">+IF(AND(ISNUMBER(OFFSET('Water Data'!$D$4,0,10*ROW('Water Data'!D91))),'Data Summary'!BS97="Yes"),100-OFFSET('Water Data'!$D$4,0,10*ROW('Water Data'!D91)),NA())</f>
        <v>#N/A</v>
      </c>
      <c r="E97" s="99" t="e">
        <f ca="true">+IF(AND(ISNUMBER(OFFSET('Water Data'!$D$6,0,10*ROW('Water Data'!D91))),'Data Summary'!BT97="Yes"),OFFSET('Water Data'!$D$6,0,10*ROW('Water Data'!D91)),NA())</f>
        <v>#N/A</v>
      </c>
      <c r="F97" s="99" t="e">
        <f ca="true">+IF(AND(ISNUMBER(OFFSET('Water Data'!$D$9,0,10*ROW('Water Data'!D91))),'Data Summary'!BU97="Yes"),OFFSET('Water Data'!$D$9,0,10*ROW('Water Data'!D91)),NA())</f>
        <v>#N/A</v>
      </c>
      <c r="G97" s="99" t="e">
        <f ca="true">+IF(AND(ISNUMBER(OFFSET('Water Data'!$E$4,0,10*ROW('Water Data'!E91))),'Data Summary'!BV97="Yes"),100-OFFSET('Water Data'!$E$4,0,10*ROW('Water Data'!E91)),NA())</f>
        <v>#N/A</v>
      </c>
      <c r="H97" s="99" t="e">
        <f ca="true">+IF(AND(ISNUMBER(OFFSET('Water Data'!$E$6,0,10*ROW('Water Data'!E91))),'Data Summary'!BW97="Yes"),OFFSET('Water Data'!$E$6,0,10*ROW('Water Data'!E91)),NA())</f>
        <v>#N/A</v>
      </c>
      <c r="I97" s="99" t="e">
        <f ca="true">+IF(AND(ISNUMBER(OFFSET('Water Data'!$E$9,0,10*ROW('Water Data'!E91))),'Data Summary'!BX97="Yes"),OFFSET('Water Data'!$E$9,0,10*ROW('Water Data'!E91)),NA())</f>
        <v>#N/A</v>
      </c>
      <c r="J97" s="99" t="e">
        <f ca="true">+IF(AND(ISNUMBER(OFFSET('Water Data'!$F$4,0,10*ROW('Water Data'!F91))),'Data Summary'!BY97="Yes"),100-OFFSET('Water Data'!$F$4,0,10*ROW('Water Data'!F91)),NA())</f>
        <v>#N/A</v>
      </c>
      <c r="K97" s="99" t="e">
        <f ca="true">+IF(AND(ISNUMBER(OFFSET('Water Data'!$F$6,0,10*ROW('Water Data'!F91))),'Data Summary'!BZ97="Yes"),OFFSET('Water Data'!$F$6,0,10*ROW('Water Data'!F91)),NA())</f>
        <v>#N/A</v>
      </c>
      <c r="L97" s="99" t="e">
        <f ca="true">+IF(AND(ISNUMBER(OFFSET('Water Data'!$F$9,0,10*ROW('Water Data'!F91))),'Data Summary'!CA97="Yes"),OFFSET('Water Data'!$F$9,0,10*ROW('Water Data'!F91)),NA())</f>
        <v>#N/A</v>
      </c>
      <c r="M97" s="99" t="e">
        <f ca="true">+IF(AND(ISNUMBER(OFFSET('Water Data'!$G$4,0,10*ROW('Water Data'!G91))),'Data Summary'!CB97="Yes"),100-OFFSET('Water Data'!$G$4,0,10*ROW('Water Data'!G91)),NA())</f>
        <v>#N/A</v>
      </c>
      <c r="N97" s="99" t="e">
        <f ca="true">+IF(AND(ISNUMBER(OFFSET('Water Data'!$G$6,0,10*ROW('Water Data'!G91))),'Data Summary'!CC97="Yes"),OFFSET('Water Data'!$G$6,0,10*ROW('Water Data'!G91)),NA())</f>
        <v>#N/A</v>
      </c>
      <c r="O97" s="99" t="e">
        <f ca="true">+IF(AND(ISNUMBER(OFFSET('Water Data'!$G$9,0,10*ROW('Water Data'!G91))),'Data Summary'!CD97="Yes"),OFFSET('Water Data'!$G$9,0,10*ROW('Water Data'!G91)),NA())</f>
        <v>#N/A</v>
      </c>
      <c r="P97" s="99" t="e">
        <f ca="true">+IF(AND(ISNUMBER(OFFSET('Water Data'!$H$4,0,10*ROW('Water Data'!H91))),'Data Summary'!CE97="Yes"),100-OFFSET('Water Data'!$H$4,0,10*ROW('Water Data'!H91)),NA())</f>
        <v>#N/A</v>
      </c>
      <c r="Q97" s="99" t="e">
        <f ca="true">+IF(AND(ISNUMBER(OFFSET('Water Data'!$H$6,0,10*ROW('Water Data'!H91))),'Data Summary'!CF97="Yes"),OFFSET('Water Data'!$H$6,0,10*ROW('Water Data'!H91)),NA())</f>
        <v>#N/A</v>
      </c>
      <c r="R97" s="99" t="e">
        <f ca="true">+IF(AND(ISNUMBER(OFFSET('Water Data'!$H$9,0,10*ROW('Water Data'!H91))),'Data Summary'!CG97="Yes"),OFFSET('Water Data'!$H$9,0,10*ROW('Water Data'!H91)),NA())</f>
        <v>#N/A</v>
      </c>
      <c r="S97" s="99" t="e">
        <f ca="true">+IF(AND(ISNUMBER(OFFSET('Water Data'!$I$4,0,10*ROW('Water Data'!I91))),'Data Summary'!CH97="Yes"),100-OFFSET('Water Data'!$I$4,0,10*ROW('Water Data'!I91)),NA())</f>
        <v>#N/A</v>
      </c>
      <c r="T97" s="99" t="e">
        <f ca="true">+IF(AND(ISNUMBER(OFFSET('Water Data'!$I$6,0,10*ROW('Water Data'!I91))),'Data Summary'!CI97="Yes"),OFFSET('Water Data'!$I$6,0,10*ROW('Water Data'!I91)),NA())</f>
        <v>#N/A</v>
      </c>
      <c r="U97" s="99" t="e">
        <f ca="true">+IF(AND(ISNUMBER(OFFSET('Water Data'!$I$9,0,10*ROW('Water Data'!I91))),'Data Summary'!CJ97="Yes"),OFFSET('Water Data'!$I$9,0,10*ROW('Water Data'!I91)),NA())</f>
        <v>#N/A</v>
      </c>
      <c r="V97" s="100" t="e">
        <f ca="true">+IF(AND(ISNUMBER(OFFSET('Sanitation Data'!$D$4,0,10*ROW('Sanitation Data'!D91))),'Data Summary'!CK97="Yes"),100-OFFSET('Sanitation Data'!$D$4,0,10*ROW('Sanitation Data'!D91)),NA())</f>
        <v>#N/A</v>
      </c>
      <c r="W97" s="100" t="e">
        <f ca="true">+IF(AND(ISNUMBER(OFFSET('Sanitation Data'!$D$6,0,10*ROW('Sanitation Data'!D91))),'Data Summary'!CL97="Yes"),OFFSET('Sanitation Data'!$D$6,0,10*ROW('Sanitation Data'!D91)),NA())</f>
        <v>#N/A</v>
      </c>
      <c r="X97" s="100" t="e">
        <f ca="true">+IF(AND(ISNUMBER(OFFSET('Sanitation Data'!$D$10,0,10*ROW('Sanitation Data'!D91))),'Data Summary'!CM97="Yes"),OFFSET('Sanitation Data'!$D$10,0,10*ROW('Sanitation Data'!D91)),NA())</f>
        <v>#N/A</v>
      </c>
      <c r="Y97" s="100" t="e">
        <f ca="true">+IF(AND(ISNUMBER(OFFSET('Sanitation Data'!$D$11,0,10*ROW('Sanitation Data'!D91))),'Data Summary'!CN97="Yes"),OFFSET('Sanitation Data'!$D$11,0,10*ROW('Sanitation Data'!D91)),NA())</f>
        <v>#N/A</v>
      </c>
      <c r="Z97" s="100" t="e">
        <f ca="true">+IF(AND(ISNUMBER(OFFSET('Sanitation Data'!$D$12,0,10*ROW('Sanitation Data'!D91))),'Data Summary'!CO97="Yes"),OFFSET('Sanitation Data'!$D$12,0,10*ROW('Sanitation Data'!D91)),NA())</f>
        <v>#N/A</v>
      </c>
      <c r="AA97" s="100" t="e">
        <f ca="true">+IF(AND(ISNUMBER(OFFSET('Sanitation Data'!$E$4,0,10*ROW('Sanitation Data'!E91))),'Data Summary'!CP97="Yes"),100-OFFSET('Sanitation Data'!$E$4,0,10*ROW('Sanitation Data'!E91)),NA())</f>
        <v>#N/A</v>
      </c>
      <c r="AB97" s="100" t="e">
        <f ca="true">+IF(AND(ISNUMBER(OFFSET('Sanitation Data'!$E$6,0,10*ROW('Sanitation Data'!E91))),'Data Summary'!CQ97="Yes"),OFFSET('Sanitation Data'!$E$6,0,10*ROW('Sanitation Data'!E91)),NA())</f>
        <v>#N/A</v>
      </c>
      <c r="AC97" s="100" t="e">
        <f ca="true">+IF(AND(ISNUMBER(OFFSET('Sanitation Data'!$E$10,0,10*ROW('Sanitation Data'!E91))),'Data Summary'!CR97="Yes"),OFFSET('Sanitation Data'!$E$10,0,10*ROW('Sanitation Data'!E91)),NA())</f>
        <v>#N/A</v>
      </c>
      <c r="AD97" s="100" t="e">
        <f ca="true">+IF(AND(ISNUMBER(OFFSET('Sanitation Data'!$E$11,0,10*ROW('Sanitation Data'!E91))),'Data Summary'!CS97="Yes"),OFFSET('Sanitation Data'!$E$11,0,10*ROW('Sanitation Data'!E91)),NA())</f>
        <v>#N/A</v>
      </c>
      <c r="AE97" s="100" t="e">
        <f ca="true">+IF(AND(ISNUMBER(OFFSET('Sanitation Data'!$E$12,0,10*ROW('Sanitation Data'!E91))),'Data Summary'!CT97="Yes"),OFFSET('Sanitation Data'!$E$12,0,10*ROW('Sanitation Data'!E91)),NA())</f>
        <v>#N/A</v>
      </c>
      <c r="AF97" s="100" t="e">
        <f ca="true">+IF(AND(ISNUMBER(OFFSET('Sanitation Data'!$F$4,0,10*ROW('Sanitation Data'!F91))),'Data Summary'!CU97="Yes"),100-OFFSET('Sanitation Data'!$F$4,0,10*ROW('Sanitation Data'!F91)),NA())</f>
        <v>#N/A</v>
      </c>
      <c r="AG97" s="100" t="e">
        <f ca="true">+IF(AND(ISNUMBER(OFFSET('Sanitation Data'!$F$6,0,10*ROW('Sanitation Data'!F91))),'Data Summary'!CV97="Yes"),OFFSET('Sanitation Data'!$F$6,0,10*ROW('Sanitation Data'!F91)),NA())</f>
        <v>#N/A</v>
      </c>
      <c r="AH97" s="100" t="e">
        <f ca="true">+IF(AND(ISNUMBER(OFFSET('Sanitation Data'!$F$10,0,10*ROW('Sanitation Data'!F91))),'Data Summary'!CW97="Yes"),OFFSET('Sanitation Data'!$F$10,0,10*ROW('Sanitation Data'!F91)),NA())</f>
        <v>#N/A</v>
      </c>
      <c r="AI97" s="100" t="e">
        <f ca="true">+IF(AND(ISNUMBER(OFFSET('Sanitation Data'!$F$11,0,10*ROW('Sanitation Data'!F91))),'Data Summary'!CX97="Yes"),OFFSET('Sanitation Data'!$F$11,0,10*ROW('Sanitation Data'!F91)),NA())</f>
        <v>#N/A</v>
      </c>
      <c r="AJ97" s="100" t="e">
        <f ca="true">+IF(AND(ISNUMBER(OFFSET('Sanitation Data'!$F$12,0,10*ROW('Sanitation Data'!F91))),'Data Summary'!CY97="Yes"),OFFSET('Sanitation Data'!$F$12,0,10*ROW('Sanitation Data'!F91)),NA())</f>
        <v>#N/A</v>
      </c>
      <c r="AK97" s="100" t="e">
        <f ca="true">+IF(AND(ISNUMBER(OFFSET('Sanitation Data'!$G$4,0,10*ROW('Sanitation Data'!G91))),'Data Summary'!CZ97="Yes"),100-OFFSET('Sanitation Data'!$G$4,0,10*ROW('Sanitation Data'!G91)),NA())</f>
        <v>#N/A</v>
      </c>
      <c r="AL97" s="100" t="e">
        <f ca="true">+IF(AND(ISNUMBER(OFFSET('Sanitation Data'!$G$6,0,10*ROW('Sanitation Data'!G91))),'Data Summary'!DA97="Yes"),OFFSET('Sanitation Data'!$G$6,0,10*ROW('Sanitation Data'!G91)),NA())</f>
        <v>#N/A</v>
      </c>
      <c r="AM97" s="100" t="e">
        <f ca="true">+IF(AND(ISNUMBER(OFFSET('Sanitation Data'!$G$10,0,10*ROW('Sanitation Data'!G91))),'Data Summary'!DB97="Yes"),OFFSET('Sanitation Data'!$G$10,0,10*ROW('Sanitation Data'!G91)),NA())</f>
        <v>#N/A</v>
      </c>
      <c r="AN97" s="100" t="e">
        <f ca="true">+IF(AND(ISNUMBER(OFFSET('Sanitation Data'!$G$11,0,10*ROW('Sanitation Data'!G91))),'Data Summary'!DC97="Yes"),OFFSET('Sanitation Data'!$G$11,0,10*ROW('Sanitation Data'!G91)),NA())</f>
        <v>#N/A</v>
      </c>
      <c r="AO97" s="100" t="e">
        <f ca="true">+IF(AND(ISNUMBER(OFFSET('Sanitation Data'!$G$12,0,10*ROW('Sanitation Data'!G91))),'Data Summary'!DD97="Yes"),OFFSET('Sanitation Data'!$G$12,0,10*ROW('Sanitation Data'!G91)),NA())</f>
        <v>#N/A</v>
      </c>
      <c r="AP97" s="100" t="e">
        <f ca="true">+IF(AND(ISNUMBER(OFFSET('Sanitation Data'!$H$4,0,10*ROW('Sanitation Data'!H91))),'Data Summary'!DE97="Yes"),100-OFFSET('Sanitation Data'!$H$4,0,10*ROW('Sanitation Data'!H91)),NA())</f>
        <v>#N/A</v>
      </c>
      <c r="AQ97" s="100" t="e">
        <f ca="true">+IF(AND(ISNUMBER(OFFSET('Sanitation Data'!$H$6,0,10*ROW('Sanitation Data'!H91))),'Data Summary'!DF97="Yes"),OFFSET('Sanitation Data'!$H$6,0,10*ROW('Sanitation Data'!H91)),NA())</f>
        <v>#N/A</v>
      </c>
      <c r="AR97" s="100" t="e">
        <f ca="true">+IF(AND(ISNUMBER(OFFSET('Sanitation Data'!$H$10,0,10*ROW('Sanitation Data'!H91))),'Data Summary'!DG97="Yes"),OFFSET('Sanitation Data'!$H$10,0,10*ROW('Sanitation Data'!H91)),NA())</f>
        <v>#N/A</v>
      </c>
      <c r="AS97" s="100" t="e">
        <f ca="true">+IF(AND(ISNUMBER(OFFSET('Sanitation Data'!$H$11,0,10*ROW('Sanitation Data'!H91))),'Data Summary'!DH97="Yes"),OFFSET('Sanitation Data'!$H$11,0,10*ROW('Sanitation Data'!H91)),NA())</f>
        <v>#N/A</v>
      </c>
      <c r="AT97" s="100" t="e">
        <f ca="true">+IF(AND(ISNUMBER(OFFSET('Sanitation Data'!$H$12,0,10*ROW('Sanitation Data'!H91))),'Data Summary'!DI97="Yes"),OFFSET('Sanitation Data'!$H$12,0,10*ROW('Sanitation Data'!H91)),NA())</f>
        <v>#N/A</v>
      </c>
      <c r="AU97" s="100" t="e">
        <f ca="true">+IF(AND(ISNUMBER(OFFSET('Sanitation Data'!$I$4,0,10*ROW('Sanitation Data'!I91))),'Data Summary'!DJ97="Yes"),100-OFFSET('Sanitation Data'!$I$4,0,10*ROW('Sanitation Data'!I91)),NA())</f>
        <v>#N/A</v>
      </c>
      <c r="AV97" s="100" t="e">
        <f ca="true">+IF(AND(ISNUMBER(OFFSET('Sanitation Data'!$I$6,0,10*ROW('Sanitation Data'!I91))),'Data Summary'!DK97="Yes"),OFFSET('Sanitation Data'!$I$6,0,10*ROW('Sanitation Data'!I91)),NA())</f>
        <v>#N/A</v>
      </c>
      <c r="AW97" s="100" t="e">
        <f ca="true">+IF(AND(ISNUMBER(OFFSET('Sanitation Data'!$I$10,0,10*ROW('Sanitation Data'!I91))),'Data Summary'!DL97="Yes"),OFFSET('Sanitation Data'!$I$10,0,10*ROW('Sanitation Data'!I91)),NA())</f>
        <v>#N/A</v>
      </c>
      <c r="AX97" s="100" t="e">
        <f ca="true">+IF(AND(ISNUMBER(OFFSET('Sanitation Data'!$I$11,0,10*ROW('Sanitation Data'!I91))),'Data Summary'!DM97="Yes"),OFFSET('Sanitation Data'!$I$11,0,10*ROW('Sanitation Data'!I91)),NA())</f>
        <v>#N/A</v>
      </c>
      <c r="AY97" s="100" t="e">
        <f ca="true">+IF(AND(ISNUMBER(OFFSET('Sanitation Data'!$I$12,0,10*ROW('Sanitation Data'!I91))),'Data Summary'!DN97="Yes"),OFFSET('Sanitation Data'!$I$12,0,10*ROW('Sanitation Data'!I91)),NA())</f>
        <v>#N/A</v>
      </c>
      <c r="AZ97" s="101" t="e">
        <f ca="true">+IF(AND(ISNUMBER(OFFSET('Hygiene Data'!$D$5,0,10*ROW('Hygiene Data'!D91))),'Data Summary'!DO97="Yes"),OFFSET('Hygiene Data'!$D$5,0,10*ROW('Hygiene Data'!D91)),NA())</f>
        <v>#N/A</v>
      </c>
      <c r="BA97" s="101" t="e">
        <f ca="true">+IF(AND(ISNUMBER(OFFSET('Hygiene Data'!$D$7,0,10*ROW('Hygiene Data'!D91))),'Data Summary'!DP97="Yes"),OFFSET('Hygiene Data'!$D$7,0,10*ROW('Hygiene Data'!D91)),NA())</f>
        <v>#N/A</v>
      </c>
      <c r="BB97" s="101" t="e">
        <f ca="true">+IF(AND(ISNUMBER(OFFSET('Hygiene Data'!$D$9,0,10*ROW('Hygiene Data'!D91))),'Data Summary'!DQ97="Yes"),OFFSET('Hygiene Data'!$D$9,0,10*ROW('Hygiene Data'!D91)),NA())</f>
        <v>#N/A</v>
      </c>
      <c r="BC97" s="101" t="e">
        <f ca="true">+IF(AND(ISNUMBER(OFFSET('Hygiene Data'!$E$5,0,10*ROW('Hygiene Data'!E91))),'Data Summary'!DR97="Yes"),OFFSET('Hygiene Data'!$E$5,0,10*ROW('Hygiene Data'!E91)),NA())</f>
        <v>#N/A</v>
      </c>
      <c r="BD97" s="101" t="e">
        <f ca="true">+IF(AND(ISNUMBER(OFFSET('Hygiene Data'!$E$7,0,10*ROW('Hygiene Data'!E91))),'Data Summary'!DS97="Yes"),OFFSET('Hygiene Data'!$E$7,0,10*ROW('Hygiene Data'!E91)),NA())</f>
        <v>#N/A</v>
      </c>
      <c r="BE97" s="101" t="e">
        <f ca="true">+IF(AND(ISNUMBER(OFFSET('Hygiene Data'!$E$9,0,10*ROW('Hygiene Data'!E91))),'Data Summary'!DT97="Yes"),OFFSET('Hygiene Data'!$E$9,0,10*ROW('Hygiene Data'!E91)),NA())</f>
        <v>#N/A</v>
      </c>
      <c r="BF97" s="101" t="e">
        <f ca="true">+IF(AND(ISNUMBER(OFFSET('Hygiene Data'!$F$5,0,10*ROW('Hygiene Data'!F91))),'Data Summary'!DU97="Yes"),OFFSET('Hygiene Data'!$F$5,0,10*ROW('Hygiene Data'!F91)),NA())</f>
        <v>#N/A</v>
      </c>
      <c r="BG97" s="101" t="e">
        <f ca="true">+IF(AND(ISNUMBER(OFFSET('Hygiene Data'!$F$7,0,10*ROW('Hygiene Data'!F91))),'Data Summary'!DV97="Yes"),OFFSET('Hygiene Data'!$F$7,0,10*ROW('Hygiene Data'!F91)),NA())</f>
        <v>#N/A</v>
      </c>
      <c r="BH97" s="101" t="e">
        <f ca="true">+IF(AND(ISNUMBER(OFFSET('Hygiene Data'!$F$9,0,10*ROW('Hygiene Data'!F91))),'Data Summary'!DW97="Yes"),OFFSET('Hygiene Data'!$F$9,0,10*ROW('Hygiene Data'!F91)),NA())</f>
        <v>#N/A</v>
      </c>
      <c r="BI97" s="101" t="e">
        <f ca="true">+IF(AND(ISNUMBER(OFFSET('Hygiene Data'!$G$5,0,10*ROW('Hygiene Data'!G91))),'Data Summary'!DX97="Yes"),OFFSET('Hygiene Data'!$G$5,0,10*ROW('Hygiene Data'!G91)),NA())</f>
        <v>#N/A</v>
      </c>
      <c r="BJ97" s="101" t="e">
        <f ca="true">+IF(AND(ISNUMBER(OFFSET('Hygiene Data'!$G$7,0,10*ROW('Hygiene Data'!G91))),'Data Summary'!DY97="Yes"),OFFSET('Hygiene Data'!$G$7,0,10*ROW('Hygiene Data'!G91)),NA())</f>
        <v>#N/A</v>
      </c>
      <c r="BK97" s="101" t="e">
        <f ca="true">+IF(AND(ISNUMBER(OFFSET('Hygiene Data'!$G$9,0,10*ROW('Hygiene Data'!G91))),'Data Summary'!DZ97="Yes"),OFFSET('Hygiene Data'!$G$9,0,10*ROW('Hygiene Data'!G91)),NA())</f>
        <v>#N/A</v>
      </c>
      <c r="BL97" s="101" t="e">
        <f ca="true">+IF(AND(ISNUMBER(OFFSET('Hygiene Data'!$H$5,0,10*ROW('Hygiene Data'!H91))),'Data Summary'!EA97="Yes"),OFFSET('Hygiene Data'!$H$5,0,10*ROW('Hygiene Data'!H91)),NA())</f>
        <v>#N/A</v>
      </c>
      <c r="BM97" s="101" t="e">
        <f ca="true">+IF(AND(ISNUMBER(OFFSET('Hygiene Data'!$H$7,0,10*ROW('Hygiene Data'!H91))),'Data Summary'!EB97="Yes"),OFFSET('Hygiene Data'!$H$7,0,10*ROW('Hygiene Data'!H91)),NA())</f>
        <v>#N/A</v>
      </c>
      <c r="BN97" s="101" t="e">
        <f ca="true">+IF(AND(ISNUMBER(OFFSET('Hygiene Data'!$H$9,0,10*ROW('Hygiene Data'!H91))),'Data Summary'!EC97="Yes"),OFFSET('Hygiene Data'!$H$9,0,10*ROW('Hygiene Data'!H91)),NA())</f>
        <v>#N/A</v>
      </c>
      <c r="BO97" s="101" t="e">
        <f ca="true">+IF(AND(ISNUMBER(OFFSET('Hygiene Data'!$I$5,0,10*ROW('Hygiene Data'!I91))),'Data Summary'!ED97="Yes"),OFFSET('Hygiene Data'!$I$5,0,10*ROW('Hygiene Data'!I91)),NA())</f>
        <v>#N/A</v>
      </c>
      <c r="BP97" s="101" t="e">
        <f ca="true">+IF(AND(ISNUMBER(OFFSET('Hygiene Data'!$I$7,0,10*ROW('Hygiene Data'!I91))),'Data Summary'!EE97="Yes"),OFFSET('Hygiene Data'!$I$7,0,10*ROW('Hygiene Data'!I91)),NA())</f>
        <v>#N/A</v>
      </c>
      <c r="BQ97" s="101" t="e">
        <f ca="true">+IF(AND(ISNUMBER(OFFSET('Hygiene Data'!$I$9,0,10*ROW('Hygiene Data'!I91))),'Data Summary'!EF97="Yes"),OFFSET('Hygiene Data'!$I$9,0,10*ROW('Hygiene Data'!I91)),NA())</f>
        <v>#N/A</v>
      </c>
    </row>
    <row xmlns:x14ac="http://schemas.microsoft.com/office/spreadsheetml/2009/9/ac" r="98" x14ac:dyDescent="0.2">
      <c r="A98" s="362" t="e">
        <f ca="true">+RIGHT('Data Summary'!A98,LEN('Data Summary'!A98)-9)</f>
        <v>#VALUE!</v>
      </c>
      <c r="B98" s="38" t="str">
        <f ca="true">+IF(ISTEXT('Data Summary'!B98),'Data Summary'!B98,"")</f>
        <v/>
      </c>
      <c r="C98" s="361" t="e">
        <f ca="true">+VALUE('Data Summary'!C98)</f>
        <v>#VALUE!</v>
      </c>
      <c r="D98" s="99" t="e">
        <f ca="true">+IF(AND(ISNUMBER(OFFSET('Water Data'!$D$4,0,10*ROW('Water Data'!D92))),'Data Summary'!BS98="Yes"),100-OFFSET('Water Data'!$D$4,0,10*ROW('Water Data'!D92)),NA())</f>
        <v>#N/A</v>
      </c>
      <c r="E98" s="99" t="e">
        <f ca="true">+IF(AND(ISNUMBER(OFFSET('Water Data'!$D$6,0,10*ROW('Water Data'!D92))),'Data Summary'!BT98="Yes"),OFFSET('Water Data'!$D$6,0,10*ROW('Water Data'!D92)),NA())</f>
        <v>#N/A</v>
      </c>
      <c r="F98" s="99" t="e">
        <f ca="true">+IF(AND(ISNUMBER(OFFSET('Water Data'!$D$9,0,10*ROW('Water Data'!D92))),'Data Summary'!BU98="Yes"),OFFSET('Water Data'!$D$9,0,10*ROW('Water Data'!D92)),NA())</f>
        <v>#N/A</v>
      </c>
      <c r="G98" s="99" t="e">
        <f ca="true">+IF(AND(ISNUMBER(OFFSET('Water Data'!$E$4,0,10*ROW('Water Data'!E92))),'Data Summary'!BV98="Yes"),100-OFFSET('Water Data'!$E$4,0,10*ROW('Water Data'!E92)),NA())</f>
        <v>#N/A</v>
      </c>
      <c r="H98" s="99" t="e">
        <f ca="true">+IF(AND(ISNUMBER(OFFSET('Water Data'!$E$6,0,10*ROW('Water Data'!E92))),'Data Summary'!BW98="Yes"),OFFSET('Water Data'!$E$6,0,10*ROW('Water Data'!E92)),NA())</f>
        <v>#N/A</v>
      </c>
      <c r="I98" s="99" t="e">
        <f ca="true">+IF(AND(ISNUMBER(OFFSET('Water Data'!$E$9,0,10*ROW('Water Data'!E92))),'Data Summary'!BX98="Yes"),OFFSET('Water Data'!$E$9,0,10*ROW('Water Data'!E92)),NA())</f>
        <v>#N/A</v>
      </c>
      <c r="J98" s="99" t="e">
        <f ca="true">+IF(AND(ISNUMBER(OFFSET('Water Data'!$F$4,0,10*ROW('Water Data'!F92))),'Data Summary'!BY98="Yes"),100-OFFSET('Water Data'!$F$4,0,10*ROW('Water Data'!F92)),NA())</f>
        <v>#N/A</v>
      </c>
      <c r="K98" s="99" t="e">
        <f ca="true">+IF(AND(ISNUMBER(OFFSET('Water Data'!$F$6,0,10*ROW('Water Data'!F92))),'Data Summary'!BZ98="Yes"),OFFSET('Water Data'!$F$6,0,10*ROW('Water Data'!F92)),NA())</f>
        <v>#N/A</v>
      </c>
      <c r="L98" s="99" t="e">
        <f ca="true">+IF(AND(ISNUMBER(OFFSET('Water Data'!$F$9,0,10*ROW('Water Data'!F92))),'Data Summary'!CA98="Yes"),OFFSET('Water Data'!$F$9,0,10*ROW('Water Data'!F92)),NA())</f>
        <v>#N/A</v>
      </c>
      <c r="M98" s="99" t="e">
        <f ca="true">+IF(AND(ISNUMBER(OFFSET('Water Data'!$G$4,0,10*ROW('Water Data'!G92))),'Data Summary'!CB98="Yes"),100-OFFSET('Water Data'!$G$4,0,10*ROW('Water Data'!G92)),NA())</f>
        <v>#N/A</v>
      </c>
      <c r="N98" s="99" t="e">
        <f ca="true">+IF(AND(ISNUMBER(OFFSET('Water Data'!$G$6,0,10*ROW('Water Data'!G92))),'Data Summary'!CC98="Yes"),OFFSET('Water Data'!$G$6,0,10*ROW('Water Data'!G92)),NA())</f>
        <v>#N/A</v>
      </c>
      <c r="O98" s="99" t="e">
        <f ca="true">+IF(AND(ISNUMBER(OFFSET('Water Data'!$G$9,0,10*ROW('Water Data'!G92))),'Data Summary'!CD98="Yes"),OFFSET('Water Data'!$G$9,0,10*ROW('Water Data'!G92)),NA())</f>
        <v>#N/A</v>
      </c>
      <c r="P98" s="99" t="e">
        <f ca="true">+IF(AND(ISNUMBER(OFFSET('Water Data'!$H$4,0,10*ROW('Water Data'!H92))),'Data Summary'!CE98="Yes"),100-OFFSET('Water Data'!$H$4,0,10*ROW('Water Data'!H92)),NA())</f>
        <v>#N/A</v>
      </c>
      <c r="Q98" s="99" t="e">
        <f ca="true">+IF(AND(ISNUMBER(OFFSET('Water Data'!$H$6,0,10*ROW('Water Data'!H92))),'Data Summary'!CF98="Yes"),OFFSET('Water Data'!$H$6,0,10*ROW('Water Data'!H92)),NA())</f>
        <v>#N/A</v>
      </c>
      <c r="R98" s="99" t="e">
        <f ca="true">+IF(AND(ISNUMBER(OFFSET('Water Data'!$H$9,0,10*ROW('Water Data'!H92))),'Data Summary'!CG98="Yes"),OFFSET('Water Data'!$H$9,0,10*ROW('Water Data'!H92)),NA())</f>
        <v>#N/A</v>
      </c>
      <c r="S98" s="99" t="e">
        <f ca="true">+IF(AND(ISNUMBER(OFFSET('Water Data'!$I$4,0,10*ROW('Water Data'!I92))),'Data Summary'!CH98="Yes"),100-OFFSET('Water Data'!$I$4,0,10*ROW('Water Data'!I92)),NA())</f>
        <v>#N/A</v>
      </c>
      <c r="T98" s="99" t="e">
        <f ca="true">+IF(AND(ISNUMBER(OFFSET('Water Data'!$I$6,0,10*ROW('Water Data'!I92))),'Data Summary'!CI98="Yes"),OFFSET('Water Data'!$I$6,0,10*ROW('Water Data'!I92)),NA())</f>
        <v>#N/A</v>
      </c>
      <c r="U98" s="99" t="e">
        <f ca="true">+IF(AND(ISNUMBER(OFFSET('Water Data'!$I$9,0,10*ROW('Water Data'!I92))),'Data Summary'!CJ98="Yes"),OFFSET('Water Data'!$I$9,0,10*ROW('Water Data'!I92)),NA())</f>
        <v>#N/A</v>
      </c>
      <c r="V98" s="100" t="e">
        <f ca="true">+IF(AND(ISNUMBER(OFFSET('Sanitation Data'!$D$4,0,10*ROW('Sanitation Data'!D92))),'Data Summary'!CK98="Yes"),100-OFFSET('Sanitation Data'!$D$4,0,10*ROW('Sanitation Data'!D92)),NA())</f>
        <v>#N/A</v>
      </c>
      <c r="W98" s="100" t="e">
        <f ca="true">+IF(AND(ISNUMBER(OFFSET('Sanitation Data'!$D$6,0,10*ROW('Sanitation Data'!D92))),'Data Summary'!CL98="Yes"),OFFSET('Sanitation Data'!$D$6,0,10*ROW('Sanitation Data'!D92)),NA())</f>
        <v>#N/A</v>
      </c>
      <c r="X98" s="100" t="e">
        <f ca="true">+IF(AND(ISNUMBER(OFFSET('Sanitation Data'!$D$10,0,10*ROW('Sanitation Data'!D92))),'Data Summary'!CM98="Yes"),OFFSET('Sanitation Data'!$D$10,0,10*ROW('Sanitation Data'!D92)),NA())</f>
        <v>#N/A</v>
      </c>
      <c r="Y98" s="100" t="e">
        <f ca="true">+IF(AND(ISNUMBER(OFFSET('Sanitation Data'!$D$11,0,10*ROW('Sanitation Data'!D92))),'Data Summary'!CN98="Yes"),OFFSET('Sanitation Data'!$D$11,0,10*ROW('Sanitation Data'!D92)),NA())</f>
        <v>#N/A</v>
      </c>
      <c r="Z98" s="100" t="e">
        <f ca="true">+IF(AND(ISNUMBER(OFFSET('Sanitation Data'!$D$12,0,10*ROW('Sanitation Data'!D92))),'Data Summary'!CO98="Yes"),OFFSET('Sanitation Data'!$D$12,0,10*ROW('Sanitation Data'!D92)),NA())</f>
        <v>#N/A</v>
      </c>
      <c r="AA98" s="100" t="e">
        <f ca="true">+IF(AND(ISNUMBER(OFFSET('Sanitation Data'!$E$4,0,10*ROW('Sanitation Data'!E92))),'Data Summary'!CP98="Yes"),100-OFFSET('Sanitation Data'!$E$4,0,10*ROW('Sanitation Data'!E92)),NA())</f>
        <v>#N/A</v>
      </c>
      <c r="AB98" s="100" t="e">
        <f ca="true">+IF(AND(ISNUMBER(OFFSET('Sanitation Data'!$E$6,0,10*ROW('Sanitation Data'!E92))),'Data Summary'!CQ98="Yes"),OFFSET('Sanitation Data'!$E$6,0,10*ROW('Sanitation Data'!E92)),NA())</f>
        <v>#N/A</v>
      </c>
      <c r="AC98" s="100" t="e">
        <f ca="true">+IF(AND(ISNUMBER(OFFSET('Sanitation Data'!$E$10,0,10*ROW('Sanitation Data'!E92))),'Data Summary'!CR98="Yes"),OFFSET('Sanitation Data'!$E$10,0,10*ROW('Sanitation Data'!E92)),NA())</f>
        <v>#N/A</v>
      </c>
      <c r="AD98" s="100" t="e">
        <f ca="true">+IF(AND(ISNUMBER(OFFSET('Sanitation Data'!$E$11,0,10*ROW('Sanitation Data'!E92))),'Data Summary'!CS98="Yes"),OFFSET('Sanitation Data'!$E$11,0,10*ROW('Sanitation Data'!E92)),NA())</f>
        <v>#N/A</v>
      </c>
      <c r="AE98" s="100" t="e">
        <f ca="true">+IF(AND(ISNUMBER(OFFSET('Sanitation Data'!$E$12,0,10*ROW('Sanitation Data'!E92))),'Data Summary'!CT98="Yes"),OFFSET('Sanitation Data'!$E$12,0,10*ROW('Sanitation Data'!E92)),NA())</f>
        <v>#N/A</v>
      </c>
      <c r="AF98" s="100" t="e">
        <f ca="true">+IF(AND(ISNUMBER(OFFSET('Sanitation Data'!$F$4,0,10*ROW('Sanitation Data'!F92))),'Data Summary'!CU98="Yes"),100-OFFSET('Sanitation Data'!$F$4,0,10*ROW('Sanitation Data'!F92)),NA())</f>
        <v>#N/A</v>
      </c>
      <c r="AG98" s="100" t="e">
        <f ca="true">+IF(AND(ISNUMBER(OFFSET('Sanitation Data'!$F$6,0,10*ROW('Sanitation Data'!F92))),'Data Summary'!CV98="Yes"),OFFSET('Sanitation Data'!$F$6,0,10*ROW('Sanitation Data'!F92)),NA())</f>
        <v>#N/A</v>
      </c>
      <c r="AH98" s="100" t="e">
        <f ca="true">+IF(AND(ISNUMBER(OFFSET('Sanitation Data'!$F$10,0,10*ROW('Sanitation Data'!F92))),'Data Summary'!CW98="Yes"),OFFSET('Sanitation Data'!$F$10,0,10*ROW('Sanitation Data'!F92)),NA())</f>
        <v>#N/A</v>
      </c>
      <c r="AI98" s="100" t="e">
        <f ca="true">+IF(AND(ISNUMBER(OFFSET('Sanitation Data'!$F$11,0,10*ROW('Sanitation Data'!F92))),'Data Summary'!CX98="Yes"),OFFSET('Sanitation Data'!$F$11,0,10*ROW('Sanitation Data'!F92)),NA())</f>
        <v>#N/A</v>
      </c>
      <c r="AJ98" s="100" t="e">
        <f ca="true">+IF(AND(ISNUMBER(OFFSET('Sanitation Data'!$F$12,0,10*ROW('Sanitation Data'!F92))),'Data Summary'!CY98="Yes"),OFFSET('Sanitation Data'!$F$12,0,10*ROW('Sanitation Data'!F92)),NA())</f>
        <v>#N/A</v>
      </c>
      <c r="AK98" s="100" t="e">
        <f ca="true">+IF(AND(ISNUMBER(OFFSET('Sanitation Data'!$G$4,0,10*ROW('Sanitation Data'!G92))),'Data Summary'!CZ98="Yes"),100-OFFSET('Sanitation Data'!$G$4,0,10*ROW('Sanitation Data'!G92)),NA())</f>
        <v>#N/A</v>
      </c>
      <c r="AL98" s="100" t="e">
        <f ca="true">+IF(AND(ISNUMBER(OFFSET('Sanitation Data'!$G$6,0,10*ROW('Sanitation Data'!G92))),'Data Summary'!DA98="Yes"),OFFSET('Sanitation Data'!$G$6,0,10*ROW('Sanitation Data'!G92)),NA())</f>
        <v>#N/A</v>
      </c>
      <c r="AM98" s="100" t="e">
        <f ca="true">+IF(AND(ISNUMBER(OFFSET('Sanitation Data'!$G$10,0,10*ROW('Sanitation Data'!G92))),'Data Summary'!DB98="Yes"),OFFSET('Sanitation Data'!$G$10,0,10*ROW('Sanitation Data'!G92)),NA())</f>
        <v>#N/A</v>
      </c>
      <c r="AN98" s="100" t="e">
        <f ca="true">+IF(AND(ISNUMBER(OFFSET('Sanitation Data'!$G$11,0,10*ROW('Sanitation Data'!G92))),'Data Summary'!DC98="Yes"),OFFSET('Sanitation Data'!$G$11,0,10*ROW('Sanitation Data'!G92)),NA())</f>
        <v>#N/A</v>
      </c>
      <c r="AO98" s="100" t="e">
        <f ca="true">+IF(AND(ISNUMBER(OFFSET('Sanitation Data'!$G$12,0,10*ROW('Sanitation Data'!G92))),'Data Summary'!DD98="Yes"),OFFSET('Sanitation Data'!$G$12,0,10*ROW('Sanitation Data'!G92)),NA())</f>
        <v>#N/A</v>
      </c>
      <c r="AP98" s="100" t="e">
        <f ca="true">+IF(AND(ISNUMBER(OFFSET('Sanitation Data'!$H$4,0,10*ROW('Sanitation Data'!H92))),'Data Summary'!DE98="Yes"),100-OFFSET('Sanitation Data'!$H$4,0,10*ROW('Sanitation Data'!H92)),NA())</f>
        <v>#N/A</v>
      </c>
      <c r="AQ98" s="100" t="e">
        <f ca="true">+IF(AND(ISNUMBER(OFFSET('Sanitation Data'!$H$6,0,10*ROW('Sanitation Data'!H92))),'Data Summary'!DF98="Yes"),OFFSET('Sanitation Data'!$H$6,0,10*ROW('Sanitation Data'!H92)),NA())</f>
        <v>#N/A</v>
      </c>
      <c r="AR98" s="100" t="e">
        <f ca="true">+IF(AND(ISNUMBER(OFFSET('Sanitation Data'!$H$10,0,10*ROW('Sanitation Data'!H92))),'Data Summary'!DG98="Yes"),OFFSET('Sanitation Data'!$H$10,0,10*ROW('Sanitation Data'!H92)),NA())</f>
        <v>#N/A</v>
      </c>
      <c r="AS98" s="100" t="e">
        <f ca="true">+IF(AND(ISNUMBER(OFFSET('Sanitation Data'!$H$11,0,10*ROW('Sanitation Data'!H92))),'Data Summary'!DH98="Yes"),OFFSET('Sanitation Data'!$H$11,0,10*ROW('Sanitation Data'!H92)),NA())</f>
        <v>#N/A</v>
      </c>
      <c r="AT98" s="100" t="e">
        <f ca="true">+IF(AND(ISNUMBER(OFFSET('Sanitation Data'!$H$12,0,10*ROW('Sanitation Data'!H92))),'Data Summary'!DI98="Yes"),OFFSET('Sanitation Data'!$H$12,0,10*ROW('Sanitation Data'!H92)),NA())</f>
        <v>#N/A</v>
      </c>
      <c r="AU98" s="100" t="e">
        <f ca="true">+IF(AND(ISNUMBER(OFFSET('Sanitation Data'!$I$4,0,10*ROW('Sanitation Data'!I92))),'Data Summary'!DJ98="Yes"),100-OFFSET('Sanitation Data'!$I$4,0,10*ROW('Sanitation Data'!I92)),NA())</f>
        <v>#N/A</v>
      </c>
      <c r="AV98" s="100" t="e">
        <f ca="true">+IF(AND(ISNUMBER(OFFSET('Sanitation Data'!$I$6,0,10*ROW('Sanitation Data'!I92))),'Data Summary'!DK98="Yes"),OFFSET('Sanitation Data'!$I$6,0,10*ROW('Sanitation Data'!I92)),NA())</f>
        <v>#N/A</v>
      </c>
      <c r="AW98" s="100" t="e">
        <f ca="true">+IF(AND(ISNUMBER(OFFSET('Sanitation Data'!$I$10,0,10*ROW('Sanitation Data'!I92))),'Data Summary'!DL98="Yes"),OFFSET('Sanitation Data'!$I$10,0,10*ROW('Sanitation Data'!I92)),NA())</f>
        <v>#N/A</v>
      </c>
      <c r="AX98" s="100" t="e">
        <f ca="true">+IF(AND(ISNUMBER(OFFSET('Sanitation Data'!$I$11,0,10*ROW('Sanitation Data'!I92))),'Data Summary'!DM98="Yes"),OFFSET('Sanitation Data'!$I$11,0,10*ROW('Sanitation Data'!I92)),NA())</f>
        <v>#N/A</v>
      </c>
      <c r="AY98" s="100" t="e">
        <f ca="true">+IF(AND(ISNUMBER(OFFSET('Sanitation Data'!$I$12,0,10*ROW('Sanitation Data'!I92))),'Data Summary'!DN98="Yes"),OFFSET('Sanitation Data'!$I$12,0,10*ROW('Sanitation Data'!I92)),NA())</f>
        <v>#N/A</v>
      </c>
      <c r="AZ98" s="101" t="e">
        <f ca="true">+IF(AND(ISNUMBER(OFFSET('Hygiene Data'!$D$5,0,10*ROW('Hygiene Data'!D92))),'Data Summary'!DO98="Yes"),OFFSET('Hygiene Data'!$D$5,0,10*ROW('Hygiene Data'!D92)),NA())</f>
        <v>#N/A</v>
      </c>
      <c r="BA98" s="101" t="e">
        <f ca="true">+IF(AND(ISNUMBER(OFFSET('Hygiene Data'!$D$7,0,10*ROW('Hygiene Data'!D92))),'Data Summary'!DP98="Yes"),OFFSET('Hygiene Data'!$D$7,0,10*ROW('Hygiene Data'!D92)),NA())</f>
        <v>#N/A</v>
      </c>
      <c r="BB98" s="101" t="e">
        <f ca="true">+IF(AND(ISNUMBER(OFFSET('Hygiene Data'!$D$9,0,10*ROW('Hygiene Data'!D92))),'Data Summary'!DQ98="Yes"),OFFSET('Hygiene Data'!$D$9,0,10*ROW('Hygiene Data'!D92)),NA())</f>
        <v>#N/A</v>
      </c>
      <c r="BC98" s="101" t="e">
        <f ca="true">+IF(AND(ISNUMBER(OFFSET('Hygiene Data'!$E$5,0,10*ROW('Hygiene Data'!E92))),'Data Summary'!DR98="Yes"),OFFSET('Hygiene Data'!$E$5,0,10*ROW('Hygiene Data'!E92)),NA())</f>
        <v>#N/A</v>
      </c>
      <c r="BD98" s="101" t="e">
        <f ca="true">+IF(AND(ISNUMBER(OFFSET('Hygiene Data'!$E$7,0,10*ROW('Hygiene Data'!E92))),'Data Summary'!DS98="Yes"),OFFSET('Hygiene Data'!$E$7,0,10*ROW('Hygiene Data'!E92)),NA())</f>
        <v>#N/A</v>
      </c>
      <c r="BE98" s="101" t="e">
        <f ca="true">+IF(AND(ISNUMBER(OFFSET('Hygiene Data'!$E$9,0,10*ROW('Hygiene Data'!E92))),'Data Summary'!DT98="Yes"),OFFSET('Hygiene Data'!$E$9,0,10*ROW('Hygiene Data'!E92)),NA())</f>
        <v>#N/A</v>
      </c>
      <c r="BF98" s="101" t="e">
        <f ca="true">+IF(AND(ISNUMBER(OFFSET('Hygiene Data'!$F$5,0,10*ROW('Hygiene Data'!F92))),'Data Summary'!DU98="Yes"),OFFSET('Hygiene Data'!$F$5,0,10*ROW('Hygiene Data'!F92)),NA())</f>
        <v>#N/A</v>
      </c>
      <c r="BG98" s="101" t="e">
        <f ca="true">+IF(AND(ISNUMBER(OFFSET('Hygiene Data'!$F$7,0,10*ROW('Hygiene Data'!F92))),'Data Summary'!DV98="Yes"),OFFSET('Hygiene Data'!$F$7,0,10*ROW('Hygiene Data'!F92)),NA())</f>
        <v>#N/A</v>
      </c>
      <c r="BH98" s="101" t="e">
        <f ca="true">+IF(AND(ISNUMBER(OFFSET('Hygiene Data'!$F$9,0,10*ROW('Hygiene Data'!F92))),'Data Summary'!DW98="Yes"),OFFSET('Hygiene Data'!$F$9,0,10*ROW('Hygiene Data'!F92)),NA())</f>
        <v>#N/A</v>
      </c>
      <c r="BI98" s="101" t="e">
        <f ca="true">+IF(AND(ISNUMBER(OFFSET('Hygiene Data'!$G$5,0,10*ROW('Hygiene Data'!G92))),'Data Summary'!DX98="Yes"),OFFSET('Hygiene Data'!$G$5,0,10*ROW('Hygiene Data'!G92)),NA())</f>
        <v>#N/A</v>
      </c>
      <c r="BJ98" s="101" t="e">
        <f ca="true">+IF(AND(ISNUMBER(OFFSET('Hygiene Data'!$G$7,0,10*ROW('Hygiene Data'!G92))),'Data Summary'!DY98="Yes"),OFFSET('Hygiene Data'!$G$7,0,10*ROW('Hygiene Data'!G92)),NA())</f>
        <v>#N/A</v>
      </c>
      <c r="BK98" s="101" t="e">
        <f ca="true">+IF(AND(ISNUMBER(OFFSET('Hygiene Data'!$G$9,0,10*ROW('Hygiene Data'!G92))),'Data Summary'!DZ98="Yes"),OFFSET('Hygiene Data'!$G$9,0,10*ROW('Hygiene Data'!G92)),NA())</f>
        <v>#N/A</v>
      </c>
      <c r="BL98" s="101" t="e">
        <f ca="true">+IF(AND(ISNUMBER(OFFSET('Hygiene Data'!$H$5,0,10*ROW('Hygiene Data'!H92))),'Data Summary'!EA98="Yes"),OFFSET('Hygiene Data'!$H$5,0,10*ROW('Hygiene Data'!H92)),NA())</f>
        <v>#N/A</v>
      </c>
      <c r="BM98" s="101" t="e">
        <f ca="true">+IF(AND(ISNUMBER(OFFSET('Hygiene Data'!$H$7,0,10*ROW('Hygiene Data'!H92))),'Data Summary'!EB98="Yes"),OFFSET('Hygiene Data'!$H$7,0,10*ROW('Hygiene Data'!H92)),NA())</f>
        <v>#N/A</v>
      </c>
      <c r="BN98" s="101" t="e">
        <f ca="true">+IF(AND(ISNUMBER(OFFSET('Hygiene Data'!$H$9,0,10*ROW('Hygiene Data'!H92))),'Data Summary'!EC98="Yes"),OFFSET('Hygiene Data'!$H$9,0,10*ROW('Hygiene Data'!H92)),NA())</f>
        <v>#N/A</v>
      </c>
      <c r="BO98" s="101" t="e">
        <f ca="true">+IF(AND(ISNUMBER(OFFSET('Hygiene Data'!$I$5,0,10*ROW('Hygiene Data'!I92))),'Data Summary'!ED98="Yes"),OFFSET('Hygiene Data'!$I$5,0,10*ROW('Hygiene Data'!I92)),NA())</f>
        <v>#N/A</v>
      </c>
      <c r="BP98" s="101" t="e">
        <f ca="true">+IF(AND(ISNUMBER(OFFSET('Hygiene Data'!$I$7,0,10*ROW('Hygiene Data'!I92))),'Data Summary'!EE98="Yes"),OFFSET('Hygiene Data'!$I$7,0,10*ROW('Hygiene Data'!I92)),NA())</f>
        <v>#N/A</v>
      </c>
      <c r="BQ98" s="101" t="e">
        <f ca="true">+IF(AND(ISNUMBER(OFFSET('Hygiene Data'!$I$9,0,10*ROW('Hygiene Data'!I92))),'Data Summary'!EF98="Yes"),OFFSET('Hygiene Data'!$I$9,0,10*ROW('Hygiene Data'!I92)),NA())</f>
        <v>#N/A</v>
      </c>
    </row>
    <row xmlns:x14ac="http://schemas.microsoft.com/office/spreadsheetml/2009/9/ac" r="99" x14ac:dyDescent="0.2">
      <c r="A99" s="362" t="e">
        <f ca="true">+RIGHT('Data Summary'!A99,LEN('Data Summary'!A99)-9)</f>
        <v>#VALUE!</v>
      </c>
      <c r="B99" s="38" t="str">
        <f ca="true">+IF(ISTEXT('Data Summary'!B99),'Data Summary'!B99,"")</f>
        <v/>
      </c>
      <c r="C99" s="361" t="e">
        <f ca="true">+VALUE('Data Summary'!C99)</f>
        <v>#VALUE!</v>
      </c>
      <c r="D99" s="99" t="e">
        <f ca="true">+IF(AND(ISNUMBER(OFFSET('Water Data'!$D$4,0,10*ROW('Water Data'!D93))),'Data Summary'!BS99="Yes"),100-OFFSET('Water Data'!$D$4,0,10*ROW('Water Data'!D93)),NA())</f>
        <v>#N/A</v>
      </c>
      <c r="E99" s="99" t="e">
        <f ca="true">+IF(AND(ISNUMBER(OFFSET('Water Data'!$D$6,0,10*ROW('Water Data'!D93))),'Data Summary'!BT99="Yes"),OFFSET('Water Data'!$D$6,0,10*ROW('Water Data'!D93)),NA())</f>
        <v>#N/A</v>
      </c>
      <c r="F99" s="99" t="e">
        <f ca="true">+IF(AND(ISNUMBER(OFFSET('Water Data'!$D$9,0,10*ROW('Water Data'!D93))),'Data Summary'!BU99="Yes"),OFFSET('Water Data'!$D$9,0,10*ROW('Water Data'!D93)),NA())</f>
        <v>#N/A</v>
      </c>
      <c r="G99" s="99" t="e">
        <f ca="true">+IF(AND(ISNUMBER(OFFSET('Water Data'!$E$4,0,10*ROW('Water Data'!E93))),'Data Summary'!BV99="Yes"),100-OFFSET('Water Data'!$E$4,0,10*ROW('Water Data'!E93)),NA())</f>
        <v>#N/A</v>
      </c>
      <c r="H99" s="99" t="e">
        <f ca="true">+IF(AND(ISNUMBER(OFFSET('Water Data'!$E$6,0,10*ROW('Water Data'!E93))),'Data Summary'!BW99="Yes"),OFFSET('Water Data'!$E$6,0,10*ROW('Water Data'!E93)),NA())</f>
        <v>#N/A</v>
      </c>
      <c r="I99" s="99" t="e">
        <f ca="true">+IF(AND(ISNUMBER(OFFSET('Water Data'!$E$9,0,10*ROW('Water Data'!E93))),'Data Summary'!BX99="Yes"),OFFSET('Water Data'!$E$9,0,10*ROW('Water Data'!E93)),NA())</f>
        <v>#N/A</v>
      </c>
      <c r="J99" s="99" t="e">
        <f ca="true">+IF(AND(ISNUMBER(OFFSET('Water Data'!$F$4,0,10*ROW('Water Data'!F93))),'Data Summary'!BY99="Yes"),100-OFFSET('Water Data'!$F$4,0,10*ROW('Water Data'!F93)),NA())</f>
        <v>#N/A</v>
      </c>
      <c r="K99" s="99" t="e">
        <f ca="true">+IF(AND(ISNUMBER(OFFSET('Water Data'!$F$6,0,10*ROW('Water Data'!F93))),'Data Summary'!BZ99="Yes"),OFFSET('Water Data'!$F$6,0,10*ROW('Water Data'!F93)),NA())</f>
        <v>#N/A</v>
      </c>
      <c r="L99" s="99" t="e">
        <f ca="true">+IF(AND(ISNUMBER(OFFSET('Water Data'!$F$9,0,10*ROW('Water Data'!F93))),'Data Summary'!CA99="Yes"),OFFSET('Water Data'!$F$9,0,10*ROW('Water Data'!F93)),NA())</f>
        <v>#N/A</v>
      </c>
      <c r="M99" s="99" t="e">
        <f ca="true">+IF(AND(ISNUMBER(OFFSET('Water Data'!$G$4,0,10*ROW('Water Data'!G93))),'Data Summary'!CB99="Yes"),100-OFFSET('Water Data'!$G$4,0,10*ROW('Water Data'!G93)),NA())</f>
        <v>#N/A</v>
      </c>
      <c r="N99" s="99" t="e">
        <f ca="true">+IF(AND(ISNUMBER(OFFSET('Water Data'!$G$6,0,10*ROW('Water Data'!G93))),'Data Summary'!CC99="Yes"),OFFSET('Water Data'!$G$6,0,10*ROW('Water Data'!G93)),NA())</f>
        <v>#N/A</v>
      </c>
      <c r="O99" s="99" t="e">
        <f ca="true">+IF(AND(ISNUMBER(OFFSET('Water Data'!$G$9,0,10*ROW('Water Data'!G93))),'Data Summary'!CD99="Yes"),OFFSET('Water Data'!$G$9,0,10*ROW('Water Data'!G93)),NA())</f>
        <v>#N/A</v>
      </c>
      <c r="P99" s="99" t="e">
        <f ca="true">+IF(AND(ISNUMBER(OFFSET('Water Data'!$H$4,0,10*ROW('Water Data'!H93))),'Data Summary'!CE99="Yes"),100-OFFSET('Water Data'!$H$4,0,10*ROW('Water Data'!H93)),NA())</f>
        <v>#N/A</v>
      </c>
      <c r="Q99" s="99" t="e">
        <f ca="true">+IF(AND(ISNUMBER(OFFSET('Water Data'!$H$6,0,10*ROW('Water Data'!H93))),'Data Summary'!CF99="Yes"),OFFSET('Water Data'!$H$6,0,10*ROW('Water Data'!H93)),NA())</f>
        <v>#N/A</v>
      </c>
      <c r="R99" s="99" t="e">
        <f ca="true">+IF(AND(ISNUMBER(OFFSET('Water Data'!$H$9,0,10*ROW('Water Data'!H93))),'Data Summary'!CG99="Yes"),OFFSET('Water Data'!$H$9,0,10*ROW('Water Data'!H93)),NA())</f>
        <v>#N/A</v>
      </c>
      <c r="S99" s="99" t="e">
        <f ca="true">+IF(AND(ISNUMBER(OFFSET('Water Data'!$I$4,0,10*ROW('Water Data'!I93))),'Data Summary'!CH99="Yes"),100-OFFSET('Water Data'!$I$4,0,10*ROW('Water Data'!I93)),NA())</f>
        <v>#N/A</v>
      </c>
      <c r="T99" s="99" t="e">
        <f ca="true">+IF(AND(ISNUMBER(OFFSET('Water Data'!$I$6,0,10*ROW('Water Data'!I93))),'Data Summary'!CI99="Yes"),OFFSET('Water Data'!$I$6,0,10*ROW('Water Data'!I93)),NA())</f>
        <v>#N/A</v>
      </c>
      <c r="U99" s="99" t="e">
        <f ca="true">+IF(AND(ISNUMBER(OFFSET('Water Data'!$I$9,0,10*ROW('Water Data'!I93))),'Data Summary'!CJ99="Yes"),OFFSET('Water Data'!$I$9,0,10*ROW('Water Data'!I93)),NA())</f>
        <v>#N/A</v>
      </c>
      <c r="V99" s="100" t="e">
        <f ca="true">+IF(AND(ISNUMBER(OFFSET('Sanitation Data'!$D$4,0,10*ROW('Sanitation Data'!D93))),'Data Summary'!CK99="Yes"),100-OFFSET('Sanitation Data'!$D$4,0,10*ROW('Sanitation Data'!D93)),NA())</f>
        <v>#N/A</v>
      </c>
      <c r="W99" s="100" t="e">
        <f ca="true">+IF(AND(ISNUMBER(OFFSET('Sanitation Data'!$D$6,0,10*ROW('Sanitation Data'!D93))),'Data Summary'!CL99="Yes"),OFFSET('Sanitation Data'!$D$6,0,10*ROW('Sanitation Data'!D93)),NA())</f>
        <v>#N/A</v>
      </c>
      <c r="X99" s="100" t="e">
        <f ca="true">+IF(AND(ISNUMBER(OFFSET('Sanitation Data'!$D$10,0,10*ROW('Sanitation Data'!D93))),'Data Summary'!CM99="Yes"),OFFSET('Sanitation Data'!$D$10,0,10*ROW('Sanitation Data'!D93)),NA())</f>
        <v>#N/A</v>
      </c>
      <c r="Y99" s="100" t="e">
        <f ca="true">+IF(AND(ISNUMBER(OFFSET('Sanitation Data'!$D$11,0,10*ROW('Sanitation Data'!D93))),'Data Summary'!CN99="Yes"),OFFSET('Sanitation Data'!$D$11,0,10*ROW('Sanitation Data'!D93)),NA())</f>
        <v>#N/A</v>
      </c>
      <c r="Z99" s="100" t="e">
        <f ca="true">+IF(AND(ISNUMBER(OFFSET('Sanitation Data'!$D$12,0,10*ROW('Sanitation Data'!D93))),'Data Summary'!CO99="Yes"),OFFSET('Sanitation Data'!$D$12,0,10*ROW('Sanitation Data'!D93)),NA())</f>
        <v>#N/A</v>
      </c>
      <c r="AA99" s="100" t="e">
        <f ca="true">+IF(AND(ISNUMBER(OFFSET('Sanitation Data'!$E$4,0,10*ROW('Sanitation Data'!E93))),'Data Summary'!CP99="Yes"),100-OFFSET('Sanitation Data'!$E$4,0,10*ROW('Sanitation Data'!E93)),NA())</f>
        <v>#N/A</v>
      </c>
      <c r="AB99" s="100" t="e">
        <f ca="true">+IF(AND(ISNUMBER(OFFSET('Sanitation Data'!$E$6,0,10*ROW('Sanitation Data'!E93))),'Data Summary'!CQ99="Yes"),OFFSET('Sanitation Data'!$E$6,0,10*ROW('Sanitation Data'!E93)),NA())</f>
        <v>#N/A</v>
      </c>
      <c r="AC99" s="100" t="e">
        <f ca="true">+IF(AND(ISNUMBER(OFFSET('Sanitation Data'!$E$10,0,10*ROW('Sanitation Data'!E93))),'Data Summary'!CR99="Yes"),OFFSET('Sanitation Data'!$E$10,0,10*ROW('Sanitation Data'!E93)),NA())</f>
        <v>#N/A</v>
      </c>
      <c r="AD99" s="100" t="e">
        <f ca="true">+IF(AND(ISNUMBER(OFFSET('Sanitation Data'!$E$11,0,10*ROW('Sanitation Data'!E93))),'Data Summary'!CS99="Yes"),OFFSET('Sanitation Data'!$E$11,0,10*ROW('Sanitation Data'!E93)),NA())</f>
        <v>#N/A</v>
      </c>
      <c r="AE99" s="100" t="e">
        <f ca="true">+IF(AND(ISNUMBER(OFFSET('Sanitation Data'!$E$12,0,10*ROW('Sanitation Data'!E93))),'Data Summary'!CT99="Yes"),OFFSET('Sanitation Data'!$E$12,0,10*ROW('Sanitation Data'!E93)),NA())</f>
        <v>#N/A</v>
      </c>
      <c r="AF99" s="100" t="e">
        <f ca="true">+IF(AND(ISNUMBER(OFFSET('Sanitation Data'!$F$4,0,10*ROW('Sanitation Data'!F93))),'Data Summary'!CU99="Yes"),100-OFFSET('Sanitation Data'!$F$4,0,10*ROW('Sanitation Data'!F93)),NA())</f>
        <v>#N/A</v>
      </c>
      <c r="AG99" s="100" t="e">
        <f ca="true">+IF(AND(ISNUMBER(OFFSET('Sanitation Data'!$F$6,0,10*ROW('Sanitation Data'!F93))),'Data Summary'!CV99="Yes"),OFFSET('Sanitation Data'!$F$6,0,10*ROW('Sanitation Data'!F93)),NA())</f>
        <v>#N/A</v>
      </c>
      <c r="AH99" s="100" t="e">
        <f ca="true">+IF(AND(ISNUMBER(OFFSET('Sanitation Data'!$F$10,0,10*ROW('Sanitation Data'!F93))),'Data Summary'!CW99="Yes"),OFFSET('Sanitation Data'!$F$10,0,10*ROW('Sanitation Data'!F93)),NA())</f>
        <v>#N/A</v>
      </c>
      <c r="AI99" s="100" t="e">
        <f ca="true">+IF(AND(ISNUMBER(OFFSET('Sanitation Data'!$F$11,0,10*ROW('Sanitation Data'!F93))),'Data Summary'!CX99="Yes"),OFFSET('Sanitation Data'!$F$11,0,10*ROW('Sanitation Data'!F93)),NA())</f>
        <v>#N/A</v>
      </c>
      <c r="AJ99" s="100" t="e">
        <f ca="true">+IF(AND(ISNUMBER(OFFSET('Sanitation Data'!$F$12,0,10*ROW('Sanitation Data'!F93))),'Data Summary'!CY99="Yes"),OFFSET('Sanitation Data'!$F$12,0,10*ROW('Sanitation Data'!F93)),NA())</f>
        <v>#N/A</v>
      </c>
      <c r="AK99" s="100" t="e">
        <f ca="true">+IF(AND(ISNUMBER(OFFSET('Sanitation Data'!$G$4,0,10*ROW('Sanitation Data'!G93))),'Data Summary'!CZ99="Yes"),100-OFFSET('Sanitation Data'!$G$4,0,10*ROW('Sanitation Data'!G93)),NA())</f>
        <v>#N/A</v>
      </c>
      <c r="AL99" s="100" t="e">
        <f ca="true">+IF(AND(ISNUMBER(OFFSET('Sanitation Data'!$G$6,0,10*ROW('Sanitation Data'!G93))),'Data Summary'!DA99="Yes"),OFFSET('Sanitation Data'!$G$6,0,10*ROW('Sanitation Data'!G93)),NA())</f>
        <v>#N/A</v>
      </c>
      <c r="AM99" s="100" t="e">
        <f ca="true">+IF(AND(ISNUMBER(OFFSET('Sanitation Data'!$G$10,0,10*ROW('Sanitation Data'!G93))),'Data Summary'!DB99="Yes"),OFFSET('Sanitation Data'!$G$10,0,10*ROW('Sanitation Data'!G93)),NA())</f>
        <v>#N/A</v>
      </c>
      <c r="AN99" s="100" t="e">
        <f ca="true">+IF(AND(ISNUMBER(OFFSET('Sanitation Data'!$G$11,0,10*ROW('Sanitation Data'!G93))),'Data Summary'!DC99="Yes"),OFFSET('Sanitation Data'!$G$11,0,10*ROW('Sanitation Data'!G93)),NA())</f>
        <v>#N/A</v>
      </c>
      <c r="AO99" s="100" t="e">
        <f ca="true">+IF(AND(ISNUMBER(OFFSET('Sanitation Data'!$G$12,0,10*ROW('Sanitation Data'!G93))),'Data Summary'!DD99="Yes"),OFFSET('Sanitation Data'!$G$12,0,10*ROW('Sanitation Data'!G93)),NA())</f>
        <v>#N/A</v>
      </c>
      <c r="AP99" s="100" t="e">
        <f ca="true">+IF(AND(ISNUMBER(OFFSET('Sanitation Data'!$H$4,0,10*ROW('Sanitation Data'!H93))),'Data Summary'!DE99="Yes"),100-OFFSET('Sanitation Data'!$H$4,0,10*ROW('Sanitation Data'!H93)),NA())</f>
        <v>#N/A</v>
      </c>
      <c r="AQ99" s="100" t="e">
        <f ca="true">+IF(AND(ISNUMBER(OFFSET('Sanitation Data'!$H$6,0,10*ROW('Sanitation Data'!H93))),'Data Summary'!DF99="Yes"),OFFSET('Sanitation Data'!$H$6,0,10*ROW('Sanitation Data'!H93)),NA())</f>
        <v>#N/A</v>
      </c>
      <c r="AR99" s="100" t="e">
        <f ca="true">+IF(AND(ISNUMBER(OFFSET('Sanitation Data'!$H$10,0,10*ROW('Sanitation Data'!H93))),'Data Summary'!DG99="Yes"),OFFSET('Sanitation Data'!$H$10,0,10*ROW('Sanitation Data'!H93)),NA())</f>
        <v>#N/A</v>
      </c>
      <c r="AS99" s="100" t="e">
        <f ca="true">+IF(AND(ISNUMBER(OFFSET('Sanitation Data'!$H$11,0,10*ROW('Sanitation Data'!H93))),'Data Summary'!DH99="Yes"),OFFSET('Sanitation Data'!$H$11,0,10*ROW('Sanitation Data'!H93)),NA())</f>
        <v>#N/A</v>
      </c>
      <c r="AT99" s="100" t="e">
        <f ca="true">+IF(AND(ISNUMBER(OFFSET('Sanitation Data'!$H$12,0,10*ROW('Sanitation Data'!H93))),'Data Summary'!DI99="Yes"),OFFSET('Sanitation Data'!$H$12,0,10*ROW('Sanitation Data'!H93)),NA())</f>
        <v>#N/A</v>
      </c>
      <c r="AU99" s="100" t="e">
        <f ca="true">+IF(AND(ISNUMBER(OFFSET('Sanitation Data'!$I$4,0,10*ROW('Sanitation Data'!I93))),'Data Summary'!DJ99="Yes"),100-OFFSET('Sanitation Data'!$I$4,0,10*ROW('Sanitation Data'!I93)),NA())</f>
        <v>#N/A</v>
      </c>
      <c r="AV99" s="100" t="e">
        <f ca="true">+IF(AND(ISNUMBER(OFFSET('Sanitation Data'!$I$6,0,10*ROW('Sanitation Data'!I93))),'Data Summary'!DK99="Yes"),OFFSET('Sanitation Data'!$I$6,0,10*ROW('Sanitation Data'!I93)),NA())</f>
        <v>#N/A</v>
      </c>
      <c r="AW99" s="100" t="e">
        <f ca="true">+IF(AND(ISNUMBER(OFFSET('Sanitation Data'!$I$10,0,10*ROW('Sanitation Data'!I93))),'Data Summary'!DL99="Yes"),OFFSET('Sanitation Data'!$I$10,0,10*ROW('Sanitation Data'!I93)),NA())</f>
        <v>#N/A</v>
      </c>
      <c r="AX99" s="100" t="e">
        <f ca="true">+IF(AND(ISNUMBER(OFFSET('Sanitation Data'!$I$11,0,10*ROW('Sanitation Data'!I93))),'Data Summary'!DM99="Yes"),OFFSET('Sanitation Data'!$I$11,0,10*ROW('Sanitation Data'!I93)),NA())</f>
        <v>#N/A</v>
      </c>
      <c r="AY99" s="100" t="e">
        <f ca="true">+IF(AND(ISNUMBER(OFFSET('Sanitation Data'!$I$12,0,10*ROW('Sanitation Data'!I93))),'Data Summary'!DN99="Yes"),OFFSET('Sanitation Data'!$I$12,0,10*ROW('Sanitation Data'!I93)),NA())</f>
        <v>#N/A</v>
      </c>
      <c r="AZ99" s="101" t="e">
        <f ca="true">+IF(AND(ISNUMBER(OFFSET('Hygiene Data'!$D$5,0,10*ROW('Hygiene Data'!D93))),'Data Summary'!DO99="Yes"),OFFSET('Hygiene Data'!$D$5,0,10*ROW('Hygiene Data'!D93)),NA())</f>
        <v>#N/A</v>
      </c>
      <c r="BA99" s="101" t="e">
        <f ca="true">+IF(AND(ISNUMBER(OFFSET('Hygiene Data'!$D$7,0,10*ROW('Hygiene Data'!D93))),'Data Summary'!DP99="Yes"),OFFSET('Hygiene Data'!$D$7,0,10*ROW('Hygiene Data'!D93)),NA())</f>
        <v>#N/A</v>
      </c>
      <c r="BB99" s="101" t="e">
        <f ca="true">+IF(AND(ISNUMBER(OFFSET('Hygiene Data'!$D$9,0,10*ROW('Hygiene Data'!D93))),'Data Summary'!DQ99="Yes"),OFFSET('Hygiene Data'!$D$9,0,10*ROW('Hygiene Data'!D93)),NA())</f>
        <v>#N/A</v>
      </c>
      <c r="BC99" s="101" t="e">
        <f ca="true">+IF(AND(ISNUMBER(OFFSET('Hygiene Data'!$E$5,0,10*ROW('Hygiene Data'!E93))),'Data Summary'!DR99="Yes"),OFFSET('Hygiene Data'!$E$5,0,10*ROW('Hygiene Data'!E93)),NA())</f>
        <v>#N/A</v>
      </c>
      <c r="BD99" s="101" t="e">
        <f ca="true">+IF(AND(ISNUMBER(OFFSET('Hygiene Data'!$E$7,0,10*ROW('Hygiene Data'!E93))),'Data Summary'!DS99="Yes"),OFFSET('Hygiene Data'!$E$7,0,10*ROW('Hygiene Data'!E93)),NA())</f>
        <v>#N/A</v>
      </c>
      <c r="BE99" s="101" t="e">
        <f ca="true">+IF(AND(ISNUMBER(OFFSET('Hygiene Data'!$E$9,0,10*ROW('Hygiene Data'!E93))),'Data Summary'!DT99="Yes"),OFFSET('Hygiene Data'!$E$9,0,10*ROW('Hygiene Data'!E93)),NA())</f>
        <v>#N/A</v>
      </c>
      <c r="BF99" s="101" t="e">
        <f ca="true">+IF(AND(ISNUMBER(OFFSET('Hygiene Data'!$F$5,0,10*ROW('Hygiene Data'!F93))),'Data Summary'!DU99="Yes"),OFFSET('Hygiene Data'!$F$5,0,10*ROW('Hygiene Data'!F93)),NA())</f>
        <v>#N/A</v>
      </c>
      <c r="BG99" s="101" t="e">
        <f ca="true">+IF(AND(ISNUMBER(OFFSET('Hygiene Data'!$F$7,0,10*ROW('Hygiene Data'!F93))),'Data Summary'!DV99="Yes"),OFFSET('Hygiene Data'!$F$7,0,10*ROW('Hygiene Data'!F93)),NA())</f>
        <v>#N/A</v>
      </c>
      <c r="BH99" s="101" t="e">
        <f ca="true">+IF(AND(ISNUMBER(OFFSET('Hygiene Data'!$F$9,0,10*ROW('Hygiene Data'!F93))),'Data Summary'!DW99="Yes"),OFFSET('Hygiene Data'!$F$9,0,10*ROW('Hygiene Data'!F93)),NA())</f>
        <v>#N/A</v>
      </c>
      <c r="BI99" s="101" t="e">
        <f ca="true">+IF(AND(ISNUMBER(OFFSET('Hygiene Data'!$G$5,0,10*ROW('Hygiene Data'!G93))),'Data Summary'!DX99="Yes"),OFFSET('Hygiene Data'!$G$5,0,10*ROW('Hygiene Data'!G93)),NA())</f>
        <v>#N/A</v>
      </c>
      <c r="BJ99" s="101" t="e">
        <f ca="true">+IF(AND(ISNUMBER(OFFSET('Hygiene Data'!$G$7,0,10*ROW('Hygiene Data'!G93))),'Data Summary'!DY99="Yes"),OFFSET('Hygiene Data'!$G$7,0,10*ROW('Hygiene Data'!G93)),NA())</f>
        <v>#N/A</v>
      </c>
      <c r="BK99" s="101" t="e">
        <f ca="true">+IF(AND(ISNUMBER(OFFSET('Hygiene Data'!$G$9,0,10*ROW('Hygiene Data'!G93))),'Data Summary'!DZ99="Yes"),OFFSET('Hygiene Data'!$G$9,0,10*ROW('Hygiene Data'!G93)),NA())</f>
        <v>#N/A</v>
      </c>
      <c r="BL99" s="101" t="e">
        <f ca="true">+IF(AND(ISNUMBER(OFFSET('Hygiene Data'!$H$5,0,10*ROW('Hygiene Data'!H93))),'Data Summary'!EA99="Yes"),OFFSET('Hygiene Data'!$H$5,0,10*ROW('Hygiene Data'!H93)),NA())</f>
        <v>#N/A</v>
      </c>
      <c r="BM99" s="101" t="e">
        <f ca="true">+IF(AND(ISNUMBER(OFFSET('Hygiene Data'!$H$7,0,10*ROW('Hygiene Data'!H93))),'Data Summary'!EB99="Yes"),OFFSET('Hygiene Data'!$H$7,0,10*ROW('Hygiene Data'!H93)),NA())</f>
        <v>#N/A</v>
      </c>
      <c r="BN99" s="101" t="e">
        <f ca="true">+IF(AND(ISNUMBER(OFFSET('Hygiene Data'!$H$9,0,10*ROW('Hygiene Data'!H93))),'Data Summary'!EC99="Yes"),OFFSET('Hygiene Data'!$H$9,0,10*ROW('Hygiene Data'!H93)),NA())</f>
        <v>#N/A</v>
      </c>
      <c r="BO99" s="101" t="e">
        <f ca="true">+IF(AND(ISNUMBER(OFFSET('Hygiene Data'!$I$5,0,10*ROW('Hygiene Data'!I93))),'Data Summary'!ED99="Yes"),OFFSET('Hygiene Data'!$I$5,0,10*ROW('Hygiene Data'!I93)),NA())</f>
        <v>#N/A</v>
      </c>
      <c r="BP99" s="101" t="e">
        <f ca="true">+IF(AND(ISNUMBER(OFFSET('Hygiene Data'!$I$7,0,10*ROW('Hygiene Data'!I93))),'Data Summary'!EE99="Yes"),OFFSET('Hygiene Data'!$I$7,0,10*ROW('Hygiene Data'!I93)),NA())</f>
        <v>#N/A</v>
      </c>
      <c r="BQ99" s="101" t="e">
        <f ca="true">+IF(AND(ISNUMBER(OFFSET('Hygiene Data'!$I$9,0,10*ROW('Hygiene Data'!I93))),'Data Summary'!EF99="Yes"),OFFSET('Hygiene Data'!$I$9,0,10*ROW('Hygiene Data'!I93)),NA())</f>
        <v>#N/A</v>
      </c>
    </row>
    <row xmlns:x14ac="http://schemas.microsoft.com/office/spreadsheetml/2009/9/ac" r="100" x14ac:dyDescent="0.2">
      <c r="A100" s="362" t="e">
        <f ca="true">+RIGHT('Data Summary'!A100,LEN('Data Summary'!A100)-9)</f>
        <v>#VALUE!</v>
      </c>
      <c r="B100" s="38" t="str">
        <f ca="true">+IF(ISTEXT('Data Summary'!B100),'Data Summary'!B100,"")</f>
        <v/>
      </c>
      <c r="C100" s="361" t="e">
        <f ca="true">+VALUE('Data Summary'!C100)</f>
        <v>#VALUE!</v>
      </c>
      <c r="D100" s="99" t="e">
        <f ca="true">+IF(AND(ISNUMBER(OFFSET('Water Data'!$D$4,0,10*ROW('Water Data'!D94))),'Data Summary'!BS100="Yes"),100-OFFSET('Water Data'!$D$4,0,10*ROW('Water Data'!D94)),NA())</f>
        <v>#N/A</v>
      </c>
      <c r="E100" s="99" t="e">
        <f ca="true">+IF(AND(ISNUMBER(OFFSET('Water Data'!$D$6,0,10*ROW('Water Data'!D94))),'Data Summary'!BT100="Yes"),OFFSET('Water Data'!$D$6,0,10*ROW('Water Data'!D94)),NA())</f>
        <v>#N/A</v>
      </c>
      <c r="F100" s="99" t="e">
        <f ca="true">+IF(AND(ISNUMBER(OFFSET('Water Data'!$D$9,0,10*ROW('Water Data'!D94))),'Data Summary'!BU100="Yes"),OFFSET('Water Data'!$D$9,0,10*ROW('Water Data'!D94)),NA())</f>
        <v>#N/A</v>
      </c>
      <c r="G100" s="99" t="e">
        <f ca="true">+IF(AND(ISNUMBER(OFFSET('Water Data'!$E$4,0,10*ROW('Water Data'!E94))),'Data Summary'!BV100="Yes"),100-OFFSET('Water Data'!$E$4,0,10*ROW('Water Data'!E94)),NA())</f>
        <v>#N/A</v>
      </c>
      <c r="H100" s="99" t="e">
        <f ca="true">+IF(AND(ISNUMBER(OFFSET('Water Data'!$E$6,0,10*ROW('Water Data'!E94))),'Data Summary'!BW100="Yes"),OFFSET('Water Data'!$E$6,0,10*ROW('Water Data'!E94)),NA())</f>
        <v>#N/A</v>
      </c>
      <c r="I100" s="99" t="e">
        <f ca="true">+IF(AND(ISNUMBER(OFFSET('Water Data'!$E$9,0,10*ROW('Water Data'!E94))),'Data Summary'!BX100="Yes"),OFFSET('Water Data'!$E$9,0,10*ROW('Water Data'!E94)),NA())</f>
        <v>#N/A</v>
      </c>
      <c r="J100" s="99" t="e">
        <f ca="true">+IF(AND(ISNUMBER(OFFSET('Water Data'!$F$4,0,10*ROW('Water Data'!F94))),'Data Summary'!BY100="Yes"),100-OFFSET('Water Data'!$F$4,0,10*ROW('Water Data'!F94)),NA())</f>
        <v>#N/A</v>
      </c>
      <c r="K100" s="99" t="e">
        <f ca="true">+IF(AND(ISNUMBER(OFFSET('Water Data'!$F$6,0,10*ROW('Water Data'!F94))),'Data Summary'!BZ100="Yes"),OFFSET('Water Data'!$F$6,0,10*ROW('Water Data'!F94)),NA())</f>
        <v>#N/A</v>
      </c>
      <c r="L100" s="99" t="e">
        <f ca="true">+IF(AND(ISNUMBER(OFFSET('Water Data'!$F$9,0,10*ROW('Water Data'!F94))),'Data Summary'!CA100="Yes"),OFFSET('Water Data'!$F$9,0,10*ROW('Water Data'!F94)),NA())</f>
        <v>#N/A</v>
      </c>
      <c r="M100" s="99" t="e">
        <f ca="true">+IF(AND(ISNUMBER(OFFSET('Water Data'!$G$4,0,10*ROW('Water Data'!G94))),'Data Summary'!CB100="Yes"),100-OFFSET('Water Data'!$G$4,0,10*ROW('Water Data'!G94)),NA())</f>
        <v>#N/A</v>
      </c>
      <c r="N100" s="99" t="e">
        <f ca="true">+IF(AND(ISNUMBER(OFFSET('Water Data'!$G$6,0,10*ROW('Water Data'!G94))),'Data Summary'!CC100="Yes"),OFFSET('Water Data'!$G$6,0,10*ROW('Water Data'!G94)),NA())</f>
        <v>#N/A</v>
      </c>
      <c r="O100" s="99" t="e">
        <f ca="true">+IF(AND(ISNUMBER(OFFSET('Water Data'!$G$9,0,10*ROW('Water Data'!G94))),'Data Summary'!CD100="Yes"),OFFSET('Water Data'!$G$9,0,10*ROW('Water Data'!G94)),NA())</f>
        <v>#N/A</v>
      </c>
      <c r="P100" s="99" t="e">
        <f ca="true">+IF(AND(ISNUMBER(OFFSET('Water Data'!$H$4,0,10*ROW('Water Data'!H94))),'Data Summary'!CE100="Yes"),100-OFFSET('Water Data'!$H$4,0,10*ROW('Water Data'!H94)),NA())</f>
        <v>#N/A</v>
      </c>
      <c r="Q100" s="99" t="e">
        <f ca="true">+IF(AND(ISNUMBER(OFFSET('Water Data'!$H$6,0,10*ROW('Water Data'!H94))),'Data Summary'!CF100="Yes"),OFFSET('Water Data'!$H$6,0,10*ROW('Water Data'!H94)),NA())</f>
        <v>#N/A</v>
      </c>
      <c r="R100" s="99" t="e">
        <f ca="true">+IF(AND(ISNUMBER(OFFSET('Water Data'!$H$9,0,10*ROW('Water Data'!H94))),'Data Summary'!CG100="Yes"),OFFSET('Water Data'!$H$9,0,10*ROW('Water Data'!H94)),NA())</f>
        <v>#N/A</v>
      </c>
      <c r="S100" s="99" t="e">
        <f ca="true">+IF(AND(ISNUMBER(OFFSET('Water Data'!$I$4,0,10*ROW('Water Data'!I94))),'Data Summary'!CH100="Yes"),100-OFFSET('Water Data'!$I$4,0,10*ROW('Water Data'!I94)),NA())</f>
        <v>#N/A</v>
      </c>
      <c r="T100" s="99" t="e">
        <f ca="true">+IF(AND(ISNUMBER(OFFSET('Water Data'!$I$6,0,10*ROW('Water Data'!I94))),'Data Summary'!CI100="Yes"),OFFSET('Water Data'!$I$6,0,10*ROW('Water Data'!I94)),NA())</f>
        <v>#N/A</v>
      </c>
      <c r="U100" s="99" t="e">
        <f ca="true">+IF(AND(ISNUMBER(OFFSET('Water Data'!$I$9,0,10*ROW('Water Data'!I94))),'Data Summary'!CJ100="Yes"),OFFSET('Water Data'!$I$9,0,10*ROW('Water Data'!I94)),NA())</f>
        <v>#N/A</v>
      </c>
      <c r="V100" s="100" t="e">
        <f ca="true">+IF(AND(ISNUMBER(OFFSET('Sanitation Data'!$D$4,0,10*ROW('Sanitation Data'!D94))),'Data Summary'!CK100="Yes"),100-OFFSET('Sanitation Data'!$D$4,0,10*ROW('Sanitation Data'!D94)),NA())</f>
        <v>#N/A</v>
      </c>
      <c r="W100" s="100" t="e">
        <f ca="true">+IF(AND(ISNUMBER(OFFSET('Sanitation Data'!$D$6,0,10*ROW('Sanitation Data'!D94))),'Data Summary'!CL100="Yes"),OFFSET('Sanitation Data'!$D$6,0,10*ROW('Sanitation Data'!D94)),NA())</f>
        <v>#N/A</v>
      </c>
      <c r="X100" s="100" t="e">
        <f ca="true">+IF(AND(ISNUMBER(OFFSET('Sanitation Data'!$D$10,0,10*ROW('Sanitation Data'!D94))),'Data Summary'!CM100="Yes"),OFFSET('Sanitation Data'!$D$10,0,10*ROW('Sanitation Data'!D94)),NA())</f>
        <v>#N/A</v>
      </c>
      <c r="Y100" s="100" t="e">
        <f ca="true">+IF(AND(ISNUMBER(OFFSET('Sanitation Data'!$D$11,0,10*ROW('Sanitation Data'!D94))),'Data Summary'!CN100="Yes"),OFFSET('Sanitation Data'!$D$11,0,10*ROW('Sanitation Data'!D94)),NA())</f>
        <v>#N/A</v>
      </c>
      <c r="Z100" s="100" t="e">
        <f ca="true">+IF(AND(ISNUMBER(OFFSET('Sanitation Data'!$D$12,0,10*ROW('Sanitation Data'!D94))),'Data Summary'!CO100="Yes"),OFFSET('Sanitation Data'!$D$12,0,10*ROW('Sanitation Data'!D94)),NA())</f>
        <v>#N/A</v>
      </c>
      <c r="AA100" s="100" t="e">
        <f ca="true">+IF(AND(ISNUMBER(OFFSET('Sanitation Data'!$E$4,0,10*ROW('Sanitation Data'!E94))),'Data Summary'!CP100="Yes"),100-OFFSET('Sanitation Data'!$E$4,0,10*ROW('Sanitation Data'!E94)),NA())</f>
        <v>#N/A</v>
      </c>
      <c r="AB100" s="100" t="e">
        <f ca="true">+IF(AND(ISNUMBER(OFFSET('Sanitation Data'!$E$6,0,10*ROW('Sanitation Data'!E94))),'Data Summary'!CQ100="Yes"),OFFSET('Sanitation Data'!$E$6,0,10*ROW('Sanitation Data'!E94)),NA())</f>
        <v>#N/A</v>
      </c>
      <c r="AC100" s="100" t="e">
        <f ca="true">+IF(AND(ISNUMBER(OFFSET('Sanitation Data'!$E$10,0,10*ROW('Sanitation Data'!E94))),'Data Summary'!CR100="Yes"),OFFSET('Sanitation Data'!$E$10,0,10*ROW('Sanitation Data'!E94)),NA())</f>
        <v>#N/A</v>
      </c>
      <c r="AD100" s="100" t="e">
        <f ca="true">+IF(AND(ISNUMBER(OFFSET('Sanitation Data'!$E$11,0,10*ROW('Sanitation Data'!E94))),'Data Summary'!CS100="Yes"),OFFSET('Sanitation Data'!$E$11,0,10*ROW('Sanitation Data'!E94)),NA())</f>
        <v>#N/A</v>
      </c>
      <c r="AE100" s="100" t="e">
        <f ca="true">+IF(AND(ISNUMBER(OFFSET('Sanitation Data'!$E$12,0,10*ROW('Sanitation Data'!E94))),'Data Summary'!CT100="Yes"),OFFSET('Sanitation Data'!$E$12,0,10*ROW('Sanitation Data'!E94)),NA())</f>
        <v>#N/A</v>
      </c>
      <c r="AF100" s="100" t="e">
        <f ca="true">+IF(AND(ISNUMBER(OFFSET('Sanitation Data'!$F$4,0,10*ROW('Sanitation Data'!F94))),'Data Summary'!CU100="Yes"),100-OFFSET('Sanitation Data'!$F$4,0,10*ROW('Sanitation Data'!F94)),NA())</f>
        <v>#N/A</v>
      </c>
      <c r="AG100" s="100" t="e">
        <f ca="true">+IF(AND(ISNUMBER(OFFSET('Sanitation Data'!$F$6,0,10*ROW('Sanitation Data'!F94))),'Data Summary'!CV100="Yes"),OFFSET('Sanitation Data'!$F$6,0,10*ROW('Sanitation Data'!F94)),NA())</f>
        <v>#N/A</v>
      </c>
      <c r="AH100" s="100" t="e">
        <f ca="true">+IF(AND(ISNUMBER(OFFSET('Sanitation Data'!$F$10,0,10*ROW('Sanitation Data'!F94))),'Data Summary'!CW100="Yes"),OFFSET('Sanitation Data'!$F$10,0,10*ROW('Sanitation Data'!F94)),NA())</f>
        <v>#N/A</v>
      </c>
      <c r="AI100" s="100" t="e">
        <f ca="true">+IF(AND(ISNUMBER(OFFSET('Sanitation Data'!$F$11,0,10*ROW('Sanitation Data'!F94))),'Data Summary'!CX100="Yes"),OFFSET('Sanitation Data'!$F$11,0,10*ROW('Sanitation Data'!F94)),NA())</f>
        <v>#N/A</v>
      </c>
      <c r="AJ100" s="100" t="e">
        <f ca="true">+IF(AND(ISNUMBER(OFFSET('Sanitation Data'!$F$12,0,10*ROW('Sanitation Data'!F94))),'Data Summary'!CY100="Yes"),OFFSET('Sanitation Data'!$F$12,0,10*ROW('Sanitation Data'!F94)),NA())</f>
        <v>#N/A</v>
      </c>
      <c r="AK100" s="100" t="e">
        <f ca="true">+IF(AND(ISNUMBER(OFFSET('Sanitation Data'!$G$4,0,10*ROW('Sanitation Data'!G94))),'Data Summary'!CZ100="Yes"),100-OFFSET('Sanitation Data'!$G$4,0,10*ROW('Sanitation Data'!G94)),NA())</f>
        <v>#N/A</v>
      </c>
      <c r="AL100" s="100" t="e">
        <f ca="true">+IF(AND(ISNUMBER(OFFSET('Sanitation Data'!$G$6,0,10*ROW('Sanitation Data'!G94))),'Data Summary'!DA100="Yes"),OFFSET('Sanitation Data'!$G$6,0,10*ROW('Sanitation Data'!G94)),NA())</f>
        <v>#N/A</v>
      </c>
      <c r="AM100" s="100" t="e">
        <f ca="true">+IF(AND(ISNUMBER(OFFSET('Sanitation Data'!$G$10,0,10*ROW('Sanitation Data'!G94))),'Data Summary'!DB100="Yes"),OFFSET('Sanitation Data'!$G$10,0,10*ROW('Sanitation Data'!G94)),NA())</f>
        <v>#N/A</v>
      </c>
      <c r="AN100" s="100" t="e">
        <f ca="true">+IF(AND(ISNUMBER(OFFSET('Sanitation Data'!$G$11,0,10*ROW('Sanitation Data'!G94))),'Data Summary'!DC100="Yes"),OFFSET('Sanitation Data'!$G$11,0,10*ROW('Sanitation Data'!G94)),NA())</f>
        <v>#N/A</v>
      </c>
      <c r="AO100" s="100" t="e">
        <f ca="true">+IF(AND(ISNUMBER(OFFSET('Sanitation Data'!$G$12,0,10*ROW('Sanitation Data'!G94))),'Data Summary'!DD100="Yes"),OFFSET('Sanitation Data'!$G$12,0,10*ROW('Sanitation Data'!G94)),NA())</f>
        <v>#N/A</v>
      </c>
      <c r="AP100" s="100" t="e">
        <f ca="true">+IF(AND(ISNUMBER(OFFSET('Sanitation Data'!$H$4,0,10*ROW('Sanitation Data'!H94))),'Data Summary'!DE100="Yes"),100-OFFSET('Sanitation Data'!$H$4,0,10*ROW('Sanitation Data'!H94)),NA())</f>
        <v>#N/A</v>
      </c>
      <c r="AQ100" s="100" t="e">
        <f ca="true">+IF(AND(ISNUMBER(OFFSET('Sanitation Data'!$H$6,0,10*ROW('Sanitation Data'!H94))),'Data Summary'!DF100="Yes"),OFFSET('Sanitation Data'!$H$6,0,10*ROW('Sanitation Data'!H94)),NA())</f>
        <v>#N/A</v>
      </c>
      <c r="AR100" s="100" t="e">
        <f ca="true">+IF(AND(ISNUMBER(OFFSET('Sanitation Data'!$H$10,0,10*ROW('Sanitation Data'!H94))),'Data Summary'!DG100="Yes"),OFFSET('Sanitation Data'!$H$10,0,10*ROW('Sanitation Data'!H94)),NA())</f>
        <v>#N/A</v>
      </c>
      <c r="AS100" s="100" t="e">
        <f ca="true">+IF(AND(ISNUMBER(OFFSET('Sanitation Data'!$H$11,0,10*ROW('Sanitation Data'!H94))),'Data Summary'!DH100="Yes"),OFFSET('Sanitation Data'!$H$11,0,10*ROW('Sanitation Data'!H94)),NA())</f>
        <v>#N/A</v>
      </c>
      <c r="AT100" s="100" t="e">
        <f ca="true">+IF(AND(ISNUMBER(OFFSET('Sanitation Data'!$H$12,0,10*ROW('Sanitation Data'!H94))),'Data Summary'!DI100="Yes"),OFFSET('Sanitation Data'!$H$12,0,10*ROW('Sanitation Data'!H94)),NA())</f>
        <v>#N/A</v>
      </c>
      <c r="AU100" s="100" t="e">
        <f ca="true">+IF(AND(ISNUMBER(OFFSET('Sanitation Data'!$I$4,0,10*ROW('Sanitation Data'!I94))),'Data Summary'!DJ100="Yes"),100-OFFSET('Sanitation Data'!$I$4,0,10*ROW('Sanitation Data'!I94)),NA())</f>
        <v>#N/A</v>
      </c>
      <c r="AV100" s="100" t="e">
        <f ca="true">+IF(AND(ISNUMBER(OFFSET('Sanitation Data'!$I$6,0,10*ROW('Sanitation Data'!I94))),'Data Summary'!DK100="Yes"),OFFSET('Sanitation Data'!$I$6,0,10*ROW('Sanitation Data'!I94)),NA())</f>
        <v>#N/A</v>
      </c>
      <c r="AW100" s="100" t="e">
        <f ca="true">+IF(AND(ISNUMBER(OFFSET('Sanitation Data'!$I$10,0,10*ROW('Sanitation Data'!I94))),'Data Summary'!DL100="Yes"),OFFSET('Sanitation Data'!$I$10,0,10*ROW('Sanitation Data'!I94)),NA())</f>
        <v>#N/A</v>
      </c>
      <c r="AX100" s="100" t="e">
        <f ca="true">+IF(AND(ISNUMBER(OFFSET('Sanitation Data'!$I$11,0,10*ROW('Sanitation Data'!I94))),'Data Summary'!DM100="Yes"),OFFSET('Sanitation Data'!$I$11,0,10*ROW('Sanitation Data'!I94)),NA())</f>
        <v>#N/A</v>
      </c>
      <c r="AY100" s="100" t="e">
        <f ca="true">+IF(AND(ISNUMBER(OFFSET('Sanitation Data'!$I$12,0,10*ROW('Sanitation Data'!I94))),'Data Summary'!DN100="Yes"),OFFSET('Sanitation Data'!$I$12,0,10*ROW('Sanitation Data'!I94)),NA())</f>
        <v>#N/A</v>
      </c>
      <c r="AZ100" s="101" t="e">
        <f ca="true">+IF(AND(ISNUMBER(OFFSET('Hygiene Data'!$D$5,0,10*ROW('Hygiene Data'!D94))),'Data Summary'!DO100="Yes"),OFFSET('Hygiene Data'!$D$5,0,10*ROW('Hygiene Data'!D94)),NA())</f>
        <v>#N/A</v>
      </c>
      <c r="BA100" s="101" t="e">
        <f ca="true">+IF(AND(ISNUMBER(OFFSET('Hygiene Data'!$D$7,0,10*ROW('Hygiene Data'!D94))),'Data Summary'!DP100="Yes"),OFFSET('Hygiene Data'!$D$7,0,10*ROW('Hygiene Data'!D94)),NA())</f>
        <v>#N/A</v>
      </c>
      <c r="BB100" s="101" t="e">
        <f ca="true">+IF(AND(ISNUMBER(OFFSET('Hygiene Data'!$D$9,0,10*ROW('Hygiene Data'!D94))),'Data Summary'!DQ100="Yes"),OFFSET('Hygiene Data'!$D$9,0,10*ROW('Hygiene Data'!D94)),NA())</f>
        <v>#N/A</v>
      </c>
      <c r="BC100" s="101" t="e">
        <f ca="true">+IF(AND(ISNUMBER(OFFSET('Hygiene Data'!$E$5,0,10*ROW('Hygiene Data'!E94))),'Data Summary'!DR100="Yes"),OFFSET('Hygiene Data'!$E$5,0,10*ROW('Hygiene Data'!E94)),NA())</f>
        <v>#N/A</v>
      </c>
      <c r="BD100" s="101" t="e">
        <f ca="true">+IF(AND(ISNUMBER(OFFSET('Hygiene Data'!$E$7,0,10*ROW('Hygiene Data'!E94))),'Data Summary'!DS100="Yes"),OFFSET('Hygiene Data'!$E$7,0,10*ROW('Hygiene Data'!E94)),NA())</f>
        <v>#N/A</v>
      </c>
      <c r="BE100" s="101" t="e">
        <f ca="true">+IF(AND(ISNUMBER(OFFSET('Hygiene Data'!$E$9,0,10*ROW('Hygiene Data'!E94))),'Data Summary'!DT100="Yes"),OFFSET('Hygiene Data'!$E$9,0,10*ROW('Hygiene Data'!E94)),NA())</f>
        <v>#N/A</v>
      </c>
      <c r="BF100" s="101" t="e">
        <f ca="true">+IF(AND(ISNUMBER(OFFSET('Hygiene Data'!$F$5,0,10*ROW('Hygiene Data'!F94))),'Data Summary'!DU100="Yes"),OFFSET('Hygiene Data'!$F$5,0,10*ROW('Hygiene Data'!F94)),NA())</f>
        <v>#N/A</v>
      </c>
      <c r="BG100" s="101" t="e">
        <f ca="true">+IF(AND(ISNUMBER(OFFSET('Hygiene Data'!$F$7,0,10*ROW('Hygiene Data'!F94))),'Data Summary'!DV100="Yes"),OFFSET('Hygiene Data'!$F$7,0,10*ROW('Hygiene Data'!F94)),NA())</f>
        <v>#N/A</v>
      </c>
      <c r="BH100" s="101" t="e">
        <f ca="true">+IF(AND(ISNUMBER(OFFSET('Hygiene Data'!$F$9,0,10*ROW('Hygiene Data'!F94))),'Data Summary'!DW100="Yes"),OFFSET('Hygiene Data'!$F$9,0,10*ROW('Hygiene Data'!F94)),NA())</f>
        <v>#N/A</v>
      </c>
      <c r="BI100" s="101" t="e">
        <f ca="true">+IF(AND(ISNUMBER(OFFSET('Hygiene Data'!$G$5,0,10*ROW('Hygiene Data'!G94))),'Data Summary'!DX100="Yes"),OFFSET('Hygiene Data'!$G$5,0,10*ROW('Hygiene Data'!G94)),NA())</f>
        <v>#N/A</v>
      </c>
      <c r="BJ100" s="101" t="e">
        <f ca="true">+IF(AND(ISNUMBER(OFFSET('Hygiene Data'!$G$7,0,10*ROW('Hygiene Data'!G94))),'Data Summary'!DY100="Yes"),OFFSET('Hygiene Data'!$G$7,0,10*ROW('Hygiene Data'!G94)),NA())</f>
        <v>#N/A</v>
      </c>
      <c r="BK100" s="101" t="e">
        <f ca="true">+IF(AND(ISNUMBER(OFFSET('Hygiene Data'!$G$9,0,10*ROW('Hygiene Data'!G94))),'Data Summary'!DZ100="Yes"),OFFSET('Hygiene Data'!$G$9,0,10*ROW('Hygiene Data'!G94)),NA())</f>
        <v>#N/A</v>
      </c>
      <c r="BL100" s="101" t="e">
        <f ca="true">+IF(AND(ISNUMBER(OFFSET('Hygiene Data'!$H$5,0,10*ROW('Hygiene Data'!H94))),'Data Summary'!EA100="Yes"),OFFSET('Hygiene Data'!$H$5,0,10*ROW('Hygiene Data'!H94)),NA())</f>
        <v>#N/A</v>
      </c>
      <c r="BM100" s="101" t="e">
        <f ca="true">+IF(AND(ISNUMBER(OFFSET('Hygiene Data'!$H$7,0,10*ROW('Hygiene Data'!H94))),'Data Summary'!EB100="Yes"),OFFSET('Hygiene Data'!$H$7,0,10*ROW('Hygiene Data'!H94)),NA())</f>
        <v>#N/A</v>
      </c>
      <c r="BN100" s="101" t="e">
        <f ca="true">+IF(AND(ISNUMBER(OFFSET('Hygiene Data'!$H$9,0,10*ROW('Hygiene Data'!H94))),'Data Summary'!EC100="Yes"),OFFSET('Hygiene Data'!$H$9,0,10*ROW('Hygiene Data'!H94)),NA())</f>
        <v>#N/A</v>
      </c>
      <c r="BO100" s="101" t="e">
        <f ca="true">+IF(AND(ISNUMBER(OFFSET('Hygiene Data'!$I$5,0,10*ROW('Hygiene Data'!I94))),'Data Summary'!ED100="Yes"),OFFSET('Hygiene Data'!$I$5,0,10*ROW('Hygiene Data'!I94)),NA())</f>
        <v>#N/A</v>
      </c>
      <c r="BP100" s="101" t="e">
        <f ca="true">+IF(AND(ISNUMBER(OFFSET('Hygiene Data'!$I$7,0,10*ROW('Hygiene Data'!I94))),'Data Summary'!EE100="Yes"),OFFSET('Hygiene Data'!$I$7,0,10*ROW('Hygiene Data'!I94)),NA())</f>
        <v>#N/A</v>
      </c>
      <c r="BQ100" s="101" t="e">
        <f ca="true">+IF(AND(ISNUMBER(OFFSET('Hygiene Data'!$I$9,0,10*ROW('Hygiene Data'!I94))),'Data Summary'!EF100="Yes"),OFFSET('Hygiene Data'!$I$9,0,10*ROW('Hygiene Data'!I94)),NA())</f>
        <v>#N/A</v>
      </c>
    </row>
    <row xmlns:x14ac="http://schemas.microsoft.com/office/spreadsheetml/2009/9/ac" r="101" x14ac:dyDescent="0.2">
      <c r="A101" s="362" t="e">
        <f ca="true">+RIGHT('Data Summary'!A101,LEN('Data Summary'!A101)-9)</f>
        <v>#VALUE!</v>
      </c>
      <c r="B101" s="38" t="str">
        <f ca="true">+IF(ISTEXT('Data Summary'!B101),'Data Summary'!B101,"")</f>
        <v/>
      </c>
      <c r="C101" s="361" t="e">
        <f ca="true">+VALUE('Data Summary'!C101)</f>
        <v>#VALUE!</v>
      </c>
      <c r="D101" s="99" t="e">
        <f ca="true">+IF(AND(ISNUMBER(OFFSET('Water Data'!$D$4,0,10*ROW('Water Data'!D95))),'Data Summary'!BS101="Yes"),100-OFFSET('Water Data'!$D$4,0,10*ROW('Water Data'!D95)),NA())</f>
        <v>#N/A</v>
      </c>
      <c r="E101" s="99" t="e">
        <f ca="true">+IF(AND(ISNUMBER(OFFSET('Water Data'!$D$6,0,10*ROW('Water Data'!D95))),'Data Summary'!BT101="Yes"),OFFSET('Water Data'!$D$6,0,10*ROW('Water Data'!D95)),NA())</f>
        <v>#N/A</v>
      </c>
      <c r="F101" s="99" t="e">
        <f ca="true">+IF(AND(ISNUMBER(OFFSET('Water Data'!$D$9,0,10*ROW('Water Data'!D95))),'Data Summary'!BU101="Yes"),OFFSET('Water Data'!$D$9,0,10*ROW('Water Data'!D95)),NA())</f>
        <v>#N/A</v>
      </c>
      <c r="G101" s="99" t="e">
        <f ca="true">+IF(AND(ISNUMBER(OFFSET('Water Data'!$E$4,0,10*ROW('Water Data'!E95))),'Data Summary'!BV101="Yes"),100-OFFSET('Water Data'!$E$4,0,10*ROW('Water Data'!E95)),NA())</f>
        <v>#N/A</v>
      </c>
      <c r="H101" s="99" t="e">
        <f ca="true">+IF(AND(ISNUMBER(OFFSET('Water Data'!$E$6,0,10*ROW('Water Data'!E95))),'Data Summary'!BW101="Yes"),OFFSET('Water Data'!$E$6,0,10*ROW('Water Data'!E95)),NA())</f>
        <v>#N/A</v>
      </c>
      <c r="I101" s="99" t="e">
        <f ca="true">+IF(AND(ISNUMBER(OFFSET('Water Data'!$E$9,0,10*ROW('Water Data'!E95))),'Data Summary'!BX101="Yes"),OFFSET('Water Data'!$E$9,0,10*ROW('Water Data'!E95)),NA())</f>
        <v>#N/A</v>
      </c>
      <c r="J101" s="99" t="e">
        <f ca="true">+IF(AND(ISNUMBER(OFFSET('Water Data'!$F$4,0,10*ROW('Water Data'!F95))),'Data Summary'!BY101="Yes"),100-OFFSET('Water Data'!$F$4,0,10*ROW('Water Data'!F95)),NA())</f>
        <v>#N/A</v>
      </c>
      <c r="K101" s="99" t="e">
        <f ca="true">+IF(AND(ISNUMBER(OFFSET('Water Data'!$F$6,0,10*ROW('Water Data'!F95))),'Data Summary'!BZ101="Yes"),OFFSET('Water Data'!$F$6,0,10*ROW('Water Data'!F95)),NA())</f>
        <v>#N/A</v>
      </c>
      <c r="L101" s="99" t="e">
        <f ca="true">+IF(AND(ISNUMBER(OFFSET('Water Data'!$F$9,0,10*ROW('Water Data'!F95))),'Data Summary'!CA101="Yes"),OFFSET('Water Data'!$F$9,0,10*ROW('Water Data'!F95)),NA())</f>
        <v>#N/A</v>
      </c>
      <c r="M101" s="99" t="e">
        <f ca="true">+IF(AND(ISNUMBER(OFFSET('Water Data'!$G$4,0,10*ROW('Water Data'!G95))),'Data Summary'!CB101="Yes"),100-OFFSET('Water Data'!$G$4,0,10*ROW('Water Data'!G95)),NA())</f>
        <v>#N/A</v>
      </c>
      <c r="N101" s="99" t="e">
        <f ca="true">+IF(AND(ISNUMBER(OFFSET('Water Data'!$G$6,0,10*ROW('Water Data'!G95))),'Data Summary'!CC101="Yes"),OFFSET('Water Data'!$G$6,0,10*ROW('Water Data'!G95)),NA())</f>
        <v>#N/A</v>
      </c>
      <c r="O101" s="99" t="e">
        <f ca="true">+IF(AND(ISNUMBER(OFFSET('Water Data'!$G$9,0,10*ROW('Water Data'!G95))),'Data Summary'!CD101="Yes"),OFFSET('Water Data'!$G$9,0,10*ROW('Water Data'!G95)),NA())</f>
        <v>#N/A</v>
      </c>
      <c r="P101" s="99" t="e">
        <f ca="true">+IF(AND(ISNUMBER(OFFSET('Water Data'!$H$4,0,10*ROW('Water Data'!H95))),'Data Summary'!CE101="Yes"),100-OFFSET('Water Data'!$H$4,0,10*ROW('Water Data'!H95)),NA())</f>
        <v>#N/A</v>
      </c>
      <c r="Q101" s="99" t="e">
        <f ca="true">+IF(AND(ISNUMBER(OFFSET('Water Data'!$H$6,0,10*ROW('Water Data'!H95))),'Data Summary'!CF101="Yes"),OFFSET('Water Data'!$H$6,0,10*ROW('Water Data'!H95)),NA())</f>
        <v>#N/A</v>
      </c>
      <c r="R101" s="99" t="e">
        <f ca="true">+IF(AND(ISNUMBER(OFFSET('Water Data'!$H$9,0,10*ROW('Water Data'!H95))),'Data Summary'!CG101="Yes"),OFFSET('Water Data'!$H$9,0,10*ROW('Water Data'!H95)),NA())</f>
        <v>#N/A</v>
      </c>
      <c r="S101" s="99" t="e">
        <f ca="true">+IF(AND(ISNUMBER(OFFSET('Water Data'!$I$4,0,10*ROW('Water Data'!I95))),'Data Summary'!CH101="Yes"),100-OFFSET('Water Data'!$I$4,0,10*ROW('Water Data'!I95)),NA())</f>
        <v>#N/A</v>
      </c>
      <c r="T101" s="99" t="e">
        <f ca="true">+IF(AND(ISNUMBER(OFFSET('Water Data'!$I$6,0,10*ROW('Water Data'!I95))),'Data Summary'!CI101="Yes"),OFFSET('Water Data'!$I$6,0,10*ROW('Water Data'!I95)),NA())</f>
        <v>#N/A</v>
      </c>
      <c r="U101" s="99" t="e">
        <f ca="true">+IF(AND(ISNUMBER(OFFSET('Water Data'!$I$9,0,10*ROW('Water Data'!I95))),'Data Summary'!CJ101="Yes"),OFFSET('Water Data'!$I$9,0,10*ROW('Water Data'!I95)),NA())</f>
        <v>#N/A</v>
      </c>
      <c r="V101" s="100" t="e">
        <f ca="true">+IF(AND(ISNUMBER(OFFSET('Sanitation Data'!$D$4,0,10*ROW('Sanitation Data'!D95))),'Data Summary'!CK101="Yes"),100-OFFSET('Sanitation Data'!$D$4,0,10*ROW('Sanitation Data'!D95)),NA())</f>
        <v>#N/A</v>
      </c>
      <c r="W101" s="100" t="e">
        <f ca="true">+IF(AND(ISNUMBER(OFFSET('Sanitation Data'!$D$6,0,10*ROW('Sanitation Data'!D95))),'Data Summary'!CL101="Yes"),OFFSET('Sanitation Data'!$D$6,0,10*ROW('Sanitation Data'!D95)),NA())</f>
        <v>#N/A</v>
      </c>
      <c r="X101" s="100" t="e">
        <f ca="true">+IF(AND(ISNUMBER(OFFSET('Sanitation Data'!$D$10,0,10*ROW('Sanitation Data'!D95))),'Data Summary'!CM101="Yes"),OFFSET('Sanitation Data'!$D$10,0,10*ROW('Sanitation Data'!D95)),NA())</f>
        <v>#N/A</v>
      </c>
      <c r="Y101" s="100" t="e">
        <f ca="true">+IF(AND(ISNUMBER(OFFSET('Sanitation Data'!$D$11,0,10*ROW('Sanitation Data'!D95))),'Data Summary'!CN101="Yes"),OFFSET('Sanitation Data'!$D$11,0,10*ROW('Sanitation Data'!D95)),NA())</f>
        <v>#N/A</v>
      </c>
      <c r="Z101" s="100" t="e">
        <f ca="true">+IF(AND(ISNUMBER(OFFSET('Sanitation Data'!$D$12,0,10*ROW('Sanitation Data'!D95))),'Data Summary'!CO101="Yes"),OFFSET('Sanitation Data'!$D$12,0,10*ROW('Sanitation Data'!D95)),NA())</f>
        <v>#N/A</v>
      </c>
      <c r="AA101" s="100" t="e">
        <f ca="true">+IF(AND(ISNUMBER(OFFSET('Sanitation Data'!$E$4,0,10*ROW('Sanitation Data'!E95))),'Data Summary'!CP101="Yes"),100-OFFSET('Sanitation Data'!$E$4,0,10*ROW('Sanitation Data'!E95)),NA())</f>
        <v>#N/A</v>
      </c>
      <c r="AB101" s="100" t="e">
        <f ca="true">+IF(AND(ISNUMBER(OFFSET('Sanitation Data'!$E$6,0,10*ROW('Sanitation Data'!E95))),'Data Summary'!CQ101="Yes"),OFFSET('Sanitation Data'!$E$6,0,10*ROW('Sanitation Data'!E95)),NA())</f>
        <v>#N/A</v>
      </c>
      <c r="AC101" s="100" t="e">
        <f ca="true">+IF(AND(ISNUMBER(OFFSET('Sanitation Data'!$E$10,0,10*ROW('Sanitation Data'!E95))),'Data Summary'!CR101="Yes"),OFFSET('Sanitation Data'!$E$10,0,10*ROW('Sanitation Data'!E95)),NA())</f>
        <v>#N/A</v>
      </c>
      <c r="AD101" s="100" t="e">
        <f ca="true">+IF(AND(ISNUMBER(OFFSET('Sanitation Data'!$E$11,0,10*ROW('Sanitation Data'!E95))),'Data Summary'!CS101="Yes"),OFFSET('Sanitation Data'!$E$11,0,10*ROW('Sanitation Data'!E95)),NA())</f>
        <v>#N/A</v>
      </c>
      <c r="AE101" s="100" t="e">
        <f ca="true">+IF(AND(ISNUMBER(OFFSET('Sanitation Data'!$E$12,0,10*ROW('Sanitation Data'!E95))),'Data Summary'!CT101="Yes"),OFFSET('Sanitation Data'!$E$12,0,10*ROW('Sanitation Data'!E95)),NA())</f>
        <v>#N/A</v>
      </c>
      <c r="AF101" s="100" t="e">
        <f ca="true">+IF(AND(ISNUMBER(OFFSET('Sanitation Data'!$F$4,0,10*ROW('Sanitation Data'!F95))),'Data Summary'!CU101="Yes"),100-OFFSET('Sanitation Data'!$F$4,0,10*ROW('Sanitation Data'!F95)),NA())</f>
        <v>#N/A</v>
      </c>
      <c r="AG101" s="100" t="e">
        <f ca="true">+IF(AND(ISNUMBER(OFFSET('Sanitation Data'!$F$6,0,10*ROW('Sanitation Data'!F95))),'Data Summary'!CV101="Yes"),OFFSET('Sanitation Data'!$F$6,0,10*ROW('Sanitation Data'!F95)),NA())</f>
        <v>#N/A</v>
      </c>
      <c r="AH101" s="100" t="e">
        <f ca="true">+IF(AND(ISNUMBER(OFFSET('Sanitation Data'!$F$10,0,10*ROW('Sanitation Data'!F95))),'Data Summary'!CW101="Yes"),OFFSET('Sanitation Data'!$F$10,0,10*ROW('Sanitation Data'!F95)),NA())</f>
        <v>#N/A</v>
      </c>
      <c r="AI101" s="100" t="e">
        <f ca="true">+IF(AND(ISNUMBER(OFFSET('Sanitation Data'!$F$11,0,10*ROW('Sanitation Data'!F95))),'Data Summary'!CX101="Yes"),OFFSET('Sanitation Data'!$F$11,0,10*ROW('Sanitation Data'!F95)),NA())</f>
        <v>#N/A</v>
      </c>
      <c r="AJ101" s="100" t="e">
        <f ca="true">+IF(AND(ISNUMBER(OFFSET('Sanitation Data'!$F$12,0,10*ROW('Sanitation Data'!F95))),'Data Summary'!CY101="Yes"),OFFSET('Sanitation Data'!$F$12,0,10*ROW('Sanitation Data'!F95)),NA())</f>
        <v>#N/A</v>
      </c>
      <c r="AK101" s="100" t="e">
        <f ca="true">+IF(AND(ISNUMBER(OFFSET('Sanitation Data'!$G$4,0,10*ROW('Sanitation Data'!G95))),'Data Summary'!CZ101="Yes"),100-OFFSET('Sanitation Data'!$G$4,0,10*ROW('Sanitation Data'!G95)),NA())</f>
        <v>#N/A</v>
      </c>
      <c r="AL101" s="100" t="e">
        <f ca="true">+IF(AND(ISNUMBER(OFFSET('Sanitation Data'!$G$6,0,10*ROW('Sanitation Data'!G95))),'Data Summary'!DA101="Yes"),OFFSET('Sanitation Data'!$G$6,0,10*ROW('Sanitation Data'!G95)),NA())</f>
        <v>#N/A</v>
      </c>
      <c r="AM101" s="100" t="e">
        <f ca="true">+IF(AND(ISNUMBER(OFFSET('Sanitation Data'!$G$10,0,10*ROW('Sanitation Data'!G95))),'Data Summary'!DB101="Yes"),OFFSET('Sanitation Data'!$G$10,0,10*ROW('Sanitation Data'!G95)),NA())</f>
        <v>#N/A</v>
      </c>
      <c r="AN101" s="100" t="e">
        <f ca="true">+IF(AND(ISNUMBER(OFFSET('Sanitation Data'!$G$11,0,10*ROW('Sanitation Data'!G95))),'Data Summary'!DC101="Yes"),OFFSET('Sanitation Data'!$G$11,0,10*ROW('Sanitation Data'!G95)),NA())</f>
        <v>#N/A</v>
      </c>
      <c r="AO101" s="100" t="e">
        <f ca="true">+IF(AND(ISNUMBER(OFFSET('Sanitation Data'!$G$12,0,10*ROW('Sanitation Data'!G95))),'Data Summary'!DD101="Yes"),OFFSET('Sanitation Data'!$G$12,0,10*ROW('Sanitation Data'!G95)),NA())</f>
        <v>#N/A</v>
      </c>
      <c r="AP101" s="100" t="e">
        <f ca="true">+IF(AND(ISNUMBER(OFFSET('Sanitation Data'!$H$4,0,10*ROW('Sanitation Data'!H95))),'Data Summary'!DE101="Yes"),100-OFFSET('Sanitation Data'!$H$4,0,10*ROW('Sanitation Data'!H95)),NA())</f>
        <v>#N/A</v>
      </c>
      <c r="AQ101" s="100" t="e">
        <f ca="true">+IF(AND(ISNUMBER(OFFSET('Sanitation Data'!$H$6,0,10*ROW('Sanitation Data'!H95))),'Data Summary'!DF101="Yes"),OFFSET('Sanitation Data'!$H$6,0,10*ROW('Sanitation Data'!H95)),NA())</f>
        <v>#N/A</v>
      </c>
      <c r="AR101" s="100" t="e">
        <f ca="true">+IF(AND(ISNUMBER(OFFSET('Sanitation Data'!$H$10,0,10*ROW('Sanitation Data'!H95))),'Data Summary'!DG101="Yes"),OFFSET('Sanitation Data'!$H$10,0,10*ROW('Sanitation Data'!H95)),NA())</f>
        <v>#N/A</v>
      </c>
      <c r="AS101" s="100" t="e">
        <f ca="true">+IF(AND(ISNUMBER(OFFSET('Sanitation Data'!$H$11,0,10*ROW('Sanitation Data'!H95))),'Data Summary'!DH101="Yes"),OFFSET('Sanitation Data'!$H$11,0,10*ROW('Sanitation Data'!H95)),NA())</f>
        <v>#N/A</v>
      </c>
      <c r="AT101" s="100" t="e">
        <f ca="true">+IF(AND(ISNUMBER(OFFSET('Sanitation Data'!$H$12,0,10*ROW('Sanitation Data'!H95))),'Data Summary'!DI101="Yes"),OFFSET('Sanitation Data'!$H$12,0,10*ROW('Sanitation Data'!H95)),NA())</f>
        <v>#N/A</v>
      </c>
      <c r="AU101" s="100" t="e">
        <f ca="true">+IF(AND(ISNUMBER(OFFSET('Sanitation Data'!$I$4,0,10*ROW('Sanitation Data'!I95))),'Data Summary'!DJ101="Yes"),100-OFFSET('Sanitation Data'!$I$4,0,10*ROW('Sanitation Data'!I95)),NA())</f>
        <v>#N/A</v>
      </c>
      <c r="AV101" s="100" t="e">
        <f ca="true">+IF(AND(ISNUMBER(OFFSET('Sanitation Data'!$I$6,0,10*ROW('Sanitation Data'!I95))),'Data Summary'!DK101="Yes"),OFFSET('Sanitation Data'!$I$6,0,10*ROW('Sanitation Data'!I95)),NA())</f>
        <v>#N/A</v>
      </c>
      <c r="AW101" s="100" t="e">
        <f ca="true">+IF(AND(ISNUMBER(OFFSET('Sanitation Data'!$I$10,0,10*ROW('Sanitation Data'!I95))),'Data Summary'!DL101="Yes"),OFFSET('Sanitation Data'!$I$10,0,10*ROW('Sanitation Data'!I95)),NA())</f>
        <v>#N/A</v>
      </c>
      <c r="AX101" s="100" t="e">
        <f ca="true">+IF(AND(ISNUMBER(OFFSET('Sanitation Data'!$I$11,0,10*ROW('Sanitation Data'!I95))),'Data Summary'!DM101="Yes"),OFFSET('Sanitation Data'!$I$11,0,10*ROW('Sanitation Data'!I95)),NA())</f>
        <v>#N/A</v>
      </c>
      <c r="AY101" s="100" t="e">
        <f ca="true">+IF(AND(ISNUMBER(OFFSET('Sanitation Data'!$I$12,0,10*ROW('Sanitation Data'!I95))),'Data Summary'!DN101="Yes"),OFFSET('Sanitation Data'!$I$12,0,10*ROW('Sanitation Data'!I95)),NA())</f>
        <v>#N/A</v>
      </c>
      <c r="AZ101" s="101" t="e">
        <f ca="true">+IF(AND(ISNUMBER(OFFSET('Hygiene Data'!$D$5,0,10*ROW('Hygiene Data'!D95))),'Data Summary'!DO101="Yes"),OFFSET('Hygiene Data'!$D$5,0,10*ROW('Hygiene Data'!D95)),NA())</f>
        <v>#N/A</v>
      </c>
      <c r="BA101" s="101" t="e">
        <f ca="true">+IF(AND(ISNUMBER(OFFSET('Hygiene Data'!$D$7,0,10*ROW('Hygiene Data'!D95))),'Data Summary'!DP101="Yes"),OFFSET('Hygiene Data'!$D$7,0,10*ROW('Hygiene Data'!D95)),NA())</f>
        <v>#N/A</v>
      </c>
      <c r="BB101" s="101" t="e">
        <f ca="true">+IF(AND(ISNUMBER(OFFSET('Hygiene Data'!$D$9,0,10*ROW('Hygiene Data'!D95))),'Data Summary'!DQ101="Yes"),OFFSET('Hygiene Data'!$D$9,0,10*ROW('Hygiene Data'!D95)),NA())</f>
        <v>#N/A</v>
      </c>
      <c r="BC101" s="101" t="e">
        <f ca="true">+IF(AND(ISNUMBER(OFFSET('Hygiene Data'!$E$5,0,10*ROW('Hygiene Data'!E95))),'Data Summary'!DR101="Yes"),OFFSET('Hygiene Data'!$E$5,0,10*ROW('Hygiene Data'!E95)),NA())</f>
        <v>#N/A</v>
      </c>
      <c r="BD101" s="101" t="e">
        <f ca="true">+IF(AND(ISNUMBER(OFFSET('Hygiene Data'!$E$7,0,10*ROW('Hygiene Data'!E95))),'Data Summary'!DS101="Yes"),OFFSET('Hygiene Data'!$E$7,0,10*ROW('Hygiene Data'!E95)),NA())</f>
        <v>#N/A</v>
      </c>
      <c r="BE101" s="101" t="e">
        <f ca="true">+IF(AND(ISNUMBER(OFFSET('Hygiene Data'!$E$9,0,10*ROW('Hygiene Data'!E95))),'Data Summary'!DT101="Yes"),OFFSET('Hygiene Data'!$E$9,0,10*ROW('Hygiene Data'!E95)),NA())</f>
        <v>#N/A</v>
      </c>
      <c r="BF101" s="101" t="e">
        <f ca="true">+IF(AND(ISNUMBER(OFFSET('Hygiene Data'!$F$5,0,10*ROW('Hygiene Data'!F95))),'Data Summary'!DU101="Yes"),OFFSET('Hygiene Data'!$F$5,0,10*ROW('Hygiene Data'!F95)),NA())</f>
        <v>#N/A</v>
      </c>
      <c r="BG101" s="101" t="e">
        <f ca="true">+IF(AND(ISNUMBER(OFFSET('Hygiene Data'!$F$7,0,10*ROW('Hygiene Data'!F95))),'Data Summary'!DV101="Yes"),OFFSET('Hygiene Data'!$F$7,0,10*ROW('Hygiene Data'!F95)),NA())</f>
        <v>#N/A</v>
      </c>
      <c r="BH101" s="101" t="e">
        <f ca="true">+IF(AND(ISNUMBER(OFFSET('Hygiene Data'!$F$9,0,10*ROW('Hygiene Data'!F95))),'Data Summary'!DW101="Yes"),OFFSET('Hygiene Data'!$F$9,0,10*ROW('Hygiene Data'!F95)),NA())</f>
        <v>#N/A</v>
      </c>
      <c r="BI101" s="101" t="e">
        <f ca="true">+IF(AND(ISNUMBER(OFFSET('Hygiene Data'!$G$5,0,10*ROW('Hygiene Data'!G95))),'Data Summary'!DX101="Yes"),OFFSET('Hygiene Data'!$G$5,0,10*ROW('Hygiene Data'!G95)),NA())</f>
        <v>#N/A</v>
      </c>
      <c r="BJ101" s="101" t="e">
        <f ca="true">+IF(AND(ISNUMBER(OFFSET('Hygiene Data'!$G$7,0,10*ROW('Hygiene Data'!G95))),'Data Summary'!DY101="Yes"),OFFSET('Hygiene Data'!$G$7,0,10*ROW('Hygiene Data'!G95)),NA())</f>
        <v>#N/A</v>
      </c>
      <c r="BK101" s="101" t="e">
        <f ca="true">+IF(AND(ISNUMBER(OFFSET('Hygiene Data'!$G$9,0,10*ROW('Hygiene Data'!G95))),'Data Summary'!DZ101="Yes"),OFFSET('Hygiene Data'!$G$9,0,10*ROW('Hygiene Data'!G95)),NA())</f>
        <v>#N/A</v>
      </c>
      <c r="BL101" s="101" t="e">
        <f ca="true">+IF(AND(ISNUMBER(OFFSET('Hygiene Data'!$H$5,0,10*ROW('Hygiene Data'!H95))),'Data Summary'!EA101="Yes"),OFFSET('Hygiene Data'!$H$5,0,10*ROW('Hygiene Data'!H95)),NA())</f>
        <v>#N/A</v>
      </c>
      <c r="BM101" s="101" t="e">
        <f ca="true">+IF(AND(ISNUMBER(OFFSET('Hygiene Data'!$H$7,0,10*ROW('Hygiene Data'!H95))),'Data Summary'!EB101="Yes"),OFFSET('Hygiene Data'!$H$7,0,10*ROW('Hygiene Data'!H95)),NA())</f>
        <v>#N/A</v>
      </c>
      <c r="BN101" s="101" t="e">
        <f ca="true">+IF(AND(ISNUMBER(OFFSET('Hygiene Data'!$H$9,0,10*ROW('Hygiene Data'!H95))),'Data Summary'!EC101="Yes"),OFFSET('Hygiene Data'!$H$9,0,10*ROW('Hygiene Data'!H95)),NA())</f>
        <v>#N/A</v>
      </c>
      <c r="BO101" s="101" t="e">
        <f ca="true">+IF(AND(ISNUMBER(OFFSET('Hygiene Data'!$I$5,0,10*ROW('Hygiene Data'!I95))),'Data Summary'!ED101="Yes"),OFFSET('Hygiene Data'!$I$5,0,10*ROW('Hygiene Data'!I95)),NA())</f>
        <v>#N/A</v>
      </c>
      <c r="BP101" s="101" t="e">
        <f ca="true">+IF(AND(ISNUMBER(OFFSET('Hygiene Data'!$I$7,0,10*ROW('Hygiene Data'!I95))),'Data Summary'!EE101="Yes"),OFFSET('Hygiene Data'!$I$7,0,10*ROW('Hygiene Data'!I95)),NA())</f>
        <v>#N/A</v>
      </c>
      <c r="BQ101" s="101" t="e">
        <f ca="true">+IF(AND(ISNUMBER(OFFSET('Hygiene Data'!$I$9,0,10*ROW('Hygiene Data'!I95))),'Data Summary'!EF101="Yes"),OFFSET('Hygiene Data'!$I$9,0,10*ROW('Hygiene Data'!I95)),NA())</f>
        <v>#N/A</v>
      </c>
    </row>
    <row xmlns:x14ac="http://schemas.microsoft.com/office/spreadsheetml/2009/9/ac" r="102" x14ac:dyDescent="0.2">
      <c r="A102" s="362" t="e">
        <f ca="true">+RIGHT('Data Summary'!A102,LEN('Data Summary'!A102)-9)</f>
        <v>#VALUE!</v>
      </c>
      <c r="B102" s="38" t="str">
        <f ca="true">+IF(ISTEXT('Data Summary'!B102),'Data Summary'!B102,"")</f>
        <v/>
      </c>
      <c r="C102" s="361" t="e">
        <f ca="true">+VALUE('Data Summary'!C102)</f>
        <v>#VALUE!</v>
      </c>
      <c r="D102" s="99" t="e">
        <f ca="true">+IF(AND(ISNUMBER(OFFSET('Water Data'!$D$4,0,10*ROW('Water Data'!D96))),'Data Summary'!BS102="Yes"),100-OFFSET('Water Data'!$D$4,0,10*ROW('Water Data'!D96)),NA())</f>
        <v>#N/A</v>
      </c>
      <c r="E102" s="99" t="e">
        <f ca="true">+IF(AND(ISNUMBER(OFFSET('Water Data'!$D$6,0,10*ROW('Water Data'!D96))),'Data Summary'!BT102="Yes"),OFFSET('Water Data'!$D$6,0,10*ROW('Water Data'!D96)),NA())</f>
        <v>#N/A</v>
      </c>
      <c r="F102" s="99" t="e">
        <f ca="true">+IF(AND(ISNUMBER(OFFSET('Water Data'!$D$9,0,10*ROW('Water Data'!D96))),'Data Summary'!BU102="Yes"),OFFSET('Water Data'!$D$9,0,10*ROW('Water Data'!D96)),NA())</f>
        <v>#N/A</v>
      </c>
      <c r="G102" s="99" t="e">
        <f ca="true">+IF(AND(ISNUMBER(OFFSET('Water Data'!$E$4,0,10*ROW('Water Data'!E96))),'Data Summary'!BV102="Yes"),100-OFFSET('Water Data'!$E$4,0,10*ROW('Water Data'!E96)),NA())</f>
        <v>#N/A</v>
      </c>
      <c r="H102" s="99" t="e">
        <f ca="true">+IF(AND(ISNUMBER(OFFSET('Water Data'!$E$6,0,10*ROW('Water Data'!E96))),'Data Summary'!BW102="Yes"),OFFSET('Water Data'!$E$6,0,10*ROW('Water Data'!E96)),NA())</f>
        <v>#N/A</v>
      </c>
      <c r="I102" s="99" t="e">
        <f ca="true">+IF(AND(ISNUMBER(OFFSET('Water Data'!$E$9,0,10*ROW('Water Data'!E96))),'Data Summary'!BX102="Yes"),OFFSET('Water Data'!$E$9,0,10*ROW('Water Data'!E96)),NA())</f>
        <v>#N/A</v>
      </c>
      <c r="J102" s="99" t="e">
        <f ca="true">+IF(AND(ISNUMBER(OFFSET('Water Data'!$F$4,0,10*ROW('Water Data'!F96))),'Data Summary'!BY102="Yes"),100-OFFSET('Water Data'!$F$4,0,10*ROW('Water Data'!F96)),NA())</f>
        <v>#N/A</v>
      </c>
      <c r="K102" s="99" t="e">
        <f ca="true">+IF(AND(ISNUMBER(OFFSET('Water Data'!$F$6,0,10*ROW('Water Data'!F96))),'Data Summary'!BZ102="Yes"),OFFSET('Water Data'!$F$6,0,10*ROW('Water Data'!F96)),NA())</f>
        <v>#N/A</v>
      </c>
      <c r="L102" s="99" t="e">
        <f ca="true">+IF(AND(ISNUMBER(OFFSET('Water Data'!$F$9,0,10*ROW('Water Data'!F96))),'Data Summary'!CA102="Yes"),OFFSET('Water Data'!$F$9,0,10*ROW('Water Data'!F96)),NA())</f>
        <v>#N/A</v>
      </c>
      <c r="M102" s="99" t="e">
        <f ca="true">+IF(AND(ISNUMBER(OFFSET('Water Data'!$G$4,0,10*ROW('Water Data'!G96))),'Data Summary'!CB102="Yes"),100-OFFSET('Water Data'!$G$4,0,10*ROW('Water Data'!G96)),NA())</f>
        <v>#N/A</v>
      </c>
      <c r="N102" s="99" t="e">
        <f ca="true">+IF(AND(ISNUMBER(OFFSET('Water Data'!$G$6,0,10*ROW('Water Data'!G96))),'Data Summary'!CC102="Yes"),OFFSET('Water Data'!$G$6,0,10*ROW('Water Data'!G96)),NA())</f>
        <v>#N/A</v>
      </c>
      <c r="O102" s="99" t="e">
        <f ca="true">+IF(AND(ISNUMBER(OFFSET('Water Data'!$G$9,0,10*ROW('Water Data'!G96))),'Data Summary'!CD102="Yes"),OFFSET('Water Data'!$G$9,0,10*ROW('Water Data'!G96)),NA())</f>
        <v>#N/A</v>
      </c>
      <c r="P102" s="99" t="e">
        <f ca="true">+IF(AND(ISNUMBER(OFFSET('Water Data'!$H$4,0,10*ROW('Water Data'!H96))),'Data Summary'!CE102="Yes"),100-OFFSET('Water Data'!$H$4,0,10*ROW('Water Data'!H96)),NA())</f>
        <v>#N/A</v>
      </c>
      <c r="Q102" s="99" t="e">
        <f ca="true">+IF(AND(ISNUMBER(OFFSET('Water Data'!$H$6,0,10*ROW('Water Data'!H96))),'Data Summary'!CF102="Yes"),OFFSET('Water Data'!$H$6,0,10*ROW('Water Data'!H96)),NA())</f>
        <v>#N/A</v>
      </c>
      <c r="R102" s="99" t="e">
        <f ca="true">+IF(AND(ISNUMBER(OFFSET('Water Data'!$H$9,0,10*ROW('Water Data'!H96))),'Data Summary'!CG102="Yes"),OFFSET('Water Data'!$H$9,0,10*ROW('Water Data'!H96)),NA())</f>
        <v>#N/A</v>
      </c>
      <c r="S102" s="99" t="e">
        <f ca="true">+IF(AND(ISNUMBER(OFFSET('Water Data'!$I$4,0,10*ROW('Water Data'!I96))),'Data Summary'!CH102="Yes"),100-OFFSET('Water Data'!$I$4,0,10*ROW('Water Data'!I96)),NA())</f>
        <v>#N/A</v>
      </c>
      <c r="T102" s="99" t="e">
        <f ca="true">+IF(AND(ISNUMBER(OFFSET('Water Data'!$I$6,0,10*ROW('Water Data'!I96))),'Data Summary'!CI102="Yes"),OFFSET('Water Data'!$I$6,0,10*ROW('Water Data'!I96)),NA())</f>
        <v>#N/A</v>
      </c>
      <c r="U102" s="99" t="e">
        <f ca="true">+IF(AND(ISNUMBER(OFFSET('Water Data'!$I$9,0,10*ROW('Water Data'!I96))),'Data Summary'!CJ102="Yes"),OFFSET('Water Data'!$I$9,0,10*ROW('Water Data'!I96)),NA())</f>
        <v>#N/A</v>
      </c>
      <c r="V102" s="100" t="e">
        <f ca="true">+IF(AND(ISNUMBER(OFFSET('Sanitation Data'!$D$4,0,10*ROW('Sanitation Data'!D96))),'Data Summary'!CK102="Yes"),100-OFFSET('Sanitation Data'!$D$4,0,10*ROW('Sanitation Data'!D96)),NA())</f>
        <v>#N/A</v>
      </c>
      <c r="W102" s="100" t="e">
        <f ca="true">+IF(AND(ISNUMBER(OFFSET('Sanitation Data'!$D$6,0,10*ROW('Sanitation Data'!D96))),'Data Summary'!CL102="Yes"),OFFSET('Sanitation Data'!$D$6,0,10*ROW('Sanitation Data'!D96)),NA())</f>
        <v>#N/A</v>
      </c>
      <c r="X102" s="100" t="e">
        <f ca="true">+IF(AND(ISNUMBER(OFFSET('Sanitation Data'!$D$10,0,10*ROW('Sanitation Data'!D96))),'Data Summary'!CM102="Yes"),OFFSET('Sanitation Data'!$D$10,0,10*ROW('Sanitation Data'!D96)),NA())</f>
        <v>#N/A</v>
      </c>
      <c r="Y102" s="100" t="e">
        <f ca="true">+IF(AND(ISNUMBER(OFFSET('Sanitation Data'!$D$11,0,10*ROW('Sanitation Data'!D96))),'Data Summary'!CN102="Yes"),OFFSET('Sanitation Data'!$D$11,0,10*ROW('Sanitation Data'!D96)),NA())</f>
        <v>#N/A</v>
      </c>
      <c r="Z102" s="100" t="e">
        <f ca="true">+IF(AND(ISNUMBER(OFFSET('Sanitation Data'!$D$12,0,10*ROW('Sanitation Data'!D96))),'Data Summary'!CO102="Yes"),OFFSET('Sanitation Data'!$D$12,0,10*ROW('Sanitation Data'!D96)),NA())</f>
        <v>#N/A</v>
      </c>
      <c r="AA102" s="100" t="e">
        <f ca="true">+IF(AND(ISNUMBER(OFFSET('Sanitation Data'!$E$4,0,10*ROW('Sanitation Data'!E96))),'Data Summary'!CP102="Yes"),100-OFFSET('Sanitation Data'!$E$4,0,10*ROW('Sanitation Data'!E96)),NA())</f>
        <v>#N/A</v>
      </c>
      <c r="AB102" s="100" t="e">
        <f ca="true">+IF(AND(ISNUMBER(OFFSET('Sanitation Data'!$E$6,0,10*ROW('Sanitation Data'!E96))),'Data Summary'!CQ102="Yes"),OFFSET('Sanitation Data'!$E$6,0,10*ROW('Sanitation Data'!E96)),NA())</f>
        <v>#N/A</v>
      </c>
      <c r="AC102" s="100" t="e">
        <f ca="true">+IF(AND(ISNUMBER(OFFSET('Sanitation Data'!$E$10,0,10*ROW('Sanitation Data'!E96))),'Data Summary'!CR102="Yes"),OFFSET('Sanitation Data'!$E$10,0,10*ROW('Sanitation Data'!E96)),NA())</f>
        <v>#N/A</v>
      </c>
      <c r="AD102" s="100" t="e">
        <f ca="true">+IF(AND(ISNUMBER(OFFSET('Sanitation Data'!$E$11,0,10*ROW('Sanitation Data'!E96))),'Data Summary'!CS102="Yes"),OFFSET('Sanitation Data'!$E$11,0,10*ROW('Sanitation Data'!E96)),NA())</f>
        <v>#N/A</v>
      </c>
      <c r="AE102" s="100" t="e">
        <f ca="true">+IF(AND(ISNUMBER(OFFSET('Sanitation Data'!$E$12,0,10*ROW('Sanitation Data'!E96))),'Data Summary'!CT102="Yes"),OFFSET('Sanitation Data'!$E$12,0,10*ROW('Sanitation Data'!E96)),NA())</f>
        <v>#N/A</v>
      </c>
      <c r="AF102" s="100" t="e">
        <f ca="true">+IF(AND(ISNUMBER(OFFSET('Sanitation Data'!$F$4,0,10*ROW('Sanitation Data'!F96))),'Data Summary'!CU102="Yes"),100-OFFSET('Sanitation Data'!$F$4,0,10*ROW('Sanitation Data'!F96)),NA())</f>
        <v>#N/A</v>
      </c>
      <c r="AG102" s="100" t="e">
        <f ca="true">+IF(AND(ISNUMBER(OFFSET('Sanitation Data'!$F$6,0,10*ROW('Sanitation Data'!F96))),'Data Summary'!CV102="Yes"),OFFSET('Sanitation Data'!$F$6,0,10*ROW('Sanitation Data'!F96)),NA())</f>
        <v>#N/A</v>
      </c>
      <c r="AH102" s="100" t="e">
        <f ca="true">+IF(AND(ISNUMBER(OFFSET('Sanitation Data'!$F$10,0,10*ROW('Sanitation Data'!F96))),'Data Summary'!CW102="Yes"),OFFSET('Sanitation Data'!$F$10,0,10*ROW('Sanitation Data'!F96)),NA())</f>
        <v>#N/A</v>
      </c>
      <c r="AI102" s="100" t="e">
        <f ca="true">+IF(AND(ISNUMBER(OFFSET('Sanitation Data'!$F$11,0,10*ROW('Sanitation Data'!F96))),'Data Summary'!CX102="Yes"),OFFSET('Sanitation Data'!$F$11,0,10*ROW('Sanitation Data'!F96)),NA())</f>
        <v>#N/A</v>
      </c>
      <c r="AJ102" s="100" t="e">
        <f ca="true">+IF(AND(ISNUMBER(OFFSET('Sanitation Data'!$F$12,0,10*ROW('Sanitation Data'!F96))),'Data Summary'!CY102="Yes"),OFFSET('Sanitation Data'!$F$12,0,10*ROW('Sanitation Data'!F96)),NA())</f>
        <v>#N/A</v>
      </c>
      <c r="AK102" s="100" t="e">
        <f ca="true">+IF(AND(ISNUMBER(OFFSET('Sanitation Data'!$G$4,0,10*ROW('Sanitation Data'!G96))),'Data Summary'!CZ102="Yes"),100-OFFSET('Sanitation Data'!$G$4,0,10*ROW('Sanitation Data'!G96)),NA())</f>
        <v>#N/A</v>
      </c>
      <c r="AL102" s="100" t="e">
        <f ca="true">+IF(AND(ISNUMBER(OFFSET('Sanitation Data'!$G$6,0,10*ROW('Sanitation Data'!G96))),'Data Summary'!DA102="Yes"),OFFSET('Sanitation Data'!$G$6,0,10*ROW('Sanitation Data'!G96)),NA())</f>
        <v>#N/A</v>
      </c>
      <c r="AM102" s="100" t="e">
        <f ca="true">+IF(AND(ISNUMBER(OFFSET('Sanitation Data'!$G$10,0,10*ROW('Sanitation Data'!G96))),'Data Summary'!DB102="Yes"),OFFSET('Sanitation Data'!$G$10,0,10*ROW('Sanitation Data'!G96)),NA())</f>
        <v>#N/A</v>
      </c>
      <c r="AN102" s="100" t="e">
        <f ca="true">+IF(AND(ISNUMBER(OFFSET('Sanitation Data'!$G$11,0,10*ROW('Sanitation Data'!G96))),'Data Summary'!DC102="Yes"),OFFSET('Sanitation Data'!$G$11,0,10*ROW('Sanitation Data'!G96)),NA())</f>
        <v>#N/A</v>
      </c>
      <c r="AO102" s="100" t="e">
        <f ca="true">+IF(AND(ISNUMBER(OFFSET('Sanitation Data'!$G$12,0,10*ROW('Sanitation Data'!G96))),'Data Summary'!DD102="Yes"),OFFSET('Sanitation Data'!$G$12,0,10*ROW('Sanitation Data'!G96)),NA())</f>
        <v>#N/A</v>
      </c>
      <c r="AP102" s="100" t="e">
        <f ca="true">+IF(AND(ISNUMBER(OFFSET('Sanitation Data'!$H$4,0,10*ROW('Sanitation Data'!H96))),'Data Summary'!DE102="Yes"),100-OFFSET('Sanitation Data'!$H$4,0,10*ROW('Sanitation Data'!H96)),NA())</f>
        <v>#N/A</v>
      </c>
      <c r="AQ102" s="100" t="e">
        <f ca="true">+IF(AND(ISNUMBER(OFFSET('Sanitation Data'!$H$6,0,10*ROW('Sanitation Data'!H96))),'Data Summary'!DF102="Yes"),OFFSET('Sanitation Data'!$H$6,0,10*ROW('Sanitation Data'!H96)),NA())</f>
        <v>#N/A</v>
      </c>
      <c r="AR102" s="100" t="e">
        <f ca="true">+IF(AND(ISNUMBER(OFFSET('Sanitation Data'!$H$10,0,10*ROW('Sanitation Data'!H96))),'Data Summary'!DG102="Yes"),OFFSET('Sanitation Data'!$H$10,0,10*ROW('Sanitation Data'!H96)),NA())</f>
        <v>#N/A</v>
      </c>
      <c r="AS102" s="100" t="e">
        <f ca="true">+IF(AND(ISNUMBER(OFFSET('Sanitation Data'!$H$11,0,10*ROW('Sanitation Data'!H96))),'Data Summary'!DH102="Yes"),OFFSET('Sanitation Data'!$H$11,0,10*ROW('Sanitation Data'!H96)),NA())</f>
        <v>#N/A</v>
      </c>
      <c r="AT102" s="100" t="e">
        <f ca="true">+IF(AND(ISNUMBER(OFFSET('Sanitation Data'!$H$12,0,10*ROW('Sanitation Data'!H96))),'Data Summary'!DI102="Yes"),OFFSET('Sanitation Data'!$H$12,0,10*ROW('Sanitation Data'!H96)),NA())</f>
        <v>#N/A</v>
      </c>
      <c r="AU102" s="100" t="e">
        <f ca="true">+IF(AND(ISNUMBER(OFFSET('Sanitation Data'!$I$4,0,10*ROW('Sanitation Data'!I96))),'Data Summary'!DJ102="Yes"),100-OFFSET('Sanitation Data'!$I$4,0,10*ROW('Sanitation Data'!I96)),NA())</f>
        <v>#N/A</v>
      </c>
      <c r="AV102" s="100" t="e">
        <f ca="true">+IF(AND(ISNUMBER(OFFSET('Sanitation Data'!$I$6,0,10*ROW('Sanitation Data'!I96))),'Data Summary'!DK102="Yes"),OFFSET('Sanitation Data'!$I$6,0,10*ROW('Sanitation Data'!I96)),NA())</f>
        <v>#N/A</v>
      </c>
      <c r="AW102" s="100" t="e">
        <f ca="true">+IF(AND(ISNUMBER(OFFSET('Sanitation Data'!$I$10,0,10*ROW('Sanitation Data'!I96))),'Data Summary'!DL102="Yes"),OFFSET('Sanitation Data'!$I$10,0,10*ROW('Sanitation Data'!I96)),NA())</f>
        <v>#N/A</v>
      </c>
      <c r="AX102" s="100" t="e">
        <f ca="true">+IF(AND(ISNUMBER(OFFSET('Sanitation Data'!$I$11,0,10*ROW('Sanitation Data'!I96))),'Data Summary'!DM102="Yes"),OFFSET('Sanitation Data'!$I$11,0,10*ROW('Sanitation Data'!I96)),NA())</f>
        <v>#N/A</v>
      </c>
      <c r="AY102" s="100" t="e">
        <f ca="true">+IF(AND(ISNUMBER(OFFSET('Sanitation Data'!$I$12,0,10*ROW('Sanitation Data'!I96))),'Data Summary'!DN102="Yes"),OFFSET('Sanitation Data'!$I$12,0,10*ROW('Sanitation Data'!I96)),NA())</f>
        <v>#N/A</v>
      </c>
      <c r="AZ102" s="101" t="e">
        <f ca="true">+IF(AND(ISNUMBER(OFFSET('Hygiene Data'!$D$5,0,10*ROW('Hygiene Data'!D96))),'Data Summary'!DO102="Yes"),OFFSET('Hygiene Data'!$D$5,0,10*ROW('Hygiene Data'!D96)),NA())</f>
        <v>#N/A</v>
      </c>
      <c r="BA102" s="101" t="e">
        <f ca="true">+IF(AND(ISNUMBER(OFFSET('Hygiene Data'!$D$7,0,10*ROW('Hygiene Data'!D96))),'Data Summary'!DP102="Yes"),OFFSET('Hygiene Data'!$D$7,0,10*ROW('Hygiene Data'!D96)),NA())</f>
        <v>#N/A</v>
      </c>
      <c r="BB102" s="101" t="e">
        <f ca="true">+IF(AND(ISNUMBER(OFFSET('Hygiene Data'!$D$9,0,10*ROW('Hygiene Data'!D96))),'Data Summary'!DQ102="Yes"),OFFSET('Hygiene Data'!$D$9,0,10*ROW('Hygiene Data'!D96)),NA())</f>
        <v>#N/A</v>
      </c>
      <c r="BC102" s="101" t="e">
        <f ca="true">+IF(AND(ISNUMBER(OFFSET('Hygiene Data'!$E$5,0,10*ROW('Hygiene Data'!E96))),'Data Summary'!DR102="Yes"),OFFSET('Hygiene Data'!$E$5,0,10*ROW('Hygiene Data'!E96)),NA())</f>
        <v>#N/A</v>
      </c>
      <c r="BD102" s="101" t="e">
        <f ca="true">+IF(AND(ISNUMBER(OFFSET('Hygiene Data'!$E$7,0,10*ROW('Hygiene Data'!E96))),'Data Summary'!DS102="Yes"),OFFSET('Hygiene Data'!$E$7,0,10*ROW('Hygiene Data'!E96)),NA())</f>
        <v>#N/A</v>
      </c>
      <c r="BE102" s="101" t="e">
        <f ca="true">+IF(AND(ISNUMBER(OFFSET('Hygiene Data'!$E$9,0,10*ROW('Hygiene Data'!E96))),'Data Summary'!DT102="Yes"),OFFSET('Hygiene Data'!$E$9,0,10*ROW('Hygiene Data'!E96)),NA())</f>
        <v>#N/A</v>
      </c>
      <c r="BF102" s="101" t="e">
        <f ca="true">+IF(AND(ISNUMBER(OFFSET('Hygiene Data'!$F$5,0,10*ROW('Hygiene Data'!F96))),'Data Summary'!DU102="Yes"),OFFSET('Hygiene Data'!$F$5,0,10*ROW('Hygiene Data'!F96)),NA())</f>
        <v>#N/A</v>
      </c>
      <c r="BG102" s="101" t="e">
        <f ca="true">+IF(AND(ISNUMBER(OFFSET('Hygiene Data'!$F$7,0,10*ROW('Hygiene Data'!F96))),'Data Summary'!DV102="Yes"),OFFSET('Hygiene Data'!$F$7,0,10*ROW('Hygiene Data'!F96)),NA())</f>
        <v>#N/A</v>
      </c>
      <c r="BH102" s="101" t="e">
        <f ca="true">+IF(AND(ISNUMBER(OFFSET('Hygiene Data'!$F$9,0,10*ROW('Hygiene Data'!F96))),'Data Summary'!DW102="Yes"),OFFSET('Hygiene Data'!$F$9,0,10*ROW('Hygiene Data'!F96)),NA())</f>
        <v>#N/A</v>
      </c>
      <c r="BI102" s="101" t="e">
        <f ca="true">+IF(AND(ISNUMBER(OFFSET('Hygiene Data'!$G$5,0,10*ROW('Hygiene Data'!G96))),'Data Summary'!DX102="Yes"),OFFSET('Hygiene Data'!$G$5,0,10*ROW('Hygiene Data'!G96)),NA())</f>
        <v>#N/A</v>
      </c>
      <c r="BJ102" s="101" t="e">
        <f ca="true">+IF(AND(ISNUMBER(OFFSET('Hygiene Data'!$G$7,0,10*ROW('Hygiene Data'!G96))),'Data Summary'!DY102="Yes"),OFFSET('Hygiene Data'!$G$7,0,10*ROW('Hygiene Data'!G96)),NA())</f>
        <v>#N/A</v>
      </c>
      <c r="BK102" s="101" t="e">
        <f ca="true">+IF(AND(ISNUMBER(OFFSET('Hygiene Data'!$G$9,0,10*ROW('Hygiene Data'!G96))),'Data Summary'!DZ102="Yes"),OFFSET('Hygiene Data'!$G$9,0,10*ROW('Hygiene Data'!G96)),NA())</f>
        <v>#N/A</v>
      </c>
      <c r="BL102" s="101" t="e">
        <f ca="true">+IF(AND(ISNUMBER(OFFSET('Hygiene Data'!$H$5,0,10*ROW('Hygiene Data'!H96))),'Data Summary'!EA102="Yes"),OFFSET('Hygiene Data'!$H$5,0,10*ROW('Hygiene Data'!H96)),NA())</f>
        <v>#N/A</v>
      </c>
      <c r="BM102" s="101" t="e">
        <f ca="true">+IF(AND(ISNUMBER(OFFSET('Hygiene Data'!$H$7,0,10*ROW('Hygiene Data'!H96))),'Data Summary'!EB102="Yes"),OFFSET('Hygiene Data'!$H$7,0,10*ROW('Hygiene Data'!H96)),NA())</f>
        <v>#N/A</v>
      </c>
      <c r="BN102" s="101" t="e">
        <f ca="true">+IF(AND(ISNUMBER(OFFSET('Hygiene Data'!$H$9,0,10*ROW('Hygiene Data'!H96))),'Data Summary'!EC102="Yes"),OFFSET('Hygiene Data'!$H$9,0,10*ROW('Hygiene Data'!H96)),NA())</f>
        <v>#N/A</v>
      </c>
      <c r="BO102" s="101" t="e">
        <f ca="true">+IF(AND(ISNUMBER(OFFSET('Hygiene Data'!$I$5,0,10*ROW('Hygiene Data'!I96))),'Data Summary'!ED102="Yes"),OFFSET('Hygiene Data'!$I$5,0,10*ROW('Hygiene Data'!I96)),NA())</f>
        <v>#N/A</v>
      </c>
      <c r="BP102" s="101" t="e">
        <f ca="true">+IF(AND(ISNUMBER(OFFSET('Hygiene Data'!$I$7,0,10*ROW('Hygiene Data'!I96))),'Data Summary'!EE102="Yes"),OFFSET('Hygiene Data'!$I$7,0,10*ROW('Hygiene Data'!I96)),NA())</f>
        <v>#N/A</v>
      </c>
      <c r="BQ102" s="101" t="e">
        <f ca="true">+IF(AND(ISNUMBER(OFFSET('Hygiene Data'!$I$9,0,10*ROW('Hygiene Data'!I96))),'Data Summary'!EF102="Yes"),OFFSET('Hygiene Data'!$I$9,0,10*ROW('Hygiene Data'!I96)),NA())</f>
        <v>#N/A</v>
      </c>
    </row>
    <row xmlns:x14ac="http://schemas.microsoft.com/office/spreadsheetml/2009/9/ac" r="103" x14ac:dyDescent="0.2">
      <c r="A103" s="362" t="e">
        <f ca="true">+RIGHT('Data Summary'!A103,LEN('Data Summary'!A103)-9)</f>
        <v>#VALUE!</v>
      </c>
      <c r="B103" s="38" t="str">
        <f ca="true">+IF(ISTEXT('Data Summary'!B103),'Data Summary'!B103,"")</f>
        <v/>
      </c>
      <c r="C103" s="361" t="e">
        <f ca="true">+VALUE('Data Summary'!C103)</f>
        <v>#VALUE!</v>
      </c>
      <c r="D103" s="99" t="e">
        <f ca="true">+IF(AND(ISNUMBER(OFFSET('Water Data'!$D$4,0,10*ROW('Water Data'!D97))),'Data Summary'!BS103="Yes"),100-OFFSET('Water Data'!$D$4,0,10*ROW('Water Data'!D97)),NA())</f>
        <v>#N/A</v>
      </c>
      <c r="E103" s="99" t="e">
        <f ca="true">+IF(AND(ISNUMBER(OFFSET('Water Data'!$D$6,0,10*ROW('Water Data'!D97))),'Data Summary'!BT103="Yes"),OFFSET('Water Data'!$D$6,0,10*ROW('Water Data'!D97)),NA())</f>
        <v>#N/A</v>
      </c>
      <c r="F103" s="99" t="e">
        <f ca="true">+IF(AND(ISNUMBER(OFFSET('Water Data'!$D$9,0,10*ROW('Water Data'!D97))),'Data Summary'!BU103="Yes"),OFFSET('Water Data'!$D$9,0,10*ROW('Water Data'!D97)),NA())</f>
        <v>#N/A</v>
      </c>
      <c r="G103" s="99" t="e">
        <f ca="true">+IF(AND(ISNUMBER(OFFSET('Water Data'!$E$4,0,10*ROW('Water Data'!E97))),'Data Summary'!BV103="Yes"),100-OFFSET('Water Data'!$E$4,0,10*ROW('Water Data'!E97)),NA())</f>
        <v>#N/A</v>
      </c>
      <c r="H103" s="99" t="e">
        <f ca="true">+IF(AND(ISNUMBER(OFFSET('Water Data'!$E$6,0,10*ROW('Water Data'!E97))),'Data Summary'!BW103="Yes"),OFFSET('Water Data'!$E$6,0,10*ROW('Water Data'!E97)),NA())</f>
        <v>#N/A</v>
      </c>
      <c r="I103" s="99" t="e">
        <f ca="true">+IF(AND(ISNUMBER(OFFSET('Water Data'!$E$9,0,10*ROW('Water Data'!E97))),'Data Summary'!BX103="Yes"),OFFSET('Water Data'!$E$9,0,10*ROW('Water Data'!E97)),NA())</f>
        <v>#N/A</v>
      </c>
      <c r="J103" s="99" t="e">
        <f ca="true">+IF(AND(ISNUMBER(OFFSET('Water Data'!$F$4,0,10*ROW('Water Data'!F97))),'Data Summary'!BY103="Yes"),100-OFFSET('Water Data'!$F$4,0,10*ROW('Water Data'!F97)),NA())</f>
        <v>#N/A</v>
      </c>
      <c r="K103" s="99" t="e">
        <f ca="true">+IF(AND(ISNUMBER(OFFSET('Water Data'!$F$6,0,10*ROW('Water Data'!F97))),'Data Summary'!BZ103="Yes"),OFFSET('Water Data'!$F$6,0,10*ROW('Water Data'!F97)),NA())</f>
        <v>#N/A</v>
      </c>
      <c r="L103" s="99" t="e">
        <f ca="true">+IF(AND(ISNUMBER(OFFSET('Water Data'!$F$9,0,10*ROW('Water Data'!F97))),'Data Summary'!CA103="Yes"),OFFSET('Water Data'!$F$9,0,10*ROW('Water Data'!F97)),NA())</f>
        <v>#N/A</v>
      </c>
      <c r="M103" s="99" t="e">
        <f ca="true">+IF(AND(ISNUMBER(OFFSET('Water Data'!$G$4,0,10*ROW('Water Data'!G97))),'Data Summary'!CB103="Yes"),100-OFFSET('Water Data'!$G$4,0,10*ROW('Water Data'!G97)),NA())</f>
        <v>#N/A</v>
      </c>
      <c r="N103" s="99" t="e">
        <f ca="true">+IF(AND(ISNUMBER(OFFSET('Water Data'!$G$6,0,10*ROW('Water Data'!G97))),'Data Summary'!CC103="Yes"),OFFSET('Water Data'!$G$6,0,10*ROW('Water Data'!G97)),NA())</f>
        <v>#N/A</v>
      </c>
      <c r="O103" s="99" t="e">
        <f ca="true">+IF(AND(ISNUMBER(OFFSET('Water Data'!$G$9,0,10*ROW('Water Data'!G97))),'Data Summary'!CD103="Yes"),OFFSET('Water Data'!$G$9,0,10*ROW('Water Data'!G97)),NA())</f>
        <v>#N/A</v>
      </c>
      <c r="P103" s="99" t="e">
        <f ca="true">+IF(AND(ISNUMBER(OFFSET('Water Data'!$H$4,0,10*ROW('Water Data'!H97))),'Data Summary'!CE103="Yes"),100-OFFSET('Water Data'!$H$4,0,10*ROW('Water Data'!H97)),NA())</f>
        <v>#N/A</v>
      </c>
      <c r="Q103" s="99" t="e">
        <f ca="true">+IF(AND(ISNUMBER(OFFSET('Water Data'!$H$6,0,10*ROW('Water Data'!H97))),'Data Summary'!CF103="Yes"),OFFSET('Water Data'!$H$6,0,10*ROW('Water Data'!H97)),NA())</f>
        <v>#N/A</v>
      </c>
      <c r="R103" s="99" t="e">
        <f ca="true">+IF(AND(ISNUMBER(OFFSET('Water Data'!$H$9,0,10*ROW('Water Data'!H97))),'Data Summary'!CG103="Yes"),OFFSET('Water Data'!$H$9,0,10*ROW('Water Data'!H97)),NA())</f>
        <v>#N/A</v>
      </c>
      <c r="S103" s="99" t="e">
        <f ca="true">+IF(AND(ISNUMBER(OFFSET('Water Data'!$I$4,0,10*ROW('Water Data'!I97))),'Data Summary'!CH103="Yes"),100-OFFSET('Water Data'!$I$4,0,10*ROW('Water Data'!I97)),NA())</f>
        <v>#N/A</v>
      </c>
      <c r="T103" s="99" t="e">
        <f ca="true">+IF(AND(ISNUMBER(OFFSET('Water Data'!$I$6,0,10*ROW('Water Data'!I97))),'Data Summary'!CI103="Yes"),OFFSET('Water Data'!$I$6,0,10*ROW('Water Data'!I97)),NA())</f>
        <v>#N/A</v>
      </c>
      <c r="U103" s="99" t="e">
        <f ca="true">+IF(AND(ISNUMBER(OFFSET('Water Data'!$I$9,0,10*ROW('Water Data'!I97))),'Data Summary'!CJ103="Yes"),OFFSET('Water Data'!$I$9,0,10*ROW('Water Data'!I97)),NA())</f>
        <v>#N/A</v>
      </c>
      <c r="V103" s="100" t="e">
        <f ca="true">+IF(AND(ISNUMBER(OFFSET('Sanitation Data'!$D$4,0,10*ROW('Sanitation Data'!D97))),'Data Summary'!CK103="Yes"),100-OFFSET('Sanitation Data'!$D$4,0,10*ROW('Sanitation Data'!D97)),NA())</f>
        <v>#N/A</v>
      </c>
      <c r="W103" s="100" t="e">
        <f ca="true">+IF(AND(ISNUMBER(OFFSET('Sanitation Data'!$D$6,0,10*ROW('Sanitation Data'!D97))),'Data Summary'!CL103="Yes"),OFFSET('Sanitation Data'!$D$6,0,10*ROW('Sanitation Data'!D97)),NA())</f>
        <v>#N/A</v>
      </c>
      <c r="X103" s="100" t="e">
        <f ca="true">+IF(AND(ISNUMBER(OFFSET('Sanitation Data'!$D$10,0,10*ROW('Sanitation Data'!D97))),'Data Summary'!CM103="Yes"),OFFSET('Sanitation Data'!$D$10,0,10*ROW('Sanitation Data'!D97)),NA())</f>
        <v>#N/A</v>
      </c>
      <c r="Y103" s="100" t="e">
        <f ca="true">+IF(AND(ISNUMBER(OFFSET('Sanitation Data'!$D$11,0,10*ROW('Sanitation Data'!D97))),'Data Summary'!CN103="Yes"),OFFSET('Sanitation Data'!$D$11,0,10*ROW('Sanitation Data'!D97)),NA())</f>
        <v>#N/A</v>
      </c>
      <c r="Z103" s="100" t="e">
        <f ca="true">+IF(AND(ISNUMBER(OFFSET('Sanitation Data'!$D$12,0,10*ROW('Sanitation Data'!D97))),'Data Summary'!CO103="Yes"),OFFSET('Sanitation Data'!$D$12,0,10*ROW('Sanitation Data'!D97)),NA())</f>
        <v>#N/A</v>
      </c>
      <c r="AA103" s="100" t="e">
        <f ca="true">+IF(AND(ISNUMBER(OFFSET('Sanitation Data'!$E$4,0,10*ROW('Sanitation Data'!E97))),'Data Summary'!CP103="Yes"),100-OFFSET('Sanitation Data'!$E$4,0,10*ROW('Sanitation Data'!E97)),NA())</f>
        <v>#N/A</v>
      </c>
      <c r="AB103" s="100" t="e">
        <f ca="true">+IF(AND(ISNUMBER(OFFSET('Sanitation Data'!$E$6,0,10*ROW('Sanitation Data'!E97))),'Data Summary'!CQ103="Yes"),OFFSET('Sanitation Data'!$E$6,0,10*ROW('Sanitation Data'!E97)),NA())</f>
        <v>#N/A</v>
      </c>
      <c r="AC103" s="100" t="e">
        <f ca="true">+IF(AND(ISNUMBER(OFFSET('Sanitation Data'!$E$10,0,10*ROW('Sanitation Data'!E97))),'Data Summary'!CR103="Yes"),OFFSET('Sanitation Data'!$E$10,0,10*ROW('Sanitation Data'!E97)),NA())</f>
        <v>#N/A</v>
      </c>
      <c r="AD103" s="100" t="e">
        <f ca="true">+IF(AND(ISNUMBER(OFFSET('Sanitation Data'!$E$11,0,10*ROW('Sanitation Data'!E97))),'Data Summary'!CS103="Yes"),OFFSET('Sanitation Data'!$E$11,0,10*ROW('Sanitation Data'!E97)),NA())</f>
        <v>#N/A</v>
      </c>
      <c r="AE103" s="100" t="e">
        <f ca="true">+IF(AND(ISNUMBER(OFFSET('Sanitation Data'!$E$12,0,10*ROW('Sanitation Data'!E97))),'Data Summary'!CT103="Yes"),OFFSET('Sanitation Data'!$E$12,0,10*ROW('Sanitation Data'!E97)),NA())</f>
        <v>#N/A</v>
      </c>
      <c r="AF103" s="100" t="e">
        <f ca="true">+IF(AND(ISNUMBER(OFFSET('Sanitation Data'!$F$4,0,10*ROW('Sanitation Data'!F97))),'Data Summary'!CU103="Yes"),100-OFFSET('Sanitation Data'!$F$4,0,10*ROW('Sanitation Data'!F97)),NA())</f>
        <v>#N/A</v>
      </c>
      <c r="AG103" s="100" t="e">
        <f ca="true">+IF(AND(ISNUMBER(OFFSET('Sanitation Data'!$F$6,0,10*ROW('Sanitation Data'!F97))),'Data Summary'!CV103="Yes"),OFFSET('Sanitation Data'!$F$6,0,10*ROW('Sanitation Data'!F97)),NA())</f>
        <v>#N/A</v>
      </c>
      <c r="AH103" s="100" t="e">
        <f ca="true">+IF(AND(ISNUMBER(OFFSET('Sanitation Data'!$F$10,0,10*ROW('Sanitation Data'!F97))),'Data Summary'!CW103="Yes"),OFFSET('Sanitation Data'!$F$10,0,10*ROW('Sanitation Data'!F97)),NA())</f>
        <v>#N/A</v>
      </c>
      <c r="AI103" s="100" t="e">
        <f ca="true">+IF(AND(ISNUMBER(OFFSET('Sanitation Data'!$F$11,0,10*ROW('Sanitation Data'!F97))),'Data Summary'!CX103="Yes"),OFFSET('Sanitation Data'!$F$11,0,10*ROW('Sanitation Data'!F97)),NA())</f>
        <v>#N/A</v>
      </c>
      <c r="AJ103" s="100" t="e">
        <f ca="true">+IF(AND(ISNUMBER(OFFSET('Sanitation Data'!$F$12,0,10*ROW('Sanitation Data'!F97))),'Data Summary'!CY103="Yes"),OFFSET('Sanitation Data'!$F$12,0,10*ROW('Sanitation Data'!F97)),NA())</f>
        <v>#N/A</v>
      </c>
      <c r="AK103" s="100" t="e">
        <f ca="true">+IF(AND(ISNUMBER(OFFSET('Sanitation Data'!$G$4,0,10*ROW('Sanitation Data'!G97))),'Data Summary'!CZ103="Yes"),100-OFFSET('Sanitation Data'!$G$4,0,10*ROW('Sanitation Data'!G97)),NA())</f>
        <v>#N/A</v>
      </c>
      <c r="AL103" s="100" t="e">
        <f ca="true">+IF(AND(ISNUMBER(OFFSET('Sanitation Data'!$G$6,0,10*ROW('Sanitation Data'!G97))),'Data Summary'!DA103="Yes"),OFFSET('Sanitation Data'!$G$6,0,10*ROW('Sanitation Data'!G97)),NA())</f>
        <v>#N/A</v>
      </c>
      <c r="AM103" s="100" t="e">
        <f ca="true">+IF(AND(ISNUMBER(OFFSET('Sanitation Data'!$G$10,0,10*ROW('Sanitation Data'!G97))),'Data Summary'!DB103="Yes"),OFFSET('Sanitation Data'!$G$10,0,10*ROW('Sanitation Data'!G97)),NA())</f>
        <v>#N/A</v>
      </c>
      <c r="AN103" s="100" t="e">
        <f ca="true">+IF(AND(ISNUMBER(OFFSET('Sanitation Data'!$G$11,0,10*ROW('Sanitation Data'!G97))),'Data Summary'!DC103="Yes"),OFFSET('Sanitation Data'!$G$11,0,10*ROW('Sanitation Data'!G97)),NA())</f>
        <v>#N/A</v>
      </c>
      <c r="AO103" s="100" t="e">
        <f ca="true">+IF(AND(ISNUMBER(OFFSET('Sanitation Data'!$G$12,0,10*ROW('Sanitation Data'!G97))),'Data Summary'!DD103="Yes"),OFFSET('Sanitation Data'!$G$12,0,10*ROW('Sanitation Data'!G97)),NA())</f>
        <v>#N/A</v>
      </c>
      <c r="AP103" s="100" t="e">
        <f ca="true">+IF(AND(ISNUMBER(OFFSET('Sanitation Data'!$H$4,0,10*ROW('Sanitation Data'!H97))),'Data Summary'!DE103="Yes"),100-OFFSET('Sanitation Data'!$H$4,0,10*ROW('Sanitation Data'!H97)),NA())</f>
        <v>#N/A</v>
      </c>
      <c r="AQ103" s="100" t="e">
        <f ca="true">+IF(AND(ISNUMBER(OFFSET('Sanitation Data'!$H$6,0,10*ROW('Sanitation Data'!H97))),'Data Summary'!DF103="Yes"),OFFSET('Sanitation Data'!$H$6,0,10*ROW('Sanitation Data'!H97)),NA())</f>
        <v>#N/A</v>
      </c>
      <c r="AR103" s="100" t="e">
        <f ca="true">+IF(AND(ISNUMBER(OFFSET('Sanitation Data'!$H$10,0,10*ROW('Sanitation Data'!H97))),'Data Summary'!DG103="Yes"),OFFSET('Sanitation Data'!$H$10,0,10*ROW('Sanitation Data'!H97)),NA())</f>
        <v>#N/A</v>
      </c>
      <c r="AS103" s="100" t="e">
        <f ca="true">+IF(AND(ISNUMBER(OFFSET('Sanitation Data'!$H$11,0,10*ROW('Sanitation Data'!H97))),'Data Summary'!DH103="Yes"),OFFSET('Sanitation Data'!$H$11,0,10*ROW('Sanitation Data'!H97)),NA())</f>
        <v>#N/A</v>
      </c>
      <c r="AT103" s="100" t="e">
        <f ca="true">+IF(AND(ISNUMBER(OFFSET('Sanitation Data'!$H$12,0,10*ROW('Sanitation Data'!H97))),'Data Summary'!DI103="Yes"),OFFSET('Sanitation Data'!$H$12,0,10*ROW('Sanitation Data'!H97)),NA())</f>
        <v>#N/A</v>
      </c>
      <c r="AU103" s="100" t="e">
        <f ca="true">+IF(AND(ISNUMBER(OFFSET('Sanitation Data'!$I$4,0,10*ROW('Sanitation Data'!I97))),'Data Summary'!DJ103="Yes"),100-OFFSET('Sanitation Data'!$I$4,0,10*ROW('Sanitation Data'!I97)),NA())</f>
        <v>#N/A</v>
      </c>
      <c r="AV103" s="100" t="e">
        <f ca="true">+IF(AND(ISNUMBER(OFFSET('Sanitation Data'!$I$6,0,10*ROW('Sanitation Data'!I97))),'Data Summary'!DK103="Yes"),OFFSET('Sanitation Data'!$I$6,0,10*ROW('Sanitation Data'!I97)),NA())</f>
        <v>#N/A</v>
      </c>
      <c r="AW103" s="100" t="e">
        <f ca="true">+IF(AND(ISNUMBER(OFFSET('Sanitation Data'!$I$10,0,10*ROW('Sanitation Data'!I97))),'Data Summary'!DL103="Yes"),OFFSET('Sanitation Data'!$I$10,0,10*ROW('Sanitation Data'!I97)),NA())</f>
        <v>#N/A</v>
      </c>
      <c r="AX103" s="100" t="e">
        <f ca="true">+IF(AND(ISNUMBER(OFFSET('Sanitation Data'!$I$11,0,10*ROW('Sanitation Data'!I97))),'Data Summary'!DM103="Yes"),OFFSET('Sanitation Data'!$I$11,0,10*ROW('Sanitation Data'!I97)),NA())</f>
        <v>#N/A</v>
      </c>
      <c r="AY103" s="100" t="e">
        <f ca="true">+IF(AND(ISNUMBER(OFFSET('Sanitation Data'!$I$12,0,10*ROW('Sanitation Data'!I97))),'Data Summary'!DN103="Yes"),OFFSET('Sanitation Data'!$I$12,0,10*ROW('Sanitation Data'!I97)),NA())</f>
        <v>#N/A</v>
      </c>
      <c r="AZ103" s="101" t="e">
        <f ca="true">+IF(AND(ISNUMBER(OFFSET('Hygiene Data'!$D$5,0,10*ROW('Hygiene Data'!D97))),'Data Summary'!DO103="Yes"),OFFSET('Hygiene Data'!$D$5,0,10*ROW('Hygiene Data'!D97)),NA())</f>
        <v>#N/A</v>
      </c>
      <c r="BA103" s="101" t="e">
        <f ca="true">+IF(AND(ISNUMBER(OFFSET('Hygiene Data'!$D$7,0,10*ROW('Hygiene Data'!D97))),'Data Summary'!DP103="Yes"),OFFSET('Hygiene Data'!$D$7,0,10*ROW('Hygiene Data'!D97)),NA())</f>
        <v>#N/A</v>
      </c>
      <c r="BB103" s="101" t="e">
        <f ca="true">+IF(AND(ISNUMBER(OFFSET('Hygiene Data'!$D$9,0,10*ROW('Hygiene Data'!D97))),'Data Summary'!DQ103="Yes"),OFFSET('Hygiene Data'!$D$9,0,10*ROW('Hygiene Data'!D97)),NA())</f>
        <v>#N/A</v>
      </c>
      <c r="BC103" s="101" t="e">
        <f ca="true">+IF(AND(ISNUMBER(OFFSET('Hygiene Data'!$E$5,0,10*ROW('Hygiene Data'!E97))),'Data Summary'!DR103="Yes"),OFFSET('Hygiene Data'!$E$5,0,10*ROW('Hygiene Data'!E97)),NA())</f>
        <v>#N/A</v>
      </c>
      <c r="BD103" s="101" t="e">
        <f ca="true">+IF(AND(ISNUMBER(OFFSET('Hygiene Data'!$E$7,0,10*ROW('Hygiene Data'!E97))),'Data Summary'!DS103="Yes"),OFFSET('Hygiene Data'!$E$7,0,10*ROW('Hygiene Data'!E97)),NA())</f>
        <v>#N/A</v>
      </c>
      <c r="BE103" s="101" t="e">
        <f ca="true">+IF(AND(ISNUMBER(OFFSET('Hygiene Data'!$E$9,0,10*ROW('Hygiene Data'!E97))),'Data Summary'!DT103="Yes"),OFFSET('Hygiene Data'!$E$9,0,10*ROW('Hygiene Data'!E97)),NA())</f>
        <v>#N/A</v>
      </c>
      <c r="BF103" s="101" t="e">
        <f ca="true">+IF(AND(ISNUMBER(OFFSET('Hygiene Data'!$F$5,0,10*ROW('Hygiene Data'!F97))),'Data Summary'!DU103="Yes"),OFFSET('Hygiene Data'!$F$5,0,10*ROW('Hygiene Data'!F97)),NA())</f>
        <v>#N/A</v>
      </c>
      <c r="BG103" s="101" t="e">
        <f ca="true">+IF(AND(ISNUMBER(OFFSET('Hygiene Data'!$F$7,0,10*ROW('Hygiene Data'!F97))),'Data Summary'!DV103="Yes"),OFFSET('Hygiene Data'!$F$7,0,10*ROW('Hygiene Data'!F97)),NA())</f>
        <v>#N/A</v>
      </c>
      <c r="BH103" s="101" t="e">
        <f ca="true">+IF(AND(ISNUMBER(OFFSET('Hygiene Data'!$F$9,0,10*ROW('Hygiene Data'!F97))),'Data Summary'!DW103="Yes"),OFFSET('Hygiene Data'!$F$9,0,10*ROW('Hygiene Data'!F97)),NA())</f>
        <v>#N/A</v>
      </c>
      <c r="BI103" s="101" t="e">
        <f ca="true">+IF(AND(ISNUMBER(OFFSET('Hygiene Data'!$G$5,0,10*ROW('Hygiene Data'!G97))),'Data Summary'!DX103="Yes"),OFFSET('Hygiene Data'!$G$5,0,10*ROW('Hygiene Data'!G97)),NA())</f>
        <v>#N/A</v>
      </c>
      <c r="BJ103" s="101" t="e">
        <f ca="true">+IF(AND(ISNUMBER(OFFSET('Hygiene Data'!$G$7,0,10*ROW('Hygiene Data'!G97))),'Data Summary'!DY103="Yes"),OFFSET('Hygiene Data'!$G$7,0,10*ROW('Hygiene Data'!G97)),NA())</f>
        <v>#N/A</v>
      </c>
      <c r="BK103" s="101" t="e">
        <f ca="true">+IF(AND(ISNUMBER(OFFSET('Hygiene Data'!$G$9,0,10*ROW('Hygiene Data'!G97))),'Data Summary'!DZ103="Yes"),OFFSET('Hygiene Data'!$G$9,0,10*ROW('Hygiene Data'!G97)),NA())</f>
        <v>#N/A</v>
      </c>
      <c r="BL103" s="101" t="e">
        <f ca="true">+IF(AND(ISNUMBER(OFFSET('Hygiene Data'!$H$5,0,10*ROW('Hygiene Data'!H97))),'Data Summary'!EA103="Yes"),OFFSET('Hygiene Data'!$H$5,0,10*ROW('Hygiene Data'!H97)),NA())</f>
        <v>#N/A</v>
      </c>
      <c r="BM103" s="101" t="e">
        <f ca="true">+IF(AND(ISNUMBER(OFFSET('Hygiene Data'!$H$7,0,10*ROW('Hygiene Data'!H97))),'Data Summary'!EB103="Yes"),OFFSET('Hygiene Data'!$H$7,0,10*ROW('Hygiene Data'!H97)),NA())</f>
        <v>#N/A</v>
      </c>
      <c r="BN103" s="101" t="e">
        <f ca="true">+IF(AND(ISNUMBER(OFFSET('Hygiene Data'!$H$9,0,10*ROW('Hygiene Data'!H97))),'Data Summary'!EC103="Yes"),OFFSET('Hygiene Data'!$H$9,0,10*ROW('Hygiene Data'!H97)),NA())</f>
        <v>#N/A</v>
      </c>
      <c r="BO103" s="101" t="e">
        <f ca="true">+IF(AND(ISNUMBER(OFFSET('Hygiene Data'!$I$5,0,10*ROW('Hygiene Data'!I97))),'Data Summary'!ED103="Yes"),OFFSET('Hygiene Data'!$I$5,0,10*ROW('Hygiene Data'!I97)),NA())</f>
        <v>#N/A</v>
      </c>
      <c r="BP103" s="101" t="e">
        <f ca="true">+IF(AND(ISNUMBER(OFFSET('Hygiene Data'!$I$7,0,10*ROW('Hygiene Data'!I97))),'Data Summary'!EE103="Yes"),OFFSET('Hygiene Data'!$I$7,0,10*ROW('Hygiene Data'!I97)),NA())</f>
        <v>#N/A</v>
      </c>
      <c r="BQ103" s="101" t="e">
        <f ca="true">+IF(AND(ISNUMBER(OFFSET('Hygiene Data'!$I$9,0,10*ROW('Hygiene Data'!I97))),'Data Summary'!EF103="Yes"),OFFSET('Hygiene Data'!$I$9,0,10*ROW('Hygiene Data'!I97)),NA())</f>
        <v>#N/A</v>
      </c>
    </row>
    <row xmlns:x14ac="http://schemas.microsoft.com/office/spreadsheetml/2009/9/ac" r="104" x14ac:dyDescent="0.2">
      <c r="A104" s="362" t="e">
        <f ca="true">+RIGHT('Data Summary'!A104,LEN('Data Summary'!A104)-9)</f>
        <v>#VALUE!</v>
      </c>
      <c r="B104" s="38" t="str">
        <f ca="true">+IF(ISTEXT('Data Summary'!B104),'Data Summary'!B104,"")</f>
        <v/>
      </c>
      <c r="C104" s="361" t="e">
        <f ca="true">+VALUE('Data Summary'!C104)</f>
        <v>#VALUE!</v>
      </c>
      <c r="D104" s="99" t="e">
        <f ca="true">+IF(AND(ISNUMBER(OFFSET('Water Data'!$D$4,0,10*ROW('Water Data'!D98))),'Data Summary'!BS104="Yes"),100-OFFSET('Water Data'!$D$4,0,10*ROW('Water Data'!D98)),NA())</f>
        <v>#N/A</v>
      </c>
      <c r="E104" s="99" t="e">
        <f ca="true">+IF(AND(ISNUMBER(OFFSET('Water Data'!$D$6,0,10*ROW('Water Data'!D98))),'Data Summary'!BT104="Yes"),OFFSET('Water Data'!$D$6,0,10*ROW('Water Data'!D98)),NA())</f>
        <v>#N/A</v>
      </c>
      <c r="F104" s="99" t="e">
        <f ca="true">+IF(AND(ISNUMBER(OFFSET('Water Data'!$D$9,0,10*ROW('Water Data'!D98))),'Data Summary'!BU104="Yes"),OFFSET('Water Data'!$D$9,0,10*ROW('Water Data'!D98)),NA())</f>
        <v>#N/A</v>
      </c>
      <c r="G104" s="99" t="e">
        <f ca="true">+IF(AND(ISNUMBER(OFFSET('Water Data'!$E$4,0,10*ROW('Water Data'!E98))),'Data Summary'!BV104="Yes"),100-OFFSET('Water Data'!$E$4,0,10*ROW('Water Data'!E98)),NA())</f>
        <v>#N/A</v>
      </c>
      <c r="H104" s="99" t="e">
        <f ca="true">+IF(AND(ISNUMBER(OFFSET('Water Data'!$E$6,0,10*ROW('Water Data'!E98))),'Data Summary'!BW104="Yes"),OFFSET('Water Data'!$E$6,0,10*ROW('Water Data'!E98)),NA())</f>
        <v>#N/A</v>
      </c>
      <c r="I104" s="99" t="e">
        <f ca="true">+IF(AND(ISNUMBER(OFFSET('Water Data'!$E$9,0,10*ROW('Water Data'!E98))),'Data Summary'!BX104="Yes"),OFFSET('Water Data'!$E$9,0,10*ROW('Water Data'!E98)),NA())</f>
        <v>#N/A</v>
      </c>
      <c r="J104" s="99" t="e">
        <f ca="true">+IF(AND(ISNUMBER(OFFSET('Water Data'!$F$4,0,10*ROW('Water Data'!F98))),'Data Summary'!BY104="Yes"),100-OFFSET('Water Data'!$F$4,0,10*ROW('Water Data'!F98)),NA())</f>
        <v>#N/A</v>
      </c>
      <c r="K104" s="99" t="e">
        <f ca="true">+IF(AND(ISNUMBER(OFFSET('Water Data'!$F$6,0,10*ROW('Water Data'!F98))),'Data Summary'!BZ104="Yes"),OFFSET('Water Data'!$F$6,0,10*ROW('Water Data'!F98)),NA())</f>
        <v>#N/A</v>
      </c>
      <c r="L104" s="99" t="e">
        <f ca="true">+IF(AND(ISNUMBER(OFFSET('Water Data'!$F$9,0,10*ROW('Water Data'!F98))),'Data Summary'!CA104="Yes"),OFFSET('Water Data'!$F$9,0,10*ROW('Water Data'!F98)),NA())</f>
        <v>#N/A</v>
      </c>
      <c r="M104" s="99" t="e">
        <f ca="true">+IF(AND(ISNUMBER(OFFSET('Water Data'!$G$4,0,10*ROW('Water Data'!G98))),'Data Summary'!CB104="Yes"),100-OFFSET('Water Data'!$G$4,0,10*ROW('Water Data'!G98)),NA())</f>
        <v>#N/A</v>
      </c>
      <c r="N104" s="99" t="e">
        <f ca="true">+IF(AND(ISNUMBER(OFFSET('Water Data'!$G$6,0,10*ROW('Water Data'!G98))),'Data Summary'!CC104="Yes"),OFFSET('Water Data'!$G$6,0,10*ROW('Water Data'!G98)),NA())</f>
        <v>#N/A</v>
      </c>
      <c r="O104" s="99" t="e">
        <f ca="true">+IF(AND(ISNUMBER(OFFSET('Water Data'!$G$9,0,10*ROW('Water Data'!G98))),'Data Summary'!CD104="Yes"),OFFSET('Water Data'!$G$9,0,10*ROW('Water Data'!G98)),NA())</f>
        <v>#N/A</v>
      </c>
      <c r="P104" s="99" t="e">
        <f ca="true">+IF(AND(ISNUMBER(OFFSET('Water Data'!$H$4,0,10*ROW('Water Data'!H98))),'Data Summary'!CE104="Yes"),100-OFFSET('Water Data'!$H$4,0,10*ROW('Water Data'!H98)),NA())</f>
        <v>#N/A</v>
      </c>
      <c r="Q104" s="99" t="e">
        <f ca="true">+IF(AND(ISNUMBER(OFFSET('Water Data'!$H$6,0,10*ROW('Water Data'!H98))),'Data Summary'!CF104="Yes"),OFFSET('Water Data'!$H$6,0,10*ROW('Water Data'!H98)),NA())</f>
        <v>#N/A</v>
      </c>
      <c r="R104" s="99" t="e">
        <f ca="true">+IF(AND(ISNUMBER(OFFSET('Water Data'!$H$9,0,10*ROW('Water Data'!H98))),'Data Summary'!CG104="Yes"),OFFSET('Water Data'!$H$9,0,10*ROW('Water Data'!H98)),NA())</f>
        <v>#N/A</v>
      </c>
      <c r="S104" s="99" t="e">
        <f ca="true">+IF(AND(ISNUMBER(OFFSET('Water Data'!$I$4,0,10*ROW('Water Data'!I98))),'Data Summary'!CH104="Yes"),100-OFFSET('Water Data'!$I$4,0,10*ROW('Water Data'!I98)),NA())</f>
        <v>#N/A</v>
      </c>
      <c r="T104" s="99" t="e">
        <f ca="true">+IF(AND(ISNUMBER(OFFSET('Water Data'!$I$6,0,10*ROW('Water Data'!I98))),'Data Summary'!CI104="Yes"),OFFSET('Water Data'!$I$6,0,10*ROW('Water Data'!I98)),NA())</f>
        <v>#N/A</v>
      </c>
      <c r="U104" s="99" t="e">
        <f ca="true">+IF(AND(ISNUMBER(OFFSET('Water Data'!$I$9,0,10*ROW('Water Data'!I98))),'Data Summary'!CJ104="Yes"),OFFSET('Water Data'!$I$9,0,10*ROW('Water Data'!I98)),NA())</f>
        <v>#N/A</v>
      </c>
      <c r="V104" s="100" t="e">
        <f ca="true">+IF(AND(ISNUMBER(OFFSET('Sanitation Data'!$D$4,0,10*ROW('Sanitation Data'!D98))),'Data Summary'!CK104="Yes"),100-OFFSET('Sanitation Data'!$D$4,0,10*ROW('Sanitation Data'!D98)),NA())</f>
        <v>#N/A</v>
      </c>
      <c r="W104" s="100" t="e">
        <f ca="true">+IF(AND(ISNUMBER(OFFSET('Sanitation Data'!$D$6,0,10*ROW('Sanitation Data'!D98))),'Data Summary'!CL104="Yes"),OFFSET('Sanitation Data'!$D$6,0,10*ROW('Sanitation Data'!D98)),NA())</f>
        <v>#N/A</v>
      </c>
      <c r="X104" s="100" t="e">
        <f ca="true">+IF(AND(ISNUMBER(OFFSET('Sanitation Data'!$D$10,0,10*ROW('Sanitation Data'!D98))),'Data Summary'!CM104="Yes"),OFFSET('Sanitation Data'!$D$10,0,10*ROW('Sanitation Data'!D98)),NA())</f>
        <v>#N/A</v>
      </c>
      <c r="Y104" s="100" t="e">
        <f ca="true">+IF(AND(ISNUMBER(OFFSET('Sanitation Data'!$D$11,0,10*ROW('Sanitation Data'!D98))),'Data Summary'!CN104="Yes"),OFFSET('Sanitation Data'!$D$11,0,10*ROW('Sanitation Data'!D98)),NA())</f>
        <v>#N/A</v>
      </c>
      <c r="Z104" s="100" t="e">
        <f ca="true">+IF(AND(ISNUMBER(OFFSET('Sanitation Data'!$D$12,0,10*ROW('Sanitation Data'!D98))),'Data Summary'!CO104="Yes"),OFFSET('Sanitation Data'!$D$12,0,10*ROW('Sanitation Data'!D98)),NA())</f>
        <v>#N/A</v>
      </c>
      <c r="AA104" s="100" t="e">
        <f ca="true">+IF(AND(ISNUMBER(OFFSET('Sanitation Data'!$E$4,0,10*ROW('Sanitation Data'!E98))),'Data Summary'!CP104="Yes"),100-OFFSET('Sanitation Data'!$E$4,0,10*ROW('Sanitation Data'!E98)),NA())</f>
        <v>#N/A</v>
      </c>
      <c r="AB104" s="100" t="e">
        <f ca="true">+IF(AND(ISNUMBER(OFFSET('Sanitation Data'!$E$6,0,10*ROW('Sanitation Data'!E98))),'Data Summary'!CQ104="Yes"),OFFSET('Sanitation Data'!$E$6,0,10*ROW('Sanitation Data'!E98)),NA())</f>
        <v>#N/A</v>
      </c>
      <c r="AC104" s="100" t="e">
        <f ca="true">+IF(AND(ISNUMBER(OFFSET('Sanitation Data'!$E$10,0,10*ROW('Sanitation Data'!E98))),'Data Summary'!CR104="Yes"),OFFSET('Sanitation Data'!$E$10,0,10*ROW('Sanitation Data'!E98)),NA())</f>
        <v>#N/A</v>
      </c>
      <c r="AD104" s="100" t="e">
        <f ca="true">+IF(AND(ISNUMBER(OFFSET('Sanitation Data'!$E$11,0,10*ROW('Sanitation Data'!E98))),'Data Summary'!CS104="Yes"),OFFSET('Sanitation Data'!$E$11,0,10*ROW('Sanitation Data'!E98)),NA())</f>
        <v>#N/A</v>
      </c>
      <c r="AE104" s="100" t="e">
        <f ca="true">+IF(AND(ISNUMBER(OFFSET('Sanitation Data'!$E$12,0,10*ROW('Sanitation Data'!E98))),'Data Summary'!CT104="Yes"),OFFSET('Sanitation Data'!$E$12,0,10*ROW('Sanitation Data'!E98)),NA())</f>
        <v>#N/A</v>
      </c>
      <c r="AF104" s="100" t="e">
        <f ca="true">+IF(AND(ISNUMBER(OFFSET('Sanitation Data'!$F$4,0,10*ROW('Sanitation Data'!F98))),'Data Summary'!CU104="Yes"),100-OFFSET('Sanitation Data'!$F$4,0,10*ROW('Sanitation Data'!F98)),NA())</f>
        <v>#N/A</v>
      </c>
      <c r="AG104" s="100" t="e">
        <f ca="true">+IF(AND(ISNUMBER(OFFSET('Sanitation Data'!$F$6,0,10*ROW('Sanitation Data'!F98))),'Data Summary'!CV104="Yes"),OFFSET('Sanitation Data'!$F$6,0,10*ROW('Sanitation Data'!F98)),NA())</f>
        <v>#N/A</v>
      </c>
      <c r="AH104" s="100" t="e">
        <f ca="true">+IF(AND(ISNUMBER(OFFSET('Sanitation Data'!$F$10,0,10*ROW('Sanitation Data'!F98))),'Data Summary'!CW104="Yes"),OFFSET('Sanitation Data'!$F$10,0,10*ROW('Sanitation Data'!F98)),NA())</f>
        <v>#N/A</v>
      </c>
      <c r="AI104" s="100" t="e">
        <f ca="true">+IF(AND(ISNUMBER(OFFSET('Sanitation Data'!$F$11,0,10*ROW('Sanitation Data'!F98))),'Data Summary'!CX104="Yes"),OFFSET('Sanitation Data'!$F$11,0,10*ROW('Sanitation Data'!F98)),NA())</f>
        <v>#N/A</v>
      </c>
      <c r="AJ104" s="100" t="e">
        <f ca="true">+IF(AND(ISNUMBER(OFFSET('Sanitation Data'!$F$12,0,10*ROW('Sanitation Data'!F98))),'Data Summary'!CY104="Yes"),OFFSET('Sanitation Data'!$F$12,0,10*ROW('Sanitation Data'!F98)),NA())</f>
        <v>#N/A</v>
      </c>
      <c r="AK104" s="100" t="e">
        <f ca="true">+IF(AND(ISNUMBER(OFFSET('Sanitation Data'!$G$4,0,10*ROW('Sanitation Data'!G98))),'Data Summary'!CZ104="Yes"),100-OFFSET('Sanitation Data'!$G$4,0,10*ROW('Sanitation Data'!G98)),NA())</f>
        <v>#N/A</v>
      </c>
      <c r="AL104" s="100" t="e">
        <f ca="true">+IF(AND(ISNUMBER(OFFSET('Sanitation Data'!$G$6,0,10*ROW('Sanitation Data'!G98))),'Data Summary'!DA104="Yes"),OFFSET('Sanitation Data'!$G$6,0,10*ROW('Sanitation Data'!G98)),NA())</f>
        <v>#N/A</v>
      </c>
      <c r="AM104" s="100" t="e">
        <f ca="true">+IF(AND(ISNUMBER(OFFSET('Sanitation Data'!$G$10,0,10*ROW('Sanitation Data'!G98))),'Data Summary'!DB104="Yes"),OFFSET('Sanitation Data'!$G$10,0,10*ROW('Sanitation Data'!G98)),NA())</f>
        <v>#N/A</v>
      </c>
      <c r="AN104" s="100" t="e">
        <f ca="true">+IF(AND(ISNUMBER(OFFSET('Sanitation Data'!$G$11,0,10*ROW('Sanitation Data'!G98))),'Data Summary'!DC104="Yes"),OFFSET('Sanitation Data'!$G$11,0,10*ROW('Sanitation Data'!G98)),NA())</f>
        <v>#N/A</v>
      </c>
      <c r="AO104" s="100" t="e">
        <f ca="true">+IF(AND(ISNUMBER(OFFSET('Sanitation Data'!$G$12,0,10*ROW('Sanitation Data'!G98))),'Data Summary'!DD104="Yes"),OFFSET('Sanitation Data'!$G$12,0,10*ROW('Sanitation Data'!G98)),NA())</f>
        <v>#N/A</v>
      </c>
      <c r="AP104" s="100" t="e">
        <f ca="true">+IF(AND(ISNUMBER(OFFSET('Sanitation Data'!$H$4,0,10*ROW('Sanitation Data'!H98))),'Data Summary'!DE104="Yes"),100-OFFSET('Sanitation Data'!$H$4,0,10*ROW('Sanitation Data'!H98)),NA())</f>
        <v>#N/A</v>
      </c>
      <c r="AQ104" s="100" t="e">
        <f ca="true">+IF(AND(ISNUMBER(OFFSET('Sanitation Data'!$H$6,0,10*ROW('Sanitation Data'!H98))),'Data Summary'!DF104="Yes"),OFFSET('Sanitation Data'!$H$6,0,10*ROW('Sanitation Data'!H98)),NA())</f>
        <v>#N/A</v>
      </c>
      <c r="AR104" s="100" t="e">
        <f ca="true">+IF(AND(ISNUMBER(OFFSET('Sanitation Data'!$H$10,0,10*ROW('Sanitation Data'!H98))),'Data Summary'!DG104="Yes"),OFFSET('Sanitation Data'!$H$10,0,10*ROW('Sanitation Data'!H98)),NA())</f>
        <v>#N/A</v>
      </c>
      <c r="AS104" s="100" t="e">
        <f ca="true">+IF(AND(ISNUMBER(OFFSET('Sanitation Data'!$H$11,0,10*ROW('Sanitation Data'!H98))),'Data Summary'!DH104="Yes"),OFFSET('Sanitation Data'!$H$11,0,10*ROW('Sanitation Data'!H98)),NA())</f>
        <v>#N/A</v>
      </c>
      <c r="AT104" s="100" t="e">
        <f ca="true">+IF(AND(ISNUMBER(OFFSET('Sanitation Data'!$H$12,0,10*ROW('Sanitation Data'!H98))),'Data Summary'!DI104="Yes"),OFFSET('Sanitation Data'!$H$12,0,10*ROW('Sanitation Data'!H98)),NA())</f>
        <v>#N/A</v>
      </c>
      <c r="AU104" s="100" t="e">
        <f ca="true">+IF(AND(ISNUMBER(OFFSET('Sanitation Data'!$I$4,0,10*ROW('Sanitation Data'!I98))),'Data Summary'!DJ104="Yes"),100-OFFSET('Sanitation Data'!$I$4,0,10*ROW('Sanitation Data'!I98)),NA())</f>
        <v>#N/A</v>
      </c>
      <c r="AV104" s="100" t="e">
        <f ca="true">+IF(AND(ISNUMBER(OFFSET('Sanitation Data'!$I$6,0,10*ROW('Sanitation Data'!I98))),'Data Summary'!DK104="Yes"),OFFSET('Sanitation Data'!$I$6,0,10*ROW('Sanitation Data'!I98)),NA())</f>
        <v>#N/A</v>
      </c>
      <c r="AW104" s="100" t="e">
        <f ca="true">+IF(AND(ISNUMBER(OFFSET('Sanitation Data'!$I$10,0,10*ROW('Sanitation Data'!I98))),'Data Summary'!DL104="Yes"),OFFSET('Sanitation Data'!$I$10,0,10*ROW('Sanitation Data'!I98)),NA())</f>
        <v>#N/A</v>
      </c>
      <c r="AX104" s="100" t="e">
        <f ca="true">+IF(AND(ISNUMBER(OFFSET('Sanitation Data'!$I$11,0,10*ROW('Sanitation Data'!I98))),'Data Summary'!DM104="Yes"),OFFSET('Sanitation Data'!$I$11,0,10*ROW('Sanitation Data'!I98)),NA())</f>
        <v>#N/A</v>
      </c>
      <c r="AY104" s="100" t="e">
        <f ca="true">+IF(AND(ISNUMBER(OFFSET('Sanitation Data'!$I$12,0,10*ROW('Sanitation Data'!I98))),'Data Summary'!DN104="Yes"),OFFSET('Sanitation Data'!$I$12,0,10*ROW('Sanitation Data'!I98)),NA())</f>
        <v>#N/A</v>
      </c>
      <c r="AZ104" s="101" t="e">
        <f ca="true">+IF(AND(ISNUMBER(OFFSET('Hygiene Data'!$D$5,0,10*ROW('Hygiene Data'!D98))),'Data Summary'!DO104="Yes"),OFFSET('Hygiene Data'!$D$5,0,10*ROW('Hygiene Data'!D98)),NA())</f>
        <v>#N/A</v>
      </c>
      <c r="BA104" s="101" t="e">
        <f ca="true">+IF(AND(ISNUMBER(OFFSET('Hygiene Data'!$D$7,0,10*ROW('Hygiene Data'!D98))),'Data Summary'!DP104="Yes"),OFFSET('Hygiene Data'!$D$7,0,10*ROW('Hygiene Data'!D98)),NA())</f>
        <v>#N/A</v>
      </c>
      <c r="BB104" s="101" t="e">
        <f ca="true">+IF(AND(ISNUMBER(OFFSET('Hygiene Data'!$D$9,0,10*ROW('Hygiene Data'!D98))),'Data Summary'!DQ104="Yes"),OFFSET('Hygiene Data'!$D$9,0,10*ROW('Hygiene Data'!D98)),NA())</f>
        <v>#N/A</v>
      </c>
      <c r="BC104" s="101" t="e">
        <f ca="true">+IF(AND(ISNUMBER(OFFSET('Hygiene Data'!$E$5,0,10*ROW('Hygiene Data'!E98))),'Data Summary'!DR104="Yes"),OFFSET('Hygiene Data'!$E$5,0,10*ROW('Hygiene Data'!E98)),NA())</f>
        <v>#N/A</v>
      </c>
      <c r="BD104" s="101" t="e">
        <f ca="true">+IF(AND(ISNUMBER(OFFSET('Hygiene Data'!$E$7,0,10*ROW('Hygiene Data'!E98))),'Data Summary'!DS104="Yes"),OFFSET('Hygiene Data'!$E$7,0,10*ROW('Hygiene Data'!E98)),NA())</f>
        <v>#N/A</v>
      </c>
      <c r="BE104" s="101" t="e">
        <f ca="true">+IF(AND(ISNUMBER(OFFSET('Hygiene Data'!$E$9,0,10*ROW('Hygiene Data'!E98))),'Data Summary'!DT104="Yes"),OFFSET('Hygiene Data'!$E$9,0,10*ROW('Hygiene Data'!E98)),NA())</f>
        <v>#N/A</v>
      </c>
      <c r="BF104" s="101" t="e">
        <f ca="true">+IF(AND(ISNUMBER(OFFSET('Hygiene Data'!$F$5,0,10*ROW('Hygiene Data'!F98))),'Data Summary'!DU104="Yes"),OFFSET('Hygiene Data'!$F$5,0,10*ROW('Hygiene Data'!F98)),NA())</f>
        <v>#N/A</v>
      </c>
      <c r="BG104" s="101" t="e">
        <f ca="true">+IF(AND(ISNUMBER(OFFSET('Hygiene Data'!$F$7,0,10*ROW('Hygiene Data'!F98))),'Data Summary'!DV104="Yes"),OFFSET('Hygiene Data'!$F$7,0,10*ROW('Hygiene Data'!F98)),NA())</f>
        <v>#N/A</v>
      </c>
      <c r="BH104" s="101" t="e">
        <f ca="true">+IF(AND(ISNUMBER(OFFSET('Hygiene Data'!$F$9,0,10*ROW('Hygiene Data'!F98))),'Data Summary'!DW104="Yes"),OFFSET('Hygiene Data'!$F$9,0,10*ROW('Hygiene Data'!F98)),NA())</f>
        <v>#N/A</v>
      </c>
      <c r="BI104" s="101" t="e">
        <f ca="true">+IF(AND(ISNUMBER(OFFSET('Hygiene Data'!$G$5,0,10*ROW('Hygiene Data'!G98))),'Data Summary'!DX104="Yes"),OFFSET('Hygiene Data'!$G$5,0,10*ROW('Hygiene Data'!G98)),NA())</f>
        <v>#N/A</v>
      </c>
      <c r="BJ104" s="101" t="e">
        <f ca="true">+IF(AND(ISNUMBER(OFFSET('Hygiene Data'!$G$7,0,10*ROW('Hygiene Data'!G98))),'Data Summary'!DY104="Yes"),OFFSET('Hygiene Data'!$G$7,0,10*ROW('Hygiene Data'!G98)),NA())</f>
        <v>#N/A</v>
      </c>
      <c r="BK104" s="101" t="e">
        <f ca="true">+IF(AND(ISNUMBER(OFFSET('Hygiene Data'!$G$9,0,10*ROW('Hygiene Data'!G98))),'Data Summary'!DZ104="Yes"),OFFSET('Hygiene Data'!$G$9,0,10*ROW('Hygiene Data'!G98)),NA())</f>
        <v>#N/A</v>
      </c>
      <c r="BL104" s="101" t="e">
        <f ca="true">+IF(AND(ISNUMBER(OFFSET('Hygiene Data'!$H$5,0,10*ROW('Hygiene Data'!H98))),'Data Summary'!EA104="Yes"),OFFSET('Hygiene Data'!$H$5,0,10*ROW('Hygiene Data'!H98)),NA())</f>
        <v>#N/A</v>
      </c>
      <c r="BM104" s="101" t="e">
        <f ca="true">+IF(AND(ISNUMBER(OFFSET('Hygiene Data'!$H$7,0,10*ROW('Hygiene Data'!H98))),'Data Summary'!EB104="Yes"),OFFSET('Hygiene Data'!$H$7,0,10*ROW('Hygiene Data'!H98)),NA())</f>
        <v>#N/A</v>
      </c>
      <c r="BN104" s="101" t="e">
        <f ca="true">+IF(AND(ISNUMBER(OFFSET('Hygiene Data'!$H$9,0,10*ROW('Hygiene Data'!H98))),'Data Summary'!EC104="Yes"),OFFSET('Hygiene Data'!$H$9,0,10*ROW('Hygiene Data'!H98)),NA())</f>
        <v>#N/A</v>
      </c>
      <c r="BO104" s="101" t="e">
        <f ca="true">+IF(AND(ISNUMBER(OFFSET('Hygiene Data'!$I$5,0,10*ROW('Hygiene Data'!I98))),'Data Summary'!ED104="Yes"),OFFSET('Hygiene Data'!$I$5,0,10*ROW('Hygiene Data'!I98)),NA())</f>
        <v>#N/A</v>
      </c>
      <c r="BP104" s="101" t="e">
        <f ca="true">+IF(AND(ISNUMBER(OFFSET('Hygiene Data'!$I$7,0,10*ROW('Hygiene Data'!I98))),'Data Summary'!EE104="Yes"),OFFSET('Hygiene Data'!$I$7,0,10*ROW('Hygiene Data'!I98)),NA())</f>
        <v>#N/A</v>
      </c>
      <c r="BQ104" s="101" t="e">
        <f ca="true">+IF(AND(ISNUMBER(OFFSET('Hygiene Data'!$I$9,0,10*ROW('Hygiene Data'!I98))),'Data Summary'!EF104="Yes"),OFFSET('Hygiene Data'!$I$9,0,10*ROW('Hygiene Data'!I98)),NA())</f>
        <v>#N/A</v>
      </c>
    </row>
    <row xmlns:x14ac="http://schemas.microsoft.com/office/spreadsheetml/2009/9/ac" r="105" x14ac:dyDescent="0.2">
      <c r="A105" s="362" t="e">
        <f ca="true">+RIGHT('Data Summary'!A105,LEN('Data Summary'!A105)-9)</f>
        <v>#VALUE!</v>
      </c>
      <c r="B105" s="38" t="str">
        <f ca="true">+IF(ISTEXT('Data Summary'!B105),'Data Summary'!B105,"")</f>
        <v/>
      </c>
      <c r="C105" s="361" t="e">
        <f ca="true">+VALUE('Data Summary'!C105)</f>
        <v>#VALUE!</v>
      </c>
      <c r="D105" s="99" t="e">
        <f ca="true">+IF(AND(ISNUMBER(OFFSET('Water Data'!$D$4,0,10*ROW('Water Data'!D99))),'Data Summary'!BS105="Yes"),100-OFFSET('Water Data'!$D$4,0,10*ROW('Water Data'!D99)),NA())</f>
        <v>#N/A</v>
      </c>
      <c r="E105" s="99" t="e">
        <f ca="true">+IF(AND(ISNUMBER(OFFSET('Water Data'!$D$6,0,10*ROW('Water Data'!D99))),'Data Summary'!BT105="Yes"),OFFSET('Water Data'!$D$6,0,10*ROW('Water Data'!D99)),NA())</f>
        <v>#N/A</v>
      </c>
      <c r="F105" s="99" t="e">
        <f ca="true">+IF(AND(ISNUMBER(OFFSET('Water Data'!$D$9,0,10*ROW('Water Data'!D99))),'Data Summary'!BU105="Yes"),OFFSET('Water Data'!$D$9,0,10*ROW('Water Data'!D99)),NA())</f>
        <v>#N/A</v>
      </c>
      <c r="G105" s="99" t="e">
        <f ca="true">+IF(AND(ISNUMBER(OFFSET('Water Data'!$E$4,0,10*ROW('Water Data'!E99))),'Data Summary'!BV105="Yes"),100-OFFSET('Water Data'!$E$4,0,10*ROW('Water Data'!E99)),NA())</f>
        <v>#N/A</v>
      </c>
      <c r="H105" s="99" t="e">
        <f ca="true">+IF(AND(ISNUMBER(OFFSET('Water Data'!$E$6,0,10*ROW('Water Data'!E99))),'Data Summary'!BW105="Yes"),OFFSET('Water Data'!$E$6,0,10*ROW('Water Data'!E99)),NA())</f>
        <v>#N/A</v>
      </c>
      <c r="I105" s="99" t="e">
        <f ca="true">+IF(AND(ISNUMBER(OFFSET('Water Data'!$E$9,0,10*ROW('Water Data'!E99))),'Data Summary'!BX105="Yes"),OFFSET('Water Data'!$E$9,0,10*ROW('Water Data'!E99)),NA())</f>
        <v>#N/A</v>
      </c>
      <c r="J105" s="99" t="e">
        <f ca="true">+IF(AND(ISNUMBER(OFFSET('Water Data'!$F$4,0,10*ROW('Water Data'!F99))),'Data Summary'!BY105="Yes"),100-OFFSET('Water Data'!$F$4,0,10*ROW('Water Data'!F99)),NA())</f>
        <v>#N/A</v>
      </c>
      <c r="K105" s="99" t="e">
        <f ca="true">+IF(AND(ISNUMBER(OFFSET('Water Data'!$F$6,0,10*ROW('Water Data'!F99))),'Data Summary'!BZ105="Yes"),OFFSET('Water Data'!$F$6,0,10*ROW('Water Data'!F99)),NA())</f>
        <v>#N/A</v>
      </c>
      <c r="L105" s="99" t="e">
        <f ca="true">+IF(AND(ISNUMBER(OFFSET('Water Data'!$F$9,0,10*ROW('Water Data'!F99))),'Data Summary'!CA105="Yes"),OFFSET('Water Data'!$F$9,0,10*ROW('Water Data'!F99)),NA())</f>
        <v>#N/A</v>
      </c>
      <c r="M105" s="99" t="e">
        <f ca="true">+IF(AND(ISNUMBER(OFFSET('Water Data'!$G$4,0,10*ROW('Water Data'!G99))),'Data Summary'!CB105="Yes"),100-OFFSET('Water Data'!$G$4,0,10*ROW('Water Data'!G99)),NA())</f>
        <v>#N/A</v>
      </c>
      <c r="N105" s="99" t="e">
        <f ca="true">+IF(AND(ISNUMBER(OFFSET('Water Data'!$G$6,0,10*ROW('Water Data'!G99))),'Data Summary'!CC105="Yes"),OFFSET('Water Data'!$G$6,0,10*ROW('Water Data'!G99)),NA())</f>
        <v>#N/A</v>
      </c>
      <c r="O105" s="99" t="e">
        <f ca="true">+IF(AND(ISNUMBER(OFFSET('Water Data'!$G$9,0,10*ROW('Water Data'!G99))),'Data Summary'!CD105="Yes"),OFFSET('Water Data'!$G$9,0,10*ROW('Water Data'!G99)),NA())</f>
        <v>#N/A</v>
      </c>
      <c r="P105" s="99" t="e">
        <f ca="true">+IF(AND(ISNUMBER(OFFSET('Water Data'!$H$4,0,10*ROW('Water Data'!H99))),'Data Summary'!CE105="Yes"),100-OFFSET('Water Data'!$H$4,0,10*ROW('Water Data'!H99)),NA())</f>
        <v>#N/A</v>
      </c>
      <c r="Q105" s="99" t="e">
        <f ca="true">+IF(AND(ISNUMBER(OFFSET('Water Data'!$H$6,0,10*ROW('Water Data'!H99))),'Data Summary'!CF105="Yes"),OFFSET('Water Data'!$H$6,0,10*ROW('Water Data'!H99)),NA())</f>
        <v>#N/A</v>
      </c>
      <c r="R105" s="99" t="e">
        <f ca="true">+IF(AND(ISNUMBER(OFFSET('Water Data'!$H$9,0,10*ROW('Water Data'!H99))),'Data Summary'!CG105="Yes"),OFFSET('Water Data'!$H$9,0,10*ROW('Water Data'!H99)),NA())</f>
        <v>#N/A</v>
      </c>
      <c r="S105" s="99" t="e">
        <f ca="true">+IF(AND(ISNUMBER(OFFSET('Water Data'!$I$4,0,10*ROW('Water Data'!I99))),'Data Summary'!CH105="Yes"),100-OFFSET('Water Data'!$I$4,0,10*ROW('Water Data'!I99)),NA())</f>
        <v>#N/A</v>
      </c>
      <c r="T105" s="99" t="e">
        <f ca="true">+IF(AND(ISNUMBER(OFFSET('Water Data'!$I$6,0,10*ROW('Water Data'!I99))),'Data Summary'!CI105="Yes"),OFFSET('Water Data'!$I$6,0,10*ROW('Water Data'!I99)),NA())</f>
        <v>#N/A</v>
      </c>
      <c r="U105" s="99" t="e">
        <f ca="true">+IF(AND(ISNUMBER(OFFSET('Water Data'!$I$9,0,10*ROW('Water Data'!I99))),'Data Summary'!CJ105="Yes"),OFFSET('Water Data'!$I$9,0,10*ROW('Water Data'!I99)),NA())</f>
        <v>#N/A</v>
      </c>
      <c r="V105" s="100" t="e">
        <f ca="true">+IF(AND(ISNUMBER(OFFSET('Sanitation Data'!$D$4,0,10*ROW('Sanitation Data'!D99))),'Data Summary'!CK105="Yes"),100-OFFSET('Sanitation Data'!$D$4,0,10*ROW('Sanitation Data'!D99)),NA())</f>
        <v>#N/A</v>
      </c>
      <c r="W105" s="100" t="e">
        <f ca="true">+IF(AND(ISNUMBER(OFFSET('Sanitation Data'!$D$6,0,10*ROW('Sanitation Data'!D99))),'Data Summary'!CL105="Yes"),OFFSET('Sanitation Data'!$D$6,0,10*ROW('Sanitation Data'!D99)),NA())</f>
        <v>#N/A</v>
      </c>
      <c r="X105" s="100" t="e">
        <f ca="true">+IF(AND(ISNUMBER(OFFSET('Sanitation Data'!$D$10,0,10*ROW('Sanitation Data'!D99))),'Data Summary'!CM105="Yes"),OFFSET('Sanitation Data'!$D$10,0,10*ROW('Sanitation Data'!D99)),NA())</f>
        <v>#N/A</v>
      </c>
      <c r="Y105" s="100" t="e">
        <f ca="true">+IF(AND(ISNUMBER(OFFSET('Sanitation Data'!$D$11,0,10*ROW('Sanitation Data'!D99))),'Data Summary'!CN105="Yes"),OFFSET('Sanitation Data'!$D$11,0,10*ROW('Sanitation Data'!D99)),NA())</f>
        <v>#N/A</v>
      </c>
      <c r="Z105" s="100" t="e">
        <f ca="true">+IF(AND(ISNUMBER(OFFSET('Sanitation Data'!$D$12,0,10*ROW('Sanitation Data'!D99))),'Data Summary'!CO105="Yes"),OFFSET('Sanitation Data'!$D$12,0,10*ROW('Sanitation Data'!D99)),NA())</f>
        <v>#N/A</v>
      </c>
      <c r="AA105" s="100" t="e">
        <f ca="true">+IF(AND(ISNUMBER(OFFSET('Sanitation Data'!$E$4,0,10*ROW('Sanitation Data'!E99))),'Data Summary'!CP105="Yes"),100-OFFSET('Sanitation Data'!$E$4,0,10*ROW('Sanitation Data'!E99)),NA())</f>
        <v>#N/A</v>
      </c>
      <c r="AB105" s="100" t="e">
        <f ca="true">+IF(AND(ISNUMBER(OFFSET('Sanitation Data'!$E$6,0,10*ROW('Sanitation Data'!E99))),'Data Summary'!CQ105="Yes"),OFFSET('Sanitation Data'!$E$6,0,10*ROW('Sanitation Data'!E99)),NA())</f>
        <v>#N/A</v>
      </c>
      <c r="AC105" s="100" t="e">
        <f ca="true">+IF(AND(ISNUMBER(OFFSET('Sanitation Data'!$E$10,0,10*ROW('Sanitation Data'!E99))),'Data Summary'!CR105="Yes"),OFFSET('Sanitation Data'!$E$10,0,10*ROW('Sanitation Data'!E99)),NA())</f>
        <v>#N/A</v>
      </c>
      <c r="AD105" s="100" t="e">
        <f ca="true">+IF(AND(ISNUMBER(OFFSET('Sanitation Data'!$E$11,0,10*ROW('Sanitation Data'!E99))),'Data Summary'!CS105="Yes"),OFFSET('Sanitation Data'!$E$11,0,10*ROW('Sanitation Data'!E99)),NA())</f>
        <v>#N/A</v>
      </c>
      <c r="AE105" s="100" t="e">
        <f ca="true">+IF(AND(ISNUMBER(OFFSET('Sanitation Data'!$E$12,0,10*ROW('Sanitation Data'!E99))),'Data Summary'!CT105="Yes"),OFFSET('Sanitation Data'!$E$12,0,10*ROW('Sanitation Data'!E99)),NA())</f>
        <v>#N/A</v>
      </c>
      <c r="AF105" s="100" t="e">
        <f ca="true">+IF(AND(ISNUMBER(OFFSET('Sanitation Data'!$F$4,0,10*ROW('Sanitation Data'!F99))),'Data Summary'!CU105="Yes"),100-OFFSET('Sanitation Data'!$F$4,0,10*ROW('Sanitation Data'!F99)),NA())</f>
        <v>#N/A</v>
      </c>
      <c r="AG105" s="100" t="e">
        <f ca="true">+IF(AND(ISNUMBER(OFFSET('Sanitation Data'!$F$6,0,10*ROW('Sanitation Data'!F99))),'Data Summary'!CV105="Yes"),OFFSET('Sanitation Data'!$F$6,0,10*ROW('Sanitation Data'!F99)),NA())</f>
        <v>#N/A</v>
      </c>
      <c r="AH105" s="100" t="e">
        <f ca="true">+IF(AND(ISNUMBER(OFFSET('Sanitation Data'!$F$10,0,10*ROW('Sanitation Data'!F99))),'Data Summary'!CW105="Yes"),OFFSET('Sanitation Data'!$F$10,0,10*ROW('Sanitation Data'!F99)),NA())</f>
        <v>#N/A</v>
      </c>
      <c r="AI105" s="100" t="e">
        <f ca="true">+IF(AND(ISNUMBER(OFFSET('Sanitation Data'!$F$11,0,10*ROW('Sanitation Data'!F99))),'Data Summary'!CX105="Yes"),OFFSET('Sanitation Data'!$F$11,0,10*ROW('Sanitation Data'!F99)),NA())</f>
        <v>#N/A</v>
      </c>
      <c r="AJ105" s="100" t="e">
        <f ca="true">+IF(AND(ISNUMBER(OFFSET('Sanitation Data'!$F$12,0,10*ROW('Sanitation Data'!F99))),'Data Summary'!CY105="Yes"),OFFSET('Sanitation Data'!$F$12,0,10*ROW('Sanitation Data'!F99)),NA())</f>
        <v>#N/A</v>
      </c>
      <c r="AK105" s="100" t="e">
        <f ca="true">+IF(AND(ISNUMBER(OFFSET('Sanitation Data'!$G$4,0,10*ROW('Sanitation Data'!G99))),'Data Summary'!CZ105="Yes"),100-OFFSET('Sanitation Data'!$G$4,0,10*ROW('Sanitation Data'!G99)),NA())</f>
        <v>#N/A</v>
      </c>
      <c r="AL105" s="100" t="e">
        <f ca="true">+IF(AND(ISNUMBER(OFFSET('Sanitation Data'!$G$6,0,10*ROW('Sanitation Data'!G99))),'Data Summary'!DA105="Yes"),OFFSET('Sanitation Data'!$G$6,0,10*ROW('Sanitation Data'!G99)),NA())</f>
        <v>#N/A</v>
      </c>
      <c r="AM105" s="100" t="e">
        <f ca="true">+IF(AND(ISNUMBER(OFFSET('Sanitation Data'!$G$10,0,10*ROW('Sanitation Data'!G99))),'Data Summary'!DB105="Yes"),OFFSET('Sanitation Data'!$G$10,0,10*ROW('Sanitation Data'!G99)),NA())</f>
        <v>#N/A</v>
      </c>
      <c r="AN105" s="100" t="e">
        <f ca="true">+IF(AND(ISNUMBER(OFFSET('Sanitation Data'!$G$11,0,10*ROW('Sanitation Data'!G99))),'Data Summary'!DC105="Yes"),OFFSET('Sanitation Data'!$G$11,0,10*ROW('Sanitation Data'!G99)),NA())</f>
        <v>#N/A</v>
      </c>
      <c r="AO105" s="100" t="e">
        <f ca="true">+IF(AND(ISNUMBER(OFFSET('Sanitation Data'!$G$12,0,10*ROW('Sanitation Data'!G99))),'Data Summary'!DD105="Yes"),OFFSET('Sanitation Data'!$G$12,0,10*ROW('Sanitation Data'!G99)),NA())</f>
        <v>#N/A</v>
      </c>
      <c r="AP105" s="100" t="e">
        <f ca="true">+IF(AND(ISNUMBER(OFFSET('Sanitation Data'!$H$4,0,10*ROW('Sanitation Data'!H99))),'Data Summary'!DE105="Yes"),100-OFFSET('Sanitation Data'!$H$4,0,10*ROW('Sanitation Data'!H99)),NA())</f>
        <v>#N/A</v>
      </c>
      <c r="AQ105" s="100" t="e">
        <f ca="true">+IF(AND(ISNUMBER(OFFSET('Sanitation Data'!$H$6,0,10*ROW('Sanitation Data'!H99))),'Data Summary'!DF105="Yes"),OFFSET('Sanitation Data'!$H$6,0,10*ROW('Sanitation Data'!H99)),NA())</f>
        <v>#N/A</v>
      </c>
      <c r="AR105" s="100" t="e">
        <f ca="true">+IF(AND(ISNUMBER(OFFSET('Sanitation Data'!$H$10,0,10*ROW('Sanitation Data'!H99))),'Data Summary'!DG105="Yes"),OFFSET('Sanitation Data'!$H$10,0,10*ROW('Sanitation Data'!H99)),NA())</f>
        <v>#N/A</v>
      </c>
      <c r="AS105" s="100" t="e">
        <f ca="true">+IF(AND(ISNUMBER(OFFSET('Sanitation Data'!$H$11,0,10*ROW('Sanitation Data'!H99))),'Data Summary'!DH105="Yes"),OFFSET('Sanitation Data'!$H$11,0,10*ROW('Sanitation Data'!H99)),NA())</f>
        <v>#N/A</v>
      </c>
      <c r="AT105" s="100" t="e">
        <f ca="true">+IF(AND(ISNUMBER(OFFSET('Sanitation Data'!$H$12,0,10*ROW('Sanitation Data'!H99))),'Data Summary'!DI105="Yes"),OFFSET('Sanitation Data'!$H$12,0,10*ROW('Sanitation Data'!H99)),NA())</f>
        <v>#N/A</v>
      </c>
      <c r="AU105" s="100" t="e">
        <f ca="true">+IF(AND(ISNUMBER(OFFSET('Sanitation Data'!$I$4,0,10*ROW('Sanitation Data'!I99))),'Data Summary'!DJ105="Yes"),100-OFFSET('Sanitation Data'!$I$4,0,10*ROW('Sanitation Data'!I99)),NA())</f>
        <v>#N/A</v>
      </c>
      <c r="AV105" s="100" t="e">
        <f ca="true">+IF(AND(ISNUMBER(OFFSET('Sanitation Data'!$I$6,0,10*ROW('Sanitation Data'!I99))),'Data Summary'!DK105="Yes"),OFFSET('Sanitation Data'!$I$6,0,10*ROW('Sanitation Data'!I99)),NA())</f>
        <v>#N/A</v>
      </c>
      <c r="AW105" s="100" t="e">
        <f ca="true">+IF(AND(ISNUMBER(OFFSET('Sanitation Data'!$I$10,0,10*ROW('Sanitation Data'!I99))),'Data Summary'!DL105="Yes"),OFFSET('Sanitation Data'!$I$10,0,10*ROW('Sanitation Data'!I99)),NA())</f>
        <v>#N/A</v>
      </c>
      <c r="AX105" s="100" t="e">
        <f ca="true">+IF(AND(ISNUMBER(OFFSET('Sanitation Data'!$I$11,0,10*ROW('Sanitation Data'!I99))),'Data Summary'!DM105="Yes"),OFFSET('Sanitation Data'!$I$11,0,10*ROW('Sanitation Data'!I99)),NA())</f>
        <v>#N/A</v>
      </c>
      <c r="AY105" s="100" t="e">
        <f ca="true">+IF(AND(ISNUMBER(OFFSET('Sanitation Data'!$I$12,0,10*ROW('Sanitation Data'!I99))),'Data Summary'!DN105="Yes"),OFFSET('Sanitation Data'!$I$12,0,10*ROW('Sanitation Data'!I99)),NA())</f>
        <v>#N/A</v>
      </c>
      <c r="AZ105" s="101" t="e">
        <f ca="true">+IF(AND(ISNUMBER(OFFSET('Hygiene Data'!$D$5,0,10*ROW('Hygiene Data'!D99))),'Data Summary'!DO105="Yes"),OFFSET('Hygiene Data'!$D$5,0,10*ROW('Hygiene Data'!D99)),NA())</f>
        <v>#N/A</v>
      </c>
      <c r="BA105" s="101" t="e">
        <f ca="true">+IF(AND(ISNUMBER(OFFSET('Hygiene Data'!$D$7,0,10*ROW('Hygiene Data'!D99))),'Data Summary'!DP105="Yes"),OFFSET('Hygiene Data'!$D$7,0,10*ROW('Hygiene Data'!D99)),NA())</f>
        <v>#N/A</v>
      </c>
      <c r="BB105" s="101" t="e">
        <f ca="true">+IF(AND(ISNUMBER(OFFSET('Hygiene Data'!$D$9,0,10*ROW('Hygiene Data'!D99))),'Data Summary'!DQ105="Yes"),OFFSET('Hygiene Data'!$D$9,0,10*ROW('Hygiene Data'!D99)),NA())</f>
        <v>#N/A</v>
      </c>
      <c r="BC105" s="101" t="e">
        <f ca="true">+IF(AND(ISNUMBER(OFFSET('Hygiene Data'!$E$5,0,10*ROW('Hygiene Data'!E99))),'Data Summary'!DR105="Yes"),OFFSET('Hygiene Data'!$E$5,0,10*ROW('Hygiene Data'!E99)),NA())</f>
        <v>#N/A</v>
      </c>
      <c r="BD105" s="101" t="e">
        <f ca="true">+IF(AND(ISNUMBER(OFFSET('Hygiene Data'!$E$7,0,10*ROW('Hygiene Data'!E99))),'Data Summary'!DS105="Yes"),OFFSET('Hygiene Data'!$E$7,0,10*ROW('Hygiene Data'!E99)),NA())</f>
        <v>#N/A</v>
      </c>
      <c r="BE105" s="101" t="e">
        <f ca="true">+IF(AND(ISNUMBER(OFFSET('Hygiene Data'!$E$9,0,10*ROW('Hygiene Data'!E99))),'Data Summary'!DT105="Yes"),OFFSET('Hygiene Data'!$E$9,0,10*ROW('Hygiene Data'!E99)),NA())</f>
        <v>#N/A</v>
      </c>
      <c r="BF105" s="101" t="e">
        <f ca="true">+IF(AND(ISNUMBER(OFFSET('Hygiene Data'!$F$5,0,10*ROW('Hygiene Data'!F99))),'Data Summary'!DU105="Yes"),OFFSET('Hygiene Data'!$F$5,0,10*ROW('Hygiene Data'!F99)),NA())</f>
        <v>#N/A</v>
      </c>
      <c r="BG105" s="101" t="e">
        <f ca="true">+IF(AND(ISNUMBER(OFFSET('Hygiene Data'!$F$7,0,10*ROW('Hygiene Data'!F99))),'Data Summary'!DV105="Yes"),OFFSET('Hygiene Data'!$F$7,0,10*ROW('Hygiene Data'!F99)),NA())</f>
        <v>#N/A</v>
      </c>
      <c r="BH105" s="101" t="e">
        <f ca="true">+IF(AND(ISNUMBER(OFFSET('Hygiene Data'!$F$9,0,10*ROW('Hygiene Data'!F99))),'Data Summary'!DW105="Yes"),OFFSET('Hygiene Data'!$F$9,0,10*ROW('Hygiene Data'!F99)),NA())</f>
        <v>#N/A</v>
      </c>
      <c r="BI105" s="101" t="e">
        <f ca="true">+IF(AND(ISNUMBER(OFFSET('Hygiene Data'!$G$5,0,10*ROW('Hygiene Data'!G99))),'Data Summary'!DX105="Yes"),OFFSET('Hygiene Data'!$G$5,0,10*ROW('Hygiene Data'!G99)),NA())</f>
        <v>#N/A</v>
      </c>
      <c r="BJ105" s="101" t="e">
        <f ca="true">+IF(AND(ISNUMBER(OFFSET('Hygiene Data'!$G$7,0,10*ROW('Hygiene Data'!G99))),'Data Summary'!DY105="Yes"),OFFSET('Hygiene Data'!$G$7,0,10*ROW('Hygiene Data'!G99)),NA())</f>
        <v>#N/A</v>
      </c>
      <c r="BK105" s="101" t="e">
        <f ca="true">+IF(AND(ISNUMBER(OFFSET('Hygiene Data'!$G$9,0,10*ROW('Hygiene Data'!G99))),'Data Summary'!DZ105="Yes"),OFFSET('Hygiene Data'!$G$9,0,10*ROW('Hygiene Data'!G99)),NA())</f>
        <v>#N/A</v>
      </c>
      <c r="BL105" s="101" t="e">
        <f ca="true">+IF(AND(ISNUMBER(OFFSET('Hygiene Data'!$H$5,0,10*ROW('Hygiene Data'!H99))),'Data Summary'!EA105="Yes"),OFFSET('Hygiene Data'!$H$5,0,10*ROW('Hygiene Data'!H99)),NA())</f>
        <v>#N/A</v>
      </c>
      <c r="BM105" s="101" t="e">
        <f ca="true">+IF(AND(ISNUMBER(OFFSET('Hygiene Data'!$H$7,0,10*ROW('Hygiene Data'!H99))),'Data Summary'!EB105="Yes"),OFFSET('Hygiene Data'!$H$7,0,10*ROW('Hygiene Data'!H99)),NA())</f>
        <v>#N/A</v>
      </c>
      <c r="BN105" s="101" t="e">
        <f ca="true">+IF(AND(ISNUMBER(OFFSET('Hygiene Data'!$H$9,0,10*ROW('Hygiene Data'!H99))),'Data Summary'!EC105="Yes"),OFFSET('Hygiene Data'!$H$9,0,10*ROW('Hygiene Data'!H99)),NA())</f>
        <v>#N/A</v>
      </c>
      <c r="BO105" s="101" t="e">
        <f ca="true">+IF(AND(ISNUMBER(OFFSET('Hygiene Data'!$I$5,0,10*ROW('Hygiene Data'!I99))),'Data Summary'!ED105="Yes"),OFFSET('Hygiene Data'!$I$5,0,10*ROW('Hygiene Data'!I99)),NA())</f>
        <v>#N/A</v>
      </c>
      <c r="BP105" s="101" t="e">
        <f ca="true">+IF(AND(ISNUMBER(OFFSET('Hygiene Data'!$I$7,0,10*ROW('Hygiene Data'!I99))),'Data Summary'!EE105="Yes"),OFFSET('Hygiene Data'!$I$7,0,10*ROW('Hygiene Data'!I99)),NA())</f>
        <v>#N/A</v>
      </c>
      <c r="BQ105" s="101" t="e">
        <f ca="true">+IF(AND(ISNUMBER(OFFSET('Hygiene Data'!$I$9,0,10*ROW('Hygiene Data'!I99))),'Data Summary'!EF105="Yes"),OFFSET('Hygiene Data'!$I$9,0,10*ROW('Hygiene Data'!I99)),NA())</f>
        <v>#N/A</v>
      </c>
    </row>
    <row xmlns:x14ac="http://schemas.microsoft.com/office/spreadsheetml/2009/9/ac" r="106" x14ac:dyDescent="0.2">
      <c r="A106" s="362" t="e">
        <f ca="true">+RIGHT('Data Summary'!A106,LEN('Data Summary'!A106)-9)</f>
        <v>#VALUE!</v>
      </c>
      <c r="B106" s="38" t="str">
        <f ca="true">+IF(ISTEXT('Data Summary'!B106),'Data Summary'!B106,"")</f>
        <v/>
      </c>
      <c r="C106" s="361" t="e">
        <f ca="true">+VALUE('Data Summary'!C106)</f>
        <v>#VALUE!</v>
      </c>
      <c r="D106" s="99" t="e">
        <f ca="true">+IF(AND(ISNUMBER(OFFSET('Water Data'!$D$4,0,10*ROW('Water Data'!D100))),'Data Summary'!BS106="Yes"),100-OFFSET('Water Data'!$D$4,0,10*ROW('Water Data'!D100)),NA())</f>
        <v>#N/A</v>
      </c>
      <c r="E106" s="99" t="e">
        <f ca="true">+IF(AND(ISNUMBER(OFFSET('Water Data'!$D$6,0,10*ROW('Water Data'!D100))),'Data Summary'!BT106="Yes"),OFFSET('Water Data'!$D$6,0,10*ROW('Water Data'!D100)),NA())</f>
        <v>#N/A</v>
      </c>
      <c r="F106" s="99" t="e">
        <f ca="true">+IF(AND(ISNUMBER(OFFSET('Water Data'!$D$9,0,10*ROW('Water Data'!D100))),'Data Summary'!BU106="Yes"),OFFSET('Water Data'!$D$9,0,10*ROW('Water Data'!D100)),NA())</f>
        <v>#N/A</v>
      </c>
      <c r="G106" s="99" t="e">
        <f ca="true">+IF(AND(ISNUMBER(OFFSET('Water Data'!$E$4,0,10*ROW('Water Data'!E100))),'Data Summary'!BV106="Yes"),100-OFFSET('Water Data'!$E$4,0,10*ROW('Water Data'!E100)),NA())</f>
        <v>#N/A</v>
      </c>
      <c r="H106" s="99" t="e">
        <f ca="true">+IF(AND(ISNUMBER(OFFSET('Water Data'!$E$6,0,10*ROW('Water Data'!E100))),'Data Summary'!BW106="Yes"),OFFSET('Water Data'!$E$6,0,10*ROW('Water Data'!E100)),NA())</f>
        <v>#N/A</v>
      </c>
      <c r="I106" s="99" t="e">
        <f ca="true">+IF(AND(ISNUMBER(OFFSET('Water Data'!$E$9,0,10*ROW('Water Data'!E100))),'Data Summary'!BX106="Yes"),OFFSET('Water Data'!$E$9,0,10*ROW('Water Data'!E100)),NA())</f>
        <v>#N/A</v>
      </c>
      <c r="J106" s="99" t="e">
        <f ca="true">+IF(AND(ISNUMBER(OFFSET('Water Data'!$F$4,0,10*ROW('Water Data'!F100))),'Data Summary'!BY106="Yes"),100-OFFSET('Water Data'!$F$4,0,10*ROW('Water Data'!F100)),NA())</f>
        <v>#N/A</v>
      </c>
      <c r="K106" s="99" t="e">
        <f ca="true">+IF(AND(ISNUMBER(OFFSET('Water Data'!$F$6,0,10*ROW('Water Data'!F100))),'Data Summary'!BZ106="Yes"),OFFSET('Water Data'!$F$6,0,10*ROW('Water Data'!F100)),NA())</f>
        <v>#N/A</v>
      </c>
      <c r="L106" s="99" t="e">
        <f ca="true">+IF(AND(ISNUMBER(OFFSET('Water Data'!$F$9,0,10*ROW('Water Data'!F100))),'Data Summary'!CA106="Yes"),OFFSET('Water Data'!$F$9,0,10*ROW('Water Data'!F100)),NA())</f>
        <v>#N/A</v>
      </c>
      <c r="M106" s="99" t="e">
        <f ca="true">+IF(AND(ISNUMBER(OFFSET('Water Data'!$G$4,0,10*ROW('Water Data'!G100))),'Data Summary'!CB106="Yes"),100-OFFSET('Water Data'!$G$4,0,10*ROW('Water Data'!G100)),NA())</f>
        <v>#N/A</v>
      </c>
      <c r="N106" s="99" t="e">
        <f ca="true">+IF(AND(ISNUMBER(OFFSET('Water Data'!$G$6,0,10*ROW('Water Data'!G100))),'Data Summary'!CC106="Yes"),OFFSET('Water Data'!$G$6,0,10*ROW('Water Data'!G100)),NA())</f>
        <v>#N/A</v>
      </c>
      <c r="O106" s="99" t="e">
        <f ca="true">+IF(AND(ISNUMBER(OFFSET('Water Data'!$G$9,0,10*ROW('Water Data'!G100))),'Data Summary'!CD106="Yes"),OFFSET('Water Data'!$G$9,0,10*ROW('Water Data'!G100)),NA())</f>
        <v>#N/A</v>
      </c>
      <c r="P106" s="99" t="e">
        <f ca="true">+IF(AND(ISNUMBER(OFFSET('Water Data'!$H$4,0,10*ROW('Water Data'!H100))),'Data Summary'!CE106="Yes"),100-OFFSET('Water Data'!$H$4,0,10*ROW('Water Data'!H100)),NA())</f>
        <v>#N/A</v>
      </c>
      <c r="Q106" s="99" t="e">
        <f ca="true">+IF(AND(ISNUMBER(OFFSET('Water Data'!$H$6,0,10*ROW('Water Data'!H100))),'Data Summary'!CF106="Yes"),OFFSET('Water Data'!$H$6,0,10*ROW('Water Data'!H100)),NA())</f>
        <v>#N/A</v>
      </c>
      <c r="R106" s="99" t="e">
        <f ca="true">+IF(AND(ISNUMBER(OFFSET('Water Data'!$H$9,0,10*ROW('Water Data'!H100))),'Data Summary'!CG106="Yes"),OFFSET('Water Data'!$H$9,0,10*ROW('Water Data'!H100)),NA())</f>
        <v>#N/A</v>
      </c>
      <c r="S106" s="99" t="e">
        <f ca="true">+IF(AND(ISNUMBER(OFFSET('Water Data'!$I$4,0,10*ROW('Water Data'!I100))),'Data Summary'!CH106="Yes"),100-OFFSET('Water Data'!$I$4,0,10*ROW('Water Data'!I100)),NA())</f>
        <v>#N/A</v>
      </c>
      <c r="T106" s="99" t="e">
        <f ca="true">+IF(AND(ISNUMBER(OFFSET('Water Data'!$I$6,0,10*ROW('Water Data'!I100))),'Data Summary'!CI106="Yes"),OFFSET('Water Data'!$I$6,0,10*ROW('Water Data'!I100)),NA())</f>
        <v>#N/A</v>
      </c>
      <c r="U106" s="99" t="e">
        <f ca="true">+IF(AND(ISNUMBER(OFFSET('Water Data'!$I$9,0,10*ROW('Water Data'!I100))),'Data Summary'!CJ106="Yes"),OFFSET('Water Data'!$I$9,0,10*ROW('Water Data'!I100)),NA())</f>
        <v>#N/A</v>
      </c>
      <c r="V106" s="100" t="e">
        <f ca="true">+IF(AND(ISNUMBER(OFFSET('Sanitation Data'!$D$4,0,10*ROW('Sanitation Data'!D100))),'Data Summary'!CK106="Yes"),100-OFFSET('Sanitation Data'!$D$4,0,10*ROW('Sanitation Data'!D100)),NA())</f>
        <v>#N/A</v>
      </c>
      <c r="W106" s="100" t="e">
        <f ca="true">+IF(AND(ISNUMBER(OFFSET('Sanitation Data'!$D$6,0,10*ROW('Sanitation Data'!D100))),'Data Summary'!CL106="Yes"),OFFSET('Sanitation Data'!$D$6,0,10*ROW('Sanitation Data'!D100)),NA())</f>
        <v>#N/A</v>
      </c>
      <c r="X106" s="100" t="e">
        <f ca="true">+IF(AND(ISNUMBER(OFFSET('Sanitation Data'!$D$10,0,10*ROW('Sanitation Data'!D100))),'Data Summary'!CM106="Yes"),OFFSET('Sanitation Data'!$D$10,0,10*ROW('Sanitation Data'!D100)),NA())</f>
        <v>#N/A</v>
      </c>
      <c r="Y106" s="100" t="e">
        <f ca="true">+IF(AND(ISNUMBER(OFFSET('Sanitation Data'!$D$11,0,10*ROW('Sanitation Data'!D100))),'Data Summary'!CN106="Yes"),OFFSET('Sanitation Data'!$D$11,0,10*ROW('Sanitation Data'!D100)),NA())</f>
        <v>#N/A</v>
      </c>
      <c r="Z106" s="100" t="e">
        <f ca="true">+IF(AND(ISNUMBER(OFFSET('Sanitation Data'!$D$12,0,10*ROW('Sanitation Data'!D100))),'Data Summary'!CO106="Yes"),OFFSET('Sanitation Data'!$D$12,0,10*ROW('Sanitation Data'!D100)),NA())</f>
        <v>#N/A</v>
      </c>
      <c r="AA106" s="100" t="e">
        <f ca="true">+IF(AND(ISNUMBER(OFFSET('Sanitation Data'!$E$4,0,10*ROW('Sanitation Data'!E100))),'Data Summary'!CP106="Yes"),100-OFFSET('Sanitation Data'!$E$4,0,10*ROW('Sanitation Data'!E100)),NA())</f>
        <v>#N/A</v>
      </c>
      <c r="AB106" s="100" t="e">
        <f ca="true">+IF(AND(ISNUMBER(OFFSET('Sanitation Data'!$E$6,0,10*ROW('Sanitation Data'!E100))),'Data Summary'!CQ106="Yes"),OFFSET('Sanitation Data'!$E$6,0,10*ROW('Sanitation Data'!E100)),NA())</f>
        <v>#N/A</v>
      </c>
      <c r="AC106" s="100" t="e">
        <f ca="true">+IF(AND(ISNUMBER(OFFSET('Sanitation Data'!$E$10,0,10*ROW('Sanitation Data'!E100))),'Data Summary'!CR106="Yes"),OFFSET('Sanitation Data'!$E$10,0,10*ROW('Sanitation Data'!E100)),NA())</f>
        <v>#N/A</v>
      </c>
      <c r="AD106" s="100" t="e">
        <f ca="true">+IF(AND(ISNUMBER(OFFSET('Sanitation Data'!$E$11,0,10*ROW('Sanitation Data'!E100))),'Data Summary'!CS106="Yes"),OFFSET('Sanitation Data'!$E$11,0,10*ROW('Sanitation Data'!E100)),NA())</f>
        <v>#N/A</v>
      </c>
      <c r="AE106" s="100" t="e">
        <f ca="true">+IF(AND(ISNUMBER(OFFSET('Sanitation Data'!$E$12,0,10*ROW('Sanitation Data'!E100))),'Data Summary'!CT106="Yes"),OFFSET('Sanitation Data'!$E$12,0,10*ROW('Sanitation Data'!E100)),NA())</f>
        <v>#N/A</v>
      </c>
      <c r="AF106" s="100" t="e">
        <f ca="true">+IF(AND(ISNUMBER(OFFSET('Sanitation Data'!$F$4,0,10*ROW('Sanitation Data'!F100))),'Data Summary'!CU106="Yes"),100-OFFSET('Sanitation Data'!$F$4,0,10*ROW('Sanitation Data'!F100)),NA())</f>
        <v>#N/A</v>
      </c>
      <c r="AG106" s="100" t="e">
        <f ca="true">+IF(AND(ISNUMBER(OFFSET('Sanitation Data'!$F$6,0,10*ROW('Sanitation Data'!F100))),'Data Summary'!CV106="Yes"),OFFSET('Sanitation Data'!$F$6,0,10*ROW('Sanitation Data'!F100)),NA())</f>
        <v>#N/A</v>
      </c>
      <c r="AH106" s="100" t="e">
        <f ca="true">+IF(AND(ISNUMBER(OFFSET('Sanitation Data'!$F$10,0,10*ROW('Sanitation Data'!F100))),'Data Summary'!CW106="Yes"),OFFSET('Sanitation Data'!$F$10,0,10*ROW('Sanitation Data'!F100)),NA())</f>
        <v>#N/A</v>
      </c>
      <c r="AI106" s="100" t="e">
        <f ca="true">+IF(AND(ISNUMBER(OFFSET('Sanitation Data'!$F$11,0,10*ROW('Sanitation Data'!F100))),'Data Summary'!CX106="Yes"),OFFSET('Sanitation Data'!$F$11,0,10*ROW('Sanitation Data'!F100)),NA())</f>
        <v>#N/A</v>
      </c>
      <c r="AJ106" s="100" t="e">
        <f ca="true">+IF(AND(ISNUMBER(OFFSET('Sanitation Data'!$F$12,0,10*ROW('Sanitation Data'!F100))),'Data Summary'!CY106="Yes"),OFFSET('Sanitation Data'!$F$12,0,10*ROW('Sanitation Data'!F100)),NA())</f>
        <v>#N/A</v>
      </c>
      <c r="AK106" s="100" t="e">
        <f ca="true">+IF(AND(ISNUMBER(OFFSET('Sanitation Data'!$G$4,0,10*ROW('Sanitation Data'!G100))),'Data Summary'!CZ106="Yes"),100-OFFSET('Sanitation Data'!$G$4,0,10*ROW('Sanitation Data'!G100)),NA())</f>
        <v>#N/A</v>
      </c>
      <c r="AL106" s="100" t="e">
        <f ca="true">+IF(AND(ISNUMBER(OFFSET('Sanitation Data'!$G$6,0,10*ROW('Sanitation Data'!G100))),'Data Summary'!DA106="Yes"),OFFSET('Sanitation Data'!$G$6,0,10*ROW('Sanitation Data'!G100)),NA())</f>
        <v>#N/A</v>
      </c>
      <c r="AM106" s="100" t="e">
        <f ca="true">+IF(AND(ISNUMBER(OFFSET('Sanitation Data'!$G$10,0,10*ROW('Sanitation Data'!G100))),'Data Summary'!DB106="Yes"),OFFSET('Sanitation Data'!$G$10,0,10*ROW('Sanitation Data'!G100)),NA())</f>
        <v>#N/A</v>
      </c>
      <c r="AN106" s="100" t="e">
        <f ca="true">+IF(AND(ISNUMBER(OFFSET('Sanitation Data'!$G$11,0,10*ROW('Sanitation Data'!G100))),'Data Summary'!DC106="Yes"),OFFSET('Sanitation Data'!$G$11,0,10*ROW('Sanitation Data'!G100)),NA())</f>
        <v>#N/A</v>
      </c>
      <c r="AO106" s="100" t="e">
        <f ca="true">+IF(AND(ISNUMBER(OFFSET('Sanitation Data'!$G$12,0,10*ROW('Sanitation Data'!G100))),'Data Summary'!DD106="Yes"),OFFSET('Sanitation Data'!$G$12,0,10*ROW('Sanitation Data'!G100)),NA())</f>
        <v>#N/A</v>
      </c>
      <c r="AP106" s="100" t="e">
        <f ca="true">+IF(AND(ISNUMBER(OFFSET('Sanitation Data'!$H$4,0,10*ROW('Sanitation Data'!H100))),'Data Summary'!DE106="Yes"),100-OFFSET('Sanitation Data'!$H$4,0,10*ROW('Sanitation Data'!H100)),NA())</f>
        <v>#N/A</v>
      </c>
      <c r="AQ106" s="100" t="e">
        <f ca="true">+IF(AND(ISNUMBER(OFFSET('Sanitation Data'!$H$6,0,10*ROW('Sanitation Data'!H100))),'Data Summary'!DF106="Yes"),OFFSET('Sanitation Data'!$H$6,0,10*ROW('Sanitation Data'!H100)),NA())</f>
        <v>#N/A</v>
      </c>
      <c r="AR106" s="100" t="e">
        <f ca="true">+IF(AND(ISNUMBER(OFFSET('Sanitation Data'!$H$10,0,10*ROW('Sanitation Data'!H100))),'Data Summary'!DG106="Yes"),OFFSET('Sanitation Data'!$H$10,0,10*ROW('Sanitation Data'!H100)),NA())</f>
        <v>#N/A</v>
      </c>
      <c r="AS106" s="100" t="e">
        <f ca="true">+IF(AND(ISNUMBER(OFFSET('Sanitation Data'!$H$11,0,10*ROW('Sanitation Data'!H100))),'Data Summary'!DH106="Yes"),OFFSET('Sanitation Data'!$H$11,0,10*ROW('Sanitation Data'!H100)),NA())</f>
        <v>#N/A</v>
      </c>
      <c r="AT106" s="100" t="e">
        <f ca="true">+IF(AND(ISNUMBER(OFFSET('Sanitation Data'!$H$12,0,10*ROW('Sanitation Data'!H100))),'Data Summary'!DI106="Yes"),OFFSET('Sanitation Data'!$H$12,0,10*ROW('Sanitation Data'!H100)),NA())</f>
        <v>#N/A</v>
      </c>
      <c r="AU106" s="100" t="e">
        <f ca="true">+IF(AND(ISNUMBER(OFFSET('Sanitation Data'!$I$4,0,10*ROW('Sanitation Data'!I100))),'Data Summary'!DJ106="Yes"),100-OFFSET('Sanitation Data'!$I$4,0,10*ROW('Sanitation Data'!I100)),NA())</f>
        <v>#N/A</v>
      </c>
      <c r="AV106" s="100" t="e">
        <f ca="true">+IF(AND(ISNUMBER(OFFSET('Sanitation Data'!$I$6,0,10*ROW('Sanitation Data'!I100))),'Data Summary'!DK106="Yes"),OFFSET('Sanitation Data'!$I$6,0,10*ROW('Sanitation Data'!I100)),NA())</f>
        <v>#N/A</v>
      </c>
      <c r="AW106" s="100" t="e">
        <f ca="true">+IF(AND(ISNUMBER(OFFSET('Sanitation Data'!$I$10,0,10*ROW('Sanitation Data'!I100))),'Data Summary'!DL106="Yes"),OFFSET('Sanitation Data'!$I$10,0,10*ROW('Sanitation Data'!I100)),NA())</f>
        <v>#N/A</v>
      </c>
      <c r="AX106" s="100" t="e">
        <f ca="true">+IF(AND(ISNUMBER(OFFSET('Sanitation Data'!$I$11,0,10*ROW('Sanitation Data'!I100))),'Data Summary'!DM106="Yes"),OFFSET('Sanitation Data'!$I$11,0,10*ROW('Sanitation Data'!I100)),NA())</f>
        <v>#N/A</v>
      </c>
      <c r="AY106" s="100" t="e">
        <f ca="true">+IF(AND(ISNUMBER(OFFSET('Sanitation Data'!$I$12,0,10*ROW('Sanitation Data'!I100))),'Data Summary'!DN106="Yes"),OFFSET('Sanitation Data'!$I$12,0,10*ROW('Sanitation Data'!I100)),NA())</f>
        <v>#N/A</v>
      </c>
      <c r="AZ106" s="101" t="e">
        <f ca="true">+IF(AND(ISNUMBER(OFFSET('Hygiene Data'!$D$5,0,10*ROW('Hygiene Data'!D100))),'Data Summary'!DO106="Yes"),OFFSET('Hygiene Data'!$D$5,0,10*ROW('Hygiene Data'!D100)),NA())</f>
        <v>#N/A</v>
      </c>
      <c r="BA106" s="101" t="e">
        <f ca="true">+IF(AND(ISNUMBER(OFFSET('Hygiene Data'!$D$7,0,10*ROW('Hygiene Data'!D100))),'Data Summary'!DP106="Yes"),OFFSET('Hygiene Data'!$D$7,0,10*ROW('Hygiene Data'!D100)),NA())</f>
        <v>#N/A</v>
      </c>
      <c r="BB106" s="101" t="e">
        <f ca="true">+IF(AND(ISNUMBER(OFFSET('Hygiene Data'!$D$9,0,10*ROW('Hygiene Data'!D100))),'Data Summary'!DQ106="Yes"),OFFSET('Hygiene Data'!$D$9,0,10*ROW('Hygiene Data'!D100)),NA())</f>
        <v>#N/A</v>
      </c>
      <c r="BC106" s="101" t="e">
        <f ca="true">+IF(AND(ISNUMBER(OFFSET('Hygiene Data'!$E$5,0,10*ROW('Hygiene Data'!E100))),'Data Summary'!DR106="Yes"),OFFSET('Hygiene Data'!$E$5,0,10*ROW('Hygiene Data'!E100)),NA())</f>
        <v>#N/A</v>
      </c>
      <c r="BD106" s="101" t="e">
        <f ca="true">+IF(AND(ISNUMBER(OFFSET('Hygiene Data'!$E$7,0,10*ROW('Hygiene Data'!E100))),'Data Summary'!DS106="Yes"),OFFSET('Hygiene Data'!$E$7,0,10*ROW('Hygiene Data'!E100)),NA())</f>
        <v>#N/A</v>
      </c>
      <c r="BE106" s="101" t="e">
        <f ca="true">+IF(AND(ISNUMBER(OFFSET('Hygiene Data'!$E$9,0,10*ROW('Hygiene Data'!E100))),'Data Summary'!DT106="Yes"),OFFSET('Hygiene Data'!$E$9,0,10*ROW('Hygiene Data'!E100)),NA())</f>
        <v>#N/A</v>
      </c>
      <c r="BF106" s="101" t="e">
        <f ca="true">+IF(AND(ISNUMBER(OFFSET('Hygiene Data'!$F$5,0,10*ROW('Hygiene Data'!F100))),'Data Summary'!DU106="Yes"),OFFSET('Hygiene Data'!$F$5,0,10*ROW('Hygiene Data'!F100)),NA())</f>
        <v>#N/A</v>
      </c>
      <c r="BG106" s="101" t="e">
        <f ca="true">+IF(AND(ISNUMBER(OFFSET('Hygiene Data'!$F$7,0,10*ROW('Hygiene Data'!F100))),'Data Summary'!DV106="Yes"),OFFSET('Hygiene Data'!$F$7,0,10*ROW('Hygiene Data'!F100)),NA())</f>
        <v>#N/A</v>
      </c>
      <c r="BH106" s="101" t="e">
        <f ca="true">+IF(AND(ISNUMBER(OFFSET('Hygiene Data'!$F$9,0,10*ROW('Hygiene Data'!F100))),'Data Summary'!DW106="Yes"),OFFSET('Hygiene Data'!$F$9,0,10*ROW('Hygiene Data'!F100)),NA())</f>
        <v>#N/A</v>
      </c>
      <c r="BI106" s="101" t="e">
        <f ca="true">+IF(AND(ISNUMBER(OFFSET('Hygiene Data'!$G$5,0,10*ROW('Hygiene Data'!G100))),'Data Summary'!DX106="Yes"),OFFSET('Hygiene Data'!$G$5,0,10*ROW('Hygiene Data'!G100)),NA())</f>
        <v>#N/A</v>
      </c>
      <c r="BJ106" s="101" t="e">
        <f ca="true">+IF(AND(ISNUMBER(OFFSET('Hygiene Data'!$G$7,0,10*ROW('Hygiene Data'!G100))),'Data Summary'!DY106="Yes"),OFFSET('Hygiene Data'!$G$7,0,10*ROW('Hygiene Data'!G100)),NA())</f>
        <v>#N/A</v>
      </c>
      <c r="BK106" s="101" t="e">
        <f ca="true">+IF(AND(ISNUMBER(OFFSET('Hygiene Data'!$G$9,0,10*ROW('Hygiene Data'!G100))),'Data Summary'!DZ106="Yes"),OFFSET('Hygiene Data'!$G$9,0,10*ROW('Hygiene Data'!G100)),NA())</f>
        <v>#N/A</v>
      </c>
      <c r="BL106" s="101" t="e">
        <f ca="true">+IF(AND(ISNUMBER(OFFSET('Hygiene Data'!$H$5,0,10*ROW('Hygiene Data'!H100))),'Data Summary'!EA106="Yes"),OFFSET('Hygiene Data'!$H$5,0,10*ROW('Hygiene Data'!H100)),NA())</f>
        <v>#N/A</v>
      </c>
      <c r="BM106" s="101" t="e">
        <f ca="true">+IF(AND(ISNUMBER(OFFSET('Hygiene Data'!$H$7,0,10*ROW('Hygiene Data'!H100))),'Data Summary'!EB106="Yes"),OFFSET('Hygiene Data'!$H$7,0,10*ROW('Hygiene Data'!H100)),NA())</f>
        <v>#N/A</v>
      </c>
      <c r="BN106" s="101" t="e">
        <f ca="true">+IF(AND(ISNUMBER(OFFSET('Hygiene Data'!$H$9,0,10*ROW('Hygiene Data'!H100))),'Data Summary'!EC106="Yes"),OFFSET('Hygiene Data'!$H$9,0,10*ROW('Hygiene Data'!H100)),NA())</f>
        <v>#N/A</v>
      </c>
      <c r="BO106" s="101" t="e">
        <f ca="true">+IF(AND(ISNUMBER(OFFSET('Hygiene Data'!$I$5,0,10*ROW('Hygiene Data'!I100))),'Data Summary'!ED106="Yes"),OFFSET('Hygiene Data'!$I$5,0,10*ROW('Hygiene Data'!I100)),NA())</f>
        <v>#N/A</v>
      </c>
      <c r="BP106" s="101" t="e">
        <f ca="true">+IF(AND(ISNUMBER(OFFSET('Hygiene Data'!$I$7,0,10*ROW('Hygiene Data'!I100))),'Data Summary'!EE106="Yes"),OFFSET('Hygiene Data'!$I$7,0,10*ROW('Hygiene Data'!I100)),NA())</f>
        <v>#N/A</v>
      </c>
      <c r="BQ106" s="101" t="e">
        <f ca="true">+IF(AND(ISNUMBER(OFFSET('Hygiene Data'!$I$9,0,10*ROW('Hygiene Data'!I100))),'Data Summary'!EF106="Yes"),OFFSET('Hygiene Data'!$I$9,0,10*ROW('Hygiene Data'!I100)),NA())</f>
        <v>#N/A</v>
      </c>
    </row>
    <row xmlns:x14ac="http://schemas.microsoft.com/office/spreadsheetml/2009/9/ac" r="107" x14ac:dyDescent="0.2">
      <c r="A107" s="362" t="e">
        <f ca="true">+RIGHT('Data Summary'!A107,LEN('Data Summary'!A107)-9)</f>
        <v>#VALUE!</v>
      </c>
      <c r="B107" s="38" t="str">
        <f ca="true">+IF(ISTEXT('Data Summary'!B107),'Data Summary'!B107,"")</f>
        <v/>
      </c>
      <c r="C107" s="361" t="e">
        <f ca="true">+VALUE('Data Summary'!C107)</f>
        <v>#VALUE!</v>
      </c>
      <c r="D107" s="99" t="e">
        <f ca="true">+IF(AND(ISNUMBER(OFFSET('Water Data'!$D$4,0,10*ROW('Water Data'!D101))),'Data Summary'!BS107="Yes"),100-OFFSET('Water Data'!$D$4,0,10*ROW('Water Data'!D101)),NA())</f>
        <v>#N/A</v>
      </c>
      <c r="E107" s="99" t="e">
        <f ca="true">+IF(AND(ISNUMBER(OFFSET('Water Data'!$D$6,0,10*ROW('Water Data'!D101))),'Data Summary'!BT107="Yes"),OFFSET('Water Data'!$D$6,0,10*ROW('Water Data'!D101)),NA())</f>
        <v>#N/A</v>
      </c>
      <c r="F107" s="99" t="e">
        <f ca="true">+IF(AND(ISNUMBER(OFFSET('Water Data'!$D$9,0,10*ROW('Water Data'!D101))),'Data Summary'!BU107="Yes"),OFFSET('Water Data'!$D$9,0,10*ROW('Water Data'!D101)),NA())</f>
        <v>#N/A</v>
      </c>
      <c r="G107" s="99" t="e">
        <f ca="true">+IF(AND(ISNUMBER(OFFSET('Water Data'!$E$4,0,10*ROW('Water Data'!E101))),'Data Summary'!BV107="Yes"),100-OFFSET('Water Data'!$E$4,0,10*ROW('Water Data'!E101)),NA())</f>
        <v>#N/A</v>
      </c>
      <c r="H107" s="99" t="e">
        <f ca="true">+IF(AND(ISNUMBER(OFFSET('Water Data'!$E$6,0,10*ROW('Water Data'!E101))),'Data Summary'!BW107="Yes"),OFFSET('Water Data'!$E$6,0,10*ROW('Water Data'!E101)),NA())</f>
        <v>#N/A</v>
      </c>
      <c r="I107" s="99" t="e">
        <f ca="true">+IF(AND(ISNUMBER(OFFSET('Water Data'!$E$9,0,10*ROW('Water Data'!E101))),'Data Summary'!BX107="Yes"),OFFSET('Water Data'!$E$9,0,10*ROW('Water Data'!E101)),NA())</f>
        <v>#N/A</v>
      </c>
      <c r="J107" s="99" t="e">
        <f ca="true">+IF(AND(ISNUMBER(OFFSET('Water Data'!$F$4,0,10*ROW('Water Data'!F101))),'Data Summary'!BY107="Yes"),100-OFFSET('Water Data'!$F$4,0,10*ROW('Water Data'!F101)),NA())</f>
        <v>#N/A</v>
      </c>
      <c r="K107" s="99" t="e">
        <f ca="true">+IF(AND(ISNUMBER(OFFSET('Water Data'!$F$6,0,10*ROW('Water Data'!F101))),'Data Summary'!BZ107="Yes"),OFFSET('Water Data'!$F$6,0,10*ROW('Water Data'!F101)),NA())</f>
        <v>#N/A</v>
      </c>
      <c r="L107" s="99" t="e">
        <f ca="true">+IF(AND(ISNUMBER(OFFSET('Water Data'!$F$9,0,10*ROW('Water Data'!F101))),'Data Summary'!CA107="Yes"),OFFSET('Water Data'!$F$9,0,10*ROW('Water Data'!F101)),NA())</f>
        <v>#N/A</v>
      </c>
      <c r="M107" s="99" t="e">
        <f ca="true">+IF(AND(ISNUMBER(OFFSET('Water Data'!$G$4,0,10*ROW('Water Data'!G101))),'Data Summary'!CB107="Yes"),100-OFFSET('Water Data'!$G$4,0,10*ROW('Water Data'!G101)),NA())</f>
        <v>#N/A</v>
      </c>
      <c r="N107" s="99" t="e">
        <f ca="true">+IF(AND(ISNUMBER(OFFSET('Water Data'!$G$6,0,10*ROW('Water Data'!G101))),'Data Summary'!CC107="Yes"),OFFSET('Water Data'!$G$6,0,10*ROW('Water Data'!G101)),NA())</f>
        <v>#N/A</v>
      </c>
      <c r="O107" s="99" t="e">
        <f ca="true">+IF(AND(ISNUMBER(OFFSET('Water Data'!$G$9,0,10*ROW('Water Data'!G101))),'Data Summary'!CD107="Yes"),OFFSET('Water Data'!$G$9,0,10*ROW('Water Data'!G101)),NA())</f>
        <v>#N/A</v>
      </c>
      <c r="P107" s="99" t="e">
        <f ca="true">+IF(AND(ISNUMBER(OFFSET('Water Data'!$H$4,0,10*ROW('Water Data'!H101))),'Data Summary'!CE107="Yes"),100-OFFSET('Water Data'!$H$4,0,10*ROW('Water Data'!H101)),NA())</f>
        <v>#N/A</v>
      </c>
      <c r="Q107" s="99" t="e">
        <f ca="true">+IF(AND(ISNUMBER(OFFSET('Water Data'!$H$6,0,10*ROW('Water Data'!H101))),'Data Summary'!CF107="Yes"),OFFSET('Water Data'!$H$6,0,10*ROW('Water Data'!H101)),NA())</f>
        <v>#N/A</v>
      </c>
      <c r="R107" s="99" t="e">
        <f ca="true">+IF(AND(ISNUMBER(OFFSET('Water Data'!$H$9,0,10*ROW('Water Data'!H101))),'Data Summary'!CG107="Yes"),OFFSET('Water Data'!$H$9,0,10*ROW('Water Data'!H101)),NA())</f>
        <v>#N/A</v>
      </c>
      <c r="S107" s="99" t="e">
        <f ca="true">+IF(AND(ISNUMBER(OFFSET('Water Data'!$I$4,0,10*ROW('Water Data'!I101))),'Data Summary'!CH107="Yes"),100-OFFSET('Water Data'!$I$4,0,10*ROW('Water Data'!I101)),NA())</f>
        <v>#N/A</v>
      </c>
      <c r="T107" s="99" t="e">
        <f ca="true">+IF(AND(ISNUMBER(OFFSET('Water Data'!$I$6,0,10*ROW('Water Data'!I101))),'Data Summary'!CI107="Yes"),OFFSET('Water Data'!$I$6,0,10*ROW('Water Data'!I101)),NA())</f>
        <v>#N/A</v>
      </c>
      <c r="U107" s="99" t="e">
        <f ca="true">+IF(AND(ISNUMBER(OFFSET('Water Data'!$I$9,0,10*ROW('Water Data'!I101))),'Data Summary'!CJ107="Yes"),OFFSET('Water Data'!$I$9,0,10*ROW('Water Data'!I101)),NA())</f>
        <v>#N/A</v>
      </c>
      <c r="V107" s="100" t="e">
        <f ca="true">+IF(AND(ISNUMBER(OFFSET('Sanitation Data'!$D$4,0,10*ROW('Sanitation Data'!D101))),'Data Summary'!CK107="Yes"),100-OFFSET('Sanitation Data'!$D$4,0,10*ROW('Sanitation Data'!D101)),NA())</f>
        <v>#N/A</v>
      </c>
      <c r="W107" s="100" t="e">
        <f ca="true">+IF(AND(ISNUMBER(OFFSET('Sanitation Data'!$D$6,0,10*ROW('Sanitation Data'!D101))),'Data Summary'!CL107="Yes"),OFFSET('Sanitation Data'!$D$6,0,10*ROW('Sanitation Data'!D101)),NA())</f>
        <v>#N/A</v>
      </c>
      <c r="X107" s="100" t="e">
        <f ca="true">+IF(AND(ISNUMBER(OFFSET('Sanitation Data'!$D$10,0,10*ROW('Sanitation Data'!D101))),'Data Summary'!CM107="Yes"),OFFSET('Sanitation Data'!$D$10,0,10*ROW('Sanitation Data'!D101)),NA())</f>
        <v>#N/A</v>
      </c>
      <c r="Y107" s="100" t="e">
        <f ca="true">+IF(AND(ISNUMBER(OFFSET('Sanitation Data'!$D$11,0,10*ROW('Sanitation Data'!D101))),'Data Summary'!CN107="Yes"),OFFSET('Sanitation Data'!$D$11,0,10*ROW('Sanitation Data'!D101)),NA())</f>
        <v>#N/A</v>
      </c>
      <c r="Z107" s="100" t="e">
        <f ca="true">+IF(AND(ISNUMBER(OFFSET('Sanitation Data'!$D$12,0,10*ROW('Sanitation Data'!D101))),'Data Summary'!CO107="Yes"),OFFSET('Sanitation Data'!$D$12,0,10*ROW('Sanitation Data'!D101)),NA())</f>
        <v>#N/A</v>
      </c>
      <c r="AA107" s="100" t="e">
        <f ca="true">+IF(AND(ISNUMBER(OFFSET('Sanitation Data'!$E$4,0,10*ROW('Sanitation Data'!E101))),'Data Summary'!CP107="Yes"),100-OFFSET('Sanitation Data'!$E$4,0,10*ROW('Sanitation Data'!E101)),NA())</f>
        <v>#N/A</v>
      </c>
      <c r="AB107" s="100" t="e">
        <f ca="true">+IF(AND(ISNUMBER(OFFSET('Sanitation Data'!$E$6,0,10*ROW('Sanitation Data'!E101))),'Data Summary'!CQ107="Yes"),OFFSET('Sanitation Data'!$E$6,0,10*ROW('Sanitation Data'!E101)),NA())</f>
        <v>#N/A</v>
      </c>
      <c r="AC107" s="100" t="e">
        <f ca="true">+IF(AND(ISNUMBER(OFFSET('Sanitation Data'!$E$10,0,10*ROW('Sanitation Data'!E101))),'Data Summary'!CR107="Yes"),OFFSET('Sanitation Data'!$E$10,0,10*ROW('Sanitation Data'!E101)),NA())</f>
        <v>#N/A</v>
      </c>
      <c r="AD107" s="100" t="e">
        <f ca="true">+IF(AND(ISNUMBER(OFFSET('Sanitation Data'!$E$11,0,10*ROW('Sanitation Data'!E101))),'Data Summary'!CS107="Yes"),OFFSET('Sanitation Data'!$E$11,0,10*ROW('Sanitation Data'!E101)),NA())</f>
        <v>#N/A</v>
      </c>
      <c r="AE107" s="100" t="e">
        <f ca="true">+IF(AND(ISNUMBER(OFFSET('Sanitation Data'!$E$12,0,10*ROW('Sanitation Data'!E101))),'Data Summary'!CT107="Yes"),OFFSET('Sanitation Data'!$E$12,0,10*ROW('Sanitation Data'!E101)),NA())</f>
        <v>#N/A</v>
      </c>
      <c r="AF107" s="100" t="e">
        <f ca="true">+IF(AND(ISNUMBER(OFFSET('Sanitation Data'!$F$4,0,10*ROW('Sanitation Data'!F101))),'Data Summary'!CU107="Yes"),100-OFFSET('Sanitation Data'!$F$4,0,10*ROW('Sanitation Data'!F101)),NA())</f>
        <v>#N/A</v>
      </c>
      <c r="AG107" s="100" t="e">
        <f ca="true">+IF(AND(ISNUMBER(OFFSET('Sanitation Data'!$F$6,0,10*ROW('Sanitation Data'!F101))),'Data Summary'!CV107="Yes"),OFFSET('Sanitation Data'!$F$6,0,10*ROW('Sanitation Data'!F101)),NA())</f>
        <v>#N/A</v>
      </c>
      <c r="AH107" s="100" t="e">
        <f ca="true">+IF(AND(ISNUMBER(OFFSET('Sanitation Data'!$F$10,0,10*ROW('Sanitation Data'!F101))),'Data Summary'!CW107="Yes"),OFFSET('Sanitation Data'!$F$10,0,10*ROW('Sanitation Data'!F101)),NA())</f>
        <v>#N/A</v>
      </c>
      <c r="AI107" s="100" t="e">
        <f ca="true">+IF(AND(ISNUMBER(OFFSET('Sanitation Data'!$F$11,0,10*ROW('Sanitation Data'!F101))),'Data Summary'!CX107="Yes"),OFFSET('Sanitation Data'!$F$11,0,10*ROW('Sanitation Data'!F101)),NA())</f>
        <v>#N/A</v>
      </c>
      <c r="AJ107" s="100" t="e">
        <f ca="true">+IF(AND(ISNUMBER(OFFSET('Sanitation Data'!$F$12,0,10*ROW('Sanitation Data'!F101))),'Data Summary'!CY107="Yes"),OFFSET('Sanitation Data'!$F$12,0,10*ROW('Sanitation Data'!F101)),NA())</f>
        <v>#N/A</v>
      </c>
      <c r="AK107" s="100" t="e">
        <f ca="true">+IF(AND(ISNUMBER(OFFSET('Sanitation Data'!$G$4,0,10*ROW('Sanitation Data'!G101))),'Data Summary'!CZ107="Yes"),100-OFFSET('Sanitation Data'!$G$4,0,10*ROW('Sanitation Data'!G101)),NA())</f>
        <v>#N/A</v>
      </c>
      <c r="AL107" s="100" t="e">
        <f ca="true">+IF(AND(ISNUMBER(OFFSET('Sanitation Data'!$G$6,0,10*ROW('Sanitation Data'!G101))),'Data Summary'!DA107="Yes"),OFFSET('Sanitation Data'!$G$6,0,10*ROW('Sanitation Data'!G101)),NA())</f>
        <v>#N/A</v>
      </c>
      <c r="AM107" s="100" t="e">
        <f ca="true">+IF(AND(ISNUMBER(OFFSET('Sanitation Data'!$G$10,0,10*ROW('Sanitation Data'!G101))),'Data Summary'!DB107="Yes"),OFFSET('Sanitation Data'!$G$10,0,10*ROW('Sanitation Data'!G101)),NA())</f>
        <v>#N/A</v>
      </c>
      <c r="AN107" s="100" t="e">
        <f ca="true">+IF(AND(ISNUMBER(OFFSET('Sanitation Data'!$G$11,0,10*ROW('Sanitation Data'!G101))),'Data Summary'!DC107="Yes"),OFFSET('Sanitation Data'!$G$11,0,10*ROW('Sanitation Data'!G101)),NA())</f>
        <v>#N/A</v>
      </c>
      <c r="AO107" s="100" t="e">
        <f ca="true">+IF(AND(ISNUMBER(OFFSET('Sanitation Data'!$G$12,0,10*ROW('Sanitation Data'!G101))),'Data Summary'!DD107="Yes"),OFFSET('Sanitation Data'!$G$12,0,10*ROW('Sanitation Data'!G101)),NA())</f>
        <v>#N/A</v>
      </c>
      <c r="AP107" s="100" t="e">
        <f ca="true">+IF(AND(ISNUMBER(OFFSET('Sanitation Data'!$H$4,0,10*ROW('Sanitation Data'!H101))),'Data Summary'!DE107="Yes"),100-OFFSET('Sanitation Data'!$H$4,0,10*ROW('Sanitation Data'!H101)),NA())</f>
        <v>#N/A</v>
      </c>
      <c r="AQ107" s="100" t="e">
        <f ca="true">+IF(AND(ISNUMBER(OFFSET('Sanitation Data'!$H$6,0,10*ROW('Sanitation Data'!H101))),'Data Summary'!DF107="Yes"),OFFSET('Sanitation Data'!$H$6,0,10*ROW('Sanitation Data'!H101)),NA())</f>
        <v>#N/A</v>
      </c>
      <c r="AR107" s="100" t="e">
        <f ca="true">+IF(AND(ISNUMBER(OFFSET('Sanitation Data'!$H$10,0,10*ROW('Sanitation Data'!H101))),'Data Summary'!DG107="Yes"),OFFSET('Sanitation Data'!$H$10,0,10*ROW('Sanitation Data'!H101)),NA())</f>
        <v>#N/A</v>
      </c>
      <c r="AS107" s="100" t="e">
        <f ca="true">+IF(AND(ISNUMBER(OFFSET('Sanitation Data'!$H$11,0,10*ROW('Sanitation Data'!H101))),'Data Summary'!DH107="Yes"),OFFSET('Sanitation Data'!$H$11,0,10*ROW('Sanitation Data'!H101)),NA())</f>
        <v>#N/A</v>
      </c>
      <c r="AT107" s="100" t="e">
        <f ca="true">+IF(AND(ISNUMBER(OFFSET('Sanitation Data'!$H$12,0,10*ROW('Sanitation Data'!H101))),'Data Summary'!DI107="Yes"),OFFSET('Sanitation Data'!$H$12,0,10*ROW('Sanitation Data'!H101)),NA())</f>
        <v>#N/A</v>
      </c>
      <c r="AU107" s="100" t="e">
        <f ca="true">+IF(AND(ISNUMBER(OFFSET('Sanitation Data'!$I$4,0,10*ROW('Sanitation Data'!I101))),'Data Summary'!DJ107="Yes"),100-OFFSET('Sanitation Data'!$I$4,0,10*ROW('Sanitation Data'!I101)),NA())</f>
        <v>#N/A</v>
      </c>
      <c r="AV107" s="100" t="e">
        <f ca="true">+IF(AND(ISNUMBER(OFFSET('Sanitation Data'!$I$6,0,10*ROW('Sanitation Data'!I101))),'Data Summary'!DK107="Yes"),OFFSET('Sanitation Data'!$I$6,0,10*ROW('Sanitation Data'!I101)),NA())</f>
        <v>#N/A</v>
      </c>
      <c r="AW107" s="100" t="e">
        <f ca="true">+IF(AND(ISNUMBER(OFFSET('Sanitation Data'!$I$10,0,10*ROW('Sanitation Data'!I101))),'Data Summary'!DL107="Yes"),OFFSET('Sanitation Data'!$I$10,0,10*ROW('Sanitation Data'!I101)),NA())</f>
        <v>#N/A</v>
      </c>
      <c r="AX107" s="100" t="e">
        <f ca="true">+IF(AND(ISNUMBER(OFFSET('Sanitation Data'!$I$11,0,10*ROW('Sanitation Data'!I101))),'Data Summary'!DM107="Yes"),OFFSET('Sanitation Data'!$I$11,0,10*ROW('Sanitation Data'!I101)),NA())</f>
        <v>#N/A</v>
      </c>
      <c r="AY107" s="100" t="e">
        <f ca="true">+IF(AND(ISNUMBER(OFFSET('Sanitation Data'!$I$12,0,10*ROW('Sanitation Data'!I101))),'Data Summary'!DN107="Yes"),OFFSET('Sanitation Data'!$I$12,0,10*ROW('Sanitation Data'!I101)),NA())</f>
        <v>#N/A</v>
      </c>
      <c r="AZ107" s="101" t="e">
        <f ca="true">+IF(AND(ISNUMBER(OFFSET('Hygiene Data'!$D$5,0,10*ROW('Hygiene Data'!D101))),'Data Summary'!DO107="Yes"),OFFSET('Hygiene Data'!$D$5,0,10*ROW('Hygiene Data'!D101)),NA())</f>
        <v>#N/A</v>
      </c>
      <c r="BA107" s="101" t="e">
        <f ca="true">+IF(AND(ISNUMBER(OFFSET('Hygiene Data'!$D$7,0,10*ROW('Hygiene Data'!D101))),'Data Summary'!DP107="Yes"),OFFSET('Hygiene Data'!$D$7,0,10*ROW('Hygiene Data'!D101)),NA())</f>
        <v>#N/A</v>
      </c>
      <c r="BB107" s="101" t="e">
        <f ca="true">+IF(AND(ISNUMBER(OFFSET('Hygiene Data'!$D$9,0,10*ROW('Hygiene Data'!D101))),'Data Summary'!DQ107="Yes"),OFFSET('Hygiene Data'!$D$9,0,10*ROW('Hygiene Data'!D101)),NA())</f>
        <v>#N/A</v>
      </c>
      <c r="BC107" s="101" t="e">
        <f ca="true">+IF(AND(ISNUMBER(OFFSET('Hygiene Data'!$E$5,0,10*ROW('Hygiene Data'!E101))),'Data Summary'!DR107="Yes"),OFFSET('Hygiene Data'!$E$5,0,10*ROW('Hygiene Data'!E101)),NA())</f>
        <v>#N/A</v>
      </c>
      <c r="BD107" s="101" t="e">
        <f ca="true">+IF(AND(ISNUMBER(OFFSET('Hygiene Data'!$E$7,0,10*ROW('Hygiene Data'!E101))),'Data Summary'!DS107="Yes"),OFFSET('Hygiene Data'!$E$7,0,10*ROW('Hygiene Data'!E101)),NA())</f>
        <v>#N/A</v>
      </c>
      <c r="BE107" s="101" t="e">
        <f ca="true">+IF(AND(ISNUMBER(OFFSET('Hygiene Data'!$E$9,0,10*ROW('Hygiene Data'!E101))),'Data Summary'!DT107="Yes"),OFFSET('Hygiene Data'!$E$9,0,10*ROW('Hygiene Data'!E101)),NA())</f>
        <v>#N/A</v>
      </c>
      <c r="BF107" s="101" t="e">
        <f ca="true">+IF(AND(ISNUMBER(OFFSET('Hygiene Data'!$F$5,0,10*ROW('Hygiene Data'!F101))),'Data Summary'!DU107="Yes"),OFFSET('Hygiene Data'!$F$5,0,10*ROW('Hygiene Data'!F101)),NA())</f>
        <v>#N/A</v>
      </c>
      <c r="BG107" s="101" t="e">
        <f ca="true">+IF(AND(ISNUMBER(OFFSET('Hygiene Data'!$F$7,0,10*ROW('Hygiene Data'!F101))),'Data Summary'!DV107="Yes"),OFFSET('Hygiene Data'!$F$7,0,10*ROW('Hygiene Data'!F101)),NA())</f>
        <v>#N/A</v>
      </c>
      <c r="BH107" s="101" t="e">
        <f ca="true">+IF(AND(ISNUMBER(OFFSET('Hygiene Data'!$F$9,0,10*ROW('Hygiene Data'!F101))),'Data Summary'!DW107="Yes"),OFFSET('Hygiene Data'!$F$9,0,10*ROW('Hygiene Data'!F101)),NA())</f>
        <v>#N/A</v>
      </c>
      <c r="BI107" s="101" t="e">
        <f ca="true">+IF(AND(ISNUMBER(OFFSET('Hygiene Data'!$G$5,0,10*ROW('Hygiene Data'!G101))),'Data Summary'!DX107="Yes"),OFFSET('Hygiene Data'!$G$5,0,10*ROW('Hygiene Data'!G101)),NA())</f>
        <v>#N/A</v>
      </c>
      <c r="BJ107" s="101" t="e">
        <f ca="true">+IF(AND(ISNUMBER(OFFSET('Hygiene Data'!$G$7,0,10*ROW('Hygiene Data'!G101))),'Data Summary'!DY107="Yes"),OFFSET('Hygiene Data'!$G$7,0,10*ROW('Hygiene Data'!G101)),NA())</f>
        <v>#N/A</v>
      </c>
      <c r="BK107" s="101" t="e">
        <f ca="true">+IF(AND(ISNUMBER(OFFSET('Hygiene Data'!$G$9,0,10*ROW('Hygiene Data'!G101))),'Data Summary'!DZ107="Yes"),OFFSET('Hygiene Data'!$G$9,0,10*ROW('Hygiene Data'!G101)),NA())</f>
        <v>#N/A</v>
      </c>
      <c r="BL107" s="101" t="e">
        <f ca="true">+IF(AND(ISNUMBER(OFFSET('Hygiene Data'!$H$5,0,10*ROW('Hygiene Data'!H101))),'Data Summary'!EA107="Yes"),OFFSET('Hygiene Data'!$H$5,0,10*ROW('Hygiene Data'!H101)),NA())</f>
        <v>#N/A</v>
      </c>
      <c r="BM107" s="101" t="e">
        <f ca="true">+IF(AND(ISNUMBER(OFFSET('Hygiene Data'!$H$7,0,10*ROW('Hygiene Data'!H101))),'Data Summary'!EB107="Yes"),OFFSET('Hygiene Data'!$H$7,0,10*ROW('Hygiene Data'!H101)),NA())</f>
        <v>#N/A</v>
      </c>
      <c r="BN107" s="101" t="e">
        <f ca="true">+IF(AND(ISNUMBER(OFFSET('Hygiene Data'!$H$9,0,10*ROW('Hygiene Data'!H101))),'Data Summary'!EC107="Yes"),OFFSET('Hygiene Data'!$H$9,0,10*ROW('Hygiene Data'!H101)),NA())</f>
        <v>#N/A</v>
      </c>
      <c r="BO107" s="101" t="e">
        <f ca="true">+IF(AND(ISNUMBER(OFFSET('Hygiene Data'!$I$5,0,10*ROW('Hygiene Data'!I101))),'Data Summary'!ED107="Yes"),OFFSET('Hygiene Data'!$I$5,0,10*ROW('Hygiene Data'!I101)),NA())</f>
        <v>#N/A</v>
      </c>
      <c r="BP107" s="101" t="e">
        <f ca="true">+IF(AND(ISNUMBER(OFFSET('Hygiene Data'!$I$7,0,10*ROW('Hygiene Data'!I101))),'Data Summary'!EE107="Yes"),OFFSET('Hygiene Data'!$I$7,0,10*ROW('Hygiene Data'!I101)),NA())</f>
        <v>#N/A</v>
      </c>
      <c r="BQ107" s="101" t="e">
        <f ca="true">+IF(AND(ISNUMBER(OFFSET('Hygiene Data'!$I$9,0,10*ROW('Hygiene Data'!I101))),'Data Summary'!EF107="Yes"),OFFSET('Hygiene Data'!$I$9,0,10*ROW('Hygiene Data'!I101)),NA())</f>
        <v>#N/A</v>
      </c>
    </row>
    <row xmlns:x14ac="http://schemas.microsoft.com/office/spreadsheetml/2009/9/ac" r="108" x14ac:dyDescent="0.2">
      <c r="A108" s="362" t="e">
        <f ca="true">+RIGHT('Data Summary'!A108,LEN('Data Summary'!A108)-9)</f>
        <v>#VALUE!</v>
      </c>
      <c r="B108" s="38" t="str">
        <f ca="true">+IF(ISTEXT('Data Summary'!B108),'Data Summary'!B108,"")</f>
        <v/>
      </c>
      <c r="C108" s="361" t="e">
        <f ca="true">+VALUE('Data Summary'!C108)</f>
        <v>#VALUE!</v>
      </c>
      <c r="D108" s="99" t="e">
        <f ca="true">+IF(AND(ISNUMBER(OFFSET('Water Data'!$D$4,0,10*ROW('Water Data'!D102))),'Data Summary'!BS108="Yes"),100-OFFSET('Water Data'!$D$4,0,10*ROW('Water Data'!D102)),NA())</f>
        <v>#N/A</v>
      </c>
      <c r="E108" s="99" t="e">
        <f ca="true">+IF(AND(ISNUMBER(OFFSET('Water Data'!$D$6,0,10*ROW('Water Data'!D102))),'Data Summary'!BT108="Yes"),OFFSET('Water Data'!$D$6,0,10*ROW('Water Data'!D102)),NA())</f>
        <v>#N/A</v>
      </c>
      <c r="F108" s="99" t="e">
        <f ca="true">+IF(AND(ISNUMBER(OFFSET('Water Data'!$D$9,0,10*ROW('Water Data'!D102))),'Data Summary'!BU108="Yes"),OFFSET('Water Data'!$D$9,0,10*ROW('Water Data'!D102)),NA())</f>
        <v>#N/A</v>
      </c>
      <c r="G108" s="99" t="e">
        <f ca="true">+IF(AND(ISNUMBER(OFFSET('Water Data'!$E$4,0,10*ROW('Water Data'!E102))),'Data Summary'!BV108="Yes"),100-OFFSET('Water Data'!$E$4,0,10*ROW('Water Data'!E102)),NA())</f>
        <v>#N/A</v>
      </c>
      <c r="H108" s="99" t="e">
        <f ca="true">+IF(AND(ISNUMBER(OFFSET('Water Data'!$E$6,0,10*ROW('Water Data'!E102))),'Data Summary'!BW108="Yes"),OFFSET('Water Data'!$E$6,0,10*ROW('Water Data'!E102)),NA())</f>
        <v>#N/A</v>
      </c>
      <c r="I108" s="99" t="e">
        <f ca="true">+IF(AND(ISNUMBER(OFFSET('Water Data'!$E$9,0,10*ROW('Water Data'!E102))),'Data Summary'!BX108="Yes"),OFFSET('Water Data'!$E$9,0,10*ROW('Water Data'!E102)),NA())</f>
        <v>#N/A</v>
      </c>
      <c r="J108" s="99" t="e">
        <f ca="true">+IF(AND(ISNUMBER(OFFSET('Water Data'!$F$4,0,10*ROW('Water Data'!F102))),'Data Summary'!BY108="Yes"),100-OFFSET('Water Data'!$F$4,0,10*ROW('Water Data'!F102)),NA())</f>
        <v>#N/A</v>
      </c>
      <c r="K108" s="99" t="e">
        <f ca="true">+IF(AND(ISNUMBER(OFFSET('Water Data'!$F$6,0,10*ROW('Water Data'!F102))),'Data Summary'!BZ108="Yes"),OFFSET('Water Data'!$F$6,0,10*ROW('Water Data'!F102)),NA())</f>
        <v>#N/A</v>
      </c>
      <c r="L108" s="99" t="e">
        <f ca="true">+IF(AND(ISNUMBER(OFFSET('Water Data'!$F$9,0,10*ROW('Water Data'!F102))),'Data Summary'!CA108="Yes"),OFFSET('Water Data'!$F$9,0,10*ROW('Water Data'!F102)),NA())</f>
        <v>#N/A</v>
      </c>
      <c r="M108" s="99" t="e">
        <f ca="true">+IF(AND(ISNUMBER(OFFSET('Water Data'!$G$4,0,10*ROW('Water Data'!G102))),'Data Summary'!CB108="Yes"),100-OFFSET('Water Data'!$G$4,0,10*ROW('Water Data'!G102)),NA())</f>
        <v>#N/A</v>
      </c>
      <c r="N108" s="99" t="e">
        <f ca="true">+IF(AND(ISNUMBER(OFFSET('Water Data'!$G$6,0,10*ROW('Water Data'!G102))),'Data Summary'!CC108="Yes"),OFFSET('Water Data'!$G$6,0,10*ROW('Water Data'!G102)),NA())</f>
        <v>#N/A</v>
      </c>
      <c r="O108" s="99" t="e">
        <f ca="true">+IF(AND(ISNUMBER(OFFSET('Water Data'!$G$9,0,10*ROW('Water Data'!G102))),'Data Summary'!CD108="Yes"),OFFSET('Water Data'!$G$9,0,10*ROW('Water Data'!G102)),NA())</f>
        <v>#N/A</v>
      </c>
      <c r="P108" s="99" t="e">
        <f ca="true">+IF(AND(ISNUMBER(OFFSET('Water Data'!$H$4,0,10*ROW('Water Data'!H102))),'Data Summary'!CE108="Yes"),100-OFFSET('Water Data'!$H$4,0,10*ROW('Water Data'!H102)),NA())</f>
        <v>#N/A</v>
      </c>
      <c r="Q108" s="99" t="e">
        <f ca="true">+IF(AND(ISNUMBER(OFFSET('Water Data'!$H$6,0,10*ROW('Water Data'!H102))),'Data Summary'!CF108="Yes"),OFFSET('Water Data'!$H$6,0,10*ROW('Water Data'!H102)),NA())</f>
        <v>#N/A</v>
      </c>
      <c r="R108" s="99" t="e">
        <f ca="true">+IF(AND(ISNUMBER(OFFSET('Water Data'!$H$9,0,10*ROW('Water Data'!H102))),'Data Summary'!CG108="Yes"),OFFSET('Water Data'!$H$9,0,10*ROW('Water Data'!H102)),NA())</f>
        <v>#N/A</v>
      </c>
      <c r="S108" s="99" t="e">
        <f ca="true">+IF(AND(ISNUMBER(OFFSET('Water Data'!$I$4,0,10*ROW('Water Data'!I102))),'Data Summary'!CH108="Yes"),100-OFFSET('Water Data'!$I$4,0,10*ROW('Water Data'!I102)),NA())</f>
        <v>#N/A</v>
      </c>
      <c r="T108" s="99" t="e">
        <f ca="true">+IF(AND(ISNUMBER(OFFSET('Water Data'!$I$6,0,10*ROW('Water Data'!I102))),'Data Summary'!CI108="Yes"),OFFSET('Water Data'!$I$6,0,10*ROW('Water Data'!I102)),NA())</f>
        <v>#N/A</v>
      </c>
      <c r="U108" s="99" t="e">
        <f ca="true">+IF(AND(ISNUMBER(OFFSET('Water Data'!$I$9,0,10*ROW('Water Data'!I102))),'Data Summary'!CJ108="Yes"),OFFSET('Water Data'!$I$9,0,10*ROW('Water Data'!I102)),NA())</f>
        <v>#N/A</v>
      </c>
      <c r="V108" s="100" t="e">
        <f ca="true">+IF(AND(ISNUMBER(OFFSET('Sanitation Data'!$D$4,0,10*ROW('Sanitation Data'!D102))),'Data Summary'!CK108="Yes"),100-OFFSET('Sanitation Data'!$D$4,0,10*ROW('Sanitation Data'!D102)),NA())</f>
        <v>#N/A</v>
      </c>
      <c r="W108" s="100" t="e">
        <f ca="true">+IF(AND(ISNUMBER(OFFSET('Sanitation Data'!$D$6,0,10*ROW('Sanitation Data'!D102))),'Data Summary'!CL108="Yes"),OFFSET('Sanitation Data'!$D$6,0,10*ROW('Sanitation Data'!D102)),NA())</f>
        <v>#N/A</v>
      </c>
      <c r="X108" s="100" t="e">
        <f ca="true">+IF(AND(ISNUMBER(OFFSET('Sanitation Data'!$D$10,0,10*ROW('Sanitation Data'!D102))),'Data Summary'!CM108="Yes"),OFFSET('Sanitation Data'!$D$10,0,10*ROW('Sanitation Data'!D102)),NA())</f>
        <v>#N/A</v>
      </c>
      <c r="Y108" s="100" t="e">
        <f ca="true">+IF(AND(ISNUMBER(OFFSET('Sanitation Data'!$D$11,0,10*ROW('Sanitation Data'!D102))),'Data Summary'!CN108="Yes"),OFFSET('Sanitation Data'!$D$11,0,10*ROW('Sanitation Data'!D102)),NA())</f>
        <v>#N/A</v>
      </c>
      <c r="Z108" s="100" t="e">
        <f ca="true">+IF(AND(ISNUMBER(OFFSET('Sanitation Data'!$D$12,0,10*ROW('Sanitation Data'!D102))),'Data Summary'!CO108="Yes"),OFFSET('Sanitation Data'!$D$12,0,10*ROW('Sanitation Data'!D102)),NA())</f>
        <v>#N/A</v>
      </c>
      <c r="AA108" s="100" t="e">
        <f ca="true">+IF(AND(ISNUMBER(OFFSET('Sanitation Data'!$E$4,0,10*ROW('Sanitation Data'!E102))),'Data Summary'!CP108="Yes"),100-OFFSET('Sanitation Data'!$E$4,0,10*ROW('Sanitation Data'!E102)),NA())</f>
        <v>#N/A</v>
      </c>
      <c r="AB108" s="100" t="e">
        <f ca="true">+IF(AND(ISNUMBER(OFFSET('Sanitation Data'!$E$6,0,10*ROW('Sanitation Data'!E102))),'Data Summary'!CQ108="Yes"),OFFSET('Sanitation Data'!$E$6,0,10*ROW('Sanitation Data'!E102)),NA())</f>
        <v>#N/A</v>
      </c>
      <c r="AC108" s="100" t="e">
        <f ca="true">+IF(AND(ISNUMBER(OFFSET('Sanitation Data'!$E$10,0,10*ROW('Sanitation Data'!E102))),'Data Summary'!CR108="Yes"),OFFSET('Sanitation Data'!$E$10,0,10*ROW('Sanitation Data'!E102)),NA())</f>
        <v>#N/A</v>
      </c>
      <c r="AD108" s="100" t="e">
        <f ca="true">+IF(AND(ISNUMBER(OFFSET('Sanitation Data'!$E$11,0,10*ROW('Sanitation Data'!E102))),'Data Summary'!CS108="Yes"),OFFSET('Sanitation Data'!$E$11,0,10*ROW('Sanitation Data'!E102)),NA())</f>
        <v>#N/A</v>
      </c>
      <c r="AE108" s="100" t="e">
        <f ca="true">+IF(AND(ISNUMBER(OFFSET('Sanitation Data'!$E$12,0,10*ROW('Sanitation Data'!E102))),'Data Summary'!CT108="Yes"),OFFSET('Sanitation Data'!$E$12,0,10*ROW('Sanitation Data'!E102)),NA())</f>
        <v>#N/A</v>
      </c>
      <c r="AF108" s="100" t="e">
        <f ca="true">+IF(AND(ISNUMBER(OFFSET('Sanitation Data'!$F$4,0,10*ROW('Sanitation Data'!F102))),'Data Summary'!CU108="Yes"),100-OFFSET('Sanitation Data'!$F$4,0,10*ROW('Sanitation Data'!F102)),NA())</f>
        <v>#N/A</v>
      </c>
      <c r="AG108" s="100" t="e">
        <f ca="true">+IF(AND(ISNUMBER(OFFSET('Sanitation Data'!$F$6,0,10*ROW('Sanitation Data'!F102))),'Data Summary'!CV108="Yes"),OFFSET('Sanitation Data'!$F$6,0,10*ROW('Sanitation Data'!F102)),NA())</f>
        <v>#N/A</v>
      </c>
      <c r="AH108" s="100" t="e">
        <f ca="true">+IF(AND(ISNUMBER(OFFSET('Sanitation Data'!$F$10,0,10*ROW('Sanitation Data'!F102))),'Data Summary'!CW108="Yes"),OFFSET('Sanitation Data'!$F$10,0,10*ROW('Sanitation Data'!F102)),NA())</f>
        <v>#N/A</v>
      </c>
      <c r="AI108" s="100" t="e">
        <f ca="true">+IF(AND(ISNUMBER(OFFSET('Sanitation Data'!$F$11,0,10*ROW('Sanitation Data'!F102))),'Data Summary'!CX108="Yes"),OFFSET('Sanitation Data'!$F$11,0,10*ROW('Sanitation Data'!F102)),NA())</f>
        <v>#N/A</v>
      </c>
      <c r="AJ108" s="100" t="e">
        <f ca="true">+IF(AND(ISNUMBER(OFFSET('Sanitation Data'!$F$12,0,10*ROW('Sanitation Data'!F102))),'Data Summary'!CY108="Yes"),OFFSET('Sanitation Data'!$F$12,0,10*ROW('Sanitation Data'!F102)),NA())</f>
        <v>#N/A</v>
      </c>
      <c r="AK108" s="100" t="e">
        <f ca="true">+IF(AND(ISNUMBER(OFFSET('Sanitation Data'!$G$4,0,10*ROW('Sanitation Data'!G102))),'Data Summary'!CZ108="Yes"),100-OFFSET('Sanitation Data'!$G$4,0,10*ROW('Sanitation Data'!G102)),NA())</f>
        <v>#N/A</v>
      </c>
      <c r="AL108" s="100" t="e">
        <f ca="true">+IF(AND(ISNUMBER(OFFSET('Sanitation Data'!$G$6,0,10*ROW('Sanitation Data'!G102))),'Data Summary'!DA108="Yes"),OFFSET('Sanitation Data'!$G$6,0,10*ROW('Sanitation Data'!G102)),NA())</f>
        <v>#N/A</v>
      </c>
      <c r="AM108" s="100" t="e">
        <f ca="true">+IF(AND(ISNUMBER(OFFSET('Sanitation Data'!$G$10,0,10*ROW('Sanitation Data'!G102))),'Data Summary'!DB108="Yes"),OFFSET('Sanitation Data'!$G$10,0,10*ROW('Sanitation Data'!G102)),NA())</f>
        <v>#N/A</v>
      </c>
      <c r="AN108" s="100" t="e">
        <f ca="true">+IF(AND(ISNUMBER(OFFSET('Sanitation Data'!$G$11,0,10*ROW('Sanitation Data'!G102))),'Data Summary'!DC108="Yes"),OFFSET('Sanitation Data'!$G$11,0,10*ROW('Sanitation Data'!G102)),NA())</f>
        <v>#N/A</v>
      </c>
      <c r="AO108" s="100" t="e">
        <f ca="true">+IF(AND(ISNUMBER(OFFSET('Sanitation Data'!$G$12,0,10*ROW('Sanitation Data'!G102))),'Data Summary'!DD108="Yes"),OFFSET('Sanitation Data'!$G$12,0,10*ROW('Sanitation Data'!G102)),NA())</f>
        <v>#N/A</v>
      </c>
      <c r="AP108" s="100" t="e">
        <f ca="true">+IF(AND(ISNUMBER(OFFSET('Sanitation Data'!$H$4,0,10*ROW('Sanitation Data'!H102))),'Data Summary'!DE108="Yes"),100-OFFSET('Sanitation Data'!$H$4,0,10*ROW('Sanitation Data'!H102)),NA())</f>
        <v>#N/A</v>
      </c>
      <c r="AQ108" s="100" t="e">
        <f ca="true">+IF(AND(ISNUMBER(OFFSET('Sanitation Data'!$H$6,0,10*ROW('Sanitation Data'!H102))),'Data Summary'!DF108="Yes"),OFFSET('Sanitation Data'!$H$6,0,10*ROW('Sanitation Data'!H102)),NA())</f>
        <v>#N/A</v>
      </c>
      <c r="AR108" s="100" t="e">
        <f ca="true">+IF(AND(ISNUMBER(OFFSET('Sanitation Data'!$H$10,0,10*ROW('Sanitation Data'!H102))),'Data Summary'!DG108="Yes"),OFFSET('Sanitation Data'!$H$10,0,10*ROW('Sanitation Data'!H102)),NA())</f>
        <v>#N/A</v>
      </c>
      <c r="AS108" s="100" t="e">
        <f ca="true">+IF(AND(ISNUMBER(OFFSET('Sanitation Data'!$H$11,0,10*ROW('Sanitation Data'!H102))),'Data Summary'!DH108="Yes"),OFFSET('Sanitation Data'!$H$11,0,10*ROW('Sanitation Data'!H102)),NA())</f>
        <v>#N/A</v>
      </c>
      <c r="AT108" s="100" t="e">
        <f ca="true">+IF(AND(ISNUMBER(OFFSET('Sanitation Data'!$H$12,0,10*ROW('Sanitation Data'!H102))),'Data Summary'!DI108="Yes"),OFFSET('Sanitation Data'!$H$12,0,10*ROW('Sanitation Data'!H102)),NA())</f>
        <v>#N/A</v>
      </c>
      <c r="AU108" s="100" t="e">
        <f ca="true">+IF(AND(ISNUMBER(OFFSET('Sanitation Data'!$I$4,0,10*ROW('Sanitation Data'!I102))),'Data Summary'!DJ108="Yes"),100-OFFSET('Sanitation Data'!$I$4,0,10*ROW('Sanitation Data'!I102)),NA())</f>
        <v>#N/A</v>
      </c>
      <c r="AV108" s="100" t="e">
        <f ca="true">+IF(AND(ISNUMBER(OFFSET('Sanitation Data'!$I$6,0,10*ROW('Sanitation Data'!I102))),'Data Summary'!DK108="Yes"),OFFSET('Sanitation Data'!$I$6,0,10*ROW('Sanitation Data'!I102)),NA())</f>
        <v>#N/A</v>
      </c>
      <c r="AW108" s="100" t="e">
        <f ca="true">+IF(AND(ISNUMBER(OFFSET('Sanitation Data'!$I$10,0,10*ROW('Sanitation Data'!I102))),'Data Summary'!DL108="Yes"),OFFSET('Sanitation Data'!$I$10,0,10*ROW('Sanitation Data'!I102)),NA())</f>
        <v>#N/A</v>
      </c>
      <c r="AX108" s="100" t="e">
        <f ca="true">+IF(AND(ISNUMBER(OFFSET('Sanitation Data'!$I$11,0,10*ROW('Sanitation Data'!I102))),'Data Summary'!DM108="Yes"),OFFSET('Sanitation Data'!$I$11,0,10*ROW('Sanitation Data'!I102)),NA())</f>
        <v>#N/A</v>
      </c>
      <c r="AY108" s="100" t="e">
        <f ca="true">+IF(AND(ISNUMBER(OFFSET('Sanitation Data'!$I$12,0,10*ROW('Sanitation Data'!I102))),'Data Summary'!DN108="Yes"),OFFSET('Sanitation Data'!$I$12,0,10*ROW('Sanitation Data'!I102)),NA())</f>
        <v>#N/A</v>
      </c>
      <c r="AZ108" s="101" t="e">
        <f ca="true">+IF(AND(ISNUMBER(OFFSET('Hygiene Data'!$D$5,0,10*ROW('Hygiene Data'!D102))),'Data Summary'!DO108="Yes"),OFFSET('Hygiene Data'!$D$5,0,10*ROW('Hygiene Data'!D102)),NA())</f>
        <v>#N/A</v>
      </c>
      <c r="BA108" s="101" t="e">
        <f ca="true">+IF(AND(ISNUMBER(OFFSET('Hygiene Data'!$D$7,0,10*ROW('Hygiene Data'!D102))),'Data Summary'!DP108="Yes"),OFFSET('Hygiene Data'!$D$7,0,10*ROW('Hygiene Data'!D102)),NA())</f>
        <v>#N/A</v>
      </c>
      <c r="BB108" s="101" t="e">
        <f ca="true">+IF(AND(ISNUMBER(OFFSET('Hygiene Data'!$D$9,0,10*ROW('Hygiene Data'!D102))),'Data Summary'!DQ108="Yes"),OFFSET('Hygiene Data'!$D$9,0,10*ROW('Hygiene Data'!D102)),NA())</f>
        <v>#N/A</v>
      </c>
      <c r="BC108" s="101" t="e">
        <f ca="true">+IF(AND(ISNUMBER(OFFSET('Hygiene Data'!$E$5,0,10*ROW('Hygiene Data'!E102))),'Data Summary'!DR108="Yes"),OFFSET('Hygiene Data'!$E$5,0,10*ROW('Hygiene Data'!E102)),NA())</f>
        <v>#N/A</v>
      </c>
      <c r="BD108" s="101" t="e">
        <f ca="true">+IF(AND(ISNUMBER(OFFSET('Hygiene Data'!$E$7,0,10*ROW('Hygiene Data'!E102))),'Data Summary'!DS108="Yes"),OFFSET('Hygiene Data'!$E$7,0,10*ROW('Hygiene Data'!E102)),NA())</f>
        <v>#N/A</v>
      </c>
      <c r="BE108" s="101" t="e">
        <f ca="true">+IF(AND(ISNUMBER(OFFSET('Hygiene Data'!$E$9,0,10*ROW('Hygiene Data'!E102))),'Data Summary'!DT108="Yes"),OFFSET('Hygiene Data'!$E$9,0,10*ROW('Hygiene Data'!E102)),NA())</f>
        <v>#N/A</v>
      </c>
      <c r="BF108" s="101" t="e">
        <f ca="true">+IF(AND(ISNUMBER(OFFSET('Hygiene Data'!$F$5,0,10*ROW('Hygiene Data'!F102))),'Data Summary'!DU108="Yes"),OFFSET('Hygiene Data'!$F$5,0,10*ROW('Hygiene Data'!F102)),NA())</f>
        <v>#N/A</v>
      </c>
      <c r="BG108" s="101" t="e">
        <f ca="true">+IF(AND(ISNUMBER(OFFSET('Hygiene Data'!$F$7,0,10*ROW('Hygiene Data'!F102))),'Data Summary'!DV108="Yes"),OFFSET('Hygiene Data'!$F$7,0,10*ROW('Hygiene Data'!F102)),NA())</f>
        <v>#N/A</v>
      </c>
      <c r="BH108" s="101" t="e">
        <f ca="true">+IF(AND(ISNUMBER(OFFSET('Hygiene Data'!$F$9,0,10*ROW('Hygiene Data'!F102))),'Data Summary'!DW108="Yes"),OFFSET('Hygiene Data'!$F$9,0,10*ROW('Hygiene Data'!F102)),NA())</f>
        <v>#N/A</v>
      </c>
      <c r="BI108" s="101" t="e">
        <f ca="true">+IF(AND(ISNUMBER(OFFSET('Hygiene Data'!$G$5,0,10*ROW('Hygiene Data'!G102))),'Data Summary'!DX108="Yes"),OFFSET('Hygiene Data'!$G$5,0,10*ROW('Hygiene Data'!G102)),NA())</f>
        <v>#N/A</v>
      </c>
      <c r="BJ108" s="101" t="e">
        <f ca="true">+IF(AND(ISNUMBER(OFFSET('Hygiene Data'!$G$7,0,10*ROW('Hygiene Data'!G102))),'Data Summary'!DY108="Yes"),OFFSET('Hygiene Data'!$G$7,0,10*ROW('Hygiene Data'!G102)),NA())</f>
        <v>#N/A</v>
      </c>
      <c r="BK108" s="101" t="e">
        <f ca="true">+IF(AND(ISNUMBER(OFFSET('Hygiene Data'!$G$9,0,10*ROW('Hygiene Data'!G102))),'Data Summary'!DZ108="Yes"),OFFSET('Hygiene Data'!$G$9,0,10*ROW('Hygiene Data'!G102)),NA())</f>
        <v>#N/A</v>
      </c>
      <c r="BL108" s="101" t="e">
        <f ca="true">+IF(AND(ISNUMBER(OFFSET('Hygiene Data'!$H$5,0,10*ROW('Hygiene Data'!H102))),'Data Summary'!EA108="Yes"),OFFSET('Hygiene Data'!$H$5,0,10*ROW('Hygiene Data'!H102)),NA())</f>
        <v>#N/A</v>
      </c>
      <c r="BM108" s="101" t="e">
        <f ca="true">+IF(AND(ISNUMBER(OFFSET('Hygiene Data'!$H$7,0,10*ROW('Hygiene Data'!H102))),'Data Summary'!EB108="Yes"),OFFSET('Hygiene Data'!$H$7,0,10*ROW('Hygiene Data'!H102)),NA())</f>
        <v>#N/A</v>
      </c>
      <c r="BN108" s="101" t="e">
        <f ca="true">+IF(AND(ISNUMBER(OFFSET('Hygiene Data'!$H$9,0,10*ROW('Hygiene Data'!H102))),'Data Summary'!EC108="Yes"),OFFSET('Hygiene Data'!$H$9,0,10*ROW('Hygiene Data'!H102)),NA())</f>
        <v>#N/A</v>
      </c>
      <c r="BO108" s="101" t="e">
        <f ca="true">+IF(AND(ISNUMBER(OFFSET('Hygiene Data'!$I$5,0,10*ROW('Hygiene Data'!I102))),'Data Summary'!ED108="Yes"),OFFSET('Hygiene Data'!$I$5,0,10*ROW('Hygiene Data'!I102)),NA())</f>
        <v>#N/A</v>
      </c>
      <c r="BP108" s="101" t="e">
        <f ca="true">+IF(AND(ISNUMBER(OFFSET('Hygiene Data'!$I$7,0,10*ROW('Hygiene Data'!I102))),'Data Summary'!EE108="Yes"),OFFSET('Hygiene Data'!$I$7,0,10*ROW('Hygiene Data'!I102)),NA())</f>
        <v>#N/A</v>
      </c>
      <c r="BQ108" s="101" t="e">
        <f ca="true">+IF(AND(ISNUMBER(OFFSET('Hygiene Data'!$I$9,0,10*ROW('Hygiene Data'!I102))),'Data Summary'!EF108="Yes"),OFFSET('Hygiene Data'!$I$9,0,10*ROW('Hygiene Data'!I102)),NA())</f>
        <v>#N/A</v>
      </c>
    </row>
    <row xmlns:x14ac="http://schemas.microsoft.com/office/spreadsheetml/2009/9/ac" r="109" x14ac:dyDescent="0.2">
      <c r="A109" s="362" t="e">
        <f ca="true">+RIGHT('Data Summary'!A109,LEN('Data Summary'!A109)-9)</f>
        <v>#VALUE!</v>
      </c>
      <c r="B109" s="38" t="str">
        <f ca="true">+IF(ISTEXT('Data Summary'!B109),'Data Summary'!B109,"")</f>
        <v/>
      </c>
      <c r="C109" s="361" t="e">
        <f ca="true">+VALUE('Data Summary'!C109)</f>
        <v>#VALUE!</v>
      </c>
      <c r="D109" s="99" t="e">
        <f ca="true">+IF(AND(ISNUMBER(OFFSET('Water Data'!$D$4,0,10*ROW('Water Data'!D103))),'Data Summary'!BS109="Yes"),100-OFFSET('Water Data'!$D$4,0,10*ROW('Water Data'!D103)),NA())</f>
        <v>#N/A</v>
      </c>
      <c r="E109" s="99" t="e">
        <f ca="true">+IF(AND(ISNUMBER(OFFSET('Water Data'!$D$6,0,10*ROW('Water Data'!D103))),'Data Summary'!BT109="Yes"),OFFSET('Water Data'!$D$6,0,10*ROW('Water Data'!D103)),NA())</f>
        <v>#N/A</v>
      </c>
      <c r="F109" s="99" t="e">
        <f ca="true">+IF(AND(ISNUMBER(OFFSET('Water Data'!$D$9,0,10*ROW('Water Data'!D103))),'Data Summary'!BU109="Yes"),OFFSET('Water Data'!$D$9,0,10*ROW('Water Data'!D103)),NA())</f>
        <v>#N/A</v>
      </c>
      <c r="G109" s="99" t="e">
        <f ca="true">+IF(AND(ISNUMBER(OFFSET('Water Data'!$E$4,0,10*ROW('Water Data'!E103))),'Data Summary'!BV109="Yes"),100-OFFSET('Water Data'!$E$4,0,10*ROW('Water Data'!E103)),NA())</f>
        <v>#N/A</v>
      </c>
      <c r="H109" s="99" t="e">
        <f ca="true">+IF(AND(ISNUMBER(OFFSET('Water Data'!$E$6,0,10*ROW('Water Data'!E103))),'Data Summary'!BW109="Yes"),OFFSET('Water Data'!$E$6,0,10*ROW('Water Data'!E103)),NA())</f>
        <v>#N/A</v>
      </c>
      <c r="I109" s="99" t="e">
        <f ca="true">+IF(AND(ISNUMBER(OFFSET('Water Data'!$E$9,0,10*ROW('Water Data'!E103))),'Data Summary'!BX109="Yes"),OFFSET('Water Data'!$E$9,0,10*ROW('Water Data'!E103)),NA())</f>
        <v>#N/A</v>
      </c>
      <c r="J109" s="99" t="e">
        <f ca="true">+IF(AND(ISNUMBER(OFFSET('Water Data'!$F$4,0,10*ROW('Water Data'!F103))),'Data Summary'!BY109="Yes"),100-OFFSET('Water Data'!$F$4,0,10*ROW('Water Data'!F103)),NA())</f>
        <v>#N/A</v>
      </c>
      <c r="K109" s="99" t="e">
        <f ca="true">+IF(AND(ISNUMBER(OFFSET('Water Data'!$F$6,0,10*ROW('Water Data'!F103))),'Data Summary'!BZ109="Yes"),OFFSET('Water Data'!$F$6,0,10*ROW('Water Data'!F103)),NA())</f>
        <v>#N/A</v>
      </c>
      <c r="L109" s="99" t="e">
        <f ca="true">+IF(AND(ISNUMBER(OFFSET('Water Data'!$F$9,0,10*ROW('Water Data'!F103))),'Data Summary'!CA109="Yes"),OFFSET('Water Data'!$F$9,0,10*ROW('Water Data'!F103)),NA())</f>
        <v>#N/A</v>
      </c>
      <c r="M109" s="99" t="e">
        <f ca="true">+IF(AND(ISNUMBER(OFFSET('Water Data'!$G$4,0,10*ROW('Water Data'!G103))),'Data Summary'!CB109="Yes"),100-OFFSET('Water Data'!$G$4,0,10*ROW('Water Data'!G103)),NA())</f>
        <v>#N/A</v>
      </c>
      <c r="N109" s="99" t="e">
        <f ca="true">+IF(AND(ISNUMBER(OFFSET('Water Data'!$G$6,0,10*ROW('Water Data'!G103))),'Data Summary'!CC109="Yes"),OFFSET('Water Data'!$G$6,0,10*ROW('Water Data'!G103)),NA())</f>
        <v>#N/A</v>
      </c>
      <c r="O109" s="99" t="e">
        <f ca="true">+IF(AND(ISNUMBER(OFFSET('Water Data'!$G$9,0,10*ROW('Water Data'!G103))),'Data Summary'!CD109="Yes"),OFFSET('Water Data'!$G$9,0,10*ROW('Water Data'!G103)),NA())</f>
        <v>#N/A</v>
      </c>
      <c r="P109" s="99" t="e">
        <f ca="true">+IF(AND(ISNUMBER(OFFSET('Water Data'!$H$4,0,10*ROW('Water Data'!H103))),'Data Summary'!CE109="Yes"),100-OFFSET('Water Data'!$H$4,0,10*ROW('Water Data'!H103)),NA())</f>
        <v>#N/A</v>
      </c>
      <c r="Q109" s="99" t="e">
        <f ca="true">+IF(AND(ISNUMBER(OFFSET('Water Data'!$H$6,0,10*ROW('Water Data'!H103))),'Data Summary'!CF109="Yes"),OFFSET('Water Data'!$H$6,0,10*ROW('Water Data'!H103)),NA())</f>
        <v>#N/A</v>
      </c>
      <c r="R109" s="99" t="e">
        <f ca="true">+IF(AND(ISNUMBER(OFFSET('Water Data'!$H$9,0,10*ROW('Water Data'!H103))),'Data Summary'!CG109="Yes"),OFFSET('Water Data'!$H$9,0,10*ROW('Water Data'!H103)),NA())</f>
        <v>#N/A</v>
      </c>
      <c r="S109" s="99" t="e">
        <f ca="true">+IF(AND(ISNUMBER(OFFSET('Water Data'!$I$4,0,10*ROW('Water Data'!I103))),'Data Summary'!CH109="Yes"),100-OFFSET('Water Data'!$I$4,0,10*ROW('Water Data'!I103)),NA())</f>
        <v>#N/A</v>
      </c>
      <c r="T109" s="99" t="e">
        <f ca="true">+IF(AND(ISNUMBER(OFFSET('Water Data'!$I$6,0,10*ROW('Water Data'!I103))),'Data Summary'!CI109="Yes"),OFFSET('Water Data'!$I$6,0,10*ROW('Water Data'!I103)),NA())</f>
        <v>#N/A</v>
      </c>
      <c r="U109" s="99" t="e">
        <f ca="true">+IF(AND(ISNUMBER(OFFSET('Water Data'!$I$9,0,10*ROW('Water Data'!I103))),'Data Summary'!CJ109="Yes"),OFFSET('Water Data'!$I$9,0,10*ROW('Water Data'!I103)),NA())</f>
        <v>#N/A</v>
      </c>
      <c r="V109" s="100" t="e">
        <f ca="true">+IF(AND(ISNUMBER(OFFSET('Sanitation Data'!$D$4,0,10*ROW('Sanitation Data'!D103))),'Data Summary'!CK109="Yes"),100-OFFSET('Sanitation Data'!$D$4,0,10*ROW('Sanitation Data'!D103)),NA())</f>
        <v>#N/A</v>
      </c>
      <c r="W109" s="100" t="e">
        <f ca="true">+IF(AND(ISNUMBER(OFFSET('Sanitation Data'!$D$6,0,10*ROW('Sanitation Data'!D103))),'Data Summary'!CL109="Yes"),OFFSET('Sanitation Data'!$D$6,0,10*ROW('Sanitation Data'!D103)),NA())</f>
        <v>#N/A</v>
      </c>
      <c r="X109" s="100" t="e">
        <f ca="true">+IF(AND(ISNUMBER(OFFSET('Sanitation Data'!$D$10,0,10*ROW('Sanitation Data'!D103))),'Data Summary'!CM109="Yes"),OFFSET('Sanitation Data'!$D$10,0,10*ROW('Sanitation Data'!D103)),NA())</f>
        <v>#N/A</v>
      </c>
      <c r="Y109" s="100" t="e">
        <f ca="true">+IF(AND(ISNUMBER(OFFSET('Sanitation Data'!$D$11,0,10*ROW('Sanitation Data'!D103))),'Data Summary'!CN109="Yes"),OFFSET('Sanitation Data'!$D$11,0,10*ROW('Sanitation Data'!D103)),NA())</f>
        <v>#N/A</v>
      </c>
      <c r="Z109" s="100" t="e">
        <f ca="true">+IF(AND(ISNUMBER(OFFSET('Sanitation Data'!$D$12,0,10*ROW('Sanitation Data'!D103))),'Data Summary'!CO109="Yes"),OFFSET('Sanitation Data'!$D$12,0,10*ROW('Sanitation Data'!D103)),NA())</f>
        <v>#N/A</v>
      </c>
      <c r="AA109" s="100" t="e">
        <f ca="true">+IF(AND(ISNUMBER(OFFSET('Sanitation Data'!$E$4,0,10*ROW('Sanitation Data'!E103))),'Data Summary'!CP109="Yes"),100-OFFSET('Sanitation Data'!$E$4,0,10*ROW('Sanitation Data'!E103)),NA())</f>
        <v>#N/A</v>
      </c>
      <c r="AB109" s="100" t="e">
        <f ca="true">+IF(AND(ISNUMBER(OFFSET('Sanitation Data'!$E$6,0,10*ROW('Sanitation Data'!E103))),'Data Summary'!CQ109="Yes"),OFFSET('Sanitation Data'!$E$6,0,10*ROW('Sanitation Data'!E103)),NA())</f>
        <v>#N/A</v>
      </c>
      <c r="AC109" s="100" t="e">
        <f ca="true">+IF(AND(ISNUMBER(OFFSET('Sanitation Data'!$E$10,0,10*ROW('Sanitation Data'!E103))),'Data Summary'!CR109="Yes"),OFFSET('Sanitation Data'!$E$10,0,10*ROW('Sanitation Data'!E103)),NA())</f>
        <v>#N/A</v>
      </c>
      <c r="AD109" s="100" t="e">
        <f ca="true">+IF(AND(ISNUMBER(OFFSET('Sanitation Data'!$E$11,0,10*ROW('Sanitation Data'!E103))),'Data Summary'!CS109="Yes"),OFFSET('Sanitation Data'!$E$11,0,10*ROW('Sanitation Data'!E103)),NA())</f>
        <v>#N/A</v>
      </c>
      <c r="AE109" s="100" t="e">
        <f ca="true">+IF(AND(ISNUMBER(OFFSET('Sanitation Data'!$E$12,0,10*ROW('Sanitation Data'!E103))),'Data Summary'!CT109="Yes"),OFFSET('Sanitation Data'!$E$12,0,10*ROW('Sanitation Data'!E103)),NA())</f>
        <v>#N/A</v>
      </c>
      <c r="AF109" s="100" t="e">
        <f ca="true">+IF(AND(ISNUMBER(OFFSET('Sanitation Data'!$F$4,0,10*ROW('Sanitation Data'!F103))),'Data Summary'!CU109="Yes"),100-OFFSET('Sanitation Data'!$F$4,0,10*ROW('Sanitation Data'!F103)),NA())</f>
        <v>#N/A</v>
      </c>
      <c r="AG109" s="100" t="e">
        <f ca="true">+IF(AND(ISNUMBER(OFFSET('Sanitation Data'!$F$6,0,10*ROW('Sanitation Data'!F103))),'Data Summary'!CV109="Yes"),OFFSET('Sanitation Data'!$F$6,0,10*ROW('Sanitation Data'!F103)),NA())</f>
        <v>#N/A</v>
      </c>
      <c r="AH109" s="100" t="e">
        <f ca="true">+IF(AND(ISNUMBER(OFFSET('Sanitation Data'!$F$10,0,10*ROW('Sanitation Data'!F103))),'Data Summary'!CW109="Yes"),OFFSET('Sanitation Data'!$F$10,0,10*ROW('Sanitation Data'!F103)),NA())</f>
        <v>#N/A</v>
      </c>
      <c r="AI109" s="100" t="e">
        <f ca="true">+IF(AND(ISNUMBER(OFFSET('Sanitation Data'!$F$11,0,10*ROW('Sanitation Data'!F103))),'Data Summary'!CX109="Yes"),OFFSET('Sanitation Data'!$F$11,0,10*ROW('Sanitation Data'!F103)),NA())</f>
        <v>#N/A</v>
      </c>
      <c r="AJ109" s="100" t="e">
        <f ca="true">+IF(AND(ISNUMBER(OFFSET('Sanitation Data'!$F$12,0,10*ROW('Sanitation Data'!F103))),'Data Summary'!CY109="Yes"),OFFSET('Sanitation Data'!$F$12,0,10*ROW('Sanitation Data'!F103)),NA())</f>
        <v>#N/A</v>
      </c>
      <c r="AK109" s="100" t="e">
        <f ca="true">+IF(AND(ISNUMBER(OFFSET('Sanitation Data'!$G$4,0,10*ROW('Sanitation Data'!G103))),'Data Summary'!CZ109="Yes"),100-OFFSET('Sanitation Data'!$G$4,0,10*ROW('Sanitation Data'!G103)),NA())</f>
        <v>#N/A</v>
      </c>
      <c r="AL109" s="100" t="e">
        <f ca="true">+IF(AND(ISNUMBER(OFFSET('Sanitation Data'!$G$6,0,10*ROW('Sanitation Data'!G103))),'Data Summary'!DA109="Yes"),OFFSET('Sanitation Data'!$G$6,0,10*ROW('Sanitation Data'!G103)),NA())</f>
        <v>#N/A</v>
      </c>
      <c r="AM109" s="100" t="e">
        <f ca="true">+IF(AND(ISNUMBER(OFFSET('Sanitation Data'!$G$10,0,10*ROW('Sanitation Data'!G103))),'Data Summary'!DB109="Yes"),OFFSET('Sanitation Data'!$G$10,0,10*ROW('Sanitation Data'!G103)),NA())</f>
        <v>#N/A</v>
      </c>
      <c r="AN109" s="100" t="e">
        <f ca="true">+IF(AND(ISNUMBER(OFFSET('Sanitation Data'!$G$11,0,10*ROW('Sanitation Data'!G103))),'Data Summary'!DC109="Yes"),OFFSET('Sanitation Data'!$G$11,0,10*ROW('Sanitation Data'!G103)),NA())</f>
        <v>#N/A</v>
      </c>
      <c r="AO109" s="100" t="e">
        <f ca="true">+IF(AND(ISNUMBER(OFFSET('Sanitation Data'!$G$12,0,10*ROW('Sanitation Data'!G103))),'Data Summary'!DD109="Yes"),OFFSET('Sanitation Data'!$G$12,0,10*ROW('Sanitation Data'!G103)),NA())</f>
        <v>#N/A</v>
      </c>
      <c r="AP109" s="100" t="e">
        <f ca="true">+IF(AND(ISNUMBER(OFFSET('Sanitation Data'!$H$4,0,10*ROW('Sanitation Data'!H103))),'Data Summary'!DE109="Yes"),100-OFFSET('Sanitation Data'!$H$4,0,10*ROW('Sanitation Data'!H103)),NA())</f>
        <v>#N/A</v>
      </c>
      <c r="AQ109" s="100" t="e">
        <f ca="true">+IF(AND(ISNUMBER(OFFSET('Sanitation Data'!$H$6,0,10*ROW('Sanitation Data'!H103))),'Data Summary'!DF109="Yes"),OFFSET('Sanitation Data'!$H$6,0,10*ROW('Sanitation Data'!H103)),NA())</f>
        <v>#N/A</v>
      </c>
      <c r="AR109" s="100" t="e">
        <f ca="true">+IF(AND(ISNUMBER(OFFSET('Sanitation Data'!$H$10,0,10*ROW('Sanitation Data'!H103))),'Data Summary'!DG109="Yes"),OFFSET('Sanitation Data'!$H$10,0,10*ROW('Sanitation Data'!H103)),NA())</f>
        <v>#N/A</v>
      </c>
      <c r="AS109" s="100" t="e">
        <f ca="true">+IF(AND(ISNUMBER(OFFSET('Sanitation Data'!$H$11,0,10*ROW('Sanitation Data'!H103))),'Data Summary'!DH109="Yes"),OFFSET('Sanitation Data'!$H$11,0,10*ROW('Sanitation Data'!H103)),NA())</f>
        <v>#N/A</v>
      </c>
      <c r="AT109" s="100" t="e">
        <f ca="true">+IF(AND(ISNUMBER(OFFSET('Sanitation Data'!$H$12,0,10*ROW('Sanitation Data'!H103))),'Data Summary'!DI109="Yes"),OFFSET('Sanitation Data'!$H$12,0,10*ROW('Sanitation Data'!H103)),NA())</f>
        <v>#N/A</v>
      </c>
      <c r="AU109" s="100" t="e">
        <f ca="true">+IF(AND(ISNUMBER(OFFSET('Sanitation Data'!$I$4,0,10*ROW('Sanitation Data'!I103))),'Data Summary'!DJ109="Yes"),100-OFFSET('Sanitation Data'!$I$4,0,10*ROW('Sanitation Data'!I103)),NA())</f>
        <v>#N/A</v>
      </c>
      <c r="AV109" s="100" t="e">
        <f ca="true">+IF(AND(ISNUMBER(OFFSET('Sanitation Data'!$I$6,0,10*ROW('Sanitation Data'!I103))),'Data Summary'!DK109="Yes"),OFFSET('Sanitation Data'!$I$6,0,10*ROW('Sanitation Data'!I103)),NA())</f>
        <v>#N/A</v>
      </c>
      <c r="AW109" s="100" t="e">
        <f ca="true">+IF(AND(ISNUMBER(OFFSET('Sanitation Data'!$I$10,0,10*ROW('Sanitation Data'!I103))),'Data Summary'!DL109="Yes"),OFFSET('Sanitation Data'!$I$10,0,10*ROW('Sanitation Data'!I103)),NA())</f>
        <v>#N/A</v>
      </c>
      <c r="AX109" s="100" t="e">
        <f ca="true">+IF(AND(ISNUMBER(OFFSET('Sanitation Data'!$I$11,0,10*ROW('Sanitation Data'!I103))),'Data Summary'!DM109="Yes"),OFFSET('Sanitation Data'!$I$11,0,10*ROW('Sanitation Data'!I103)),NA())</f>
        <v>#N/A</v>
      </c>
      <c r="AY109" s="100" t="e">
        <f ca="true">+IF(AND(ISNUMBER(OFFSET('Sanitation Data'!$I$12,0,10*ROW('Sanitation Data'!I103))),'Data Summary'!DN109="Yes"),OFFSET('Sanitation Data'!$I$12,0,10*ROW('Sanitation Data'!I103)),NA())</f>
        <v>#N/A</v>
      </c>
      <c r="AZ109" s="101" t="e">
        <f ca="true">+IF(AND(ISNUMBER(OFFSET('Hygiene Data'!$D$5,0,10*ROW('Hygiene Data'!D103))),'Data Summary'!DO109="Yes"),OFFSET('Hygiene Data'!$D$5,0,10*ROW('Hygiene Data'!D103)),NA())</f>
        <v>#N/A</v>
      </c>
      <c r="BA109" s="101" t="e">
        <f ca="true">+IF(AND(ISNUMBER(OFFSET('Hygiene Data'!$D$7,0,10*ROW('Hygiene Data'!D103))),'Data Summary'!DP109="Yes"),OFFSET('Hygiene Data'!$D$7,0,10*ROW('Hygiene Data'!D103)),NA())</f>
        <v>#N/A</v>
      </c>
      <c r="BB109" s="101" t="e">
        <f ca="true">+IF(AND(ISNUMBER(OFFSET('Hygiene Data'!$D$9,0,10*ROW('Hygiene Data'!D103))),'Data Summary'!DQ109="Yes"),OFFSET('Hygiene Data'!$D$9,0,10*ROW('Hygiene Data'!D103)),NA())</f>
        <v>#N/A</v>
      </c>
      <c r="BC109" s="101" t="e">
        <f ca="true">+IF(AND(ISNUMBER(OFFSET('Hygiene Data'!$E$5,0,10*ROW('Hygiene Data'!E103))),'Data Summary'!DR109="Yes"),OFFSET('Hygiene Data'!$E$5,0,10*ROW('Hygiene Data'!E103)),NA())</f>
        <v>#N/A</v>
      </c>
      <c r="BD109" s="101" t="e">
        <f ca="true">+IF(AND(ISNUMBER(OFFSET('Hygiene Data'!$E$7,0,10*ROW('Hygiene Data'!E103))),'Data Summary'!DS109="Yes"),OFFSET('Hygiene Data'!$E$7,0,10*ROW('Hygiene Data'!E103)),NA())</f>
        <v>#N/A</v>
      </c>
      <c r="BE109" s="101" t="e">
        <f ca="true">+IF(AND(ISNUMBER(OFFSET('Hygiene Data'!$E$9,0,10*ROW('Hygiene Data'!E103))),'Data Summary'!DT109="Yes"),OFFSET('Hygiene Data'!$E$9,0,10*ROW('Hygiene Data'!E103)),NA())</f>
        <v>#N/A</v>
      </c>
      <c r="BF109" s="101" t="e">
        <f ca="true">+IF(AND(ISNUMBER(OFFSET('Hygiene Data'!$F$5,0,10*ROW('Hygiene Data'!F103))),'Data Summary'!DU109="Yes"),OFFSET('Hygiene Data'!$F$5,0,10*ROW('Hygiene Data'!F103)),NA())</f>
        <v>#N/A</v>
      </c>
      <c r="BG109" s="101" t="e">
        <f ca="true">+IF(AND(ISNUMBER(OFFSET('Hygiene Data'!$F$7,0,10*ROW('Hygiene Data'!F103))),'Data Summary'!DV109="Yes"),OFFSET('Hygiene Data'!$F$7,0,10*ROW('Hygiene Data'!F103)),NA())</f>
        <v>#N/A</v>
      </c>
      <c r="BH109" s="101" t="e">
        <f ca="true">+IF(AND(ISNUMBER(OFFSET('Hygiene Data'!$F$9,0,10*ROW('Hygiene Data'!F103))),'Data Summary'!DW109="Yes"),OFFSET('Hygiene Data'!$F$9,0,10*ROW('Hygiene Data'!F103)),NA())</f>
        <v>#N/A</v>
      </c>
      <c r="BI109" s="101" t="e">
        <f ca="true">+IF(AND(ISNUMBER(OFFSET('Hygiene Data'!$G$5,0,10*ROW('Hygiene Data'!G103))),'Data Summary'!DX109="Yes"),OFFSET('Hygiene Data'!$G$5,0,10*ROW('Hygiene Data'!G103)),NA())</f>
        <v>#N/A</v>
      </c>
      <c r="BJ109" s="101" t="e">
        <f ca="true">+IF(AND(ISNUMBER(OFFSET('Hygiene Data'!$G$7,0,10*ROW('Hygiene Data'!G103))),'Data Summary'!DY109="Yes"),OFFSET('Hygiene Data'!$G$7,0,10*ROW('Hygiene Data'!G103)),NA())</f>
        <v>#N/A</v>
      </c>
      <c r="BK109" s="101" t="e">
        <f ca="true">+IF(AND(ISNUMBER(OFFSET('Hygiene Data'!$G$9,0,10*ROW('Hygiene Data'!G103))),'Data Summary'!DZ109="Yes"),OFFSET('Hygiene Data'!$G$9,0,10*ROW('Hygiene Data'!G103)),NA())</f>
        <v>#N/A</v>
      </c>
      <c r="BL109" s="101" t="e">
        <f ca="true">+IF(AND(ISNUMBER(OFFSET('Hygiene Data'!$H$5,0,10*ROW('Hygiene Data'!H103))),'Data Summary'!EA109="Yes"),OFFSET('Hygiene Data'!$H$5,0,10*ROW('Hygiene Data'!H103)),NA())</f>
        <v>#N/A</v>
      </c>
      <c r="BM109" s="101" t="e">
        <f ca="true">+IF(AND(ISNUMBER(OFFSET('Hygiene Data'!$H$7,0,10*ROW('Hygiene Data'!H103))),'Data Summary'!EB109="Yes"),OFFSET('Hygiene Data'!$H$7,0,10*ROW('Hygiene Data'!H103)),NA())</f>
        <v>#N/A</v>
      </c>
      <c r="BN109" s="101" t="e">
        <f ca="true">+IF(AND(ISNUMBER(OFFSET('Hygiene Data'!$H$9,0,10*ROW('Hygiene Data'!H103))),'Data Summary'!EC109="Yes"),OFFSET('Hygiene Data'!$H$9,0,10*ROW('Hygiene Data'!H103)),NA())</f>
        <v>#N/A</v>
      </c>
      <c r="BO109" s="101" t="e">
        <f ca="true">+IF(AND(ISNUMBER(OFFSET('Hygiene Data'!$I$5,0,10*ROW('Hygiene Data'!I103))),'Data Summary'!ED109="Yes"),OFFSET('Hygiene Data'!$I$5,0,10*ROW('Hygiene Data'!I103)),NA())</f>
        <v>#N/A</v>
      </c>
      <c r="BP109" s="101" t="e">
        <f ca="true">+IF(AND(ISNUMBER(OFFSET('Hygiene Data'!$I$7,0,10*ROW('Hygiene Data'!I103))),'Data Summary'!EE109="Yes"),OFFSET('Hygiene Data'!$I$7,0,10*ROW('Hygiene Data'!I103)),NA())</f>
        <v>#N/A</v>
      </c>
      <c r="BQ109" s="101" t="e">
        <f ca="true">+IF(AND(ISNUMBER(OFFSET('Hygiene Data'!$I$9,0,10*ROW('Hygiene Data'!I103))),'Data Summary'!EF109="Yes"),OFFSET('Hygiene Data'!$I$9,0,10*ROW('Hygiene Data'!I103)),NA())</f>
        <v>#N/A</v>
      </c>
    </row>
    <row xmlns:x14ac="http://schemas.microsoft.com/office/spreadsheetml/2009/9/ac" r="110" x14ac:dyDescent="0.2">
      <c r="A110" s="362" t="e">
        <f ca="true">+RIGHT('Data Summary'!A110,LEN('Data Summary'!A110)-9)</f>
        <v>#VALUE!</v>
      </c>
      <c r="B110" s="38" t="str">
        <f ca="true">+IF(ISTEXT('Data Summary'!B110),'Data Summary'!B110,"")</f>
        <v/>
      </c>
      <c r="C110" s="361" t="e">
        <f ca="true">+VALUE('Data Summary'!C110)</f>
        <v>#VALUE!</v>
      </c>
      <c r="D110" s="99" t="e">
        <f ca="true">+IF(AND(ISNUMBER(OFFSET('Water Data'!$D$4,0,10*ROW('Water Data'!D104))),'Data Summary'!BS110="Yes"),100-OFFSET('Water Data'!$D$4,0,10*ROW('Water Data'!D104)),NA())</f>
        <v>#N/A</v>
      </c>
      <c r="E110" s="99" t="e">
        <f ca="true">+IF(AND(ISNUMBER(OFFSET('Water Data'!$D$6,0,10*ROW('Water Data'!D104))),'Data Summary'!BT110="Yes"),OFFSET('Water Data'!$D$6,0,10*ROW('Water Data'!D104)),NA())</f>
        <v>#N/A</v>
      </c>
      <c r="F110" s="99" t="e">
        <f ca="true">+IF(AND(ISNUMBER(OFFSET('Water Data'!$D$9,0,10*ROW('Water Data'!D104))),'Data Summary'!BU110="Yes"),OFFSET('Water Data'!$D$9,0,10*ROW('Water Data'!D104)),NA())</f>
        <v>#N/A</v>
      </c>
      <c r="G110" s="99" t="e">
        <f ca="true">+IF(AND(ISNUMBER(OFFSET('Water Data'!$E$4,0,10*ROW('Water Data'!E104))),'Data Summary'!BV110="Yes"),100-OFFSET('Water Data'!$E$4,0,10*ROW('Water Data'!E104)),NA())</f>
        <v>#N/A</v>
      </c>
      <c r="H110" s="99" t="e">
        <f ca="true">+IF(AND(ISNUMBER(OFFSET('Water Data'!$E$6,0,10*ROW('Water Data'!E104))),'Data Summary'!BW110="Yes"),OFFSET('Water Data'!$E$6,0,10*ROW('Water Data'!E104)),NA())</f>
        <v>#N/A</v>
      </c>
      <c r="I110" s="99" t="e">
        <f ca="true">+IF(AND(ISNUMBER(OFFSET('Water Data'!$E$9,0,10*ROW('Water Data'!E104))),'Data Summary'!BX110="Yes"),OFFSET('Water Data'!$E$9,0,10*ROW('Water Data'!E104)),NA())</f>
        <v>#N/A</v>
      </c>
      <c r="J110" s="99" t="e">
        <f ca="true">+IF(AND(ISNUMBER(OFFSET('Water Data'!$F$4,0,10*ROW('Water Data'!F104))),'Data Summary'!BY110="Yes"),100-OFFSET('Water Data'!$F$4,0,10*ROW('Water Data'!F104)),NA())</f>
        <v>#N/A</v>
      </c>
      <c r="K110" s="99" t="e">
        <f ca="true">+IF(AND(ISNUMBER(OFFSET('Water Data'!$F$6,0,10*ROW('Water Data'!F104))),'Data Summary'!BZ110="Yes"),OFFSET('Water Data'!$F$6,0,10*ROW('Water Data'!F104)),NA())</f>
        <v>#N/A</v>
      </c>
      <c r="L110" s="99" t="e">
        <f ca="true">+IF(AND(ISNUMBER(OFFSET('Water Data'!$F$9,0,10*ROW('Water Data'!F104))),'Data Summary'!CA110="Yes"),OFFSET('Water Data'!$F$9,0,10*ROW('Water Data'!F104)),NA())</f>
        <v>#N/A</v>
      </c>
      <c r="M110" s="99" t="e">
        <f ca="true">+IF(AND(ISNUMBER(OFFSET('Water Data'!$G$4,0,10*ROW('Water Data'!G104))),'Data Summary'!CB110="Yes"),100-OFFSET('Water Data'!$G$4,0,10*ROW('Water Data'!G104)),NA())</f>
        <v>#N/A</v>
      </c>
      <c r="N110" s="99" t="e">
        <f ca="true">+IF(AND(ISNUMBER(OFFSET('Water Data'!$G$6,0,10*ROW('Water Data'!G104))),'Data Summary'!CC110="Yes"),OFFSET('Water Data'!$G$6,0,10*ROW('Water Data'!G104)),NA())</f>
        <v>#N/A</v>
      </c>
      <c r="O110" s="99" t="e">
        <f ca="true">+IF(AND(ISNUMBER(OFFSET('Water Data'!$G$9,0,10*ROW('Water Data'!G104))),'Data Summary'!CD110="Yes"),OFFSET('Water Data'!$G$9,0,10*ROW('Water Data'!G104)),NA())</f>
        <v>#N/A</v>
      </c>
      <c r="P110" s="99" t="e">
        <f ca="true">+IF(AND(ISNUMBER(OFFSET('Water Data'!$H$4,0,10*ROW('Water Data'!H104))),'Data Summary'!CE110="Yes"),100-OFFSET('Water Data'!$H$4,0,10*ROW('Water Data'!H104)),NA())</f>
        <v>#N/A</v>
      </c>
      <c r="Q110" s="99" t="e">
        <f ca="true">+IF(AND(ISNUMBER(OFFSET('Water Data'!$H$6,0,10*ROW('Water Data'!H104))),'Data Summary'!CF110="Yes"),OFFSET('Water Data'!$H$6,0,10*ROW('Water Data'!H104)),NA())</f>
        <v>#N/A</v>
      </c>
      <c r="R110" s="99" t="e">
        <f ca="true">+IF(AND(ISNUMBER(OFFSET('Water Data'!$H$9,0,10*ROW('Water Data'!H104))),'Data Summary'!CG110="Yes"),OFFSET('Water Data'!$H$9,0,10*ROW('Water Data'!H104)),NA())</f>
        <v>#N/A</v>
      </c>
      <c r="S110" s="99" t="e">
        <f ca="true">+IF(AND(ISNUMBER(OFFSET('Water Data'!$I$4,0,10*ROW('Water Data'!I104))),'Data Summary'!CH110="Yes"),100-OFFSET('Water Data'!$I$4,0,10*ROW('Water Data'!I104)),NA())</f>
        <v>#N/A</v>
      </c>
      <c r="T110" s="99" t="e">
        <f ca="true">+IF(AND(ISNUMBER(OFFSET('Water Data'!$I$6,0,10*ROW('Water Data'!I104))),'Data Summary'!CI110="Yes"),OFFSET('Water Data'!$I$6,0,10*ROW('Water Data'!I104)),NA())</f>
        <v>#N/A</v>
      </c>
      <c r="U110" s="99" t="e">
        <f ca="true">+IF(AND(ISNUMBER(OFFSET('Water Data'!$I$9,0,10*ROW('Water Data'!I104))),'Data Summary'!CJ110="Yes"),OFFSET('Water Data'!$I$9,0,10*ROW('Water Data'!I104)),NA())</f>
        <v>#N/A</v>
      </c>
      <c r="V110" s="100" t="e">
        <f ca="true">+IF(AND(ISNUMBER(OFFSET('Sanitation Data'!$D$4,0,10*ROW('Sanitation Data'!D104))),'Data Summary'!CK110="Yes"),100-OFFSET('Sanitation Data'!$D$4,0,10*ROW('Sanitation Data'!D104)),NA())</f>
        <v>#N/A</v>
      </c>
      <c r="W110" s="100" t="e">
        <f ca="true">+IF(AND(ISNUMBER(OFFSET('Sanitation Data'!$D$6,0,10*ROW('Sanitation Data'!D104))),'Data Summary'!CL110="Yes"),OFFSET('Sanitation Data'!$D$6,0,10*ROW('Sanitation Data'!D104)),NA())</f>
        <v>#N/A</v>
      </c>
      <c r="X110" s="100" t="e">
        <f ca="true">+IF(AND(ISNUMBER(OFFSET('Sanitation Data'!$D$10,0,10*ROW('Sanitation Data'!D104))),'Data Summary'!CM110="Yes"),OFFSET('Sanitation Data'!$D$10,0,10*ROW('Sanitation Data'!D104)),NA())</f>
        <v>#N/A</v>
      </c>
      <c r="Y110" s="100" t="e">
        <f ca="true">+IF(AND(ISNUMBER(OFFSET('Sanitation Data'!$D$11,0,10*ROW('Sanitation Data'!D104))),'Data Summary'!CN110="Yes"),OFFSET('Sanitation Data'!$D$11,0,10*ROW('Sanitation Data'!D104)),NA())</f>
        <v>#N/A</v>
      </c>
      <c r="Z110" s="100" t="e">
        <f ca="true">+IF(AND(ISNUMBER(OFFSET('Sanitation Data'!$D$12,0,10*ROW('Sanitation Data'!D104))),'Data Summary'!CO110="Yes"),OFFSET('Sanitation Data'!$D$12,0,10*ROW('Sanitation Data'!D104)),NA())</f>
        <v>#N/A</v>
      </c>
      <c r="AA110" s="100" t="e">
        <f ca="true">+IF(AND(ISNUMBER(OFFSET('Sanitation Data'!$E$4,0,10*ROW('Sanitation Data'!E104))),'Data Summary'!CP110="Yes"),100-OFFSET('Sanitation Data'!$E$4,0,10*ROW('Sanitation Data'!E104)),NA())</f>
        <v>#N/A</v>
      </c>
      <c r="AB110" s="100" t="e">
        <f ca="true">+IF(AND(ISNUMBER(OFFSET('Sanitation Data'!$E$6,0,10*ROW('Sanitation Data'!E104))),'Data Summary'!CQ110="Yes"),OFFSET('Sanitation Data'!$E$6,0,10*ROW('Sanitation Data'!E104)),NA())</f>
        <v>#N/A</v>
      </c>
      <c r="AC110" s="100" t="e">
        <f ca="true">+IF(AND(ISNUMBER(OFFSET('Sanitation Data'!$E$10,0,10*ROW('Sanitation Data'!E104))),'Data Summary'!CR110="Yes"),OFFSET('Sanitation Data'!$E$10,0,10*ROW('Sanitation Data'!E104)),NA())</f>
        <v>#N/A</v>
      </c>
      <c r="AD110" s="100" t="e">
        <f ca="true">+IF(AND(ISNUMBER(OFFSET('Sanitation Data'!$E$11,0,10*ROW('Sanitation Data'!E104))),'Data Summary'!CS110="Yes"),OFFSET('Sanitation Data'!$E$11,0,10*ROW('Sanitation Data'!E104)),NA())</f>
        <v>#N/A</v>
      </c>
      <c r="AE110" s="100" t="e">
        <f ca="true">+IF(AND(ISNUMBER(OFFSET('Sanitation Data'!$E$12,0,10*ROW('Sanitation Data'!E104))),'Data Summary'!CT110="Yes"),OFFSET('Sanitation Data'!$E$12,0,10*ROW('Sanitation Data'!E104)),NA())</f>
        <v>#N/A</v>
      </c>
      <c r="AF110" s="100" t="e">
        <f ca="true">+IF(AND(ISNUMBER(OFFSET('Sanitation Data'!$F$4,0,10*ROW('Sanitation Data'!F104))),'Data Summary'!CU110="Yes"),100-OFFSET('Sanitation Data'!$F$4,0,10*ROW('Sanitation Data'!F104)),NA())</f>
        <v>#N/A</v>
      </c>
      <c r="AG110" s="100" t="e">
        <f ca="true">+IF(AND(ISNUMBER(OFFSET('Sanitation Data'!$F$6,0,10*ROW('Sanitation Data'!F104))),'Data Summary'!CV110="Yes"),OFFSET('Sanitation Data'!$F$6,0,10*ROW('Sanitation Data'!F104)),NA())</f>
        <v>#N/A</v>
      </c>
      <c r="AH110" s="100" t="e">
        <f ca="true">+IF(AND(ISNUMBER(OFFSET('Sanitation Data'!$F$10,0,10*ROW('Sanitation Data'!F104))),'Data Summary'!CW110="Yes"),OFFSET('Sanitation Data'!$F$10,0,10*ROW('Sanitation Data'!F104)),NA())</f>
        <v>#N/A</v>
      </c>
      <c r="AI110" s="100" t="e">
        <f ca="true">+IF(AND(ISNUMBER(OFFSET('Sanitation Data'!$F$11,0,10*ROW('Sanitation Data'!F104))),'Data Summary'!CX110="Yes"),OFFSET('Sanitation Data'!$F$11,0,10*ROW('Sanitation Data'!F104)),NA())</f>
        <v>#N/A</v>
      </c>
      <c r="AJ110" s="100" t="e">
        <f ca="true">+IF(AND(ISNUMBER(OFFSET('Sanitation Data'!$F$12,0,10*ROW('Sanitation Data'!F104))),'Data Summary'!CY110="Yes"),OFFSET('Sanitation Data'!$F$12,0,10*ROW('Sanitation Data'!F104)),NA())</f>
        <v>#N/A</v>
      </c>
      <c r="AK110" s="100" t="e">
        <f ca="true">+IF(AND(ISNUMBER(OFFSET('Sanitation Data'!$G$4,0,10*ROW('Sanitation Data'!G104))),'Data Summary'!CZ110="Yes"),100-OFFSET('Sanitation Data'!$G$4,0,10*ROW('Sanitation Data'!G104)),NA())</f>
        <v>#N/A</v>
      </c>
      <c r="AL110" s="100" t="e">
        <f ca="true">+IF(AND(ISNUMBER(OFFSET('Sanitation Data'!$G$6,0,10*ROW('Sanitation Data'!G104))),'Data Summary'!DA110="Yes"),OFFSET('Sanitation Data'!$G$6,0,10*ROW('Sanitation Data'!G104)),NA())</f>
        <v>#N/A</v>
      </c>
      <c r="AM110" s="100" t="e">
        <f ca="true">+IF(AND(ISNUMBER(OFFSET('Sanitation Data'!$G$10,0,10*ROW('Sanitation Data'!G104))),'Data Summary'!DB110="Yes"),OFFSET('Sanitation Data'!$G$10,0,10*ROW('Sanitation Data'!G104)),NA())</f>
        <v>#N/A</v>
      </c>
      <c r="AN110" s="100" t="e">
        <f ca="true">+IF(AND(ISNUMBER(OFFSET('Sanitation Data'!$G$11,0,10*ROW('Sanitation Data'!G104))),'Data Summary'!DC110="Yes"),OFFSET('Sanitation Data'!$G$11,0,10*ROW('Sanitation Data'!G104)),NA())</f>
        <v>#N/A</v>
      </c>
      <c r="AO110" s="100" t="e">
        <f ca="true">+IF(AND(ISNUMBER(OFFSET('Sanitation Data'!$G$12,0,10*ROW('Sanitation Data'!G104))),'Data Summary'!DD110="Yes"),OFFSET('Sanitation Data'!$G$12,0,10*ROW('Sanitation Data'!G104)),NA())</f>
        <v>#N/A</v>
      </c>
      <c r="AP110" s="100" t="e">
        <f ca="true">+IF(AND(ISNUMBER(OFFSET('Sanitation Data'!$H$4,0,10*ROW('Sanitation Data'!H104))),'Data Summary'!DE110="Yes"),100-OFFSET('Sanitation Data'!$H$4,0,10*ROW('Sanitation Data'!H104)),NA())</f>
        <v>#N/A</v>
      </c>
      <c r="AQ110" s="100" t="e">
        <f ca="true">+IF(AND(ISNUMBER(OFFSET('Sanitation Data'!$H$6,0,10*ROW('Sanitation Data'!H104))),'Data Summary'!DF110="Yes"),OFFSET('Sanitation Data'!$H$6,0,10*ROW('Sanitation Data'!H104)),NA())</f>
        <v>#N/A</v>
      </c>
      <c r="AR110" s="100" t="e">
        <f ca="true">+IF(AND(ISNUMBER(OFFSET('Sanitation Data'!$H$10,0,10*ROW('Sanitation Data'!H104))),'Data Summary'!DG110="Yes"),OFFSET('Sanitation Data'!$H$10,0,10*ROW('Sanitation Data'!H104)),NA())</f>
        <v>#N/A</v>
      </c>
      <c r="AS110" s="100" t="e">
        <f ca="true">+IF(AND(ISNUMBER(OFFSET('Sanitation Data'!$H$11,0,10*ROW('Sanitation Data'!H104))),'Data Summary'!DH110="Yes"),OFFSET('Sanitation Data'!$H$11,0,10*ROW('Sanitation Data'!H104)),NA())</f>
        <v>#N/A</v>
      </c>
      <c r="AT110" s="100" t="e">
        <f ca="true">+IF(AND(ISNUMBER(OFFSET('Sanitation Data'!$H$12,0,10*ROW('Sanitation Data'!H104))),'Data Summary'!DI110="Yes"),OFFSET('Sanitation Data'!$H$12,0,10*ROW('Sanitation Data'!H104)),NA())</f>
        <v>#N/A</v>
      </c>
      <c r="AU110" s="100" t="e">
        <f ca="true">+IF(AND(ISNUMBER(OFFSET('Sanitation Data'!$I$4,0,10*ROW('Sanitation Data'!I104))),'Data Summary'!DJ110="Yes"),100-OFFSET('Sanitation Data'!$I$4,0,10*ROW('Sanitation Data'!I104)),NA())</f>
        <v>#N/A</v>
      </c>
      <c r="AV110" s="100" t="e">
        <f ca="true">+IF(AND(ISNUMBER(OFFSET('Sanitation Data'!$I$6,0,10*ROW('Sanitation Data'!I104))),'Data Summary'!DK110="Yes"),OFFSET('Sanitation Data'!$I$6,0,10*ROW('Sanitation Data'!I104)),NA())</f>
        <v>#N/A</v>
      </c>
      <c r="AW110" s="100" t="e">
        <f ca="true">+IF(AND(ISNUMBER(OFFSET('Sanitation Data'!$I$10,0,10*ROW('Sanitation Data'!I104))),'Data Summary'!DL110="Yes"),OFFSET('Sanitation Data'!$I$10,0,10*ROW('Sanitation Data'!I104)),NA())</f>
        <v>#N/A</v>
      </c>
      <c r="AX110" s="100" t="e">
        <f ca="true">+IF(AND(ISNUMBER(OFFSET('Sanitation Data'!$I$11,0,10*ROW('Sanitation Data'!I104))),'Data Summary'!DM110="Yes"),OFFSET('Sanitation Data'!$I$11,0,10*ROW('Sanitation Data'!I104)),NA())</f>
        <v>#N/A</v>
      </c>
      <c r="AY110" s="100" t="e">
        <f ca="true">+IF(AND(ISNUMBER(OFFSET('Sanitation Data'!$I$12,0,10*ROW('Sanitation Data'!I104))),'Data Summary'!DN110="Yes"),OFFSET('Sanitation Data'!$I$12,0,10*ROW('Sanitation Data'!I104)),NA())</f>
        <v>#N/A</v>
      </c>
      <c r="AZ110" s="101" t="e">
        <f ca="true">+IF(AND(ISNUMBER(OFFSET('Hygiene Data'!$D$5,0,10*ROW('Hygiene Data'!D104))),'Data Summary'!DO110="Yes"),OFFSET('Hygiene Data'!$D$5,0,10*ROW('Hygiene Data'!D104)),NA())</f>
        <v>#N/A</v>
      </c>
      <c r="BA110" s="101" t="e">
        <f ca="true">+IF(AND(ISNUMBER(OFFSET('Hygiene Data'!$D$7,0,10*ROW('Hygiene Data'!D104))),'Data Summary'!DP110="Yes"),OFFSET('Hygiene Data'!$D$7,0,10*ROW('Hygiene Data'!D104)),NA())</f>
        <v>#N/A</v>
      </c>
      <c r="BB110" s="101" t="e">
        <f ca="true">+IF(AND(ISNUMBER(OFFSET('Hygiene Data'!$D$9,0,10*ROW('Hygiene Data'!D104))),'Data Summary'!DQ110="Yes"),OFFSET('Hygiene Data'!$D$9,0,10*ROW('Hygiene Data'!D104)),NA())</f>
        <v>#N/A</v>
      </c>
      <c r="BC110" s="101" t="e">
        <f ca="true">+IF(AND(ISNUMBER(OFFSET('Hygiene Data'!$E$5,0,10*ROW('Hygiene Data'!E104))),'Data Summary'!DR110="Yes"),OFFSET('Hygiene Data'!$E$5,0,10*ROW('Hygiene Data'!E104)),NA())</f>
        <v>#N/A</v>
      </c>
      <c r="BD110" s="101" t="e">
        <f ca="true">+IF(AND(ISNUMBER(OFFSET('Hygiene Data'!$E$7,0,10*ROW('Hygiene Data'!E104))),'Data Summary'!DS110="Yes"),OFFSET('Hygiene Data'!$E$7,0,10*ROW('Hygiene Data'!E104)),NA())</f>
        <v>#N/A</v>
      </c>
      <c r="BE110" s="101" t="e">
        <f ca="true">+IF(AND(ISNUMBER(OFFSET('Hygiene Data'!$E$9,0,10*ROW('Hygiene Data'!E104))),'Data Summary'!DT110="Yes"),OFFSET('Hygiene Data'!$E$9,0,10*ROW('Hygiene Data'!E104)),NA())</f>
        <v>#N/A</v>
      </c>
      <c r="BF110" s="101" t="e">
        <f ca="true">+IF(AND(ISNUMBER(OFFSET('Hygiene Data'!$F$5,0,10*ROW('Hygiene Data'!F104))),'Data Summary'!DU110="Yes"),OFFSET('Hygiene Data'!$F$5,0,10*ROW('Hygiene Data'!F104)),NA())</f>
        <v>#N/A</v>
      </c>
      <c r="BG110" s="101" t="e">
        <f ca="true">+IF(AND(ISNUMBER(OFFSET('Hygiene Data'!$F$7,0,10*ROW('Hygiene Data'!F104))),'Data Summary'!DV110="Yes"),OFFSET('Hygiene Data'!$F$7,0,10*ROW('Hygiene Data'!F104)),NA())</f>
        <v>#N/A</v>
      </c>
      <c r="BH110" s="101" t="e">
        <f ca="true">+IF(AND(ISNUMBER(OFFSET('Hygiene Data'!$F$9,0,10*ROW('Hygiene Data'!F104))),'Data Summary'!DW110="Yes"),OFFSET('Hygiene Data'!$F$9,0,10*ROW('Hygiene Data'!F104)),NA())</f>
        <v>#N/A</v>
      </c>
      <c r="BI110" s="101" t="e">
        <f ca="true">+IF(AND(ISNUMBER(OFFSET('Hygiene Data'!$G$5,0,10*ROW('Hygiene Data'!G104))),'Data Summary'!DX110="Yes"),OFFSET('Hygiene Data'!$G$5,0,10*ROW('Hygiene Data'!G104)),NA())</f>
        <v>#N/A</v>
      </c>
      <c r="BJ110" s="101" t="e">
        <f ca="true">+IF(AND(ISNUMBER(OFFSET('Hygiene Data'!$G$7,0,10*ROW('Hygiene Data'!G104))),'Data Summary'!DY110="Yes"),OFFSET('Hygiene Data'!$G$7,0,10*ROW('Hygiene Data'!G104)),NA())</f>
        <v>#N/A</v>
      </c>
      <c r="BK110" s="101" t="e">
        <f ca="true">+IF(AND(ISNUMBER(OFFSET('Hygiene Data'!$G$9,0,10*ROW('Hygiene Data'!G104))),'Data Summary'!DZ110="Yes"),OFFSET('Hygiene Data'!$G$9,0,10*ROW('Hygiene Data'!G104)),NA())</f>
        <v>#N/A</v>
      </c>
      <c r="BL110" s="101" t="e">
        <f ca="true">+IF(AND(ISNUMBER(OFFSET('Hygiene Data'!$H$5,0,10*ROW('Hygiene Data'!H104))),'Data Summary'!EA110="Yes"),OFFSET('Hygiene Data'!$H$5,0,10*ROW('Hygiene Data'!H104)),NA())</f>
        <v>#N/A</v>
      </c>
      <c r="BM110" s="101" t="e">
        <f ca="true">+IF(AND(ISNUMBER(OFFSET('Hygiene Data'!$H$7,0,10*ROW('Hygiene Data'!H104))),'Data Summary'!EB110="Yes"),OFFSET('Hygiene Data'!$H$7,0,10*ROW('Hygiene Data'!H104)),NA())</f>
        <v>#N/A</v>
      </c>
      <c r="BN110" s="101" t="e">
        <f ca="true">+IF(AND(ISNUMBER(OFFSET('Hygiene Data'!$H$9,0,10*ROW('Hygiene Data'!H104))),'Data Summary'!EC110="Yes"),OFFSET('Hygiene Data'!$H$9,0,10*ROW('Hygiene Data'!H104)),NA())</f>
        <v>#N/A</v>
      </c>
      <c r="BO110" s="101" t="e">
        <f ca="true">+IF(AND(ISNUMBER(OFFSET('Hygiene Data'!$I$5,0,10*ROW('Hygiene Data'!I104))),'Data Summary'!ED110="Yes"),OFFSET('Hygiene Data'!$I$5,0,10*ROW('Hygiene Data'!I104)),NA())</f>
        <v>#N/A</v>
      </c>
      <c r="BP110" s="101" t="e">
        <f ca="true">+IF(AND(ISNUMBER(OFFSET('Hygiene Data'!$I$7,0,10*ROW('Hygiene Data'!I104))),'Data Summary'!EE110="Yes"),OFFSET('Hygiene Data'!$I$7,0,10*ROW('Hygiene Data'!I104)),NA())</f>
        <v>#N/A</v>
      </c>
      <c r="BQ110" s="101" t="e">
        <f ca="true">+IF(AND(ISNUMBER(OFFSET('Hygiene Data'!$I$9,0,10*ROW('Hygiene Data'!I104))),'Data Summary'!EF110="Yes"),OFFSET('Hygiene Data'!$I$9,0,10*ROW('Hygiene Data'!I104)),NA())</f>
        <v>#N/A</v>
      </c>
    </row>
    <row xmlns:x14ac="http://schemas.microsoft.com/office/spreadsheetml/2009/9/ac" r="111" x14ac:dyDescent="0.2">
      <c r="A111" s="362" t="e">
        <f ca="true">+RIGHT('Data Summary'!A111,LEN('Data Summary'!A111)-9)</f>
        <v>#VALUE!</v>
      </c>
      <c r="B111" s="38" t="str">
        <f ca="true">+IF(ISTEXT('Data Summary'!B111),'Data Summary'!B111,"")</f>
        <v/>
      </c>
      <c r="C111" s="361" t="e">
        <f ca="true">+VALUE('Data Summary'!C111)</f>
        <v>#VALUE!</v>
      </c>
      <c r="D111" s="99" t="e">
        <f ca="true">+IF(AND(ISNUMBER(OFFSET('Water Data'!$D$4,0,10*ROW('Water Data'!D105))),'Data Summary'!BS111="Yes"),100-OFFSET('Water Data'!$D$4,0,10*ROW('Water Data'!D105)),NA())</f>
        <v>#N/A</v>
      </c>
      <c r="E111" s="99" t="e">
        <f ca="true">+IF(AND(ISNUMBER(OFFSET('Water Data'!$D$6,0,10*ROW('Water Data'!D105))),'Data Summary'!BT111="Yes"),OFFSET('Water Data'!$D$6,0,10*ROW('Water Data'!D105)),NA())</f>
        <v>#N/A</v>
      </c>
      <c r="F111" s="99" t="e">
        <f ca="true">+IF(AND(ISNUMBER(OFFSET('Water Data'!$D$9,0,10*ROW('Water Data'!D105))),'Data Summary'!BU111="Yes"),OFFSET('Water Data'!$D$9,0,10*ROW('Water Data'!D105)),NA())</f>
        <v>#N/A</v>
      </c>
      <c r="G111" s="99" t="e">
        <f ca="true">+IF(AND(ISNUMBER(OFFSET('Water Data'!$E$4,0,10*ROW('Water Data'!E105))),'Data Summary'!BV111="Yes"),100-OFFSET('Water Data'!$E$4,0,10*ROW('Water Data'!E105)),NA())</f>
        <v>#N/A</v>
      </c>
      <c r="H111" s="99" t="e">
        <f ca="true">+IF(AND(ISNUMBER(OFFSET('Water Data'!$E$6,0,10*ROW('Water Data'!E105))),'Data Summary'!BW111="Yes"),OFFSET('Water Data'!$E$6,0,10*ROW('Water Data'!E105)),NA())</f>
        <v>#N/A</v>
      </c>
      <c r="I111" s="99" t="e">
        <f ca="true">+IF(AND(ISNUMBER(OFFSET('Water Data'!$E$9,0,10*ROW('Water Data'!E105))),'Data Summary'!BX111="Yes"),OFFSET('Water Data'!$E$9,0,10*ROW('Water Data'!E105)),NA())</f>
        <v>#N/A</v>
      </c>
      <c r="J111" s="99" t="e">
        <f ca="true">+IF(AND(ISNUMBER(OFFSET('Water Data'!$F$4,0,10*ROW('Water Data'!F105))),'Data Summary'!BY111="Yes"),100-OFFSET('Water Data'!$F$4,0,10*ROW('Water Data'!F105)),NA())</f>
        <v>#N/A</v>
      </c>
      <c r="K111" s="99" t="e">
        <f ca="true">+IF(AND(ISNUMBER(OFFSET('Water Data'!$F$6,0,10*ROW('Water Data'!F105))),'Data Summary'!BZ111="Yes"),OFFSET('Water Data'!$F$6,0,10*ROW('Water Data'!F105)),NA())</f>
        <v>#N/A</v>
      </c>
      <c r="L111" s="99" t="e">
        <f ca="true">+IF(AND(ISNUMBER(OFFSET('Water Data'!$F$9,0,10*ROW('Water Data'!F105))),'Data Summary'!CA111="Yes"),OFFSET('Water Data'!$F$9,0,10*ROW('Water Data'!F105)),NA())</f>
        <v>#N/A</v>
      </c>
      <c r="M111" s="99" t="e">
        <f ca="true">+IF(AND(ISNUMBER(OFFSET('Water Data'!$G$4,0,10*ROW('Water Data'!G105))),'Data Summary'!CB111="Yes"),100-OFFSET('Water Data'!$G$4,0,10*ROW('Water Data'!G105)),NA())</f>
        <v>#N/A</v>
      </c>
      <c r="N111" s="99" t="e">
        <f ca="true">+IF(AND(ISNUMBER(OFFSET('Water Data'!$G$6,0,10*ROW('Water Data'!G105))),'Data Summary'!CC111="Yes"),OFFSET('Water Data'!$G$6,0,10*ROW('Water Data'!G105)),NA())</f>
        <v>#N/A</v>
      </c>
      <c r="O111" s="99" t="e">
        <f ca="true">+IF(AND(ISNUMBER(OFFSET('Water Data'!$G$9,0,10*ROW('Water Data'!G105))),'Data Summary'!CD111="Yes"),OFFSET('Water Data'!$G$9,0,10*ROW('Water Data'!G105)),NA())</f>
        <v>#N/A</v>
      </c>
      <c r="P111" s="99" t="e">
        <f ca="true">+IF(AND(ISNUMBER(OFFSET('Water Data'!$H$4,0,10*ROW('Water Data'!H105))),'Data Summary'!CE111="Yes"),100-OFFSET('Water Data'!$H$4,0,10*ROW('Water Data'!H105)),NA())</f>
        <v>#N/A</v>
      </c>
      <c r="Q111" s="99" t="e">
        <f ca="true">+IF(AND(ISNUMBER(OFFSET('Water Data'!$H$6,0,10*ROW('Water Data'!H105))),'Data Summary'!CF111="Yes"),OFFSET('Water Data'!$H$6,0,10*ROW('Water Data'!H105)),NA())</f>
        <v>#N/A</v>
      </c>
      <c r="R111" s="99" t="e">
        <f ca="true">+IF(AND(ISNUMBER(OFFSET('Water Data'!$H$9,0,10*ROW('Water Data'!H105))),'Data Summary'!CG111="Yes"),OFFSET('Water Data'!$H$9,0,10*ROW('Water Data'!H105)),NA())</f>
        <v>#N/A</v>
      </c>
      <c r="S111" s="99" t="e">
        <f ca="true">+IF(AND(ISNUMBER(OFFSET('Water Data'!$I$4,0,10*ROW('Water Data'!I105))),'Data Summary'!CH111="Yes"),100-OFFSET('Water Data'!$I$4,0,10*ROW('Water Data'!I105)),NA())</f>
        <v>#N/A</v>
      </c>
      <c r="T111" s="99" t="e">
        <f ca="true">+IF(AND(ISNUMBER(OFFSET('Water Data'!$I$6,0,10*ROW('Water Data'!I105))),'Data Summary'!CI111="Yes"),OFFSET('Water Data'!$I$6,0,10*ROW('Water Data'!I105)),NA())</f>
        <v>#N/A</v>
      </c>
      <c r="U111" s="99" t="e">
        <f ca="true">+IF(AND(ISNUMBER(OFFSET('Water Data'!$I$9,0,10*ROW('Water Data'!I105))),'Data Summary'!CJ111="Yes"),OFFSET('Water Data'!$I$9,0,10*ROW('Water Data'!I105)),NA())</f>
        <v>#N/A</v>
      </c>
      <c r="V111" s="100" t="e">
        <f ca="true">+IF(AND(ISNUMBER(OFFSET('Sanitation Data'!$D$4,0,10*ROW('Sanitation Data'!D105))),'Data Summary'!CK111="Yes"),100-OFFSET('Sanitation Data'!$D$4,0,10*ROW('Sanitation Data'!D105)),NA())</f>
        <v>#N/A</v>
      </c>
      <c r="W111" s="100" t="e">
        <f ca="true">+IF(AND(ISNUMBER(OFFSET('Sanitation Data'!$D$6,0,10*ROW('Sanitation Data'!D105))),'Data Summary'!CL111="Yes"),OFFSET('Sanitation Data'!$D$6,0,10*ROW('Sanitation Data'!D105)),NA())</f>
        <v>#N/A</v>
      </c>
      <c r="X111" s="100" t="e">
        <f ca="true">+IF(AND(ISNUMBER(OFFSET('Sanitation Data'!$D$10,0,10*ROW('Sanitation Data'!D105))),'Data Summary'!CM111="Yes"),OFFSET('Sanitation Data'!$D$10,0,10*ROW('Sanitation Data'!D105)),NA())</f>
        <v>#N/A</v>
      </c>
      <c r="Y111" s="100" t="e">
        <f ca="true">+IF(AND(ISNUMBER(OFFSET('Sanitation Data'!$D$11,0,10*ROW('Sanitation Data'!D105))),'Data Summary'!CN111="Yes"),OFFSET('Sanitation Data'!$D$11,0,10*ROW('Sanitation Data'!D105)),NA())</f>
        <v>#N/A</v>
      </c>
      <c r="Z111" s="100" t="e">
        <f ca="true">+IF(AND(ISNUMBER(OFFSET('Sanitation Data'!$D$12,0,10*ROW('Sanitation Data'!D105))),'Data Summary'!CO111="Yes"),OFFSET('Sanitation Data'!$D$12,0,10*ROW('Sanitation Data'!D105)),NA())</f>
        <v>#N/A</v>
      </c>
      <c r="AA111" s="100" t="e">
        <f ca="true">+IF(AND(ISNUMBER(OFFSET('Sanitation Data'!$E$4,0,10*ROW('Sanitation Data'!E105))),'Data Summary'!CP111="Yes"),100-OFFSET('Sanitation Data'!$E$4,0,10*ROW('Sanitation Data'!E105)),NA())</f>
        <v>#N/A</v>
      </c>
      <c r="AB111" s="100" t="e">
        <f ca="true">+IF(AND(ISNUMBER(OFFSET('Sanitation Data'!$E$6,0,10*ROW('Sanitation Data'!E105))),'Data Summary'!CQ111="Yes"),OFFSET('Sanitation Data'!$E$6,0,10*ROW('Sanitation Data'!E105)),NA())</f>
        <v>#N/A</v>
      </c>
      <c r="AC111" s="100" t="e">
        <f ca="true">+IF(AND(ISNUMBER(OFFSET('Sanitation Data'!$E$10,0,10*ROW('Sanitation Data'!E105))),'Data Summary'!CR111="Yes"),OFFSET('Sanitation Data'!$E$10,0,10*ROW('Sanitation Data'!E105)),NA())</f>
        <v>#N/A</v>
      </c>
      <c r="AD111" s="100" t="e">
        <f ca="true">+IF(AND(ISNUMBER(OFFSET('Sanitation Data'!$E$11,0,10*ROW('Sanitation Data'!E105))),'Data Summary'!CS111="Yes"),OFFSET('Sanitation Data'!$E$11,0,10*ROW('Sanitation Data'!E105)),NA())</f>
        <v>#N/A</v>
      </c>
      <c r="AE111" s="100" t="e">
        <f ca="true">+IF(AND(ISNUMBER(OFFSET('Sanitation Data'!$E$12,0,10*ROW('Sanitation Data'!E105))),'Data Summary'!CT111="Yes"),OFFSET('Sanitation Data'!$E$12,0,10*ROW('Sanitation Data'!E105)),NA())</f>
        <v>#N/A</v>
      </c>
      <c r="AF111" s="100" t="e">
        <f ca="true">+IF(AND(ISNUMBER(OFFSET('Sanitation Data'!$F$4,0,10*ROW('Sanitation Data'!F105))),'Data Summary'!CU111="Yes"),100-OFFSET('Sanitation Data'!$F$4,0,10*ROW('Sanitation Data'!F105)),NA())</f>
        <v>#N/A</v>
      </c>
      <c r="AG111" s="100" t="e">
        <f ca="true">+IF(AND(ISNUMBER(OFFSET('Sanitation Data'!$F$6,0,10*ROW('Sanitation Data'!F105))),'Data Summary'!CV111="Yes"),OFFSET('Sanitation Data'!$F$6,0,10*ROW('Sanitation Data'!F105)),NA())</f>
        <v>#N/A</v>
      </c>
      <c r="AH111" s="100" t="e">
        <f ca="true">+IF(AND(ISNUMBER(OFFSET('Sanitation Data'!$F$10,0,10*ROW('Sanitation Data'!F105))),'Data Summary'!CW111="Yes"),OFFSET('Sanitation Data'!$F$10,0,10*ROW('Sanitation Data'!F105)),NA())</f>
        <v>#N/A</v>
      </c>
      <c r="AI111" s="100" t="e">
        <f ca="true">+IF(AND(ISNUMBER(OFFSET('Sanitation Data'!$F$11,0,10*ROW('Sanitation Data'!F105))),'Data Summary'!CX111="Yes"),OFFSET('Sanitation Data'!$F$11,0,10*ROW('Sanitation Data'!F105)),NA())</f>
        <v>#N/A</v>
      </c>
      <c r="AJ111" s="100" t="e">
        <f ca="true">+IF(AND(ISNUMBER(OFFSET('Sanitation Data'!$F$12,0,10*ROW('Sanitation Data'!F105))),'Data Summary'!CY111="Yes"),OFFSET('Sanitation Data'!$F$12,0,10*ROW('Sanitation Data'!F105)),NA())</f>
        <v>#N/A</v>
      </c>
      <c r="AK111" s="100" t="e">
        <f ca="true">+IF(AND(ISNUMBER(OFFSET('Sanitation Data'!$G$4,0,10*ROW('Sanitation Data'!G105))),'Data Summary'!CZ111="Yes"),100-OFFSET('Sanitation Data'!$G$4,0,10*ROW('Sanitation Data'!G105)),NA())</f>
        <v>#N/A</v>
      </c>
      <c r="AL111" s="100" t="e">
        <f ca="true">+IF(AND(ISNUMBER(OFFSET('Sanitation Data'!$G$6,0,10*ROW('Sanitation Data'!G105))),'Data Summary'!DA111="Yes"),OFFSET('Sanitation Data'!$G$6,0,10*ROW('Sanitation Data'!G105)),NA())</f>
        <v>#N/A</v>
      </c>
      <c r="AM111" s="100" t="e">
        <f ca="true">+IF(AND(ISNUMBER(OFFSET('Sanitation Data'!$G$10,0,10*ROW('Sanitation Data'!G105))),'Data Summary'!DB111="Yes"),OFFSET('Sanitation Data'!$G$10,0,10*ROW('Sanitation Data'!G105)),NA())</f>
        <v>#N/A</v>
      </c>
      <c r="AN111" s="100" t="e">
        <f ca="true">+IF(AND(ISNUMBER(OFFSET('Sanitation Data'!$G$11,0,10*ROW('Sanitation Data'!G105))),'Data Summary'!DC111="Yes"),OFFSET('Sanitation Data'!$G$11,0,10*ROW('Sanitation Data'!G105)),NA())</f>
        <v>#N/A</v>
      </c>
      <c r="AO111" s="100" t="e">
        <f ca="true">+IF(AND(ISNUMBER(OFFSET('Sanitation Data'!$G$12,0,10*ROW('Sanitation Data'!G105))),'Data Summary'!DD111="Yes"),OFFSET('Sanitation Data'!$G$12,0,10*ROW('Sanitation Data'!G105)),NA())</f>
        <v>#N/A</v>
      </c>
      <c r="AP111" s="100" t="e">
        <f ca="true">+IF(AND(ISNUMBER(OFFSET('Sanitation Data'!$H$4,0,10*ROW('Sanitation Data'!H105))),'Data Summary'!DE111="Yes"),100-OFFSET('Sanitation Data'!$H$4,0,10*ROW('Sanitation Data'!H105)),NA())</f>
        <v>#N/A</v>
      </c>
      <c r="AQ111" s="100" t="e">
        <f ca="true">+IF(AND(ISNUMBER(OFFSET('Sanitation Data'!$H$6,0,10*ROW('Sanitation Data'!H105))),'Data Summary'!DF111="Yes"),OFFSET('Sanitation Data'!$H$6,0,10*ROW('Sanitation Data'!H105)),NA())</f>
        <v>#N/A</v>
      </c>
      <c r="AR111" s="100" t="e">
        <f ca="true">+IF(AND(ISNUMBER(OFFSET('Sanitation Data'!$H$10,0,10*ROW('Sanitation Data'!H105))),'Data Summary'!DG111="Yes"),OFFSET('Sanitation Data'!$H$10,0,10*ROW('Sanitation Data'!H105)),NA())</f>
        <v>#N/A</v>
      </c>
      <c r="AS111" s="100" t="e">
        <f ca="true">+IF(AND(ISNUMBER(OFFSET('Sanitation Data'!$H$11,0,10*ROW('Sanitation Data'!H105))),'Data Summary'!DH111="Yes"),OFFSET('Sanitation Data'!$H$11,0,10*ROW('Sanitation Data'!H105)),NA())</f>
        <v>#N/A</v>
      </c>
      <c r="AT111" s="100" t="e">
        <f ca="true">+IF(AND(ISNUMBER(OFFSET('Sanitation Data'!$H$12,0,10*ROW('Sanitation Data'!H105))),'Data Summary'!DI111="Yes"),OFFSET('Sanitation Data'!$H$12,0,10*ROW('Sanitation Data'!H105)),NA())</f>
        <v>#N/A</v>
      </c>
      <c r="AU111" s="100" t="e">
        <f ca="true">+IF(AND(ISNUMBER(OFFSET('Sanitation Data'!$I$4,0,10*ROW('Sanitation Data'!I105))),'Data Summary'!DJ111="Yes"),100-OFFSET('Sanitation Data'!$I$4,0,10*ROW('Sanitation Data'!I105)),NA())</f>
        <v>#N/A</v>
      </c>
      <c r="AV111" s="100" t="e">
        <f ca="true">+IF(AND(ISNUMBER(OFFSET('Sanitation Data'!$I$6,0,10*ROW('Sanitation Data'!I105))),'Data Summary'!DK111="Yes"),OFFSET('Sanitation Data'!$I$6,0,10*ROW('Sanitation Data'!I105)),NA())</f>
        <v>#N/A</v>
      </c>
      <c r="AW111" s="100" t="e">
        <f ca="true">+IF(AND(ISNUMBER(OFFSET('Sanitation Data'!$I$10,0,10*ROW('Sanitation Data'!I105))),'Data Summary'!DL111="Yes"),OFFSET('Sanitation Data'!$I$10,0,10*ROW('Sanitation Data'!I105)),NA())</f>
        <v>#N/A</v>
      </c>
      <c r="AX111" s="100" t="e">
        <f ca="true">+IF(AND(ISNUMBER(OFFSET('Sanitation Data'!$I$11,0,10*ROW('Sanitation Data'!I105))),'Data Summary'!DM111="Yes"),OFFSET('Sanitation Data'!$I$11,0,10*ROW('Sanitation Data'!I105)),NA())</f>
        <v>#N/A</v>
      </c>
      <c r="AY111" s="100" t="e">
        <f ca="true">+IF(AND(ISNUMBER(OFFSET('Sanitation Data'!$I$12,0,10*ROW('Sanitation Data'!I105))),'Data Summary'!DN111="Yes"),OFFSET('Sanitation Data'!$I$12,0,10*ROW('Sanitation Data'!I105)),NA())</f>
        <v>#N/A</v>
      </c>
      <c r="AZ111" s="101" t="e">
        <f ca="true">+IF(AND(ISNUMBER(OFFSET('Hygiene Data'!$D$5,0,10*ROW('Hygiene Data'!D105))),'Data Summary'!DO111="Yes"),OFFSET('Hygiene Data'!$D$5,0,10*ROW('Hygiene Data'!D105)),NA())</f>
        <v>#N/A</v>
      </c>
      <c r="BA111" s="101" t="e">
        <f ca="true">+IF(AND(ISNUMBER(OFFSET('Hygiene Data'!$D$7,0,10*ROW('Hygiene Data'!D105))),'Data Summary'!DP111="Yes"),OFFSET('Hygiene Data'!$D$7,0,10*ROW('Hygiene Data'!D105)),NA())</f>
        <v>#N/A</v>
      </c>
      <c r="BB111" s="101" t="e">
        <f ca="true">+IF(AND(ISNUMBER(OFFSET('Hygiene Data'!$D$9,0,10*ROW('Hygiene Data'!D105))),'Data Summary'!DQ111="Yes"),OFFSET('Hygiene Data'!$D$9,0,10*ROW('Hygiene Data'!D105)),NA())</f>
        <v>#N/A</v>
      </c>
      <c r="BC111" s="101" t="e">
        <f ca="true">+IF(AND(ISNUMBER(OFFSET('Hygiene Data'!$E$5,0,10*ROW('Hygiene Data'!E105))),'Data Summary'!DR111="Yes"),OFFSET('Hygiene Data'!$E$5,0,10*ROW('Hygiene Data'!E105)),NA())</f>
        <v>#N/A</v>
      </c>
      <c r="BD111" s="101" t="e">
        <f ca="true">+IF(AND(ISNUMBER(OFFSET('Hygiene Data'!$E$7,0,10*ROW('Hygiene Data'!E105))),'Data Summary'!DS111="Yes"),OFFSET('Hygiene Data'!$E$7,0,10*ROW('Hygiene Data'!E105)),NA())</f>
        <v>#N/A</v>
      </c>
      <c r="BE111" s="101" t="e">
        <f ca="true">+IF(AND(ISNUMBER(OFFSET('Hygiene Data'!$E$9,0,10*ROW('Hygiene Data'!E105))),'Data Summary'!DT111="Yes"),OFFSET('Hygiene Data'!$E$9,0,10*ROW('Hygiene Data'!E105)),NA())</f>
        <v>#N/A</v>
      </c>
      <c r="BF111" s="101" t="e">
        <f ca="true">+IF(AND(ISNUMBER(OFFSET('Hygiene Data'!$F$5,0,10*ROW('Hygiene Data'!F105))),'Data Summary'!DU111="Yes"),OFFSET('Hygiene Data'!$F$5,0,10*ROW('Hygiene Data'!F105)),NA())</f>
        <v>#N/A</v>
      </c>
      <c r="BG111" s="101" t="e">
        <f ca="true">+IF(AND(ISNUMBER(OFFSET('Hygiene Data'!$F$7,0,10*ROW('Hygiene Data'!F105))),'Data Summary'!DV111="Yes"),OFFSET('Hygiene Data'!$F$7,0,10*ROW('Hygiene Data'!F105)),NA())</f>
        <v>#N/A</v>
      </c>
      <c r="BH111" s="101" t="e">
        <f ca="true">+IF(AND(ISNUMBER(OFFSET('Hygiene Data'!$F$9,0,10*ROW('Hygiene Data'!F105))),'Data Summary'!DW111="Yes"),OFFSET('Hygiene Data'!$F$9,0,10*ROW('Hygiene Data'!F105)),NA())</f>
        <v>#N/A</v>
      </c>
      <c r="BI111" s="101" t="e">
        <f ca="true">+IF(AND(ISNUMBER(OFFSET('Hygiene Data'!$G$5,0,10*ROW('Hygiene Data'!G105))),'Data Summary'!DX111="Yes"),OFFSET('Hygiene Data'!$G$5,0,10*ROW('Hygiene Data'!G105)),NA())</f>
        <v>#N/A</v>
      </c>
      <c r="BJ111" s="101" t="e">
        <f ca="true">+IF(AND(ISNUMBER(OFFSET('Hygiene Data'!$G$7,0,10*ROW('Hygiene Data'!G105))),'Data Summary'!DY111="Yes"),OFFSET('Hygiene Data'!$G$7,0,10*ROW('Hygiene Data'!G105)),NA())</f>
        <v>#N/A</v>
      </c>
      <c r="BK111" s="101" t="e">
        <f ca="true">+IF(AND(ISNUMBER(OFFSET('Hygiene Data'!$G$9,0,10*ROW('Hygiene Data'!G105))),'Data Summary'!DZ111="Yes"),OFFSET('Hygiene Data'!$G$9,0,10*ROW('Hygiene Data'!G105)),NA())</f>
        <v>#N/A</v>
      </c>
      <c r="BL111" s="101" t="e">
        <f ca="true">+IF(AND(ISNUMBER(OFFSET('Hygiene Data'!$H$5,0,10*ROW('Hygiene Data'!H105))),'Data Summary'!EA111="Yes"),OFFSET('Hygiene Data'!$H$5,0,10*ROW('Hygiene Data'!H105)),NA())</f>
        <v>#N/A</v>
      </c>
      <c r="BM111" s="101" t="e">
        <f ca="true">+IF(AND(ISNUMBER(OFFSET('Hygiene Data'!$H$7,0,10*ROW('Hygiene Data'!H105))),'Data Summary'!EB111="Yes"),OFFSET('Hygiene Data'!$H$7,0,10*ROW('Hygiene Data'!H105)),NA())</f>
        <v>#N/A</v>
      </c>
      <c r="BN111" s="101" t="e">
        <f ca="true">+IF(AND(ISNUMBER(OFFSET('Hygiene Data'!$H$9,0,10*ROW('Hygiene Data'!H105))),'Data Summary'!EC111="Yes"),OFFSET('Hygiene Data'!$H$9,0,10*ROW('Hygiene Data'!H105)),NA())</f>
        <v>#N/A</v>
      </c>
      <c r="BO111" s="101" t="e">
        <f ca="true">+IF(AND(ISNUMBER(OFFSET('Hygiene Data'!$I$5,0,10*ROW('Hygiene Data'!I105))),'Data Summary'!ED111="Yes"),OFFSET('Hygiene Data'!$I$5,0,10*ROW('Hygiene Data'!I105)),NA())</f>
        <v>#N/A</v>
      </c>
      <c r="BP111" s="101" t="e">
        <f ca="true">+IF(AND(ISNUMBER(OFFSET('Hygiene Data'!$I$7,0,10*ROW('Hygiene Data'!I105))),'Data Summary'!EE111="Yes"),OFFSET('Hygiene Data'!$I$7,0,10*ROW('Hygiene Data'!I105)),NA())</f>
        <v>#N/A</v>
      </c>
      <c r="BQ111" s="101" t="e">
        <f ca="true">+IF(AND(ISNUMBER(OFFSET('Hygiene Data'!$I$9,0,10*ROW('Hygiene Data'!I105))),'Data Summary'!EF111="Yes"),OFFSET('Hygiene Data'!$I$9,0,10*ROW('Hygiene Data'!I105)),NA())</f>
        <v>#N/A</v>
      </c>
    </row>
    <row xmlns:x14ac="http://schemas.microsoft.com/office/spreadsheetml/2009/9/ac" r="112" x14ac:dyDescent="0.2">
      <c r="A112" s="362" t="e">
        <f ca="true">+RIGHT('Data Summary'!A112,LEN('Data Summary'!A112)-9)</f>
        <v>#VALUE!</v>
      </c>
      <c r="B112" s="38" t="str">
        <f ca="true">+IF(ISTEXT('Data Summary'!B112),'Data Summary'!B112,"")</f>
        <v/>
      </c>
      <c r="C112" s="361" t="e">
        <f ca="true">+VALUE('Data Summary'!C112)</f>
        <v>#VALUE!</v>
      </c>
      <c r="D112" s="99" t="e">
        <f ca="true">+IF(AND(ISNUMBER(OFFSET('Water Data'!$D$4,0,10*ROW('Water Data'!D106))),'Data Summary'!BS112="Yes"),100-OFFSET('Water Data'!$D$4,0,10*ROW('Water Data'!D106)),NA())</f>
        <v>#N/A</v>
      </c>
      <c r="E112" s="99" t="e">
        <f ca="true">+IF(AND(ISNUMBER(OFFSET('Water Data'!$D$6,0,10*ROW('Water Data'!D106))),'Data Summary'!BT112="Yes"),OFFSET('Water Data'!$D$6,0,10*ROW('Water Data'!D106)),NA())</f>
        <v>#N/A</v>
      </c>
      <c r="F112" s="99" t="e">
        <f ca="true">+IF(AND(ISNUMBER(OFFSET('Water Data'!$D$9,0,10*ROW('Water Data'!D106))),'Data Summary'!BU112="Yes"),OFFSET('Water Data'!$D$9,0,10*ROW('Water Data'!D106)),NA())</f>
        <v>#N/A</v>
      </c>
      <c r="G112" s="99" t="e">
        <f ca="true">+IF(AND(ISNUMBER(OFFSET('Water Data'!$E$4,0,10*ROW('Water Data'!E106))),'Data Summary'!BV112="Yes"),100-OFFSET('Water Data'!$E$4,0,10*ROW('Water Data'!E106)),NA())</f>
        <v>#N/A</v>
      </c>
      <c r="H112" s="99" t="e">
        <f ca="true">+IF(AND(ISNUMBER(OFFSET('Water Data'!$E$6,0,10*ROW('Water Data'!E106))),'Data Summary'!BW112="Yes"),OFFSET('Water Data'!$E$6,0,10*ROW('Water Data'!E106)),NA())</f>
        <v>#N/A</v>
      </c>
      <c r="I112" s="99" t="e">
        <f ca="true">+IF(AND(ISNUMBER(OFFSET('Water Data'!$E$9,0,10*ROW('Water Data'!E106))),'Data Summary'!BX112="Yes"),OFFSET('Water Data'!$E$9,0,10*ROW('Water Data'!E106)),NA())</f>
        <v>#N/A</v>
      </c>
      <c r="J112" s="99" t="e">
        <f ca="true">+IF(AND(ISNUMBER(OFFSET('Water Data'!$F$4,0,10*ROW('Water Data'!F106))),'Data Summary'!BY112="Yes"),100-OFFSET('Water Data'!$F$4,0,10*ROW('Water Data'!F106)),NA())</f>
        <v>#N/A</v>
      </c>
      <c r="K112" s="99" t="e">
        <f ca="true">+IF(AND(ISNUMBER(OFFSET('Water Data'!$F$6,0,10*ROW('Water Data'!F106))),'Data Summary'!BZ112="Yes"),OFFSET('Water Data'!$F$6,0,10*ROW('Water Data'!F106)),NA())</f>
        <v>#N/A</v>
      </c>
      <c r="L112" s="99" t="e">
        <f ca="true">+IF(AND(ISNUMBER(OFFSET('Water Data'!$F$9,0,10*ROW('Water Data'!F106))),'Data Summary'!CA112="Yes"),OFFSET('Water Data'!$F$9,0,10*ROW('Water Data'!F106)),NA())</f>
        <v>#N/A</v>
      </c>
      <c r="M112" s="99" t="e">
        <f ca="true">+IF(AND(ISNUMBER(OFFSET('Water Data'!$G$4,0,10*ROW('Water Data'!G106))),'Data Summary'!CB112="Yes"),100-OFFSET('Water Data'!$G$4,0,10*ROW('Water Data'!G106)),NA())</f>
        <v>#N/A</v>
      </c>
      <c r="N112" s="99" t="e">
        <f ca="true">+IF(AND(ISNUMBER(OFFSET('Water Data'!$G$6,0,10*ROW('Water Data'!G106))),'Data Summary'!CC112="Yes"),OFFSET('Water Data'!$G$6,0,10*ROW('Water Data'!G106)),NA())</f>
        <v>#N/A</v>
      </c>
      <c r="O112" s="99" t="e">
        <f ca="true">+IF(AND(ISNUMBER(OFFSET('Water Data'!$G$9,0,10*ROW('Water Data'!G106))),'Data Summary'!CD112="Yes"),OFFSET('Water Data'!$G$9,0,10*ROW('Water Data'!G106)),NA())</f>
        <v>#N/A</v>
      </c>
      <c r="P112" s="99" t="e">
        <f ca="true">+IF(AND(ISNUMBER(OFFSET('Water Data'!$H$4,0,10*ROW('Water Data'!H106))),'Data Summary'!CE112="Yes"),100-OFFSET('Water Data'!$H$4,0,10*ROW('Water Data'!H106)),NA())</f>
        <v>#N/A</v>
      </c>
      <c r="Q112" s="99" t="e">
        <f ca="true">+IF(AND(ISNUMBER(OFFSET('Water Data'!$H$6,0,10*ROW('Water Data'!H106))),'Data Summary'!CF112="Yes"),OFFSET('Water Data'!$H$6,0,10*ROW('Water Data'!H106)),NA())</f>
        <v>#N/A</v>
      </c>
      <c r="R112" s="99" t="e">
        <f ca="true">+IF(AND(ISNUMBER(OFFSET('Water Data'!$H$9,0,10*ROW('Water Data'!H106))),'Data Summary'!CG112="Yes"),OFFSET('Water Data'!$H$9,0,10*ROW('Water Data'!H106)),NA())</f>
        <v>#N/A</v>
      </c>
      <c r="S112" s="99" t="e">
        <f ca="true">+IF(AND(ISNUMBER(OFFSET('Water Data'!$I$4,0,10*ROW('Water Data'!I106))),'Data Summary'!CH112="Yes"),100-OFFSET('Water Data'!$I$4,0,10*ROW('Water Data'!I106)),NA())</f>
        <v>#N/A</v>
      </c>
      <c r="T112" s="99" t="e">
        <f ca="true">+IF(AND(ISNUMBER(OFFSET('Water Data'!$I$6,0,10*ROW('Water Data'!I106))),'Data Summary'!CI112="Yes"),OFFSET('Water Data'!$I$6,0,10*ROW('Water Data'!I106)),NA())</f>
        <v>#N/A</v>
      </c>
      <c r="U112" s="99" t="e">
        <f ca="true">+IF(AND(ISNUMBER(OFFSET('Water Data'!$I$9,0,10*ROW('Water Data'!I106))),'Data Summary'!CJ112="Yes"),OFFSET('Water Data'!$I$9,0,10*ROW('Water Data'!I106)),NA())</f>
        <v>#N/A</v>
      </c>
      <c r="V112" s="100" t="e">
        <f ca="true">+IF(AND(ISNUMBER(OFFSET('Sanitation Data'!$D$4,0,10*ROW('Sanitation Data'!D106))),'Data Summary'!CK112="Yes"),100-OFFSET('Sanitation Data'!$D$4,0,10*ROW('Sanitation Data'!D106)),NA())</f>
        <v>#N/A</v>
      </c>
      <c r="W112" s="100" t="e">
        <f ca="true">+IF(AND(ISNUMBER(OFFSET('Sanitation Data'!$D$6,0,10*ROW('Sanitation Data'!D106))),'Data Summary'!CL112="Yes"),OFFSET('Sanitation Data'!$D$6,0,10*ROW('Sanitation Data'!D106)),NA())</f>
        <v>#N/A</v>
      </c>
      <c r="X112" s="100" t="e">
        <f ca="true">+IF(AND(ISNUMBER(OFFSET('Sanitation Data'!$D$10,0,10*ROW('Sanitation Data'!D106))),'Data Summary'!CM112="Yes"),OFFSET('Sanitation Data'!$D$10,0,10*ROW('Sanitation Data'!D106)),NA())</f>
        <v>#N/A</v>
      </c>
      <c r="Y112" s="100" t="e">
        <f ca="true">+IF(AND(ISNUMBER(OFFSET('Sanitation Data'!$D$11,0,10*ROW('Sanitation Data'!D106))),'Data Summary'!CN112="Yes"),OFFSET('Sanitation Data'!$D$11,0,10*ROW('Sanitation Data'!D106)),NA())</f>
        <v>#N/A</v>
      </c>
      <c r="Z112" s="100" t="e">
        <f ca="true">+IF(AND(ISNUMBER(OFFSET('Sanitation Data'!$D$12,0,10*ROW('Sanitation Data'!D106))),'Data Summary'!CO112="Yes"),OFFSET('Sanitation Data'!$D$12,0,10*ROW('Sanitation Data'!D106)),NA())</f>
        <v>#N/A</v>
      </c>
      <c r="AA112" s="100" t="e">
        <f ca="true">+IF(AND(ISNUMBER(OFFSET('Sanitation Data'!$E$4,0,10*ROW('Sanitation Data'!E106))),'Data Summary'!CP112="Yes"),100-OFFSET('Sanitation Data'!$E$4,0,10*ROW('Sanitation Data'!E106)),NA())</f>
        <v>#N/A</v>
      </c>
      <c r="AB112" s="100" t="e">
        <f ca="true">+IF(AND(ISNUMBER(OFFSET('Sanitation Data'!$E$6,0,10*ROW('Sanitation Data'!E106))),'Data Summary'!CQ112="Yes"),OFFSET('Sanitation Data'!$E$6,0,10*ROW('Sanitation Data'!E106)),NA())</f>
        <v>#N/A</v>
      </c>
      <c r="AC112" s="100" t="e">
        <f ca="true">+IF(AND(ISNUMBER(OFFSET('Sanitation Data'!$E$10,0,10*ROW('Sanitation Data'!E106))),'Data Summary'!CR112="Yes"),OFFSET('Sanitation Data'!$E$10,0,10*ROW('Sanitation Data'!E106)),NA())</f>
        <v>#N/A</v>
      </c>
      <c r="AD112" s="100" t="e">
        <f ca="true">+IF(AND(ISNUMBER(OFFSET('Sanitation Data'!$E$11,0,10*ROW('Sanitation Data'!E106))),'Data Summary'!CS112="Yes"),OFFSET('Sanitation Data'!$E$11,0,10*ROW('Sanitation Data'!E106)),NA())</f>
        <v>#N/A</v>
      </c>
      <c r="AE112" s="100" t="e">
        <f ca="true">+IF(AND(ISNUMBER(OFFSET('Sanitation Data'!$E$12,0,10*ROW('Sanitation Data'!E106))),'Data Summary'!CT112="Yes"),OFFSET('Sanitation Data'!$E$12,0,10*ROW('Sanitation Data'!E106)),NA())</f>
        <v>#N/A</v>
      </c>
      <c r="AF112" s="100" t="e">
        <f ca="true">+IF(AND(ISNUMBER(OFFSET('Sanitation Data'!$F$4,0,10*ROW('Sanitation Data'!F106))),'Data Summary'!CU112="Yes"),100-OFFSET('Sanitation Data'!$F$4,0,10*ROW('Sanitation Data'!F106)),NA())</f>
        <v>#N/A</v>
      </c>
      <c r="AG112" s="100" t="e">
        <f ca="true">+IF(AND(ISNUMBER(OFFSET('Sanitation Data'!$F$6,0,10*ROW('Sanitation Data'!F106))),'Data Summary'!CV112="Yes"),OFFSET('Sanitation Data'!$F$6,0,10*ROW('Sanitation Data'!F106)),NA())</f>
        <v>#N/A</v>
      </c>
      <c r="AH112" s="100" t="e">
        <f ca="true">+IF(AND(ISNUMBER(OFFSET('Sanitation Data'!$F$10,0,10*ROW('Sanitation Data'!F106))),'Data Summary'!CW112="Yes"),OFFSET('Sanitation Data'!$F$10,0,10*ROW('Sanitation Data'!F106)),NA())</f>
        <v>#N/A</v>
      </c>
      <c r="AI112" s="100" t="e">
        <f ca="true">+IF(AND(ISNUMBER(OFFSET('Sanitation Data'!$F$11,0,10*ROW('Sanitation Data'!F106))),'Data Summary'!CX112="Yes"),OFFSET('Sanitation Data'!$F$11,0,10*ROW('Sanitation Data'!F106)),NA())</f>
        <v>#N/A</v>
      </c>
      <c r="AJ112" s="100" t="e">
        <f ca="true">+IF(AND(ISNUMBER(OFFSET('Sanitation Data'!$F$12,0,10*ROW('Sanitation Data'!F106))),'Data Summary'!CY112="Yes"),OFFSET('Sanitation Data'!$F$12,0,10*ROW('Sanitation Data'!F106)),NA())</f>
        <v>#N/A</v>
      </c>
      <c r="AK112" s="100" t="e">
        <f ca="true">+IF(AND(ISNUMBER(OFFSET('Sanitation Data'!$G$4,0,10*ROW('Sanitation Data'!G106))),'Data Summary'!CZ112="Yes"),100-OFFSET('Sanitation Data'!$G$4,0,10*ROW('Sanitation Data'!G106)),NA())</f>
        <v>#N/A</v>
      </c>
      <c r="AL112" s="100" t="e">
        <f ca="true">+IF(AND(ISNUMBER(OFFSET('Sanitation Data'!$G$6,0,10*ROW('Sanitation Data'!G106))),'Data Summary'!DA112="Yes"),OFFSET('Sanitation Data'!$G$6,0,10*ROW('Sanitation Data'!G106)),NA())</f>
        <v>#N/A</v>
      </c>
      <c r="AM112" s="100" t="e">
        <f ca="true">+IF(AND(ISNUMBER(OFFSET('Sanitation Data'!$G$10,0,10*ROW('Sanitation Data'!G106))),'Data Summary'!DB112="Yes"),OFFSET('Sanitation Data'!$G$10,0,10*ROW('Sanitation Data'!G106)),NA())</f>
        <v>#N/A</v>
      </c>
      <c r="AN112" s="100" t="e">
        <f ca="true">+IF(AND(ISNUMBER(OFFSET('Sanitation Data'!$G$11,0,10*ROW('Sanitation Data'!G106))),'Data Summary'!DC112="Yes"),OFFSET('Sanitation Data'!$G$11,0,10*ROW('Sanitation Data'!G106)),NA())</f>
        <v>#N/A</v>
      </c>
      <c r="AO112" s="100" t="e">
        <f ca="true">+IF(AND(ISNUMBER(OFFSET('Sanitation Data'!$G$12,0,10*ROW('Sanitation Data'!G106))),'Data Summary'!DD112="Yes"),OFFSET('Sanitation Data'!$G$12,0,10*ROW('Sanitation Data'!G106)),NA())</f>
        <v>#N/A</v>
      </c>
      <c r="AP112" s="100" t="e">
        <f ca="true">+IF(AND(ISNUMBER(OFFSET('Sanitation Data'!$H$4,0,10*ROW('Sanitation Data'!H106))),'Data Summary'!DE112="Yes"),100-OFFSET('Sanitation Data'!$H$4,0,10*ROW('Sanitation Data'!H106)),NA())</f>
        <v>#N/A</v>
      </c>
      <c r="AQ112" s="100" t="e">
        <f ca="true">+IF(AND(ISNUMBER(OFFSET('Sanitation Data'!$H$6,0,10*ROW('Sanitation Data'!H106))),'Data Summary'!DF112="Yes"),OFFSET('Sanitation Data'!$H$6,0,10*ROW('Sanitation Data'!H106)),NA())</f>
        <v>#N/A</v>
      </c>
      <c r="AR112" s="100" t="e">
        <f ca="true">+IF(AND(ISNUMBER(OFFSET('Sanitation Data'!$H$10,0,10*ROW('Sanitation Data'!H106))),'Data Summary'!DG112="Yes"),OFFSET('Sanitation Data'!$H$10,0,10*ROW('Sanitation Data'!H106)),NA())</f>
        <v>#N/A</v>
      </c>
      <c r="AS112" s="100" t="e">
        <f ca="true">+IF(AND(ISNUMBER(OFFSET('Sanitation Data'!$H$11,0,10*ROW('Sanitation Data'!H106))),'Data Summary'!DH112="Yes"),OFFSET('Sanitation Data'!$H$11,0,10*ROW('Sanitation Data'!H106)),NA())</f>
        <v>#N/A</v>
      </c>
      <c r="AT112" s="100" t="e">
        <f ca="true">+IF(AND(ISNUMBER(OFFSET('Sanitation Data'!$H$12,0,10*ROW('Sanitation Data'!H106))),'Data Summary'!DI112="Yes"),OFFSET('Sanitation Data'!$H$12,0,10*ROW('Sanitation Data'!H106)),NA())</f>
        <v>#N/A</v>
      </c>
      <c r="AU112" s="100" t="e">
        <f ca="true">+IF(AND(ISNUMBER(OFFSET('Sanitation Data'!$I$4,0,10*ROW('Sanitation Data'!I106))),'Data Summary'!DJ112="Yes"),100-OFFSET('Sanitation Data'!$I$4,0,10*ROW('Sanitation Data'!I106)),NA())</f>
        <v>#N/A</v>
      </c>
      <c r="AV112" s="100" t="e">
        <f ca="true">+IF(AND(ISNUMBER(OFFSET('Sanitation Data'!$I$6,0,10*ROW('Sanitation Data'!I106))),'Data Summary'!DK112="Yes"),OFFSET('Sanitation Data'!$I$6,0,10*ROW('Sanitation Data'!I106)),NA())</f>
        <v>#N/A</v>
      </c>
      <c r="AW112" s="100" t="e">
        <f ca="true">+IF(AND(ISNUMBER(OFFSET('Sanitation Data'!$I$10,0,10*ROW('Sanitation Data'!I106))),'Data Summary'!DL112="Yes"),OFFSET('Sanitation Data'!$I$10,0,10*ROW('Sanitation Data'!I106)),NA())</f>
        <v>#N/A</v>
      </c>
      <c r="AX112" s="100" t="e">
        <f ca="true">+IF(AND(ISNUMBER(OFFSET('Sanitation Data'!$I$11,0,10*ROW('Sanitation Data'!I106))),'Data Summary'!DM112="Yes"),OFFSET('Sanitation Data'!$I$11,0,10*ROW('Sanitation Data'!I106)),NA())</f>
        <v>#N/A</v>
      </c>
      <c r="AY112" s="100" t="e">
        <f ca="true">+IF(AND(ISNUMBER(OFFSET('Sanitation Data'!$I$12,0,10*ROW('Sanitation Data'!I106))),'Data Summary'!DN112="Yes"),OFFSET('Sanitation Data'!$I$12,0,10*ROW('Sanitation Data'!I106)),NA())</f>
        <v>#N/A</v>
      </c>
      <c r="AZ112" s="101" t="e">
        <f ca="true">+IF(AND(ISNUMBER(OFFSET('Hygiene Data'!$D$5,0,10*ROW('Hygiene Data'!D106))),'Data Summary'!DO112="Yes"),OFFSET('Hygiene Data'!$D$5,0,10*ROW('Hygiene Data'!D106)),NA())</f>
        <v>#N/A</v>
      </c>
      <c r="BA112" s="101" t="e">
        <f ca="true">+IF(AND(ISNUMBER(OFFSET('Hygiene Data'!$D$7,0,10*ROW('Hygiene Data'!D106))),'Data Summary'!DP112="Yes"),OFFSET('Hygiene Data'!$D$7,0,10*ROW('Hygiene Data'!D106)),NA())</f>
        <v>#N/A</v>
      </c>
      <c r="BB112" s="101" t="e">
        <f ca="true">+IF(AND(ISNUMBER(OFFSET('Hygiene Data'!$D$9,0,10*ROW('Hygiene Data'!D106))),'Data Summary'!DQ112="Yes"),OFFSET('Hygiene Data'!$D$9,0,10*ROW('Hygiene Data'!D106)),NA())</f>
        <v>#N/A</v>
      </c>
      <c r="BC112" s="101" t="e">
        <f ca="true">+IF(AND(ISNUMBER(OFFSET('Hygiene Data'!$E$5,0,10*ROW('Hygiene Data'!E106))),'Data Summary'!DR112="Yes"),OFFSET('Hygiene Data'!$E$5,0,10*ROW('Hygiene Data'!E106)),NA())</f>
        <v>#N/A</v>
      </c>
      <c r="BD112" s="101" t="e">
        <f ca="true">+IF(AND(ISNUMBER(OFFSET('Hygiene Data'!$E$7,0,10*ROW('Hygiene Data'!E106))),'Data Summary'!DS112="Yes"),OFFSET('Hygiene Data'!$E$7,0,10*ROW('Hygiene Data'!E106)),NA())</f>
        <v>#N/A</v>
      </c>
      <c r="BE112" s="101" t="e">
        <f ca="true">+IF(AND(ISNUMBER(OFFSET('Hygiene Data'!$E$9,0,10*ROW('Hygiene Data'!E106))),'Data Summary'!DT112="Yes"),OFFSET('Hygiene Data'!$E$9,0,10*ROW('Hygiene Data'!E106)),NA())</f>
        <v>#N/A</v>
      </c>
      <c r="BF112" s="101" t="e">
        <f ca="true">+IF(AND(ISNUMBER(OFFSET('Hygiene Data'!$F$5,0,10*ROW('Hygiene Data'!F106))),'Data Summary'!DU112="Yes"),OFFSET('Hygiene Data'!$F$5,0,10*ROW('Hygiene Data'!F106)),NA())</f>
        <v>#N/A</v>
      </c>
      <c r="BG112" s="101" t="e">
        <f ca="true">+IF(AND(ISNUMBER(OFFSET('Hygiene Data'!$F$7,0,10*ROW('Hygiene Data'!F106))),'Data Summary'!DV112="Yes"),OFFSET('Hygiene Data'!$F$7,0,10*ROW('Hygiene Data'!F106)),NA())</f>
        <v>#N/A</v>
      </c>
      <c r="BH112" s="101" t="e">
        <f ca="true">+IF(AND(ISNUMBER(OFFSET('Hygiene Data'!$F$9,0,10*ROW('Hygiene Data'!F106))),'Data Summary'!DW112="Yes"),OFFSET('Hygiene Data'!$F$9,0,10*ROW('Hygiene Data'!F106)),NA())</f>
        <v>#N/A</v>
      </c>
      <c r="BI112" s="101" t="e">
        <f ca="true">+IF(AND(ISNUMBER(OFFSET('Hygiene Data'!$G$5,0,10*ROW('Hygiene Data'!G106))),'Data Summary'!DX112="Yes"),OFFSET('Hygiene Data'!$G$5,0,10*ROW('Hygiene Data'!G106)),NA())</f>
        <v>#N/A</v>
      </c>
      <c r="BJ112" s="101" t="e">
        <f ca="true">+IF(AND(ISNUMBER(OFFSET('Hygiene Data'!$G$7,0,10*ROW('Hygiene Data'!G106))),'Data Summary'!DY112="Yes"),OFFSET('Hygiene Data'!$G$7,0,10*ROW('Hygiene Data'!G106)),NA())</f>
        <v>#N/A</v>
      </c>
      <c r="BK112" s="101" t="e">
        <f ca="true">+IF(AND(ISNUMBER(OFFSET('Hygiene Data'!$G$9,0,10*ROW('Hygiene Data'!G106))),'Data Summary'!DZ112="Yes"),OFFSET('Hygiene Data'!$G$9,0,10*ROW('Hygiene Data'!G106)),NA())</f>
        <v>#N/A</v>
      </c>
      <c r="BL112" s="101" t="e">
        <f ca="true">+IF(AND(ISNUMBER(OFFSET('Hygiene Data'!$H$5,0,10*ROW('Hygiene Data'!H106))),'Data Summary'!EA112="Yes"),OFFSET('Hygiene Data'!$H$5,0,10*ROW('Hygiene Data'!H106)),NA())</f>
        <v>#N/A</v>
      </c>
      <c r="BM112" s="101" t="e">
        <f ca="true">+IF(AND(ISNUMBER(OFFSET('Hygiene Data'!$H$7,0,10*ROW('Hygiene Data'!H106))),'Data Summary'!EB112="Yes"),OFFSET('Hygiene Data'!$H$7,0,10*ROW('Hygiene Data'!H106)),NA())</f>
        <v>#N/A</v>
      </c>
      <c r="BN112" s="101" t="e">
        <f ca="true">+IF(AND(ISNUMBER(OFFSET('Hygiene Data'!$H$9,0,10*ROW('Hygiene Data'!H106))),'Data Summary'!EC112="Yes"),OFFSET('Hygiene Data'!$H$9,0,10*ROW('Hygiene Data'!H106)),NA())</f>
        <v>#N/A</v>
      </c>
      <c r="BO112" s="101" t="e">
        <f ca="true">+IF(AND(ISNUMBER(OFFSET('Hygiene Data'!$I$5,0,10*ROW('Hygiene Data'!I106))),'Data Summary'!ED112="Yes"),OFFSET('Hygiene Data'!$I$5,0,10*ROW('Hygiene Data'!I106)),NA())</f>
        <v>#N/A</v>
      </c>
      <c r="BP112" s="101" t="e">
        <f ca="true">+IF(AND(ISNUMBER(OFFSET('Hygiene Data'!$I$7,0,10*ROW('Hygiene Data'!I106))),'Data Summary'!EE112="Yes"),OFFSET('Hygiene Data'!$I$7,0,10*ROW('Hygiene Data'!I106)),NA())</f>
        <v>#N/A</v>
      </c>
      <c r="BQ112" s="101" t="e">
        <f ca="true">+IF(AND(ISNUMBER(OFFSET('Hygiene Data'!$I$9,0,10*ROW('Hygiene Data'!I106))),'Data Summary'!EF112="Yes"),OFFSET('Hygiene Data'!$I$9,0,10*ROW('Hygiene Data'!I106)),NA())</f>
        <v>#N/A</v>
      </c>
    </row>
    <row xmlns:x14ac="http://schemas.microsoft.com/office/spreadsheetml/2009/9/ac" r="113" x14ac:dyDescent="0.2">
      <c r="A113" s="362" t="e">
        <f ca="true">+RIGHT('Data Summary'!A113,LEN('Data Summary'!A113)-9)</f>
        <v>#VALUE!</v>
      </c>
      <c r="B113" s="38" t="str">
        <f ca="true">+IF(ISTEXT('Data Summary'!B113),'Data Summary'!B113,"")</f>
        <v/>
      </c>
      <c r="C113" s="361" t="e">
        <f ca="true">+VALUE('Data Summary'!C113)</f>
        <v>#VALUE!</v>
      </c>
      <c r="D113" s="99" t="e">
        <f ca="true">+IF(AND(ISNUMBER(OFFSET('Water Data'!$D$4,0,10*ROW('Water Data'!D107))),'Data Summary'!BS113="Yes"),100-OFFSET('Water Data'!$D$4,0,10*ROW('Water Data'!D107)),NA())</f>
        <v>#N/A</v>
      </c>
      <c r="E113" s="99" t="e">
        <f ca="true">+IF(AND(ISNUMBER(OFFSET('Water Data'!$D$6,0,10*ROW('Water Data'!D107))),'Data Summary'!BT113="Yes"),OFFSET('Water Data'!$D$6,0,10*ROW('Water Data'!D107)),NA())</f>
        <v>#N/A</v>
      </c>
      <c r="F113" s="99" t="e">
        <f ca="true">+IF(AND(ISNUMBER(OFFSET('Water Data'!$D$9,0,10*ROW('Water Data'!D107))),'Data Summary'!BU113="Yes"),OFFSET('Water Data'!$D$9,0,10*ROW('Water Data'!D107)),NA())</f>
        <v>#N/A</v>
      </c>
      <c r="G113" s="99" t="e">
        <f ca="true">+IF(AND(ISNUMBER(OFFSET('Water Data'!$E$4,0,10*ROW('Water Data'!E107))),'Data Summary'!BV113="Yes"),100-OFFSET('Water Data'!$E$4,0,10*ROW('Water Data'!E107)),NA())</f>
        <v>#N/A</v>
      </c>
      <c r="H113" s="99" t="e">
        <f ca="true">+IF(AND(ISNUMBER(OFFSET('Water Data'!$E$6,0,10*ROW('Water Data'!E107))),'Data Summary'!BW113="Yes"),OFFSET('Water Data'!$E$6,0,10*ROW('Water Data'!E107)),NA())</f>
        <v>#N/A</v>
      </c>
      <c r="I113" s="99" t="e">
        <f ca="true">+IF(AND(ISNUMBER(OFFSET('Water Data'!$E$9,0,10*ROW('Water Data'!E107))),'Data Summary'!BX113="Yes"),OFFSET('Water Data'!$E$9,0,10*ROW('Water Data'!E107)),NA())</f>
        <v>#N/A</v>
      </c>
      <c r="J113" s="99" t="e">
        <f ca="true">+IF(AND(ISNUMBER(OFFSET('Water Data'!$F$4,0,10*ROW('Water Data'!F107))),'Data Summary'!BY113="Yes"),100-OFFSET('Water Data'!$F$4,0,10*ROW('Water Data'!F107)),NA())</f>
        <v>#N/A</v>
      </c>
      <c r="K113" s="99" t="e">
        <f ca="true">+IF(AND(ISNUMBER(OFFSET('Water Data'!$F$6,0,10*ROW('Water Data'!F107))),'Data Summary'!BZ113="Yes"),OFFSET('Water Data'!$F$6,0,10*ROW('Water Data'!F107)),NA())</f>
        <v>#N/A</v>
      </c>
      <c r="L113" s="99" t="e">
        <f ca="true">+IF(AND(ISNUMBER(OFFSET('Water Data'!$F$9,0,10*ROW('Water Data'!F107))),'Data Summary'!CA113="Yes"),OFFSET('Water Data'!$F$9,0,10*ROW('Water Data'!F107)),NA())</f>
        <v>#N/A</v>
      </c>
      <c r="M113" s="99" t="e">
        <f ca="true">+IF(AND(ISNUMBER(OFFSET('Water Data'!$G$4,0,10*ROW('Water Data'!G107))),'Data Summary'!CB113="Yes"),100-OFFSET('Water Data'!$G$4,0,10*ROW('Water Data'!G107)),NA())</f>
        <v>#N/A</v>
      </c>
      <c r="N113" s="99" t="e">
        <f ca="true">+IF(AND(ISNUMBER(OFFSET('Water Data'!$G$6,0,10*ROW('Water Data'!G107))),'Data Summary'!CC113="Yes"),OFFSET('Water Data'!$G$6,0,10*ROW('Water Data'!G107)),NA())</f>
        <v>#N/A</v>
      </c>
      <c r="O113" s="99" t="e">
        <f ca="true">+IF(AND(ISNUMBER(OFFSET('Water Data'!$G$9,0,10*ROW('Water Data'!G107))),'Data Summary'!CD113="Yes"),OFFSET('Water Data'!$G$9,0,10*ROW('Water Data'!G107)),NA())</f>
        <v>#N/A</v>
      </c>
      <c r="P113" s="99" t="e">
        <f ca="true">+IF(AND(ISNUMBER(OFFSET('Water Data'!$H$4,0,10*ROW('Water Data'!H107))),'Data Summary'!CE113="Yes"),100-OFFSET('Water Data'!$H$4,0,10*ROW('Water Data'!H107)),NA())</f>
        <v>#N/A</v>
      </c>
      <c r="Q113" s="99" t="e">
        <f ca="true">+IF(AND(ISNUMBER(OFFSET('Water Data'!$H$6,0,10*ROW('Water Data'!H107))),'Data Summary'!CF113="Yes"),OFFSET('Water Data'!$H$6,0,10*ROW('Water Data'!H107)),NA())</f>
        <v>#N/A</v>
      </c>
      <c r="R113" s="99" t="e">
        <f ca="true">+IF(AND(ISNUMBER(OFFSET('Water Data'!$H$9,0,10*ROW('Water Data'!H107))),'Data Summary'!CG113="Yes"),OFFSET('Water Data'!$H$9,0,10*ROW('Water Data'!H107)),NA())</f>
        <v>#N/A</v>
      </c>
      <c r="S113" s="99" t="e">
        <f ca="true">+IF(AND(ISNUMBER(OFFSET('Water Data'!$I$4,0,10*ROW('Water Data'!I107))),'Data Summary'!CH113="Yes"),100-OFFSET('Water Data'!$I$4,0,10*ROW('Water Data'!I107)),NA())</f>
        <v>#N/A</v>
      </c>
      <c r="T113" s="99" t="e">
        <f ca="true">+IF(AND(ISNUMBER(OFFSET('Water Data'!$I$6,0,10*ROW('Water Data'!I107))),'Data Summary'!CI113="Yes"),OFFSET('Water Data'!$I$6,0,10*ROW('Water Data'!I107)),NA())</f>
        <v>#N/A</v>
      </c>
      <c r="U113" s="99" t="e">
        <f ca="true">+IF(AND(ISNUMBER(OFFSET('Water Data'!$I$9,0,10*ROW('Water Data'!I107))),'Data Summary'!CJ113="Yes"),OFFSET('Water Data'!$I$9,0,10*ROW('Water Data'!I107)),NA())</f>
        <v>#N/A</v>
      </c>
      <c r="V113" s="100" t="e">
        <f ca="true">+IF(AND(ISNUMBER(OFFSET('Sanitation Data'!$D$4,0,10*ROW('Sanitation Data'!D107))),'Data Summary'!CK113="Yes"),100-OFFSET('Sanitation Data'!$D$4,0,10*ROW('Sanitation Data'!D107)),NA())</f>
        <v>#N/A</v>
      </c>
      <c r="W113" s="100" t="e">
        <f ca="true">+IF(AND(ISNUMBER(OFFSET('Sanitation Data'!$D$6,0,10*ROW('Sanitation Data'!D107))),'Data Summary'!CL113="Yes"),OFFSET('Sanitation Data'!$D$6,0,10*ROW('Sanitation Data'!D107)),NA())</f>
        <v>#N/A</v>
      </c>
      <c r="X113" s="100" t="e">
        <f ca="true">+IF(AND(ISNUMBER(OFFSET('Sanitation Data'!$D$10,0,10*ROW('Sanitation Data'!D107))),'Data Summary'!CM113="Yes"),OFFSET('Sanitation Data'!$D$10,0,10*ROW('Sanitation Data'!D107)),NA())</f>
        <v>#N/A</v>
      </c>
      <c r="Y113" s="100" t="e">
        <f ca="true">+IF(AND(ISNUMBER(OFFSET('Sanitation Data'!$D$11,0,10*ROW('Sanitation Data'!D107))),'Data Summary'!CN113="Yes"),OFFSET('Sanitation Data'!$D$11,0,10*ROW('Sanitation Data'!D107)),NA())</f>
        <v>#N/A</v>
      </c>
      <c r="Z113" s="100" t="e">
        <f ca="true">+IF(AND(ISNUMBER(OFFSET('Sanitation Data'!$D$12,0,10*ROW('Sanitation Data'!D107))),'Data Summary'!CO113="Yes"),OFFSET('Sanitation Data'!$D$12,0,10*ROW('Sanitation Data'!D107)),NA())</f>
        <v>#N/A</v>
      </c>
      <c r="AA113" s="100" t="e">
        <f ca="true">+IF(AND(ISNUMBER(OFFSET('Sanitation Data'!$E$4,0,10*ROW('Sanitation Data'!E107))),'Data Summary'!CP113="Yes"),100-OFFSET('Sanitation Data'!$E$4,0,10*ROW('Sanitation Data'!E107)),NA())</f>
        <v>#N/A</v>
      </c>
      <c r="AB113" s="100" t="e">
        <f ca="true">+IF(AND(ISNUMBER(OFFSET('Sanitation Data'!$E$6,0,10*ROW('Sanitation Data'!E107))),'Data Summary'!CQ113="Yes"),OFFSET('Sanitation Data'!$E$6,0,10*ROW('Sanitation Data'!E107)),NA())</f>
        <v>#N/A</v>
      </c>
      <c r="AC113" s="100" t="e">
        <f ca="true">+IF(AND(ISNUMBER(OFFSET('Sanitation Data'!$E$10,0,10*ROW('Sanitation Data'!E107))),'Data Summary'!CR113="Yes"),OFFSET('Sanitation Data'!$E$10,0,10*ROW('Sanitation Data'!E107)),NA())</f>
        <v>#N/A</v>
      </c>
      <c r="AD113" s="100" t="e">
        <f ca="true">+IF(AND(ISNUMBER(OFFSET('Sanitation Data'!$E$11,0,10*ROW('Sanitation Data'!E107))),'Data Summary'!CS113="Yes"),OFFSET('Sanitation Data'!$E$11,0,10*ROW('Sanitation Data'!E107)),NA())</f>
        <v>#N/A</v>
      </c>
      <c r="AE113" s="100" t="e">
        <f ca="true">+IF(AND(ISNUMBER(OFFSET('Sanitation Data'!$E$12,0,10*ROW('Sanitation Data'!E107))),'Data Summary'!CT113="Yes"),OFFSET('Sanitation Data'!$E$12,0,10*ROW('Sanitation Data'!E107)),NA())</f>
        <v>#N/A</v>
      </c>
      <c r="AF113" s="100" t="e">
        <f ca="true">+IF(AND(ISNUMBER(OFFSET('Sanitation Data'!$F$4,0,10*ROW('Sanitation Data'!F107))),'Data Summary'!CU113="Yes"),100-OFFSET('Sanitation Data'!$F$4,0,10*ROW('Sanitation Data'!F107)),NA())</f>
        <v>#N/A</v>
      </c>
      <c r="AG113" s="100" t="e">
        <f ca="true">+IF(AND(ISNUMBER(OFFSET('Sanitation Data'!$F$6,0,10*ROW('Sanitation Data'!F107))),'Data Summary'!CV113="Yes"),OFFSET('Sanitation Data'!$F$6,0,10*ROW('Sanitation Data'!F107)),NA())</f>
        <v>#N/A</v>
      </c>
      <c r="AH113" s="100" t="e">
        <f ca="true">+IF(AND(ISNUMBER(OFFSET('Sanitation Data'!$F$10,0,10*ROW('Sanitation Data'!F107))),'Data Summary'!CW113="Yes"),OFFSET('Sanitation Data'!$F$10,0,10*ROW('Sanitation Data'!F107)),NA())</f>
        <v>#N/A</v>
      </c>
      <c r="AI113" s="100" t="e">
        <f ca="true">+IF(AND(ISNUMBER(OFFSET('Sanitation Data'!$F$11,0,10*ROW('Sanitation Data'!F107))),'Data Summary'!CX113="Yes"),OFFSET('Sanitation Data'!$F$11,0,10*ROW('Sanitation Data'!F107)),NA())</f>
        <v>#N/A</v>
      </c>
      <c r="AJ113" s="100" t="e">
        <f ca="true">+IF(AND(ISNUMBER(OFFSET('Sanitation Data'!$F$12,0,10*ROW('Sanitation Data'!F107))),'Data Summary'!CY113="Yes"),OFFSET('Sanitation Data'!$F$12,0,10*ROW('Sanitation Data'!F107)),NA())</f>
        <v>#N/A</v>
      </c>
      <c r="AK113" s="100" t="e">
        <f ca="true">+IF(AND(ISNUMBER(OFFSET('Sanitation Data'!$G$4,0,10*ROW('Sanitation Data'!G107))),'Data Summary'!CZ113="Yes"),100-OFFSET('Sanitation Data'!$G$4,0,10*ROW('Sanitation Data'!G107)),NA())</f>
        <v>#N/A</v>
      </c>
      <c r="AL113" s="100" t="e">
        <f ca="true">+IF(AND(ISNUMBER(OFFSET('Sanitation Data'!$G$6,0,10*ROW('Sanitation Data'!G107))),'Data Summary'!DA113="Yes"),OFFSET('Sanitation Data'!$G$6,0,10*ROW('Sanitation Data'!G107)),NA())</f>
        <v>#N/A</v>
      </c>
      <c r="AM113" s="100" t="e">
        <f ca="true">+IF(AND(ISNUMBER(OFFSET('Sanitation Data'!$G$10,0,10*ROW('Sanitation Data'!G107))),'Data Summary'!DB113="Yes"),OFFSET('Sanitation Data'!$G$10,0,10*ROW('Sanitation Data'!G107)),NA())</f>
        <v>#N/A</v>
      </c>
      <c r="AN113" s="100" t="e">
        <f ca="true">+IF(AND(ISNUMBER(OFFSET('Sanitation Data'!$G$11,0,10*ROW('Sanitation Data'!G107))),'Data Summary'!DC113="Yes"),OFFSET('Sanitation Data'!$G$11,0,10*ROW('Sanitation Data'!G107)),NA())</f>
        <v>#N/A</v>
      </c>
      <c r="AO113" s="100" t="e">
        <f ca="true">+IF(AND(ISNUMBER(OFFSET('Sanitation Data'!$G$12,0,10*ROW('Sanitation Data'!G107))),'Data Summary'!DD113="Yes"),OFFSET('Sanitation Data'!$G$12,0,10*ROW('Sanitation Data'!G107)),NA())</f>
        <v>#N/A</v>
      </c>
      <c r="AP113" s="100" t="e">
        <f ca="true">+IF(AND(ISNUMBER(OFFSET('Sanitation Data'!$H$4,0,10*ROW('Sanitation Data'!H107))),'Data Summary'!DE113="Yes"),100-OFFSET('Sanitation Data'!$H$4,0,10*ROW('Sanitation Data'!H107)),NA())</f>
        <v>#N/A</v>
      </c>
      <c r="AQ113" s="100" t="e">
        <f ca="true">+IF(AND(ISNUMBER(OFFSET('Sanitation Data'!$H$6,0,10*ROW('Sanitation Data'!H107))),'Data Summary'!DF113="Yes"),OFFSET('Sanitation Data'!$H$6,0,10*ROW('Sanitation Data'!H107)),NA())</f>
        <v>#N/A</v>
      </c>
      <c r="AR113" s="100" t="e">
        <f ca="true">+IF(AND(ISNUMBER(OFFSET('Sanitation Data'!$H$10,0,10*ROW('Sanitation Data'!H107))),'Data Summary'!DG113="Yes"),OFFSET('Sanitation Data'!$H$10,0,10*ROW('Sanitation Data'!H107)),NA())</f>
        <v>#N/A</v>
      </c>
      <c r="AS113" s="100" t="e">
        <f ca="true">+IF(AND(ISNUMBER(OFFSET('Sanitation Data'!$H$11,0,10*ROW('Sanitation Data'!H107))),'Data Summary'!DH113="Yes"),OFFSET('Sanitation Data'!$H$11,0,10*ROW('Sanitation Data'!H107)),NA())</f>
        <v>#N/A</v>
      </c>
      <c r="AT113" s="100" t="e">
        <f ca="true">+IF(AND(ISNUMBER(OFFSET('Sanitation Data'!$H$12,0,10*ROW('Sanitation Data'!H107))),'Data Summary'!DI113="Yes"),OFFSET('Sanitation Data'!$H$12,0,10*ROW('Sanitation Data'!H107)),NA())</f>
        <v>#N/A</v>
      </c>
      <c r="AU113" s="100" t="e">
        <f ca="true">+IF(AND(ISNUMBER(OFFSET('Sanitation Data'!$I$4,0,10*ROW('Sanitation Data'!I107))),'Data Summary'!DJ113="Yes"),100-OFFSET('Sanitation Data'!$I$4,0,10*ROW('Sanitation Data'!I107)),NA())</f>
        <v>#N/A</v>
      </c>
      <c r="AV113" s="100" t="e">
        <f ca="true">+IF(AND(ISNUMBER(OFFSET('Sanitation Data'!$I$6,0,10*ROW('Sanitation Data'!I107))),'Data Summary'!DK113="Yes"),OFFSET('Sanitation Data'!$I$6,0,10*ROW('Sanitation Data'!I107)),NA())</f>
        <v>#N/A</v>
      </c>
      <c r="AW113" s="100" t="e">
        <f ca="true">+IF(AND(ISNUMBER(OFFSET('Sanitation Data'!$I$10,0,10*ROW('Sanitation Data'!I107))),'Data Summary'!DL113="Yes"),OFFSET('Sanitation Data'!$I$10,0,10*ROW('Sanitation Data'!I107)),NA())</f>
        <v>#N/A</v>
      </c>
      <c r="AX113" s="100" t="e">
        <f ca="true">+IF(AND(ISNUMBER(OFFSET('Sanitation Data'!$I$11,0,10*ROW('Sanitation Data'!I107))),'Data Summary'!DM113="Yes"),OFFSET('Sanitation Data'!$I$11,0,10*ROW('Sanitation Data'!I107)),NA())</f>
        <v>#N/A</v>
      </c>
      <c r="AY113" s="100" t="e">
        <f ca="true">+IF(AND(ISNUMBER(OFFSET('Sanitation Data'!$I$12,0,10*ROW('Sanitation Data'!I107))),'Data Summary'!DN113="Yes"),OFFSET('Sanitation Data'!$I$12,0,10*ROW('Sanitation Data'!I107)),NA())</f>
        <v>#N/A</v>
      </c>
      <c r="AZ113" s="101" t="e">
        <f ca="true">+IF(AND(ISNUMBER(OFFSET('Hygiene Data'!$D$5,0,10*ROW('Hygiene Data'!D107))),'Data Summary'!DO113="Yes"),OFFSET('Hygiene Data'!$D$5,0,10*ROW('Hygiene Data'!D107)),NA())</f>
        <v>#N/A</v>
      </c>
      <c r="BA113" s="101" t="e">
        <f ca="true">+IF(AND(ISNUMBER(OFFSET('Hygiene Data'!$D$7,0,10*ROW('Hygiene Data'!D107))),'Data Summary'!DP113="Yes"),OFFSET('Hygiene Data'!$D$7,0,10*ROW('Hygiene Data'!D107)),NA())</f>
        <v>#N/A</v>
      </c>
      <c r="BB113" s="101" t="e">
        <f ca="true">+IF(AND(ISNUMBER(OFFSET('Hygiene Data'!$D$9,0,10*ROW('Hygiene Data'!D107))),'Data Summary'!DQ113="Yes"),OFFSET('Hygiene Data'!$D$9,0,10*ROW('Hygiene Data'!D107)),NA())</f>
        <v>#N/A</v>
      </c>
      <c r="BC113" s="101" t="e">
        <f ca="true">+IF(AND(ISNUMBER(OFFSET('Hygiene Data'!$E$5,0,10*ROW('Hygiene Data'!E107))),'Data Summary'!DR113="Yes"),OFFSET('Hygiene Data'!$E$5,0,10*ROW('Hygiene Data'!E107)),NA())</f>
        <v>#N/A</v>
      </c>
      <c r="BD113" s="101" t="e">
        <f ca="true">+IF(AND(ISNUMBER(OFFSET('Hygiene Data'!$E$7,0,10*ROW('Hygiene Data'!E107))),'Data Summary'!DS113="Yes"),OFFSET('Hygiene Data'!$E$7,0,10*ROW('Hygiene Data'!E107)),NA())</f>
        <v>#N/A</v>
      </c>
      <c r="BE113" s="101" t="e">
        <f ca="true">+IF(AND(ISNUMBER(OFFSET('Hygiene Data'!$E$9,0,10*ROW('Hygiene Data'!E107))),'Data Summary'!DT113="Yes"),OFFSET('Hygiene Data'!$E$9,0,10*ROW('Hygiene Data'!E107)),NA())</f>
        <v>#N/A</v>
      </c>
      <c r="BF113" s="101" t="e">
        <f ca="true">+IF(AND(ISNUMBER(OFFSET('Hygiene Data'!$F$5,0,10*ROW('Hygiene Data'!F107))),'Data Summary'!DU113="Yes"),OFFSET('Hygiene Data'!$F$5,0,10*ROW('Hygiene Data'!F107)),NA())</f>
        <v>#N/A</v>
      </c>
      <c r="BG113" s="101" t="e">
        <f ca="true">+IF(AND(ISNUMBER(OFFSET('Hygiene Data'!$F$7,0,10*ROW('Hygiene Data'!F107))),'Data Summary'!DV113="Yes"),OFFSET('Hygiene Data'!$F$7,0,10*ROW('Hygiene Data'!F107)),NA())</f>
        <v>#N/A</v>
      </c>
      <c r="BH113" s="101" t="e">
        <f ca="true">+IF(AND(ISNUMBER(OFFSET('Hygiene Data'!$F$9,0,10*ROW('Hygiene Data'!F107))),'Data Summary'!DW113="Yes"),OFFSET('Hygiene Data'!$F$9,0,10*ROW('Hygiene Data'!F107)),NA())</f>
        <v>#N/A</v>
      </c>
      <c r="BI113" s="101" t="e">
        <f ca="true">+IF(AND(ISNUMBER(OFFSET('Hygiene Data'!$G$5,0,10*ROW('Hygiene Data'!G107))),'Data Summary'!DX113="Yes"),OFFSET('Hygiene Data'!$G$5,0,10*ROW('Hygiene Data'!G107)),NA())</f>
        <v>#N/A</v>
      </c>
      <c r="BJ113" s="101" t="e">
        <f ca="true">+IF(AND(ISNUMBER(OFFSET('Hygiene Data'!$G$7,0,10*ROW('Hygiene Data'!G107))),'Data Summary'!DY113="Yes"),OFFSET('Hygiene Data'!$G$7,0,10*ROW('Hygiene Data'!G107)),NA())</f>
        <v>#N/A</v>
      </c>
      <c r="BK113" s="101" t="e">
        <f ca="true">+IF(AND(ISNUMBER(OFFSET('Hygiene Data'!$G$9,0,10*ROW('Hygiene Data'!G107))),'Data Summary'!DZ113="Yes"),OFFSET('Hygiene Data'!$G$9,0,10*ROW('Hygiene Data'!G107)),NA())</f>
        <v>#N/A</v>
      </c>
      <c r="BL113" s="101" t="e">
        <f ca="true">+IF(AND(ISNUMBER(OFFSET('Hygiene Data'!$H$5,0,10*ROW('Hygiene Data'!H107))),'Data Summary'!EA113="Yes"),OFFSET('Hygiene Data'!$H$5,0,10*ROW('Hygiene Data'!H107)),NA())</f>
        <v>#N/A</v>
      </c>
      <c r="BM113" s="101" t="e">
        <f ca="true">+IF(AND(ISNUMBER(OFFSET('Hygiene Data'!$H$7,0,10*ROW('Hygiene Data'!H107))),'Data Summary'!EB113="Yes"),OFFSET('Hygiene Data'!$H$7,0,10*ROW('Hygiene Data'!H107)),NA())</f>
        <v>#N/A</v>
      </c>
      <c r="BN113" s="101" t="e">
        <f ca="true">+IF(AND(ISNUMBER(OFFSET('Hygiene Data'!$H$9,0,10*ROW('Hygiene Data'!H107))),'Data Summary'!EC113="Yes"),OFFSET('Hygiene Data'!$H$9,0,10*ROW('Hygiene Data'!H107)),NA())</f>
        <v>#N/A</v>
      </c>
      <c r="BO113" s="101" t="e">
        <f ca="true">+IF(AND(ISNUMBER(OFFSET('Hygiene Data'!$I$5,0,10*ROW('Hygiene Data'!I107))),'Data Summary'!ED113="Yes"),OFFSET('Hygiene Data'!$I$5,0,10*ROW('Hygiene Data'!I107)),NA())</f>
        <v>#N/A</v>
      </c>
      <c r="BP113" s="101" t="e">
        <f ca="true">+IF(AND(ISNUMBER(OFFSET('Hygiene Data'!$I$7,0,10*ROW('Hygiene Data'!I107))),'Data Summary'!EE113="Yes"),OFFSET('Hygiene Data'!$I$7,0,10*ROW('Hygiene Data'!I107)),NA())</f>
        <v>#N/A</v>
      </c>
      <c r="BQ113" s="101" t="e">
        <f ca="true">+IF(AND(ISNUMBER(OFFSET('Hygiene Data'!$I$9,0,10*ROW('Hygiene Data'!I107))),'Data Summary'!EF113="Yes"),OFFSET('Hygiene Data'!$I$9,0,10*ROW('Hygiene Data'!I107)),NA())</f>
        <v>#N/A</v>
      </c>
    </row>
    <row xmlns:x14ac="http://schemas.microsoft.com/office/spreadsheetml/2009/9/ac" r="114" x14ac:dyDescent="0.2">
      <c r="A114" s="362" t="e">
        <f ca="true">+RIGHT('Data Summary'!A114,LEN('Data Summary'!A114)-9)</f>
        <v>#VALUE!</v>
      </c>
      <c r="B114" s="38" t="str">
        <f ca="true">+IF(ISTEXT('Data Summary'!B114),'Data Summary'!B114,"")</f>
        <v/>
      </c>
      <c r="C114" s="361" t="e">
        <f ca="true">+VALUE('Data Summary'!C114)</f>
        <v>#VALUE!</v>
      </c>
      <c r="D114" s="99" t="e">
        <f ca="true">+IF(AND(ISNUMBER(OFFSET('Water Data'!$D$4,0,10*ROW('Water Data'!D108))),'Data Summary'!BS114="Yes"),100-OFFSET('Water Data'!$D$4,0,10*ROW('Water Data'!D108)),NA())</f>
        <v>#N/A</v>
      </c>
      <c r="E114" s="99" t="e">
        <f ca="true">+IF(AND(ISNUMBER(OFFSET('Water Data'!$D$6,0,10*ROW('Water Data'!D108))),'Data Summary'!BT114="Yes"),OFFSET('Water Data'!$D$6,0,10*ROW('Water Data'!D108)),NA())</f>
        <v>#N/A</v>
      </c>
      <c r="F114" s="99" t="e">
        <f ca="true">+IF(AND(ISNUMBER(OFFSET('Water Data'!$D$9,0,10*ROW('Water Data'!D108))),'Data Summary'!BU114="Yes"),OFFSET('Water Data'!$D$9,0,10*ROW('Water Data'!D108)),NA())</f>
        <v>#N/A</v>
      </c>
      <c r="G114" s="99" t="e">
        <f ca="true">+IF(AND(ISNUMBER(OFFSET('Water Data'!$E$4,0,10*ROW('Water Data'!E108))),'Data Summary'!BV114="Yes"),100-OFFSET('Water Data'!$E$4,0,10*ROW('Water Data'!E108)),NA())</f>
        <v>#N/A</v>
      </c>
      <c r="H114" s="99" t="e">
        <f ca="true">+IF(AND(ISNUMBER(OFFSET('Water Data'!$E$6,0,10*ROW('Water Data'!E108))),'Data Summary'!BW114="Yes"),OFFSET('Water Data'!$E$6,0,10*ROW('Water Data'!E108)),NA())</f>
        <v>#N/A</v>
      </c>
      <c r="I114" s="99" t="e">
        <f ca="true">+IF(AND(ISNUMBER(OFFSET('Water Data'!$E$9,0,10*ROW('Water Data'!E108))),'Data Summary'!BX114="Yes"),OFFSET('Water Data'!$E$9,0,10*ROW('Water Data'!E108)),NA())</f>
        <v>#N/A</v>
      </c>
      <c r="J114" s="99" t="e">
        <f ca="true">+IF(AND(ISNUMBER(OFFSET('Water Data'!$F$4,0,10*ROW('Water Data'!F108))),'Data Summary'!BY114="Yes"),100-OFFSET('Water Data'!$F$4,0,10*ROW('Water Data'!F108)),NA())</f>
        <v>#N/A</v>
      </c>
      <c r="K114" s="99" t="e">
        <f ca="true">+IF(AND(ISNUMBER(OFFSET('Water Data'!$F$6,0,10*ROW('Water Data'!F108))),'Data Summary'!BZ114="Yes"),OFFSET('Water Data'!$F$6,0,10*ROW('Water Data'!F108)),NA())</f>
        <v>#N/A</v>
      </c>
      <c r="L114" s="99" t="e">
        <f ca="true">+IF(AND(ISNUMBER(OFFSET('Water Data'!$F$9,0,10*ROW('Water Data'!F108))),'Data Summary'!CA114="Yes"),OFFSET('Water Data'!$F$9,0,10*ROW('Water Data'!F108)),NA())</f>
        <v>#N/A</v>
      </c>
      <c r="M114" s="99" t="e">
        <f ca="true">+IF(AND(ISNUMBER(OFFSET('Water Data'!$G$4,0,10*ROW('Water Data'!G108))),'Data Summary'!CB114="Yes"),100-OFFSET('Water Data'!$G$4,0,10*ROW('Water Data'!G108)),NA())</f>
        <v>#N/A</v>
      </c>
      <c r="N114" s="99" t="e">
        <f ca="true">+IF(AND(ISNUMBER(OFFSET('Water Data'!$G$6,0,10*ROW('Water Data'!G108))),'Data Summary'!CC114="Yes"),OFFSET('Water Data'!$G$6,0,10*ROW('Water Data'!G108)),NA())</f>
        <v>#N/A</v>
      </c>
      <c r="O114" s="99" t="e">
        <f ca="true">+IF(AND(ISNUMBER(OFFSET('Water Data'!$G$9,0,10*ROW('Water Data'!G108))),'Data Summary'!CD114="Yes"),OFFSET('Water Data'!$G$9,0,10*ROW('Water Data'!G108)),NA())</f>
        <v>#N/A</v>
      </c>
      <c r="P114" s="99" t="e">
        <f ca="true">+IF(AND(ISNUMBER(OFFSET('Water Data'!$H$4,0,10*ROW('Water Data'!H108))),'Data Summary'!CE114="Yes"),100-OFFSET('Water Data'!$H$4,0,10*ROW('Water Data'!H108)),NA())</f>
        <v>#N/A</v>
      </c>
      <c r="Q114" s="99" t="e">
        <f ca="true">+IF(AND(ISNUMBER(OFFSET('Water Data'!$H$6,0,10*ROW('Water Data'!H108))),'Data Summary'!CF114="Yes"),OFFSET('Water Data'!$H$6,0,10*ROW('Water Data'!H108)),NA())</f>
        <v>#N/A</v>
      </c>
      <c r="R114" s="99" t="e">
        <f ca="true">+IF(AND(ISNUMBER(OFFSET('Water Data'!$H$9,0,10*ROW('Water Data'!H108))),'Data Summary'!CG114="Yes"),OFFSET('Water Data'!$H$9,0,10*ROW('Water Data'!H108)),NA())</f>
        <v>#N/A</v>
      </c>
      <c r="S114" s="99" t="e">
        <f ca="true">+IF(AND(ISNUMBER(OFFSET('Water Data'!$I$4,0,10*ROW('Water Data'!I108))),'Data Summary'!CH114="Yes"),100-OFFSET('Water Data'!$I$4,0,10*ROW('Water Data'!I108)),NA())</f>
        <v>#N/A</v>
      </c>
      <c r="T114" s="99" t="e">
        <f ca="true">+IF(AND(ISNUMBER(OFFSET('Water Data'!$I$6,0,10*ROW('Water Data'!I108))),'Data Summary'!CI114="Yes"),OFFSET('Water Data'!$I$6,0,10*ROW('Water Data'!I108)),NA())</f>
        <v>#N/A</v>
      </c>
      <c r="U114" s="99" t="e">
        <f ca="true">+IF(AND(ISNUMBER(OFFSET('Water Data'!$I$9,0,10*ROW('Water Data'!I108))),'Data Summary'!CJ114="Yes"),OFFSET('Water Data'!$I$9,0,10*ROW('Water Data'!I108)),NA())</f>
        <v>#N/A</v>
      </c>
      <c r="V114" s="100" t="e">
        <f ca="true">+IF(AND(ISNUMBER(OFFSET('Sanitation Data'!$D$4,0,10*ROW('Sanitation Data'!D108))),'Data Summary'!CK114="Yes"),100-OFFSET('Sanitation Data'!$D$4,0,10*ROW('Sanitation Data'!D108)),NA())</f>
        <v>#N/A</v>
      </c>
      <c r="W114" s="100" t="e">
        <f ca="true">+IF(AND(ISNUMBER(OFFSET('Sanitation Data'!$D$6,0,10*ROW('Sanitation Data'!D108))),'Data Summary'!CL114="Yes"),OFFSET('Sanitation Data'!$D$6,0,10*ROW('Sanitation Data'!D108)),NA())</f>
        <v>#N/A</v>
      </c>
      <c r="X114" s="100" t="e">
        <f ca="true">+IF(AND(ISNUMBER(OFFSET('Sanitation Data'!$D$10,0,10*ROW('Sanitation Data'!D108))),'Data Summary'!CM114="Yes"),OFFSET('Sanitation Data'!$D$10,0,10*ROW('Sanitation Data'!D108)),NA())</f>
        <v>#N/A</v>
      </c>
      <c r="Y114" s="100" t="e">
        <f ca="true">+IF(AND(ISNUMBER(OFFSET('Sanitation Data'!$D$11,0,10*ROW('Sanitation Data'!D108))),'Data Summary'!CN114="Yes"),OFFSET('Sanitation Data'!$D$11,0,10*ROW('Sanitation Data'!D108)),NA())</f>
        <v>#N/A</v>
      </c>
      <c r="Z114" s="100" t="e">
        <f ca="true">+IF(AND(ISNUMBER(OFFSET('Sanitation Data'!$D$12,0,10*ROW('Sanitation Data'!D108))),'Data Summary'!CO114="Yes"),OFFSET('Sanitation Data'!$D$12,0,10*ROW('Sanitation Data'!D108)),NA())</f>
        <v>#N/A</v>
      </c>
      <c r="AA114" s="100" t="e">
        <f ca="true">+IF(AND(ISNUMBER(OFFSET('Sanitation Data'!$E$4,0,10*ROW('Sanitation Data'!E108))),'Data Summary'!CP114="Yes"),100-OFFSET('Sanitation Data'!$E$4,0,10*ROW('Sanitation Data'!E108)),NA())</f>
        <v>#N/A</v>
      </c>
      <c r="AB114" s="100" t="e">
        <f ca="true">+IF(AND(ISNUMBER(OFFSET('Sanitation Data'!$E$6,0,10*ROW('Sanitation Data'!E108))),'Data Summary'!CQ114="Yes"),OFFSET('Sanitation Data'!$E$6,0,10*ROW('Sanitation Data'!E108)),NA())</f>
        <v>#N/A</v>
      </c>
      <c r="AC114" s="100" t="e">
        <f ca="true">+IF(AND(ISNUMBER(OFFSET('Sanitation Data'!$E$10,0,10*ROW('Sanitation Data'!E108))),'Data Summary'!CR114="Yes"),OFFSET('Sanitation Data'!$E$10,0,10*ROW('Sanitation Data'!E108)),NA())</f>
        <v>#N/A</v>
      </c>
      <c r="AD114" s="100" t="e">
        <f ca="true">+IF(AND(ISNUMBER(OFFSET('Sanitation Data'!$E$11,0,10*ROW('Sanitation Data'!E108))),'Data Summary'!CS114="Yes"),OFFSET('Sanitation Data'!$E$11,0,10*ROW('Sanitation Data'!E108)),NA())</f>
        <v>#N/A</v>
      </c>
      <c r="AE114" s="100" t="e">
        <f ca="true">+IF(AND(ISNUMBER(OFFSET('Sanitation Data'!$E$12,0,10*ROW('Sanitation Data'!E108))),'Data Summary'!CT114="Yes"),OFFSET('Sanitation Data'!$E$12,0,10*ROW('Sanitation Data'!E108)),NA())</f>
        <v>#N/A</v>
      </c>
      <c r="AF114" s="100" t="e">
        <f ca="true">+IF(AND(ISNUMBER(OFFSET('Sanitation Data'!$F$4,0,10*ROW('Sanitation Data'!F108))),'Data Summary'!CU114="Yes"),100-OFFSET('Sanitation Data'!$F$4,0,10*ROW('Sanitation Data'!F108)),NA())</f>
        <v>#N/A</v>
      </c>
      <c r="AG114" s="100" t="e">
        <f ca="true">+IF(AND(ISNUMBER(OFFSET('Sanitation Data'!$F$6,0,10*ROW('Sanitation Data'!F108))),'Data Summary'!CV114="Yes"),OFFSET('Sanitation Data'!$F$6,0,10*ROW('Sanitation Data'!F108)),NA())</f>
        <v>#N/A</v>
      </c>
      <c r="AH114" s="100" t="e">
        <f ca="true">+IF(AND(ISNUMBER(OFFSET('Sanitation Data'!$F$10,0,10*ROW('Sanitation Data'!F108))),'Data Summary'!CW114="Yes"),OFFSET('Sanitation Data'!$F$10,0,10*ROW('Sanitation Data'!F108)),NA())</f>
        <v>#N/A</v>
      </c>
      <c r="AI114" s="100" t="e">
        <f ca="true">+IF(AND(ISNUMBER(OFFSET('Sanitation Data'!$F$11,0,10*ROW('Sanitation Data'!F108))),'Data Summary'!CX114="Yes"),OFFSET('Sanitation Data'!$F$11,0,10*ROW('Sanitation Data'!F108)),NA())</f>
        <v>#N/A</v>
      </c>
      <c r="AJ114" s="100" t="e">
        <f ca="true">+IF(AND(ISNUMBER(OFFSET('Sanitation Data'!$F$12,0,10*ROW('Sanitation Data'!F108))),'Data Summary'!CY114="Yes"),OFFSET('Sanitation Data'!$F$12,0,10*ROW('Sanitation Data'!F108)),NA())</f>
        <v>#N/A</v>
      </c>
      <c r="AK114" s="100" t="e">
        <f ca="true">+IF(AND(ISNUMBER(OFFSET('Sanitation Data'!$G$4,0,10*ROW('Sanitation Data'!G108))),'Data Summary'!CZ114="Yes"),100-OFFSET('Sanitation Data'!$G$4,0,10*ROW('Sanitation Data'!G108)),NA())</f>
        <v>#N/A</v>
      </c>
      <c r="AL114" s="100" t="e">
        <f ca="true">+IF(AND(ISNUMBER(OFFSET('Sanitation Data'!$G$6,0,10*ROW('Sanitation Data'!G108))),'Data Summary'!DA114="Yes"),OFFSET('Sanitation Data'!$G$6,0,10*ROW('Sanitation Data'!G108)),NA())</f>
        <v>#N/A</v>
      </c>
      <c r="AM114" s="100" t="e">
        <f ca="true">+IF(AND(ISNUMBER(OFFSET('Sanitation Data'!$G$10,0,10*ROW('Sanitation Data'!G108))),'Data Summary'!DB114="Yes"),OFFSET('Sanitation Data'!$G$10,0,10*ROW('Sanitation Data'!G108)),NA())</f>
        <v>#N/A</v>
      </c>
      <c r="AN114" s="100" t="e">
        <f ca="true">+IF(AND(ISNUMBER(OFFSET('Sanitation Data'!$G$11,0,10*ROW('Sanitation Data'!G108))),'Data Summary'!DC114="Yes"),OFFSET('Sanitation Data'!$G$11,0,10*ROW('Sanitation Data'!G108)),NA())</f>
        <v>#N/A</v>
      </c>
      <c r="AO114" s="100" t="e">
        <f ca="true">+IF(AND(ISNUMBER(OFFSET('Sanitation Data'!$G$12,0,10*ROW('Sanitation Data'!G108))),'Data Summary'!DD114="Yes"),OFFSET('Sanitation Data'!$G$12,0,10*ROW('Sanitation Data'!G108)),NA())</f>
        <v>#N/A</v>
      </c>
      <c r="AP114" s="100" t="e">
        <f ca="true">+IF(AND(ISNUMBER(OFFSET('Sanitation Data'!$H$4,0,10*ROW('Sanitation Data'!H108))),'Data Summary'!DE114="Yes"),100-OFFSET('Sanitation Data'!$H$4,0,10*ROW('Sanitation Data'!H108)),NA())</f>
        <v>#N/A</v>
      </c>
      <c r="AQ114" s="100" t="e">
        <f ca="true">+IF(AND(ISNUMBER(OFFSET('Sanitation Data'!$H$6,0,10*ROW('Sanitation Data'!H108))),'Data Summary'!DF114="Yes"),OFFSET('Sanitation Data'!$H$6,0,10*ROW('Sanitation Data'!H108)),NA())</f>
        <v>#N/A</v>
      </c>
      <c r="AR114" s="100" t="e">
        <f ca="true">+IF(AND(ISNUMBER(OFFSET('Sanitation Data'!$H$10,0,10*ROW('Sanitation Data'!H108))),'Data Summary'!DG114="Yes"),OFFSET('Sanitation Data'!$H$10,0,10*ROW('Sanitation Data'!H108)),NA())</f>
        <v>#N/A</v>
      </c>
      <c r="AS114" s="100" t="e">
        <f ca="true">+IF(AND(ISNUMBER(OFFSET('Sanitation Data'!$H$11,0,10*ROW('Sanitation Data'!H108))),'Data Summary'!DH114="Yes"),OFFSET('Sanitation Data'!$H$11,0,10*ROW('Sanitation Data'!H108)),NA())</f>
        <v>#N/A</v>
      </c>
      <c r="AT114" s="100" t="e">
        <f ca="true">+IF(AND(ISNUMBER(OFFSET('Sanitation Data'!$H$12,0,10*ROW('Sanitation Data'!H108))),'Data Summary'!DI114="Yes"),OFFSET('Sanitation Data'!$H$12,0,10*ROW('Sanitation Data'!H108)),NA())</f>
        <v>#N/A</v>
      </c>
      <c r="AU114" s="100" t="e">
        <f ca="true">+IF(AND(ISNUMBER(OFFSET('Sanitation Data'!$I$4,0,10*ROW('Sanitation Data'!I108))),'Data Summary'!DJ114="Yes"),100-OFFSET('Sanitation Data'!$I$4,0,10*ROW('Sanitation Data'!I108)),NA())</f>
        <v>#N/A</v>
      </c>
      <c r="AV114" s="100" t="e">
        <f ca="true">+IF(AND(ISNUMBER(OFFSET('Sanitation Data'!$I$6,0,10*ROW('Sanitation Data'!I108))),'Data Summary'!DK114="Yes"),OFFSET('Sanitation Data'!$I$6,0,10*ROW('Sanitation Data'!I108)),NA())</f>
        <v>#N/A</v>
      </c>
      <c r="AW114" s="100" t="e">
        <f ca="true">+IF(AND(ISNUMBER(OFFSET('Sanitation Data'!$I$10,0,10*ROW('Sanitation Data'!I108))),'Data Summary'!DL114="Yes"),OFFSET('Sanitation Data'!$I$10,0,10*ROW('Sanitation Data'!I108)),NA())</f>
        <v>#N/A</v>
      </c>
      <c r="AX114" s="100" t="e">
        <f ca="true">+IF(AND(ISNUMBER(OFFSET('Sanitation Data'!$I$11,0,10*ROW('Sanitation Data'!I108))),'Data Summary'!DM114="Yes"),OFFSET('Sanitation Data'!$I$11,0,10*ROW('Sanitation Data'!I108)),NA())</f>
        <v>#N/A</v>
      </c>
      <c r="AY114" s="100" t="e">
        <f ca="true">+IF(AND(ISNUMBER(OFFSET('Sanitation Data'!$I$12,0,10*ROW('Sanitation Data'!I108))),'Data Summary'!DN114="Yes"),OFFSET('Sanitation Data'!$I$12,0,10*ROW('Sanitation Data'!I108)),NA())</f>
        <v>#N/A</v>
      </c>
      <c r="AZ114" s="101" t="e">
        <f ca="true">+IF(AND(ISNUMBER(OFFSET('Hygiene Data'!$D$5,0,10*ROW('Hygiene Data'!D108))),'Data Summary'!DO114="Yes"),OFFSET('Hygiene Data'!$D$5,0,10*ROW('Hygiene Data'!D108)),NA())</f>
        <v>#N/A</v>
      </c>
      <c r="BA114" s="101" t="e">
        <f ca="true">+IF(AND(ISNUMBER(OFFSET('Hygiene Data'!$D$7,0,10*ROW('Hygiene Data'!D108))),'Data Summary'!DP114="Yes"),OFFSET('Hygiene Data'!$D$7,0,10*ROW('Hygiene Data'!D108)),NA())</f>
        <v>#N/A</v>
      </c>
      <c r="BB114" s="101" t="e">
        <f ca="true">+IF(AND(ISNUMBER(OFFSET('Hygiene Data'!$D$9,0,10*ROW('Hygiene Data'!D108))),'Data Summary'!DQ114="Yes"),OFFSET('Hygiene Data'!$D$9,0,10*ROW('Hygiene Data'!D108)),NA())</f>
        <v>#N/A</v>
      </c>
      <c r="BC114" s="101" t="e">
        <f ca="true">+IF(AND(ISNUMBER(OFFSET('Hygiene Data'!$E$5,0,10*ROW('Hygiene Data'!E108))),'Data Summary'!DR114="Yes"),OFFSET('Hygiene Data'!$E$5,0,10*ROW('Hygiene Data'!E108)),NA())</f>
        <v>#N/A</v>
      </c>
      <c r="BD114" s="101" t="e">
        <f ca="true">+IF(AND(ISNUMBER(OFFSET('Hygiene Data'!$E$7,0,10*ROW('Hygiene Data'!E108))),'Data Summary'!DS114="Yes"),OFFSET('Hygiene Data'!$E$7,0,10*ROW('Hygiene Data'!E108)),NA())</f>
        <v>#N/A</v>
      </c>
      <c r="BE114" s="101" t="e">
        <f ca="true">+IF(AND(ISNUMBER(OFFSET('Hygiene Data'!$E$9,0,10*ROW('Hygiene Data'!E108))),'Data Summary'!DT114="Yes"),OFFSET('Hygiene Data'!$E$9,0,10*ROW('Hygiene Data'!E108)),NA())</f>
        <v>#N/A</v>
      </c>
      <c r="BF114" s="101" t="e">
        <f ca="true">+IF(AND(ISNUMBER(OFFSET('Hygiene Data'!$F$5,0,10*ROW('Hygiene Data'!F108))),'Data Summary'!DU114="Yes"),OFFSET('Hygiene Data'!$F$5,0,10*ROW('Hygiene Data'!F108)),NA())</f>
        <v>#N/A</v>
      </c>
      <c r="BG114" s="101" t="e">
        <f ca="true">+IF(AND(ISNUMBER(OFFSET('Hygiene Data'!$F$7,0,10*ROW('Hygiene Data'!F108))),'Data Summary'!DV114="Yes"),OFFSET('Hygiene Data'!$F$7,0,10*ROW('Hygiene Data'!F108)),NA())</f>
        <v>#N/A</v>
      </c>
      <c r="BH114" s="101" t="e">
        <f ca="true">+IF(AND(ISNUMBER(OFFSET('Hygiene Data'!$F$9,0,10*ROW('Hygiene Data'!F108))),'Data Summary'!DW114="Yes"),OFFSET('Hygiene Data'!$F$9,0,10*ROW('Hygiene Data'!F108)),NA())</f>
        <v>#N/A</v>
      </c>
      <c r="BI114" s="101" t="e">
        <f ca="true">+IF(AND(ISNUMBER(OFFSET('Hygiene Data'!$G$5,0,10*ROW('Hygiene Data'!G108))),'Data Summary'!DX114="Yes"),OFFSET('Hygiene Data'!$G$5,0,10*ROW('Hygiene Data'!G108)),NA())</f>
        <v>#N/A</v>
      </c>
      <c r="BJ114" s="101" t="e">
        <f ca="true">+IF(AND(ISNUMBER(OFFSET('Hygiene Data'!$G$7,0,10*ROW('Hygiene Data'!G108))),'Data Summary'!DY114="Yes"),OFFSET('Hygiene Data'!$G$7,0,10*ROW('Hygiene Data'!G108)),NA())</f>
        <v>#N/A</v>
      </c>
      <c r="BK114" s="101" t="e">
        <f ca="true">+IF(AND(ISNUMBER(OFFSET('Hygiene Data'!$G$9,0,10*ROW('Hygiene Data'!G108))),'Data Summary'!DZ114="Yes"),OFFSET('Hygiene Data'!$G$9,0,10*ROW('Hygiene Data'!G108)),NA())</f>
        <v>#N/A</v>
      </c>
      <c r="BL114" s="101" t="e">
        <f ca="true">+IF(AND(ISNUMBER(OFFSET('Hygiene Data'!$H$5,0,10*ROW('Hygiene Data'!H108))),'Data Summary'!EA114="Yes"),OFFSET('Hygiene Data'!$H$5,0,10*ROW('Hygiene Data'!H108)),NA())</f>
        <v>#N/A</v>
      </c>
      <c r="BM114" s="101" t="e">
        <f ca="true">+IF(AND(ISNUMBER(OFFSET('Hygiene Data'!$H$7,0,10*ROW('Hygiene Data'!H108))),'Data Summary'!EB114="Yes"),OFFSET('Hygiene Data'!$H$7,0,10*ROW('Hygiene Data'!H108)),NA())</f>
        <v>#N/A</v>
      </c>
      <c r="BN114" s="101" t="e">
        <f ca="true">+IF(AND(ISNUMBER(OFFSET('Hygiene Data'!$H$9,0,10*ROW('Hygiene Data'!H108))),'Data Summary'!EC114="Yes"),OFFSET('Hygiene Data'!$H$9,0,10*ROW('Hygiene Data'!H108)),NA())</f>
        <v>#N/A</v>
      </c>
      <c r="BO114" s="101" t="e">
        <f ca="true">+IF(AND(ISNUMBER(OFFSET('Hygiene Data'!$I$5,0,10*ROW('Hygiene Data'!I108))),'Data Summary'!ED114="Yes"),OFFSET('Hygiene Data'!$I$5,0,10*ROW('Hygiene Data'!I108)),NA())</f>
        <v>#N/A</v>
      </c>
      <c r="BP114" s="101" t="e">
        <f ca="true">+IF(AND(ISNUMBER(OFFSET('Hygiene Data'!$I$7,0,10*ROW('Hygiene Data'!I108))),'Data Summary'!EE114="Yes"),OFFSET('Hygiene Data'!$I$7,0,10*ROW('Hygiene Data'!I108)),NA())</f>
        <v>#N/A</v>
      </c>
      <c r="BQ114" s="101" t="e">
        <f ca="true">+IF(AND(ISNUMBER(OFFSET('Hygiene Data'!$I$9,0,10*ROW('Hygiene Data'!I108))),'Data Summary'!EF114="Yes"),OFFSET('Hygiene Data'!$I$9,0,10*ROW('Hygiene Data'!I108)),NA())</f>
        <v>#N/A</v>
      </c>
    </row>
    <row xmlns:x14ac="http://schemas.microsoft.com/office/spreadsheetml/2009/9/ac" r="115" x14ac:dyDescent="0.2">
      <c r="A115" s="362" t="e">
        <f ca="true">+RIGHT('Data Summary'!A115,LEN('Data Summary'!A115)-9)</f>
        <v>#VALUE!</v>
      </c>
      <c r="B115" s="38" t="str">
        <f ca="true">+IF(ISTEXT('Data Summary'!B115),'Data Summary'!B115,"")</f>
        <v/>
      </c>
      <c r="C115" s="361" t="e">
        <f ca="true">+VALUE('Data Summary'!C115)</f>
        <v>#VALUE!</v>
      </c>
      <c r="D115" s="99" t="e">
        <f ca="true">+IF(AND(ISNUMBER(OFFSET('Water Data'!$D$4,0,10*ROW('Water Data'!D109))),'Data Summary'!BS115="Yes"),100-OFFSET('Water Data'!$D$4,0,10*ROW('Water Data'!D109)),NA())</f>
        <v>#N/A</v>
      </c>
      <c r="E115" s="99" t="e">
        <f ca="true">+IF(AND(ISNUMBER(OFFSET('Water Data'!$D$6,0,10*ROW('Water Data'!D109))),'Data Summary'!BT115="Yes"),OFFSET('Water Data'!$D$6,0,10*ROW('Water Data'!D109)),NA())</f>
        <v>#N/A</v>
      </c>
      <c r="F115" s="99" t="e">
        <f ca="true">+IF(AND(ISNUMBER(OFFSET('Water Data'!$D$9,0,10*ROW('Water Data'!D109))),'Data Summary'!BU115="Yes"),OFFSET('Water Data'!$D$9,0,10*ROW('Water Data'!D109)),NA())</f>
        <v>#N/A</v>
      </c>
      <c r="G115" s="99" t="e">
        <f ca="true">+IF(AND(ISNUMBER(OFFSET('Water Data'!$E$4,0,10*ROW('Water Data'!E109))),'Data Summary'!BV115="Yes"),100-OFFSET('Water Data'!$E$4,0,10*ROW('Water Data'!E109)),NA())</f>
        <v>#N/A</v>
      </c>
      <c r="H115" s="99" t="e">
        <f ca="true">+IF(AND(ISNUMBER(OFFSET('Water Data'!$E$6,0,10*ROW('Water Data'!E109))),'Data Summary'!BW115="Yes"),OFFSET('Water Data'!$E$6,0,10*ROW('Water Data'!E109)),NA())</f>
        <v>#N/A</v>
      </c>
      <c r="I115" s="99" t="e">
        <f ca="true">+IF(AND(ISNUMBER(OFFSET('Water Data'!$E$9,0,10*ROW('Water Data'!E109))),'Data Summary'!BX115="Yes"),OFFSET('Water Data'!$E$9,0,10*ROW('Water Data'!E109)),NA())</f>
        <v>#N/A</v>
      </c>
      <c r="J115" s="99" t="e">
        <f ca="true">+IF(AND(ISNUMBER(OFFSET('Water Data'!$F$4,0,10*ROW('Water Data'!F109))),'Data Summary'!BY115="Yes"),100-OFFSET('Water Data'!$F$4,0,10*ROW('Water Data'!F109)),NA())</f>
        <v>#N/A</v>
      </c>
      <c r="K115" s="99" t="e">
        <f ca="true">+IF(AND(ISNUMBER(OFFSET('Water Data'!$F$6,0,10*ROW('Water Data'!F109))),'Data Summary'!BZ115="Yes"),OFFSET('Water Data'!$F$6,0,10*ROW('Water Data'!F109)),NA())</f>
        <v>#N/A</v>
      </c>
      <c r="L115" s="99" t="e">
        <f ca="true">+IF(AND(ISNUMBER(OFFSET('Water Data'!$F$9,0,10*ROW('Water Data'!F109))),'Data Summary'!CA115="Yes"),OFFSET('Water Data'!$F$9,0,10*ROW('Water Data'!F109)),NA())</f>
        <v>#N/A</v>
      </c>
      <c r="M115" s="99" t="e">
        <f ca="true">+IF(AND(ISNUMBER(OFFSET('Water Data'!$G$4,0,10*ROW('Water Data'!G109))),'Data Summary'!CB115="Yes"),100-OFFSET('Water Data'!$G$4,0,10*ROW('Water Data'!G109)),NA())</f>
        <v>#N/A</v>
      </c>
      <c r="N115" s="99" t="e">
        <f ca="true">+IF(AND(ISNUMBER(OFFSET('Water Data'!$G$6,0,10*ROW('Water Data'!G109))),'Data Summary'!CC115="Yes"),OFFSET('Water Data'!$G$6,0,10*ROW('Water Data'!G109)),NA())</f>
        <v>#N/A</v>
      </c>
      <c r="O115" s="99" t="e">
        <f ca="true">+IF(AND(ISNUMBER(OFFSET('Water Data'!$G$9,0,10*ROW('Water Data'!G109))),'Data Summary'!CD115="Yes"),OFFSET('Water Data'!$G$9,0,10*ROW('Water Data'!G109)),NA())</f>
        <v>#N/A</v>
      </c>
      <c r="P115" s="99" t="e">
        <f ca="true">+IF(AND(ISNUMBER(OFFSET('Water Data'!$H$4,0,10*ROW('Water Data'!H109))),'Data Summary'!CE115="Yes"),100-OFFSET('Water Data'!$H$4,0,10*ROW('Water Data'!H109)),NA())</f>
        <v>#N/A</v>
      </c>
      <c r="Q115" s="99" t="e">
        <f ca="true">+IF(AND(ISNUMBER(OFFSET('Water Data'!$H$6,0,10*ROW('Water Data'!H109))),'Data Summary'!CF115="Yes"),OFFSET('Water Data'!$H$6,0,10*ROW('Water Data'!H109)),NA())</f>
        <v>#N/A</v>
      </c>
      <c r="R115" s="99" t="e">
        <f ca="true">+IF(AND(ISNUMBER(OFFSET('Water Data'!$H$9,0,10*ROW('Water Data'!H109))),'Data Summary'!CG115="Yes"),OFFSET('Water Data'!$H$9,0,10*ROW('Water Data'!H109)),NA())</f>
        <v>#N/A</v>
      </c>
      <c r="S115" s="99" t="e">
        <f ca="true">+IF(AND(ISNUMBER(OFFSET('Water Data'!$I$4,0,10*ROW('Water Data'!I109))),'Data Summary'!CH115="Yes"),100-OFFSET('Water Data'!$I$4,0,10*ROW('Water Data'!I109)),NA())</f>
        <v>#N/A</v>
      </c>
      <c r="T115" s="99" t="e">
        <f ca="true">+IF(AND(ISNUMBER(OFFSET('Water Data'!$I$6,0,10*ROW('Water Data'!I109))),'Data Summary'!CI115="Yes"),OFFSET('Water Data'!$I$6,0,10*ROW('Water Data'!I109)),NA())</f>
        <v>#N/A</v>
      </c>
      <c r="U115" s="99" t="e">
        <f ca="true">+IF(AND(ISNUMBER(OFFSET('Water Data'!$I$9,0,10*ROW('Water Data'!I109))),'Data Summary'!CJ115="Yes"),OFFSET('Water Data'!$I$9,0,10*ROW('Water Data'!I109)),NA())</f>
        <v>#N/A</v>
      </c>
      <c r="V115" s="100" t="e">
        <f ca="true">+IF(AND(ISNUMBER(OFFSET('Sanitation Data'!$D$4,0,10*ROW('Sanitation Data'!D109))),'Data Summary'!CK115="Yes"),100-OFFSET('Sanitation Data'!$D$4,0,10*ROW('Sanitation Data'!D109)),NA())</f>
        <v>#N/A</v>
      </c>
      <c r="W115" s="100" t="e">
        <f ca="true">+IF(AND(ISNUMBER(OFFSET('Sanitation Data'!$D$6,0,10*ROW('Sanitation Data'!D109))),'Data Summary'!CL115="Yes"),OFFSET('Sanitation Data'!$D$6,0,10*ROW('Sanitation Data'!D109)),NA())</f>
        <v>#N/A</v>
      </c>
      <c r="X115" s="100" t="e">
        <f ca="true">+IF(AND(ISNUMBER(OFFSET('Sanitation Data'!$D$10,0,10*ROW('Sanitation Data'!D109))),'Data Summary'!CM115="Yes"),OFFSET('Sanitation Data'!$D$10,0,10*ROW('Sanitation Data'!D109)),NA())</f>
        <v>#N/A</v>
      </c>
      <c r="Y115" s="100" t="e">
        <f ca="true">+IF(AND(ISNUMBER(OFFSET('Sanitation Data'!$D$11,0,10*ROW('Sanitation Data'!D109))),'Data Summary'!CN115="Yes"),OFFSET('Sanitation Data'!$D$11,0,10*ROW('Sanitation Data'!D109)),NA())</f>
        <v>#N/A</v>
      </c>
      <c r="Z115" s="100" t="e">
        <f ca="true">+IF(AND(ISNUMBER(OFFSET('Sanitation Data'!$D$12,0,10*ROW('Sanitation Data'!D109))),'Data Summary'!CO115="Yes"),OFFSET('Sanitation Data'!$D$12,0,10*ROW('Sanitation Data'!D109)),NA())</f>
        <v>#N/A</v>
      </c>
      <c r="AA115" s="100" t="e">
        <f ca="true">+IF(AND(ISNUMBER(OFFSET('Sanitation Data'!$E$4,0,10*ROW('Sanitation Data'!E109))),'Data Summary'!CP115="Yes"),100-OFFSET('Sanitation Data'!$E$4,0,10*ROW('Sanitation Data'!E109)),NA())</f>
        <v>#N/A</v>
      </c>
      <c r="AB115" s="100" t="e">
        <f ca="true">+IF(AND(ISNUMBER(OFFSET('Sanitation Data'!$E$6,0,10*ROW('Sanitation Data'!E109))),'Data Summary'!CQ115="Yes"),OFFSET('Sanitation Data'!$E$6,0,10*ROW('Sanitation Data'!E109)),NA())</f>
        <v>#N/A</v>
      </c>
      <c r="AC115" s="100" t="e">
        <f ca="true">+IF(AND(ISNUMBER(OFFSET('Sanitation Data'!$E$10,0,10*ROW('Sanitation Data'!E109))),'Data Summary'!CR115="Yes"),OFFSET('Sanitation Data'!$E$10,0,10*ROW('Sanitation Data'!E109)),NA())</f>
        <v>#N/A</v>
      </c>
      <c r="AD115" s="100" t="e">
        <f ca="true">+IF(AND(ISNUMBER(OFFSET('Sanitation Data'!$E$11,0,10*ROW('Sanitation Data'!E109))),'Data Summary'!CS115="Yes"),OFFSET('Sanitation Data'!$E$11,0,10*ROW('Sanitation Data'!E109)),NA())</f>
        <v>#N/A</v>
      </c>
      <c r="AE115" s="100" t="e">
        <f ca="true">+IF(AND(ISNUMBER(OFFSET('Sanitation Data'!$E$12,0,10*ROW('Sanitation Data'!E109))),'Data Summary'!CT115="Yes"),OFFSET('Sanitation Data'!$E$12,0,10*ROW('Sanitation Data'!E109)),NA())</f>
        <v>#N/A</v>
      </c>
      <c r="AF115" s="100" t="e">
        <f ca="true">+IF(AND(ISNUMBER(OFFSET('Sanitation Data'!$F$4,0,10*ROW('Sanitation Data'!F109))),'Data Summary'!CU115="Yes"),100-OFFSET('Sanitation Data'!$F$4,0,10*ROW('Sanitation Data'!F109)),NA())</f>
        <v>#N/A</v>
      </c>
      <c r="AG115" s="100" t="e">
        <f ca="true">+IF(AND(ISNUMBER(OFFSET('Sanitation Data'!$F$6,0,10*ROW('Sanitation Data'!F109))),'Data Summary'!CV115="Yes"),OFFSET('Sanitation Data'!$F$6,0,10*ROW('Sanitation Data'!F109)),NA())</f>
        <v>#N/A</v>
      </c>
      <c r="AH115" s="100" t="e">
        <f ca="true">+IF(AND(ISNUMBER(OFFSET('Sanitation Data'!$F$10,0,10*ROW('Sanitation Data'!F109))),'Data Summary'!CW115="Yes"),OFFSET('Sanitation Data'!$F$10,0,10*ROW('Sanitation Data'!F109)),NA())</f>
        <v>#N/A</v>
      </c>
      <c r="AI115" s="100" t="e">
        <f ca="true">+IF(AND(ISNUMBER(OFFSET('Sanitation Data'!$F$11,0,10*ROW('Sanitation Data'!F109))),'Data Summary'!CX115="Yes"),OFFSET('Sanitation Data'!$F$11,0,10*ROW('Sanitation Data'!F109)),NA())</f>
        <v>#N/A</v>
      </c>
      <c r="AJ115" s="100" t="e">
        <f ca="true">+IF(AND(ISNUMBER(OFFSET('Sanitation Data'!$F$12,0,10*ROW('Sanitation Data'!F109))),'Data Summary'!CY115="Yes"),OFFSET('Sanitation Data'!$F$12,0,10*ROW('Sanitation Data'!F109)),NA())</f>
        <v>#N/A</v>
      </c>
      <c r="AK115" s="100" t="e">
        <f ca="true">+IF(AND(ISNUMBER(OFFSET('Sanitation Data'!$G$4,0,10*ROW('Sanitation Data'!G109))),'Data Summary'!CZ115="Yes"),100-OFFSET('Sanitation Data'!$G$4,0,10*ROW('Sanitation Data'!G109)),NA())</f>
        <v>#N/A</v>
      </c>
      <c r="AL115" s="100" t="e">
        <f ca="true">+IF(AND(ISNUMBER(OFFSET('Sanitation Data'!$G$6,0,10*ROW('Sanitation Data'!G109))),'Data Summary'!DA115="Yes"),OFFSET('Sanitation Data'!$G$6,0,10*ROW('Sanitation Data'!G109)),NA())</f>
        <v>#N/A</v>
      </c>
      <c r="AM115" s="100" t="e">
        <f ca="true">+IF(AND(ISNUMBER(OFFSET('Sanitation Data'!$G$10,0,10*ROW('Sanitation Data'!G109))),'Data Summary'!DB115="Yes"),OFFSET('Sanitation Data'!$G$10,0,10*ROW('Sanitation Data'!G109)),NA())</f>
        <v>#N/A</v>
      </c>
      <c r="AN115" s="100" t="e">
        <f ca="true">+IF(AND(ISNUMBER(OFFSET('Sanitation Data'!$G$11,0,10*ROW('Sanitation Data'!G109))),'Data Summary'!DC115="Yes"),OFFSET('Sanitation Data'!$G$11,0,10*ROW('Sanitation Data'!G109)),NA())</f>
        <v>#N/A</v>
      </c>
      <c r="AO115" s="100" t="e">
        <f ca="true">+IF(AND(ISNUMBER(OFFSET('Sanitation Data'!$G$12,0,10*ROW('Sanitation Data'!G109))),'Data Summary'!DD115="Yes"),OFFSET('Sanitation Data'!$G$12,0,10*ROW('Sanitation Data'!G109)),NA())</f>
        <v>#N/A</v>
      </c>
      <c r="AP115" s="100" t="e">
        <f ca="true">+IF(AND(ISNUMBER(OFFSET('Sanitation Data'!$H$4,0,10*ROW('Sanitation Data'!H109))),'Data Summary'!DE115="Yes"),100-OFFSET('Sanitation Data'!$H$4,0,10*ROW('Sanitation Data'!H109)),NA())</f>
        <v>#N/A</v>
      </c>
      <c r="AQ115" s="100" t="e">
        <f ca="true">+IF(AND(ISNUMBER(OFFSET('Sanitation Data'!$H$6,0,10*ROW('Sanitation Data'!H109))),'Data Summary'!DF115="Yes"),OFFSET('Sanitation Data'!$H$6,0,10*ROW('Sanitation Data'!H109)),NA())</f>
        <v>#N/A</v>
      </c>
      <c r="AR115" s="100" t="e">
        <f ca="true">+IF(AND(ISNUMBER(OFFSET('Sanitation Data'!$H$10,0,10*ROW('Sanitation Data'!H109))),'Data Summary'!DG115="Yes"),OFFSET('Sanitation Data'!$H$10,0,10*ROW('Sanitation Data'!H109)),NA())</f>
        <v>#N/A</v>
      </c>
      <c r="AS115" s="100" t="e">
        <f ca="true">+IF(AND(ISNUMBER(OFFSET('Sanitation Data'!$H$11,0,10*ROW('Sanitation Data'!H109))),'Data Summary'!DH115="Yes"),OFFSET('Sanitation Data'!$H$11,0,10*ROW('Sanitation Data'!H109)),NA())</f>
        <v>#N/A</v>
      </c>
      <c r="AT115" s="100" t="e">
        <f ca="true">+IF(AND(ISNUMBER(OFFSET('Sanitation Data'!$H$12,0,10*ROW('Sanitation Data'!H109))),'Data Summary'!DI115="Yes"),OFFSET('Sanitation Data'!$H$12,0,10*ROW('Sanitation Data'!H109)),NA())</f>
        <v>#N/A</v>
      </c>
      <c r="AU115" s="100" t="e">
        <f ca="true">+IF(AND(ISNUMBER(OFFSET('Sanitation Data'!$I$4,0,10*ROW('Sanitation Data'!I109))),'Data Summary'!DJ115="Yes"),100-OFFSET('Sanitation Data'!$I$4,0,10*ROW('Sanitation Data'!I109)),NA())</f>
        <v>#N/A</v>
      </c>
      <c r="AV115" s="100" t="e">
        <f ca="true">+IF(AND(ISNUMBER(OFFSET('Sanitation Data'!$I$6,0,10*ROW('Sanitation Data'!I109))),'Data Summary'!DK115="Yes"),OFFSET('Sanitation Data'!$I$6,0,10*ROW('Sanitation Data'!I109)),NA())</f>
        <v>#N/A</v>
      </c>
      <c r="AW115" s="100" t="e">
        <f ca="true">+IF(AND(ISNUMBER(OFFSET('Sanitation Data'!$I$10,0,10*ROW('Sanitation Data'!I109))),'Data Summary'!DL115="Yes"),OFFSET('Sanitation Data'!$I$10,0,10*ROW('Sanitation Data'!I109)),NA())</f>
        <v>#N/A</v>
      </c>
      <c r="AX115" s="100" t="e">
        <f ca="true">+IF(AND(ISNUMBER(OFFSET('Sanitation Data'!$I$11,0,10*ROW('Sanitation Data'!I109))),'Data Summary'!DM115="Yes"),OFFSET('Sanitation Data'!$I$11,0,10*ROW('Sanitation Data'!I109)),NA())</f>
        <v>#N/A</v>
      </c>
      <c r="AY115" s="100" t="e">
        <f ca="true">+IF(AND(ISNUMBER(OFFSET('Sanitation Data'!$I$12,0,10*ROW('Sanitation Data'!I109))),'Data Summary'!DN115="Yes"),OFFSET('Sanitation Data'!$I$12,0,10*ROW('Sanitation Data'!I109)),NA())</f>
        <v>#N/A</v>
      </c>
      <c r="AZ115" s="101" t="e">
        <f ca="true">+IF(AND(ISNUMBER(OFFSET('Hygiene Data'!$D$5,0,10*ROW('Hygiene Data'!D109))),'Data Summary'!DO115="Yes"),OFFSET('Hygiene Data'!$D$5,0,10*ROW('Hygiene Data'!D109)),NA())</f>
        <v>#N/A</v>
      </c>
      <c r="BA115" s="101" t="e">
        <f ca="true">+IF(AND(ISNUMBER(OFFSET('Hygiene Data'!$D$7,0,10*ROW('Hygiene Data'!D109))),'Data Summary'!DP115="Yes"),OFFSET('Hygiene Data'!$D$7,0,10*ROW('Hygiene Data'!D109)),NA())</f>
        <v>#N/A</v>
      </c>
      <c r="BB115" s="101" t="e">
        <f ca="true">+IF(AND(ISNUMBER(OFFSET('Hygiene Data'!$D$9,0,10*ROW('Hygiene Data'!D109))),'Data Summary'!DQ115="Yes"),OFFSET('Hygiene Data'!$D$9,0,10*ROW('Hygiene Data'!D109)),NA())</f>
        <v>#N/A</v>
      </c>
      <c r="BC115" s="101" t="e">
        <f ca="true">+IF(AND(ISNUMBER(OFFSET('Hygiene Data'!$E$5,0,10*ROW('Hygiene Data'!E109))),'Data Summary'!DR115="Yes"),OFFSET('Hygiene Data'!$E$5,0,10*ROW('Hygiene Data'!E109)),NA())</f>
        <v>#N/A</v>
      </c>
      <c r="BD115" s="101" t="e">
        <f ca="true">+IF(AND(ISNUMBER(OFFSET('Hygiene Data'!$E$7,0,10*ROW('Hygiene Data'!E109))),'Data Summary'!DS115="Yes"),OFFSET('Hygiene Data'!$E$7,0,10*ROW('Hygiene Data'!E109)),NA())</f>
        <v>#N/A</v>
      </c>
      <c r="BE115" s="101" t="e">
        <f ca="true">+IF(AND(ISNUMBER(OFFSET('Hygiene Data'!$E$9,0,10*ROW('Hygiene Data'!E109))),'Data Summary'!DT115="Yes"),OFFSET('Hygiene Data'!$E$9,0,10*ROW('Hygiene Data'!E109)),NA())</f>
        <v>#N/A</v>
      </c>
      <c r="BF115" s="101" t="e">
        <f ca="true">+IF(AND(ISNUMBER(OFFSET('Hygiene Data'!$F$5,0,10*ROW('Hygiene Data'!F109))),'Data Summary'!DU115="Yes"),OFFSET('Hygiene Data'!$F$5,0,10*ROW('Hygiene Data'!F109)),NA())</f>
        <v>#N/A</v>
      </c>
      <c r="BG115" s="101" t="e">
        <f ca="true">+IF(AND(ISNUMBER(OFFSET('Hygiene Data'!$F$7,0,10*ROW('Hygiene Data'!F109))),'Data Summary'!DV115="Yes"),OFFSET('Hygiene Data'!$F$7,0,10*ROW('Hygiene Data'!F109)),NA())</f>
        <v>#N/A</v>
      </c>
      <c r="BH115" s="101" t="e">
        <f ca="true">+IF(AND(ISNUMBER(OFFSET('Hygiene Data'!$F$9,0,10*ROW('Hygiene Data'!F109))),'Data Summary'!DW115="Yes"),OFFSET('Hygiene Data'!$F$9,0,10*ROW('Hygiene Data'!F109)),NA())</f>
        <v>#N/A</v>
      </c>
      <c r="BI115" s="101" t="e">
        <f ca="true">+IF(AND(ISNUMBER(OFFSET('Hygiene Data'!$G$5,0,10*ROW('Hygiene Data'!G109))),'Data Summary'!DX115="Yes"),OFFSET('Hygiene Data'!$G$5,0,10*ROW('Hygiene Data'!G109)),NA())</f>
        <v>#N/A</v>
      </c>
      <c r="BJ115" s="101" t="e">
        <f ca="true">+IF(AND(ISNUMBER(OFFSET('Hygiene Data'!$G$7,0,10*ROW('Hygiene Data'!G109))),'Data Summary'!DY115="Yes"),OFFSET('Hygiene Data'!$G$7,0,10*ROW('Hygiene Data'!G109)),NA())</f>
        <v>#N/A</v>
      </c>
      <c r="BK115" s="101" t="e">
        <f ca="true">+IF(AND(ISNUMBER(OFFSET('Hygiene Data'!$G$9,0,10*ROW('Hygiene Data'!G109))),'Data Summary'!DZ115="Yes"),OFFSET('Hygiene Data'!$G$9,0,10*ROW('Hygiene Data'!G109)),NA())</f>
        <v>#N/A</v>
      </c>
      <c r="BL115" s="101" t="e">
        <f ca="true">+IF(AND(ISNUMBER(OFFSET('Hygiene Data'!$H$5,0,10*ROW('Hygiene Data'!H109))),'Data Summary'!EA115="Yes"),OFFSET('Hygiene Data'!$H$5,0,10*ROW('Hygiene Data'!H109)),NA())</f>
        <v>#N/A</v>
      </c>
      <c r="BM115" s="101" t="e">
        <f ca="true">+IF(AND(ISNUMBER(OFFSET('Hygiene Data'!$H$7,0,10*ROW('Hygiene Data'!H109))),'Data Summary'!EB115="Yes"),OFFSET('Hygiene Data'!$H$7,0,10*ROW('Hygiene Data'!H109)),NA())</f>
        <v>#N/A</v>
      </c>
      <c r="BN115" s="101" t="e">
        <f ca="true">+IF(AND(ISNUMBER(OFFSET('Hygiene Data'!$H$9,0,10*ROW('Hygiene Data'!H109))),'Data Summary'!EC115="Yes"),OFFSET('Hygiene Data'!$H$9,0,10*ROW('Hygiene Data'!H109)),NA())</f>
        <v>#N/A</v>
      </c>
      <c r="BO115" s="101" t="e">
        <f ca="true">+IF(AND(ISNUMBER(OFFSET('Hygiene Data'!$I$5,0,10*ROW('Hygiene Data'!I109))),'Data Summary'!ED115="Yes"),OFFSET('Hygiene Data'!$I$5,0,10*ROW('Hygiene Data'!I109)),NA())</f>
        <v>#N/A</v>
      </c>
      <c r="BP115" s="101" t="e">
        <f ca="true">+IF(AND(ISNUMBER(OFFSET('Hygiene Data'!$I$7,0,10*ROW('Hygiene Data'!I109))),'Data Summary'!EE115="Yes"),OFFSET('Hygiene Data'!$I$7,0,10*ROW('Hygiene Data'!I109)),NA())</f>
        <v>#N/A</v>
      </c>
      <c r="BQ115" s="101" t="e">
        <f ca="true">+IF(AND(ISNUMBER(OFFSET('Hygiene Data'!$I$9,0,10*ROW('Hygiene Data'!I109))),'Data Summary'!EF115="Yes"),OFFSET('Hygiene Data'!$I$9,0,10*ROW('Hygiene Data'!I109)),NA())</f>
        <v>#N/A</v>
      </c>
    </row>
    <row xmlns:x14ac="http://schemas.microsoft.com/office/spreadsheetml/2009/9/ac" r="116" x14ac:dyDescent="0.2">
      <c r="A116" s="362" t="e">
        <f ca="true">+RIGHT('Data Summary'!A116,LEN('Data Summary'!A116)-9)</f>
        <v>#VALUE!</v>
      </c>
      <c r="B116" s="38" t="str">
        <f ca="true">+IF(ISTEXT('Data Summary'!B116),'Data Summary'!B116,"")</f>
        <v/>
      </c>
      <c r="C116" s="361" t="e">
        <f ca="true">+VALUE('Data Summary'!C116)</f>
        <v>#VALUE!</v>
      </c>
      <c r="D116" s="99" t="e">
        <f ca="true">+IF(AND(ISNUMBER(OFFSET('Water Data'!$D$4,0,10*ROW('Water Data'!D110))),'Data Summary'!BS116="Yes"),100-OFFSET('Water Data'!$D$4,0,10*ROW('Water Data'!D110)),NA())</f>
        <v>#N/A</v>
      </c>
      <c r="E116" s="99" t="e">
        <f ca="true">+IF(AND(ISNUMBER(OFFSET('Water Data'!$D$6,0,10*ROW('Water Data'!D110))),'Data Summary'!BT116="Yes"),OFFSET('Water Data'!$D$6,0,10*ROW('Water Data'!D110)),NA())</f>
        <v>#N/A</v>
      </c>
      <c r="F116" s="99" t="e">
        <f ca="true">+IF(AND(ISNUMBER(OFFSET('Water Data'!$D$9,0,10*ROW('Water Data'!D110))),'Data Summary'!BU116="Yes"),OFFSET('Water Data'!$D$9,0,10*ROW('Water Data'!D110)),NA())</f>
        <v>#N/A</v>
      </c>
      <c r="G116" s="99" t="e">
        <f ca="true">+IF(AND(ISNUMBER(OFFSET('Water Data'!$E$4,0,10*ROW('Water Data'!E110))),'Data Summary'!BV116="Yes"),100-OFFSET('Water Data'!$E$4,0,10*ROW('Water Data'!E110)),NA())</f>
        <v>#N/A</v>
      </c>
      <c r="H116" s="99" t="e">
        <f ca="true">+IF(AND(ISNUMBER(OFFSET('Water Data'!$E$6,0,10*ROW('Water Data'!E110))),'Data Summary'!BW116="Yes"),OFFSET('Water Data'!$E$6,0,10*ROW('Water Data'!E110)),NA())</f>
        <v>#N/A</v>
      </c>
      <c r="I116" s="99" t="e">
        <f ca="true">+IF(AND(ISNUMBER(OFFSET('Water Data'!$E$9,0,10*ROW('Water Data'!E110))),'Data Summary'!BX116="Yes"),OFFSET('Water Data'!$E$9,0,10*ROW('Water Data'!E110)),NA())</f>
        <v>#N/A</v>
      </c>
      <c r="J116" s="99" t="e">
        <f ca="true">+IF(AND(ISNUMBER(OFFSET('Water Data'!$F$4,0,10*ROW('Water Data'!F110))),'Data Summary'!BY116="Yes"),100-OFFSET('Water Data'!$F$4,0,10*ROW('Water Data'!F110)),NA())</f>
        <v>#N/A</v>
      </c>
      <c r="K116" s="99" t="e">
        <f ca="true">+IF(AND(ISNUMBER(OFFSET('Water Data'!$F$6,0,10*ROW('Water Data'!F110))),'Data Summary'!BZ116="Yes"),OFFSET('Water Data'!$F$6,0,10*ROW('Water Data'!F110)),NA())</f>
        <v>#N/A</v>
      </c>
      <c r="L116" s="99" t="e">
        <f ca="true">+IF(AND(ISNUMBER(OFFSET('Water Data'!$F$9,0,10*ROW('Water Data'!F110))),'Data Summary'!CA116="Yes"),OFFSET('Water Data'!$F$9,0,10*ROW('Water Data'!F110)),NA())</f>
        <v>#N/A</v>
      </c>
      <c r="M116" s="99" t="e">
        <f ca="true">+IF(AND(ISNUMBER(OFFSET('Water Data'!$G$4,0,10*ROW('Water Data'!G110))),'Data Summary'!CB116="Yes"),100-OFFSET('Water Data'!$G$4,0,10*ROW('Water Data'!G110)),NA())</f>
        <v>#N/A</v>
      </c>
      <c r="N116" s="99" t="e">
        <f ca="true">+IF(AND(ISNUMBER(OFFSET('Water Data'!$G$6,0,10*ROW('Water Data'!G110))),'Data Summary'!CC116="Yes"),OFFSET('Water Data'!$G$6,0,10*ROW('Water Data'!G110)),NA())</f>
        <v>#N/A</v>
      </c>
      <c r="O116" s="99" t="e">
        <f ca="true">+IF(AND(ISNUMBER(OFFSET('Water Data'!$G$9,0,10*ROW('Water Data'!G110))),'Data Summary'!CD116="Yes"),OFFSET('Water Data'!$G$9,0,10*ROW('Water Data'!G110)),NA())</f>
        <v>#N/A</v>
      </c>
      <c r="P116" s="99" t="e">
        <f ca="true">+IF(AND(ISNUMBER(OFFSET('Water Data'!$H$4,0,10*ROW('Water Data'!H110))),'Data Summary'!CE116="Yes"),100-OFFSET('Water Data'!$H$4,0,10*ROW('Water Data'!H110)),NA())</f>
        <v>#N/A</v>
      </c>
      <c r="Q116" s="99" t="e">
        <f ca="true">+IF(AND(ISNUMBER(OFFSET('Water Data'!$H$6,0,10*ROW('Water Data'!H110))),'Data Summary'!CF116="Yes"),OFFSET('Water Data'!$H$6,0,10*ROW('Water Data'!H110)),NA())</f>
        <v>#N/A</v>
      </c>
      <c r="R116" s="99" t="e">
        <f ca="true">+IF(AND(ISNUMBER(OFFSET('Water Data'!$H$9,0,10*ROW('Water Data'!H110))),'Data Summary'!CG116="Yes"),OFFSET('Water Data'!$H$9,0,10*ROW('Water Data'!H110)),NA())</f>
        <v>#N/A</v>
      </c>
      <c r="S116" s="99" t="e">
        <f ca="true">+IF(AND(ISNUMBER(OFFSET('Water Data'!$I$4,0,10*ROW('Water Data'!I110))),'Data Summary'!CH116="Yes"),100-OFFSET('Water Data'!$I$4,0,10*ROW('Water Data'!I110)),NA())</f>
        <v>#N/A</v>
      </c>
      <c r="T116" s="99" t="e">
        <f ca="true">+IF(AND(ISNUMBER(OFFSET('Water Data'!$I$6,0,10*ROW('Water Data'!I110))),'Data Summary'!CI116="Yes"),OFFSET('Water Data'!$I$6,0,10*ROW('Water Data'!I110)),NA())</f>
        <v>#N/A</v>
      </c>
      <c r="U116" s="99" t="e">
        <f ca="true">+IF(AND(ISNUMBER(OFFSET('Water Data'!$I$9,0,10*ROW('Water Data'!I110))),'Data Summary'!CJ116="Yes"),OFFSET('Water Data'!$I$9,0,10*ROW('Water Data'!I110)),NA())</f>
        <v>#N/A</v>
      </c>
      <c r="V116" s="100" t="e">
        <f ca="true">+IF(AND(ISNUMBER(OFFSET('Sanitation Data'!$D$4,0,10*ROW('Sanitation Data'!D110))),'Data Summary'!CK116="Yes"),100-OFFSET('Sanitation Data'!$D$4,0,10*ROW('Sanitation Data'!D110)),NA())</f>
        <v>#N/A</v>
      </c>
      <c r="W116" s="100" t="e">
        <f ca="true">+IF(AND(ISNUMBER(OFFSET('Sanitation Data'!$D$6,0,10*ROW('Sanitation Data'!D110))),'Data Summary'!CL116="Yes"),OFFSET('Sanitation Data'!$D$6,0,10*ROW('Sanitation Data'!D110)),NA())</f>
        <v>#N/A</v>
      </c>
      <c r="X116" s="100" t="e">
        <f ca="true">+IF(AND(ISNUMBER(OFFSET('Sanitation Data'!$D$10,0,10*ROW('Sanitation Data'!D110))),'Data Summary'!CM116="Yes"),OFFSET('Sanitation Data'!$D$10,0,10*ROW('Sanitation Data'!D110)),NA())</f>
        <v>#N/A</v>
      </c>
      <c r="Y116" s="100" t="e">
        <f ca="true">+IF(AND(ISNUMBER(OFFSET('Sanitation Data'!$D$11,0,10*ROW('Sanitation Data'!D110))),'Data Summary'!CN116="Yes"),OFFSET('Sanitation Data'!$D$11,0,10*ROW('Sanitation Data'!D110)),NA())</f>
        <v>#N/A</v>
      </c>
      <c r="Z116" s="100" t="e">
        <f ca="true">+IF(AND(ISNUMBER(OFFSET('Sanitation Data'!$D$12,0,10*ROW('Sanitation Data'!D110))),'Data Summary'!CO116="Yes"),OFFSET('Sanitation Data'!$D$12,0,10*ROW('Sanitation Data'!D110)),NA())</f>
        <v>#N/A</v>
      </c>
      <c r="AA116" s="100" t="e">
        <f ca="true">+IF(AND(ISNUMBER(OFFSET('Sanitation Data'!$E$4,0,10*ROW('Sanitation Data'!E110))),'Data Summary'!CP116="Yes"),100-OFFSET('Sanitation Data'!$E$4,0,10*ROW('Sanitation Data'!E110)),NA())</f>
        <v>#N/A</v>
      </c>
      <c r="AB116" s="100" t="e">
        <f ca="true">+IF(AND(ISNUMBER(OFFSET('Sanitation Data'!$E$6,0,10*ROW('Sanitation Data'!E110))),'Data Summary'!CQ116="Yes"),OFFSET('Sanitation Data'!$E$6,0,10*ROW('Sanitation Data'!E110)),NA())</f>
        <v>#N/A</v>
      </c>
      <c r="AC116" s="100" t="e">
        <f ca="true">+IF(AND(ISNUMBER(OFFSET('Sanitation Data'!$E$10,0,10*ROW('Sanitation Data'!E110))),'Data Summary'!CR116="Yes"),OFFSET('Sanitation Data'!$E$10,0,10*ROW('Sanitation Data'!E110)),NA())</f>
        <v>#N/A</v>
      </c>
      <c r="AD116" s="100" t="e">
        <f ca="true">+IF(AND(ISNUMBER(OFFSET('Sanitation Data'!$E$11,0,10*ROW('Sanitation Data'!E110))),'Data Summary'!CS116="Yes"),OFFSET('Sanitation Data'!$E$11,0,10*ROW('Sanitation Data'!E110)),NA())</f>
        <v>#N/A</v>
      </c>
      <c r="AE116" s="100" t="e">
        <f ca="true">+IF(AND(ISNUMBER(OFFSET('Sanitation Data'!$E$12,0,10*ROW('Sanitation Data'!E110))),'Data Summary'!CT116="Yes"),OFFSET('Sanitation Data'!$E$12,0,10*ROW('Sanitation Data'!E110)),NA())</f>
        <v>#N/A</v>
      </c>
      <c r="AF116" s="100" t="e">
        <f ca="true">+IF(AND(ISNUMBER(OFFSET('Sanitation Data'!$F$4,0,10*ROW('Sanitation Data'!F110))),'Data Summary'!CU116="Yes"),100-OFFSET('Sanitation Data'!$F$4,0,10*ROW('Sanitation Data'!F110)),NA())</f>
        <v>#N/A</v>
      </c>
      <c r="AG116" s="100" t="e">
        <f ca="true">+IF(AND(ISNUMBER(OFFSET('Sanitation Data'!$F$6,0,10*ROW('Sanitation Data'!F110))),'Data Summary'!CV116="Yes"),OFFSET('Sanitation Data'!$F$6,0,10*ROW('Sanitation Data'!F110)),NA())</f>
        <v>#N/A</v>
      </c>
      <c r="AH116" s="100" t="e">
        <f ca="true">+IF(AND(ISNUMBER(OFFSET('Sanitation Data'!$F$10,0,10*ROW('Sanitation Data'!F110))),'Data Summary'!CW116="Yes"),OFFSET('Sanitation Data'!$F$10,0,10*ROW('Sanitation Data'!F110)),NA())</f>
        <v>#N/A</v>
      </c>
      <c r="AI116" s="100" t="e">
        <f ca="true">+IF(AND(ISNUMBER(OFFSET('Sanitation Data'!$F$11,0,10*ROW('Sanitation Data'!F110))),'Data Summary'!CX116="Yes"),OFFSET('Sanitation Data'!$F$11,0,10*ROW('Sanitation Data'!F110)),NA())</f>
        <v>#N/A</v>
      </c>
      <c r="AJ116" s="100" t="e">
        <f ca="true">+IF(AND(ISNUMBER(OFFSET('Sanitation Data'!$F$12,0,10*ROW('Sanitation Data'!F110))),'Data Summary'!CY116="Yes"),OFFSET('Sanitation Data'!$F$12,0,10*ROW('Sanitation Data'!F110)),NA())</f>
        <v>#N/A</v>
      </c>
      <c r="AK116" s="100" t="e">
        <f ca="true">+IF(AND(ISNUMBER(OFFSET('Sanitation Data'!$G$4,0,10*ROW('Sanitation Data'!G110))),'Data Summary'!CZ116="Yes"),100-OFFSET('Sanitation Data'!$G$4,0,10*ROW('Sanitation Data'!G110)),NA())</f>
        <v>#N/A</v>
      </c>
      <c r="AL116" s="100" t="e">
        <f ca="true">+IF(AND(ISNUMBER(OFFSET('Sanitation Data'!$G$6,0,10*ROW('Sanitation Data'!G110))),'Data Summary'!DA116="Yes"),OFFSET('Sanitation Data'!$G$6,0,10*ROW('Sanitation Data'!G110)),NA())</f>
        <v>#N/A</v>
      </c>
      <c r="AM116" s="100" t="e">
        <f ca="true">+IF(AND(ISNUMBER(OFFSET('Sanitation Data'!$G$10,0,10*ROW('Sanitation Data'!G110))),'Data Summary'!DB116="Yes"),OFFSET('Sanitation Data'!$G$10,0,10*ROW('Sanitation Data'!G110)),NA())</f>
        <v>#N/A</v>
      </c>
      <c r="AN116" s="100" t="e">
        <f ca="true">+IF(AND(ISNUMBER(OFFSET('Sanitation Data'!$G$11,0,10*ROW('Sanitation Data'!G110))),'Data Summary'!DC116="Yes"),OFFSET('Sanitation Data'!$G$11,0,10*ROW('Sanitation Data'!G110)),NA())</f>
        <v>#N/A</v>
      </c>
      <c r="AO116" s="100" t="e">
        <f ca="true">+IF(AND(ISNUMBER(OFFSET('Sanitation Data'!$G$12,0,10*ROW('Sanitation Data'!G110))),'Data Summary'!DD116="Yes"),OFFSET('Sanitation Data'!$G$12,0,10*ROW('Sanitation Data'!G110)),NA())</f>
        <v>#N/A</v>
      </c>
      <c r="AP116" s="100" t="e">
        <f ca="true">+IF(AND(ISNUMBER(OFFSET('Sanitation Data'!$H$4,0,10*ROW('Sanitation Data'!H110))),'Data Summary'!DE116="Yes"),100-OFFSET('Sanitation Data'!$H$4,0,10*ROW('Sanitation Data'!H110)),NA())</f>
        <v>#N/A</v>
      </c>
      <c r="AQ116" s="100" t="e">
        <f ca="true">+IF(AND(ISNUMBER(OFFSET('Sanitation Data'!$H$6,0,10*ROW('Sanitation Data'!H110))),'Data Summary'!DF116="Yes"),OFFSET('Sanitation Data'!$H$6,0,10*ROW('Sanitation Data'!H110)),NA())</f>
        <v>#N/A</v>
      </c>
      <c r="AR116" s="100" t="e">
        <f ca="true">+IF(AND(ISNUMBER(OFFSET('Sanitation Data'!$H$10,0,10*ROW('Sanitation Data'!H110))),'Data Summary'!DG116="Yes"),OFFSET('Sanitation Data'!$H$10,0,10*ROW('Sanitation Data'!H110)),NA())</f>
        <v>#N/A</v>
      </c>
      <c r="AS116" s="100" t="e">
        <f ca="true">+IF(AND(ISNUMBER(OFFSET('Sanitation Data'!$H$11,0,10*ROW('Sanitation Data'!H110))),'Data Summary'!DH116="Yes"),OFFSET('Sanitation Data'!$H$11,0,10*ROW('Sanitation Data'!H110)),NA())</f>
        <v>#N/A</v>
      </c>
      <c r="AT116" s="100" t="e">
        <f ca="true">+IF(AND(ISNUMBER(OFFSET('Sanitation Data'!$H$12,0,10*ROW('Sanitation Data'!H110))),'Data Summary'!DI116="Yes"),OFFSET('Sanitation Data'!$H$12,0,10*ROW('Sanitation Data'!H110)),NA())</f>
        <v>#N/A</v>
      </c>
      <c r="AU116" s="100" t="e">
        <f ca="true">+IF(AND(ISNUMBER(OFFSET('Sanitation Data'!$I$4,0,10*ROW('Sanitation Data'!I110))),'Data Summary'!DJ116="Yes"),100-OFFSET('Sanitation Data'!$I$4,0,10*ROW('Sanitation Data'!I110)),NA())</f>
        <v>#N/A</v>
      </c>
      <c r="AV116" s="100" t="e">
        <f ca="true">+IF(AND(ISNUMBER(OFFSET('Sanitation Data'!$I$6,0,10*ROW('Sanitation Data'!I110))),'Data Summary'!DK116="Yes"),OFFSET('Sanitation Data'!$I$6,0,10*ROW('Sanitation Data'!I110)),NA())</f>
        <v>#N/A</v>
      </c>
      <c r="AW116" s="100" t="e">
        <f ca="true">+IF(AND(ISNUMBER(OFFSET('Sanitation Data'!$I$10,0,10*ROW('Sanitation Data'!I110))),'Data Summary'!DL116="Yes"),OFFSET('Sanitation Data'!$I$10,0,10*ROW('Sanitation Data'!I110)),NA())</f>
        <v>#N/A</v>
      </c>
      <c r="AX116" s="100" t="e">
        <f ca="true">+IF(AND(ISNUMBER(OFFSET('Sanitation Data'!$I$11,0,10*ROW('Sanitation Data'!I110))),'Data Summary'!DM116="Yes"),OFFSET('Sanitation Data'!$I$11,0,10*ROW('Sanitation Data'!I110)),NA())</f>
        <v>#N/A</v>
      </c>
      <c r="AY116" s="100" t="e">
        <f ca="true">+IF(AND(ISNUMBER(OFFSET('Sanitation Data'!$I$12,0,10*ROW('Sanitation Data'!I110))),'Data Summary'!DN116="Yes"),OFFSET('Sanitation Data'!$I$12,0,10*ROW('Sanitation Data'!I110)),NA())</f>
        <v>#N/A</v>
      </c>
      <c r="AZ116" s="101" t="e">
        <f ca="true">+IF(AND(ISNUMBER(OFFSET('Hygiene Data'!$D$5,0,10*ROW('Hygiene Data'!D110))),'Data Summary'!DO116="Yes"),OFFSET('Hygiene Data'!$D$5,0,10*ROW('Hygiene Data'!D110)),NA())</f>
        <v>#N/A</v>
      </c>
      <c r="BA116" s="101" t="e">
        <f ca="true">+IF(AND(ISNUMBER(OFFSET('Hygiene Data'!$D$7,0,10*ROW('Hygiene Data'!D110))),'Data Summary'!DP116="Yes"),OFFSET('Hygiene Data'!$D$7,0,10*ROW('Hygiene Data'!D110)),NA())</f>
        <v>#N/A</v>
      </c>
      <c r="BB116" s="101" t="e">
        <f ca="true">+IF(AND(ISNUMBER(OFFSET('Hygiene Data'!$D$9,0,10*ROW('Hygiene Data'!D110))),'Data Summary'!DQ116="Yes"),OFFSET('Hygiene Data'!$D$9,0,10*ROW('Hygiene Data'!D110)),NA())</f>
        <v>#N/A</v>
      </c>
      <c r="BC116" s="101" t="e">
        <f ca="true">+IF(AND(ISNUMBER(OFFSET('Hygiene Data'!$E$5,0,10*ROW('Hygiene Data'!E110))),'Data Summary'!DR116="Yes"),OFFSET('Hygiene Data'!$E$5,0,10*ROW('Hygiene Data'!E110)),NA())</f>
        <v>#N/A</v>
      </c>
      <c r="BD116" s="101" t="e">
        <f ca="true">+IF(AND(ISNUMBER(OFFSET('Hygiene Data'!$E$7,0,10*ROW('Hygiene Data'!E110))),'Data Summary'!DS116="Yes"),OFFSET('Hygiene Data'!$E$7,0,10*ROW('Hygiene Data'!E110)),NA())</f>
        <v>#N/A</v>
      </c>
      <c r="BE116" s="101" t="e">
        <f ca="true">+IF(AND(ISNUMBER(OFFSET('Hygiene Data'!$E$9,0,10*ROW('Hygiene Data'!E110))),'Data Summary'!DT116="Yes"),OFFSET('Hygiene Data'!$E$9,0,10*ROW('Hygiene Data'!E110)),NA())</f>
        <v>#N/A</v>
      </c>
      <c r="BF116" s="101" t="e">
        <f ca="true">+IF(AND(ISNUMBER(OFFSET('Hygiene Data'!$F$5,0,10*ROW('Hygiene Data'!F110))),'Data Summary'!DU116="Yes"),OFFSET('Hygiene Data'!$F$5,0,10*ROW('Hygiene Data'!F110)),NA())</f>
        <v>#N/A</v>
      </c>
      <c r="BG116" s="101" t="e">
        <f ca="true">+IF(AND(ISNUMBER(OFFSET('Hygiene Data'!$F$7,0,10*ROW('Hygiene Data'!F110))),'Data Summary'!DV116="Yes"),OFFSET('Hygiene Data'!$F$7,0,10*ROW('Hygiene Data'!F110)),NA())</f>
        <v>#N/A</v>
      </c>
      <c r="BH116" s="101" t="e">
        <f ca="true">+IF(AND(ISNUMBER(OFFSET('Hygiene Data'!$F$9,0,10*ROW('Hygiene Data'!F110))),'Data Summary'!DW116="Yes"),OFFSET('Hygiene Data'!$F$9,0,10*ROW('Hygiene Data'!F110)),NA())</f>
        <v>#N/A</v>
      </c>
      <c r="BI116" s="101" t="e">
        <f ca="true">+IF(AND(ISNUMBER(OFFSET('Hygiene Data'!$G$5,0,10*ROW('Hygiene Data'!G110))),'Data Summary'!DX116="Yes"),OFFSET('Hygiene Data'!$G$5,0,10*ROW('Hygiene Data'!G110)),NA())</f>
        <v>#N/A</v>
      </c>
      <c r="BJ116" s="101" t="e">
        <f ca="true">+IF(AND(ISNUMBER(OFFSET('Hygiene Data'!$G$7,0,10*ROW('Hygiene Data'!G110))),'Data Summary'!DY116="Yes"),OFFSET('Hygiene Data'!$G$7,0,10*ROW('Hygiene Data'!G110)),NA())</f>
        <v>#N/A</v>
      </c>
      <c r="BK116" s="101" t="e">
        <f ca="true">+IF(AND(ISNUMBER(OFFSET('Hygiene Data'!$G$9,0,10*ROW('Hygiene Data'!G110))),'Data Summary'!DZ116="Yes"),OFFSET('Hygiene Data'!$G$9,0,10*ROW('Hygiene Data'!G110)),NA())</f>
        <v>#N/A</v>
      </c>
      <c r="BL116" s="101" t="e">
        <f ca="true">+IF(AND(ISNUMBER(OFFSET('Hygiene Data'!$H$5,0,10*ROW('Hygiene Data'!H110))),'Data Summary'!EA116="Yes"),OFFSET('Hygiene Data'!$H$5,0,10*ROW('Hygiene Data'!H110)),NA())</f>
        <v>#N/A</v>
      </c>
      <c r="BM116" s="101" t="e">
        <f ca="true">+IF(AND(ISNUMBER(OFFSET('Hygiene Data'!$H$7,0,10*ROW('Hygiene Data'!H110))),'Data Summary'!EB116="Yes"),OFFSET('Hygiene Data'!$H$7,0,10*ROW('Hygiene Data'!H110)),NA())</f>
        <v>#N/A</v>
      </c>
      <c r="BN116" s="101" t="e">
        <f ca="true">+IF(AND(ISNUMBER(OFFSET('Hygiene Data'!$H$9,0,10*ROW('Hygiene Data'!H110))),'Data Summary'!EC116="Yes"),OFFSET('Hygiene Data'!$H$9,0,10*ROW('Hygiene Data'!H110)),NA())</f>
        <v>#N/A</v>
      </c>
      <c r="BO116" s="101" t="e">
        <f ca="true">+IF(AND(ISNUMBER(OFFSET('Hygiene Data'!$I$5,0,10*ROW('Hygiene Data'!I110))),'Data Summary'!ED116="Yes"),OFFSET('Hygiene Data'!$I$5,0,10*ROW('Hygiene Data'!I110)),NA())</f>
        <v>#N/A</v>
      </c>
      <c r="BP116" s="101" t="e">
        <f ca="true">+IF(AND(ISNUMBER(OFFSET('Hygiene Data'!$I$7,0,10*ROW('Hygiene Data'!I110))),'Data Summary'!EE116="Yes"),OFFSET('Hygiene Data'!$I$7,0,10*ROW('Hygiene Data'!I110)),NA())</f>
        <v>#N/A</v>
      </c>
      <c r="BQ116" s="101" t="e">
        <f ca="true">+IF(AND(ISNUMBER(OFFSET('Hygiene Data'!$I$9,0,10*ROW('Hygiene Data'!I110))),'Data Summary'!EF116="Yes"),OFFSET('Hygiene Data'!$I$9,0,10*ROW('Hygiene Data'!I110)),NA())</f>
        <v>#N/A</v>
      </c>
    </row>
    <row xmlns:x14ac="http://schemas.microsoft.com/office/spreadsheetml/2009/9/ac" r="117" x14ac:dyDescent="0.2">
      <c r="A117" s="362" t="e">
        <f ca="true">+RIGHT('Data Summary'!A117,LEN('Data Summary'!A117)-9)</f>
        <v>#VALUE!</v>
      </c>
      <c r="B117" s="38" t="str">
        <f ca="true">+IF(ISTEXT('Data Summary'!B117),'Data Summary'!B117,"")</f>
        <v/>
      </c>
      <c r="C117" s="361" t="e">
        <f ca="true">+VALUE('Data Summary'!C117)</f>
        <v>#VALUE!</v>
      </c>
      <c r="D117" s="99" t="e">
        <f ca="true">+IF(AND(ISNUMBER(OFFSET('Water Data'!$D$4,0,10*ROW('Water Data'!D111))),'Data Summary'!BS117="Yes"),100-OFFSET('Water Data'!$D$4,0,10*ROW('Water Data'!D111)),NA())</f>
        <v>#N/A</v>
      </c>
      <c r="E117" s="99" t="e">
        <f ca="true">+IF(AND(ISNUMBER(OFFSET('Water Data'!$D$6,0,10*ROW('Water Data'!D111))),'Data Summary'!BT117="Yes"),OFFSET('Water Data'!$D$6,0,10*ROW('Water Data'!D111)),NA())</f>
        <v>#N/A</v>
      </c>
      <c r="F117" s="99" t="e">
        <f ca="true">+IF(AND(ISNUMBER(OFFSET('Water Data'!$D$9,0,10*ROW('Water Data'!D111))),'Data Summary'!BU117="Yes"),OFFSET('Water Data'!$D$9,0,10*ROW('Water Data'!D111)),NA())</f>
        <v>#N/A</v>
      </c>
      <c r="G117" s="99" t="e">
        <f ca="true">+IF(AND(ISNUMBER(OFFSET('Water Data'!$E$4,0,10*ROW('Water Data'!E111))),'Data Summary'!BV117="Yes"),100-OFFSET('Water Data'!$E$4,0,10*ROW('Water Data'!E111)),NA())</f>
        <v>#N/A</v>
      </c>
      <c r="H117" s="99" t="e">
        <f ca="true">+IF(AND(ISNUMBER(OFFSET('Water Data'!$E$6,0,10*ROW('Water Data'!E111))),'Data Summary'!BW117="Yes"),OFFSET('Water Data'!$E$6,0,10*ROW('Water Data'!E111)),NA())</f>
        <v>#N/A</v>
      </c>
      <c r="I117" s="99" t="e">
        <f ca="true">+IF(AND(ISNUMBER(OFFSET('Water Data'!$E$9,0,10*ROW('Water Data'!E111))),'Data Summary'!BX117="Yes"),OFFSET('Water Data'!$E$9,0,10*ROW('Water Data'!E111)),NA())</f>
        <v>#N/A</v>
      </c>
      <c r="J117" s="99" t="e">
        <f ca="true">+IF(AND(ISNUMBER(OFFSET('Water Data'!$F$4,0,10*ROW('Water Data'!F111))),'Data Summary'!BY117="Yes"),100-OFFSET('Water Data'!$F$4,0,10*ROW('Water Data'!F111)),NA())</f>
        <v>#N/A</v>
      </c>
      <c r="K117" s="99" t="e">
        <f ca="true">+IF(AND(ISNUMBER(OFFSET('Water Data'!$F$6,0,10*ROW('Water Data'!F111))),'Data Summary'!BZ117="Yes"),OFFSET('Water Data'!$F$6,0,10*ROW('Water Data'!F111)),NA())</f>
        <v>#N/A</v>
      </c>
      <c r="L117" s="99" t="e">
        <f ca="true">+IF(AND(ISNUMBER(OFFSET('Water Data'!$F$9,0,10*ROW('Water Data'!F111))),'Data Summary'!CA117="Yes"),OFFSET('Water Data'!$F$9,0,10*ROW('Water Data'!F111)),NA())</f>
        <v>#N/A</v>
      </c>
      <c r="M117" s="99" t="e">
        <f ca="true">+IF(AND(ISNUMBER(OFFSET('Water Data'!$G$4,0,10*ROW('Water Data'!G111))),'Data Summary'!CB117="Yes"),100-OFFSET('Water Data'!$G$4,0,10*ROW('Water Data'!G111)),NA())</f>
        <v>#N/A</v>
      </c>
      <c r="N117" s="99" t="e">
        <f ca="true">+IF(AND(ISNUMBER(OFFSET('Water Data'!$G$6,0,10*ROW('Water Data'!G111))),'Data Summary'!CC117="Yes"),OFFSET('Water Data'!$G$6,0,10*ROW('Water Data'!G111)),NA())</f>
        <v>#N/A</v>
      </c>
      <c r="O117" s="99" t="e">
        <f ca="true">+IF(AND(ISNUMBER(OFFSET('Water Data'!$G$9,0,10*ROW('Water Data'!G111))),'Data Summary'!CD117="Yes"),OFFSET('Water Data'!$G$9,0,10*ROW('Water Data'!G111)),NA())</f>
        <v>#N/A</v>
      </c>
      <c r="P117" s="99" t="e">
        <f ca="true">+IF(AND(ISNUMBER(OFFSET('Water Data'!$H$4,0,10*ROW('Water Data'!H111))),'Data Summary'!CE117="Yes"),100-OFFSET('Water Data'!$H$4,0,10*ROW('Water Data'!H111)),NA())</f>
        <v>#N/A</v>
      </c>
      <c r="Q117" s="99" t="e">
        <f ca="true">+IF(AND(ISNUMBER(OFFSET('Water Data'!$H$6,0,10*ROW('Water Data'!H111))),'Data Summary'!CF117="Yes"),OFFSET('Water Data'!$H$6,0,10*ROW('Water Data'!H111)),NA())</f>
        <v>#N/A</v>
      </c>
      <c r="R117" s="99" t="e">
        <f ca="true">+IF(AND(ISNUMBER(OFFSET('Water Data'!$H$9,0,10*ROW('Water Data'!H111))),'Data Summary'!CG117="Yes"),OFFSET('Water Data'!$H$9,0,10*ROW('Water Data'!H111)),NA())</f>
        <v>#N/A</v>
      </c>
      <c r="S117" s="99" t="e">
        <f ca="true">+IF(AND(ISNUMBER(OFFSET('Water Data'!$I$4,0,10*ROW('Water Data'!I111))),'Data Summary'!CH117="Yes"),100-OFFSET('Water Data'!$I$4,0,10*ROW('Water Data'!I111)),NA())</f>
        <v>#N/A</v>
      </c>
      <c r="T117" s="99" t="e">
        <f ca="true">+IF(AND(ISNUMBER(OFFSET('Water Data'!$I$6,0,10*ROW('Water Data'!I111))),'Data Summary'!CI117="Yes"),OFFSET('Water Data'!$I$6,0,10*ROW('Water Data'!I111)),NA())</f>
        <v>#N/A</v>
      </c>
      <c r="U117" s="99" t="e">
        <f ca="true">+IF(AND(ISNUMBER(OFFSET('Water Data'!$I$9,0,10*ROW('Water Data'!I111))),'Data Summary'!CJ117="Yes"),OFFSET('Water Data'!$I$9,0,10*ROW('Water Data'!I111)),NA())</f>
        <v>#N/A</v>
      </c>
      <c r="V117" s="100" t="e">
        <f ca="true">+IF(AND(ISNUMBER(OFFSET('Sanitation Data'!$D$4,0,10*ROW('Sanitation Data'!D111))),'Data Summary'!CK117="Yes"),100-OFFSET('Sanitation Data'!$D$4,0,10*ROW('Sanitation Data'!D111)),NA())</f>
        <v>#N/A</v>
      </c>
      <c r="W117" s="100" t="e">
        <f ca="true">+IF(AND(ISNUMBER(OFFSET('Sanitation Data'!$D$6,0,10*ROW('Sanitation Data'!D111))),'Data Summary'!CL117="Yes"),OFFSET('Sanitation Data'!$D$6,0,10*ROW('Sanitation Data'!D111)),NA())</f>
        <v>#N/A</v>
      </c>
      <c r="X117" s="100" t="e">
        <f ca="true">+IF(AND(ISNUMBER(OFFSET('Sanitation Data'!$D$10,0,10*ROW('Sanitation Data'!D111))),'Data Summary'!CM117="Yes"),OFFSET('Sanitation Data'!$D$10,0,10*ROW('Sanitation Data'!D111)),NA())</f>
        <v>#N/A</v>
      </c>
      <c r="Y117" s="100" t="e">
        <f ca="true">+IF(AND(ISNUMBER(OFFSET('Sanitation Data'!$D$11,0,10*ROW('Sanitation Data'!D111))),'Data Summary'!CN117="Yes"),OFFSET('Sanitation Data'!$D$11,0,10*ROW('Sanitation Data'!D111)),NA())</f>
        <v>#N/A</v>
      </c>
      <c r="Z117" s="100" t="e">
        <f ca="true">+IF(AND(ISNUMBER(OFFSET('Sanitation Data'!$D$12,0,10*ROW('Sanitation Data'!D111))),'Data Summary'!CO117="Yes"),OFFSET('Sanitation Data'!$D$12,0,10*ROW('Sanitation Data'!D111)),NA())</f>
        <v>#N/A</v>
      </c>
      <c r="AA117" s="100" t="e">
        <f ca="true">+IF(AND(ISNUMBER(OFFSET('Sanitation Data'!$E$4,0,10*ROW('Sanitation Data'!E111))),'Data Summary'!CP117="Yes"),100-OFFSET('Sanitation Data'!$E$4,0,10*ROW('Sanitation Data'!E111)),NA())</f>
        <v>#N/A</v>
      </c>
      <c r="AB117" s="100" t="e">
        <f ca="true">+IF(AND(ISNUMBER(OFFSET('Sanitation Data'!$E$6,0,10*ROW('Sanitation Data'!E111))),'Data Summary'!CQ117="Yes"),OFFSET('Sanitation Data'!$E$6,0,10*ROW('Sanitation Data'!E111)),NA())</f>
        <v>#N/A</v>
      </c>
      <c r="AC117" s="100" t="e">
        <f ca="true">+IF(AND(ISNUMBER(OFFSET('Sanitation Data'!$E$10,0,10*ROW('Sanitation Data'!E111))),'Data Summary'!CR117="Yes"),OFFSET('Sanitation Data'!$E$10,0,10*ROW('Sanitation Data'!E111)),NA())</f>
        <v>#N/A</v>
      </c>
      <c r="AD117" s="100" t="e">
        <f ca="true">+IF(AND(ISNUMBER(OFFSET('Sanitation Data'!$E$11,0,10*ROW('Sanitation Data'!E111))),'Data Summary'!CS117="Yes"),OFFSET('Sanitation Data'!$E$11,0,10*ROW('Sanitation Data'!E111)),NA())</f>
        <v>#N/A</v>
      </c>
      <c r="AE117" s="100" t="e">
        <f ca="true">+IF(AND(ISNUMBER(OFFSET('Sanitation Data'!$E$12,0,10*ROW('Sanitation Data'!E111))),'Data Summary'!CT117="Yes"),OFFSET('Sanitation Data'!$E$12,0,10*ROW('Sanitation Data'!E111)),NA())</f>
        <v>#N/A</v>
      </c>
      <c r="AF117" s="100" t="e">
        <f ca="true">+IF(AND(ISNUMBER(OFFSET('Sanitation Data'!$F$4,0,10*ROW('Sanitation Data'!F111))),'Data Summary'!CU117="Yes"),100-OFFSET('Sanitation Data'!$F$4,0,10*ROW('Sanitation Data'!F111)),NA())</f>
        <v>#N/A</v>
      </c>
      <c r="AG117" s="100" t="e">
        <f ca="true">+IF(AND(ISNUMBER(OFFSET('Sanitation Data'!$F$6,0,10*ROW('Sanitation Data'!F111))),'Data Summary'!CV117="Yes"),OFFSET('Sanitation Data'!$F$6,0,10*ROW('Sanitation Data'!F111)),NA())</f>
        <v>#N/A</v>
      </c>
      <c r="AH117" s="100" t="e">
        <f ca="true">+IF(AND(ISNUMBER(OFFSET('Sanitation Data'!$F$10,0,10*ROW('Sanitation Data'!F111))),'Data Summary'!CW117="Yes"),OFFSET('Sanitation Data'!$F$10,0,10*ROW('Sanitation Data'!F111)),NA())</f>
        <v>#N/A</v>
      </c>
      <c r="AI117" s="100" t="e">
        <f ca="true">+IF(AND(ISNUMBER(OFFSET('Sanitation Data'!$F$11,0,10*ROW('Sanitation Data'!F111))),'Data Summary'!CX117="Yes"),OFFSET('Sanitation Data'!$F$11,0,10*ROW('Sanitation Data'!F111)),NA())</f>
        <v>#N/A</v>
      </c>
      <c r="AJ117" s="100" t="e">
        <f ca="true">+IF(AND(ISNUMBER(OFFSET('Sanitation Data'!$F$12,0,10*ROW('Sanitation Data'!F111))),'Data Summary'!CY117="Yes"),OFFSET('Sanitation Data'!$F$12,0,10*ROW('Sanitation Data'!F111)),NA())</f>
        <v>#N/A</v>
      </c>
      <c r="AK117" s="100" t="e">
        <f ca="true">+IF(AND(ISNUMBER(OFFSET('Sanitation Data'!$G$4,0,10*ROW('Sanitation Data'!G111))),'Data Summary'!CZ117="Yes"),100-OFFSET('Sanitation Data'!$G$4,0,10*ROW('Sanitation Data'!G111)),NA())</f>
        <v>#N/A</v>
      </c>
      <c r="AL117" s="100" t="e">
        <f ca="true">+IF(AND(ISNUMBER(OFFSET('Sanitation Data'!$G$6,0,10*ROW('Sanitation Data'!G111))),'Data Summary'!DA117="Yes"),OFFSET('Sanitation Data'!$G$6,0,10*ROW('Sanitation Data'!G111)),NA())</f>
        <v>#N/A</v>
      </c>
      <c r="AM117" s="100" t="e">
        <f ca="true">+IF(AND(ISNUMBER(OFFSET('Sanitation Data'!$G$10,0,10*ROW('Sanitation Data'!G111))),'Data Summary'!DB117="Yes"),OFFSET('Sanitation Data'!$G$10,0,10*ROW('Sanitation Data'!G111)),NA())</f>
        <v>#N/A</v>
      </c>
      <c r="AN117" s="100" t="e">
        <f ca="true">+IF(AND(ISNUMBER(OFFSET('Sanitation Data'!$G$11,0,10*ROW('Sanitation Data'!G111))),'Data Summary'!DC117="Yes"),OFFSET('Sanitation Data'!$G$11,0,10*ROW('Sanitation Data'!G111)),NA())</f>
        <v>#N/A</v>
      </c>
      <c r="AO117" s="100" t="e">
        <f ca="true">+IF(AND(ISNUMBER(OFFSET('Sanitation Data'!$G$12,0,10*ROW('Sanitation Data'!G111))),'Data Summary'!DD117="Yes"),OFFSET('Sanitation Data'!$G$12,0,10*ROW('Sanitation Data'!G111)),NA())</f>
        <v>#N/A</v>
      </c>
      <c r="AP117" s="100" t="e">
        <f ca="true">+IF(AND(ISNUMBER(OFFSET('Sanitation Data'!$H$4,0,10*ROW('Sanitation Data'!H111))),'Data Summary'!DE117="Yes"),100-OFFSET('Sanitation Data'!$H$4,0,10*ROW('Sanitation Data'!H111)),NA())</f>
        <v>#N/A</v>
      </c>
      <c r="AQ117" s="100" t="e">
        <f ca="true">+IF(AND(ISNUMBER(OFFSET('Sanitation Data'!$H$6,0,10*ROW('Sanitation Data'!H111))),'Data Summary'!DF117="Yes"),OFFSET('Sanitation Data'!$H$6,0,10*ROW('Sanitation Data'!H111)),NA())</f>
        <v>#N/A</v>
      </c>
      <c r="AR117" s="100" t="e">
        <f ca="true">+IF(AND(ISNUMBER(OFFSET('Sanitation Data'!$H$10,0,10*ROW('Sanitation Data'!H111))),'Data Summary'!DG117="Yes"),OFFSET('Sanitation Data'!$H$10,0,10*ROW('Sanitation Data'!H111)),NA())</f>
        <v>#N/A</v>
      </c>
      <c r="AS117" s="100" t="e">
        <f ca="true">+IF(AND(ISNUMBER(OFFSET('Sanitation Data'!$H$11,0,10*ROW('Sanitation Data'!H111))),'Data Summary'!DH117="Yes"),OFFSET('Sanitation Data'!$H$11,0,10*ROW('Sanitation Data'!H111)),NA())</f>
        <v>#N/A</v>
      </c>
      <c r="AT117" s="100" t="e">
        <f ca="true">+IF(AND(ISNUMBER(OFFSET('Sanitation Data'!$H$12,0,10*ROW('Sanitation Data'!H111))),'Data Summary'!DI117="Yes"),OFFSET('Sanitation Data'!$H$12,0,10*ROW('Sanitation Data'!H111)),NA())</f>
        <v>#N/A</v>
      </c>
      <c r="AU117" s="100" t="e">
        <f ca="true">+IF(AND(ISNUMBER(OFFSET('Sanitation Data'!$I$4,0,10*ROW('Sanitation Data'!I111))),'Data Summary'!DJ117="Yes"),100-OFFSET('Sanitation Data'!$I$4,0,10*ROW('Sanitation Data'!I111)),NA())</f>
        <v>#N/A</v>
      </c>
      <c r="AV117" s="100" t="e">
        <f ca="true">+IF(AND(ISNUMBER(OFFSET('Sanitation Data'!$I$6,0,10*ROW('Sanitation Data'!I111))),'Data Summary'!DK117="Yes"),OFFSET('Sanitation Data'!$I$6,0,10*ROW('Sanitation Data'!I111)),NA())</f>
        <v>#N/A</v>
      </c>
      <c r="AW117" s="100" t="e">
        <f ca="true">+IF(AND(ISNUMBER(OFFSET('Sanitation Data'!$I$10,0,10*ROW('Sanitation Data'!I111))),'Data Summary'!DL117="Yes"),OFFSET('Sanitation Data'!$I$10,0,10*ROW('Sanitation Data'!I111)),NA())</f>
        <v>#N/A</v>
      </c>
      <c r="AX117" s="100" t="e">
        <f ca="true">+IF(AND(ISNUMBER(OFFSET('Sanitation Data'!$I$11,0,10*ROW('Sanitation Data'!I111))),'Data Summary'!DM117="Yes"),OFFSET('Sanitation Data'!$I$11,0,10*ROW('Sanitation Data'!I111)),NA())</f>
        <v>#N/A</v>
      </c>
      <c r="AY117" s="100" t="e">
        <f ca="true">+IF(AND(ISNUMBER(OFFSET('Sanitation Data'!$I$12,0,10*ROW('Sanitation Data'!I111))),'Data Summary'!DN117="Yes"),OFFSET('Sanitation Data'!$I$12,0,10*ROW('Sanitation Data'!I111)),NA())</f>
        <v>#N/A</v>
      </c>
      <c r="AZ117" s="101" t="e">
        <f ca="true">+IF(AND(ISNUMBER(OFFSET('Hygiene Data'!$D$5,0,10*ROW('Hygiene Data'!D111))),'Data Summary'!DO117="Yes"),OFFSET('Hygiene Data'!$D$5,0,10*ROW('Hygiene Data'!D111)),NA())</f>
        <v>#N/A</v>
      </c>
      <c r="BA117" s="101" t="e">
        <f ca="true">+IF(AND(ISNUMBER(OFFSET('Hygiene Data'!$D$7,0,10*ROW('Hygiene Data'!D111))),'Data Summary'!DP117="Yes"),OFFSET('Hygiene Data'!$D$7,0,10*ROW('Hygiene Data'!D111)),NA())</f>
        <v>#N/A</v>
      </c>
      <c r="BB117" s="101" t="e">
        <f ca="true">+IF(AND(ISNUMBER(OFFSET('Hygiene Data'!$D$9,0,10*ROW('Hygiene Data'!D111))),'Data Summary'!DQ117="Yes"),OFFSET('Hygiene Data'!$D$9,0,10*ROW('Hygiene Data'!D111)),NA())</f>
        <v>#N/A</v>
      </c>
      <c r="BC117" s="101" t="e">
        <f ca="true">+IF(AND(ISNUMBER(OFFSET('Hygiene Data'!$E$5,0,10*ROW('Hygiene Data'!E111))),'Data Summary'!DR117="Yes"),OFFSET('Hygiene Data'!$E$5,0,10*ROW('Hygiene Data'!E111)),NA())</f>
        <v>#N/A</v>
      </c>
      <c r="BD117" s="101" t="e">
        <f ca="true">+IF(AND(ISNUMBER(OFFSET('Hygiene Data'!$E$7,0,10*ROW('Hygiene Data'!E111))),'Data Summary'!DS117="Yes"),OFFSET('Hygiene Data'!$E$7,0,10*ROW('Hygiene Data'!E111)),NA())</f>
        <v>#N/A</v>
      </c>
      <c r="BE117" s="101" t="e">
        <f ca="true">+IF(AND(ISNUMBER(OFFSET('Hygiene Data'!$E$9,0,10*ROW('Hygiene Data'!E111))),'Data Summary'!DT117="Yes"),OFFSET('Hygiene Data'!$E$9,0,10*ROW('Hygiene Data'!E111)),NA())</f>
        <v>#N/A</v>
      </c>
      <c r="BF117" s="101" t="e">
        <f ca="true">+IF(AND(ISNUMBER(OFFSET('Hygiene Data'!$F$5,0,10*ROW('Hygiene Data'!F111))),'Data Summary'!DU117="Yes"),OFFSET('Hygiene Data'!$F$5,0,10*ROW('Hygiene Data'!F111)),NA())</f>
        <v>#N/A</v>
      </c>
      <c r="BG117" s="101" t="e">
        <f ca="true">+IF(AND(ISNUMBER(OFFSET('Hygiene Data'!$F$7,0,10*ROW('Hygiene Data'!F111))),'Data Summary'!DV117="Yes"),OFFSET('Hygiene Data'!$F$7,0,10*ROW('Hygiene Data'!F111)),NA())</f>
        <v>#N/A</v>
      </c>
      <c r="BH117" s="101" t="e">
        <f ca="true">+IF(AND(ISNUMBER(OFFSET('Hygiene Data'!$F$9,0,10*ROW('Hygiene Data'!F111))),'Data Summary'!DW117="Yes"),OFFSET('Hygiene Data'!$F$9,0,10*ROW('Hygiene Data'!F111)),NA())</f>
        <v>#N/A</v>
      </c>
      <c r="BI117" s="101" t="e">
        <f ca="true">+IF(AND(ISNUMBER(OFFSET('Hygiene Data'!$G$5,0,10*ROW('Hygiene Data'!G111))),'Data Summary'!DX117="Yes"),OFFSET('Hygiene Data'!$G$5,0,10*ROW('Hygiene Data'!G111)),NA())</f>
        <v>#N/A</v>
      </c>
      <c r="BJ117" s="101" t="e">
        <f ca="true">+IF(AND(ISNUMBER(OFFSET('Hygiene Data'!$G$7,0,10*ROW('Hygiene Data'!G111))),'Data Summary'!DY117="Yes"),OFFSET('Hygiene Data'!$G$7,0,10*ROW('Hygiene Data'!G111)),NA())</f>
        <v>#N/A</v>
      </c>
      <c r="BK117" s="101" t="e">
        <f ca="true">+IF(AND(ISNUMBER(OFFSET('Hygiene Data'!$G$9,0,10*ROW('Hygiene Data'!G111))),'Data Summary'!DZ117="Yes"),OFFSET('Hygiene Data'!$G$9,0,10*ROW('Hygiene Data'!G111)),NA())</f>
        <v>#N/A</v>
      </c>
      <c r="BL117" s="101" t="e">
        <f ca="true">+IF(AND(ISNUMBER(OFFSET('Hygiene Data'!$H$5,0,10*ROW('Hygiene Data'!H111))),'Data Summary'!EA117="Yes"),OFFSET('Hygiene Data'!$H$5,0,10*ROW('Hygiene Data'!H111)),NA())</f>
        <v>#N/A</v>
      </c>
      <c r="BM117" s="101" t="e">
        <f ca="true">+IF(AND(ISNUMBER(OFFSET('Hygiene Data'!$H$7,0,10*ROW('Hygiene Data'!H111))),'Data Summary'!EB117="Yes"),OFFSET('Hygiene Data'!$H$7,0,10*ROW('Hygiene Data'!H111)),NA())</f>
        <v>#N/A</v>
      </c>
      <c r="BN117" s="101" t="e">
        <f ca="true">+IF(AND(ISNUMBER(OFFSET('Hygiene Data'!$H$9,0,10*ROW('Hygiene Data'!H111))),'Data Summary'!EC117="Yes"),OFFSET('Hygiene Data'!$H$9,0,10*ROW('Hygiene Data'!H111)),NA())</f>
        <v>#N/A</v>
      </c>
      <c r="BO117" s="101" t="e">
        <f ca="true">+IF(AND(ISNUMBER(OFFSET('Hygiene Data'!$I$5,0,10*ROW('Hygiene Data'!I111))),'Data Summary'!ED117="Yes"),OFFSET('Hygiene Data'!$I$5,0,10*ROW('Hygiene Data'!I111)),NA())</f>
        <v>#N/A</v>
      </c>
      <c r="BP117" s="101" t="e">
        <f ca="true">+IF(AND(ISNUMBER(OFFSET('Hygiene Data'!$I$7,0,10*ROW('Hygiene Data'!I111))),'Data Summary'!EE117="Yes"),OFFSET('Hygiene Data'!$I$7,0,10*ROW('Hygiene Data'!I111)),NA())</f>
        <v>#N/A</v>
      </c>
      <c r="BQ117" s="101" t="e">
        <f ca="true">+IF(AND(ISNUMBER(OFFSET('Hygiene Data'!$I$9,0,10*ROW('Hygiene Data'!I111))),'Data Summary'!EF117="Yes"),OFFSET('Hygiene Data'!$I$9,0,10*ROW('Hygiene Data'!I111)),NA())</f>
        <v>#N/A</v>
      </c>
    </row>
    <row xmlns:x14ac="http://schemas.microsoft.com/office/spreadsheetml/2009/9/ac" r="118" x14ac:dyDescent="0.2">
      <c r="A118" s="362" t="e">
        <f ca="true">+RIGHT('Data Summary'!A118,LEN('Data Summary'!A118)-9)</f>
        <v>#VALUE!</v>
      </c>
      <c r="B118" s="38" t="str">
        <f ca="true">+IF(ISTEXT('Data Summary'!B118),'Data Summary'!B118,"")</f>
        <v/>
      </c>
      <c r="C118" s="361" t="e">
        <f ca="true">+VALUE('Data Summary'!C118)</f>
        <v>#VALUE!</v>
      </c>
      <c r="D118" s="99" t="e">
        <f ca="true">+IF(AND(ISNUMBER(OFFSET('Water Data'!$D$4,0,10*ROW('Water Data'!D112))),'Data Summary'!BS118="Yes"),100-OFFSET('Water Data'!$D$4,0,10*ROW('Water Data'!D112)),NA())</f>
        <v>#N/A</v>
      </c>
      <c r="E118" s="99" t="e">
        <f ca="true">+IF(AND(ISNUMBER(OFFSET('Water Data'!$D$6,0,10*ROW('Water Data'!D112))),'Data Summary'!BT118="Yes"),OFFSET('Water Data'!$D$6,0,10*ROW('Water Data'!D112)),NA())</f>
        <v>#N/A</v>
      </c>
      <c r="F118" s="99" t="e">
        <f ca="true">+IF(AND(ISNUMBER(OFFSET('Water Data'!$D$9,0,10*ROW('Water Data'!D112))),'Data Summary'!BU118="Yes"),OFFSET('Water Data'!$D$9,0,10*ROW('Water Data'!D112)),NA())</f>
        <v>#N/A</v>
      </c>
      <c r="G118" s="99" t="e">
        <f ca="true">+IF(AND(ISNUMBER(OFFSET('Water Data'!$E$4,0,10*ROW('Water Data'!E112))),'Data Summary'!BV118="Yes"),100-OFFSET('Water Data'!$E$4,0,10*ROW('Water Data'!E112)),NA())</f>
        <v>#N/A</v>
      </c>
      <c r="H118" s="99" t="e">
        <f ca="true">+IF(AND(ISNUMBER(OFFSET('Water Data'!$E$6,0,10*ROW('Water Data'!E112))),'Data Summary'!BW118="Yes"),OFFSET('Water Data'!$E$6,0,10*ROW('Water Data'!E112)),NA())</f>
        <v>#N/A</v>
      </c>
      <c r="I118" s="99" t="e">
        <f ca="true">+IF(AND(ISNUMBER(OFFSET('Water Data'!$E$9,0,10*ROW('Water Data'!E112))),'Data Summary'!BX118="Yes"),OFFSET('Water Data'!$E$9,0,10*ROW('Water Data'!E112)),NA())</f>
        <v>#N/A</v>
      </c>
      <c r="J118" s="99" t="e">
        <f ca="true">+IF(AND(ISNUMBER(OFFSET('Water Data'!$F$4,0,10*ROW('Water Data'!F112))),'Data Summary'!BY118="Yes"),100-OFFSET('Water Data'!$F$4,0,10*ROW('Water Data'!F112)),NA())</f>
        <v>#N/A</v>
      </c>
      <c r="K118" s="99" t="e">
        <f ca="true">+IF(AND(ISNUMBER(OFFSET('Water Data'!$F$6,0,10*ROW('Water Data'!F112))),'Data Summary'!BZ118="Yes"),OFFSET('Water Data'!$F$6,0,10*ROW('Water Data'!F112)),NA())</f>
        <v>#N/A</v>
      </c>
      <c r="L118" s="99" t="e">
        <f ca="true">+IF(AND(ISNUMBER(OFFSET('Water Data'!$F$9,0,10*ROW('Water Data'!F112))),'Data Summary'!CA118="Yes"),OFFSET('Water Data'!$F$9,0,10*ROW('Water Data'!F112)),NA())</f>
        <v>#N/A</v>
      </c>
      <c r="M118" s="99" t="e">
        <f ca="true">+IF(AND(ISNUMBER(OFFSET('Water Data'!$G$4,0,10*ROW('Water Data'!G112))),'Data Summary'!CB118="Yes"),100-OFFSET('Water Data'!$G$4,0,10*ROW('Water Data'!G112)),NA())</f>
        <v>#N/A</v>
      </c>
      <c r="N118" s="99" t="e">
        <f ca="true">+IF(AND(ISNUMBER(OFFSET('Water Data'!$G$6,0,10*ROW('Water Data'!G112))),'Data Summary'!CC118="Yes"),OFFSET('Water Data'!$G$6,0,10*ROW('Water Data'!G112)),NA())</f>
        <v>#N/A</v>
      </c>
      <c r="O118" s="99" t="e">
        <f ca="true">+IF(AND(ISNUMBER(OFFSET('Water Data'!$G$9,0,10*ROW('Water Data'!G112))),'Data Summary'!CD118="Yes"),OFFSET('Water Data'!$G$9,0,10*ROW('Water Data'!G112)),NA())</f>
        <v>#N/A</v>
      </c>
      <c r="P118" s="99" t="e">
        <f ca="true">+IF(AND(ISNUMBER(OFFSET('Water Data'!$H$4,0,10*ROW('Water Data'!H112))),'Data Summary'!CE118="Yes"),100-OFFSET('Water Data'!$H$4,0,10*ROW('Water Data'!H112)),NA())</f>
        <v>#N/A</v>
      </c>
      <c r="Q118" s="99" t="e">
        <f ca="true">+IF(AND(ISNUMBER(OFFSET('Water Data'!$H$6,0,10*ROW('Water Data'!H112))),'Data Summary'!CF118="Yes"),OFFSET('Water Data'!$H$6,0,10*ROW('Water Data'!H112)),NA())</f>
        <v>#N/A</v>
      </c>
      <c r="R118" s="99" t="e">
        <f ca="true">+IF(AND(ISNUMBER(OFFSET('Water Data'!$H$9,0,10*ROW('Water Data'!H112))),'Data Summary'!CG118="Yes"),OFFSET('Water Data'!$H$9,0,10*ROW('Water Data'!H112)),NA())</f>
        <v>#N/A</v>
      </c>
      <c r="S118" s="99" t="e">
        <f ca="true">+IF(AND(ISNUMBER(OFFSET('Water Data'!$I$4,0,10*ROW('Water Data'!I112))),'Data Summary'!CH118="Yes"),100-OFFSET('Water Data'!$I$4,0,10*ROW('Water Data'!I112)),NA())</f>
        <v>#N/A</v>
      </c>
      <c r="T118" s="99" t="e">
        <f ca="true">+IF(AND(ISNUMBER(OFFSET('Water Data'!$I$6,0,10*ROW('Water Data'!I112))),'Data Summary'!CI118="Yes"),OFFSET('Water Data'!$I$6,0,10*ROW('Water Data'!I112)),NA())</f>
        <v>#N/A</v>
      </c>
      <c r="U118" s="99" t="e">
        <f ca="true">+IF(AND(ISNUMBER(OFFSET('Water Data'!$I$9,0,10*ROW('Water Data'!I112))),'Data Summary'!CJ118="Yes"),OFFSET('Water Data'!$I$9,0,10*ROW('Water Data'!I112)),NA())</f>
        <v>#N/A</v>
      </c>
      <c r="V118" s="100" t="e">
        <f ca="true">+IF(AND(ISNUMBER(OFFSET('Sanitation Data'!$D$4,0,10*ROW('Sanitation Data'!D112))),'Data Summary'!CK118="Yes"),100-OFFSET('Sanitation Data'!$D$4,0,10*ROW('Sanitation Data'!D112)),NA())</f>
        <v>#N/A</v>
      </c>
      <c r="W118" s="100" t="e">
        <f ca="true">+IF(AND(ISNUMBER(OFFSET('Sanitation Data'!$D$6,0,10*ROW('Sanitation Data'!D112))),'Data Summary'!CL118="Yes"),OFFSET('Sanitation Data'!$D$6,0,10*ROW('Sanitation Data'!D112)),NA())</f>
        <v>#N/A</v>
      </c>
      <c r="X118" s="100" t="e">
        <f ca="true">+IF(AND(ISNUMBER(OFFSET('Sanitation Data'!$D$10,0,10*ROW('Sanitation Data'!D112))),'Data Summary'!CM118="Yes"),OFFSET('Sanitation Data'!$D$10,0,10*ROW('Sanitation Data'!D112)),NA())</f>
        <v>#N/A</v>
      </c>
      <c r="Y118" s="100" t="e">
        <f ca="true">+IF(AND(ISNUMBER(OFFSET('Sanitation Data'!$D$11,0,10*ROW('Sanitation Data'!D112))),'Data Summary'!CN118="Yes"),OFFSET('Sanitation Data'!$D$11,0,10*ROW('Sanitation Data'!D112)),NA())</f>
        <v>#N/A</v>
      </c>
      <c r="Z118" s="100" t="e">
        <f ca="true">+IF(AND(ISNUMBER(OFFSET('Sanitation Data'!$D$12,0,10*ROW('Sanitation Data'!D112))),'Data Summary'!CO118="Yes"),OFFSET('Sanitation Data'!$D$12,0,10*ROW('Sanitation Data'!D112)),NA())</f>
        <v>#N/A</v>
      </c>
      <c r="AA118" s="100" t="e">
        <f ca="true">+IF(AND(ISNUMBER(OFFSET('Sanitation Data'!$E$4,0,10*ROW('Sanitation Data'!E112))),'Data Summary'!CP118="Yes"),100-OFFSET('Sanitation Data'!$E$4,0,10*ROW('Sanitation Data'!E112)),NA())</f>
        <v>#N/A</v>
      </c>
      <c r="AB118" s="100" t="e">
        <f ca="true">+IF(AND(ISNUMBER(OFFSET('Sanitation Data'!$E$6,0,10*ROW('Sanitation Data'!E112))),'Data Summary'!CQ118="Yes"),OFFSET('Sanitation Data'!$E$6,0,10*ROW('Sanitation Data'!E112)),NA())</f>
        <v>#N/A</v>
      </c>
      <c r="AC118" s="100" t="e">
        <f ca="true">+IF(AND(ISNUMBER(OFFSET('Sanitation Data'!$E$10,0,10*ROW('Sanitation Data'!E112))),'Data Summary'!CR118="Yes"),OFFSET('Sanitation Data'!$E$10,0,10*ROW('Sanitation Data'!E112)),NA())</f>
        <v>#N/A</v>
      </c>
      <c r="AD118" s="100" t="e">
        <f ca="true">+IF(AND(ISNUMBER(OFFSET('Sanitation Data'!$E$11,0,10*ROW('Sanitation Data'!E112))),'Data Summary'!CS118="Yes"),OFFSET('Sanitation Data'!$E$11,0,10*ROW('Sanitation Data'!E112)),NA())</f>
        <v>#N/A</v>
      </c>
      <c r="AE118" s="100" t="e">
        <f ca="true">+IF(AND(ISNUMBER(OFFSET('Sanitation Data'!$E$12,0,10*ROW('Sanitation Data'!E112))),'Data Summary'!CT118="Yes"),OFFSET('Sanitation Data'!$E$12,0,10*ROW('Sanitation Data'!E112)),NA())</f>
        <v>#N/A</v>
      </c>
      <c r="AF118" s="100" t="e">
        <f ca="true">+IF(AND(ISNUMBER(OFFSET('Sanitation Data'!$F$4,0,10*ROW('Sanitation Data'!F112))),'Data Summary'!CU118="Yes"),100-OFFSET('Sanitation Data'!$F$4,0,10*ROW('Sanitation Data'!F112)),NA())</f>
        <v>#N/A</v>
      </c>
      <c r="AG118" s="100" t="e">
        <f ca="true">+IF(AND(ISNUMBER(OFFSET('Sanitation Data'!$F$6,0,10*ROW('Sanitation Data'!F112))),'Data Summary'!CV118="Yes"),OFFSET('Sanitation Data'!$F$6,0,10*ROW('Sanitation Data'!F112)),NA())</f>
        <v>#N/A</v>
      </c>
      <c r="AH118" s="100" t="e">
        <f ca="true">+IF(AND(ISNUMBER(OFFSET('Sanitation Data'!$F$10,0,10*ROW('Sanitation Data'!F112))),'Data Summary'!CW118="Yes"),OFFSET('Sanitation Data'!$F$10,0,10*ROW('Sanitation Data'!F112)),NA())</f>
        <v>#N/A</v>
      </c>
      <c r="AI118" s="100" t="e">
        <f ca="true">+IF(AND(ISNUMBER(OFFSET('Sanitation Data'!$F$11,0,10*ROW('Sanitation Data'!F112))),'Data Summary'!CX118="Yes"),OFFSET('Sanitation Data'!$F$11,0,10*ROW('Sanitation Data'!F112)),NA())</f>
        <v>#N/A</v>
      </c>
      <c r="AJ118" s="100" t="e">
        <f ca="true">+IF(AND(ISNUMBER(OFFSET('Sanitation Data'!$F$12,0,10*ROW('Sanitation Data'!F112))),'Data Summary'!CY118="Yes"),OFFSET('Sanitation Data'!$F$12,0,10*ROW('Sanitation Data'!F112)),NA())</f>
        <v>#N/A</v>
      </c>
      <c r="AK118" s="100" t="e">
        <f ca="true">+IF(AND(ISNUMBER(OFFSET('Sanitation Data'!$G$4,0,10*ROW('Sanitation Data'!G112))),'Data Summary'!CZ118="Yes"),100-OFFSET('Sanitation Data'!$G$4,0,10*ROW('Sanitation Data'!G112)),NA())</f>
        <v>#N/A</v>
      </c>
      <c r="AL118" s="100" t="e">
        <f ca="true">+IF(AND(ISNUMBER(OFFSET('Sanitation Data'!$G$6,0,10*ROW('Sanitation Data'!G112))),'Data Summary'!DA118="Yes"),OFFSET('Sanitation Data'!$G$6,0,10*ROW('Sanitation Data'!G112)),NA())</f>
        <v>#N/A</v>
      </c>
      <c r="AM118" s="100" t="e">
        <f ca="true">+IF(AND(ISNUMBER(OFFSET('Sanitation Data'!$G$10,0,10*ROW('Sanitation Data'!G112))),'Data Summary'!DB118="Yes"),OFFSET('Sanitation Data'!$G$10,0,10*ROW('Sanitation Data'!G112)),NA())</f>
        <v>#N/A</v>
      </c>
      <c r="AN118" s="100" t="e">
        <f ca="true">+IF(AND(ISNUMBER(OFFSET('Sanitation Data'!$G$11,0,10*ROW('Sanitation Data'!G112))),'Data Summary'!DC118="Yes"),OFFSET('Sanitation Data'!$G$11,0,10*ROW('Sanitation Data'!G112)),NA())</f>
        <v>#N/A</v>
      </c>
      <c r="AO118" s="100" t="e">
        <f ca="true">+IF(AND(ISNUMBER(OFFSET('Sanitation Data'!$G$12,0,10*ROW('Sanitation Data'!G112))),'Data Summary'!DD118="Yes"),OFFSET('Sanitation Data'!$G$12,0,10*ROW('Sanitation Data'!G112)),NA())</f>
        <v>#N/A</v>
      </c>
      <c r="AP118" s="100" t="e">
        <f ca="true">+IF(AND(ISNUMBER(OFFSET('Sanitation Data'!$H$4,0,10*ROW('Sanitation Data'!H112))),'Data Summary'!DE118="Yes"),100-OFFSET('Sanitation Data'!$H$4,0,10*ROW('Sanitation Data'!H112)),NA())</f>
        <v>#N/A</v>
      </c>
      <c r="AQ118" s="100" t="e">
        <f ca="true">+IF(AND(ISNUMBER(OFFSET('Sanitation Data'!$H$6,0,10*ROW('Sanitation Data'!H112))),'Data Summary'!DF118="Yes"),OFFSET('Sanitation Data'!$H$6,0,10*ROW('Sanitation Data'!H112)),NA())</f>
        <v>#N/A</v>
      </c>
      <c r="AR118" s="100" t="e">
        <f ca="true">+IF(AND(ISNUMBER(OFFSET('Sanitation Data'!$H$10,0,10*ROW('Sanitation Data'!H112))),'Data Summary'!DG118="Yes"),OFFSET('Sanitation Data'!$H$10,0,10*ROW('Sanitation Data'!H112)),NA())</f>
        <v>#N/A</v>
      </c>
      <c r="AS118" s="100" t="e">
        <f ca="true">+IF(AND(ISNUMBER(OFFSET('Sanitation Data'!$H$11,0,10*ROW('Sanitation Data'!H112))),'Data Summary'!DH118="Yes"),OFFSET('Sanitation Data'!$H$11,0,10*ROW('Sanitation Data'!H112)),NA())</f>
        <v>#N/A</v>
      </c>
      <c r="AT118" s="100" t="e">
        <f ca="true">+IF(AND(ISNUMBER(OFFSET('Sanitation Data'!$H$12,0,10*ROW('Sanitation Data'!H112))),'Data Summary'!DI118="Yes"),OFFSET('Sanitation Data'!$H$12,0,10*ROW('Sanitation Data'!H112)),NA())</f>
        <v>#N/A</v>
      </c>
      <c r="AU118" s="100" t="e">
        <f ca="true">+IF(AND(ISNUMBER(OFFSET('Sanitation Data'!$I$4,0,10*ROW('Sanitation Data'!I112))),'Data Summary'!DJ118="Yes"),100-OFFSET('Sanitation Data'!$I$4,0,10*ROW('Sanitation Data'!I112)),NA())</f>
        <v>#N/A</v>
      </c>
      <c r="AV118" s="100" t="e">
        <f ca="true">+IF(AND(ISNUMBER(OFFSET('Sanitation Data'!$I$6,0,10*ROW('Sanitation Data'!I112))),'Data Summary'!DK118="Yes"),OFFSET('Sanitation Data'!$I$6,0,10*ROW('Sanitation Data'!I112)),NA())</f>
        <v>#N/A</v>
      </c>
      <c r="AW118" s="100" t="e">
        <f ca="true">+IF(AND(ISNUMBER(OFFSET('Sanitation Data'!$I$10,0,10*ROW('Sanitation Data'!I112))),'Data Summary'!DL118="Yes"),OFFSET('Sanitation Data'!$I$10,0,10*ROW('Sanitation Data'!I112)),NA())</f>
        <v>#N/A</v>
      </c>
      <c r="AX118" s="100" t="e">
        <f ca="true">+IF(AND(ISNUMBER(OFFSET('Sanitation Data'!$I$11,0,10*ROW('Sanitation Data'!I112))),'Data Summary'!DM118="Yes"),OFFSET('Sanitation Data'!$I$11,0,10*ROW('Sanitation Data'!I112)),NA())</f>
        <v>#N/A</v>
      </c>
      <c r="AY118" s="100" t="e">
        <f ca="true">+IF(AND(ISNUMBER(OFFSET('Sanitation Data'!$I$12,0,10*ROW('Sanitation Data'!I112))),'Data Summary'!DN118="Yes"),OFFSET('Sanitation Data'!$I$12,0,10*ROW('Sanitation Data'!I112)),NA())</f>
        <v>#N/A</v>
      </c>
      <c r="AZ118" s="101" t="e">
        <f ca="true">+IF(AND(ISNUMBER(OFFSET('Hygiene Data'!$D$5,0,10*ROW('Hygiene Data'!D112))),'Data Summary'!DO118="Yes"),OFFSET('Hygiene Data'!$D$5,0,10*ROW('Hygiene Data'!D112)),NA())</f>
        <v>#N/A</v>
      </c>
      <c r="BA118" s="101" t="e">
        <f ca="true">+IF(AND(ISNUMBER(OFFSET('Hygiene Data'!$D$7,0,10*ROW('Hygiene Data'!D112))),'Data Summary'!DP118="Yes"),OFFSET('Hygiene Data'!$D$7,0,10*ROW('Hygiene Data'!D112)),NA())</f>
        <v>#N/A</v>
      </c>
      <c r="BB118" s="101" t="e">
        <f ca="true">+IF(AND(ISNUMBER(OFFSET('Hygiene Data'!$D$9,0,10*ROW('Hygiene Data'!D112))),'Data Summary'!DQ118="Yes"),OFFSET('Hygiene Data'!$D$9,0,10*ROW('Hygiene Data'!D112)),NA())</f>
        <v>#N/A</v>
      </c>
      <c r="BC118" s="101" t="e">
        <f ca="true">+IF(AND(ISNUMBER(OFFSET('Hygiene Data'!$E$5,0,10*ROW('Hygiene Data'!E112))),'Data Summary'!DR118="Yes"),OFFSET('Hygiene Data'!$E$5,0,10*ROW('Hygiene Data'!E112)),NA())</f>
        <v>#N/A</v>
      </c>
      <c r="BD118" s="101" t="e">
        <f ca="true">+IF(AND(ISNUMBER(OFFSET('Hygiene Data'!$E$7,0,10*ROW('Hygiene Data'!E112))),'Data Summary'!DS118="Yes"),OFFSET('Hygiene Data'!$E$7,0,10*ROW('Hygiene Data'!E112)),NA())</f>
        <v>#N/A</v>
      </c>
      <c r="BE118" s="101" t="e">
        <f ca="true">+IF(AND(ISNUMBER(OFFSET('Hygiene Data'!$E$9,0,10*ROW('Hygiene Data'!E112))),'Data Summary'!DT118="Yes"),OFFSET('Hygiene Data'!$E$9,0,10*ROW('Hygiene Data'!E112)),NA())</f>
        <v>#N/A</v>
      </c>
      <c r="BF118" s="101" t="e">
        <f ca="true">+IF(AND(ISNUMBER(OFFSET('Hygiene Data'!$F$5,0,10*ROW('Hygiene Data'!F112))),'Data Summary'!DU118="Yes"),OFFSET('Hygiene Data'!$F$5,0,10*ROW('Hygiene Data'!F112)),NA())</f>
        <v>#N/A</v>
      </c>
      <c r="BG118" s="101" t="e">
        <f ca="true">+IF(AND(ISNUMBER(OFFSET('Hygiene Data'!$F$7,0,10*ROW('Hygiene Data'!F112))),'Data Summary'!DV118="Yes"),OFFSET('Hygiene Data'!$F$7,0,10*ROW('Hygiene Data'!F112)),NA())</f>
        <v>#N/A</v>
      </c>
      <c r="BH118" s="101" t="e">
        <f ca="true">+IF(AND(ISNUMBER(OFFSET('Hygiene Data'!$F$9,0,10*ROW('Hygiene Data'!F112))),'Data Summary'!DW118="Yes"),OFFSET('Hygiene Data'!$F$9,0,10*ROW('Hygiene Data'!F112)),NA())</f>
        <v>#N/A</v>
      </c>
      <c r="BI118" s="101" t="e">
        <f ca="true">+IF(AND(ISNUMBER(OFFSET('Hygiene Data'!$G$5,0,10*ROW('Hygiene Data'!G112))),'Data Summary'!DX118="Yes"),OFFSET('Hygiene Data'!$G$5,0,10*ROW('Hygiene Data'!G112)),NA())</f>
        <v>#N/A</v>
      </c>
      <c r="BJ118" s="101" t="e">
        <f ca="true">+IF(AND(ISNUMBER(OFFSET('Hygiene Data'!$G$7,0,10*ROW('Hygiene Data'!G112))),'Data Summary'!DY118="Yes"),OFFSET('Hygiene Data'!$G$7,0,10*ROW('Hygiene Data'!G112)),NA())</f>
        <v>#N/A</v>
      </c>
      <c r="BK118" s="101" t="e">
        <f ca="true">+IF(AND(ISNUMBER(OFFSET('Hygiene Data'!$G$9,0,10*ROW('Hygiene Data'!G112))),'Data Summary'!DZ118="Yes"),OFFSET('Hygiene Data'!$G$9,0,10*ROW('Hygiene Data'!G112)),NA())</f>
        <v>#N/A</v>
      </c>
      <c r="BL118" s="101" t="e">
        <f ca="true">+IF(AND(ISNUMBER(OFFSET('Hygiene Data'!$H$5,0,10*ROW('Hygiene Data'!H112))),'Data Summary'!EA118="Yes"),OFFSET('Hygiene Data'!$H$5,0,10*ROW('Hygiene Data'!H112)),NA())</f>
        <v>#N/A</v>
      </c>
      <c r="BM118" s="101" t="e">
        <f ca="true">+IF(AND(ISNUMBER(OFFSET('Hygiene Data'!$H$7,0,10*ROW('Hygiene Data'!H112))),'Data Summary'!EB118="Yes"),OFFSET('Hygiene Data'!$H$7,0,10*ROW('Hygiene Data'!H112)),NA())</f>
        <v>#N/A</v>
      </c>
      <c r="BN118" s="101" t="e">
        <f ca="true">+IF(AND(ISNUMBER(OFFSET('Hygiene Data'!$H$9,0,10*ROW('Hygiene Data'!H112))),'Data Summary'!EC118="Yes"),OFFSET('Hygiene Data'!$H$9,0,10*ROW('Hygiene Data'!H112)),NA())</f>
        <v>#N/A</v>
      </c>
      <c r="BO118" s="101" t="e">
        <f ca="true">+IF(AND(ISNUMBER(OFFSET('Hygiene Data'!$I$5,0,10*ROW('Hygiene Data'!I112))),'Data Summary'!ED118="Yes"),OFFSET('Hygiene Data'!$I$5,0,10*ROW('Hygiene Data'!I112)),NA())</f>
        <v>#N/A</v>
      </c>
      <c r="BP118" s="101" t="e">
        <f ca="true">+IF(AND(ISNUMBER(OFFSET('Hygiene Data'!$I$7,0,10*ROW('Hygiene Data'!I112))),'Data Summary'!EE118="Yes"),OFFSET('Hygiene Data'!$I$7,0,10*ROW('Hygiene Data'!I112)),NA())</f>
        <v>#N/A</v>
      </c>
      <c r="BQ118" s="101" t="e">
        <f ca="true">+IF(AND(ISNUMBER(OFFSET('Hygiene Data'!$I$9,0,10*ROW('Hygiene Data'!I112))),'Data Summary'!EF118="Yes"),OFFSET('Hygiene Data'!$I$9,0,10*ROW('Hygiene Data'!I112)),NA())</f>
        <v>#N/A</v>
      </c>
    </row>
    <row xmlns:x14ac="http://schemas.microsoft.com/office/spreadsheetml/2009/9/ac" r="119" x14ac:dyDescent="0.2">
      <c r="A119" s="362" t="e">
        <f ca="true">+RIGHT('Data Summary'!A119,LEN('Data Summary'!A119)-9)</f>
        <v>#VALUE!</v>
      </c>
      <c r="B119" s="38" t="str">
        <f ca="true">+IF(ISTEXT('Data Summary'!B119),'Data Summary'!B119,"")</f>
        <v/>
      </c>
      <c r="C119" s="361" t="e">
        <f ca="true">+VALUE('Data Summary'!C119)</f>
        <v>#VALUE!</v>
      </c>
      <c r="D119" s="99" t="e">
        <f ca="true">+IF(AND(ISNUMBER(OFFSET('Water Data'!$D$4,0,10*ROW('Water Data'!D113))),'Data Summary'!BS119="Yes"),100-OFFSET('Water Data'!$D$4,0,10*ROW('Water Data'!D113)),NA())</f>
        <v>#N/A</v>
      </c>
      <c r="E119" s="99" t="e">
        <f ca="true">+IF(AND(ISNUMBER(OFFSET('Water Data'!$D$6,0,10*ROW('Water Data'!D113))),'Data Summary'!BT119="Yes"),OFFSET('Water Data'!$D$6,0,10*ROW('Water Data'!D113)),NA())</f>
        <v>#N/A</v>
      </c>
      <c r="F119" s="99" t="e">
        <f ca="true">+IF(AND(ISNUMBER(OFFSET('Water Data'!$D$9,0,10*ROW('Water Data'!D113))),'Data Summary'!BU119="Yes"),OFFSET('Water Data'!$D$9,0,10*ROW('Water Data'!D113)),NA())</f>
        <v>#N/A</v>
      </c>
      <c r="G119" s="99" t="e">
        <f ca="true">+IF(AND(ISNUMBER(OFFSET('Water Data'!$E$4,0,10*ROW('Water Data'!E113))),'Data Summary'!BV119="Yes"),100-OFFSET('Water Data'!$E$4,0,10*ROW('Water Data'!E113)),NA())</f>
        <v>#N/A</v>
      </c>
      <c r="H119" s="99" t="e">
        <f ca="true">+IF(AND(ISNUMBER(OFFSET('Water Data'!$E$6,0,10*ROW('Water Data'!E113))),'Data Summary'!BW119="Yes"),OFFSET('Water Data'!$E$6,0,10*ROW('Water Data'!E113)),NA())</f>
        <v>#N/A</v>
      </c>
      <c r="I119" s="99" t="e">
        <f ca="true">+IF(AND(ISNUMBER(OFFSET('Water Data'!$E$9,0,10*ROW('Water Data'!E113))),'Data Summary'!BX119="Yes"),OFFSET('Water Data'!$E$9,0,10*ROW('Water Data'!E113)),NA())</f>
        <v>#N/A</v>
      </c>
      <c r="J119" s="99" t="e">
        <f ca="true">+IF(AND(ISNUMBER(OFFSET('Water Data'!$F$4,0,10*ROW('Water Data'!F113))),'Data Summary'!BY119="Yes"),100-OFFSET('Water Data'!$F$4,0,10*ROW('Water Data'!F113)),NA())</f>
        <v>#N/A</v>
      </c>
      <c r="K119" s="99" t="e">
        <f ca="true">+IF(AND(ISNUMBER(OFFSET('Water Data'!$F$6,0,10*ROW('Water Data'!F113))),'Data Summary'!BZ119="Yes"),OFFSET('Water Data'!$F$6,0,10*ROW('Water Data'!F113)),NA())</f>
        <v>#N/A</v>
      </c>
      <c r="L119" s="99" t="e">
        <f ca="true">+IF(AND(ISNUMBER(OFFSET('Water Data'!$F$9,0,10*ROW('Water Data'!F113))),'Data Summary'!CA119="Yes"),OFFSET('Water Data'!$F$9,0,10*ROW('Water Data'!F113)),NA())</f>
        <v>#N/A</v>
      </c>
      <c r="M119" s="99" t="e">
        <f ca="true">+IF(AND(ISNUMBER(OFFSET('Water Data'!$G$4,0,10*ROW('Water Data'!G113))),'Data Summary'!CB119="Yes"),100-OFFSET('Water Data'!$G$4,0,10*ROW('Water Data'!G113)),NA())</f>
        <v>#N/A</v>
      </c>
      <c r="N119" s="99" t="e">
        <f ca="true">+IF(AND(ISNUMBER(OFFSET('Water Data'!$G$6,0,10*ROW('Water Data'!G113))),'Data Summary'!CC119="Yes"),OFFSET('Water Data'!$G$6,0,10*ROW('Water Data'!G113)),NA())</f>
        <v>#N/A</v>
      </c>
      <c r="O119" s="99" t="e">
        <f ca="true">+IF(AND(ISNUMBER(OFFSET('Water Data'!$G$9,0,10*ROW('Water Data'!G113))),'Data Summary'!CD119="Yes"),OFFSET('Water Data'!$G$9,0,10*ROW('Water Data'!G113)),NA())</f>
        <v>#N/A</v>
      </c>
      <c r="P119" s="99" t="e">
        <f ca="true">+IF(AND(ISNUMBER(OFFSET('Water Data'!$H$4,0,10*ROW('Water Data'!H113))),'Data Summary'!CE119="Yes"),100-OFFSET('Water Data'!$H$4,0,10*ROW('Water Data'!H113)),NA())</f>
        <v>#N/A</v>
      </c>
      <c r="Q119" s="99" t="e">
        <f ca="true">+IF(AND(ISNUMBER(OFFSET('Water Data'!$H$6,0,10*ROW('Water Data'!H113))),'Data Summary'!CF119="Yes"),OFFSET('Water Data'!$H$6,0,10*ROW('Water Data'!H113)),NA())</f>
        <v>#N/A</v>
      </c>
      <c r="R119" s="99" t="e">
        <f ca="true">+IF(AND(ISNUMBER(OFFSET('Water Data'!$H$9,0,10*ROW('Water Data'!H113))),'Data Summary'!CG119="Yes"),OFFSET('Water Data'!$H$9,0,10*ROW('Water Data'!H113)),NA())</f>
        <v>#N/A</v>
      </c>
      <c r="S119" s="99" t="e">
        <f ca="true">+IF(AND(ISNUMBER(OFFSET('Water Data'!$I$4,0,10*ROW('Water Data'!I113))),'Data Summary'!CH119="Yes"),100-OFFSET('Water Data'!$I$4,0,10*ROW('Water Data'!I113)),NA())</f>
        <v>#N/A</v>
      </c>
      <c r="T119" s="99" t="e">
        <f ca="true">+IF(AND(ISNUMBER(OFFSET('Water Data'!$I$6,0,10*ROW('Water Data'!I113))),'Data Summary'!CI119="Yes"),OFFSET('Water Data'!$I$6,0,10*ROW('Water Data'!I113)),NA())</f>
        <v>#N/A</v>
      </c>
      <c r="U119" s="99" t="e">
        <f ca="true">+IF(AND(ISNUMBER(OFFSET('Water Data'!$I$9,0,10*ROW('Water Data'!I113))),'Data Summary'!CJ119="Yes"),OFFSET('Water Data'!$I$9,0,10*ROW('Water Data'!I113)),NA())</f>
        <v>#N/A</v>
      </c>
      <c r="V119" s="100" t="e">
        <f ca="true">+IF(AND(ISNUMBER(OFFSET('Sanitation Data'!$D$4,0,10*ROW('Sanitation Data'!D113))),'Data Summary'!CK119="Yes"),100-OFFSET('Sanitation Data'!$D$4,0,10*ROW('Sanitation Data'!D113)),NA())</f>
        <v>#N/A</v>
      </c>
      <c r="W119" s="100" t="e">
        <f ca="true">+IF(AND(ISNUMBER(OFFSET('Sanitation Data'!$D$6,0,10*ROW('Sanitation Data'!D113))),'Data Summary'!CL119="Yes"),OFFSET('Sanitation Data'!$D$6,0,10*ROW('Sanitation Data'!D113)),NA())</f>
        <v>#N/A</v>
      </c>
      <c r="X119" s="100" t="e">
        <f ca="true">+IF(AND(ISNUMBER(OFFSET('Sanitation Data'!$D$10,0,10*ROW('Sanitation Data'!D113))),'Data Summary'!CM119="Yes"),OFFSET('Sanitation Data'!$D$10,0,10*ROW('Sanitation Data'!D113)),NA())</f>
        <v>#N/A</v>
      </c>
      <c r="Y119" s="100" t="e">
        <f ca="true">+IF(AND(ISNUMBER(OFFSET('Sanitation Data'!$D$11,0,10*ROW('Sanitation Data'!D113))),'Data Summary'!CN119="Yes"),OFFSET('Sanitation Data'!$D$11,0,10*ROW('Sanitation Data'!D113)),NA())</f>
        <v>#N/A</v>
      </c>
      <c r="Z119" s="100" t="e">
        <f ca="true">+IF(AND(ISNUMBER(OFFSET('Sanitation Data'!$D$12,0,10*ROW('Sanitation Data'!D113))),'Data Summary'!CO119="Yes"),OFFSET('Sanitation Data'!$D$12,0,10*ROW('Sanitation Data'!D113)),NA())</f>
        <v>#N/A</v>
      </c>
      <c r="AA119" s="100" t="e">
        <f ca="true">+IF(AND(ISNUMBER(OFFSET('Sanitation Data'!$E$4,0,10*ROW('Sanitation Data'!E113))),'Data Summary'!CP119="Yes"),100-OFFSET('Sanitation Data'!$E$4,0,10*ROW('Sanitation Data'!E113)),NA())</f>
        <v>#N/A</v>
      </c>
      <c r="AB119" s="100" t="e">
        <f ca="true">+IF(AND(ISNUMBER(OFFSET('Sanitation Data'!$E$6,0,10*ROW('Sanitation Data'!E113))),'Data Summary'!CQ119="Yes"),OFFSET('Sanitation Data'!$E$6,0,10*ROW('Sanitation Data'!E113)),NA())</f>
        <v>#N/A</v>
      </c>
      <c r="AC119" s="100" t="e">
        <f ca="true">+IF(AND(ISNUMBER(OFFSET('Sanitation Data'!$E$10,0,10*ROW('Sanitation Data'!E113))),'Data Summary'!CR119="Yes"),OFFSET('Sanitation Data'!$E$10,0,10*ROW('Sanitation Data'!E113)),NA())</f>
        <v>#N/A</v>
      </c>
      <c r="AD119" s="100" t="e">
        <f ca="true">+IF(AND(ISNUMBER(OFFSET('Sanitation Data'!$E$11,0,10*ROW('Sanitation Data'!E113))),'Data Summary'!CS119="Yes"),OFFSET('Sanitation Data'!$E$11,0,10*ROW('Sanitation Data'!E113)),NA())</f>
        <v>#N/A</v>
      </c>
      <c r="AE119" s="100" t="e">
        <f ca="true">+IF(AND(ISNUMBER(OFFSET('Sanitation Data'!$E$12,0,10*ROW('Sanitation Data'!E113))),'Data Summary'!CT119="Yes"),OFFSET('Sanitation Data'!$E$12,0,10*ROW('Sanitation Data'!E113)),NA())</f>
        <v>#N/A</v>
      </c>
      <c r="AF119" s="100" t="e">
        <f ca="true">+IF(AND(ISNUMBER(OFFSET('Sanitation Data'!$F$4,0,10*ROW('Sanitation Data'!F113))),'Data Summary'!CU119="Yes"),100-OFFSET('Sanitation Data'!$F$4,0,10*ROW('Sanitation Data'!F113)),NA())</f>
        <v>#N/A</v>
      </c>
      <c r="AG119" s="100" t="e">
        <f ca="true">+IF(AND(ISNUMBER(OFFSET('Sanitation Data'!$F$6,0,10*ROW('Sanitation Data'!F113))),'Data Summary'!CV119="Yes"),OFFSET('Sanitation Data'!$F$6,0,10*ROW('Sanitation Data'!F113)),NA())</f>
        <v>#N/A</v>
      </c>
      <c r="AH119" s="100" t="e">
        <f ca="true">+IF(AND(ISNUMBER(OFFSET('Sanitation Data'!$F$10,0,10*ROW('Sanitation Data'!F113))),'Data Summary'!CW119="Yes"),OFFSET('Sanitation Data'!$F$10,0,10*ROW('Sanitation Data'!F113)),NA())</f>
        <v>#N/A</v>
      </c>
      <c r="AI119" s="100" t="e">
        <f ca="true">+IF(AND(ISNUMBER(OFFSET('Sanitation Data'!$F$11,0,10*ROW('Sanitation Data'!F113))),'Data Summary'!CX119="Yes"),OFFSET('Sanitation Data'!$F$11,0,10*ROW('Sanitation Data'!F113)),NA())</f>
        <v>#N/A</v>
      </c>
      <c r="AJ119" s="100" t="e">
        <f ca="true">+IF(AND(ISNUMBER(OFFSET('Sanitation Data'!$F$12,0,10*ROW('Sanitation Data'!F113))),'Data Summary'!CY119="Yes"),OFFSET('Sanitation Data'!$F$12,0,10*ROW('Sanitation Data'!F113)),NA())</f>
        <v>#N/A</v>
      </c>
      <c r="AK119" s="100" t="e">
        <f ca="true">+IF(AND(ISNUMBER(OFFSET('Sanitation Data'!$G$4,0,10*ROW('Sanitation Data'!G113))),'Data Summary'!CZ119="Yes"),100-OFFSET('Sanitation Data'!$G$4,0,10*ROW('Sanitation Data'!G113)),NA())</f>
        <v>#N/A</v>
      </c>
      <c r="AL119" s="100" t="e">
        <f ca="true">+IF(AND(ISNUMBER(OFFSET('Sanitation Data'!$G$6,0,10*ROW('Sanitation Data'!G113))),'Data Summary'!DA119="Yes"),OFFSET('Sanitation Data'!$G$6,0,10*ROW('Sanitation Data'!G113)),NA())</f>
        <v>#N/A</v>
      </c>
      <c r="AM119" s="100" t="e">
        <f ca="true">+IF(AND(ISNUMBER(OFFSET('Sanitation Data'!$G$10,0,10*ROW('Sanitation Data'!G113))),'Data Summary'!DB119="Yes"),OFFSET('Sanitation Data'!$G$10,0,10*ROW('Sanitation Data'!G113)),NA())</f>
        <v>#N/A</v>
      </c>
      <c r="AN119" s="100" t="e">
        <f ca="true">+IF(AND(ISNUMBER(OFFSET('Sanitation Data'!$G$11,0,10*ROW('Sanitation Data'!G113))),'Data Summary'!DC119="Yes"),OFFSET('Sanitation Data'!$G$11,0,10*ROW('Sanitation Data'!G113)),NA())</f>
        <v>#N/A</v>
      </c>
      <c r="AO119" s="100" t="e">
        <f ca="true">+IF(AND(ISNUMBER(OFFSET('Sanitation Data'!$G$12,0,10*ROW('Sanitation Data'!G113))),'Data Summary'!DD119="Yes"),OFFSET('Sanitation Data'!$G$12,0,10*ROW('Sanitation Data'!G113)),NA())</f>
        <v>#N/A</v>
      </c>
      <c r="AP119" s="100" t="e">
        <f ca="true">+IF(AND(ISNUMBER(OFFSET('Sanitation Data'!$H$4,0,10*ROW('Sanitation Data'!H113))),'Data Summary'!DE119="Yes"),100-OFFSET('Sanitation Data'!$H$4,0,10*ROW('Sanitation Data'!H113)),NA())</f>
        <v>#N/A</v>
      </c>
      <c r="AQ119" s="100" t="e">
        <f ca="true">+IF(AND(ISNUMBER(OFFSET('Sanitation Data'!$H$6,0,10*ROW('Sanitation Data'!H113))),'Data Summary'!DF119="Yes"),OFFSET('Sanitation Data'!$H$6,0,10*ROW('Sanitation Data'!H113)),NA())</f>
        <v>#N/A</v>
      </c>
      <c r="AR119" s="100" t="e">
        <f ca="true">+IF(AND(ISNUMBER(OFFSET('Sanitation Data'!$H$10,0,10*ROW('Sanitation Data'!H113))),'Data Summary'!DG119="Yes"),OFFSET('Sanitation Data'!$H$10,0,10*ROW('Sanitation Data'!H113)),NA())</f>
        <v>#N/A</v>
      </c>
      <c r="AS119" s="100" t="e">
        <f ca="true">+IF(AND(ISNUMBER(OFFSET('Sanitation Data'!$H$11,0,10*ROW('Sanitation Data'!H113))),'Data Summary'!DH119="Yes"),OFFSET('Sanitation Data'!$H$11,0,10*ROW('Sanitation Data'!H113)),NA())</f>
        <v>#N/A</v>
      </c>
      <c r="AT119" s="100" t="e">
        <f ca="true">+IF(AND(ISNUMBER(OFFSET('Sanitation Data'!$H$12,0,10*ROW('Sanitation Data'!H113))),'Data Summary'!DI119="Yes"),OFFSET('Sanitation Data'!$H$12,0,10*ROW('Sanitation Data'!H113)),NA())</f>
        <v>#N/A</v>
      </c>
      <c r="AU119" s="100" t="e">
        <f ca="true">+IF(AND(ISNUMBER(OFFSET('Sanitation Data'!$I$4,0,10*ROW('Sanitation Data'!I113))),'Data Summary'!DJ119="Yes"),100-OFFSET('Sanitation Data'!$I$4,0,10*ROW('Sanitation Data'!I113)),NA())</f>
        <v>#N/A</v>
      </c>
      <c r="AV119" s="100" t="e">
        <f ca="true">+IF(AND(ISNUMBER(OFFSET('Sanitation Data'!$I$6,0,10*ROW('Sanitation Data'!I113))),'Data Summary'!DK119="Yes"),OFFSET('Sanitation Data'!$I$6,0,10*ROW('Sanitation Data'!I113)),NA())</f>
        <v>#N/A</v>
      </c>
      <c r="AW119" s="100" t="e">
        <f ca="true">+IF(AND(ISNUMBER(OFFSET('Sanitation Data'!$I$10,0,10*ROW('Sanitation Data'!I113))),'Data Summary'!DL119="Yes"),OFFSET('Sanitation Data'!$I$10,0,10*ROW('Sanitation Data'!I113)),NA())</f>
        <v>#N/A</v>
      </c>
      <c r="AX119" s="100" t="e">
        <f ca="true">+IF(AND(ISNUMBER(OFFSET('Sanitation Data'!$I$11,0,10*ROW('Sanitation Data'!I113))),'Data Summary'!DM119="Yes"),OFFSET('Sanitation Data'!$I$11,0,10*ROW('Sanitation Data'!I113)),NA())</f>
        <v>#N/A</v>
      </c>
      <c r="AY119" s="100" t="e">
        <f ca="true">+IF(AND(ISNUMBER(OFFSET('Sanitation Data'!$I$12,0,10*ROW('Sanitation Data'!I113))),'Data Summary'!DN119="Yes"),OFFSET('Sanitation Data'!$I$12,0,10*ROW('Sanitation Data'!I113)),NA())</f>
        <v>#N/A</v>
      </c>
      <c r="AZ119" s="101" t="e">
        <f ca="true">+IF(AND(ISNUMBER(OFFSET('Hygiene Data'!$D$5,0,10*ROW('Hygiene Data'!D113))),'Data Summary'!DO119="Yes"),OFFSET('Hygiene Data'!$D$5,0,10*ROW('Hygiene Data'!D113)),NA())</f>
        <v>#N/A</v>
      </c>
      <c r="BA119" s="101" t="e">
        <f ca="true">+IF(AND(ISNUMBER(OFFSET('Hygiene Data'!$D$7,0,10*ROW('Hygiene Data'!D113))),'Data Summary'!DP119="Yes"),OFFSET('Hygiene Data'!$D$7,0,10*ROW('Hygiene Data'!D113)),NA())</f>
        <v>#N/A</v>
      </c>
      <c r="BB119" s="101" t="e">
        <f ca="true">+IF(AND(ISNUMBER(OFFSET('Hygiene Data'!$D$9,0,10*ROW('Hygiene Data'!D113))),'Data Summary'!DQ119="Yes"),OFFSET('Hygiene Data'!$D$9,0,10*ROW('Hygiene Data'!D113)),NA())</f>
        <v>#N/A</v>
      </c>
      <c r="BC119" s="101" t="e">
        <f ca="true">+IF(AND(ISNUMBER(OFFSET('Hygiene Data'!$E$5,0,10*ROW('Hygiene Data'!E113))),'Data Summary'!DR119="Yes"),OFFSET('Hygiene Data'!$E$5,0,10*ROW('Hygiene Data'!E113)),NA())</f>
        <v>#N/A</v>
      </c>
      <c r="BD119" s="101" t="e">
        <f ca="true">+IF(AND(ISNUMBER(OFFSET('Hygiene Data'!$E$7,0,10*ROW('Hygiene Data'!E113))),'Data Summary'!DS119="Yes"),OFFSET('Hygiene Data'!$E$7,0,10*ROW('Hygiene Data'!E113)),NA())</f>
        <v>#N/A</v>
      </c>
      <c r="BE119" s="101" t="e">
        <f ca="true">+IF(AND(ISNUMBER(OFFSET('Hygiene Data'!$E$9,0,10*ROW('Hygiene Data'!E113))),'Data Summary'!DT119="Yes"),OFFSET('Hygiene Data'!$E$9,0,10*ROW('Hygiene Data'!E113)),NA())</f>
        <v>#N/A</v>
      </c>
      <c r="BF119" s="101" t="e">
        <f ca="true">+IF(AND(ISNUMBER(OFFSET('Hygiene Data'!$F$5,0,10*ROW('Hygiene Data'!F113))),'Data Summary'!DU119="Yes"),OFFSET('Hygiene Data'!$F$5,0,10*ROW('Hygiene Data'!F113)),NA())</f>
        <v>#N/A</v>
      </c>
      <c r="BG119" s="101" t="e">
        <f ca="true">+IF(AND(ISNUMBER(OFFSET('Hygiene Data'!$F$7,0,10*ROW('Hygiene Data'!F113))),'Data Summary'!DV119="Yes"),OFFSET('Hygiene Data'!$F$7,0,10*ROW('Hygiene Data'!F113)),NA())</f>
        <v>#N/A</v>
      </c>
      <c r="BH119" s="101" t="e">
        <f ca="true">+IF(AND(ISNUMBER(OFFSET('Hygiene Data'!$F$9,0,10*ROW('Hygiene Data'!F113))),'Data Summary'!DW119="Yes"),OFFSET('Hygiene Data'!$F$9,0,10*ROW('Hygiene Data'!F113)),NA())</f>
        <v>#N/A</v>
      </c>
      <c r="BI119" s="101" t="e">
        <f ca="true">+IF(AND(ISNUMBER(OFFSET('Hygiene Data'!$G$5,0,10*ROW('Hygiene Data'!G113))),'Data Summary'!DX119="Yes"),OFFSET('Hygiene Data'!$G$5,0,10*ROW('Hygiene Data'!G113)),NA())</f>
        <v>#N/A</v>
      </c>
      <c r="BJ119" s="101" t="e">
        <f ca="true">+IF(AND(ISNUMBER(OFFSET('Hygiene Data'!$G$7,0,10*ROW('Hygiene Data'!G113))),'Data Summary'!DY119="Yes"),OFFSET('Hygiene Data'!$G$7,0,10*ROW('Hygiene Data'!G113)),NA())</f>
        <v>#N/A</v>
      </c>
      <c r="BK119" s="101" t="e">
        <f ca="true">+IF(AND(ISNUMBER(OFFSET('Hygiene Data'!$G$9,0,10*ROW('Hygiene Data'!G113))),'Data Summary'!DZ119="Yes"),OFFSET('Hygiene Data'!$G$9,0,10*ROW('Hygiene Data'!G113)),NA())</f>
        <v>#N/A</v>
      </c>
      <c r="BL119" s="101" t="e">
        <f ca="true">+IF(AND(ISNUMBER(OFFSET('Hygiene Data'!$H$5,0,10*ROW('Hygiene Data'!H113))),'Data Summary'!EA119="Yes"),OFFSET('Hygiene Data'!$H$5,0,10*ROW('Hygiene Data'!H113)),NA())</f>
        <v>#N/A</v>
      </c>
      <c r="BM119" s="101" t="e">
        <f ca="true">+IF(AND(ISNUMBER(OFFSET('Hygiene Data'!$H$7,0,10*ROW('Hygiene Data'!H113))),'Data Summary'!EB119="Yes"),OFFSET('Hygiene Data'!$H$7,0,10*ROW('Hygiene Data'!H113)),NA())</f>
        <v>#N/A</v>
      </c>
      <c r="BN119" s="101" t="e">
        <f ca="true">+IF(AND(ISNUMBER(OFFSET('Hygiene Data'!$H$9,0,10*ROW('Hygiene Data'!H113))),'Data Summary'!EC119="Yes"),OFFSET('Hygiene Data'!$H$9,0,10*ROW('Hygiene Data'!H113)),NA())</f>
        <v>#N/A</v>
      </c>
      <c r="BO119" s="101" t="e">
        <f ca="true">+IF(AND(ISNUMBER(OFFSET('Hygiene Data'!$I$5,0,10*ROW('Hygiene Data'!I113))),'Data Summary'!ED119="Yes"),OFFSET('Hygiene Data'!$I$5,0,10*ROW('Hygiene Data'!I113)),NA())</f>
        <v>#N/A</v>
      </c>
      <c r="BP119" s="101" t="e">
        <f ca="true">+IF(AND(ISNUMBER(OFFSET('Hygiene Data'!$I$7,0,10*ROW('Hygiene Data'!I113))),'Data Summary'!EE119="Yes"),OFFSET('Hygiene Data'!$I$7,0,10*ROW('Hygiene Data'!I113)),NA())</f>
        <v>#N/A</v>
      </c>
      <c r="BQ119" s="101" t="e">
        <f ca="true">+IF(AND(ISNUMBER(OFFSET('Hygiene Data'!$I$9,0,10*ROW('Hygiene Data'!I113))),'Data Summary'!EF119="Yes"),OFFSET('Hygiene Data'!$I$9,0,10*ROW('Hygiene Data'!I113)),NA())</f>
        <v>#N/A</v>
      </c>
    </row>
    <row xmlns:x14ac="http://schemas.microsoft.com/office/spreadsheetml/2009/9/ac" r="120" x14ac:dyDescent="0.2">
      <c r="A120" s="362" t="e">
        <f ca="true">+RIGHT('Data Summary'!A120,LEN('Data Summary'!A120)-9)</f>
        <v>#VALUE!</v>
      </c>
      <c r="B120" s="38" t="str">
        <f ca="true">+IF(ISTEXT('Data Summary'!B120),'Data Summary'!B120,"")</f>
        <v/>
      </c>
      <c r="C120" s="361" t="e">
        <f ca="true">+VALUE('Data Summary'!C120)</f>
        <v>#VALUE!</v>
      </c>
      <c r="D120" s="99" t="e">
        <f ca="true">+IF(AND(ISNUMBER(OFFSET('Water Data'!$D$4,0,10*ROW('Water Data'!D114))),'Data Summary'!BS120="Yes"),100-OFFSET('Water Data'!$D$4,0,10*ROW('Water Data'!D114)),NA())</f>
        <v>#N/A</v>
      </c>
      <c r="E120" s="99" t="e">
        <f ca="true">+IF(AND(ISNUMBER(OFFSET('Water Data'!$D$6,0,10*ROW('Water Data'!D114))),'Data Summary'!BT120="Yes"),OFFSET('Water Data'!$D$6,0,10*ROW('Water Data'!D114)),NA())</f>
        <v>#N/A</v>
      </c>
      <c r="F120" s="99" t="e">
        <f ca="true">+IF(AND(ISNUMBER(OFFSET('Water Data'!$D$9,0,10*ROW('Water Data'!D114))),'Data Summary'!BU120="Yes"),OFFSET('Water Data'!$D$9,0,10*ROW('Water Data'!D114)),NA())</f>
        <v>#N/A</v>
      </c>
      <c r="G120" s="99" t="e">
        <f ca="true">+IF(AND(ISNUMBER(OFFSET('Water Data'!$E$4,0,10*ROW('Water Data'!E114))),'Data Summary'!BV120="Yes"),100-OFFSET('Water Data'!$E$4,0,10*ROW('Water Data'!E114)),NA())</f>
        <v>#N/A</v>
      </c>
      <c r="H120" s="99" t="e">
        <f ca="true">+IF(AND(ISNUMBER(OFFSET('Water Data'!$E$6,0,10*ROW('Water Data'!E114))),'Data Summary'!BW120="Yes"),OFFSET('Water Data'!$E$6,0,10*ROW('Water Data'!E114)),NA())</f>
        <v>#N/A</v>
      </c>
      <c r="I120" s="99" t="e">
        <f ca="true">+IF(AND(ISNUMBER(OFFSET('Water Data'!$E$9,0,10*ROW('Water Data'!E114))),'Data Summary'!BX120="Yes"),OFFSET('Water Data'!$E$9,0,10*ROW('Water Data'!E114)),NA())</f>
        <v>#N/A</v>
      </c>
      <c r="J120" s="99" t="e">
        <f ca="true">+IF(AND(ISNUMBER(OFFSET('Water Data'!$F$4,0,10*ROW('Water Data'!F114))),'Data Summary'!BY120="Yes"),100-OFFSET('Water Data'!$F$4,0,10*ROW('Water Data'!F114)),NA())</f>
        <v>#N/A</v>
      </c>
      <c r="K120" s="99" t="e">
        <f ca="true">+IF(AND(ISNUMBER(OFFSET('Water Data'!$F$6,0,10*ROW('Water Data'!F114))),'Data Summary'!BZ120="Yes"),OFFSET('Water Data'!$F$6,0,10*ROW('Water Data'!F114)),NA())</f>
        <v>#N/A</v>
      </c>
      <c r="L120" s="99" t="e">
        <f ca="true">+IF(AND(ISNUMBER(OFFSET('Water Data'!$F$9,0,10*ROW('Water Data'!F114))),'Data Summary'!CA120="Yes"),OFFSET('Water Data'!$F$9,0,10*ROW('Water Data'!F114)),NA())</f>
        <v>#N/A</v>
      </c>
      <c r="M120" s="99" t="e">
        <f ca="true">+IF(AND(ISNUMBER(OFFSET('Water Data'!$G$4,0,10*ROW('Water Data'!G114))),'Data Summary'!CB120="Yes"),100-OFFSET('Water Data'!$G$4,0,10*ROW('Water Data'!G114)),NA())</f>
        <v>#N/A</v>
      </c>
      <c r="N120" s="99" t="e">
        <f ca="true">+IF(AND(ISNUMBER(OFFSET('Water Data'!$G$6,0,10*ROW('Water Data'!G114))),'Data Summary'!CC120="Yes"),OFFSET('Water Data'!$G$6,0,10*ROW('Water Data'!G114)),NA())</f>
        <v>#N/A</v>
      </c>
      <c r="O120" s="99" t="e">
        <f ca="true">+IF(AND(ISNUMBER(OFFSET('Water Data'!$G$9,0,10*ROW('Water Data'!G114))),'Data Summary'!CD120="Yes"),OFFSET('Water Data'!$G$9,0,10*ROW('Water Data'!G114)),NA())</f>
        <v>#N/A</v>
      </c>
      <c r="P120" s="99" t="e">
        <f ca="true">+IF(AND(ISNUMBER(OFFSET('Water Data'!$H$4,0,10*ROW('Water Data'!H114))),'Data Summary'!CE120="Yes"),100-OFFSET('Water Data'!$H$4,0,10*ROW('Water Data'!H114)),NA())</f>
        <v>#N/A</v>
      </c>
      <c r="Q120" s="99" t="e">
        <f ca="true">+IF(AND(ISNUMBER(OFFSET('Water Data'!$H$6,0,10*ROW('Water Data'!H114))),'Data Summary'!CF120="Yes"),OFFSET('Water Data'!$H$6,0,10*ROW('Water Data'!H114)),NA())</f>
        <v>#N/A</v>
      </c>
      <c r="R120" s="99" t="e">
        <f ca="true">+IF(AND(ISNUMBER(OFFSET('Water Data'!$H$9,0,10*ROW('Water Data'!H114))),'Data Summary'!CG120="Yes"),OFFSET('Water Data'!$H$9,0,10*ROW('Water Data'!H114)),NA())</f>
        <v>#N/A</v>
      </c>
      <c r="S120" s="99" t="e">
        <f ca="true">+IF(AND(ISNUMBER(OFFSET('Water Data'!$I$4,0,10*ROW('Water Data'!I114))),'Data Summary'!CH120="Yes"),100-OFFSET('Water Data'!$I$4,0,10*ROW('Water Data'!I114)),NA())</f>
        <v>#N/A</v>
      </c>
      <c r="T120" s="99" t="e">
        <f ca="true">+IF(AND(ISNUMBER(OFFSET('Water Data'!$I$6,0,10*ROW('Water Data'!I114))),'Data Summary'!CI120="Yes"),OFFSET('Water Data'!$I$6,0,10*ROW('Water Data'!I114)),NA())</f>
        <v>#N/A</v>
      </c>
      <c r="U120" s="99" t="e">
        <f ca="true">+IF(AND(ISNUMBER(OFFSET('Water Data'!$I$9,0,10*ROW('Water Data'!I114))),'Data Summary'!CJ120="Yes"),OFFSET('Water Data'!$I$9,0,10*ROW('Water Data'!I114)),NA())</f>
        <v>#N/A</v>
      </c>
      <c r="V120" s="100" t="e">
        <f ca="true">+IF(AND(ISNUMBER(OFFSET('Sanitation Data'!$D$4,0,10*ROW('Sanitation Data'!D114))),'Data Summary'!CK120="Yes"),100-OFFSET('Sanitation Data'!$D$4,0,10*ROW('Sanitation Data'!D114)),NA())</f>
        <v>#N/A</v>
      </c>
      <c r="W120" s="100" t="e">
        <f ca="true">+IF(AND(ISNUMBER(OFFSET('Sanitation Data'!$D$6,0,10*ROW('Sanitation Data'!D114))),'Data Summary'!CL120="Yes"),OFFSET('Sanitation Data'!$D$6,0,10*ROW('Sanitation Data'!D114)),NA())</f>
        <v>#N/A</v>
      </c>
      <c r="X120" s="100" t="e">
        <f ca="true">+IF(AND(ISNUMBER(OFFSET('Sanitation Data'!$D$10,0,10*ROW('Sanitation Data'!D114))),'Data Summary'!CM120="Yes"),OFFSET('Sanitation Data'!$D$10,0,10*ROW('Sanitation Data'!D114)),NA())</f>
        <v>#N/A</v>
      </c>
      <c r="Y120" s="100" t="e">
        <f ca="true">+IF(AND(ISNUMBER(OFFSET('Sanitation Data'!$D$11,0,10*ROW('Sanitation Data'!D114))),'Data Summary'!CN120="Yes"),OFFSET('Sanitation Data'!$D$11,0,10*ROW('Sanitation Data'!D114)),NA())</f>
        <v>#N/A</v>
      </c>
      <c r="Z120" s="100" t="e">
        <f ca="true">+IF(AND(ISNUMBER(OFFSET('Sanitation Data'!$D$12,0,10*ROW('Sanitation Data'!D114))),'Data Summary'!CO120="Yes"),OFFSET('Sanitation Data'!$D$12,0,10*ROW('Sanitation Data'!D114)),NA())</f>
        <v>#N/A</v>
      </c>
      <c r="AA120" s="100" t="e">
        <f ca="true">+IF(AND(ISNUMBER(OFFSET('Sanitation Data'!$E$4,0,10*ROW('Sanitation Data'!E114))),'Data Summary'!CP120="Yes"),100-OFFSET('Sanitation Data'!$E$4,0,10*ROW('Sanitation Data'!E114)),NA())</f>
        <v>#N/A</v>
      </c>
      <c r="AB120" s="100" t="e">
        <f ca="true">+IF(AND(ISNUMBER(OFFSET('Sanitation Data'!$E$6,0,10*ROW('Sanitation Data'!E114))),'Data Summary'!CQ120="Yes"),OFFSET('Sanitation Data'!$E$6,0,10*ROW('Sanitation Data'!E114)),NA())</f>
        <v>#N/A</v>
      </c>
      <c r="AC120" s="100" t="e">
        <f ca="true">+IF(AND(ISNUMBER(OFFSET('Sanitation Data'!$E$10,0,10*ROW('Sanitation Data'!E114))),'Data Summary'!CR120="Yes"),OFFSET('Sanitation Data'!$E$10,0,10*ROW('Sanitation Data'!E114)),NA())</f>
        <v>#N/A</v>
      </c>
      <c r="AD120" s="100" t="e">
        <f ca="true">+IF(AND(ISNUMBER(OFFSET('Sanitation Data'!$E$11,0,10*ROW('Sanitation Data'!E114))),'Data Summary'!CS120="Yes"),OFFSET('Sanitation Data'!$E$11,0,10*ROW('Sanitation Data'!E114)),NA())</f>
        <v>#N/A</v>
      </c>
      <c r="AE120" s="100" t="e">
        <f ca="true">+IF(AND(ISNUMBER(OFFSET('Sanitation Data'!$E$12,0,10*ROW('Sanitation Data'!E114))),'Data Summary'!CT120="Yes"),OFFSET('Sanitation Data'!$E$12,0,10*ROW('Sanitation Data'!E114)),NA())</f>
        <v>#N/A</v>
      </c>
      <c r="AF120" s="100" t="e">
        <f ca="true">+IF(AND(ISNUMBER(OFFSET('Sanitation Data'!$F$4,0,10*ROW('Sanitation Data'!F114))),'Data Summary'!CU120="Yes"),100-OFFSET('Sanitation Data'!$F$4,0,10*ROW('Sanitation Data'!F114)),NA())</f>
        <v>#N/A</v>
      </c>
      <c r="AG120" s="100" t="e">
        <f ca="true">+IF(AND(ISNUMBER(OFFSET('Sanitation Data'!$F$6,0,10*ROW('Sanitation Data'!F114))),'Data Summary'!CV120="Yes"),OFFSET('Sanitation Data'!$F$6,0,10*ROW('Sanitation Data'!F114)),NA())</f>
        <v>#N/A</v>
      </c>
      <c r="AH120" s="100" t="e">
        <f ca="true">+IF(AND(ISNUMBER(OFFSET('Sanitation Data'!$F$10,0,10*ROW('Sanitation Data'!F114))),'Data Summary'!CW120="Yes"),OFFSET('Sanitation Data'!$F$10,0,10*ROW('Sanitation Data'!F114)),NA())</f>
        <v>#N/A</v>
      </c>
      <c r="AI120" s="100" t="e">
        <f ca="true">+IF(AND(ISNUMBER(OFFSET('Sanitation Data'!$F$11,0,10*ROW('Sanitation Data'!F114))),'Data Summary'!CX120="Yes"),OFFSET('Sanitation Data'!$F$11,0,10*ROW('Sanitation Data'!F114)),NA())</f>
        <v>#N/A</v>
      </c>
      <c r="AJ120" s="100" t="e">
        <f ca="true">+IF(AND(ISNUMBER(OFFSET('Sanitation Data'!$F$12,0,10*ROW('Sanitation Data'!F114))),'Data Summary'!CY120="Yes"),OFFSET('Sanitation Data'!$F$12,0,10*ROW('Sanitation Data'!F114)),NA())</f>
        <v>#N/A</v>
      </c>
      <c r="AK120" s="100" t="e">
        <f ca="true">+IF(AND(ISNUMBER(OFFSET('Sanitation Data'!$G$4,0,10*ROW('Sanitation Data'!G114))),'Data Summary'!CZ120="Yes"),100-OFFSET('Sanitation Data'!$G$4,0,10*ROW('Sanitation Data'!G114)),NA())</f>
        <v>#N/A</v>
      </c>
      <c r="AL120" s="100" t="e">
        <f ca="true">+IF(AND(ISNUMBER(OFFSET('Sanitation Data'!$G$6,0,10*ROW('Sanitation Data'!G114))),'Data Summary'!DA120="Yes"),OFFSET('Sanitation Data'!$G$6,0,10*ROW('Sanitation Data'!G114)),NA())</f>
        <v>#N/A</v>
      </c>
      <c r="AM120" s="100" t="e">
        <f ca="true">+IF(AND(ISNUMBER(OFFSET('Sanitation Data'!$G$10,0,10*ROW('Sanitation Data'!G114))),'Data Summary'!DB120="Yes"),OFFSET('Sanitation Data'!$G$10,0,10*ROW('Sanitation Data'!G114)),NA())</f>
        <v>#N/A</v>
      </c>
      <c r="AN120" s="100" t="e">
        <f ca="true">+IF(AND(ISNUMBER(OFFSET('Sanitation Data'!$G$11,0,10*ROW('Sanitation Data'!G114))),'Data Summary'!DC120="Yes"),OFFSET('Sanitation Data'!$G$11,0,10*ROW('Sanitation Data'!G114)),NA())</f>
        <v>#N/A</v>
      </c>
      <c r="AO120" s="100" t="e">
        <f ca="true">+IF(AND(ISNUMBER(OFFSET('Sanitation Data'!$G$12,0,10*ROW('Sanitation Data'!G114))),'Data Summary'!DD120="Yes"),OFFSET('Sanitation Data'!$G$12,0,10*ROW('Sanitation Data'!G114)),NA())</f>
        <v>#N/A</v>
      </c>
      <c r="AP120" s="100" t="e">
        <f ca="true">+IF(AND(ISNUMBER(OFFSET('Sanitation Data'!$H$4,0,10*ROW('Sanitation Data'!H114))),'Data Summary'!DE120="Yes"),100-OFFSET('Sanitation Data'!$H$4,0,10*ROW('Sanitation Data'!H114)),NA())</f>
        <v>#N/A</v>
      </c>
      <c r="AQ120" s="100" t="e">
        <f ca="true">+IF(AND(ISNUMBER(OFFSET('Sanitation Data'!$H$6,0,10*ROW('Sanitation Data'!H114))),'Data Summary'!DF120="Yes"),OFFSET('Sanitation Data'!$H$6,0,10*ROW('Sanitation Data'!H114)),NA())</f>
        <v>#N/A</v>
      </c>
      <c r="AR120" s="100" t="e">
        <f ca="true">+IF(AND(ISNUMBER(OFFSET('Sanitation Data'!$H$10,0,10*ROW('Sanitation Data'!H114))),'Data Summary'!DG120="Yes"),OFFSET('Sanitation Data'!$H$10,0,10*ROW('Sanitation Data'!H114)),NA())</f>
        <v>#N/A</v>
      </c>
      <c r="AS120" s="100" t="e">
        <f ca="true">+IF(AND(ISNUMBER(OFFSET('Sanitation Data'!$H$11,0,10*ROW('Sanitation Data'!H114))),'Data Summary'!DH120="Yes"),OFFSET('Sanitation Data'!$H$11,0,10*ROW('Sanitation Data'!H114)),NA())</f>
        <v>#N/A</v>
      </c>
      <c r="AT120" s="100" t="e">
        <f ca="true">+IF(AND(ISNUMBER(OFFSET('Sanitation Data'!$H$12,0,10*ROW('Sanitation Data'!H114))),'Data Summary'!DI120="Yes"),OFFSET('Sanitation Data'!$H$12,0,10*ROW('Sanitation Data'!H114)),NA())</f>
        <v>#N/A</v>
      </c>
      <c r="AU120" s="100" t="e">
        <f ca="true">+IF(AND(ISNUMBER(OFFSET('Sanitation Data'!$I$4,0,10*ROW('Sanitation Data'!I114))),'Data Summary'!DJ120="Yes"),100-OFFSET('Sanitation Data'!$I$4,0,10*ROW('Sanitation Data'!I114)),NA())</f>
        <v>#N/A</v>
      </c>
      <c r="AV120" s="100" t="e">
        <f ca="true">+IF(AND(ISNUMBER(OFFSET('Sanitation Data'!$I$6,0,10*ROW('Sanitation Data'!I114))),'Data Summary'!DK120="Yes"),OFFSET('Sanitation Data'!$I$6,0,10*ROW('Sanitation Data'!I114)),NA())</f>
        <v>#N/A</v>
      </c>
      <c r="AW120" s="100" t="e">
        <f ca="true">+IF(AND(ISNUMBER(OFFSET('Sanitation Data'!$I$10,0,10*ROW('Sanitation Data'!I114))),'Data Summary'!DL120="Yes"),OFFSET('Sanitation Data'!$I$10,0,10*ROW('Sanitation Data'!I114)),NA())</f>
        <v>#N/A</v>
      </c>
      <c r="AX120" s="100" t="e">
        <f ca="true">+IF(AND(ISNUMBER(OFFSET('Sanitation Data'!$I$11,0,10*ROW('Sanitation Data'!I114))),'Data Summary'!DM120="Yes"),OFFSET('Sanitation Data'!$I$11,0,10*ROW('Sanitation Data'!I114)),NA())</f>
        <v>#N/A</v>
      </c>
      <c r="AY120" s="100" t="e">
        <f ca="true">+IF(AND(ISNUMBER(OFFSET('Sanitation Data'!$I$12,0,10*ROW('Sanitation Data'!I114))),'Data Summary'!DN120="Yes"),OFFSET('Sanitation Data'!$I$12,0,10*ROW('Sanitation Data'!I114)),NA())</f>
        <v>#N/A</v>
      </c>
      <c r="AZ120" s="101" t="e">
        <f ca="true">+IF(AND(ISNUMBER(OFFSET('Hygiene Data'!$D$5,0,10*ROW('Hygiene Data'!D114))),'Data Summary'!DO120="Yes"),OFFSET('Hygiene Data'!$D$5,0,10*ROW('Hygiene Data'!D114)),NA())</f>
        <v>#N/A</v>
      </c>
      <c r="BA120" s="101" t="e">
        <f ca="true">+IF(AND(ISNUMBER(OFFSET('Hygiene Data'!$D$7,0,10*ROW('Hygiene Data'!D114))),'Data Summary'!DP120="Yes"),OFFSET('Hygiene Data'!$D$7,0,10*ROW('Hygiene Data'!D114)),NA())</f>
        <v>#N/A</v>
      </c>
      <c r="BB120" s="101" t="e">
        <f ca="true">+IF(AND(ISNUMBER(OFFSET('Hygiene Data'!$D$9,0,10*ROW('Hygiene Data'!D114))),'Data Summary'!DQ120="Yes"),OFFSET('Hygiene Data'!$D$9,0,10*ROW('Hygiene Data'!D114)),NA())</f>
        <v>#N/A</v>
      </c>
      <c r="BC120" s="101" t="e">
        <f ca="true">+IF(AND(ISNUMBER(OFFSET('Hygiene Data'!$E$5,0,10*ROW('Hygiene Data'!E114))),'Data Summary'!DR120="Yes"),OFFSET('Hygiene Data'!$E$5,0,10*ROW('Hygiene Data'!E114)),NA())</f>
        <v>#N/A</v>
      </c>
      <c r="BD120" s="101" t="e">
        <f ca="true">+IF(AND(ISNUMBER(OFFSET('Hygiene Data'!$E$7,0,10*ROW('Hygiene Data'!E114))),'Data Summary'!DS120="Yes"),OFFSET('Hygiene Data'!$E$7,0,10*ROW('Hygiene Data'!E114)),NA())</f>
        <v>#N/A</v>
      </c>
      <c r="BE120" s="101" t="e">
        <f ca="true">+IF(AND(ISNUMBER(OFFSET('Hygiene Data'!$E$9,0,10*ROW('Hygiene Data'!E114))),'Data Summary'!DT120="Yes"),OFFSET('Hygiene Data'!$E$9,0,10*ROW('Hygiene Data'!E114)),NA())</f>
        <v>#N/A</v>
      </c>
      <c r="BF120" s="101" t="e">
        <f ca="true">+IF(AND(ISNUMBER(OFFSET('Hygiene Data'!$F$5,0,10*ROW('Hygiene Data'!F114))),'Data Summary'!DU120="Yes"),OFFSET('Hygiene Data'!$F$5,0,10*ROW('Hygiene Data'!F114)),NA())</f>
        <v>#N/A</v>
      </c>
      <c r="BG120" s="101" t="e">
        <f ca="true">+IF(AND(ISNUMBER(OFFSET('Hygiene Data'!$F$7,0,10*ROW('Hygiene Data'!F114))),'Data Summary'!DV120="Yes"),OFFSET('Hygiene Data'!$F$7,0,10*ROW('Hygiene Data'!F114)),NA())</f>
        <v>#N/A</v>
      </c>
      <c r="BH120" s="101" t="e">
        <f ca="true">+IF(AND(ISNUMBER(OFFSET('Hygiene Data'!$F$9,0,10*ROW('Hygiene Data'!F114))),'Data Summary'!DW120="Yes"),OFFSET('Hygiene Data'!$F$9,0,10*ROW('Hygiene Data'!F114)),NA())</f>
        <v>#N/A</v>
      </c>
      <c r="BI120" s="101" t="e">
        <f ca="true">+IF(AND(ISNUMBER(OFFSET('Hygiene Data'!$G$5,0,10*ROW('Hygiene Data'!G114))),'Data Summary'!DX120="Yes"),OFFSET('Hygiene Data'!$G$5,0,10*ROW('Hygiene Data'!G114)),NA())</f>
        <v>#N/A</v>
      </c>
      <c r="BJ120" s="101" t="e">
        <f ca="true">+IF(AND(ISNUMBER(OFFSET('Hygiene Data'!$G$7,0,10*ROW('Hygiene Data'!G114))),'Data Summary'!DY120="Yes"),OFFSET('Hygiene Data'!$G$7,0,10*ROW('Hygiene Data'!G114)),NA())</f>
        <v>#N/A</v>
      </c>
      <c r="BK120" s="101" t="e">
        <f ca="true">+IF(AND(ISNUMBER(OFFSET('Hygiene Data'!$G$9,0,10*ROW('Hygiene Data'!G114))),'Data Summary'!DZ120="Yes"),OFFSET('Hygiene Data'!$G$9,0,10*ROW('Hygiene Data'!G114)),NA())</f>
        <v>#N/A</v>
      </c>
      <c r="BL120" s="101" t="e">
        <f ca="true">+IF(AND(ISNUMBER(OFFSET('Hygiene Data'!$H$5,0,10*ROW('Hygiene Data'!H114))),'Data Summary'!EA120="Yes"),OFFSET('Hygiene Data'!$H$5,0,10*ROW('Hygiene Data'!H114)),NA())</f>
        <v>#N/A</v>
      </c>
      <c r="BM120" s="101" t="e">
        <f ca="true">+IF(AND(ISNUMBER(OFFSET('Hygiene Data'!$H$7,0,10*ROW('Hygiene Data'!H114))),'Data Summary'!EB120="Yes"),OFFSET('Hygiene Data'!$H$7,0,10*ROW('Hygiene Data'!H114)),NA())</f>
        <v>#N/A</v>
      </c>
      <c r="BN120" s="101" t="e">
        <f ca="true">+IF(AND(ISNUMBER(OFFSET('Hygiene Data'!$H$9,0,10*ROW('Hygiene Data'!H114))),'Data Summary'!EC120="Yes"),OFFSET('Hygiene Data'!$H$9,0,10*ROW('Hygiene Data'!H114)),NA())</f>
        <v>#N/A</v>
      </c>
      <c r="BO120" s="101" t="e">
        <f ca="true">+IF(AND(ISNUMBER(OFFSET('Hygiene Data'!$I$5,0,10*ROW('Hygiene Data'!I114))),'Data Summary'!ED120="Yes"),OFFSET('Hygiene Data'!$I$5,0,10*ROW('Hygiene Data'!I114)),NA())</f>
        <v>#N/A</v>
      </c>
      <c r="BP120" s="101" t="e">
        <f ca="true">+IF(AND(ISNUMBER(OFFSET('Hygiene Data'!$I$7,0,10*ROW('Hygiene Data'!I114))),'Data Summary'!EE120="Yes"),OFFSET('Hygiene Data'!$I$7,0,10*ROW('Hygiene Data'!I114)),NA())</f>
        <v>#N/A</v>
      </c>
      <c r="BQ120" s="101" t="e">
        <f ca="true">+IF(AND(ISNUMBER(OFFSET('Hygiene Data'!$I$9,0,10*ROW('Hygiene Data'!I114))),'Data Summary'!EF120="Yes"),OFFSET('Hygiene Data'!$I$9,0,10*ROW('Hygiene Data'!I114)),NA())</f>
        <v>#N/A</v>
      </c>
    </row>
    <row xmlns:x14ac="http://schemas.microsoft.com/office/spreadsheetml/2009/9/ac" r="121" x14ac:dyDescent="0.2">
      <c r="A121" s="362" t="e">
        <f ca="true">+RIGHT('Data Summary'!A121,LEN('Data Summary'!A121)-9)</f>
        <v>#VALUE!</v>
      </c>
      <c r="B121" s="38" t="str">
        <f ca="true">+IF(ISTEXT('Data Summary'!B121),'Data Summary'!B121,"")</f>
        <v/>
      </c>
      <c r="C121" s="361" t="e">
        <f ca="true">+VALUE('Data Summary'!C121)</f>
        <v>#VALUE!</v>
      </c>
      <c r="D121" s="99" t="e">
        <f ca="true">+IF(AND(ISNUMBER(OFFSET('Water Data'!$D$4,0,10*ROW('Water Data'!D115))),'Data Summary'!BS121="Yes"),100-OFFSET('Water Data'!$D$4,0,10*ROW('Water Data'!D115)),NA())</f>
        <v>#N/A</v>
      </c>
      <c r="E121" s="99" t="e">
        <f ca="true">+IF(AND(ISNUMBER(OFFSET('Water Data'!$D$6,0,10*ROW('Water Data'!D115))),'Data Summary'!BT121="Yes"),OFFSET('Water Data'!$D$6,0,10*ROW('Water Data'!D115)),NA())</f>
        <v>#N/A</v>
      </c>
      <c r="F121" s="99" t="e">
        <f ca="true">+IF(AND(ISNUMBER(OFFSET('Water Data'!$D$9,0,10*ROW('Water Data'!D115))),'Data Summary'!BU121="Yes"),OFFSET('Water Data'!$D$9,0,10*ROW('Water Data'!D115)),NA())</f>
        <v>#N/A</v>
      </c>
      <c r="G121" s="99" t="e">
        <f ca="true">+IF(AND(ISNUMBER(OFFSET('Water Data'!$E$4,0,10*ROW('Water Data'!E115))),'Data Summary'!BV121="Yes"),100-OFFSET('Water Data'!$E$4,0,10*ROW('Water Data'!E115)),NA())</f>
        <v>#N/A</v>
      </c>
      <c r="H121" s="99" t="e">
        <f ca="true">+IF(AND(ISNUMBER(OFFSET('Water Data'!$E$6,0,10*ROW('Water Data'!E115))),'Data Summary'!BW121="Yes"),OFFSET('Water Data'!$E$6,0,10*ROW('Water Data'!E115)),NA())</f>
        <v>#N/A</v>
      </c>
      <c r="I121" s="99" t="e">
        <f ca="true">+IF(AND(ISNUMBER(OFFSET('Water Data'!$E$9,0,10*ROW('Water Data'!E115))),'Data Summary'!BX121="Yes"),OFFSET('Water Data'!$E$9,0,10*ROW('Water Data'!E115)),NA())</f>
        <v>#N/A</v>
      </c>
      <c r="J121" s="99" t="e">
        <f ca="true">+IF(AND(ISNUMBER(OFFSET('Water Data'!$F$4,0,10*ROW('Water Data'!F115))),'Data Summary'!BY121="Yes"),100-OFFSET('Water Data'!$F$4,0,10*ROW('Water Data'!F115)),NA())</f>
        <v>#N/A</v>
      </c>
      <c r="K121" s="99" t="e">
        <f ca="true">+IF(AND(ISNUMBER(OFFSET('Water Data'!$F$6,0,10*ROW('Water Data'!F115))),'Data Summary'!BZ121="Yes"),OFFSET('Water Data'!$F$6,0,10*ROW('Water Data'!F115)),NA())</f>
        <v>#N/A</v>
      </c>
      <c r="L121" s="99" t="e">
        <f ca="true">+IF(AND(ISNUMBER(OFFSET('Water Data'!$F$9,0,10*ROW('Water Data'!F115))),'Data Summary'!CA121="Yes"),OFFSET('Water Data'!$F$9,0,10*ROW('Water Data'!F115)),NA())</f>
        <v>#N/A</v>
      </c>
      <c r="M121" s="99" t="e">
        <f ca="true">+IF(AND(ISNUMBER(OFFSET('Water Data'!$G$4,0,10*ROW('Water Data'!G115))),'Data Summary'!CB121="Yes"),100-OFFSET('Water Data'!$G$4,0,10*ROW('Water Data'!G115)),NA())</f>
        <v>#N/A</v>
      </c>
      <c r="N121" s="99" t="e">
        <f ca="true">+IF(AND(ISNUMBER(OFFSET('Water Data'!$G$6,0,10*ROW('Water Data'!G115))),'Data Summary'!CC121="Yes"),OFFSET('Water Data'!$G$6,0,10*ROW('Water Data'!G115)),NA())</f>
        <v>#N/A</v>
      </c>
      <c r="O121" s="99" t="e">
        <f ca="true">+IF(AND(ISNUMBER(OFFSET('Water Data'!$G$9,0,10*ROW('Water Data'!G115))),'Data Summary'!CD121="Yes"),OFFSET('Water Data'!$G$9,0,10*ROW('Water Data'!G115)),NA())</f>
        <v>#N/A</v>
      </c>
      <c r="P121" s="99" t="e">
        <f ca="true">+IF(AND(ISNUMBER(OFFSET('Water Data'!$H$4,0,10*ROW('Water Data'!H115))),'Data Summary'!CE121="Yes"),100-OFFSET('Water Data'!$H$4,0,10*ROW('Water Data'!H115)),NA())</f>
        <v>#N/A</v>
      </c>
      <c r="Q121" s="99" t="e">
        <f ca="true">+IF(AND(ISNUMBER(OFFSET('Water Data'!$H$6,0,10*ROW('Water Data'!H115))),'Data Summary'!CF121="Yes"),OFFSET('Water Data'!$H$6,0,10*ROW('Water Data'!H115)),NA())</f>
        <v>#N/A</v>
      </c>
      <c r="R121" s="99" t="e">
        <f ca="true">+IF(AND(ISNUMBER(OFFSET('Water Data'!$H$9,0,10*ROW('Water Data'!H115))),'Data Summary'!CG121="Yes"),OFFSET('Water Data'!$H$9,0,10*ROW('Water Data'!H115)),NA())</f>
        <v>#N/A</v>
      </c>
      <c r="S121" s="99" t="e">
        <f ca="true">+IF(AND(ISNUMBER(OFFSET('Water Data'!$I$4,0,10*ROW('Water Data'!I115))),'Data Summary'!CH121="Yes"),100-OFFSET('Water Data'!$I$4,0,10*ROW('Water Data'!I115)),NA())</f>
        <v>#N/A</v>
      </c>
      <c r="T121" s="99" t="e">
        <f ca="true">+IF(AND(ISNUMBER(OFFSET('Water Data'!$I$6,0,10*ROW('Water Data'!I115))),'Data Summary'!CI121="Yes"),OFFSET('Water Data'!$I$6,0,10*ROW('Water Data'!I115)),NA())</f>
        <v>#N/A</v>
      </c>
      <c r="U121" s="99" t="e">
        <f ca="true">+IF(AND(ISNUMBER(OFFSET('Water Data'!$I$9,0,10*ROW('Water Data'!I115))),'Data Summary'!CJ121="Yes"),OFFSET('Water Data'!$I$9,0,10*ROW('Water Data'!I115)),NA())</f>
        <v>#N/A</v>
      </c>
      <c r="V121" s="100" t="e">
        <f ca="true">+IF(AND(ISNUMBER(OFFSET('Sanitation Data'!$D$4,0,10*ROW('Sanitation Data'!D115))),'Data Summary'!CK121="Yes"),100-OFFSET('Sanitation Data'!$D$4,0,10*ROW('Sanitation Data'!D115)),NA())</f>
        <v>#N/A</v>
      </c>
      <c r="W121" s="100" t="e">
        <f ca="true">+IF(AND(ISNUMBER(OFFSET('Sanitation Data'!$D$6,0,10*ROW('Sanitation Data'!D115))),'Data Summary'!CL121="Yes"),OFFSET('Sanitation Data'!$D$6,0,10*ROW('Sanitation Data'!D115)),NA())</f>
        <v>#N/A</v>
      </c>
      <c r="X121" s="100" t="e">
        <f ca="true">+IF(AND(ISNUMBER(OFFSET('Sanitation Data'!$D$10,0,10*ROW('Sanitation Data'!D115))),'Data Summary'!CM121="Yes"),OFFSET('Sanitation Data'!$D$10,0,10*ROW('Sanitation Data'!D115)),NA())</f>
        <v>#N/A</v>
      </c>
      <c r="Y121" s="100" t="e">
        <f ca="true">+IF(AND(ISNUMBER(OFFSET('Sanitation Data'!$D$11,0,10*ROW('Sanitation Data'!D115))),'Data Summary'!CN121="Yes"),OFFSET('Sanitation Data'!$D$11,0,10*ROW('Sanitation Data'!D115)),NA())</f>
        <v>#N/A</v>
      </c>
      <c r="Z121" s="100" t="e">
        <f ca="true">+IF(AND(ISNUMBER(OFFSET('Sanitation Data'!$D$12,0,10*ROW('Sanitation Data'!D115))),'Data Summary'!CO121="Yes"),OFFSET('Sanitation Data'!$D$12,0,10*ROW('Sanitation Data'!D115)),NA())</f>
        <v>#N/A</v>
      </c>
      <c r="AA121" s="100" t="e">
        <f ca="true">+IF(AND(ISNUMBER(OFFSET('Sanitation Data'!$E$4,0,10*ROW('Sanitation Data'!E115))),'Data Summary'!CP121="Yes"),100-OFFSET('Sanitation Data'!$E$4,0,10*ROW('Sanitation Data'!E115)),NA())</f>
        <v>#N/A</v>
      </c>
      <c r="AB121" s="100" t="e">
        <f ca="true">+IF(AND(ISNUMBER(OFFSET('Sanitation Data'!$E$6,0,10*ROW('Sanitation Data'!E115))),'Data Summary'!CQ121="Yes"),OFFSET('Sanitation Data'!$E$6,0,10*ROW('Sanitation Data'!E115)),NA())</f>
        <v>#N/A</v>
      </c>
      <c r="AC121" s="100" t="e">
        <f ca="true">+IF(AND(ISNUMBER(OFFSET('Sanitation Data'!$E$10,0,10*ROW('Sanitation Data'!E115))),'Data Summary'!CR121="Yes"),OFFSET('Sanitation Data'!$E$10,0,10*ROW('Sanitation Data'!E115)),NA())</f>
        <v>#N/A</v>
      </c>
      <c r="AD121" s="100" t="e">
        <f ca="true">+IF(AND(ISNUMBER(OFFSET('Sanitation Data'!$E$11,0,10*ROW('Sanitation Data'!E115))),'Data Summary'!CS121="Yes"),OFFSET('Sanitation Data'!$E$11,0,10*ROW('Sanitation Data'!E115)),NA())</f>
        <v>#N/A</v>
      </c>
      <c r="AE121" s="100" t="e">
        <f ca="true">+IF(AND(ISNUMBER(OFFSET('Sanitation Data'!$E$12,0,10*ROW('Sanitation Data'!E115))),'Data Summary'!CT121="Yes"),OFFSET('Sanitation Data'!$E$12,0,10*ROW('Sanitation Data'!E115)),NA())</f>
        <v>#N/A</v>
      </c>
      <c r="AF121" s="100" t="e">
        <f ca="true">+IF(AND(ISNUMBER(OFFSET('Sanitation Data'!$F$4,0,10*ROW('Sanitation Data'!F115))),'Data Summary'!CU121="Yes"),100-OFFSET('Sanitation Data'!$F$4,0,10*ROW('Sanitation Data'!F115)),NA())</f>
        <v>#N/A</v>
      </c>
      <c r="AG121" s="100" t="e">
        <f ca="true">+IF(AND(ISNUMBER(OFFSET('Sanitation Data'!$F$6,0,10*ROW('Sanitation Data'!F115))),'Data Summary'!CV121="Yes"),OFFSET('Sanitation Data'!$F$6,0,10*ROW('Sanitation Data'!F115)),NA())</f>
        <v>#N/A</v>
      </c>
      <c r="AH121" s="100" t="e">
        <f ca="true">+IF(AND(ISNUMBER(OFFSET('Sanitation Data'!$F$10,0,10*ROW('Sanitation Data'!F115))),'Data Summary'!CW121="Yes"),OFFSET('Sanitation Data'!$F$10,0,10*ROW('Sanitation Data'!F115)),NA())</f>
        <v>#N/A</v>
      </c>
      <c r="AI121" s="100" t="e">
        <f ca="true">+IF(AND(ISNUMBER(OFFSET('Sanitation Data'!$F$11,0,10*ROW('Sanitation Data'!F115))),'Data Summary'!CX121="Yes"),OFFSET('Sanitation Data'!$F$11,0,10*ROW('Sanitation Data'!F115)),NA())</f>
        <v>#N/A</v>
      </c>
      <c r="AJ121" s="100" t="e">
        <f ca="true">+IF(AND(ISNUMBER(OFFSET('Sanitation Data'!$F$12,0,10*ROW('Sanitation Data'!F115))),'Data Summary'!CY121="Yes"),OFFSET('Sanitation Data'!$F$12,0,10*ROW('Sanitation Data'!F115)),NA())</f>
        <v>#N/A</v>
      </c>
      <c r="AK121" s="100" t="e">
        <f ca="true">+IF(AND(ISNUMBER(OFFSET('Sanitation Data'!$G$4,0,10*ROW('Sanitation Data'!G115))),'Data Summary'!CZ121="Yes"),100-OFFSET('Sanitation Data'!$G$4,0,10*ROW('Sanitation Data'!G115)),NA())</f>
        <v>#N/A</v>
      </c>
      <c r="AL121" s="100" t="e">
        <f ca="true">+IF(AND(ISNUMBER(OFFSET('Sanitation Data'!$G$6,0,10*ROW('Sanitation Data'!G115))),'Data Summary'!DA121="Yes"),OFFSET('Sanitation Data'!$G$6,0,10*ROW('Sanitation Data'!G115)),NA())</f>
        <v>#N/A</v>
      </c>
      <c r="AM121" s="100" t="e">
        <f ca="true">+IF(AND(ISNUMBER(OFFSET('Sanitation Data'!$G$10,0,10*ROW('Sanitation Data'!G115))),'Data Summary'!DB121="Yes"),OFFSET('Sanitation Data'!$G$10,0,10*ROW('Sanitation Data'!G115)),NA())</f>
        <v>#N/A</v>
      </c>
      <c r="AN121" s="100" t="e">
        <f ca="true">+IF(AND(ISNUMBER(OFFSET('Sanitation Data'!$G$11,0,10*ROW('Sanitation Data'!G115))),'Data Summary'!DC121="Yes"),OFFSET('Sanitation Data'!$G$11,0,10*ROW('Sanitation Data'!G115)),NA())</f>
        <v>#N/A</v>
      </c>
      <c r="AO121" s="100" t="e">
        <f ca="true">+IF(AND(ISNUMBER(OFFSET('Sanitation Data'!$G$12,0,10*ROW('Sanitation Data'!G115))),'Data Summary'!DD121="Yes"),OFFSET('Sanitation Data'!$G$12,0,10*ROW('Sanitation Data'!G115)),NA())</f>
        <v>#N/A</v>
      </c>
      <c r="AP121" s="100" t="e">
        <f ca="true">+IF(AND(ISNUMBER(OFFSET('Sanitation Data'!$H$4,0,10*ROW('Sanitation Data'!H115))),'Data Summary'!DE121="Yes"),100-OFFSET('Sanitation Data'!$H$4,0,10*ROW('Sanitation Data'!H115)),NA())</f>
        <v>#N/A</v>
      </c>
      <c r="AQ121" s="100" t="e">
        <f ca="true">+IF(AND(ISNUMBER(OFFSET('Sanitation Data'!$H$6,0,10*ROW('Sanitation Data'!H115))),'Data Summary'!DF121="Yes"),OFFSET('Sanitation Data'!$H$6,0,10*ROW('Sanitation Data'!H115)),NA())</f>
        <v>#N/A</v>
      </c>
      <c r="AR121" s="100" t="e">
        <f ca="true">+IF(AND(ISNUMBER(OFFSET('Sanitation Data'!$H$10,0,10*ROW('Sanitation Data'!H115))),'Data Summary'!DG121="Yes"),OFFSET('Sanitation Data'!$H$10,0,10*ROW('Sanitation Data'!H115)),NA())</f>
        <v>#N/A</v>
      </c>
      <c r="AS121" s="100" t="e">
        <f ca="true">+IF(AND(ISNUMBER(OFFSET('Sanitation Data'!$H$11,0,10*ROW('Sanitation Data'!H115))),'Data Summary'!DH121="Yes"),OFFSET('Sanitation Data'!$H$11,0,10*ROW('Sanitation Data'!H115)),NA())</f>
        <v>#N/A</v>
      </c>
      <c r="AT121" s="100" t="e">
        <f ca="true">+IF(AND(ISNUMBER(OFFSET('Sanitation Data'!$H$12,0,10*ROW('Sanitation Data'!H115))),'Data Summary'!DI121="Yes"),OFFSET('Sanitation Data'!$H$12,0,10*ROW('Sanitation Data'!H115)),NA())</f>
        <v>#N/A</v>
      </c>
      <c r="AU121" s="100" t="e">
        <f ca="true">+IF(AND(ISNUMBER(OFFSET('Sanitation Data'!$I$4,0,10*ROW('Sanitation Data'!I115))),'Data Summary'!DJ121="Yes"),100-OFFSET('Sanitation Data'!$I$4,0,10*ROW('Sanitation Data'!I115)),NA())</f>
        <v>#N/A</v>
      </c>
      <c r="AV121" s="100" t="e">
        <f ca="true">+IF(AND(ISNUMBER(OFFSET('Sanitation Data'!$I$6,0,10*ROW('Sanitation Data'!I115))),'Data Summary'!DK121="Yes"),OFFSET('Sanitation Data'!$I$6,0,10*ROW('Sanitation Data'!I115)),NA())</f>
        <v>#N/A</v>
      </c>
      <c r="AW121" s="100" t="e">
        <f ca="true">+IF(AND(ISNUMBER(OFFSET('Sanitation Data'!$I$10,0,10*ROW('Sanitation Data'!I115))),'Data Summary'!DL121="Yes"),OFFSET('Sanitation Data'!$I$10,0,10*ROW('Sanitation Data'!I115)),NA())</f>
        <v>#N/A</v>
      </c>
      <c r="AX121" s="100" t="e">
        <f ca="true">+IF(AND(ISNUMBER(OFFSET('Sanitation Data'!$I$11,0,10*ROW('Sanitation Data'!I115))),'Data Summary'!DM121="Yes"),OFFSET('Sanitation Data'!$I$11,0,10*ROW('Sanitation Data'!I115)),NA())</f>
        <v>#N/A</v>
      </c>
      <c r="AY121" s="100" t="e">
        <f ca="true">+IF(AND(ISNUMBER(OFFSET('Sanitation Data'!$I$12,0,10*ROW('Sanitation Data'!I115))),'Data Summary'!DN121="Yes"),OFFSET('Sanitation Data'!$I$12,0,10*ROW('Sanitation Data'!I115)),NA())</f>
        <v>#N/A</v>
      </c>
      <c r="AZ121" s="101" t="e">
        <f ca="true">+IF(AND(ISNUMBER(OFFSET('Hygiene Data'!$D$5,0,10*ROW('Hygiene Data'!D115))),'Data Summary'!DO121="Yes"),OFFSET('Hygiene Data'!$D$5,0,10*ROW('Hygiene Data'!D115)),NA())</f>
        <v>#N/A</v>
      </c>
      <c r="BA121" s="101" t="e">
        <f ca="true">+IF(AND(ISNUMBER(OFFSET('Hygiene Data'!$D$7,0,10*ROW('Hygiene Data'!D115))),'Data Summary'!DP121="Yes"),OFFSET('Hygiene Data'!$D$7,0,10*ROW('Hygiene Data'!D115)),NA())</f>
        <v>#N/A</v>
      </c>
      <c r="BB121" s="101" t="e">
        <f ca="true">+IF(AND(ISNUMBER(OFFSET('Hygiene Data'!$D$9,0,10*ROW('Hygiene Data'!D115))),'Data Summary'!DQ121="Yes"),OFFSET('Hygiene Data'!$D$9,0,10*ROW('Hygiene Data'!D115)),NA())</f>
        <v>#N/A</v>
      </c>
      <c r="BC121" s="101" t="e">
        <f ca="true">+IF(AND(ISNUMBER(OFFSET('Hygiene Data'!$E$5,0,10*ROW('Hygiene Data'!E115))),'Data Summary'!DR121="Yes"),OFFSET('Hygiene Data'!$E$5,0,10*ROW('Hygiene Data'!E115)),NA())</f>
        <v>#N/A</v>
      </c>
      <c r="BD121" s="101" t="e">
        <f ca="true">+IF(AND(ISNUMBER(OFFSET('Hygiene Data'!$E$7,0,10*ROW('Hygiene Data'!E115))),'Data Summary'!DS121="Yes"),OFFSET('Hygiene Data'!$E$7,0,10*ROW('Hygiene Data'!E115)),NA())</f>
        <v>#N/A</v>
      </c>
      <c r="BE121" s="101" t="e">
        <f ca="true">+IF(AND(ISNUMBER(OFFSET('Hygiene Data'!$E$9,0,10*ROW('Hygiene Data'!E115))),'Data Summary'!DT121="Yes"),OFFSET('Hygiene Data'!$E$9,0,10*ROW('Hygiene Data'!E115)),NA())</f>
        <v>#N/A</v>
      </c>
      <c r="BF121" s="101" t="e">
        <f ca="true">+IF(AND(ISNUMBER(OFFSET('Hygiene Data'!$F$5,0,10*ROW('Hygiene Data'!F115))),'Data Summary'!DU121="Yes"),OFFSET('Hygiene Data'!$F$5,0,10*ROW('Hygiene Data'!F115)),NA())</f>
        <v>#N/A</v>
      </c>
      <c r="BG121" s="101" t="e">
        <f ca="true">+IF(AND(ISNUMBER(OFFSET('Hygiene Data'!$F$7,0,10*ROW('Hygiene Data'!F115))),'Data Summary'!DV121="Yes"),OFFSET('Hygiene Data'!$F$7,0,10*ROW('Hygiene Data'!F115)),NA())</f>
        <v>#N/A</v>
      </c>
      <c r="BH121" s="101" t="e">
        <f ca="true">+IF(AND(ISNUMBER(OFFSET('Hygiene Data'!$F$9,0,10*ROW('Hygiene Data'!F115))),'Data Summary'!DW121="Yes"),OFFSET('Hygiene Data'!$F$9,0,10*ROW('Hygiene Data'!F115)),NA())</f>
        <v>#N/A</v>
      </c>
      <c r="BI121" s="101" t="e">
        <f ca="true">+IF(AND(ISNUMBER(OFFSET('Hygiene Data'!$G$5,0,10*ROW('Hygiene Data'!G115))),'Data Summary'!DX121="Yes"),OFFSET('Hygiene Data'!$G$5,0,10*ROW('Hygiene Data'!G115)),NA())</f>
        <v>#N/A</v>
      </c>
      <c r="BJ121" s="101" t="e">
        <f ca="true">+IF(AND(ISNUMBER(OFFSET('Hygiene Data'!$G$7,0,10*ROW('Hygiene Data'!G115))),'Data Summary'!DY121="Yes"),OFFSET('Hygiene Data'!$G$7,0,10*ROW('Hygiene Data'!G115)),NA())</f>
        <v>#N/A</v>
      </c>
      <c r="BK121" s="101" t="e">
        <f ca="true">+IF(AND(ISNUMBER(OFFSET('Hygiene Data'!$G$9,0,10*ROW('Hygiene Data'!G115))),'Data Summary'!DZ121="Yes"),OFFSET('Hygiene Data'!$G$9,0,10*ROW('Hygiene Data'!G115)),NA())</f>
        <v>#N/A</v>
      </c>
      <c r="BL121" s="101" t="e">
        <f ca="true">+IF(AND(ISNUMBER(OFFSET('Hygiene Data'!$H$5,0,10*ROW('Hygiene Data'!H115))),'Data Summary'!EA121="Yes"),OFFSET('Hygiene Data'!$H$5,0,10*ROW('Hygiene Data'!H115)),NA())</f>
        <v>#N/A</v>
      </c>
      <c r="BM121" s="101" t="e">
        <f ca="true">+IF(AND(ISNUMBER(OFFSET('Hygiene Data'!$H$7,0,10*ROW('Hygiene Data'!H115))),'Data Summary'!EB121="Yes"),OFFSET('Hygiene Data'!$H$7,0,10*ROW('Hygiene Data'!H115)),NA())</f>
        <v>#N/A</v>
      </c>
      <c r="BN121" s="101" t="e">
        <f ca="true">+IF(AND(ISNUMBER(OFFSET('Hygiene Data'!$H$9,0,10*ROW('Hygiene Data'!H115))),'Data Summary'!EC121="Yes"),OFFSET('Hygiene Data'!$H$9,0,10*ROW('Hygiene Data'!H115)),NA())</f>
        <v>#N/A</v>
      </c>
      <c r="BO121" s="101" t="e">
        <f ca="true">+IF(AND(ISNUMBER(OFFSET('Hygiene Data'!$I$5,0,10*ROW('Hygiene Data'!I115))),'Data Summary'!ED121="Yes"),OFFSET('Hygiene Data'!$I$5,0,10*ROW('Hygiene Data'!I115)),NA())</f>
        <v>#N/A</v>
      </c>
      <c r="BP121" s="101" t="e">
        <f ca="true">+IF(AND(ISNUMBER(OFFSET('Hygiene Data'!$I$7,0,10*ROW('Hygiene Data'!I115))),'Data Summary'!EE121="Yes"),OFFSET('Hygiene Data'!$I$7,0,10*ROW('Hygiene Data'!I115)),NA())</f>
        <v>#N/A</v>
      </c>
      <c r="BQ121" s="101" t="e">
        <f ca="true">+IF(AND(ISNUMBER(OFFSET('Hygiene Data'!$I$9,0,10*ROW('Hygiene Data'!I115))),'Data Summary'!EF121="Yes"),OFFSET('Hygiene Data'!$I$9,0,10*ROW('Hygiene Data'!I115)),NA())</f>
        <v>#N/A</v>
      </c>
    </row>
    <row xmlns:x14ac="http://schemas.microsoft.com/office/spreadsheetml/2009/9/ac" r="122" x14ac:dyDescent="0.2">
      <c r="A122" s="362" t="e">
        <f ca="true">+RIGHT('Data Summary'!A122,LEN('Data Summary'!A122)-9)</f>
        <v>#VALUE!</v>
      </c>
      <c r="B122" s="38" t="str">
        <f ca="true">+IF(ISTEXT('Data Summary'!B122),'Data Summary'!B122,"")</f>
        <v/>
      </c>
      <c r="C122" s="361" t="e">
        <f ca="true">+VALUE('Data Summary'!C122)</f>
        <v>#VALUE!</v>
      </c>
      <c r="D122" s="99" t="e">
        <f ca="true">+IF(AND(ISNUMBER(OFFSET('Water Data'!$D$4,0,10*ROW('Water Data'!D116))),'Data Summary'!BS122="Yes"),100-OFFSET('Water Data'!$D$4,0,10*ROW('Water Data'!D116)),NA())</f>
        <v>#N/A</v>
      </c>
      <c r="E122" s="99" t="e">
        <f ca="true">+IF(AND(ISNUMBER(OFFSET('Water Data'!$D$6,0,10*ROW('Water Data'!D116))),'Data Summary'!BT122="Yes"),OFFSET('Water Data'!$D$6,0,10*ROW('Water Data'!D116)),NA())</f>
        <v>#N/A</v>
      </c>
      <c r="F122" s="99" t="e">
        <f ca="true">+IF(AND(ISNUMBER(OFFSET('Water Data'!$D$9,0,10*ROW('Water Data'!D116))),'Data Summary'!BU122="Yes"),OFFSET('Water Data'!$D$9,0,10*ROW('Water Data'!D116)),NA())</f>
        <v>#N/A</v>
      </c>
      <c r="G122" s="99" t="e">
        <f ca="true">+IF(AND(ISNUMBER(OFFSET('Water Data'!$E$4,0,10*ROW('Water Data'!E116))),'Data Summary'!BV122="Yes"),100-OFFSET('Water Data'!$E$4,0,10*ROW('Water Data'!E116)),NA())</f>
        <v>#N/A</v>
      </c>
      <c r="H122" s="99" t="e">
        <f ca="true">+IF(AND(ISNUMBER(OFFSET('Water Data'!$E$6,0,10*ROW('Water Data'!E116))),'Data Summary'!BW122="Yes"),OFFSET('Water Data'!$E$6,0,10*ROW('Water Data'!E116)),NA())</f>
        <v>#N/A</v>
      </c>
      <c r="I122" s="99" t="e">
        <f ca="true">+IF(AND(ISNUMBER(OFFSET('Water Data'!$E$9,0,10*ROW('Water Data'!E116))),'Data Summary'!BX122="Yes"),OFFSET('Water Data'!$E$9,0,10*ROW('Water Data'!E116)),NA())</f>
        <v>#N/A</v>
      </c>
      <c r="J122" s="99" t="e">
        <f ca="true">+IF(AND(ISNUMBER(OFFSET('Water Data'!$F$4,0,10*ROW('Water Data'!F116))),'Data Summary'!BY122="Yes"),100-OFFSET('Water Data'!$F$4,0,10*ROW('Water Data'!F116)),NA())</f>
        <v>#N/A</v>
      </c>
      <c r="K122" s="99" t="e">
        <f ca="true">+IF(AND(ISNUMBER(OFFSET('Water Data'!$F$6,0,10*ROW('Water Data'!F116))),'Data Summary'!BZ122="Yes"),OFFSET('Water Data'!$F$6,0,10*ROW('Water Data'!F116)),NA())</f>
        <v>#N/A</v>
      </c>
      <c r="L122" s="99" t="e">
        <f ca="true">+IF(AND(ISNUMBER(OFFSET('Water Data'!$F$9,0,10*ROW('Water Data'!F116))),'Data Summary'!CA122="Yes"),OFFSET('Water Data'!$F$9,0,10*ROW('Water Data'!F116)),NA())</f>
        <v>#N/A</v>
      </c>
      <c r="M122" s="99" t="e">
        <f ca="true">+IF(AND(ISNUMBER(OFFSET('Water Data'!$G$4,0,10*ROW('Water Data'!G116))),'Data Summary'!CB122="Yes"),100-OFFSET('Water Data'!$G$4,0,10*ROW('Water Data'!G116)),NA())</f>
        <v>#N/A</v>
      </c>
      <c r="N122" s="99" t="e">
        <f ca="true">+IF(AND(ISNUMBER(OFFSET('Water Data'!$G$6,0,10*ROW('Water Data'!G116))),'Data Summary'!CC122="Yes"),OFFSET('Water Data'!$G$6,0,10*ROW('Water Data'!G116)),NA())</f>
        <v>#N/A</v>
      </c>
      <c r="O122" s="99" t="e">
        <f ca="true">+IF(AND(ISNUMBER(OFFSET('Water Data'!$G$9,0,10*ROW('Water Data'!G116))),'Data Summary'!CD122="Yes"),OFFSET('Water Data'!$G$9,0,10*ROW('Water Data'!G116)),NA())</f>
        <v>#N/A</v>
      </c>
      <c r="P122" s="99" t="e">
        <f ca="true">+IF(AND(ISNUMBER(OFFSET('Water Data'!$H$4,0,10*ROW('Water Data'!H116))),'Data Summary'!CE122="Yes"),100-OFFSET('Water Data'!$H$4,0,10*ROW('Water Data'!H116)),NA())</f>
        <v>#N/A</v>
      </c>
      <c r="Q122" s="99" t="e">
        <f ca="true">+IF(AND(ISNUMBER(OFFSET('Water Data'!$H$6,0,10*ROW('Water Data'!H116))),'Data Summary'!CF122="Yes"),OFFSET('Water Data'!$H$6,0,10*ROW('Water Data'!H116)),NA())</f>
        <v>#N/A</v>
      </c>
      <c r="R122" s="99" t="e">
        <f ca="true">+IF(AND(ISNUMBER(OFFSET('Water Data'!$H$9,0,10*ROW('Water Data'!H116))),'Data Summary'!CG122="Yes"),OFFSET('Water Data'!$H$9,0,10*ROW('Water Data'!H116)),NA())</f>
        <v>#N/A</v>
      </c>
      <c r="S122" s="99" t="e">
        <f ca="true">+IF(AND(ISNUMBER(OFFSET('Water Data'!$I$4,0,10*ROW('Water Data'!I116))),'Data Summary'!CH122="Yes"),100-OFFSET('Water Data'!$I$4,0,10*ROW('Water Data'!I116)),NA())</f>
        <v>#N/A</v>
      </c>
      <c r="T122" s="99" t="e">
        <f ca="true">+IF(AND(ISNUMBER(OFFSET('Water Data'!$I$6,0,10*ROW('Water Data'!I116))),'Data Summary'!CI122="Yes"),OFFSET('Water Data'!$I$6,0,10*ROW('Water Data'!I116)),NA())</f>
        <v>#N/A</v>
      </c>
      <c r="U122" s="99" t="e">
        <f ca="true">+IF(AND(ISNUMBER(OFFSET('Water Data'!$I$9,0,10*ROW('Water Data'!I116))),'Data Summary'!CJ122="Yes"),OFFSET('Water Data'!$I$9,0,10*ROW('Water Data'!I116)),NA())</f>
        <v>#N/A</v>
      </c>
      <c r="V122" s="100" t="e">
        <f ca="true">+IF(AND(ISNUMBER(OFFSET('Sanitation Data'!$D$4,0,10*ROW('Sanitation Data'!D116))),'Data Summary'!CK122="Yes"),100-OFFSET('Sanitation Data'!$D$4,0,10*ROW('Sanitation Data'!D116)),NA())</f>
        <v>#N/A</v>
      </c>
      <c r="W122" s="100" t="e">
        <f ca="true">+IF(AND(ISNUMBER(OFFSET('Sanitation Data'!$D$6,0,10*ROW('Sanitation Data'!D116))),'Data Summary'!CL122="Yes"),OFFSET('Sanitation Data'!$D$6,0,10*ROW('Sanitation Data'!D116)),NA())</f>
        <v>#N/A</v>
      </c>
      <c r="X122" s="100" t="e">
        <f ca="true">+IF(AND(ISNUMBER(OFFSET('Sanitation Data'!$D$10,0,10*ROW('Sanitation Data'!D116))),'Data Summary'!CM122="Yes"),OFFSET('Sanitation Data'!$D$10,0,10*ROW('Sanitation Data'!D116)),NA())</f>
        <v>#N/A</v>
      </c>
      <c r="Y122" s="100" t="e">
        <f ca="true">+IF(AND(ISNUMBER(OFFSET('Sanitation Data'!$D$11,0,10*ROW('Sanitation Data'!D116))),'Data Summary'!CN122="Yes"),OFFSET('Sanitation Data'!$D$11,0,10*ROW('Sanitation Data'!D116)),NA())</f>
        <v>#N/A</v>
      </c>
      <c r="Z122" s="100" t="e">
        <f ca="true">+IF(AND(ISNUMBER(OFFSET('Sanitation Data'!$D$12,0,10*ROW('Sanitation Data'!D116))),'Data Summary'!CO122="Yes"),OFFSET('Sanitation Data'!$D$12,0,10*ROW('Sanitation Data'!D116)),NA())</f>
        <v>#N/A</v>
      </c>
      <c r="AA122" s="100" t="e">
        <f ca="true">+IF(AND(ISNUMBER(OFFSET('Sanitation Data'!$E$4,0,10*ROW('Sanitation Data'!E116))),'Data Summary'!CP122="Yes"),100-OFFSET('Sanitation Data'!$E$4,0,10*ROW('Sanitation Data'!E116)),NA())</f>
        <v>#N/A</v>
      </c>
      <c r="AB122" s="100" t="e">
        <f ca="true">+IF(AND(ISNUMBER(OFFSET('Sanitation Data'!$E$6,0,10*ROW('Sanitation Data'!E116))),'Data Summary'!CQ122="Yes"),OFFSET('Sanitation Data'!$E$6,0,10*ROW('Sanitation Data'!E116)),NA())</f>
        <v>#N/A</v>
      </c>
      <c r="AC122" s="100" t="e">
        <f ca="true">+IF(AND(ISNUMBER(OFFSET('Sanitation Data'!$E$10,0,10*ROW('Sanitation Data'!E116))),'Data Summary'!CR122="Yes"),OFFSET('Sanitation Data'!$E$10,0,10*ROW('Sanitation Data'!E116)),NA())</f>
        <v>#N/A</v>
      </c>
      <c r="AD122" s="100" t="e">
        <f ca="true">+IF(AND(ISNUMBER(OFFSET('Sanitation Data'!$E$11,0,10*ROW('Sanitation Data'!E116))),'Data Summary'!CS122="Yes"),OFFSET('Sanitation Data'!$E$11,0,10*ROW('Sanitation Data'!E116)),NA())</f>
        <v>#N/A</v>
      </c>
      <c r="AE122" s="100" t="e">
        <f ca="true">+IF(AND(ISNUMBER(OFFSET('Sanitation Data'!$E$12,0,10*ROW('Sanitation Data'!E116))),'Data Summary'!CT122="Yes"),OFFSET('Sanitation Data'!$E$12,0,10*ROW('Sanitation Data'!E116)),NA())</f>
        <v>#N/A</v>
      </c>
      <c r="AF122" s="100" t="e">
        <f ca="true">+IF(AND(ISNUMBER(OFFSET('Sanitation Data'!$F$4,0,10*ROW('Sanitation Data'!F116))),'Data Summary'!CU122="Yes"),100-OFFSET('Sanitation Data'!$F$4,0,10*ROW('Sanitation Data'!F116)),NA())</f>
        <v>#N/A</v>
      </c>
      <c r="AG122" s="100" t="e">
        <f ca="true">+IF(AND(ISNUMBER(OFFSET('Sanitation Data'!$F$6,0,10*ROW('Sanitation Data'!F116))),'Data Summary'!CV122="Yes"),OFFSET('Sanitation Data'!$F$6,0,10*ROW('Sanitation Data'!F116)),NA())</f>
        <v>#N/A</v>
      </c>
      <c r="AH122" s="100" t="e">
        <f ca="true">+IF(AND(ISNUMBER(OFFSET('Sanitation Data'!$F$10,0,10*ROW('Sanitation Data'!F116))),'Data Summary'!CW122="Yes"),OFFSET('Sanitation Data'!$F$10,0,10*ROW('Sanitation Data'!F116)),NA())</f>
        <v>#N/A</v>
      </c>
      <c r="AI122" s="100" t="e">
        <f ca="true">+IF(AND(ISNUMBER(OFFSET('Sanitation Data'!$F$11,0,10*ROW('Sanitation Data'!F116))),'Data Summary'!CX122="Yes"),OFFSET('Sanitation Data'!$F$11,0,10*ROW('Sanitation Data'!F116)),NA())</f>
        <v>#N/A</v>
      </c>
      <c r="AJ122" s="100" t="e">
        <f ca="true">+IF(AND(ISNUMBER(OFFSET('Sanitation Data'!$F$12,0,10*ROW('Sanitation Data'!F116))),'Data Summary'!CY122="Yes"),OFFSET('Sanitation Data'!$F$12,0,10*ROW('Sanitation Data'!F116)),NA())</f>
        <v>#N/A</v>
      </c>
      <c r="AK122" s="100" t="e">
        <f ca="true">+IF(AND(ISNUMBER(OFFSET('Sanitation Data'!$G$4,0,10*ROW('Sanitation Data'!G116))),'Data Summary'!CZ122="Yes"),100-OFFSET('Sanitation Data'!$G$4,0,10*ROW('Sanitation Data'!G116)),NA())</f>
        <v>#N/A</v>
      </c>
      <c r="AL122" s="100" t="e">
        <f ca="true">+IF(AND(ISNUMBER(OFFSET('Sanitation Data'!$G$6,0,10*ROW('Sanitation Data'!G116))),'Data Summary'!DA122="Yes"),OFFSET('Sanitation Data'!$G$6,0,10*ROW('Sanitation Data'!G116)),NA())</f>
        <v>#N/A</v>
      </c>
      <c r="AM122" s="100" t="e">
        <f ca="true">+IF(AND(ISNUMBER(OFFSET('Sanitation Data'!$G$10,0,10*ROW('Sanitation Data'!G116))),'Data Summary'!DB122="Yes"),OFFSET('Sanitation Data'!$G$10,0,10*ROW('Sanitation Data'!G116)),NA())</f>
        <v>#N/A</v>
      </c>
      <c r="AN122" s="100" t="e">
        <f ca="true">+IF(AND(ISNUMBER(OFFSET('Sanitation Data'!$G$11,0,10*ROW('Sanitation Data'!G116))),'Data Summary'!DC122="Yes"),OFFSET('Sanitation Data'!$G$11,0,10*ROW('Sanitation Data'!G116)),NA())</f>
        <v>#N/A</v>
      </c>
      <c r="AO122" s="100" t="e">
        <f ca="true">+IF(AND(ISNUMBER(OFFSET('Sanitation Data'!$G$12,0,10*ROW('Sanitation Data'!G116))),'Data Summary'!DD122="Yes"),OFFSET('Sanitation Data'!$G$12,0,10*ROW('Sanitation Data'!G116)),NA())</f>
        <v>#N/A</v>
      </c>
      <c r="AP122" s="100" t="e">
        <f ca="true">+IF(AND(ISNUMBER(OFFSET('Sanitation Data'!$H$4,0,10*ROW('Sanitation Data'!H116))),'Data Summary'!DE122="Yes"),100-OFFSET('Sanitation Data'!$H$4,0,10*ROW('Sanitation Data'!H116)),NA())</f>
        <v>#N/A</v>
      </c>
      <c r="AQ122" s="100" t="e">
        <f ca="true">+IF(AND(ISNUMBER(OFFSET('Sanitation Data'!$H$6,0,10*ROW('Sanitation Data'!H116))),'Data Summary'!DF122="Yes"),OFFSET('Sanitation Data'!$H$6,0,10*ROW('Sanitation Data'!H116)),NA())</f>
        <v>#N/A</v>
      </c>
      <c r="AR122" s="100" t="e">
        <f ca="true">+IF(AND(ISNUMBER(OFFSET('Sanitation Data'!$H$10,0,10*ROW('Sanitation Data'!H116))),'Data Summary'!DG122="Yes"),OFFSET('Sanitation Data'!$H$10,0,10*ROW('Sanitation Data'!H116)),NA())</f>
        <v>#N/A</v>
      </c>
      <c r="AS122" s="100" t="e">
        <f ca="true">+IF(AND(ISNUMBER(OFFSET('Sanitation Data'!$H$11,0,10*ROW('Sanitation Data'!H116))),'Data Summary'!DH122="Yes"),OFFSET('Sanitation Data'!$H$11,0,10*ROW('Sanitation Data'!H116)),NA())</f>
        <v>#N/A</v>
      </c>
      <c r="AT122" s="100" t="e">
        <f ca="true">+IF(AND(ISNUMBER(OFFSET('Sanitation Data'!$H$12,0,10*ROW('Sanitation Data'!H116))),'Data Summary'!DI122="Yes"),OFFSET('Sanitation Data'!$H$12,0,10*ROW('Sanitation Data'!H116)),NA())</f>
        <v>#N/A</v>
      </c>
      <c r="AU122" s="100" t="e">
        <f ca="true">+IF(AND(ISNUMBER(OFFSET('Sanitation Data'!$I$4,0,10*ROW('Sanitation Data'!I116))),'Data Summary'!DJ122="Yes"),100-OFFSET('Sanitation Data'!$I$4,0,10*ROW('Sanitation Data'!I116)),NA())</f>
        <v>#N/A</v>
      </c>
      <c r="AV122" s="100" t="e">
        <f ca="true">+IF(AND(ISNUMBER(OFFSET('Sanitation Data'!$I$6,0,10*ROW('Sanitation Data'!I116))),'Data Summary'!DK122="Yes"),OFFSET('Sanitation Data'!$I$6,0,10*ROW('Sanitation Data'!I116)),NA())</f>
        <v>#N/A</v>
      </c>
      <c r="AW122" s="100" t="e">
        <f ca="true">+IF(AND(ISNUMBER(OFFSET('Sanitation Data'!$I$10,0,10*ROW('Sanitation Data'!I116))),'Data Summary'!DL122="Yes"),OFFSET('Sanitation Data'!$I$10,0,10*ROW('Sanitation Data'!I116)),NA())</f>
        <v>#N/A</v>
      </c>
      <c r="AX122" s="100" t="e">
        <f ca="true">+IF(AND(ISNUMBER(OFFSET('Sanitation Data'!$I$11,0,10*ROW('Sanitation Data'!I116))),'Data Summary'!DM122="Yes"),OFFSET('Sanitation Data'!$I$11,0,10*ROW('Sanitation Data'!I116)),NA())</f>
        <v>#N/A</v>
      </c>
      <c r="AY122" s="100" t="e">
        <f ca="true">+IF(AND(ISNUMBER(OFFSET('Sanitation Data'!$I$12,0,10*ROW('Sanitation Data'!I116))),'Data Summary'!DN122="Yes"),OFFSET('Sanitation Data'!$I$12,0,10*ROW('Sanitation Data'!I116)),NA())</f>
        <v>#N/A</v>
      </c>
      <c r="AZ122" s="101" t="e">
        <f ca="true">+IF(AND(ISNUMBER(OFFSET('Hygiene Data'!$D$5,0,10*ROW('Hygiene Data'!D116))),'Data Summary'!DO122="Yes"),OFFSET('Hygiene Data'!$D$5,0,10*ROW('Hygiene Data'!D116)),NA())</f>
        <v>#N/A</v>
      </c>
      <c r="BA122" s="101" t="e">
        <f ca="true">+IF(AND(ISNUMBER(OFFSET('Hygiene Data'!$D$7,0,10*ROW('Hygiene Data'!D116))),'Data Summary'!DP122="Yes"),OFFSET('Hygiene Data'!$D$7,0,10*ROW('Hygiene Data'!D116)),NA())</f>
        <v>#N/A</v>
      </c>
      <c r="BB122" s="101" t="e">
        <f ca="true">+IF(AND(ISNUMBER(OFFSET('Hygiene Data'!$D$9,0,10*ROW('Hygiene Data'!D116))),'Data Summary'!DQ122="Yes"),OFFSET('Hygiene Data'!$D$9,0,10*ROW('Hygiene Data'!D116)),NA())</f>
        <v>#N/A</v>
      </c>
      <c r="BC122" s="101" t="e">
        <f ca="true">+IF(AND(ISNUMBER(OFFSET('Hygiene Data'!$E$5,0,10*ROW('Hygiene Data'!E116))),'Data Summary'!DR122="Yes"),OFFSET('Hygiene Data'!$E$5,0,10*ROW('Hygiene Data'!E116)),NA())</f>
        <v>#N/A</v>
      </c>
      <c r="BD122" s="101" t="e">
        <f ca="true">+IF(AND(ISNUMBER(OFFSET('Hygiene Data'!$E$7,0,10*ROW('Hygiene Data'!E116))),'Data Summary'!DS122="Yes"),OFFSET('Hygiene Data'!$E$7,0,10*ROW('Hygiene Data'!E116)),NA())</f>
        <v>#N/A</v>
      </c>
      <c r="BE122" s="101" t="e">
        <f ca="true">+IF(AND(ISNUMBER(OFFSET('Hygiene Data'!$E$9,0,10*ROW('Hygiene Data'!E116))),'Data Summary'!DT122="Yes"),OFFSET('Hygiene Data'!$E$9,0,10*ROW('Hygiene Data'!E116)),NA())</f>
        <v>#N/A</v>
      </c>
      <c r="BF122" s="101" t="e">
        <f ca="true">+IF(AND(ISNUMBER(OFFSET('Hygiene Data'!$F$5,0,10*ROW('Hygiene Data'!F116))),'Data Summary'!DU122="Yes"),OFFSET('Hygiene Data'!$F$5,0,10*ROW('Hygiene Data'!F116)),NA())</f>
        <v>#N/A</v>
      </c>
      <c r="BG122" s="101" t="e">
        <f ca="true">+IF(AND(ISNUMBER(OFFSET('Hygiene Data'!$F$7,0,10*ROW('Hygiene Data'!F116))),'Data Summary'!DV122="Yes"),OFFSET('Hygiene Data'!$F$7,0,10*ROW('Hygiene Data'!F116)),NA())</f>
        <v>#N/A</v>
      </c>
      <c r="BH122" s="101" t="e">
        <f ca="true">+IF(AND(ISNUMBER(OFFSET('Hygiene Data'!$F$9,0,10*ROW('Hygiene Data'!F116))),'Data Summary'!DW122="Yes"),OFFSET('Hygiene Data'!$F$9,0,10*ROW('Hygiene Data'!F116)),NA())</f>
        <v>#N/A</v>
      </c>
      <c r="BI122" s="101" t="e">
        <f ca="true">+IF(AND(ISNUMBER(OFFSET('Hygiene Data'!$G$5,0,10*ROW('Hygiene Data'!G116))),'Data Summary'!DX122="Yes"),OFFSET('Hygiene Data'!$G$5,0,10*ROW('Hygiene Data'!G116)),NA())</f>
        <v>#N/A</v>
      </c>
      <c r="BJ122" s="101" t="e">
        <f ca="true">+IF(AND(ISNUMBER(OFFSET('Hygiene Data'!$G$7,0,10*ROW('Hygiene Data'!G116))),'Data Summary'!DY122="Yes"),OFFSET('Hygiene Data'!$G$7,0,10*ROW('Hygiene Data'!G116)),NA())</f>
        <v>#N/A</v>
      </c>
      <c r="BK122" s="101" t="e">
        <f ca="true">+IF(AND(ISNUMBER(OFFSET('Hygiene Data'!$G$9,0,10*ROW('Hygiene Data'!G116))),'Data Summary'!DZ122="Yes"),OFFSET('Hygiene Data'!$G$9,0,10*ROW('Hygiene Data'!G116)),NA())</f>
        <v>#N/A</v>
      </c>
      <c r="BL122" s="101" t="e">
        <f ca="true">+IF(AND(ISNUMBER(OFFSET('Hygiene Data'!$H$5,0,10*ROW('Hygiene Data'!H116))),'Data Summary'!EA122="Yes"),OFFSET('Hygiene Data'!$H$5,0,10*ROW('Hygiene Data'!H116)),NA())</f>
        <v>#N/A</v>
      </c>
      <c r="BM122" s="101" t="e">
        <f ca="true">+IF(AND(ISNUMBER(OFFSET('Hygiene Data'!$H$7,0,10*ROW('Hygiene Data'!H116))),'Data Summary'!EB122="Yes"),OFFSET('Hygiene Data'!$H$7,0,10*ROW('Hygiene Data'!H116)),NA())</f>
        <v>#N/A</v>
      </c>
      <c r="BN122" s="101" t="e">
        <f ca="true">+IF(AND(ISNUMBER(OFFSET('Hygiene Data'!$H$9,0,10*ROW('Hygiene Data'!H116))),'Data Summary'!EC122="Yes"),OFFSET('Hygiene Data'!$H$9,0,10*ROW('Hygiene Data'!H116)),NA())</f>
        <v>#N/A</v>
      </c>
      <c r="BO122" s="101" t="e">
        <f ca="true">+IF(AND(ISNUMBER(OFFSET('Hygiene Data'!$I$5,0,10*ROW('Hygiene Data'!I116))),'Data Summary'!ED122="Yes"),OFFSET('Hygiene Data'!$I$5,0,10*ROW('Hygiene Data'!I116)),NA())</f>
        <v>#N/A</v>
      </c>
      <c r="BP122" s="101" t="e">
        <f ca="true">+IF(AND(ISNUMBER(OFFSET('Hygiene Data'!$I$7,0,10*ROW('Hygiene Data'!I116))),'Data Summary'!EE122="Yes"),OFFSET('Hygiene Data'!$I$7,0,10*ROW('Hygiene Data'!I116)),NA())</f>
        <v>#N/A</v>
      </c>
      <c r="BQ122" s="101" t="e">
        <f ca="true">+IF(AND(ISNUMBER(OFFSET('Hygiene Data'!$I$9,0,10*ROW('Hygiene Data'!I116))),'Data Summary'!EF122="Yes"),OFFSET('Hygiene Data'!$I$9,0,10*ROW('Hygiene Data'!I116)),NA())</f>
        <v>#N/A</v>
      </c>
    </row>
    <row xmlns:x14ac="http://schemas.microsoft.com/office/spreadsheetml/2009/9/ac" r="123" x14ac:dyDescent="0.2">
      <c r="A123" s="362" t="e">
        <f ca="true">+RIGHT('Data Summary'!A123,LEN('Data Summary'!A123)-9)</f>
        <v>#VALUE!</v>
      </c>
      <c r="B123" s="38" t="str">
        <f ca="true">+IF(ISTEXT('Data Summary'!B123),'Data Summary'!B123,"")</f>
        <v/>
      </c>
      <c r="C123" s="361" t="e">
        <f ca="true">+VALUE('Data Summary'!C123)</f>
        <v>#VALUE!</v>
      </c>
      <c r="D123" s="99" t="e">
        <f ca="true">+IF(AND(ISNUMBER(OFFSET('Water Data'!$D$4,0,10*ROW('Water Data'!D117))),'Data Summary'!BS123="Yes"),100-OFFSET('Water Data'!$D$4,0,10*ROW('Water Data'!D117)),NA())</f>
        <v>#N/A</v>
      </c>
      <c r="E123" s="99" t="e">
        <f ca="true">+IF(AND(ISNUMBER(OFFSET('Water Data'!$D$6,0,10*ROW('Water Data'!D117))),'Data Summary'!BT123="Yes"),OFFSET('Water Data'!$D$6,0,10*ROW('Water Data'!D117)),NA())</f>
        <v>#N/A</v>
      </c>
      <c r="F123" s="99" t="e">
        <f ca="true">+IF(AND(ISNUMBER(OFFSET('Water Data'!$D$9,0,10*ROW('Water Data'!D117))),'Data Summary'!BU123="Yes"),OFFSET('Water Data'!$D$9,0,10*ROW('Water Data'!D117)),NA())</f>
        <v>#N/A</v>
      </c>
      <c r="G123" s="99" t="e">
        <f ca="true">+IF(AND(ISNUMBER(OFFSET('Water Data'!$E$4,0,10*ROW('Water Data'!E117))),'Data Summary'!BV123="Yes"),100-OFFSET('Water Data'!$E$4,0,10*ROW('Water Data'!E117)),NA())</f>
        <v>#N/A</v>
      </c>
      <c r="H123" s="99" t="e">
        <f ca="true">+IF(AND(ISNUMBER(OFFSET('Water Data'!$E$6,0,10*ROW('Water Data'!E117))),'Data Summary'!BW123="Yes"),OFFSET('Water Data'!$E$6,0,10*ROW('Water Data'!E117)),NA())</f>
        <v>#N/A</v>
      </c>
      <c r="I123" s="99" t="e">
        <f ca="true">+IF(AND(ISNUMBER(OFFSET('Water Data'!$E$9,0,10*ROW('Water Data'!E117))),'Data Summary'!BX123="Yes"),OFFSET('Water Data'!$E$9,0,10*ROW('Water Data'!E117)),NA())</f>
        <v>#N/A</v>
      </c>
      <c r="J123" s="99" t="e">
        <f ca="true">+IF(AND(ISNUMBER(OFFSET('Water Data'!$F$4,0,10*ROW('Water Data'!F117))),'Data Summary'!BY123="Yes"),100-OFFSET('Water Data'!$F$4,0,10*ROW('Water Data'!F117)),NA())</f>
        <v>#N/A</v>
      </c>
      <c r="K123" s="99" t="e">
        <f ca="true">+IF(AND(ISNUMBER(OFFSET('Water Data'!$F$6,0,10*ROW('Water Data'!F117))),'Data Summary'!BZ123="Yes"),OFFSET('Water Data'!$F$6,0,10*ROW('Water Data'!F117)),NA())</f>
        <v>#N/A</v>
      </c>
      <c r="L123" s="99" t="e">
        <f ca="true">+IF(AND(ISNUMBER(OFFSET('Water Data'!$F$9,0,10*ROW('Water Data'!F117))),'Data Summary'!CA123="Yes"),OFFSET('Water Data'!$F$9,0,10*ROW('Water Data'!F117)),NA())</f>
        <v>#N/A</v>
      </c>
      <c r="M123" s="99" t="e">
        <f ca="true">+IF(AND(ISNUMBER(OFFSET('Water Data'!$G$4,0,10*ROW('Water Data'!G117))),'Data Summary'!CB123="Yes"),100-OFFSET('Water Data'!$G$4,0,10*ROW('Water Data'!G117)),NA())</f>
        <v>#N/A</v>
      </c>
      <c r="N123" s="99" t="e">
        <f ca="true">+IF(AND(ISNUMBER(OFFSET('Water Data'!$G$6,0,10*ROW('Water Data'!G117))),'Data Summary'!CC123="Yes"),OFFSET('Water Data'!$G$6,0,10*ROW('Water Data'!G117)),NA())</f>
        <v>#N/A</v>
      </c>
      <c r="O123" s="99" t="e">
        <f ca="true">+IF(AND(ISNUMBER(OFFSET('Water Data'!$G$9,0,10*ROW('Water Data'!G117))),'Data Summary'!CD123="Yes"),OFFSET('Water Data'!$G$9,0,10*ROW('Water Data'!G117)),NA())</f>
        <v>#N/A</v>
      </c>
      <c r="P123" s="99" t="e">
        <f ca="true">+IF(AND(ISNUMBER(OFFSET('Water Data'!$H$4,0,10*ROW('Water Data'!H117))),'Data Summary'!CE123="Yes"),100-OFFSET('Water Data'!$H$4,0,10*ROW('Water Data'!H117)),NA())</f>
        <v>#N/A</v>
      </c>
      <c r="Q123" s="99" t="e">
        <f ca="true">+IF(AND(ISNUMBER(OFFSET('Water Data'!$H$6,0,10*ROW('Water Data'!H117))),'Data Summary'!CF123="Yes"),OFFSET('Water Data'!$H$6,0,10*ROW('Water Data'!H117)),NA())</f>
        <v>#N/A</v>
      </c>
      <c r="R123" s="99" t="e">
        <f ca="true">+IF(AND(ISNUMBER(OFFSET('Water Data'!$H$9,0,10*ROW('Water Data'!H117))),'Data Summary'!CG123="Yes"),OFFSET('Water Data'!$H$9,0,10*ROW('Water Data'!H117)),NA())</f>
        <v>#N/A</v>
      </c>
      <c r="S123" s="99" t="e">
        <f ca="true">+IF(AND(ISNUMBER(OFFSET('Water Data'!$I$4,0,10*ROW('Water Data'!I117))),'Data Summary'!CH123="Yes"),100-OFFSET('Water Data'!$I$4,0,10*ROW('Water Data'!I117)),NA())</f>
        <v>#N/A</v>
      </c>
      <c r="T123" s="99" t="e">
        <f ca="true">+IF(AND(ISNUMBER(OFFSET('Water Data'!$I$6,0,10*ROW('Water Data'!I117))),'Data Summary'!CI123="Yes"),OFFSET('Water Data'!$I$6,0,10*ROW('Water Data'!I117)),NA())</f>
        <v>#N/A</v>
      </c>
      <c r="U123" s="99" t="e">
        <f ca="true">+IF(AND(ISNUMBER(OFFSET('Water Data'!$I$9,0,10*ROW('Water Data'!I117))),'Data Summary'!CJ123="Yes"),OFFSET('Water Data'!$I$9,0,10*ROW('Water Data'!I117)),NA())</f>
        <v>#N/A</v>
      </c>
      <c r="V123" s="100" t="e">
        <f ca="true">+IF(AND(ISNUMBER(OFFSET('Sanitation Data'!$D$4,0,10*ROW('Sanitation Data'!D117))),'Data Summary'!CK123="Yes"),100-OFFSET('Sanitation Data'!$D$4,0,10*ROW('Sanitation Data'!D117)),NA())</f>
        <v>#N/A</v>
      </c>
      <c r="W123" s="100" t="e">
        <f ca="true">+IF(AND(ISNUMBER(OFFSET('Sanitation Data'!$D$6,0,10*ROW('Sanitation Data'!D117))),'Data Summary'!CL123="Yes"),OFFSET('Sanitation Data'!$D$6,0,10*ROW('Sanitation Data'!D117)),NA())</f>
        <v>#N/A</v>
      </c>
      <c r="X123" s="100" t="e">
        <f ca="true">+IF(AND(ISNUMBER(OFFSET('Sanitation Data'!$D$10,0,10*ROW('Sanitation Data'!D117))),'Data Summary'!CM123="Yes"),OFFSET('Sanitation Data'!$D$10,0,10*ROW('Sanitation Data'!D117)),NA())</f>
        <v>#N/A</v>
      </c>
      <c r="Y123" s="100" t="e">
        <f ca="true">+IF(AND(ISNUMBER(OFFSET('Sanitation Data'!$D$11,0,10*ROW('Sanitation Data'!D117))),'Data Summary'!CN123="Yes"),OFFSET('Sanitation Data'!$D$11,0,10*ROW('Sanitation Data'!D117)),NA())</f>
        <v>#N/A</v>
      </c>
      <c r="Z123" s="100" t="e">
        <f ca="true">+IF(AND(ISNUMBER(OFFSET('Sanitation Data'!$D$12,0,10*ROW('Sanitation Data'!D117))),'Data Summary'!CO123="Yes"),OFFSET('Sanitation Data'!$D$12,0,10*ROW('Sanitation Data'!D117)),NA())</f>
        <v>#N/A</v>
      </c>
      <c r="AA123" s="100" t="e">
        <f ca="true">+IF(AND(ISNUMBER(OFFSET('Sanitation Data'!$E$4,0,10*ROW('Sanitation Data'!E117))),'Data Summary'!CP123="Yes"),100-OFFSET('Sanitation Data'!$E$4,0,10*ROW('Sanitation Data'!E117)),NA())</f>
        <v>#N/A</v>
      </c>
      <c r="AB123" s="100" t="e">
        <f ca="true">+IF(AND(ISNUMBER(OFFSET('Sanitation Data'!$E$6,0,10*ROW('Sanitation Data'!E117))),'Data Summary'!CQ123="Yes"),OFFSET('Sanitation Data'!$E$6,0,10*ROW('Sanitation Data'!E117)),NA())</f>
        <v>#N/A</v>
      </c>
      <c r="AC123" s="100" t="e">
        <f ca="true">+IF(AND(ISNUMBER(OFFSET('Sanitation Data'!$E$10,0,10*ROW('Sanitation Data'!E117))),'Data Summary'!CR123="Yes"),OFFSET('Sanitation Data'!$E$10,0,10*ROW('Sanitation Data'!E117)),NA())</f>
        <v>#N/A</v>
      </c>
      <c r="AD123" s="100" t="e">
        <f ca="true">+IF(AND(ISNUMBER(OFFSET('Sanitation Data'!$E$11,0,10*ROW('Sanitation Data'!E117))),'Data Summary'!CS123="Yes"),OFFSET('Sanitation Data'!$E$11,0,10*ROW('Sanitation Data'!E117)),NA())</f>
        <v>#N/A</v>
      </c>
      <c r="AE123" s="100" t="e">
        <f ca="true">+IF(AND(ISNUMBER(OFFSET('Sanitation Data'!$E$12,0,10*ROW('Sanitation Data'!E117))),'Data Summary'!CT123="Yes"),OFFSET('Sanitation Data'!$E$12,0,10*ROW('Sanitation Data'!E117)),NA())</f>
        <v>#N/A</v>
      </c>
      <c r="AF123" s="100" t="e">
        <f ca="true">+IF(AND(ISNUMBER(OFFSET('Sanitation Data'!$F$4,0,10*ROW('Sanitation Data'!F117))),'Data Summary'!CU123="Yes"),100-OFFSET('Sanitation Data'!$F$4,0,10*ROW('Sanitation Data'!F117)),NA())</f>
        <v>#N/A</v>
      </c>
      <c r="AG123" s="100" t="e">
        <f ca="true">+IF(AND(ISNUMBER(OFFSET('Sanitation Data'!$F$6,0,10*ROW('Sanitation Data'!F117))),'Data Summary'!CV123="Yes"),OFFSET('Sanitation Data'!$F$6,0,10*ROW('Sanitation Data'!F117)),NA())</f>
        <v>#N/A</v>
      </c>
      <c r="AH123" s="100" t="e">
        <f ca="true">+IF(AND(ISNUMBER(OFFSET('Sanitation Data'!$F$10,0,10*ROW('Sanitation Data'!F117))),'Data Summary'!CW123="Yes"),OFFSET('Sanitation Data'!$F$10,0,10*ROW('Sanitation Data'!F117)),NA())</f>
        <v>#N/A</v>
      </c>
      <c r="AI123" s="100" t="e">
        <f ca="true">+IF(AND(ISNUMBER(OFFSET('Sanitation Data'!$F$11,0,10*ROW('Sanitation Data'!F117))),'Data Summary'!CX123="Yes"),OFFSET('Sanitation Data'!$F$11,0,10*ROW('Sanitation Data'!F117)),NA())</f>
        <v>#N/A</v>
      </c>
      <c r="AJ123" s="100" t="e">
        <f ca="true">+IF(AND(ISNUMBER(OFFSET('Sanitation Data'!$F$12,0,10*ROW('Sanitation Data'!F117))),'Data Summary'!CY123="Yes"),OFFSET('Sanitation Data'!$F$12,0,10*ROW('Sanitation Data'!F117)),NA())</f>
        <v>#N/A</v>
      </c>
      <c r="AK123" s="100" t="e">
        <f ca="true">+IF(AND(ISNUMBER(OFFSET('Sanitation Data'!$G$4,0,10*ROW('Sanitation Data'!G117))),'Data Summary'!CZ123="Yes"),100-OFFSET('Sanitation Data'!$G$4,0,10*ROW('Sanitation Data'!G117)),NA())</f>
        <v>#N/A</v>
      </c>
      <c r="AL123" s="100" t="e">
        <f ca="true">+IF(AND(ISNUMBER(OFFSET('Sanitation Data'!$G$6,0,10*ROW('Sanitation Data'!G117))),'Data Summary'!DA123="Yes"),OFFSET('Sanitation Data'!$G$6,0,10*ROW('Sanitation Data'!G117)),NA())</f>
        <v>#N/A</v>
      </c>
      <c r="AM123" s="100" t="e">
        <f ca="true">+IF(AND(ISNUMBER(OFFSET('Sanitation Data'!$G$10,0,10*ROW('Sanitation Data'!G117))),'Data Summary'!DB123="Yes"),OFFSET('Sanitation Data'!$G$10,0,10*ROW('Sanitation Data'!G117)),NA())</f>
        <v>#N/A</v>
      </c>
      <c r="AN123" s="100" t="e">
        <f ca="true">+IF(AND(ISNUMBER(OFFSET('Sanitation Data'!$G$11,0,10*ROW('Sanitation Data'!G117))),'Data Summary'!DC123="Yes"),OFFSET('Sanitation Data'!$G$11,0,10*ROW('Sanitation Data'!G117)),NA())</f>
        <v>#N/A</v>
      </c>
      <c r="AO123" s="100" t="e">
        <f ca="true">+IF(AND(ISNUMBER(OFFSET('Sanitation Data'!$G$12,0,10*ROW('Sanitation Data'!G117))),'Data Summary'!DD123="Yes"),OFFSET('Sanitation Data'!$G$12,0,10*ROW('Sanitation Data'!G117)),NA())</f>
        <v>#N/A</v>
      </c>
      <c r="AP123" s="100" t="e">
        <f ca="true">+IF(AND(ISNUMBER(OFFSET('Sanitation Data'!$H$4,0,10*ROW('Sanitation Data'!H117))),'Data Summary'!DE123="Yes"),100-OFFSET('Sanitation Data'!$H$4,0,10*ROW('Sanitation Data'!H117)),NA())</f>
        <v>#N/A</v>
      </c>
      <c r="AQ123" s="100" t="e">
        <f ca="true">+IF(AND(ISNUMBER(OFFSET('Sanitation Data'!$H$6,0,10*ROW('Sanitation Data'!H117))),'Data Summary'!DF123="Yes"),OFFSET('Sanitation Data'!$H$6,0,10*ROW('Sanitation Data'!H117)),NA())</f>
        <v>#N/A</v>
      </c>
      <c r="AR123" s="100" t="e">
        <f ca="true">+IF(AND(ISNUMBER(OFFSET('Sanitation Data'!$H$10,0,10*ROW('Sanitation Data'!H117))),'Data Summary'!DG123="Yes"),OFFSET('Sanitation Data'!$H$10,0,10*ROW('Sanitation Data'!H117)),NA())</f>
        <v>#N/A</v>
      </c>
      <c r="AS123" s="100" t="e">
        <f ca="true">+IF(AND(ISNUMBER(OFFSET('Sanitation Data'!$H$11,0,10*ROW('Sanitation Data'!H117))),'Data Summary'!DH123="Yes"),OFFSET('Sanitation Data'!$H$11,0,10*ROW('Sanitation Data'!H117)),NA())</f>
        <v>#N/A</v>
      </c>
      <c r="AT123" s="100" t="e">
        <f ca="true">+IF(AND(ISNUMBER(OFFSET('Sanitation Data'!$H$12,0,10*ROW('Sanitation Data'!H117))),'Data Summary'!DI123="Yes"),OFFSET('Sanitation Data'!$H$12,0,10*ROW('Sanitation Data'!H117)),NA())</f>
        <v>#N/A</v>
      </c>
      <c r="AU123" s="100" t="e">
        <f ca="true">+IF(AND(ISNUMBER(OFFSET('Sanitation Data'!$I$4,0,10*ROW('Sanitation Data'!I117))),'Data Summary'!DJ123="Yes"),100-OFFSET('Sanitation Data'!$I$4,0,10*ROW('Sanitation Data'!I117)),NA())</f>
        <v>#N/A</v>
      </c>
      <c r="AV123" s="100" t="e">
        <f ca="true">+IF(AND(ISNUMBER(OFFSET('Sanitation Data'!$I$6,0,10*ROW('Sanitation Data'!I117))),'Data Summary'!DK123="Yes"),OFFSET('Sanitation Data'!$I$6,0,10*ROW('Sanitation Data'!I117)),NA())</f>
        <v>#N/A</v>
      </c>
      <c r="AW123" s="100" t="e">
        <f ca="true">+IF(AND(ISNUMBER(OFFSET('Sanitation Data'!$I$10,0,10*ROW('Sanitation Data'!I117))),'Data Summary'!DL123="Yes"),OFFSET('Sanitation Data'!$I$10,0,10*ROW('Sanitation Data'!I117)),NA())</f>
        <v>#N/A</v>
      </c>
      <c r="AX123" s="100" t="e">
        <f ca="true">+IF(AND(ISNUMBER(OFFSET('Sanitation Data'!$I$11,0,10*ROW('Sanitation Data'!I117))),'Data Summary'!DM123="Yes"),OFFSET('Sanitation Data'!$I$11,0,10*ROW('Sanitation Data'!I117)),NA())</f>
        <v>#N/A</v>
      </c>
      <c r="AY123" s="100" t="e">
        <f ca="true">+IF(AND(ISNUMBER(OFFSET('Sanitation Data'!$I$12,0,10*ROW('Sanitation Data'!I117))),'Data Summary'!DN123="Yes"),OFFSET('Sanitation Data'!$I$12,0,10*ROW('Sanitation Data'!I117)),NA())</f>
        <v>#N/A</v>
      </c>
      <c r="AZ123" s="101" t="e">
        <f ca="true">+IF(AND(ISNUMBER(OFFSET('Hygiene Data'!$D$5,0,10*ROW('Hygiene Data'!D117))),'Data Summary'!DO123="Yes"),OFFSET('Hygiene Data'!$D$5,0,10*ROW('Hygiene Data'!D117)),NA())</f>
        <v>#N/A</v>
      </c>
      <c r="BA123" s="101" t="e">
        <f ca="true">+IF(AND(ISNUMBER(OFFSET('Hygiene Data'!$D$7,0,10*ROW('Hygiene Data'!D117))),'Data Summary'!DP123="Yes"),OFFSET('Hygiene Data'!$D$7,0,10*ROW('Hygiene Data'!D117)),NA())</f>
        <v>#N/A</v>
      </c>
      <c r="BB123" s="101" t="e">
        <f ca="true">+IF(AND(ISNUMBER(OFFSET('Hygiene Data'!$D$9,0,10*ROW('Hygiene Data'!D117))),'Data Summary'!DQ123="Yes"),OFFSET('Hygiene Data'!$D$9,0,10*ROW('Hygiene Data'!D117)),NA())</f>
        <v>#N/A</v>
      </c>
      <c r="BC123" s="101" t="e">
        <f ca="true">+IF(AND(ISNUMBER(OFFSET('Hygiene Data'!$E$5,0,10*ROW('Hygiene Data'!E117))),'Data Summary'!DR123="Yes"),OFFSET('Hygiene Data'!$E$5,0,10*ROW('Hygiene Data'!E117)),NA())</f>
        <v>#N/A</v>
      </c>
      <c r="BD123" s="101" t="e">
        <f ca="true">+IF(AND(ISNUMBER(OFFSET('Hygiene Data'!$E$7,0,10*ROW('Hygiene Data'!E117))),'Data Summary'!DS123="Yes"),OFFSET('Hygiene Data'!$E$7,0,10*ROW('Hygiene Data'!E117)),NA())</f>
        <v>#N/A</v>
      </c>
      <c r="BE123" s="101" t="e">
        <f ca="true">+IF(AND(ISNUMBER(OFFSET('Hygiene Data'!$E$9,0,10*ROW('Hygiene Data'!E117))),'Data Summary'!DT123="Yes"),OFFSET('Hygiene Data'!$E$9,0,10*ROW('Hygiene Data'!E117)),NA())</f>
        <v>#N/A</v>
      </c>
      <c r="BF123" s="101" t="e">
        <f ca="true">+IF(AND(ISNUMBER(OFFSET('Hygiene Data'!$F$5,0,10*ROW('Hygiene Data'!F117))),'Data Summary'!DU123="Yes"),OFFSET('Hygiene Data'!$F$5,0,10*ROW('Hygiene Data'!F117)),NA())</f>
        <v>#N/A</v>
      </c>
      <c r="BG123" s="101" t="e">
        <f ca="true">+IF(AND(ISNUMBER(OFFSET('Hygiene Data'!$F$7,0,10*ROW('Hygiene Data'!F117))),'Data Summary'!DV123="Yes"),OFFSET('Hygiene Data'!$F$7,0,10*ROW('Hygiene Data'!F117)),NA())</f>
        <v>#N/A</v>
      </c>
      <c r="BH123" s="101" t="e">
        <f ca="true">+IF(AND(ISNUMBER(OFFSET('Hygiene Data'!$F$9,0,10*ROW('Hygiene Data'!F117))),'Data Summary'!DW123="Yes"),OFFSET('Hygiene Data'!$F$9,0,10*ROW('Hygiene Data'!F117)),NA())</f>
        <v>#N/A</v>
      </c>
      <c r="BI123" s="101" t="e">
        <f ca="true">+IF(AND(ISNUMBER(OFFSET('Hygiene Data'!$G$5,0,10*ROW('Hygiene Data'!G117))),'Data Summary'!DX123="Yes"),OFFSET('Hygiene Data'!$G$5,0,10*ROW('Hygiene Data'!G117)),NA())</f>
        <v>#N/A</v>
      </c>
      <c r="BJ123" s="101" t="e">
        <f ca="true">+IF(AND(ISNUMBER(OFFSET('Hygiene Data'!$G$7,0,10*ROW('Hygiene Data'!G117))),'Data Summary'!DY123="Yes"),OFFSET('Hygiene Data'!$G$7,0,10*ROW('Hygiene Data'!G117)),NA())</f>
        <v>#N/A</v>
      </c>
      <c r="BK123" s="101" t="e">
        <f ca="true">+IF(AND(ISNUMBER(OFFSET('Hygiene Data'!$G$9,0,10*ROW('Hygiene Data'!G117))),'Data Summary'!DZ123="Yes"),OFFSET('Hygiene Data'!$G$9,0,10*ROW('Hygiene Data'!G117)),NA())</f>
        <v>#N/A</v>
      </c>
      <c r="BL123" s="101" t="e">
        <f ca="true">+IF(AND(ISNUMBER(OFFSET('Hygiene Data'!$H$5,0,10*ROW('Hygiene Data'!H117))),'Data Summary'!EA123="Yes"),OFFSET('Hygiene Data'!$H$5,0,10*ROW('Hygiene Data'!H117)),NA())</f>
        <v>#N/A</v>
      </c>
      <c r="BM123" s="101" t="e">
        <f ca="true">+IF(AND(ISNUMBER(OFFSET('Hygiene Data'!$H$7,0,10*ROW('Hygiene Data'!H117))),'Data Summary'!EB123="Yes"),OFFSET('Hygiene Data'!$H$7,0,10*ROW('Hygiene Data'!H117)),NA())</f>
        <v>#N/A</v>
      </c>
      <c r="BN123" s="101" t="e">
        <f ca="true">+IF(AND(ISNUMBER(OFFSET('Hygiene Data'!$H$9,0,10*ROW('Hygiene Data'!H117))),'Data Summary'!EC123="Yes"),OFFSET('Hygiene Data'!$H$9,0,10*ROW('Hygiene Data'!H117)),NA())</f>
        <v>#N/A</v>
      </c>
      <c r="BO123" s="101" t="e">
        <f ca="true">+IF(AND(ISNUMBER(OFFSET('Hygiene Data'!$I$5,0,10*ROW('Hygiene Data'!I117))),'Data Summary'!ED123="Yes"),OFFSET('Hygiene Data'!$I$5,0,10*ROW('Hygiene Data'!I117)),NA())</f>
        <v>#N/A</v>
      </c>
      <c r="BP123" s="101" t="e">
        <f ca="true">+IF(AND(ISNUMBER(OFFSET('Hygiene Data'!$I$7,0,10*ROW('Hygiene Data'!I117))),'Data Summary'!EE123="Yes"),OFFSET('Hygiene Data'!$I$7,0,10*ROW('Hygiene Data'!I117)),NA())</f>
        <v>#N/A</v>
      </c>
      <c r="BQ123" s="101" t="e">
        <f ca="true">+IF(AND(ISNUMBER(OFFSET('Hygiene Data'!$I$9,0,10*ROW('Hygiene Data'!I117))),'Data Summary'!EF123="Yes"),OFFSET('Hygiene Data'!$I$9,0,10*ROW('Hygiene Data'!I117)),NA())</f>
        <v>#N/A</v>
      </c>
    </row>
    <row xmlns:x14ac="http://schemas.microsoft.com/office/spreadsheetml/2009/9/ac" r="124" x14ac:dyDescent="0.2">
      <c r="A124" s="362" t="e">
        <f ca="true">+RIGHT('Data Summary'!A124,LEN('Data Summary'!A124)-9)</f>
        <v>#VALUE!</v>
      </c>
      <c r="B124" s="38" t="str">
        <f ca="true">+IF(ISTEXT('Data Summary'!B124),'Data Summary'!B124,"")</f>
        <v/>
      </c>
      <c r="C124" s="361" t="e">
        <f ca="true">+VALUE('Data Summary'!C124)</f>
        <v>#VALUE!</v>
      </c>
      <c r="D124" s="99" t="e">
        <f ca="true">+IF(AND(ISNUMBER(OFFSET('Water Data'!$D$4,0,10*ROW('Water Data'!D118))),'Data Summary'!BS124="Yes"),100-OFFSET('Water Data'!$D$4,0,10*ROW('Water Data'!D118)),NA())</f>
        <v>#N/A</v>
      </c>
      <c r="E124" s="99" t="e">
        <f ca="true">+IF(AND(ISNUMBER(OFFSET('Water Data'!$D$6,0,10*ROW('Water Data'!D118))),'Data Summary'!BT124="Yes"),OFFSET('Water Data'!$D$6,0,10*ROW('Water Data'!D118)),NA())</f>
        <v>#N/A</v>
      </c>
      <c r="F124" s="99" t="e">
        <f ca="true">+IF(AND(ISNUMBER(OFFSET('Water Data'!$D$9,0,10*ROW('Water Data'!D118))),'Data Summary'!BU124="Yes"),OFFSET('Water Data'!$D$9,0,10*ROW('Water Data'!D118)),NA())</f>
        <v>#N/A</v>
      </c>
      <c r="G124" s="99" t="e">
        <f ca="true">+IF(AND(ISNUMBER(OFFSET('Water Data'!$E$4,0,10*ROW('Water Data'!E118))),'Data Summary'!BV124="Yes"),100-OFFSET('Water Data'!$E$4,0,10*ROW('Water Data'!E118)),NA())</f>
        <v>#N/A</v>
      </c>
      <c r="H124" s="99" t="e">
        <f ca="true">+IF(AND(ISNUMBER(OFFSET('Water Data'!$E$6,0,10*ROW('Water Data'!E118))),'Data Summary'!BW124="Yes"),OFFSET('Water Data'!$E$6,0,10*ROW('Water Data'!E118)),NA())</f>
        <v>#N/A</v>
      </c>
      <c r="I124" s="99" t="e">
        <f ca="true">+IF(AND(ISNUMBER(OFFSET('Water Data'!$E$9,0,10*ROW('Water Data'!E118))),'Data Summary'!BX124="Yes"),OFFSET('Water Data'!$E$9,0,10*ROW('Water Data'!E118)),NA())</f>
        <v>#N/A</v>
      </c>
      <c r="J124" s="99" t="e">
        <f ca="true">+IF(AND(ISNUMBER(OFFSET('Water Data'!$F$4,0,10*ROW('Water Data'!F118))),'Data Summary'!BY124="Yes"),100-OFFSET('Water Data'!$F$4,0,10*ROW('Water Data'!F118)),NA())</f>
        <v>#N/A</v>
      </c>
      <c r="K124" s="99" t="e">
        <f ca="true">+IF(AND(ISNUMBER(OFFSET('Water Data'!$F$6,0,10*ROW('Water Data'!F118))),'Data Summary'!BZ124="Yes"),OFFSET('Water Data'!$F$6,0,10*ROW('Water Data'!F118)),NA())</f>
        <v>#N/A</v>
      </c>
      <c r="L124" s="99" t="e">
        <f ca="true">+IF(AND(ISNUMBER(OFFSET('Water Data'!$F$9,0,10*ROW('Water Data'!F118))),'Data Summary'!CA124="Yes"),OFFSET('Water Data'!$F$9,0,10*ROW('Water Data'!F118)),NA())</f>
        <v>#N/A</v>
      </c>
      <c r="M124" s="99" t="e">
        <f ca="true">+IF(AND(ISNUMBER(OFFSET('Water Data'!$G$4,0,10*ROW('Water Data'!G118))),'Data Summary'!CB124="Yes"),100-OFFSET('Water Data'!$G$4,0,10*ROW('Water Data'!G118)),NA())</f>
        <v>#N/A</v>
      </c>
      <c r="N124" s="99" t="e">
        <f ca="true">+IF(AND(ISNUMBER(OFFSET('Water Data'!$G$6,0,10*ROW('Water Data'!G118))),'Data Summary'!CC124="Yes"),OFFSET('Water Data'!$G$6,0,10*ROW('Water Data'!G118)),NA())</f>
        <v>#N/A</v>
      </c>
      <c r="O124" s="99" t="e">
        <f ca="true">+IF(AND(ISNUMBER(OFFSET('Water Data'!$G$9,0,10*ROW('Water Data'!G118))),'Data Summary'!CD124="Yes"),OFFSET('Water Data'!$G$9,0,10*ROW('Water Data'!G118)),NA())</f>
        <v>#N/A</v>
      </c>
      <c r="P124" s="99" t="e">
        <f ca="true">+IF(AND(ISNUMBER(OFFSET('Water Data'!$H$4,0,10*ROW('Water Data'!H118))),'Data Summary'!CE124="Yes"),100-OFFSET('Water Data'!$H$4,0,10*ROW('Water Data'!H118)),NA())</f>
        <v>#N/A</v>
      </c>
      <c r="Q124" s="99" t="e">
        <f ca="true">+IF(AND(ISNUMBER(OFFSET('Water Data'!$H$6,0,10*ROW('Water Data'!H118))),'Data Summary'!CF124="Yes"),OFFSET('Water Data'!$H$6,0,10*ROW('Water Data'!H118)),NA())</f>
        <v>#N/A</v>
      </c>
      <c r="R124" s="99" t="e">
        <f ca="true">+IF(AND(ISNUMBER(OFFSET('Water Data'!$H$9,0,10*ROW('Water Data'!H118))),'Data Summary'!CG124="Yes"),OFFSET('Water Data'!$H$9,0,10*ROW('Water Data'!H118)),NA())</f>
        <v>#N/A</v>
      </c>
      <c r="S124" s="99" t="e">
        <f ca="true">+IF(AND(ISNUMBER(OFFSET('Water Data'!$I$4,0,10*ROW('Water Data'!I118))),'Data Summary'!CH124="Yes"),100-OFFSET('Water Data'!$I$4,0,10*ROW('Water Data'!I118)),NA())</f>
        <v>#N/A</v>
      </c>
      <c r="T124" s="99" t="e">
        <f ca="true">+IF(AND(ISNUMBER(OFFSET('Water Data'!$I$6,0,10*ROW('Water Data'!I118))),'Data Summary'!CI124="Yes"),OFFSET('Water Data'!$I$6,0,10*ROW('Water Data'!I118)),NA())</f>
        <v>#N/A</v>
      </c>
      <c r="U124" s="99" t="e">
        <f ca="true">+IF(AND(ISNUMBER(OFFSET('Water Data'!$I$9,0,10*ROW('Water Data'!I118))),'Data Summary'!CJ124="Yes"),OFFSET('Water Data'!$I$9,0,10*ROW('Water Data'!I118)),NA())</f>
        <v>#N/A</v>
      </c>
      <c r="V124" s="100" t="e">
        <f ca="true">+IF(AND(ISNUMBER(OFFSET('Sanitation Data'!$D$4,0,10*ROW('Sanitation Data'!D118))),'Data Summary'!CK124="Yes"),100-OFFSET('Sanitation Data'!$D$4,0,10*ROW('Sanitation Data'!D118)),NA())</f>
        <v>#N/A</v>
      </c>
      <c r="W124" s="100" t="e">
        <f ca="true">+IF(AND(ISNUMBER(OFFSET('Sanitation Data'!$D$6,0,10*ROW('Sanitation Data'!D118))),'Data Summary'!CL124="Yes"),OFFSET('Sanitation Data'!$D$6,0,10*ROW('Sanitation Data'!D118)),NA())</f>
        <v>#N/A</v>
      </c>
      <c r="X124" s="100" t="e">
        <f ca="true">+IF(AND(ISNUMBER(OFFSET('Sanitation Data'!$D$10,0,10*ROW('Sanitation Data'!D118))),'Data Summary'!CM124="Yes"),OFFSET('Sanitation Data'!$D$10,0,10*ROW('Sanitation Data'!D118)),NA())</f>
        <v>#N/A</v>
      </c>
      <c r="Y124" s="100" t="e">
        <f ca="true">+IF(AND(ISNUMBER(OFFSET('Sanitation Data'!$D$11,0,10*ROW('Sanitation Data'!D118))),'Data Summary'!CN124="Yes"),OFFSET('Sanitation Data'!$D$11,0,10*ROW('Sanitation Data'!D118)),NA())</f>
        <v>#N/A</v>
      </c>
      <c r="Z124" s="100" t="e">
        <f ca="true">+IF(AND(ISNUMBER(OFFSET('Sanitation Data'!$D$12,0,10*ROW('Sanitation Data'!D118))),'Data Summary'!CO124="Yes"),OFFSET('Sanitation Data'!$D$12,0,10*ROW('Sanitation Data'!D118)),NA())</f>
        <v>#N/A</v>
      </c>
      <c r="AA124" s="100" t="e">
        <f ca="true">+IF(AND(ISNUMBER(OFFSET('Sanitation Data'!$E$4,0,10*ROW('Sanitation Data'!E118))),'Data Summary'!CP124="Yes"),100-OFFSET('Sanitation Data'!$E$4,0,10*ROW('Sanitation Data'!E118)),NA())</f>
        <v>#N/A</v>
      </c>
      <c r="AB124" s="100" t="e">
        <f ca="true">+IF(AND(ISNUMBER(OFFSET('Sanitation Data'!$E$6,0,10*ROW('Sanitation Data'!E118))),'Data Summary'!CQ124="Yes"),OFFSET('Sanitation Data'!$E$6,0,10*ROW('Sanitation Data'!E118)),NA())</f>
        <v>#N/A</v>
      </c>
      <c r="AC124" s="100" t="e">
        <f ca="true">+IF(AND(ISNUMBER(OFFSET('Sanitation Data'!$E$10,0,10*ROW('Sanitation Data'!E118))),'Data Summary'!CR124="Yes"),OFFSET('Sanitation Data'!$E$10,0,10*ROW('Sanitation Data'!E118)),NA())</f>
        <v>#N/A</v>
      </c>
      <c r="AD124" s="100" t="e">
        <f ca="true">+IF(AND(ISNUMBER(OFFSET('Sanitation Data'!$E$11,0,10*ROW('Sanitation Data'!E118))),'Data Summary'!CS124="Yes"),OFFSET('Sanitation Data'!$E$11,0,10*ROW('Sanitation Data'!E118)),NA())</f>
        <v>#N/A</v>
      </c>
      <c r="AE124" s="100" t="e">
        <f ca="true">+IF(AND(ISNUMBER(OFFSET('Sanitation Data'!$E$12,0,10*ROW('Sanitation Data'!E118))),'Data Summary'!CT124="Yes"),OFFSET('Sanitation Data'!$E$12,0,10*ROW('Sanitation Data'!E118)),NA())</f>
        <v>#N/A</v>
      </c>
      <c r="AF124" s="100" t="e">
        <f ca="true">+IF(AND(ISNUMBER(OFFSET('Sanitation Data'!$F$4,0,10*ROW('Sanitation Data'!F118))),'Data Summary'!CU124="Yes"),100-OFFSET('Sanitation Data'!$F$4,0,10*ROW('Sanitation Data'!F118)),NA())</f>
        <v>#N/A</v>
      </c>
      <c r="AG124" s="100" t="e">
        <f ca="true">+IF(AND(ISNUMBER(OFFSET('Sanitation Data'!$F$6,0,10*ROW('Sanitation Data'!F118))),'Data Summary'!CV124="Yes"),OFFSET('Sanitation Data'!$F$6,0,10*ROW('Sanitation Data'!F118)),NA())</f>
        <v>#N/A</v>
      </c>
      <c r="AH124" s="100" t="e">
        <f ca="true">+IF(AND(ISNUMBER(OFFSET('Sanitation Data'!$F$10,0,10*ROW('Sanitation Data'!F118))),'Data Summary'!CW124="Yes"),OFFSET('Sanitation Data'!$F$10,0,10*ROW('Sanitation Data'!F118)),NA())</f>
        <v>#N/A</v>
      </c>
      <c r="AI124" s="100" t="e">
        <f ca="true">+IF(AND(ISNUMBER(OFFSET('Sanitation Data'!$F$11,0,10*ROW('Sanitation Data'!F118))),'Data Summary'!CX124="Yes"),OFFSET('Sanitation Data'!$F$11,0,10*ROW('Sanitation Data'!F118)),NA())</f>
        <v>#N/A</v>
      </c>
      <c r="AJ124" s="100" t="e">
        <f ca="true">+IF(AND(ISNUMBER(OFFSET('Sanitation Data'!$F$12,0,10*ROW('Sanitation Data'!F118))),'Data Summary'!CY124="Yes"),OFFSET('Sanitation Data'!$F$12,0,10*ROW('Sanitation Data'!F118)),NA())</f>
        <v>#N/A</v>
      </c>
      <c r="AK124" s="100" t="e">
        <f ca="true">+IF(AND(ISNUMBER(OFFSET('Sanitation Data'!$G$4,0,10*ROW('Sanitation Data'!G118))),'Data Summary'!CZ124="Yes"),100-OFFSET('Sanitation Data'!$G$4,0,10*ROW('Sanitation Data'!G118)),NA())</f>
        <v>#N/A</v>
      </c>
      <c r="AL124" s="100" t="e">
        <f ca="true">+IF(AND(ISNUMBER(OFFSET('Sanitation Data'!$G$6,0,10*ROW('Sanitation Data'!G118))),'Data Summary'!DA124="Yes"),OFFSET('Sanitation Data'!$G$6,0,10*ROW('Sanitation Data'!G118)),NA())</f>
        <v>#N/A</v>
      </c>
      <c r="AM124" s="100" t="e">
        <f ca="true">+IF(AND(ISNUMBER(OFFSET('Sanitation Data'!$G$10,0,10*ROW('Sanitation Data'!G118))),'Data Summary'!DB124="Yes"),OFFSET('Sanitation Data'!$G$10,0,10*ROW('Sanitation Data'!G118)),NA())</f>
        <v>#N/A</v>
      </c>
      <c r="AN124" s="100" t="e">
        <f ca="true">+IF(AND(ISNUMBER(OFFSET('Sanitation Data'!$G$11,0,10*ROW('Sanitation Data'!G118))),'Data Summary'!DC124="Yes"),OFFSET('Sanitation Data'!$G$11,0,10*ROW('Sanitation Data'!G118)),NA())</f>
        <v>#N/A</v>
      </c>
      <c r="AO124" s="100" t="e">
        <f ca="true">+IF(AND(ISNUMBER(OFFSET('Sanitation Data'!$G$12,0,10*ROW('Sanitation Data'!G118))),'Data Summary'!DD124="Yes"),OFFSET('Sanitation Data'!$G$12,0,10*ROW('Sanitation Data'!G118)),NA())</f>
        <v>#N/A</v>
      </c>
      <c r="AP124" s="100" t="e">
        <f ca="true">+IF(AND(ISNUMBER(OFFSET('Sanitation Data'!$H$4,0,10*ROW('Sanitation Data'!H118))),'Data Summary'!DE124="Yes"),100-OFFSET('Sanitation Data'!$H$4,0,10*ROW('Sanitation Data'!H118)),NA())</f>
        <v>#N/A</v>
      </c>
      <c r="AQ124" s="100" t="e">
        <f ca="true">+IF(AND(ISNUMBER(OFFSET('Sanitation Data'!$H$6,0,10*ROW('Sanitation Data'!H118))),'Data Summary'!DF124="Yes"),OFFSET('Sanitation Data'!$H$6,0,10*ROW('Sanitation Data'!H118)),NA())</f>
        <v>#N/A</v>
      </c>
      <c r="AR124" s="100" t="e">
        <f ca="true">+IF(AND(ISNUMBER(OFFSET('Sanitation Data'!$H$10,0,10*ROW('Sanitation Data'!H118))),'Data Summary'!DG124="Yes"),OFFSET('Sanitation Data'!$H$10,0,10*ROW('Sanitation Data'!H118)),NA())</f>
        <v>#N/A</v>
      </c>
      <c r="AS124" s="100" t="e">
        <f ca="true">+IF(AND(ISNUMBER(OFFSET('Sanitation Data'!$H$11,0,10*ROW('Sanitation Data'!H118))),'Data Summary'!DH124="Yes"),OFFSET('Sanitation Data'!$H$11,0,10*ROW('Sanitation Data'!H118)),NA())</f>
        <v>#N/A</v>
      </c>
      <c r="AT124" s="100" t="e">
        <f ca="true">+IF(AND(ISNUMBER(OFFSET('Sanitation Data'!$H$12,0,10*ROW('Sanitation Data'!H118))),'Data Summary'!DI124="Yes"),OFFSET('Sanitation Data'!$H$12,0,10*ROW('Sanitation Data'!H118)),NA())</f>
        <v>#N/A</v>
      </c>
      <c r="AU124" s="100" t="e">
        <f ca="true">+IF(AND(ISNUMBER(OFFSET('Sanitation Data'!$I$4,0,10*ROW('Sanitation Data'!I118))),'Data Summary'!DJ124="Yes"),100-OFFSET('Sanitation Data'!$I$4,0,10*ROW('Sanitation Data'!I118)),NA())</f>
        <v>#N/A</v>
      </c>
      <c r="AV124" s="100" t="e">
        <f ca="true">+IF(AND(ISNUMBER(OFFSET('Sanitation Data'!$I$6,0,10*ROW('Sanitation Data'!I118))),'Data Summary'!DK124="Yes"),OFFSET('Sanitation Data'!$I$6,0,10*ROW('Sanitation Data'!I118)),NA())</f>
        <v>#N/A</v>
      </c>
      <c r="AW124" s="100" t="e">
        <f ca="true">+IF(AND(ISNUMBER(OFFSET('Sanitation Data'!$I$10,0,10*ROW('Sanitation Data'!I118))),'Data Summary'!DL124="Yes"),OFFSET('Sanitation Data'!$I$10,0,10*ROW('Sanitation Data'!I118)),NA())</f>
        <v>#N/A</v>
      </c>
      <c r="AX124" s="100" t="e">
        <f ca="true">+IF(AND(ISNUMBER(OFFSET('Sanitation Data'!$I$11,0,10*ROW('Sanitation Data'!I118))),'Data Summary'!DM124="Yes"),OFFSET('Sanitation Data'!$I$11,0,10*ROW('Sanitation Data'!I118)),NA())</f>
        <v>#N/A</v>
      </c>
      <c r="AY124" s="100" t="e">
        <f ca="true">+IF(AND(ISNUMBER(OFFSET('Sanitation Data'!$I$12,0,10*ROW('Sanitation Data'!I118))),'Data Summary'!DN124="Yes"),OFFSET('Sanitation Data'!$I$12,0,10*ROW('Sanitation Data'!I118)),NA())</f>
        <v>#N/A</v>
      </c>
      <c r="AZ124" s="101" t="e">
        <f ca="true">+IF(AND(ISNUMBER(OFFSET('Hygiene Data'!$D$5,0,10*ROW('Hygiene Data'!D118))),'Data Summary'!DO124="Yes"),OFFSET('Hygiene Data'!$D$5,0,10*ROW('Hygiene Data'!D118)),NA())</f>
        <v>#N/A</v>
      </c>
      <c r="BA124" s="101" t="e">
        <f ca="true">+IF(AND(ISNUMBER(OFFSET('Hygiene Data'!$D$7,0,10*ROW('Hygiene Data'!D118))),'Data Summary'!DP124="Yes"),OFFSET('Hygiene Data'!$D$7,0,10*ROW('Hygiene Data'!D118)),NA())</f>
        <v>#N/A</v>
      </c>
      <c r="BB124" s="101" t="e">
        <f ca="true">+IF(AND(ISNUMBER(OFFSET('Hygiene Data'!$D$9,0,10*ROW('Hygiene Data'!D118))),'Data Summary'!DQ124="Yes"),OFFSET('Hygiene Data'!$D$9,0,10*ROW('Hygiene Data'!D118)),NA())</f>
        <v>#N/A</v>
      </c>
      <c r="BC124" s="101" t="e">
        <f ca="true">+IF(AND(ISNUMBER(OFFSET('Hygiene Data'!$E$5,0,10*ROW('Hygiene Data'!E118))),'Data Summary'!DR124="Yes"),OFFSET('Hygiene Data'!$E$5,0,10*ROW('Hygiene Data'!E118)),NA())</f>
        <v>#N/A</v>
      </c>
      <c r="BD124" s="101" t="e">
        <f ca="true">+IF(AND(ISNUMBER(OFFSET('Hygiene Data'!$E$7,0,10*ROW('Hygiene Data'!E118))),'Data Summary'!DS124="Yes"),OFFSET('Hygiene Data'!$E$7,0,10*ROW('Hygiene Data'!E118)),NA())</f>
        <v>#N/A</v>
      </c>
      <c r="BE124" s="101" t="e">
        <f ca="true">+IF(AND(ISNUMBER(OFFSET('Hygiene Data'!$E$9,0,10*ROW('Hygiene Data'!E118))),'Data Summary'!DT124="Yes"),OFFSET('Hygiene Data'!$E$9,0,10*ROW('Hygiene Data'!E118)),NA())</f>
        <v>#N/A</v>
      </c>
      <c r="BF124" s="101" t="e">
        <f ca="true">+IF(AND(ISNUMBER(OFFSET('Hygiene Data'!$F$5,0,10*ROW('Hygiene Data'!F118))),'Data Summary'!DU124="Yes"),OFFSET('Hygiene Data'!$F$5,0,10*ROW('Hygiene Data'!F118)),NA())</f>
        <v>#N/A</v>
      </c>
      <c r="BG124" s="101" t="e">
        <f ca="true">+IF(AND(ISNUMBER(OFFSET('Hygiene Data'!$F$7,0,10*ROW('Hygiene Data'!F118))),'Data Summary'!DV124="Yes"),OFFSET('Hygiene Data'!$F$7,0,10*ROW('Hygiene Data'!F118)),NA())</f>
        <v>#N/A</v>
      </c>
      <c r="BH124" s="101" t="e">
        <f ca="true">+IF(AND(ISNUMBER(OFFSET('Hygiene Data'!$F$9,0,10*ROW('Hygiene Data'!F118))),'Data Summary'!DW124="Yes"),OFFSET('Hygiene Data'!$F$9,0,10*ROW('Hygiene Data'!F118)),NA())</f>
        <v>#N/A</v>
      </c>
      <c r="BI124" s="101" t="e">
        <f ca="true">+IF(AND(ISNUMBER(OFFSET('Hygiene Data'!$G$5,0,10*ROW('Hygiene Data'!G118))),'Data Summary'!DX124="Yes"),OFFSET('Hygiene Data'!$G$5,0,10*ROW('Hygiene Data'!G118)),NA())</f>
        <v>#N/A</v>
      </c>
      <c r="BJ124" s="101" t="e">
        <f ca="true">+IF(AND(ISNUMBER(OFFSET('Hygiene Data'!$G$7,0,10*ROW('Hygiene Data'!G118))),'Data Summary'!DY124="Yes"),OFFSET('Hygiene Data'!$G$7,0,10*ROW('Hygiene Data'!G118)),NA())</f>
        <v>#N/A</v>
      </c>
      <c r="BK124" s="101" t="e">
        <f ca="true">+IF(AND(ISNUMBER(OFFSET('Hygiene Data'!$G$9,0,10*ROW('Hygiene Data'!G118))),'Data Summary'!DZ124="Yes"),OFFSET('Hygiene Data'!$G$9,0,10*ROW('Hygiene Data'!G118)),NA())</f>
        <v>#N/A</v>
      </c>
      <c r="BL124" s="101" t="e">
        <f ca="true">+IF(AND(ISNUMBER(OFFSET('Hygiene Data'!$H$5,0,10*ROW('Hygiene Data'!H118))),'Data Summary'!EA124="Yes"),OFFSET('Hygiene Data'!$H$5,0,10*ROW('Hygiene Data'!H118)),NA())</f>
        <v>#N/A</v>
      </c>
      <c r="BM124" s="101" t="e">
        <f ca="true">+IF(AND(ISNUMBER(OFFSET('Hygiene Data'!$H$7,0,10*ROW('Hygiene Data'!H118))),'Data Summary'!EB124="Yes"),OFFSET('Hygiene Data'!$H$7,0,10*ROW('Hygiene Data'!H118)),NA())</f>
        <v>#N/A</v>
      </c>
      <c r="BN124" s="101" t="e">
        <f ca="true">+IF(AND(ISNUMBER(OFFSET('Hygiene Data'!$H$9,0,10*ROW('Hygiene Data'!H118))),'Data Summary'!EC124="Yes"),OFFSET('Hygiene Data'!$H$9,0,10*ROW('Hygiene Data'!H118)),NA())</f>
        <v>#N/A</v>
      </c>
      <c r="BO124" s="101" t="e">
        <f ca="true">+IF(AND(ISNUMBER(OFFSET('Hygiene Data'!$I$5,0,10*ROW('Hygiene Data'!I118))),'Data Summary'!ED124="Yes"),OFFSET('Hygiene Data'!$I$5,0,10*ROW('Hygiene Data'!I118)),NA())</f>
        <v>#N/A</v>
      </c>
      <c r="BP124" s="101" t="e">
        <f ca="true">+IF(AND(ISNUMBER(OFFSET('Hygiene Data'!$I$7,0,10*ROW('Hygiene Data'!I118))),'Data Summary'!EE124="Yes"),OFFSET('Hygiene Data'!$I$7,0,10*ROW('Hygiene Data'!I118)),NA())</f>
        <v>#N/A</v>
      </c>
      <c r="BQ124" s="101" t="e">
        <f ca="true">+IF(AND(ISNUMBER(OFFSET('Hygiene Data'!$I$9,0,10*ROW('Hygiene Data'!I118))),'Data Summary'!EF124="Yes"),OFFSET('Hygiene Data'!$I$9,0,10*ROW('Hygiene Data'!I118)),NA())</f>
        <v>#N/A</v>
      </c>
    </row>
    <row xmlns:x14ac="http://schemas.microsoft.com/office/spreadsheetml/2009/9/ac" r="125" x14ac:dyDescent="0.2">
      <c r="A125" s="362" t="e">
        <f ca="true">+RIGHT('Data Summary'!A125,LEN('Data Summary'!A125)-9)</f>
        <v>#VALUE!</v>
      </c>
      <c r="B125" s="38" t="str">
        <f ca="true">+IF(ISTEXT('Data Summary'!B125),'Data Summary'!B125,"")</f>
        <v/>
      </c>
      <c r="C125" s="361" t="e">
        <f ca="true">+VALUE('Data Summary'!C125)</f>
        <v>#VALUE!</v>
      </c>
      <c r="D125" s="99" t="e">
        <f ca="true">+IF(AND(ISNUMBER(OFFSET('Water Data'!$D$4,0,10*ROW('Water Data'!D119))),'Data Summary'!BS125="Yes"),100-OFFSET('Water Data'!$D$4,0,10*ROW('Water Data'!D119)),NA())</f>
        <v>#N/A</v>
      </c>
      <c r="E125" s="99" t="e">
        <f ca="true">+IF(AND(ISNUMBER(OFFSET('Water Data'!$D$6,0,10*ROW('Water Data'!D119))),'Data Summary'!BT125="Yes"),OFFSET('Water Data'!$D$6,0,10*ROW('Water Data'!D119)),NA())</f>
        <v>#N/A</v>
      </c>
      <c r="F125" s="99" t="e">
        <f ca="true">+IF(AND(ISNUMBER(OFFSET('Water Data'!$D$9,0,10*ROW('Water Data'!D119))),'Data Summary'!BU125="Yes"),OFFSET('Water Data'!$D$9,0,10*ROW('Water Data'!D119)),NA())</f>
        <v>#N/A</v>
      </c>
      <c r="G125" s="99" t="e">
        <f ca="true">+IF(AND(ISNUMBER(OFFSET('Water Data'!$E$4,0,10*ROW('Water Data'!E119))),'Data Summary'!BV125="Yes"),100-OFFSET('Water Data'!$E$4,0,10*ROW('Water Data'!E119)),NA())</f>
        <v>#N/A</v>
      </c>
      <c r="H125" s="99" t="e">
        <f ca="true">+IF(AND(ISNUMBER(OFFSET('Water Data'!$E$6,0,10*ROW('Water Data'!E119))),'Data Summary'!BW125="Yes"),OFFSET('Water Data'!$E$6,0,10*ROW('Water Data'!E119)),NA())</f>
        <v>#N/A</v>
      </c>
      <c r="I125" s="99" t="e">
        <f ca="true">+IF(AND(ISNUMBER(OFFSET('Water Data'!$E$9,0,10*ROW('Water Data'!E119))),'Data Summary'!BX125="Yes"),OFFSET('Water Data'!$E$9,0,10*ROW('Water Data'!E119)),NA())</f>
        <v>#N/A</v>
      </c>
      <c r="J125" s="99" t="e">
        <f ca="true">+IF(AND(ISNUMBER(OFFSET('Water Data'!$F$4,0,10*ROW('Water Data'!F119))),'Data Summary'!BY125="Yes"),100-OFFSET('Water Data'!$F$4,0,10*ROW('Water Data'!F119)),NA())</f>
        <v>#N/A</v>
      </c>
      <c r="K125" s="99" t="e">
        <f ca="true">+IF(AND(ISNUMBER(OFFSET('Water Data'!$F$6,0,10*ROW('Water Data'!F119))),'Data Summary'!BZ125="Yes"),OFFSET('Water Data'!$F$6,0,10*ROW('Water Data'!F119)),NA())</f>
        <v>#N/A</v>
      </c>
      <c r="L125" s="99" t="e">
        <f ca="true">+IF(AND(ISNUMBER(OFFSET('Water Data'!$F$9,0,10*ROW('Water Data'!F119))),'Data Summary'!CA125="Yes"),OFFSET('Water Data'!$F$9,0,10*ROW('Water Data'!F119)),NA())</f>
        <v>#N/A</v>
      </c>
      <c r="M125" s="99" t="e">
        <f ca="true">+IF(AND(ISNUMBER(OFFSET('Water Data'!$G$4,0,10*ROW('Water Data'!G119))),'Data Summary'!CB125="Yes"),100-OFFSET('Water Data'!$G$4,0,10*ROW('Water Data'!G119)),NA())</f>
        <v>#N/A</v>
      </c>
      <c r="N125" s="99" t="e">
        <f ca="true">+IF(AND(ISNUMBER(OFFSET('Water Data'!$G$6,0,10*ROW('Water Data'!G119))),'Data Summary'!CC125="Yes"),OFFSET('Water Data'!$G$6,0,10*ROW('Water Data'!G119)),NA())</f>
        <v>#N/A</v>
      </c>
      <c r="O125" s="99" t="e">
        <f ca="true">+IF(AND(ISNUMBER(OFFSET('Water Data'!$G$9,0,10*ROW('Water Data'!G119))),'Data Summary'!CD125="Yes"),OFFSET('Water Data'!$G$9,0,10*ROW('Water Data'!G119)),NA())</f>
        <v>#N/A</v>
      </c>
      <c r="P125" s="99" t="e">
        <f ca="true">+IF(AND(ISNUMBER(OFFSET('Water Data'!$H$4,0,10*ROW('Water Data'!H119))),'Data Summary'!CE125="Yes"),100-OFFSET('Water Data'!$H$4,0,10*ROW('Water Data'!H119)),NA())</f>
        <v>#N/A</v>
      </c>
      <c r="Q125" s="99" t="e">
        <f ca="true">+IF(AND(ISNUMBER(OFFSET('Water Data'!$H$6,0,10*ROW('Water Data'!H119))),'Data Summary'!CF125="Yes"),OFFSET('Water Data'!$H$6,0,10*ROW('Water Data'!H119)),NA())</f>
        <v>#N/A</v>
      </c>
      <c r="R125" s="99" t="e">
        <f ca="true">+IF(AND(ISNUMBER(OFFSET('Water Data'!$H$9,0,10*ROW('Water Data'!H119))),'Data Summary'!CG125="Yes"),OFFSET('Water Data'!$H$9,0,10*ROW('Water Data'!H119)),NA())</f>
        <v>#N/A</v>
      </c>
      <c r="S125" s="99" t="e">
        <f ca="true">+IF(AND(ISNUMBER(OFFSET('Water Data'!$I$4,0,10*ROW('Water Data'!I119))),'Data Summary'!CH125="Yes"),100-OFFSET('Water Data'!$I$4,0,10*ROW('Water Data'!I119)),NA())</f>
        <v>#N/A</v>
      </c>
      <c r="T125" s="99" t="e">
        <f ca="true">+IF(AND(ISNUMBER(OFFSET('Water Data'!$I$6,0,10*ROW('Water Data'!I119))),'Data Summary'!CI125="Yes"),OFFSET('Water Data'!$I$6,0,10*ROW('Water Data'!I119)),NA())</f>
        <v>#N/A</v>
      </c>
      <c r="U125" s="99" t="e">
        <f ca="true">+IF(AND(ISNUMBER(OFFSET('Water Data'!$I$9,0,10*ROW('Water Data'!I119))),'Data Summary'!CJ125="Yes"),OFFSET('Water Data'!$I$9,0,10*ROW('Water Data'!I119)),NA())</f>
        <v>#N/A</v>
      </c>
      <c r="V125" s="100" t="e">
        <f ca="true">+IF(AND(ISNUMBER(OFFSET('Sanitation Data'!$D$4,0,10*ROW('Sanitation Data'!D119))),'Data Summary'!CK125="Yes"),100-OFFSET('Sanitation Data'!$D$4,0,10*ROW('Sanitation Data'!D119)),NA())</f>
        <v>#N/A</v>
      </c>
      <c r="W125" s="100" t="e">
        <f ca="true">+IF(AND(ISNUMBER(OFFSET('Sanitation Data'!$D$6,0,10*ROW('Sanitation Data'!D119))),'Data Summary'!CL125="Yes"),OFFSET('Sanitation Data'!$D$6,0,10*ROW('Sanitation Data'!D119)),NA())</f>
        <v>#N/A</v>
      </c>
      <c r="X125" s="100" t="e">
        <f ca="true">+IF(AND(ISNUMBER(OFFSET('Sanitation Data'!$D$10,0,10*ROW('Sanitation Data'!D119))),'Data Summary'!CM125="Yes"),OFFSET('Sanitation Data'!$D$10,0,10*ROW('Sanitation Data'!D119)),NA())</f>
        <v>#N/A</v>
      </c>
      <c r="Y125" s="100" t="e">
        <f ca="true">+IF(AND(ISNUMBER(OFFSET('Sanitation Data'!$D$11,0,10*ROW('Sanitation Data'!D119))),'Data Summary'!CN125="Yes"),OFFSET('Sanitation Data'!$D$11,0,10*ROW('Sanitation Data'!D119)),NA())</f>
        <v>#N/A</v>
      </c>
      <c r="Z125" s="100" t="e">
        <f ca="true">+IF(AND(ISNUMBER(OFFSET('Sanitation Data'!$D$12,0,10*ROW('Sanitation Data'!D119))),'Data Summary'!CO125="Yes"),OFFSET('Sanitation Data'!$D$12,0,10*ROW('Sanitation Data'!D119)),NA())</f>
        <v>#N/A</v>
      </c>
      <c r="AA125" s="100" t="e">
        <f ca="true">+IF(AND(ISNUMBER(OFFSET('Sanitation Data'!$E$4,0,10*ROW('Sanitation Data'!E119))),'Data Summary'!CP125="Yes"),100-OFFSET('Sanitation Data'!$E$4,0,10*ROW('Sanitation Data'!E119)),NA())</f>
        <v>#N/A</v>
      </c>
      <c r="AB125" s="100" t="e">
        <f ca="true">+IF(AND(ISNUMBER(OFFSET('Sanitation Data'!$E$6,0,10*ROW('Sanitation Data'!E119))),'Data Summary'!CQ125="Yes"),OFFSET('Sanitation Data'!$E$6,0,10*ROW('Sanitation Data'!E119)),NA())</f>
        <v>#N/A</v>
      </c>
      <c r="AC125" s="100" t="e">
        <f ca="true">+IF(AND(ISNUMBER(OFFSET('Sanitation Data'!$E$10,0,10*ROW('Sanitation Data'!E119))),'Data Summary'!CR125="Yes"),OFFSET('Sanitation Data'!$E$10,0,10*ROW('Sanitation Data'!E119)),NA())</f>
        <v>#N/A</v>
      </c>
      <c r="AD125" s="100" t="e">
        <f ca="true">+IF(AND(ISNUMBER(OFFSET('Sanitation Data'!$E$11,0,10*ROW('Sanitation Data'!E119))),'Data Summary'!CS125="Yes"),OFFSET('Sanitation Data'!$E$11,0,10*ROW('Sanitation Data'!E119)),NA())</f>
        <v>#N/A</v>
      </c>
      <c r="AE125" s="100" t="e">
        <f ca="true">+IF(AND(ISNUMBER(OFFSET('Sanitation Data'!$E$12,0,10*ROW('Sanitation Data'!E119))),'Data Summary'!CT125="Yes"),OFFSET('Sanitation Data'!$E$12,0,10*ROW('Sanitation Data'!E119)),NA())</f>
        <v>#N/A</v>
      </c>
      <c r="AF125" s="100" t="e">
        <f ca="true">+IF(AND(ISNUMBER(OFFSET('Sanitation Data'!$F$4,0,10*ROW('Sanitation Data'!F119))),'Data Summary'!CU125="Yes"),100-OFFSET('Sanitation Data'!$F$4,0,10*ROW('Sanitation Data'!F119)),NA())</f>
        <v>#N/A</v>
      </c>
      <c r="AG125" s="100" t="e">
        <f ca="true">+IF(AND(ISNUMBER(OFFSET('Sanitation Data'!$F$6,0,10*ROW('Sanitation Data'!F119))),'Data Summary'!CV125="Yes"),OFFSET('Sanitation Data'!$F$6,0,10*ROW('Sanitation Data'!F119)),NA())</f>
        <v>#N/A</v>
      </c>
      <c r="AH125" s="100" t="e">
        <f ca="true">+IF(AND(ISNUMBER(OFFSET('Sanitation Data'!$F$10,0,10*ROW('Sanitation Data'!F119))),'Data Summary'!CW125="Yes"),OFFSET('Sanitation Data'!$F$10,0,10*ROW('Sanitation Data'!F119)),NA())</f>
        <v>#N/A</v>
      </c>
      <c r="AI125" s="100" t="e">
        <f ca="true">+IF(AND(ISNUMBER(OFFSET('Sanitation Data'!$F$11,0,10*ROW('Sanitation Data'!F119))),'Data Summary'!CX125="Yes"),OFFSET('Sanitation Data'!$F$11,0,10*ROW('Sanitation Data'!F119)),NA())</f>
        <v>#N/A</v>
      </c>
      <c r="AJ125" s="100" t="e">
        <f ca="true">+IF(AND(ISNUMBER(OFFSET('Sanitation Data'!$F$12,0,10*ROW('Sanitation Data'!F119))),'Data Summary'!CY125="Yes"),OFFSET('Sanitation Data'!$F$12,0,10*ROW('Sanitation Data'!F119)),NA())</f>
        <v>#N/A</v>
      </c>
      <c r="AK125" s="100" t="e">
        <f ca="true">+IF(AND(ISNUMBER(OFFSET('Sanitation Data'!$G$4,0,10*ROW('Sanitation Data'!G119))),'Data Summary'!CZ125="Yes"),100-OFFSET('Sanitation Data'!$G$4,0,10*ROW('Sanitation Data'!G119)),NA())</f>
        <v>#N/A</v>
      </c>
      <c r="AL125" s="100" t="e">
        <f ca="true">+IF(AND(ISNUMBER(OFFSET('Sanitation Data'!$G$6,0,10*ROW('Sanitation Data'!G119))),'Data Summary'!DA125="Yes"),OFFSET('Sanitation Data'!$G$6,0,10*ROW('Sanitation Data'!G119)),NA())</f>
        <v>#N/A</v>
      </c>
      <c r="AM125" s="100" t="e">
        <f ca="true">+IF(AND(ISNUMBER(OFFSET('Sanitation Data'!$G$10,0,10*ROW('Sanitation Data'!G119))),'Data Summary'!DB125="Yes"),OFFSET('Sanitation Data'!$G$10,0,10*ROW('Sanitation Data'!G119)),NA())</f>
        <v>#N/A</v>
      </c>
      <c r="AN125" s="100" t="e">
        <f ca="true">+IF(AND(ISNUMBER(OFFSET('Sanitation Data'!$G$11,0,10*ROW('Sanitation Data'!G119))),'Data Summary'!DC125="Yes"),OFFSET('Sanitation Data'!$G$11,0,10*ROW('Sanitation Data'!G119)),NA())</f>
        <v>#N/A</v>
      </c>
      <c r="AO125" s="100" t="e">
        <f ca="true">+IF(AND(ISNUMBER(OFFSET('Sanitation Data'!$G$12,0,10*ROW('Sanitation Data'!G119))),'Data Summary'!DD125="Yes"),OFFSET('Sanitation Data'!$G$12,0,10*ROW('Sanitation Data'!G119)),NA())</f>
        <v>#N/A</v>
      </c>
      <c r="AP125" s="100" t="e">
        <f ca="true">+IF(AND(ISNUMBER(OFFSET('Sanitation Data'!$H$4,0,10*ROW('Sanitation Data'!H119))),'Data Summary'!DE125="Yes"),100-OFFSET('Sanitation Data'!$H$4,0,10*ROW('Sanitation Data'!H119)),NA())</f>
        <v>#N/A</v>
      </c>
      <c r="AQ125" s="100" t="e">
        <f ca="true">+IF(AND(ISNUMBER(OFFSET('Sanitation Data'!$H$6,0,10*ROW('Sanitation Data'!H119))),'Data Summary'!DF125="Yes"),OFFSET('Sanitation Data'!$H$6,0,10*ROW('Sanitation Data'!H119)),NA())</f>
        <v>#N/A</v>
      </c>
      <c r="AR125" s="100" t="e">
        <f ca="true">+IF(AND(ISNUMBER(OFFSET('Sanitation Data'!$H$10,0,10*ROW('Sanitation Data'!H119))),'Data Summary'!DG125="Yes"),OFFSET('Sanitation Data'!$H$10,0,10*ROW('Sanitation Data'!H119)),NA())</f>
        <v>#N/A</v>
      </c>
      <c r="AS125" s="100" t="e">
        <f ca="true">+IF(AND(ISNUMBER(OFFSET('Sanitation Data'!$H$11,0,10*ROW('Sanitation Data'!H119))),'Data Summary'!DH125="Yes"),OFFSET('Sanitation Data'!$H$11,0,10*ROW('Sanitation Data'!H119)),NA())</f>
        <v>#N/A</v>
      </c>
      <c r="AT125" s="100" t="e">
        <f ca="true">+IF(AND(ISNUMBER(OFFSET('Sanitation Data'!$H$12,0,10*ROW('Sanitation Data'!H119))),'Data Summary'!DI125="Yes"),OFFSET('Sanitation Data'!$H$12,0,10*ROW('Sanitation Data'!H119)),NA())</f>
        <v>#N/A</v>
      </c>
      <c r="AU125" s="100" t="e">
        <f ca="true">+IF(AND(ISNUMBER(OFFSET('Sanitation Data'!$I$4,0,10*ROW('Sanitation Data'!I119))),'Data Summary'!DJ125="Yes"),100-OFFSET('Sanitation Data'!$I$4,0,10*ROW('Sanitation Data'!I119)),NA())</f>
        <v>#N/A</v>
      </c>
      <c r="AV125" s="100" t="e">
        <f ca="true">+IF(AND(ISNUMBER(OFFSET('Sanitation Data'!$I$6,0,10*ROW('Sanitation Data'!I119))),'Data Summary'!DK125="Yes"),OFFSET('Sanitation Data'!$I$6,0,10*ROW('Sanitation Data'!I119)),NA())</f>
        <v>#N/A</v>
      </c>
      <c r="AW125" s="100" t="e">
        <f ca="true">+IF(AND(ISNUMBER(OFFSET('Sanitation Data'!$I$10,0,10*ROW('Sanitation Data'!I119))),'Data Summary'!DL125="Yes"),OFFSET('Sanitation Data'!$I$10,0,10*ROW('Sanitation Data'!I119)),NA())</f>
        <v>#N/A</v>
      </c>
      <c r="AX125" s="100" t="e">
        <f ca="true">+IF(AND(ISNUMBER(OFFSET('Sanitation Data'!$I$11,0,10*ROW('Sanitation Data'!I119))),'Data Summary'!DM125="Yes"),OFFSET('Sanitation Data'!$I$11,0,10*ROW('Sanitation Data'!I119)),NA())</f>
        <v>#N/A</v>
      </c>
      <c r="AY125" s="100" t="e">
        <f ca="true">+IF(AND(ISNUMBER(OFFSET('Sanitation Data'!$I$12,0,10*ROW('Sanitation Data'!I119))),'Data Summary'!DN125="Yes"),OFFSET('Sanitation Data'!$I$12,0,10*ROW('Sanitation Data'!I119)),NA())</f>
        <v>#N/A</v>
      </c>
      <c r="AZ125" s="101" t="e">
        <f ca="true">+IF(AND(ISNUMBER(OFFSET('Hygiene Data'!$D$5,0,10*ROW('Hygiene Data'!D119))),'Data Summary'!DO125="Yes"),OFFSET('Hygiene Data'!$D$5,0,10*ROW('Hygiene Data'!D119)),NA())</f>
        <v>#N/A</v>
      </c>
      <c r="BA125" s="101" t="e">
        <f ca="true">+IF(AND(ISNUMBER(OFFSET('Hygiene Data'!$D$7,0,10*ROW('Hygiene Data'!D119))),'Data Summary'!DP125="Yes"),OFFSET('Hygiene Data'!$D$7,0,10*ROW('Hygiene Data'!D119)),NA())</f>
        <v>#N/A</v>
      </c>
      <c r="BB125" s="101" t="e">
        <f ca="true">+IF(AND(ISNUMBER(OFFSET('Hygiene Data'!$D$9,0,10*ROW('Hygiene Data'!D119))),'Data Summary'!DQ125="Yes"),OFFSET('Hygiene Data'!$D$9,0,10*ROW('Hygiene Data'!D119)),NA())</f>
        <v>#N/A</v>
      </c>
      <c r="BC125" s="101" t="e">
        <f ca="true">+IF(AND(ISNUMBER(OFFSET('Hygiene Data'!$E$5,0,10*ROW('Hygiene Data'!E119))),'Data Summary'!DR125="Yes"),OFFSET('Hygiene Data'!$E$5,0,10*ROW('Hygiene Data'!E119)),NA())</f>
        <v>#N/A</v>
      </c>
      <c r="BD125" s="101" t="e">
        <f ca="true">+IF(AND(ISNUMBER(OFFSET('Hygiene Data'!$E$7,0,10*ROW('Hygiene Data'!E119))),'Data Summary'!DS125="Yes"),OFFSET('Hygiene Data'!$E$7,0,10*ROW('Hygiene Data'!E119)),NA())</f>
        <v>#N/A</v>
      </c>
      <c r="BE125" s="101" t="e">
        <f ca="true">+IF(AND(ISNUMBER(OFFSET('Hygiene Data'!$E$9,0,10*ROW('Hygiene Data'!E119))),'Data Summary'!DT125="Yes"),OFFSET('Hygiene Data'!$E$9,0,10*ROW('Hygiene Data'!E119)),NA())</f>
        <v>#N/A</v>
      </c>
      <c r="BF125" s="101" t="e">
        <f ca="true">+IF(AND(ISNUMBER(OFFSET('Hygiene Data'!$F$5,0,10*ROW('Hygiene Data'!F119))),'Data Summary'!DU125="Yes"),OFFSET('Hygiene Data'!$F$5,0,10*ROW('Hygiene Data'!F119)),NA())</f>
        <v>#N/A</v>
      </c>
      <c r="BG125" s="101" t="e">
        <f ca="true">+IF(AND(ISNUMBER(OFFSET('Hygiene Data'!$F$7,0,10*ROW('Hygiene Data'!F119))),'Data Summary'!DV125="Yes"),OFFSET('Hygiene Data'!$F$7,0,10*ROW('Hygiene Data'!F119)),NA())</f>
        <v>#N/A</v>
      </c>
      <c r="BH125" s="101" t="e">
        <f ca="true">+IF(AND(ISNUMBER(OFFSET('Hygiene Data'!$F$9,0,10*ROW('Hygiene Data'!F119))),'Data Summary'!DW125="Yes"),OFFSET('Hygiene Data'!$F$9,0,10*ROW('Hygiene Data'!F119)),NA())</f>
        <v>#N/A</v>
      </c>
      <c r="BI125" s="101" t="e">
        <f ca="true">+IF(AND(ISNUMBER(OFFSET('Hygiene Data'!$G$5,0,10*ROW('Hygiene Data'!G119))),'Data Summary'!DX125="Yes"),OFFSET('Hygiene Data'!$G$5,0,10*ROW('Hygiene Data'!G119)),NA())</f>
        <v>#N/A</v>
      </c>
      <c r="BJ125" s="101" t="e">
        <f ca="true">+IF(AND(ISNUMBER(OFFSET('Hygiene Data'!$G$7,0,10*ROW('Hygiene Data'!G119))),'Data Summary'!DY125="Yes"),OFFSET('Hygiene Data'!$G$7,0,10*ROW('Hygiene Data'!G119)),NA())</f>
        <v>#N/A</v>
      </c>
      <c r="BK125" s="101" t="e">
        <f ca="true">+IF(AND(ISNUMBER(OFFSET('Hygiene Data'!$G$9,0,10*ROW('Hygiene Data'!G119))),'Data Summary'!DZ125="Yes"),OFFSET('Hygiene Data'!$G$9,0,10*ROW('Hygiene Data'!G119)),NA())</f>
        <v>#N/A</v>
      </c>
      <c r="BL125" s="101" t="e">
        <f ca="true">+IF(AND(ISNUMBER(OFFSET('Hygiene Data'!$H$5,0,10*ROW('Hygiene Data'!H119))),'Data Summary'!EA125="Yes"),OFFSET('Hygiene Data'!$H$5,0,10*ROW('Hygiene Data'!H119)),NA())</f>
        <v>#N/A</v>
      </c>
      <c r="BM125" s="101" t="e">
        <f ca="true">+IF(AND(ISNUMBER(OFFSET('Hygiene Data'!$H$7,0,10*ROW('Hygiene Data'!H119))),'Data Summary'!EB125="Yes"),OFFSET('Hygiene Data'!$H$7,0,10*ROW('Hygiene Data'!H119)),NA())</f>
        <v>#N/A</v>
      </c>
      <c r="BN125" s="101" t="e">
        <f ca="true">+IF(AND(ISNUMBER(OFFSET('Hygiene Data'!$H$9,0,10*ROW('Hygiene Data'!H119))),'Data Summary'!EC125="Yes"),OFFSET('Hygiene Data'!$H$9,0,10*ROW('Hygiene Data'!H119)),NA())</f>
        <v>#N/A</v>
      </c>
      <c r="BO125" s="101" t="e">
        <f ca="true">+IF(AND(ISNUMBER(OFFSET('Hygiene Data'!$I$5,0,10*ROW('Hygiene Data'!I119))),'Data Summary'!ED125="Yes"),OFFSET('Hygiene Data'!$I$5,0,10*ROW('Hygiene Data'!I119)),NA())</f>
        <v>#N/A</v>
      </c>
      <c r="BP125" s="101" t="e">
        <f ca="true">+IF(AND(ISNUMBER(OFFSET('Hygiene Data'!$I$7,0,10*ROW('Hygiene Data'!I119))),'Data Summary'!EE125="Yes"),OFFSET('Hygiene Data'!$I$7,0,10*ROW('Hygiene Data'!I119)),NA())</f>
        <v>#N/A</v>
      </c>
      <c r="BQ125" s="101" t="e">
        <f ca="true">+IF(AND(ISNUMBER(OFFSET('Hygiene Data'!$I$9,0,10*ROW('Hygiene Data'!I119))),'Data Summary'!EF125="Yes"),OFFSET('Hygiene Data'!$I$9,0,10*ROW('Hygiene Data'!I119)),NA())</f>
        <v>#N/A</v>
      </c>
    </row>
    <row xmlns:x14ac="http://schemas.microsoft.com/office/spreadsheetml/2009/9/ac" r="126" x14ac:dyDescent="0.2">
      <c r="A126" s="362" t="e">
        <f ca="true">+RIGHT('Data Summary'!A126,LEN('Data Summary'!A126)-9)</f>
        <v>#VALUE!</v>
      </c>
      <c r="B126" s="38" t="str">
        <f ca="true">+IF(ISTEXT('Data Summary'!B126),'Data Summary'!B126,"")</f>
        <v/>
      </c>
      <c r="C126" s="361" t="e">
        <f ca="true">+VALUE('Data Summary'!C126)</f>
        <v>#VALUE!</v>
      </c>
      <c r="D126" s="99" t="e">
        <f ca="true">+IF(AND(ISNUMBER(OFFSET('Water Data'!$D$4,0,10*ROW('Water Data'!D120))),'Data Summary'!BS126="Yes"),100-OFFSET('Water Data'!$D$4,0,10*ROW('Water Data'!D120)),NA())</f>
        <v>#N/A</v>
      </c>
      <c r="E126" s="99" t="e">
        <f ca="true">+IF(AND(ISNUMBER(OFFSET('Water Data'!$D$6,0,10*ROW('Water Data'!D120))),'Data Summary'!BT126="Yes"),OFFSET('Water Data'!$D$6,0,10*ROW('Water Data'!D120)),NA())</f>
        <v>#N/A</v>
      </c>
      <c r="F126" s="99" t="e">
        <f ca="true">+IF(AND(ISNUMBER(OFFSET('Water Data'!$D$9,0,10*ROW('Water Data'!D120))),'Data Summary'!BU126="Yes"),OFFSET('Water Data'!$D$9,0,10*ROW('Water Data'!D120)),NA())</f>
        <v>#N/A</v>
      </c>
      <c r="G126" s="99" t="e">
        <f ca="true">+IF(AND(ISNUMBER(OFFSET('Water Data'!$E$4,0,10*ROW('Water Data'!E120))),'Data Summary'!BV126="Yes"),100-OFFSET('Water Data'!$E$4,0,10*ROW('Water Data'!E120)),NA())</f>
        <v>#N/A</v>
      </c>
      <c r="H126" s="99" t="e">
        <f ca="true">+IF(AND(ISNUMBER(OFFSET('Water Data'!$E$6,0,10*ROW('Water Data'!E120))),'Data Summary'!BW126="Yes"),OFFSET('Water Data'!$E$6,0,10*ROW('Water Data'!E120)),NA())</f>
        <v>#N/A</v>
      </c>
      <c r="I126" s="99" t="e">
        <f ca="true">+IF(AND(ISNUMBER(OFFSET('Water Data'!$E$9,0,10*ROW('Water Data'!E120))),'Data Summary'!BX126="Yes"),OFFSET('Water Data'!$E$9,0,10*ROW('Water Data'!E120)),NA())</f>
        <v>#N/A</v>
      </c>
      <c r="J126" s="99" t="e">
        <f ca="true">+IF(AND(ISNUMBER(OFFSET('Water Data'!$F$4,0,10*ROW('Water Data'!F120))),'Data Summary'!BY126="Yes"),100-OFFSET('Water Data'!$F$4,0,10*ROW('Water Data'!F120)),NA())</f>
        <v>#N/A</v>
      </c>
      <c r="K126" s="99" t="e">
        <f ca="true">+IF(AND(ISNUMBER(OFFSET('Water Data'!$F$6,0,10*ROW('Water Data'!F120))),'Data Summary'!BZ126="Yes"),OFFSET('Water Data'!$F$6,0,10*ROW('Water Data'!F120)),NA())</f>
        <v>#N/A</v>
      </c>
      <c r="L126" s="99" t="e">
        <f ca="true">+IF(AND(ISNUMBER(OFFSET('Water Data'!$F$9,0,10*ROW('Water Data'!F120))),'Data Summary'!CA126="Yes"),OFFSET('Water Data'!$F$9,0,10*ROW('Water Data'!F120)),NA())</f>
        <v>#N/A</v>
      </c>
      <c r="M126" s="99" t="e">
        <f ca="true">+IF(AND(ISNUMBER(OFFSET('Water Data'!$G$4,0,10*ROW('Water Data'!G120))),'Data Summary'!CB126="Yes"),100-OFFSET('Water Data'!$G$4,0,10*ROW('Water Data'!G120)),NA())</f>
        <v>#N/A</v>
      </c>
      <c r="N126" s="99" t="e">
        <f ca="true">+IF(AND(ISNUMBER(OFFSET('Water Data'!$G$6,0,10*ROW('Water Data'!G120))),'Data Summary'!CC126="Yes"),OFFSET('Water Data'!$G$6,0,10*ROW('Water Data'!G120)),NA())</f>
        <v>#N/A</v>
      </c>
      <c r="O126" s="99" t="e">
        <f ca="true">+IF(AND(ISNUMBER(OFFSET('Water Data'!$G$9,0,10*ROW('Water Data'!G120))),'Data Summary'!CD126="Yes"),OFFSET('Water Data'!$G$9,0,10*ROW('Water Data'!G120)),NA())</f>
        <v>#N/A</v>
      </c>
      <c r="P126" s="99" t="e">
        <f ca="true">+IF(AND(ISNUMBER(OFFSET('Water Data'!$H$4,0,10*ROW('Water Data'!H120))),'Data Summary'!CE126="Yes"),100-OFFSET('Water Data'!$H$4,0,10*ROW('Water Data'!H120)),NA())</f>
        <v>#N/A</v>
      </c>
      <c r="Q126" s="99" t="e">
        <f ca="true">+IF(AND(ISNUMBER(OFFSET('Water Data'!$H$6,0,10*ROW('Water Data'!H120))),'Data Summary'!CF126="Yes"),OFFSET('Water Data'!$H$6,0,10*ROW('Water Data'!H120)),NA())</f>
        <v>#N/A</v>
      </c>
      <c r="R126" s="99" t="e">
        <f ca="true">+IF(AND(ISNUMBER(OFFSET('Water Data'!$H$9,0,10*ROW('Water Data'!H120))),'Data Summary'!CG126="Yes"),OFFSET('Water Data'!$H$9,0,10*ROW('Water Data'!H120)),NA())</f>
        <v>#N/A</v>
      </c>
      <c r="S126" s="99" t="e">
        <f ca="true">+IF(AND(ISNUMBER(OFFSET('Water Data'!$I$4,0,10*ROW('Water Data'!I120))),'Data Summary'!CH126="Yes"),100-OFFSET('Water Data'!$I$4,0,10*ROW('Water Data'!I120)),NA())</f>
        <v>#N/A</v>
      </c>
      <c r="T126" s="99" t="e">
        <f ca="true">+IF(AND(ISNUMBER(OFFSET('Water Data'!$I$6,0,10*ROW('Water Data'!I120))),'Data Summary'!CI126="Yes"),OFFSET('Water Data'!$I$6,0,10*ROW('Water Data'!I120)),NA())</f>
        <v>#N/A</v>
      </c>
      <c r="U126" s="99" t="e">
        <f ca="true">+IF(AND(ISNUMBER(OFFSET('Water Data'!$I$9,0,10*ROW('Water Data'!I120))),'Data Summary'!CJ126="Yes"),OFFSET('Water Data'!$I$9,0,10*ROW('Water Data'!I120)),NA())</f>
        <v>#N/A</v>
      </c>
      <c r="V126" s="100" t="e">
        <f ca="true">+IF(AND(ISNUMBER(OFFSET('Sanitation Data'!$D$4,0,10*ROW('Sanitation Data'!D120))),'Data Summary'!CK126="Yes"),100-OFFSET('Sanitation Data'!$D$4,0,10*ROW('Sanitation Data'!D120)),NA())</f>
        <v>#N/A</v>
      </c>
      <c r="W126" s="100" t="e">
        <f ca="true">+IF(AND(ISNUMBER(OFFSET('Sanitation Data'!$D$6,0,10*ROW('Sanitation Data'!D120))),'Data Summary'!CL126="Yes"),OFFSET('Sanitation Data'!$D$6,0,10*ROW('Sanitation Data'!D120)),NA())</f>
        <v>#N/A</v>
      </c>
      <c r="X126" s="100" t="e">
        <f ca="true">+IF(AND(ISNUMBER(OFFSET('Sanitation Data'!$D$10,0,10*ROW('Sanitation Data'!D120))),'Data Summary'!CM126="Yes"),OFFSET('Sanitation Data'!$D$10,0,10*ROW('Sanitation Data'!D120)),NA())</f>
        <v>#N/A</v>
      </c>
      <c r="Y126" s="100" t="e">
        <f ca="true">+IF(AND(ISNUMBER(OFFSET('Sanitation Data'!$D$11,0,10*ROW('Sanitation Data'!D120))),'Data Summary'!CN126="Yes"),OFFSET('Sanitation Data'!$D$11,0,10*ROW('Sanitation Data'!D120)),NA())</f>
        <v>#N/A</v>
      </c>
      <c r="Z126" s="100" t="e">
        <f ca="true">+IF(AND(ISNUMBER(OFFSET('Sanitation Data'!$D$12,0,10*ROW('Sanitation Data'!D120))),'Data Summary'!CO126="Yes"),OFFSET('Sanitation Data'!$D$12,0,10*ROW('Sanitation Data'!D120)),NA())</f>
        <v>#N/A</v>
      </c>
      <c r="AA126" s="100" t="e">
        <f ca="true">+IF(AND(ISNUMBER(OFFSET('Sanitation Data'!$E$4,0,10*ROW('Sanitation Data'!E120))),'Data Summary'!CP126="Yes"),100-OFFSET('Sanitation Data'!$E$4,0,10*ROW('Sanitation Data'!E120)),NA())</f>
        <v>#N/A</v>
      </c>
      <c r="AB126" s="100" t="e">
        <f ca="true">+IF(AND(ISNUMBER(OFFSET('Sanitation Data'!$E$6,0,10*ROW('Sanitation Data'!E120))),'Data Summary'!CQ126="Yes"),OFFSET('Sanitation Data'!$E$6,0,10*ROW('Sanitation Data'!E120)),NA())</f>
        <v>#N/A</v>
      </c>
      <c r="AC126" s="100" t="e">
        <f ca="true">+IF(AND(ISNUMBER(OFFSET('Sanitation Data'!$E$10,0,10*ROW('Sanitation Data'!E120))),'Data Summary'!CR126="Yes"),OFFSET('Sanitation Data'!$E$10,0,10*ROW('Sanitation Data'!E120)),NA())</f>
        <v>#N/A</v>
      </c>
      <c r="AD126" s="100" t="e">
        <f ca="true">+IF(AND(ISNUMBER(OFFSET('Sanitation Data'!$E$11,0,10*ROW('Sanitation Data'!E120))),'Data Summary'!CS126="Yes"),OFFSET('Sanitation Data'!$E$11,0,10*ROW('Sanitation Data'!E120)),NA())</f>
        <v>#N/A</v>
      </c>
      <c r="AE126" s="100" t="e">
        <f ca="true">+IF(AND(ISNUMBER(OFFSET('Sanitation Data'!$E$12,0,10*ROW('Sanitation Data'!E120))),'Data Summary'!CT126="Yes"),OFFSET('Sanitation Data'!$E$12,0,10*ROW('Sanitation Data'!E120)),NA())</f>
        <v>#N/A</v>
      </c>
      <c r="AF126" s="100" t="e">
        <f ca="true">+IF(AND(ISNUMBER(OFFSET('Sanitation Data'!$F$4,0,10*ROW('Sanitation Data'!F120))),'Data Summary'!CU126="Yes"),100-OFFSET('Sanitation Data'!$F$4,0,10*ROW('Sanitation Data'!F120)),NA())</f>
        <v>#N/A</v>
      </c>
      <c r="AG126" s="100" t="e">
        <f ca="true">+IF(AND(ISNUMBER(OFFSET('Sanitation Data'!$F$6,0,10*ROW('Sanitation Data'!F120))),'Data Summary'!CV126="Yes"),OFFSET('Sanitation Data'!$F$6,0,10*ROW('Sanitation Data'!F120)),NA())</f>
        <v>#N/A</v>
      </c>
      <c r="AH126" s="100" t="e">
        <f ca="true">+IF(AND(ISNUMBER(OFFSET('Sanitation Data'!$F$10,0,10*ROW('Sanitation Data'!F120))),'Data Summary'!CW126="Yes"),OFFSET('Sanitation Data'!$F$10,0,10*ROW('Sanitation Data'!F120)),NA())</f>
        <v>#N/A</v>
      </c>
      <c r="AI126" s="100" t="e">
        <f ca="true">+IF(AND(ISNUMBER(OFFSET('Sanitation Data'!$F$11,0,10*ROW('Sanitation Data'!F120))),'Data Summary'!CX126="Yes"),OFFSET('Sanitation Data'!$F$11,0,10*ROW('Sanitation Data'!F120)),NA())</f>
        <v>#N/A</v>
      </c>
      <c r="AJ126" s="100" t="e">
        <f ca="true">+IF(AND(ISNUMBER(OFFSET('Sanitation Data'!$F$12,0,10*ROW('Sanitation Data'!F120))),'Data Summary'!CY126="Yes"),OFFSET('Sanitation Data'!$F$12,0,10*ROW('Sanitation Data'!F120)),NA())</f>
        <v>#N/A</v>
      </c>
      <c r="AK126" s="100" t="e">
        <f ca="true">+IF(AND(ISNUMBER(OFFSET('Sanitation Data'!$G$4,0,10*ROW('Sanitation Data'!G120))),'Data Summary'!CZ126="Yes"),100-OFFSET('Sanitation Data'!$G$4,0,10*ROW('Sanitation Data'!G120)),NA())</f>
        <v>#N/A</v>
      </c>
      <c r="AL126" s="100" t="e">
        <f ca="true">+IF(AND(ISNUMBER(OFFSET('Sanitation Data'!$G$6,0,10*ROW('Sanitation Data'!G120))),'Data Summary'!DA126="Yes"),OFFSET('Sanitation Data'!$G$6,0,10*ROW('Sanitation Data'!G120)),NA())</f>
        <v>#N/A</v>
      </c>
      <c r="AM126" s="100" t="e">
        <f ca="true">+IF(AND(ISNUMBER(OFFSET('Sanitation Data'!$G$10,0,10*ROW('Sanitation Data'!G120))),'Data Summary'!DB126="Yes"),OFFSET('Sanitation Data'!$G$10,0,10*ROW('Sanitation Data'!G120)),NA())</f>
        <v>#N/A</v>
      </c>
      <c r="AN126" s="100" t="e">
        <f ca="true">+IF(AND(ISNUMBER(OFFSET('Sanitation Data'!$G$11,0,10*ROW('Sanitation Data'!G120))),'Data Summary'!DC126="Yes"),OFFSET('Sanitation Data'!$G$11,0,10*ROW('Sanitation Data'!G120)),NA())</f>
        <v>#N/A</v>
      </c>
      <c r="AO126" s="100" t="e">
        <f ca="true">+IF(AND(ISNUMBER(OFFSET('Sanitation Data'!$G$12,0,10*ROW('Sanitation Data'!G120))),'Data Summary'!DD126="Yes"),OFFSET('Sanitation Data'!$G$12,0,10*ROW('Sanitation Data'!G120)),NA())</f>
        <v>#N/A</v>
      </c>
      <c r="AP126" s="100" t="e">
        <f ca="true">+IF(AND(ISNUMBER(OFFSET('Sanitation Data'!$H$4,0,10*ROW('Sanitation Data'!H120))),'Data Summary'!DE126="Yes"),100-OFFSET('Sanitation Data'!$H$4,0,10*ROW('Sanitation Data'!H120)),NA())</f>
        <v>#N/A</v>
      </c>
      <c r="AQ126" s="100" t="e">
        <f ca="true">+IF(AND(ISNUMBER(OFFSET('Sanitation Data'!$H$6,0,10*ROW('Sanitation Data'!H120))),'Data Summary'!DF126="Yes"),OFFSET('Sanitation Data'!$H$6,0,10*ROW('Sanitation Data'!H120)),NA())</f>
        <v>#N/A</v>
      </c>
      <c r="AR126" s="100" t="e">
        <f ca="true">+IF(AND(ISNUMBER(OFFSET('Sanitation Data'!$H$10,0,10*ROW('Sanitation Data'!H120))),'Data Summary'!DG126="Yes"),OFFSET('Sanitation Data'!$H$10,0,10*ROW('Sanitation Data'!H120)),NA())</f>
        <v>#N/A</v>
      </c>
      <c r="AS126" s="100" t="e">
        <f ca="true">+IF(AND(ISNUMBER(OFFSET('Sanitation Data'!$H$11,0,10*ROW('Sanitation Data'!H120))),'Data Summary'!DH126="Yes"),OFFSET('Sanitation Data'!$H$11,0,10*ROW('Sanitation Data'!H120)),NA())</f>
        <v>#N/A</v>
      </c>
      <c r="AT126" s="100" t="e">
        <f ca="true">+IF(AND(ISNUMBER(OFFSET('Sanitation Data'!$H$12,0,10*ROW('Sanitation Data'!H120))),'Data Summary'!DI126="Yes"),OFFSET('Sanitation Data'!$H$12,0,10*ROW('Sanitation Data'!H120)),NA())</f>
        <v>#N/A</v>
      </c>
      <c r="AU126" s="100" t="e">
        <f ca="true">+IF(AND(ISNUMBER(OFFSET('Sanitation Data'!$I$4,0,10*ROW('Sanitation Data'!I120))),'Data Summary'!DJ126="Yes"),100-OFFSET('Sanitation Data'!$I$4,0,10*ROW('Sanitation Data'!I120)),NA())</f>
        <v>#N/A</v>
      </c>
      <c r="AV126" s="100" t="e">
        <f ca="true">+IF(AND(ISNUMBER(OFFSET('Sanitation Data'!$I$6,0,10*ROW('Sanitation Data'!I120))),'Data Summary'!DK126="Yes"),OFFSET('Sanitation Data'!$I$6,0,10*ROW('Sanitation Data'!I120)),NA())</f>
        <v>#N/A</v>
      </c>
      <c r="AW126" s="100" t="e">
        <f ca="true">+IF(AND(ISNUMBER(OFFSET('Sanitation Data'!$I$10,0,10*ROW('Sanitation Data'!I120))),'Data Summary'!DL126="Yes"),OFFSET('Sanitation Data'!$I$10,0,10*ROW('Sanitation Data'!I120)),NA())</f>
        <v>#N/A</v>
      </c>
      <c r="AX126" s="100" t="e">
        <f ca="true">+IF(AND(ISNUMBER(OFFSET('Sanitation Data'!$I$11,0,10*ROW('Sanitation Data'!I120))),'Data Summary'!DM126="Yes"),OFFSET('Sanitation Data'!$I$11,0,10*ROW('Sanitation Data'!I120)),NA())</f>
        <v>#N/A</v>
      </c>
      <c r="AY126" s="100" t="e">
        <f ca="true">+IF(AND(ISNUMBER(OFFSET('Sanitation Data'!$I$12,0,10*ROW('Sanitation Data'!I120))),'Data Summary'!DN126="Yes"),OFFSET('Sanitation Data'!$I$12,0,10*ROW('Sanitation Data'!I120)),NA())</f>
        <v>#N/A</v>
      </c>
      <c r="AZ126" s="101" t="e">
        <f ca="true">+IF(AND(ISNUMBER(OFFSET('Hygiene Data'!$D$5,0,10*ROW('Hygiene Data'!D120))),'Data Summary'!DO126="Yes"),OFFSET('Hygiene Data'!$D$5,0,10*ROW('Hygiene Data'!D120)),NA())</f>
        <v>#N/A</v>
      </c>
      <c r="BA126" s="101" t="e">
        <f ca="true">+IF(AND(ISNUMBER(OFFSET('Hygiene Data'!$D$7,0,10*ROW('Hygiene Data'!D120))),'Data Summary'!DP126="Yes"),OFFSET('Hygiene Data'!$D$7,0,10*ROW('Hygiene Data'!D120)),NA())</f>
        <v>#N/A</v>
      </c>
      <c r="BB126" s="101" t="e">
        <f ca="true">+IF(AND(ISNUMBER(OFFSET('Hygiene Data'!$D$9,0,10*ROW('Hygiene Data'!D120))),'Data Summary'!DQ126="Yes"),OFFSET('Hygiene Data'!$D$9,0,10*ROW('Hygiene Data'!D120)),NA())</f>
        <v>#N/A</v>
      </c>
      <c r="BC126" s="101" t="e">
        <f ca="true">+IF(AND(ISNUMBER(OFFSET('Hygiene Data'!$E$5,0,10*ROW('Hygiene Data'!E120))),'Data Summary'!DR126="Yes"),OFFSET('Hygiene Data'!$E$5,0,10*ROW('Hygiene Data'!E120)),NA())</f>
        <v>#N/A</v>
      </c>
      <c r="BD126" s="101" t="e">
        <f ca="true">+IF(AND(ISNUMBER(OFFSET('Hygiene Data'!$E$7,0,10*ROW('Hygiene Data'!E120))),'Data Summary'!DS126="Yes"),OFFSET('Hygiene Data'!$E$7,0,10*ROW('Hygiene Data'!E120)),NA())</f>
        <v>#N/A</v>
      </c>
      <c r="BE126" s="101" t="e">
        <f ca="true">+IF(AND(ISNUMBER(OFFSET('Hygiene Data'!$E$9,0,10*ROW('Hygiene Data'!E120))),'Data Summary'!DT126="Yes"),OFFSET('Hygiene Data'!$E$9,0,10*ROW('Hygiene Data'!E120)),NA())</f>
        <v>#N/A</v>
      </c>
      <c r="BF126" s="101" t="e">
        <f ca="true">+IF(AND(ISNUMBER(OFFSET('Hygiene Data'!$F$5,0,10*ROW('Hygiene Data'!F120))),'Data Summary'!DU126="Yes"),OFFSET('Hygiene Data'!$F$5,0,10*ROW('Hygiene Data'!F120)),NA())</f>
        <v>#N/A</v>
      </c>
      <c r="BG126" s="101" t="e">
        <f ca="true">+IF(AND(ISNUMBER(OFFSET('Hygiene Data'!$F$7,0,10*ROW('Hygiene Data'!F120))),'Data Summary'!DV126="Yes"),OFFSET('Hygiene Data'!$F$7,0,10*ROW('Hygiene Data'!F120)),NA())</f>
        <v>#N/A</v>
      </c>
      <c r="BH126" s="101" t="e">
        <f ca="true">+IF(AND(ISNUMBER(OFFSET('Hygiene Data'!$F$9,0,10*ROW('Hygiene Data'!F120))),'Data Summary'!DW126="Yes"),OFFSET('Hygiene Data'!$F$9,0,10*ROW('Hygiene Data'!F120)),NA())</f>
        <v>#N/A</v>
      </c>
      <c r="BI126" s="101" t="e">
        <f ca="true">+IF(AND(ISNUMBER(OFFSET('Hygiene Data'!$G$5,0,10*ROW('Hygiene Data'!G120))),'Data Summary'!DX126="Yes"),OFFSET('Hygiene Data'!$G$5,0,10*ROW('Hygiene Data'!G120)),NA())</f>
        <v>#N/A</v>
      </c>
      <c r="BJ126" s="101" t="e">
        <f ca="true">+IF(AND(ISNUMBER(OFFSET('Hygiene Data'!$G$7,0,10*ROW('Hygiene Data'!G120))),'Data Summary'!DY126="Yes"),OFFSET('Hygiene Data'!$G$7,0,10*ROW('Hygiene Data'!G120)),NA())</f>
        <v>#N/A</v>
      </c>
      <c r="BK126" s="101" t="e">
        <f ca="true">+IF(AND(ISNUMBER(OFFSET('Hygiene Data'!$G$9,0,10*ROW('Hygiene Data'!G120))),'Data Summary'!DZ126="Yes"),OFFSET('Hygiene Data'!$G$9,0,10*ROW('Hygiene Data'!G120)),NA())</f>
        <v>#N/A</v>
      </c>
      <c r="BL126" s="101" t="e">
        <f ca="true">+IF(AND(ISNUMBER(OFFSET('Hygiene Data'!$H$5,0,10*ROW('Hygiene Data'!H120))),'Data Summary'!EA126="Yes"),OFFSET('Hygiene Data'!$H$5,0,10*ROW('Hygiene Data'!H120)),NA())</f>
        <v>#N/A</v>
      </c>
      <c r="BM126" s="101" t="e">
        <f ca="true">+IF(AND(ISNUMBER(OFFSET('Hygiene Data'!$H$7,0,10*ROW('Hygiene Data'!H120))),'Data Summary'!EB126="Yes"),OFFSET('Hygiene Data'!$H$7,0,10*ROW('Hygiene Data'!H120)),NA())</f>
        <v>#N/A</v>
      </c>
      <c r="BN126" s="101" t="e">
        <f ca="true">+IF(AND(ISNUMBER(OFFSET('Hygiene Data'!$H$9,0,10*ROW('Hygiene Data'!H120))),'Data Summary'!EC126="Yes"),OFFSET('Hygiene Data'!$H$9,0,10*ROW('Hygiene Data'!H120)),NA())</f>
        <v>#N/A</v>
      </c>
      <c r="BO126" s="101" t="e">
        <f ca="true">+IF(AND(ISNUMBER(OFFSET('Hygiene Data'!$I$5,0,10*ROW('Hygiene Data'!I120))),'Data Summary'!ED126="Yes"),OFFSET('Hygiene Data'!$I$5,0,10*ROW('Hygiene Data'!I120)),NA())</f>
        <v>#N/A</v>
      </c>
      <c r="BP126" s="101" t="e">
        <f ca="true">+IF(AND(ISNUMBER(OFFSET('Hygiene Data'!$I$7,0,10*ROW('Hygiene Data'!I120))),'Data Summary'!EE126="Yes"),OFFSET('Hygiene Data'!$I$7,0,10*ROW('Hygiene Data'!I120)),NA())</f>
        <v>#N/A</v>
      </c>
      <c r="BQ126" s="101" t="e">
        <f ca="true">+IF(AND(ISNUMBER(OFFSET('Hygiene Data'!$I$9,0,10*ROW('Hygiene Data'!I120))),'Data Summary'!EF126="Yes"),OFFSET('Hygiene Data'!$I$9,0,10*ROW('Hygiene Data'!I120)),NA())</f>
        <v>#N/A</v>
      </c>
    </row>
    <row xmlns:x14ac="http://schemas.microsoft.com/office/spreadsheetml/2009/9/ac" r="127" x14ac:dyDescent="0.2">
      <c r="A127" s="362" t="e">
        <f ca="true">+RIGHT('Data Summary'!A127,LEN('Data Summary'!A127)-9)</f>
        <v>#VALUE!</v>
      </c>
      <c r="B127" s="38" t="str">
        <f ca="true">+IF(ISTEXT('Data Summary'!B127),'Data Summary'!B127,"")</f>
        <v/>
      </c>
      <c r="C127" s="361" t="e">
        <f ca="true">+VALUE('Data Summary'!C127)</f>
        <v>#VALUE!</v>
      </c>
      <c r="D127" s="99" t="e">
        <f ca="true">+IF(AND(ISNUMBER(OFFSET('Water Data'!$D$4,0,10*ROW('Water Data'!D121))),'Data Summary'!BS127="Yes"),100-OFFSET('Water Data'!$D$4,0,10*ROW('Water Data'!D121)),NA())</f>
        <v>#N/A</v>
      </c>
      <c r="E127" s="99" t="e">
        <f ca="true">+IF(AND(ISNUMBER(OFFSET('Water Data'!$D$6,0,10*ROW('Water Data'!D121))),'Data Summary'!BT127="Yes"),OFFSET('Water Data'!$D$6,0,10*ROW('Water Data'!D121)),NA())</f>
        <v>#N/A</v>
      </c>
      <c r="F127" s="99" t="e">
        <f ca="true">+IF(AND(ISNUMBER(OFFSET('Water Data'!$D$9,0,10*ROW('Water Data'!D121))),'Data Summary'!BU127="Yes"),OFFSET('Water Data'!$D$9,0,10*ROW('Water Data'!D121)),NA())</f>
        <v>#N/A</v>
      </c>
      <c r="G127" s="99" t="e">
        <f ca="true">+IF(AND(ISNUMBER(OFFSET('Water Data'!$E$4,0,10*ROW('Water Data'!E121))),'Data Summary'!BV127="Yes"),100-OFFSET('Water Data'!$E$4,0,10*ROW('Water Data'!E121)),NA())</f>
        <v>#N/A</v>
      </c>
      <c r="H127" s="99" t="e">
        <f ca="true">+IF(AND(ISNUMBER(OFFSET('Water Data'!$E$6,0,10*ROW('Water Data'!E121))),'Data Summary'!BW127="Yes"),OFFSET('Water Data'!$E$6,0,10*ROW('Water Data'!E121)),NA())</f>
        <v>#N/A</v>
      </c>
      <c r="I127" s="99" t="e">
        <f ca="true">+IF(AND(ISNUMBER(OFFSET('Water Data'!$E$9,0,10*ROW('Water Data'!E121))),'Data Summary'!BX127="Yes"),OFFSET('Water Data'!$E$9,0,10*ROW('Water Data'!E121)),NA())</f>
        <v>#N/A</v>
      </c>
      <c r="J127" s="99" t="e">
        <f ca="true">+IF(AND(ISNUMBER(OFFSET('Water Data'!$F$4,0,10*ROW('Water Data'!F121))),'Data Summary'!BY127="Yes"),100-OFFSET('Water Data'!$F$4,0,10*ROW('Water Data'!F121)),NA())</f>
        <v>#N/A</v>
      </c>
      <c r="K127" s="99" t="e">
        <f ca="true">+IF(AND(ISNUMBER(OFFSET('Water Data'!$F$6,0,10*ROW('Water Data'!F121))),'Data Summary'!BZ127="Yes"),OFFSET('Water Data'!$F$6,0,10*ROW('Water Data'!F121)),NA())</f>
        <v>#N/A</v>
      </c>
      <c r="L127" s="99" t="e">
        <f ca="true">+IF(AND(ISNUMBER(OFFSET('Water Data'!$F$9,0,10*ROW('Water Data'!F121))),'Data Summary'!CA127="Yes"),OFFSET('Water Data'!$F$9,0,10*ROW('Water Data'!F121)),NA())</f>
        <v>#N/A</v>
      </c>
      <c r="M127" s="99" t="e">
        <f ca="true">+IF(AND(ISNUMBER(OFFSET('Water Data'!$G$4,0,10*ROW('Water Data'!G121))),'Data Summary'!CB127="Yes"),100-OFFSET('Water Data'!$G$4,0,10*ROW('Water Data'!G121)),NA())</f>
        <v>#N/A</v>
      </c>
      <c r="N127" s="99" t="e">
        <f ca="true">+IF(AND(ISNUMBER(OFFSET('Water Data'!$G$6,0,10*ROW('Water Data'!G121))),'Data Summary'!CC127="Yes"),OFFSET('Water Data'!$G$6,0,10*ROW('Water Data'!G121)),NA())</f>
        <v>#N/A</v>
      </c>
      <c r="O127" s="99" t="e">
        <f ca="true">+IF(AND(ISNUMBER(OFFSET('Water Data'!$G$9,0,10*ROW('Water Data'!G121))),'Data Summary'!CD127="Yes"),OFFSET('Water Data'!$G$9,0,10*ROW('Water Data'!G121)),NA())</f>
        <v>#N/A</v>
      </c>
      <c r="P127" s="99" t="e">
        <f ca="true">+IF(AND(ISNUMBER(OFFSET('Water Data'!$H$4,0,10*ROW('Water Data'!H121))),'Data Summary'!CE127="Yes"),100-OFFSET('Water Data'!$H$4,0,10*ROW('Water Data'!H121)),NA())</f>
        <v>#N/A</v>
      </c>
      <c r="Q127" s="99" t="e">
        <f ca="true">+IF(AND(ISNUMBER(OFFSET('Water Data'!$H$6,0,10*ROW('Water Data'!H121))),'Data Summary'!CF127="Yes"),OFFSET('Water Data'!$H$6,0,10*ROW('Water Data'!H121)),NA())</f>
        <v>#N/A</v>
      </c>
      <c r="R127" s="99" t="e">
        <f ca="true">+IF(AND(ISNUMBER(OFFSET('Water Data'!$H$9,0,10*ROW('Water Data'!H121))),'Data Summary'!CG127="Yes"),OFFSET('Water Data'!$H$9,0,10*ROW('Water Data'!H121)),NA())</f>
        <v>#N/A</v>
      </c>
      <c r="S127" s="99" t="e">
        <f ca="true">+IF(AND(ISNUMBER(OFFSET('Water Data'!$I$4,0,10*ROW('Water Data'!I121))),'Data Summary'!CH127="Yes"),100-OFFSET('Water Data'!$I$4,0,10*ROW('Water Data'!I121)),NA())</f>
        <v>#N/A</v>
      </c>
      <c r="T127" s="99" t="e">
        <f ca="true">+IF(AND(ISNUMBER(OFFSET('Water Data'!$I$6,0,10*ROW('Water Data'!I121))),'Data Summary'!CI127="Yes"),OFFSET('Water Data'!$I$6,0,10*ROW('Water Data'!I121)),NA())</f>
        <v>#N/A</v>
      </c>
      <c r="U127" s="99" t="e">
        <f ca="true">+IF(AND(ISNUMBER(OFFSET('Water Data'!$I$9,0,10*ROW('Water Data'!I121))),'Data Summary'!CJ127="Yes"),OFFSET('Water Data'!$I$9,0,10*ROW('Water Data'!I121)),NA())</f>
        <v>#N/A</v>
      </c>
      <c r="V127" s="100" t="e">
        <f ca="true">+IF(AND(ISNUMBER(OFFSET('Sanitation Data'!$D$4,0,10*ROW('Sanitation Data'!D121))),'Data Summary'!CK127="Yes"),100-OFFSET('Sanitation Data'!$D$4,0,10*ROW('Sanitation Data'!D121)),NA())</f>
        <v>#N/A</v>
      </c>
      <c r="W127" s="100" t="e">
        <f ca="true">+IF(AND(ISNUMBER(OFFSET('Sanitation Data'!$D$6,0,10*ROW('Sanitation Data'!D121))),'Data Summary'!CL127="Yes"),OFFSET('Sanitation Data'!$D$6,0,10*ROW('Sanitation Data'!D121)),NA())</f>
        <v>#N/A</v>
      </c>
      <c r="X127" s="100" t="e">
        <f ca="true">+IF(AND(ISNUMBER(OFFSET('Sanitation Data'!$D$10,0,10*ROW('Sanitation Data'!D121))),'Data Summary'!CM127="Yes"),OFFSET('Sanitation Data'!$D$10,0,10*ROW('Sanitation Data'!D121)),NA())</f>
        <v>#N/A</v>
      </c>
      <c r="Y127" s="100" t="e">
        <f ca="true">+IF(AND(ISNUMBER(OFFSET('Sanitation Data'!$D$11,0,10*ROW('Sanitation Data'!D121))),'Data Summary'!CN127="Yes"),OFFSET('Sanitation Data'!$D$11,0,10*ROW('Sanitation Data'!D121)),NA())</f>
        <v>#N/A</v>
      </c>
      <c r="Z127" s="100" t="e">
        <f ca="true">+IF(AND(ISNUMBER(OFFSET('Sanitation Data'!$D$12,0,10*ROW('Sanitation Data'!D121))),'Data Summary'!CO127="Yes"),OFFSET('Sanitation Data'!$D$12,0,10*ROW('Sanitation Data'!D121)),NA())</f>
        <v>#N/A</v>
      </c>
      <c r="AA127" s="100" t="e">
        <f ca="true">+IF(AND(ISNUMBER(OFFSET('Sanitation Data'!$E$4,0,10*ROW('Sanitation Data'!E121))),'Data Summary'!CP127="Yes"),100-OFFSET('Sanitation Data'!$E$4,0,10*ROW('Sanitation Data'!E121)),NA())</f>
        <v>#N/A</v>
      </c>
      <c r="AB127" s="100" t="e">
        <f ca="true">+IF(AND(ISNUMBER(OFFSET('Sanitation Data'!$E$6,0,10*ROW('Sanitation Data'!E121))),'Data Summary'!CQ127="Yes"),OFFSET('Sanitation Data'!$E$6,0,10*ROW('Sanitation Data'!E121)),NA())</f>
        <v>#N/A</v>
      </c>
      <c r="AC127" s="100" t="e">
        <f ca="true">+IF(AND(ISNUMBER(OFFSET('Sanitation Data'!$E$10,0,10*ROW('Sanitation Data'!E121))),'Data Summary'!CR127="Yes"),OFFSET('Sanitation Data'!$E$10,0,10*ROW('Sanitation Data'!E121)),NA())</f>
        <v>#N/A</v>
      </c>
      <c r="AD127" s="100" t="e">
        <f ca="true">+IF(AND(ISNUMBER(OFFSET('Sanitation Data'!$E$11,0,10*ROW('Sanitation Data'!E121))),'Data Summary'!CS127="Yes"),OFFSET('Sanitation Data'!$E$11,0,10*ROW('Sanitation Data'!E121)),NA())</f>
        <v>#N/A</v>
      </c>
      <c r="AE127" s="100" t="e">
        <f ca="true">+IF(AND(ISNUMBER(OFFSET('Sanitation Data'!$E$12,0,10*ROW('Sanitation Data'!E121))),'Data Summary'!CT127="Yes"),OFFSET('Sanitation Data'!$E$12,0,10*ROW('Sanitation Data'!E121)),NA())</f>
        <v>#N/A</v>
      </c>
      <c r="AF127" s="100" t="e">
        <f ca="true">+IF(AND(ISNUMBER(OFFSET('Sanitation Data'!$F$4,0,10*ROW('Sanitation Data'!F121))),'Data Summary'!CU127="Yes"),100-OFFSET('Sanitation Data'!$F$4,0,10*ROW('Sanitation Data'!F121)),NA())</f>
        <v>#N/A</v>
      </c>
      <c r="AG127" s="100" t="e">
        <f ca="true">+IF(AND(ISNUMBER(OFFSET('Sanitation Data'!$F$6,0,10*ROW('Sanitation Data'!F121))),'Data Summary'!CV127="Yes"),OFFSET('Sanitation Data'!$F$6,0,10*ROW('Sanitation Data'!F121)),NA())</f>
        <v>#N/A</v>
      </c>
      <c r="AH127" s="100" t="e">
        <f ca="true">+IF(AND(ISNUMBER(OFFSET('Sanitation Data'!$F$10,0,10*ROW('Sanitation Data'!F121))),'Data Summary'!CW127="Yes"),OFFSET('Sanitation Data'!$F$10,0,10*ROW('Sanitation Data'!F121)),NA())</f>
        <v>#N/A</v>
      </c>
      <c r="AI127" s="100" t="e">
        <f ca="true">+IF(AND(ISNUMBER(OFFSET('Sanitation Data'!$F$11,0,10*ROW('Sanitation Data'!F121))),'Data Summary'!CX127="Yes"),OFFSET('Sanitation Data'!$F$11,0,10*ROW('Sanitation Data'!F121)),NA())</f>
        <v>#N/A</v>
      </c>
      <c r="AJ127" s="100" t="e">
        <f ca="true">+IF(AND(ISNUMBER(OFFSET('Sanitation Data'!$F$12,0,10*ROW('Sanitation Data'!F121))),'Data Summary'!CY127="Yes"),OFFSET('Sanitation Data'!$F$12,0,10*ROW('Sanitation Data'!F121)),NA())</f>
        <v>#N/A</v>
      </c>
      <c r="AK127" s="100" t="e">
        <f ca="true">+IF(AND(ISNUMBER(OFFSET('Sanitation Data'!$G$4,0,10*ROW('Sanitation Data'!G121))),'Data Summary'!CZ127="Yes"),100-OFFSET('Sanitation Data'!$G$4,0,10*ROW('Sanitation Data'!G121)),NA())</f>
        <v>#N/A</v>
      </c>
      <c r="AL127" s="100" t="e">
        <f ca="true">+IF(AND(ISNUMBER(OFFSET('Sanitation Data'!$G$6,0,10*ROW('Sanitation Data'!G121))),'Data Summary'!DA127="Yes"),OFFSET('Sanitation Data'!$G$6,0,10*ROW('Sanitation Data'!G121)),NA())</f>
        <v>#N/A</v>
      </c>
      <c r="AM127" s="100" t="e">
        <f ca="true">+IF(AND(ISNUMBER(OFFSET('Sanitation Data'!$G$10,0,10*ROW('Sanitation Data'!G121))),'Data Summary'!DB127="Yes"),OFFSET('Sanitation Data'!$G$10,0,10*ROW('Sanitation Data'!G121)),NA())</f>
        <v>#N/A</v>
      </c>
      <c r="AN127" s="100" t="e">
        <f ca="true">+IF(AND(ISNUMBER(OFFSET('Sanitation Data'!$G$11,0,10*ROW('Sanitation Data'!G121))),'Data Summary'!DC127="Yes"),OFFSET('Sanitation Data'!$G$11,0,10*ROW('Sanitation Data'!G121)),NA())</f>
        <v>#N/A</v>
      </c>
      <c r="AO127" s="100" t="e">
        <f ca="true">+IF(AND(ISNUMBER(OFFSET('Sanitation Data'!$G$12,0,10*ROW('Sanitation Data'!G121))),'Data Summary'!DD127="Yes"),OFFSET('Sanitation Data'!$G$12,0,10*ROW('Sanitation Data'!G121)),NA())</f>
        <v>#N/A</v>
      </c>
      <c r="AP127" s="100" t="e">
        <f ca="true">+IF(AND(ISNUMBER(OFFSET('Sanitation Data'!$H$4,0,10*ROW('Sanitation Data'!H121))),'Data Summary'!DE127="Yes"),100-OFFSET('Sanitation Data'!$H$4,0,10*ROW('Sanitation Data'!H121)),NA())</f>
        <v>#N/A</v>
      </c>
      <c r="AQ127" s="100" t="e">
        <f ca="true">+IF(AND(ISNUMBER(OFFSET('Sanitation Data'!$H$6,0,10*ROW('Sanitation Data'!H121))),'Data Summary'!DF127="Yes"),OFFSET('Sanitation Data'!$H$6,0,10*ROW('Sanitation Data'!H121)),NA())</f>
        <v>#N/A</v>
      </c>
      <c r="AR127" s="100" t="e">
        <f ca="true">+IF(AND(ISNUMBER(OFFSET('Sanitation Data'!$H$10,0,10*ROW('Sanitation Data'!H121))),'Data Summary'!DG127="Yes"),OFFSET('Sanitation Data'!$H$10,0,10*ROW('Sanitation Data'!H121)),NA())</f>
        <v>#N/A</v>
      </c>
      <c r="AS127" s="100" t="e">
        <f ca="true">+IF(AND(ISNUMBER(OFFSET('Sanitation Data'!$H$11,0,10*ROW('Sanitation Data'!H121))),'Data Summary'!DH127="Yes"),OFFSET('Sanitation Data'!$H$11,0,10*ROW('Sanitation Data'!H121)),NA())</f>
        <v>#N/A</v>
      </c>
      <c r="AT127" s="100" t="e">
        <f ca="true">+IF(AND(ISNUMBER(OFFSET('Sanitation Data'!$H$12,0,10*ROW('Sanitation Data'!H121))),'Data Summary'!DI127="Yes"),OFFSET('Sanitation Data'!$H$12,0,10*ROW('Sanitation Data'!H121)),NA())</f>
        <v>#N/A</v>
      </c>
      <c r="AU127" s="100" t="e">
        <f ca="true">+IF(AND(ISNUMBER(OFFSET('Sanitation Data'!$I$4,0,10*ROW('Sanitation Data'!I121))),'Data Summary'!DJ127="Yes"),100-OFFSET('Sanitation Data'!$I$4,0,10*ROW('Sanitation Data'!I121)),NA())</f>
        <v>#N/A</v>
      </c>
      <c r="AV127" s="100" t="e">
        <f ca="true">+IF(AND(ISNUMBER(OFFSET('Sanitation Data'!$I$6,0,10*ROW('Sanitation Data'!I121))),'Data Summary'!DK127="Yes"),OFFSET('Sanitation Data'!$I$6,0,10*ROW('Sanitation Data'!I121)),NA())</f>
        <v>#N/A</v>
      </c>
      <c r="AW127" s="100" t="e">
        <f ca="true">+IF(AND(ISNUMBER(OFFSET('Sanitation Data'!$I$10,0,10*ROW('Sanitation Data'!I121))),'Data Summary'!DL127="Yes"),OFFSET('Sanitation Data'!$I$10,0,10*ROW('Sanitation Data'!I121)),NA())</f>
        <v>#N/A</v>
      </c>
      <c r="AX127" s="100" t="e">
        <f ca="true">+IF(AND(ISNUMBER(OFFSET('Sanitation Data'!$I$11,0,10*ROW('Sanitation Data'!I121))),'Data Summary'!DM127="Yes"),OFFSET('Sanitation Data'!$I$11,0,10*ROW('Sanitation Data'!I121)),NA())</f>
        <v>#N/A</v>
      </c>
      <c r="AY127" s="100" t="e">
        <f ca="true">+IF(AND(ISNUMBER(OFFSET('Sanitation Data'!$I$12,0,10*ROW('Sanitation Data'!I121))),'Data Summary'!DN127="Yes"),OFFSET('Sanitation Data'!$I$12,0,10*ROW('Sanitation Data'!I121)),NA())</f>
        <v>#N/A</v>
      </c>
      <c r="AZ127" s="101" t="e">
        <f ca="true">+IF(AND(ISNUMBER(OFFSET('Hygiene Data'!$D$5,0,10*ROW('Hygiene Data'!D121))),'Data Summary'!DO127="Yes"),OFFSET('Hygiene Data'!$D$5,0,10*ROW('Hygiene Data'!D121)),NA())</f>
        <v>#N/A</v>
      </c>
      <c r="BA127" s="101" t="e">
        <f ca="true">+IF(AND(ISNUMBER(OFFSET('Hygiene Data'!$D$7,0,10*ROW('Hygiene Data'!D121))),'Data Summary'!DP127="Yes"),OFFSET('Hygiene Data'!$D$7,0,10*ROW('Hygiene Data'!D121)),NA())</f>
        <v>#N/A</v>
      </c>
      <c r="BB127" s="101" t="e">
        <f ca="true">+IF(AND(ISNUMBER(OFFSET('Hygiene Data'!$D$9,0,10*ROW('Hygiene Data'!D121))),'Data Summary'!DQ127="Yes"),OFFSET('Hygiene Data'!$D$9,0,10*ROW('Hygiene Data'!D121)),NA())</f>
        <v>#N/A</v>
      </c>
      <c r="BC127" s="101" t="e">
        <f ca="true">+IF(AND(ISNUMBER(OFFSET('Hygiene Data'!$E$5,0,10*ROW('Hygiene Data'!E121))),'Data Summary'!DR127="Yes"),OFFSET('Hygiene Data'!$E$5,0,10*ROW('Hygiene Data'!E121)),NA())</f>
        <v>#N/A</v>
      </c>
      <c r="BD127" s="101" t="e">
        <f ca="true">+IF(AND(ISNUMBER(OFFSET('Hygiene Data'!$E$7,0,10*ROW('Hygiene Data'!E121))),'Data Summary'!DS127="Yes"),OFFSET('Hygiene Data'!$E$7,0,10*ROW('Hygiene Data'!E121)),NA())</f>
        <v>#N/A</v>
      </c>
      <c r="BE127" s="101" t="e">
        <f ca="true">+IF(AND(ISNUMBER(OFFSET('Hygiene Data'!$E$9,0,10*ROW('Hygiene Data'!E121))),'Data Summary'!DT127="Yes"),OFFSET('Hygiene Data'!$E$9,0,10*ROW('Hygiene Data'!E121)),NA())</f>
        <v>#N/A</v>
      </c>
      <c r="BF127" s="101" t="e">
        <f ca="true">+IF(AND(ISNUMBER(OFFSET('Hygiene Data'!$F$5,0,10*ROW('Hygiene Data'!F121))),'Data Summary'!DU127="Yes"),OFFSET('Hygiene Data'!$F$5,0,10*ROW('Hygiene Data'!F121)),NA())</f>
        <v>#N/A</v>
      </c>
      <c r="BG127" s="101" t="e">
        <f ca="true">+IF(AND(ISNUMBER(OFFSET('Hygiene Data'!$F$7,0,10*ROW('Hygiene Data'!F121))),'Data Summary'!DV127="Yes"),OFFSET('Hygiene Data'!$F$7,0,10*ROW('Hygiene Data'!F121)),NA())</f>
        <v>#N/A</v>
      </c>
      <c r="BH127" s="101" t="e">
        <f ca="true">+IF(AND(ISNUMBER(OFFSET('Hygiene Data'!$F$9,0,10*ROW('Hygiene Data'!F121))),'Data Summary'!DW127="Yes"),OFFSET('Hygiene Data'!$F$9,0,10*ROW('Hygiene Data'!F121)),NA())</f>
        <v>#N/A</v>
      </c>
      <c r="BI127" s="101" t="e">
        <f ca="true">+IF(AND(ISNUMBER(OFFSET('Hygiene Data'!$G$5,0,10*ROW('Hygiene Data'!G121))),'Data Summary'!DX127="Yes"),OFFSET('Hygiene Data'!$G$5,0,10*ROW('Hygiene Data'!G121)),NA())</f>
        <v>#N/A</v>
      </c>
      <c r="BJ127" s="101" t="e">
        <f ca="true">+IF(AND(ISNUMBER(OFFSET('Hygiene Data'!$G$7,0,10*ROW('Hygiene Data'!G121))),'Data Summary'!DY127="Yes"),OFFSET('Hygiene Data'!$G$7,0,10*ROW('Hygiene Data'!G121)),NA())</f>
        <v>#N/A</v>
      </c>
      <c r="BK127" s="101" t="e">
        <f ca="true">+IF(AND(ISNUMBER(OFFSET('Hygiene Data'!$G$9,0,10*ROW('Hygiene Data'!G121))),'Data Summary'!DZ127="Yes"),OFFSET('Hygiene Data'!$G$9,0,10*ROW('Hygiene Data'!G121)),NA())</f>
        <v>#N/A</v>
      </c>
      <c r="BL127" s="101" t="e">
        <f ca="true">+IF(AND(ISNUMBER(OFFSET('Hygiene Data'!$H$5,0,10*ROW('Hygiene Data'!H121))),'Data Summary'!EA127="Yes"),OFFSET('Hygiene Data'!$H$5,0,10*ROW('Hygiene Data'!H121)),NA())</f>
        <v>#N/A</v>
      </c>
      <c r="BM127" s="101" t="e">
        <f ca="true">+IF(AND(ISNUMBER(OFFSET('Hygiene Data'!$H$7,0,10*ROW('Hygiene Data'!H121))),'Data Summary'!EB127="Yes"),OFFSET('Hygiene Data'!$H$7,0,10*ROW('Hygiene Data'!H121)),NA())</f>
        <v>#N/A</v>
      </c>
      <c r="BN127" s="101" t="e">
        <f ca="true">+IF(AND(ISNUMBER(OFFSET('Hygiene Data'!$H$9,0,10*ROW('Hygiene Data'!H121))),'Data Summary'!EC127="Yes"),OFFSET('Hygiene Data'!$H$9,0,10*ROW('Hygiene Data'!H121)),NA())</f>
        <v>#N/A</v>
      </c>
      <c r="BO127" s="101" t="e">
        <f ca="true">+IF(AND(ISNUMBER(OFFSET('Hygiene Data'!$I$5,0,10*ROW('Hygiene Data'!I121))),'Data Summary'!ED127="Yes"),OFFSET('Hygiene Data'!$I$5,0,10*ROW('Hygiene Data'!I121)),NA())</f>
        <v>#N/A</v>
      </c>
      <c r="BP127" s="101" t="e">
        <f ca="true">+IF(AND(ISNUMBER(OFFSET('Hygiene Data'!$I$7,0,10*ROW('Hygiene Data'!I121))),'Data Summary'!EE127="Yes"),OFFSET('Hygiene Data'!$I$7,0,10*ROW('Hygiene Data'!I121)),NA())</f>
        <v>#N/A</v>
      </c>
      <c r="BQ127" s="101" t="e">
        <f ca="true">+IF(AND(ISNUMBER(OFFSET('Hygiene Data'!$I$9,0,10*ROW('Hygiene Data'!I121))),'Data Summary'!EF127="Yes"),OFFSET('Hygiene Data'!$I$9,0,10*ROW('Hygiene Data'!I121)),NA())</f>
        <v>#N/A</v>
      </c>
    </row>
    <row xmlns:x14ac="http://schemas.microsoft.com/office/spreadsheetml/2009/9/ac" r="128" x14ac:dyDescent="0.2">
      <c r="A128" s="362" t="e">
        <f ca="true">+RIGHT('Data Summary'!A128,LEN('Data Summary'!A128)-9)</f>
        <v>#VALUE!</v>
      </c>
      <c r="B128" s="38" t="str">
        <f ca="true">+IF(ISTEXT('Data Summary'!B128),'Data Summary'!B128,"")</f>
        <v/>
      </c>
      <c r="C128" s="361" t="e">
        <f ca="true">+VALUE('Data Summary'!C128)</f>
        <v>#VALUE!</v>
      </c>
      <c r="D128" s="99" t="e">
        <f ca="true">+IF(AND(ISNUMBER(OFFSET('Water Data'!$D$4,0,10*ROW('Water Data'!D122))),'Data Summary'!BS128="Yes"),100-OFFSET('Water Data'!$D$4,0,10*ROW('Water Data'!D122)),NA())</f>
        <v>#N/A</v>
      </c>
      <c r="E128" s="99" t="e">
        <f ca="true">+IF(AND(ISNUMBER(OFFSET('Water Data'!$D$6,0,10*ROW('Water Data'!D122))),'Data Summary'!BT128="Yes"),OFFSET('Water Data'!$D$6,0,10*ROW('Water Data'!D122)),NA())</f>
        <v>#N/A</v>
      </c>
      <c r="F128" s="99" t="e">
        <f ca="true">+IF(AND(ISNUMBER(OFFSET('Water Data'!$D$9,0,10*ROW('Water Data'!D122))),'Data Summary'!BU128="Yes"),OFFSET('Water Data'!$D$9,0,10*ROW('Water Data'!D122)),NA())</f>
        <v>#N/A</v>
      </c>
      <c r="G128" s="99" t="e">
        <f ca="true">+IF(AND(ISNUMBER(OFFSET('Water Data'!$E$4,0,10*ROW('Water Data'!E122))),'Data Summary'!BV128="Yes"),100-OFFSET('Water Data'!$E$4,0,10*ROW('Water Data'!E122)),NA())</f>
        <v>#N/A</v>
      </c>
      <c r="H128" s="99" t="e">
        <f ca="true">+IF(AND(ISNUMBER(OFFSET('Water Data'!$E$6,0,10*ROW('Water Data'!E122))),'Data Summary'!BW128="Yes"),OFFSET('Water Data'!$E$6,0,10*ROW('Water Data'!E122)),NA())</f>
        <v>#N/A</v>
      </c>
      <c r="I128" s="99" t="e">
        <f ca="true">+IF(AND(ISNUMBER(OFFSET('Water Data'!$E$9,0,10*ROW('Water Data'!E122))),'Data Summary'!BX128="Yes"),OFFSET('Water Data'!$E$9,0,10*ROW('Water Data'!E122)),NA())</f>
        <v>#N/A</v>
      </c>
      <c r="J128" s="99" t="e">
        <f ca="true">+IF(AND(ISNUMBER(OFFSET('Water Data'!$F$4,0,10*ROW('Water Data'!F122))),'Data Summary'!BY128="Yes"),100-OFFSET('Water Data'!$F$4,0,10*ROW('Water Data'!F122)),NA())</f>
        <v>#N/A</v>
      </c>
      <c r="K128" s="99" t="e">
        <f ca="true">+IF(AND(ISNUMBER(OFFSET('Water Data'!$F$6,0,10*ROW('Water Data'!F122))),'Data Summary'!BZ128="Yes"),OFFSET('Water Data'!$F$6,0,10*ROW('Water Data'!F122)),NA())</f>
        <v>#N/A</v>
      </c>
      <c r="L128" s="99" t="e">
        <f ca="true">+IF(AND(ISNUMBER(OFFSET('Water Data'!$F$9,0,10*ROW('Water Data'!F122))),'Data Summary'!CA128="Yes"),OFFSET('Water Data'!$F$9,0,10*ROW('Water Data'!F122)),NA())</f>
        <v>#N/A</v>
      </c>
      <c r="M128" s="99" t="e">
        <f ca="true">+IF(AND(ISNUMBER(OFFSET('Water Data'!$G$4,0,10*ROW('Water Data'!G122))),'Data Summary'!CB128="Yes"),100-OFFSET('Water Data'!$G$4,0,10*ROW('Water Data'!G122)),NA())</f>
        <v>#N/A</v>
      </c>
      <c r="N128" s="99" t="e">
        <f ca="true">+IF(AND(ISNUMBER(OFFSET('Water Data'!$G$6,0,10*ROW('Water Data'!G122))),'Data Summary'!CC128="Yes"),OFFSET('Water Data'!$G$6,0,10*ROW('Water Data'!G122)),NA())</f>
        <v>#N/A</v>
      </c>
      <c r="O128" s="99" t="e">
        <f ca="true">+IF(AND(ISNUMBER(OFFSET('Water Data'!$G$9,0,10*ROW('Water Data'!G122))),'Data Summary'!CD128="Yes"),OFFSET('Water Data'!$G$9,0,10*ROW('Water Data'!G122)),NA())</f>
        <v>#N/A</v>
      </c>
      <c r="P128" s="99" t="e">
        <f ca="true">+IF(AND(ISNUMBER(OFFSET('Water Data'!$H$4,0,10*ROW('Water Data'!H122))),'Data Summary'!CE128="Yes"),100-OFFSET('Water Data'!$H$4,0,10*ROW('Water Data'!H122)),NA())</f>
        <v>#N/A</v>
      </c>
      <c r="Q128" s="99" t="e">
        <f ca="true">+IF(AND(ISNUMBER(OFFSET('Water Data'!$H$6,0,10*ROW('Water Data'!H122))),'Data Summary'!CF128="Yes"),OFFSET('Water Data'!$H$6,0,10*ROW('Water Data'!H122)),NA())</f>
        <v>#N/A</v>
      </c>
      <c r="R128" s="99" t="e">
        <f ca="true">+IF(AND(ISNUMBER(OFFSET('Water Data'!$H$9,0,10*ROW('Water Data'!H122))),'Data Summary'!CG128="Yes"),OFFSET('Water Data'!$H$9,0,10*ROW('Water Data'!H122)),NA())</f>
        <v>#N/A</v>
      </c>
      <c r="S128" s="99" t="e">
        <f ca="true">+IF(AND(ISNUMBER(OFFSET('Water Data'!$I$4,0,10*ROW('Water Data'!I122))),'Data Summary'!CH128="Yes"),100-OFFSET('Water Data'!$I$4,0,10*ROW('Water Data'!I122)),NA())</f>
        <v>#N/A</v>
      </c>
      <c r="T128" s="99" t="e">
        <f ca="true">+IF(AND(ISNUMBER(OFFSET('Water Data'!$I$6,0,10*ROW('Water Data'!I122))),'Data Summary'!CI128="Yes"),OFFSET('Water Data'!$I$6,0,10*ROW('Water Data'!I122)),NA())</f>
        <v>#N/A</v>
      </c>
      <c r="U128" s="99" t="e">
        <f ca="true">+IF(AND(ISNUMBER(OFFSET('Water Data'!$I$9,0,10*ROW('Water Data'!I122))),'Data Summary'!CJ128="Yes"),OFFSET('Water Data'!$I$9,0,10*ROW('Water Data'!I122)),NA())</f>
        <v>#N/A</v>
      </c>
      <c r="V128" s="100" t="e">
        <f ca="true">+IF(AND(ISNUMBER(OFFSET('Sanitation Data'!$D$4,0,10*ROW('Sanitation Data'!D122))),'Data Summary'!CK128="Yes"),100-OFFSET('Sanitation Data'!$D$4,0,10*ROW('Sanitation Data'!D122)),NA())</f>
        <v>#N/A</v>
      </c>
      <c r="W128" s="100" t="e">
        <f ca="true">+IF(AND(ISNUMBER(OFFSET('Sanitation Data'!$D$6,0,10*ROW('Sanitation Data'!D122))),'Data Summary'!CL128="Yes"),OFFSET('Sanitation Data'!$D$6,0,10*ROW('Sanitation Data'!D122)),NA())</f>
        <v>#N/A</v>
      </c>
      <c r="X128" s="100" t="e">
        <f ca="true">+IF(AND(ISNUMBER(OFFSET('Sanitation Data'!$D$10,0,10*ROW('Sanitation Data'!D122))),'Data Summary'!CM128="Yes"),OFFSET('Sanitation Data'!$D$10,0,10*ROW('Sanitation Data'!D122)),NA())</f>
        <v>#N/A</v>
      </c>
      <c r="Y128" s="100" t="e">
        <f ca="true">+IF(AND(ISNUMBER(OFFSET('Sanitation Data'!$D$11,0,10*ROW('Sanitation Data'!D122))),'Data Summary'!CN128="Yes"),OFFSET('Sanitation Data'!$D$11,0,10*ROW('Sanitation Data'!D122)),NA())</f>
        <v>#N/A</v>
      </c>
      <c r="Z128" s="100" t="e">
        <f ca="true">+IF(AND(ISNUMBER(OFFSET('Sanitation Data'!$D$12,0,10*ROW('Sanitation Data'!D122))),'Data Summary'!CO128="Yes"),OFFSET('Sanitation Data'!$D$12,0,10*ROW('Sanitation Data'!D122)),NA())</f>
        <v>#N/A</v>
      </c>
      <c r="AA128" s="100" t="e">
        <f ca="true">+IF(AND(ISNUMBER(OFFSET('Sanitation Data'!$E$4,0,10*ROW('Sanitation Data'!E122))),'Data Summary'!CP128="Yes"),100-OFFSET('Sanitation Data'!$E$4,0,10*ROW('Sanitation Data'!E122)),NA())</f>
        <v>#N/A</v>
      </c>
      <c r="AB128" s="100" t="e">
        <f ca="true">+IF(AND(ISNUMBER(OFFSET('Sanitation Data'!$E$6,0,10*ROW('Sanitation Data'!E122))),'Data Summary'!CQ128="Yes"),OFFSET('Sanitation Data'!$E$6,0,10*ROW('Sanitation Data'!E122)),NA())</f>
        <v>#N/A</v>
      </c>
      <c r="AC128" s="100" t="e">
        <f ca="true">+IF(AND(ISNUMBER(OFFSET('Sanitation Data'!$E$10,0,10*ROW('Sanitation Data'!E122))),'Data Summary'!CR128="Yes"),OFFSET('Sanitation Data'!$E$10,0,10*ROW('Sanitation Data'!E122)),NA())</f>
        <v>#N/A</v>
      </c>
      <c r="AD128" s="100" t="e">
        <f ca="true">+IF(AND(ISNUMBER(OFFSET('Sanitation Data'!$E$11,0,10*ROW('Sanitation Data'!E122))),'Data Summary'!CS128="Yes"),OFFSET('Sanitation Data'!$E$11,0,10*ROW('Sanitation Data'!E122)),NA())</f>
        <v>#N/A</v>
      </c>
      <c r="AE128" s="100" t="e">
        <f ca="true">+IF(AND(ISNUMBER(OFFSET('Sanitation Data'!$E$12,0,10*ROW('Sanitation Data'!E122))),'Data Summary'!CT128="Yes"),OFFSET('Sanitation Data'!$E$12,0,10*ROW('Sanitation Data'!E122)),NA())</f>
        <v>#N/A</v>
      </c>
      <c r="AF128" s="100" t="e">
        <f ca="true">+IF(AND(ISNUMBER(OFFSET('Sanitation Data'!$F$4,0,10*ROW('Sanitation Data'!F122))),'Data Summary'!CU128="Yes"),100-OFFSET('Sanitation Data'!$F$4,0,10*ROW('Sanitation Data'!F122)),NA())</f>
        <v>#N/A</v>
      </c>
      <c r="AG128" s="100" t="e">
        <f ca="true">+IF(AND(ISNUMBER(OFFSET('Sanitation Data'!$F$6,0,10*ROW('Sanitation Data'!F122))),'Data Summary'!CV128="Yes"),OFFSET('Sanitation Data'!$F$6,0,10*ROW('Sanitation Data'!F122)),NA())</f>
        <v>#N/A</v>
      </c>
      <c r="AH128" s="100" t="e">
        <f ca="true">+IF(AND(ISNUMBER(OFFSET('Sanitation Data'!$F$10,0,10*ROW('Sanitation Data'!F122))),'Data Summary'!CW128="Yes"),OFFSET('Sanitation Data'!$F$10,0,10*ROW('Sanitation Data'!F122)),NA())</f>
        <v>#N/A</v>
      </c>
      <c r="AI128" s="100" t="e">
        <f ca="true">+IF(AND(ISNUMBER(OFFSET('Sanitation Data'!$F$11,0,10*ROW('Sanitation Data'!F122))),'Data Summary'!CX128="Yes"),OFFSET('Sanitation Data'!$F$11,0,10*ROW('Sanitation Data'!F122)),NA())</f>
        <v>#N/A</v>
      </c>
      <c r="AJ128" s="100" t="e">
        <f ca="true">+IF(AND(ISNUMBER(OFFSET('Sanitation Data'!$F$12,0,10*ROW('Sanitation Data'!F122))),'Data Summary'!CY128="Yes"),OFFSET('Sanitation Data'!$F$12,0,10*ROW('Sanitation Data'!F122)),NA())</f>
        <v>#N/A</v>
      </c>
      <c r="AK128" s="100" t="e">
        <f ca="true">+IF(AND(ISNUMBER(OFFSET('Sanitation Data'!$G$4,0,10*ROW('Sanitation Data'!G122))),'Data Summary'!CZ128="Yes"),100-OFFSET('Sanitation Data'!$G$4,0,10*ROW('Sanitation Data'!G122)),NA())</f>
        <v>#N/A</v>
      </c>
      <c r="AL128" s="100" t="e">
        <f ca="true">+IF(AND(ISNUMBER(OFFSET('Sanitation Data'!$G$6,0,10*ROW('Sanitation Data'!G122))),'Data Summary'!DA128="Yes"),OFFSET('Sanitation Data'!$G$6,0,10*ROW('Sanitation Data'!G122)),NA())</f>
        <v>#N/A</v>
      </c>
      <c r="AM128" s="100" t="e">
        <f ca="true">+IF(AND(ISNUMBER(OFFSET('Sanitation Data'!$G$10,0,10*ROW('Sanitation Data'!G122))),'Data Summary'!DB128="Yes"),OFFSET('Sanitation Data'!$G$10,0,10*ROW('Sanitation Data'!G122)),NA())</f>
        <v>#N/A</v>
      </c>
      <c r="AN128" s="100" t="e">
        <f ca="true">+IF(AND(ISNUMBER(OFFSET('Sanitation Data'!$G$11,0,10*ROW('Sanitation Data'!G122))),'Data Summary'!DC128="Yes"),OFFSET('Sanitation Data'!$G$11,0,10*ROW('Sanitation Data'!G122)),NA())</f>
        <v>#N/A</v>
      </c>
      <c r="AO128" s="100" t="e">
        <f ca="true">+IF(AND(ISNUMBER(OFFSET('Sanitation Data'!$G$12,0,10*ROW('Sanitation Data'!G122))),'Data Summary'!DD128="Yes"),OFFSET('Sanitation Data'!$G$12,0,10*ROW('Sanitation Data'!G122)),NA())</f>
        <v>#N/A</v>
      </c>
      <c r="AP128" s="100" t="e">
        <f ca="true">+IF(AND(ISNUMBER(OFFSET('Sanitation Data'!$H$4,0,10*ROW('Sanitation Data'!H122))),'Data Summary'!DE128="Yes"),100-OFFSET('Sanitation Data'!$H$4,0,10*ROW('Sanitation Data'!H122)),NA())</f>
        <v>#N/A</v>
      </c>
      <c r="AQ128" s="100" t="e">
        <f ca="true">+IF(AND(ISNUMBER(OFFSET('Sanitation Data'!$H$6,0,10*ROW('Sanitation Data'!H122))),'Data Summary'!DF128="Yes"),OFFSET('Sanitation Data'!$H$6,0,10*ROW('Sanitation Data'!H122)),NA())</f>
        <v>#N/A</v>
      </c>
      <c r="AR128" s="100" t="e">
        <f ca="true">+IF(AND(ISNUMBER(OFFSET('Sanitation Data'!$H$10,0,10*ROW('Sanitation Data'!H122))),'Data Summary'!DG128="Yes"),OFFSET('Sanitation Data'!$H$10,0,10*ROW('Sanitation Data'!H122)),NA())</f>
        <v>#N/A</v>
      </c>
      <c r="AS128" s="100" t="e">
        <f ca="true">+IF(AND(ISNUMBER(OFFSET('Sanitation Data'!$H$11,0,10*ROW('Sanitation Data'!H122))),'Data Summary'!DH128="Yes"),OFFSET('Sanitation Data'!$H$11,0,10*ROW('Sanitation Data'!H122)),NA())</f>
        <v>#N/A</v>
      </c>
      <c r="AT128" s="100" t="e">
        <f ca="true">+IF(AND(ISNUMBER(OFFSET('Sanitation Data'!$H$12,0,10*ROW('Sanitation Data'!H122))),'Data Summary'!DI128="Yes"),OFFSET('Sanitation Data'!$H$12,0,10*ROW('Sanitation Data'!H122)),NA())</f>
        <v>#N/A</v>
      </c>
      <c r="AU128" s="100" t="e">
        <f ca="true">+IF(AND(ISNUMBER(OFFSET('Sanitation Data'!$I$4,0,10*ROW('Sanitation Data'!I122))),'Data Summary'!DJ128="Yes"),100-OFFSET('Sanitation Data'!$I$4,0,10*ROW('Sanitation Data'!I122)),NA())</f>
        <v>#N/A</v>
      </c>
      <c r="AV128" s="100" t="e">
        <f ca="true">+IF(AND(ISNUMBER(OFFSET('Sanitation Data'!$I$6,0,10*ROW('Sanitation Data'!I122))),'Data Summary'!DK128="Yes"),OFFSET('Sanitation Data'!$I$6,0,10*ROW('Sanitation Data'!I122)),NA())</f>
        <v>#N/A</v>
      </c>
      <c r="AW128" s="100" t="e">
        <f ca="true">+IF(AND(ISNUMBER(OFFSET('Sanitation Data'!$I$10,0,10*ROW('Sanitation Data'!I122))),'Data Summary'!DL128="Yes"),OFFSET('Sanitation Data'!$I$10,0,10*ROW('Sanitation Data'!I122)),NA())</f>
        <v>#N/A</v>
      </c>
      <c r="AX128" s="100" t="e">
        <f ca="true">+IF(AND(ISNUMBER(OFFSET('Sanitation Data'!$I$11,0,10*ROW('Sanitation Data'!I122))),'Data Summary'!DM128="Yes"),OFFSET('Sanitation Data'!$I$11,0,10*ROW('Sanitation Data'!I122)),NA())</f>
        <v>#N/A</v>
      </c>
      <c r="AY128" s="100" t="e">
        <f ca="true">+IF(AND(ISNUMBER(OFFSET('Sanitation Data'!$I$12,0,10*ROW('Sanitation Data'!I122))),'Data Summary'!DN128="Yes"),OFFSET('Sanitation Data'!$I$12,0,10*ROW('Sanitation Data'!I122)),NA())</f>
        <v>#N/A</v>
      </c>
      <c r="AZ128" s="101" t="e">
        <f ca="true">+IF(AND(ISNUMBER(OFFSET('Hygiene Data'!$D$5,0,10*ROW('Hygiene Data'!D122))),'Data Summary'!DO128="Yes"),OFFSET('Hygiene Data'!$D$5,0,10*ROW('Hygiene Data'!D122)),NA())</f>
        <v>#N/A</v>
      </c>
      <c r="BA128" s="101" t="e">
        <f ca="true">+IF(AND(ISNUMBER(OFFSET('Hygiene Data'!$D$7,0,10*ROW('Hygiene Data'!D122))),'Data Summary'!DP128="Yes"),OFFSET('Hygiene Data'!$D$7,0,10*ROW('Hygiene Data'!D122)),NA())</f>
        <v>#N/A</v>
      </c>
      <c r="BB128" s="101" t="e">
        <f ca="true">+IF(AND(ISNUMBER(OFFSET('Hygiene Data'!$D$9,0,10*ROW('Hygiene Data'!D122))),'Data Summary'!DQ128="Yes"),OFFSET('Hygiene Data'!$D$9,0,10*ROW('Hygiene Data'!D122)),NA())</f>
        <v>#N/A</v>
      </c>
      <c r="BC128" s="101" t="e">
        <f ca="true">+IF(AND(ISNUMBER(OFFSET('Hygiene Data'!$E$5,0,10*ROW('Hygiene Data'!E122))),'Data Summary'!DR128="Yes"),OFFSET('Hygiene Data'!$E$5,0,10*ROW('Hygiene Data'!E122)),NA())</f>
        <v>#N/A</v>
      </c>
      <c r="BD128" s="101" t="e">
        <f ca="true">+IF(AND(ISNUMBER(OFFSET('Hygiene Data'!$E$7,0,10*ROW('Hygiene Data'!E122))),'Data Summary'!DS128="Yes"),OFFSET('Hygiene Data'!$E$7,0,10*ROW('Hygiene Data'!E122)),NA())</f>
        <v>#N/A</v>
      </c>
      <c r="BE128" s="101" t="e">
        <f ca="true">+IF(AND(ISNUMBER(OFFSET('Hygiene Data'!$E$9,0,10*ROW('Hygiene Data'!E122))),'Data Summary'!DT128="Yes"),OFFSET('Hygiene Data'!$E$9,0,10*ROW('Hygiene Data'!E122)),NA())</f>
        <v>#N/A</v>
      </c>
      <c r="BF128" s="101" t="e">
        <f ca="true">+IF(AND(ISNUMBER(OFFSET('Hygiene Data'!$F$5,0,10*ROW('Hygiene Data'!F122))),'Data Summary'!DU128="Yes"),OFFSET('Hygiene Data'!$F$5,0,10*ROW('Hygiene Data'!F122)),NA())</f>
        <v>#N/A</v>
      </c>
      <c r="BG128" s="101" t="e">
        <f ca="true">+IF(AND(ISNUMBER(OFFSET('Hygiene Data'!$F$7,0,10*ROW('Hygiene Data'!F122))),'Data Summary'!DV128="Yes"),OFFSET('Hygiene Data'!$F$7,0,10*ROW('Hygiene Data'!F122)),NA())</f>
        <v>#N/A</v>
      </c>
      <c r="BH128" s="101" t="e">
        <f ca="true">+IF(AND(ISNUMBER(OFFSET('Hygiene Data'!$F$9,0,10*ROW('Hygiene Data'!F122))),'Data Summary'!DW128="Yes"),OFFSET('Hygiene Data'!$F$9,0,10*ROW('Hygiene Data'!F122)),NA())</f>
        <v>#N/A</v>
      </c>
      <c r="BI128" s="101" t="e">
        <f ca="true">+IF(AND(ISNUMBER(OFFSET('Hygiene Data'!$G$5,0,10*ROW('Hygiene Data'!G122))),'Data Summary'!DX128="Yes"),OFFSET('Hygiene Data'!$G$5,0,10*ROW('Hygiene Data'!G122)),NA())</f>
        <v>#N/A</v>
      </c>
      <c r="BJ128" s="101" t="e">
        <f ca="true">+IF(AND(ISNUMBER(OFFSET('Hygiene Data'!$G$7,0,10*ROW('Hygiene Data'!G122))),'Data Summary'!DY128="Yes"),OFFSET('Hygiene Data'!$G$7,0,10*ROW('Hygiene Data'!G122)),NA())</f>
        <v>#N/A</v>
      </c>
      <c r="BK128" s="101" t="e">
        <f ca="true">+IF(AND(ISNUMBER(OFFSET('Hygiene Data'!$G$9,0,10*ROW('Hygiene Data'!G122))),'Data Summary'!DZ128="Yes"),OFFSET('Hygiene Data'!$G$9,0,10*ROW('Hygiene Data'!G122)),NA())</f>
        <v>#N/A</v>
      </c>
      <c r="BL128" s="101" t="e">
        <f ca="true">+IF(AND(ISNUMBER(OFFSET('Hygiene Data'!$H$5,0,10*ROW('Hygiene Data'!H122))),'Data Summary'!EA128="Yes"),OFFSET('Hygiene Data'!$H$5,0,10*ROW('Hygiene Data'!H122)),NA())</f>
        <v>#N/A</v>
      </c>
      <c r="BM128" s="101" t="e">
        <f ca="true">+IF(AND(ISNUMBER(OFFSET('Hygiene Data'!$H$7,0,10*ROW('Hygiene Data'!H122))),'Data Summary'!EB128="Yes"),OFFSET('Hygiene Data'!$H$7,0,10*ROW('Hygiene Data'!H122)),NA())</f>
        <v>#N/A</v>
      </c>
      <c r="BN128" s="101" t="e">
        <f ca="true">+IF(AND(ISNUMBER(OFFSET('Hygiene Data'!$H$9,0,10*ROW('Hygiene Data'!H122))),'Data Summary'!EC128="Yes"),OFFSET('Hygiene Data'!$H$9,0,10*ROW('Hygiene Data'!H122)),NA())</f>
        <v>#N/A</v>
      </c>
      <c r="BO128" s="101" t="e">
        <f ca="true">+IF(AND(ISNUMBER(OFFSET('Hygiene Data'!$I$5,0,10*ROW('Hygiene Data'!I122))),'Data Summary'!ED128="Yes"),OFFSET('Hygiene Data'!$I$5,0,10*ROW('Hygiene Data'!I122)),NA())</f>
        <v>#N/A</v>
      </c>
      <c r="BP128" s="101" t="e">
        <f ca="true">+IF(AND(ISNUMBER(OFFSET('Hygiene Data'!$I$7,0,10*ROW('Hygiene Data'!I122))),'Data Summary'!EE128="Yes"),OFFSET('Hygiene Data'!$I$7,0,10*ROW('Hygiene Data'!I122)),NA())</f>
        <v>#N/A</v>
      </c>
      <c r="BQ128" s="101" t="e">
        <f ca="true">+IF(AND(ISNUMBER(OFFSET('Hygiene Data'!$I$9,0,10*ROW('Hygiene Data'!I122))),'Data Summary'!EF128="Yes"),OFFSET('Hygiene Data'!$I$9,0,10*ROW('Hygiene Data'!I122)),NA())</f>
        <v>#N/A</v>
      </c>
    </row>
    <row xmlns:x14ac="http://schemas.microsoft.com/office/spreadsheetml/2009/9/ac" r="129" x14ac:dyDescent="0.2">
      <c r="A129" s="362" t="e">
        <f ca="true">+RIGHT('Data Summary'!A129,LEN('Data Summary'!A129)-9)</f>
        <v>#VALUE!</v>
      </c>
      <c r="B129" s="38" t="str">
        <f ca="true">+IF(ISTEXT('Data Summary'!B129),'Data Summary'!B129,"")</f>
        <v/>
      </c>
      <c r="C129" s="361" t="e">
        <f ca="true">+VALUE('Data Summary'!C129)</f>
        <v>#VALUE!</v>
      </c>
      <c r="D129" s="99" t="e">
        <f ca="true">+IF(AND(ISNUMBER(OFFSET('Water Data'!$D$4,0,10*ROW('Water Data'!D123))),'Data Summary'!BS129="Yes"),100-OFFSET('Water Data'!$D$4,0,10*ROW('Water Data'!D123)),NA())</f>
        <v>#N/A</v>
      </c>
      <c r="E129" s="99" t="e">
        <f ca="true">+IF(AND(ISNUMBER(OFFSET('Water Data'!$D$6,0,10*ROW('Water Data'!D123))),'Data Summary'!BT129="Yes"),OFFSET('Water Data'!$D$6,0,10*ROW('Water Data'!D123)),NA())</f>
        <v>#N/A</v>
      </c>
      <c r="F129" s="99" t="e">
        <f ca="true">+IF(AND(ISNUMBER(OFFSET('Water Data'!$D$9,0,10*ROW('Water Data'!D123))),'Data Summary'!BU129="Yes"),OFFSET('Water Data'!$D$9,0,10*ROW('Water Data'!D123)),NA())</f>
        <v>#N/A</v>
      </c>
      <c r="G129" s="99" t="e">
        <f ca="true">+IF(AND(ISNUMBER(OFFSET('Water Data'!$E$4,0,10*ROW('Water Data'!E123))),'Data Summary'!BV129="Yes"),100-OFFSET('Water Data'!$E$4,0,10*ROW('Water Data'!E123)),NA())</f>
        <v>#N/A</v>
      </c>
      <c r="H129" s="99" t="e">
        <f ca="true">+IF(AND(ISNUMBER(OFFSET('Water Data'!$E$6,0,10*ROW('Water Data'!E123))),'Data Summary'!BW129="Yes"),OFFSET('Water Data'!$E$6,0,10*ROW('Water Data'!E123)),NA())</f>
        <v>#N/A</v>
      </c>
      <c r="I129" s="99" t="e">
        <f ca="true">+IF(AND(ISNUMBER(OFFSET('Water Data'!$E$9,0,10*ROW('Water Data'!E123))),'Data Summary'!BX129="Yes"),OFFSET('Water Data'!$E$9,0,10*ROW('Water Data'!E123)),NA())</f>
        <v>#N/A</v>
      </c>
      <c r="J129" s="99" t="e">
        <f ca="true">+IF(AND(ISNUMBER(OFFSET('Water Data'!$F$4,0,10*ROW('Water Data'!F123))),'Data Summary'!BY129="Yes"),100-OFFSET('Water Data'!$F$4,0,10*ROW('Water Data'!F123)),NA())</f>
        <v>#N/A</v>
      </c>
      <c r="K129" s="99" t="e">
        <f ca="true">+IF(AND(ISNUMBER(OFFSET('Water Data'!$F$6,0,10*ROW('Water Data'!F123))),'Data Summary'!BZ129="Yes"),OFFSET('Water Data'!$F$6,0,10*ROW('Water Data'!F123)),NA())</f>
        <v>#N/A</v>
      </c>
      <c r="L129" s="99" t="e">
        <f ca="true">+IF(AND(ISNUMBER(OFFSET('Water Data'!$F$9,0,10*ROW('Water Data'!F123))),'Data Summary'!CA129="Yes"),OFFSET('Water Data'!$F$9,0,10*ROW('Water Data'!F123)),NA())</f>
        <v>#N/A</v>
      </c>
      <c r="M129" s="99" t="e">
        <f ca="true">+IF(AND(ISNUMBER(OFFSET('Water Data'!$G$4,0,10*ROW('Water Data'!G123))),'Data Summary'!CB129="Yes"),100-OFFSET('Water Data'!$G$4,0,10*ROW('Water Data'!G123)),NA())</f>
        <v>#N/A</v>
      </c>
      <c r="N129" s="99" t="e">
        <f ca="true">+IF(AND(ISNUMBER(OFFSET('Water Data'!$G$6,0,10*ROW('Water Data'!G123))),'Data Summary'!CC129="Yes"),OFFSET('Water Data'!$G$6,0,10*ROW('Water Data'!G123)),NA())</f>
        <v>#N/A</v>
      </c>
      <c r="O129" s="99" t="e">
        <f ca="true">+IF(AND(ISNUMBER(OFFSET('Water Data'!$G$9,0,10*ROW('Water Data'!G123))),'Data Summary'!CD129="Yes"),OFFSET('Water Data'!$G$9,0,10*ROW('Water Data'!G123)),NA())</f>
        <v>#N/A</v>
      </c>
      <c r="P129" s="99" t="e">
        <f ca="true">+IF(AND(ISNUMBER(OFFSET('Water Data'!$H$4,0,10*ROW('Water Data'!H123))),'Data Summary'!CE129="Yes"),100-OFFSET('Water Data'!$H$4,0,10*ROW('Water Data'!H123)),NA())</f>
        <v>#N/A</v>
      </c>
      <c r="Q129" s="99" t="e">
        <f ca="true">+IF(AND(ISNUMBER(OFFSET('Water Data'!$H$6,0,10*ROW('Water Data'!H123))),'Data Summary'!CF129="Yes"),OFFSET('Water Data'!$H$6,0,10*ROW('Water Data'!H123)),NA())</f>
        <v>#N/A</v>
      </c>
      <c r="R129" s="99" t="e">
        <f ca="true">+IF(AND(ISNUMBER(OFFSET('Water Data'!$H$9,0,10*ROW('Water Data'!H123))),'Data Summary'!CG129="Yes"),OFFSET('Water Data'!$H$9,0,10*ROW('Water Data'!H123)),NA())</f>
        <v>#N/A</v>
      </c>
      <c r="S129" s="99" t="e">
        <f ca="true">+IF(AND(ISNUMBER(OFFSET('Water Data'!$I$4,0,10*ROW('Water Data'!I123))),'Data Summary'!CH129="Yes"),100-OFFSET('Water Data'!$I$4,0,10*ROW('Water Data'!I123)),NA())</f>
        <v>#N/A</v>
      </c>
      <c r="T129" s="99" t="e">
        <f ca="true">+IF(AND(ISNUMBER(OFFSET('Water Data'!$I$6,0,10*ROW('Water Data'!I123))),'Data Summary'!CI129="Yes"),OFFSET('Water Data'!$I$6,0,10*ROW('Water Data'!I123)),NA())</f>
        <v>#N/A</v>
      </c>
      <c r="U129" s="99" t="e">
        <f ca="true">+IF(AND(ISNUMBER(OFFSET('Water Data'!$I$9,0,10*ROW('Water Data'!I123))),'Data Summary'!CJ129="Yes"),OFFSET('Water Data'!$I$9,0,10*ROW('Water Data'!I123)),NA())</f>
        <v>#N/A</v>
      </c>
      <c r="V129" s="100" t="e">
        <f ca="true">+IF(AND(ISNUMBER(OFFSET('Sanitation Data'!$D$4,0,10*ROW('Sanitation Data'!D123))),'Data Summary'!CK129="Yes"),100-OFFSET('Sanitation Data'!$D$4,0,10*ROW('Sanitation Data'!D123)),NA())</f>
        <v>#N/A</v>
      </c>
      <c r="W129" s="100" t="e">
        <f ca="true">+IF(AND(ISNUMBER(OFFSET('Sanitation Data'!$D$6,0,10*ROW('Sanitation Data'!D123))),'Data Summary'!CL129="Yes"),OFFSET('Sanitation Data'!$D$6,0,10*ROW('Sanitation Data'!D123)),NA())</f>
        <v>#N/A</v>
      </c>
      <c r="X129" s="100" t="e">
        <f ca="true">+IF(AND(ISNUMBER(OFFSET('Sanitation Data'!$D$10,0,10*ROW('Sanitation Data'!D123))),'Data Summary'!CM129="Yes"),OFFSET('Sanitation Data'!$D$10,0,10*ROW('Sanitation Data'!D123)),NA())</f>
        <v>#N/A</v>
      </c>
      <c r="Y129" s="100" t="e">
        <f ca="true">+IF(AND(ISNUMBER(OFFSET('Sanitation Data'!$D$11,0,10*ROW('Sanitation Data'!D123))),'Data Summary'!CN129="Yes"),OFFSET('Sanitation Data'!$D$11,0,10*ROW('Sanitation Data'!D123)),NA())</f>
        <v>#N/A</v>
      </c>
      <c r="Z129" s="100" t="e">
        <f ca="true">+IF(AND(ISNUMBER(OFFSET('Sanitation Data'!$D$12,0,10*ROW('Sanitation Data'!D123))),'Data Summary'!CO129="Yes"),OFFSET('Sanitation Data'!$D$12,0,10*ROW('Sanitation Data'!D123)),NA())</f>
        <v>#N/A</v>
      </c>
      <c r="AA129" s="100" t="e">
        <f ca="true">+IF(AND(ISNUMBER(OFFSET('Sanitation Data'!$E$4,0,10*ROW('Sanitation Data'!E123))),'Data Summary'!CP129="Yes"),100-OFFSET('Sanitation Data'!$E$4,0,10*ROW('Sanitation Data'!E123)),NA())</f>
        <v>#N/A</v>
      </c>
      <c r="AB129" s="100" t="e">
        <f ca="true">+IF(AND(ISNUMBER(OFFSET('Sanitation Data'!$E$6,0,10*ROW('Sanitation Data'!E123))),'Data Summary'!CQ129="Yes"),OFFSET('Sanitation Data'!$E$6,0,10*ROW('Sanitation Data'!E123)),NA())</f>
        <v>#N/A</v>
      </c>
      <c r="AC129" s="100" t="e">
        <f ca="true">+IF(AND(ISNUMBER(OFFSET('Sanitation Data'!$E$10,0,10*ROW('Sanitation Data'!E123))),'Data Summary'!CR129="Yes"),OFFSET('Sanitation Data'!$E$10,0,10*ROW('Sanitation Data'!E123)),NA())</f>
        <v>#N/A</v>
      </c>
      <c r="AD129" s="100" t="e">
        <f ca="true">+IF(AND(ISNUMBER(OFFSET('Sanitation Data'!$E$11,0,10*ROW('Sanitation Data'!E123))),'Data Summary'!CS129="Yes"),OFFSET('Sanitation Data'!$E$11,0,10*ROW('Sanitation Data'!E123)),NA())</f>
        <v>#N/A</v>
      </c>
      <c r="AE129" s="100" t="e">
        <f ca="true">+IF(AND(ISNUMBER(OFFSET('Sanitation Data'!$E$12,0,10*ROW('Sanitation Data'!E123))),'Data Summary'!CT129="Yes"),OFFSET('Sanitation Data'!$E$12,0,10*ROW('Sanitation Data'!E123)),NA())</f>
        <v>#N/A</v>
      </c>
      <c r="AF129" s="100" t="e">
        <f ca="true">+IF(AND(ISNUMBER(OFFSET('Sanitation Data'!$F$4,0,10*ROW('Sanitation Data'!F123))),'Data Summary'!CU129="Yes"),100-OFFSET('Sanitation Data'!$F$4,0,10*ROW('Sanitation Data'!F123)),NA())</f>
        <v>#N/A</v>
      </c>
      <c r="AG129" s="100" t="e">
        <f ca="true">+IF(AND(ISNUMBER(OFFSET('Sanitation Data'!$F$6,0,10*ROW('Sanitation Data'!F123))),'Data Summary'!CV129="Yes"),OFFSET('Sanitation Data'!$F$6,0,10*ROW('Sanitation Data'!F123)),NA())</f>
        <v>#N/A</v>
      </c>
      <c r="AH129" s="100" t="e">
        <f ca="true">+IF(AND(ISNUMBER(OFFSET('Sanitation Data'!$F$10,0,10*ROW('Sanitation Data'!F123))),'Data Summary'!CW129="Yes"),OFFSET('Sanitation Data'!$F$10,0,10*ROW('Sanitation Data'!F123)),NA())</f>
        <v>#N/A</v>
      </c>
      <c r="AI129" s="100" t="e">
        <f ca="true">+IF(AND(ISNUMBER(OFFSET('Sanitation Data'!$F$11,0,10*ROW('Sanitation Data'!F123))),'Data Summary'!CX129="Yes"),OFFSET('Sanitation Data'!$F$11,0,10*ROW('Sanitation Data'!F123)),NA())</f>
        <v>#N/A</v>
      </c>
      <c r="AJ129" s="100" t="e">
        <f ca="true">+IF(AND(ISNUMBER(OFFSET('Sanitation Data'!$F$12,0,10*ROW('Sanitation Data'!F123))),'Data Summary'!CY129="Yes"),OFFSET('Sanitation Data'!$F$12,0,10*ROW('Sanitation Data'!F123)),NA())</f>
        <v>#N/A</v>
      </c>
      <c r="AK129" s="100" t="e">
        <f ca="true">+IF(AND(ISNUMBER(OFFSET('Sanitation Data'!$G$4,0,10*ROW('Sanitation Data'!G123))),'Data Summary'!CZ129="Yes"),100-OFFSET('Sanitation Data'!$G$4,0,10*ROW('Sanitation Data'!G123)),NA())</f>
        <v>#N/A</v>
      </c>
      <c r="AL129" s="100" t="e">
        <f ca="true">+IF(AND(ISNUMBER(OFFSET('Sanitation Data'!$G$6,0,10*ROW('Sanitation Data'!G123))),'Data Summary'!DA129="Yes"),OFFSET('Sanitation Data'!$G$6,0,10*ROW('Sanitation Data'!G123)),NA())</f>
        <v>#N/A</v>
      </c>
      <c r="AM129" s="100" t="e">
        <f ca="true">+IF(AND(ISNUMBER(OFFSET('Sanitation Data'!$G$10,0,10*ROW('Sanitation Data'!G123))),'Data Summary'!DB129="Yes"),OFFSET('Sanitation Data'!$G$10,0,10*ROW('Sanitation Data'!G123)),NA())</f>
        <v>#N/A</v>
      </c>
      <c r="AN129" s="100" t="e">
        <f ca="true">+IF(AND(ISNUMBER(OFFSET('Sanitation Data'!$G$11,0,10*ROW('Sanitation Data'!G123))),'Data Summary'!DC129="Yes"),OFFSET('Sanitation Data'!$G$11,0,10*ROW('Sanitation Data'!G123)),NA())</f>
        <v>#N/A</v>
      </c>
      <c r="AO129" s="100" t="e">
        <f ca="true">+IF(AND(ISNUMBER(OFFSET('Sanitation Data'!$G$12,0,10*ROW('Sanitation Data'!G123))),'Data Summary'!DD129="Yes"),OFFSET('Sanitation Data'!$G$12,0,10*ROW('Sanitation Data'!G123)),NA())</f>
        <v>#N/A</v>
      </c>
      <c r="AP129" s="100" t="e">
        <f ca="true">+IF(AND(ISNUMBER(OFFSET('Sanitation Data'!$H$4,0,10*ROW('Sanitation Data'!H123))),'Data Summary'!DE129="Yes"),100-OFFSET('Sanitation Data'!$H$4,0,10*ROW('Sanitation Data'!H123)),NA())</f>
        <v>#N/A</v>
      </c>
      <c r="AQ129" s="100" t="e">
        <f ca="true">+IF(AND(ISNUMBER(OFFSET('Sanitation Data'!$H$6,0,10*ROW('Sanitation Data'!H123))),'Data Summary'!DF129="Yes"),OFFSET('Sanitation Data'!$H$6,0,10*ROW('Sanitation Data'!H123)),NA())</f>
        <v>#N/A</v>
      </c>
      <c r="AR129" s="100" t="e">
        <f ca="true">+IF(AND(ISNUMBER(OFFSET('Sanitation Data'!$H$10,0,10*ROW('Sanitation Data'!H123))),'Data Summary'!DG129="Yes"),OFFSET('Sanitation Data'!$H$10,0,10*ROW('Sanitation Data'!H123)),NA())</f>
        <v>#N/A</v>
      </c>
      <c r="AS129" s="100" t="e">
        <f ca="true">+IF(AND(ISNUMBER(OFFSET('Sanitation Data'!$H$11,0,10*ROW('Sanitation Data'!H123))),'Data Summary'!DH129="Yes"),OFFSET('Sanitation Data'!$H$11,0,10*ROW('Sanitation Data'!H123)),NA())</f>
        <v>#N/A</v>
      </c>
      <c r="AT129" s="100" t="e">
        <f ca="true">+IF(AND(ISNUMBER(OFFSET('Sanitation Data'!$H$12,0,10*ROW('Sanitation Data'!H123))),'Data Summary'!DI129="Yes"),OFFSET('Sanitation Data'!$H$12,0,10*ROW('Sanitation Data'!H123)),NA())</f>
        <v>#N/A</v>
      </c>
      <c r="AU129" s="100" t="e">
        <f ca="true">+IF(AND(ISNUMBER(OFFSET('Sanitation Data'!$I$4,0,10*ROW('Sanitation Data'!I123))),'Data Summary'!DJ129="Yes"),100-OFFSET('Sanitation Data'!$I$4,0,10*ROW('Sanitation Data'!I123)),NA())</f>
        <v>#N/A</v>
      </c>
      <c r="AV129" s="100" t="e">
        <f ca="true">+IF(AND(ISNUMBER(OFFSET('Sanitation Data'!$I$6,0,10*ROW('Sanitation Data'!I123))),'Data Summary'!DK129="Yes"),OFFSET('Sanitation Data'!$I$6,0,10*ROW('Sanitation Data'!I123)),NA())</f>
        <v>#N/A</v>
      </c>
      <c r="AW129" s="100" t="e">
        <f ca="true">+IF(AND(ISNUMBER(OFFSET('Sanitation Data'!$I$10,0,10*ROW('Sanitation Data'!I123))),'Data Summary'!DL129="Yes"),OFFSET('Sanitation Data'!$I$10,0,10*ROW('Sanitation Data'!I123)),NA())</f>
        <v>#N/A</v>
      </c>
      <c r="AX129" s="100" t="e">
        <f ca="true">+IF(AND(ISNUMBER(OFFSET('Sanitation Data'!$I$11,0,10*ROW('Sanitation Data'!I123))),'Data Summary'!DM129="Yes"),OFFSET('Sanitation Data'!$I$11,0,10*ROW('Sanitation Data'!I123)),NA())</f>
        <v>#N/A</v>
      </c>
      <c r="AY129" s="100" t="e">
        <f ca="true">+IF(AND(ISNUMBER(OFFSET('Sanitation Data'!$I$12,0,10*ROW('Sanitation Data'!I123))),'Data Summary'!DN129="Yes"),OFFSET('Sanitation Data'!$I$12,0,10*ROW('Sanitation Data'!I123)),NA())</f>
        <v>#N/A</v>
      </c>
      <c r="AZ129" s="101" t="e">
        <f ca="true">+IF(AND(ISNUMBER(OFFSET('Hygiene Data'!$D$5,0,10*ROW('Hygiene Data'!D123))),'Data Summary'!DO129="Yes"),OFFSET('Hygiene Data'!$D$5,0,10*ROW('Hygiene Data'!D123)),NA())</f>
        <v>#N/A</v>
      </c>
      <c r="BA129" s="101" t="e">
        <f ca="true">+IF(AND(ISNUMBER(OFFSET('Hygiene Data'!$D$7,0,10*ROW('Hygiene Data'!D123))),'Data Summary'!DP129="Yes"),OFFSET('Hygiene Data'!$D$7,0,10*ROW('Hygiene Data'!D123)),NA())</f>
        <v>#N/A</v>
      </c>
      <c r="BB129" s="101" t="e">
        <f ca="true">+IF(AND(ISNUMBER(OFFSET('Hygiene Data'!$D$9,0,10*ROW('Hygiene Data'!D123))),'Data Summary'!DQ129="Yes"),OFFSET('Hygiene Data'!$D$9,0,10*ROW('Hygiene Data'!D123)),NA())</f>
        <v>#N/A</v>
      </c>
      <c r="BC129" s="101" t="e">
        <f ca="true">+IF(AND(ISNUMBER(OFFSET('Hygiene Data'!$E$5,0,10*ROW('Hygiene Data'!E123))),'Data Summary'!DR129="Yes"),OFFSET('Hygiene Data'!$E$5,0,10*ROW('Hygiene Data'!E123)),NA())</f>
        <v>#N/A</v>
      </c>
      <c r="BD129" s="101" t="e">
        <f ca="true">+IF(AND(ISNUMBER(OFFSET('Hygiene Data'!$E$7,0,10*ROW('Hygiene Data'!E123))),'Data Summary'!DS129="Yes"),OFFSET('Hygiene Data'!$E$7,0,10*ROW('Hygiene Data'!E123)),NA())</f>
        <v>#N/A</v>
      </c>
      <c r="BE129" s="101" t="e">
        <f ca="true">+IF(AND(ISNUMBER(OFFSET('Hygiene Data'!$E$9,0,10*ROW('Hygiene Data'!E123))),'Data Summary'!DT129="Yes"),OFFSET('Hygiene Data'!$E$9,0,10*ROW('Hygiene Data'!E123)),NA())</f>
        <v>#N/A</v>
      </c>
      <c r="BF129" s="101" t="e">
        <f ca="true">+IF(AND(ISNUMBER(OFFSET('Hygiene Data'!$F$5,0,10*ROW('Hygiene Data'!F123))),'Data Summary'!DU129="Yes"),OFFSET('Hygiene Data'!$F$5,0,10*ROW('Hygiene Data'!F123)),NA())</f>
        <v>#N/A</v>
      </c>
      <c r="BG129" s="101" t="e">
        <f ca="true">+IF(AND(ISNUMBER(OFFSET('Hygiene Data'!$F$7,0,10*ROW('Hygiene Data'!F123))),'Data Summary'!DV129="Yes"),OFFSET('Hygiene Data'!$F$7,0,10*ROW('Hygiene Data'!F123)),NA())</f>
        <v>#N/A</v>
      </c>
      <c r="BH129" s="101" t="e">
        <f ca="true">+IF(AND(ISNUMBER(OFFSET('Hygiene Data'!$F$9,0,10*ROW('Hygiene Data'!F123))),'Data Summary'!DW129="Yes"),OFFSET('Hygiene Data'!$F$9,0,10*ROW('Hygiene Data'!F123)),NA())</f>
        <v>#N/A</v>
      </c>
      <c r="BI129" s="101" t="e">
        <f ca="true">+IF(AND(ISNUMBER(OFFSET('Hygiene Data'!$G$5,0,10*ROW('Hygiene Data'!G123))),'Data Summary'!DX129="Yes"),OFFSET('Hygiene Data'!$G$5,0,10*ROW('Hygiene Data'!G123)),NA())</f>
        <v>#N/A</v>
      </c>
      <c r="BJ129" s="101" t="e">
        <f ca="true">+IF(AND(ISNUMBER(OFFSET('Hygiene Data'!$G$7,0,10*ROW('Hygiene Data'!G123))),'Data Summary'!DY129="Yes"),OFFSET('Hygiene Data'!$G$7,0,10*ROW('Hygiene Data'!G123)),NA())</f>
        <v>#N/A</v>
      </c>
      <c r="BK129" s="101" t="e">
        <f ca="true">+IF(AND(ISNUMBER(OFFSET('Hygiene Data'!$G$9,0,10*ROW('Hygiene Data'!G123))),'Data Summary'!DZ129="Yes"),OFFSET('Hygiene Data'!$G$9,0,10*ROW('Hygiene Data'!G123)),NA())</f>
        <v>#N/A</v>
      </c>
      <c r="BL129" s="101" t="e">
        <f ca="true">+IF(AND(ISNUMBER(OFFSET('Hygiene Data'!$H$5,0,10*ROW('Hygiene Data'!H123))),'Data Summary'!EA129="Yes"),OFFSET('Hygiene Data'!$H$5,0,10*ROW('Hygiene Data'!H123)),NA())</f>
        <v>#N/A</v>
      </c>
      <c r="BM129" s="101" t="e">
        <f ca="true">+IF(AND(ISNUMBER(OFFSET('Hygiene Data'!$H$7,0,10*ROW('Hygiene Data'!H123))),'Data Summary'!EB129="Yes"),OFFSET('Hygiene Data'!$H$7,0,10*ROW('Hygiene Data'!H123)),NA())</f>
        <v>#N/A</v>
      </c>
      <c r="BN129" s="101" t="e">
        <f ca="true">+IF(AND(ISNUMBER(OFFSET('Hygiene Data'!$H$9,0,10*ROW('Hygiene Data'!H123))),'Data Summary'!EC129="Yes"),OFFSET('Hygiene Data'!$H$9,0,10*ROW('Hygiene Data'!H123)),NA())</f>
        <v>#N/A</v>
      </c>
      <c r="BO129" s="101" t="e">
        <f ca="true">+IF(AND(ISNUMBER(OFFSET('Hygiene Data'!$I$5,0,10*ROW('Hygiene Data'!I123))),'Data Summary'!ED129="Yes"),OFFSET('Hygiene Data'!$I$5,0,10*ROW('Hygiene Data'!I123)),NA())</f>
        <v>#N/A</v>
      </c>
      <c r="BP129" s="101" t="e">
        <f ca="true">+IF(AND(ISNUMBER(OFFSET('Hygiene Data'!$I$7,0,10*ROW('Hygiene Data'!I123))),'Data Summary'!EE129="Yes"),OFFSET('Hygiene Data'!$I$7,0,10*ROW('Hygiene Data'!I123)),NA())</f>
        <v>#N/A</v>
      </c>
      <c r="BQ129" s="101" t="e">
        <f ca="true">+IF(AND(ISNUMBER(OFFSET('Hygiene Data'!$I$9,0,10*ROW('Hygiene Data'!I123))),'Data Summary'!EF129="Yes"),OFFSET('Hygiene Data'!$I$9,0,10*ROW('Hygiene Data'!I123)),NA())</f>
        <v>#N/A</v>
      </c>
    </row>
    <row xmlns:x14ac="http://schemas.microsoft.com/office/spreadsheetml/2009/9/ac" r="130" x14ac:dyDescent="0.2">
      <c r="A130" s="362" t="e">
        <f ca="true">+RIGHT('Data Summary'!A130,LEN('Data Summary'!A130)-9)</f>
        <v>#VALUE!</v>
      </c>
      <c r="B130" s="38" t="str">
        <f ca="true">+IF(ISTEXT('Data Summary'!B130),'Data Summary'!B130,"")</f>
        <v/>
      </c>
      <c r="C130" s="361" t="e">
        <f ca="true">+VALUE('Data Summary'!C130)</f>
        <v>#VALUE!</v>
      </c>
      <c r="D130" s="99" t="e">
        <f ca="true">+IF(AND(ISNUMBER(OFFSET('Water Data'!$D$4,0,10*ROW('Water Data'!D124))),'Data Summary'!BS130="Yes"),100-OFFSET('Water Data'!$D$4,0,10*ROW('Water Data'!D124)),NA())</f>
        <v>#N/A</v>
      </c>
      <c r="E130" s="99" t="e">
        <f ca="true">+IF(AND(ISNUMBER(OFFSET('Water Data'!$D$6,0,10*ROW('Water Data'!D124))),'Data Summary'!BT130="Yes"),OFFSET('Water Data'!$D$6,0,10*ROW('Water Data'!D124)),NA())</f>
        <v>#N/A</v>
      </c>
      <c r="F130" s="99" t="e">
        <f ca="true">+IF(AND(ISNUMBER(OFFSET('Water Data'!$D$9,0,10*ROW('Water Data'!D124))),'Data Summary'!BU130="Yes"),OFFSET('Water Data'!$D$9,0,10*ROW('Water Data'!D124)),NA())</f>
        <v>#N/A</v>
      </c>
      <c r="G130" s="99" t="e">
        <f ca="true">+IF(AND(ISNUMBER(OFFSET('Water Data'!$E$4,0,10*ROW('Water Data'!E124))),'Data Summary'!BV130="Yes"),100-OFFSET('Water Data'!$E$4,0,10*ROW('Water Data'!E124)),NA())</f>
        <v>#N/A</v>
      </c>
      <c r="H130" s="99" t="e">
        <f ca="true">+IF(AND(ISNUMBER(OFFSET('Water Data'!$E$6,0,10*ROW('Water Data'!E124))),'Data Summary'!BW130="Yes"),OFFSET('Water Data'!$E$6,0,10*ROW('Water Data'!E124)),NA())</f>
        <v>#N/A</v>
      </c>
      <c r="I130" s="99" t="e">
        <f ca="true">+IF(AND(ISNUMBER(OFFSET('Water Data'!$E$9,0,10*ROW('Water Data'!E124))),'Data Summary'!BX130="Yes"),OFFSET('Water Data'!$E$9,0,10*ROW('Water Data'!E124)),NA())</f>
        <v>#N/A</v>
      </c>
      <c r="J130" s="99" t="e">
        <f ca="true">+IF(AND(ISNUMBER(OFFSET('Water Data'!$F$4,0,10*ROW('Water Data'!F124))),'Data Summary'!BY130="Yes"),100-OFFSET('Water Data'!$F$4,0,10*ROW('Water Data'!F124)),NA())</f>
        <v>#N/A</v>
      </c>
      <c r="K130" s="99" t="e">
        <f ca="true">+IF(AND(ISNUMBER(OFFSET('Water Data'!$F$6,0,10*ROW('Water Data'!F124))),'Data Summary'!BZ130="Yes"),OFFSET('Water Data'!$F$6,0,10*ROW('Water Data'!F124)),NA())</f>
        <v>#N/A</v>
      </c>
      <c r="L130" s="99" t="e">
        <f ca="true">+IF(AND(ISNUMBER(OFFSET('Water Data'!$F$9,0,10*ROW('Water Data'!F124))),'Data Summary'!CA130="Yes"),OFFSET('Water Data'!$F$9,0,10*ROW('Water Data'!F124)),NA())</f>
        <v>#N/A</v>
      </c>
      <c r="M130" s="99" t="e">
        <f ca="true">+IF(AND(ISNUMBER(OFFSET('Water Data'!$G$4,0,10*ROW('Water Data'!G124))),'Data Summary'!CB130="Yes"),100-OFFSET('Water Data'!$G$4,0,10*ROW('Water Data'!G124)),NA())</f>
        <v>#N/A</v>
      </c>
      <c r="N130" s="99" t="e">
        <f ca="true">+IF(AND(ISNUMBER(OFFSET('Water Data'!$G$6,0,10*ROW('Water Data'!G124))),'Data Summary'!CC130="Yes"),OFFSET('Water Data'!$G$6,0,10*ROW('Water Data'!G124)),NA())</f>
        <v>#N/A</v>
      </c>
      <c r="O130" s="99" t="e">
        <f ca="true">+IF(AND(ISNUMBER(OFFSET('Water Data'!$G$9,0,10*ROW('Water Data'!G124))),'Data Summary'!CD130="Yes"),OFFSET('Water Data'!$G$9,0,10*ROW('Water Data'!G124)),NA())</f>
        <v>#N/A</v>
      </c>
      <c r="P130" s="99" t="e">
        <f ca="true">+IF(AND(ISNUMBER(OFFSET('Water Data'!$H$4,0,10*ROW('Water Data'!H124))),'Data Summary'!CE130="Yes"),100-OFFSET('Water Data'!$H$4,0,10*ROW('Water Data'!H124)),NA())</f>
        <v>#N/A</v>
      </c>
      <c r="Q130" s="99" t="e">
        <f ca="true">+IF(AND(ISNUMBER(OFFSET('Water Data'!$H$6,0,10*ROW('Water Data'!H124))),'Data Summary'!CF130="Yes"),OFFSET('Water Data'!$H$6,0,10*ROW('Water Data'!H124)),NA())</f>
        <v>#N/A</v>
      </c>
      <c r="R130" s="99" t="e">
        <f ca="true">+IF(AND(ISNUMBER(OFFSET('Water Data'!$H$9,0,10*ROW('Water Data'!H124))),'Data Summary'!CG130="Yes"),OFFSET('Water Data'!$H$9,0,10*ROW('Water Data'!H124)),NA())</f>
        <v>#N/A</v>
      </c>
      <c r="S130" s="99" t="e">
        <f ca="true">+IF(AND(ISNUMBER(OFFSET('Water Data'!$I$4,0,10*ROW('Water Data'!I124))),'Data Summary'!CH130="Yes"),100-OFFSET('Water Data'!$I$4,0,10*ROW('Water Data'!I124)),NA())</f>
        <v>#N/A</v>
      </c>
      <c r="T130" s="99" t="e">
        <f ca="true">+IF(AND(ISNUMBER(OFFSET('Water Data'!$I$6,0,10*ROW('Water Data'!I124))),'Data Summary'!CI130="Yes"),OFFSET('Water Data'!$I$6,0,10*ROW('Water Data'!I124)),NA())</f>
        <v>#N/A</v>
      </c>
      <c r="U130" s="99" t="e">
        <f ca="true">+IF(AND(ISNUMBER(OFFSET('Water Data'!$I$9,0,10*ROW('Water Data'!I124))),'Data Summary'!CJ130="Yes"),OFFSET('Water Data'!$I$9,0,10*ROW('Water Data'!I124)),NA())</f>
        <v>#N/A</v>
      </c>
      <c r="V130" s="100" t="e">
        <f ca="true">+IF(AND(ISNUMBER(OFFSET('Sanitation Data'!$D$4,0,10*ROW('Sanitation Data'!D124))),'Data Summary'!CK130="Yes"),100-OFFSET('Sanitation Data'!$D$4,0,10*ROW('Sanitation Data'!D124)),NA())</f>
        <v>#N/A</v>
      </c>
      <c r="W130" s="100" t="e">
        <f ca="true">+IF(AND(ISNUMBER(OFFSET('Sanitation Data'!$D$6,0,10*ROW('Sanitation Data'!D124))),'Data Summary'!CL130="Yes"),OFFSET('Sanitation Data'!$D$6,0,10*ROW('Sanitation Data'!D124)),NA())</f>
        <v>#N/A</v>
      </c>
      <c r="X130" s="100" t="e">
        <f ca="true">+IF(AND(ISNUMBER(OFFSET('Sanitation Data'!$D$10,0,10*ROW('Sanitation Data'!D124))),'Data Summary'!CM130="Yes"),OFFSET('Sanitation Data'!$D$10,0,10*ROW('Sanitation Data'!D124)),NA())</f>
        <v>#N/A</v>
      </c>
      <c r="Y130" s="100" t="e">
        <f ca="true">+IF(AND(ISNUMBER(OFFSET('Sanitation Data'!$D$11,0,10*ROW('Sanitation Data'!D124))),'Data Summary'!CN130="Yes"),OFFSET('Sanitation Data'!$D$11,0,10*ROW('Sanitation Data'!D124)),NA())</f>
        <v>#N/A</v>
      </c>
      <c r="Z130" s="100" t="e">
        <f ca="true">+IF(AND(ISNUMBER(OFFSET('Sanitation Data'!$D$12,0,10*ROW('Sanitation Data'!D124))),'Data Summary'!CO130="Yes"),OFFSET('Sanitation Data'!$D$12,0,10*ROW('Sanitation Data'!D124)),NA())</f>
        <v>#N/A</v>
      </c>
      <c r="AA130" s="100" t="e">
        <f ca="true">+IF(AND(ISNUMBER(OFFSET('Sanitation Data'!$E$4,0,10*ROW('Sanitation Data'!E124))),'Data Summary'!CP130="Yes"),100-OFFSET('Sanitation Data'!$E$4,0,10*ROW('Sanitation Data'!E124)),NA())</f>
        <v>#N/A</v>
      </c>
      <c r="AB130" s="100" t="e">
        <f ca="true">+IF(AND(ISNUMBER(OFFSET('Sanitation Data'!$E$6,0,10*ROW('Sanitation Data'!E124))),'Data Summary'!CQ130="Yes"),OFFSET('Sanitation Data'!$E$6,0,10*ROW('Sanitation Data'!E124)),NA())</f>
        <v>#N/A</v>
      </c>
      <c r="AC130" s="100" t="e">
        <f ca="true">+IF(AND(ISNUMBER(OFFSET('Sanitation Data'!$E$10,0,10*ROW('Sanitation Data'!E124))),'Data Summary'!CR130="Yes"),OFFSET('Sanitation Data'!$E$10,0,10*ROW('Sanitation Data'!E124)),NA())</f>
        <v>#N/A</v>
      </c>
      <c r="AD130" s="100" t="e">
        <f ca="true">+IF(AND(ISNUMBER(OFFSET('Sanitation Data'!$E$11,0,10*ROW('Sanitation Data'!E124))),'Data Summary'!CS130="Yes"),OFFSET('Sanitation Data'!$E$11,0,10*ROW('Sanitation Data'!E124)),NA())</f>
        <v>#N/A</v>
      </c>
      <c r="AE130" s="100" t="e">
        <f ca="true">+IF(AND(ISNUMBER(OFFSET('Sanitation Data'!$E$12,0,10*ROW('Sanitation Data'!E124))),'Data Summary'!CT130="Yes"),OFFSET('Sanitation Data'!$E$12,0,10*ROW('Sanitation Data'!E124)),NA())</f>
        <v>#N/A</v>
      </c>
      <c r="AF130" s="100" t="e">
        <f ca="true">+IF(AND(ISNUMBER(OFFSET('Sanitation Data'!$F$4,0,10*ROW('Sanitation Data'!F124))),'Data Summary'!CU130="Yes"),100-OFFSET('Sanitation Data'!$F$4,0,10*ROW('Sanitation Data'!F124)),NA())</f>
        <v>#N/A</v>
      </c>
      <c r="AG130" s="100" t="e">
        <f ca="true">+IF(AND(ISNUMBER(OFFSET('Sanitation Data'!$F$6,0,10*ROW('Sanitation Data'!F124))),'Data Summary'!CV130="Yes"),OFFSET('Sanitation Data'!$F$6,0,10*ROW('Sanitation Data'!F124)),NA())</f>
        <v>#N/A</v>
      </c>
      <c r="AH130" s="100" t="e">
        <f ca="true">+IF(AND(ISNUMBER(OFFSET('Sanitation Data'!$F$10,0,10*ROW('Sanitation Data'!F124))),'Data Summary'!CW130="Yes"),OFFSET('Sanitation Data'!$F$10,0,10*ROW('Sanitation Data'!F124)),NA())</f>
        <v>#N/A</v>
      </c>
      <c r="AI130" s="100" t="e">
        <f ca="true">+IF(AND(ISNUMBER(OFFSET('Sanitation Data'!$F$11,0,10*ROW('Sanitation Data'!F124))),'Data Summary'!CX130="Yes"),OFFSET('Sanitation Data'!$F$11,0,10*ROW('Sanitation Data'!F124)),NA())</f>
        <v>#N/A</v>
      </c>
      <c r="AJ130" s="100" t="e">
        <f ca="true">+IF(AND(ISNUMBER(OFFSET('Sanitation Data'!$F$12,0,10*ROW('Sanitation Data'!F124))),'Data Summary'!CY130="Yes"),OFFSET('Sanitation Data'!$F$12,0,10*ROW('Sanitation Data'!F124)),NA())</f>
        <v>#N/A</v>
      </c>
      <c r="AK130" s="100" t="e">
        <f ca="true">+IF(AND(ISNUMBER(OFFSET('Sanitation Data'!$G$4,0,10*ROW('Sanitation Data'!G124))),'Data Summary'!CZ130="Yes"),100-OFFSET('Sanitation Data'!$G$4,0,10*ROW('Sanitation Data'!G124)),NA())</f>
        <v>#N/A</v>
      </c>
      <c r="AL130" s="100" t="e">
        <f ca="true">+IF(AND(ISNUMBER(OFFSET('Sanitation Data'!$G$6,0,10*ROW('Sanitation Data'!G124))),'Data Summary'!DA130="Yes"),OFFSET('Sanitation Data'!$G$6,0,10*ROW('Sanitation Data'!G124)),NA())</f>
        <v>#N/A</v>
      </c>
      <c r="AM130" s="100" t="e">
        <f ca="true">+IF(AND(ISNUMBER(OFFSET('Sanitation Data'!$G$10,0,10*ROW('Sanitation Data'!G124))),'Data Summary'!DB130="Yes"),OFFSET('Sanitation Data'!$G$10,0,10*ROW('Sanitation Data'!G124)),NA())</f>
        <v>#N/A</v>
      </c>
      <c r="AN130" s="100" t="e">
        <f ca="true">+IF(AND(ISNUMBER(OFFSET('Sanitation Data'!$G$11,0,10*ROW('Sanitation Data'!G124))),'Data Summary'!DC130="Yes"),OFFSET('Sanitation Data'!$G$11,0,10*ROW('Sanitation Data'!G124)),NA())</f>
        <v>#N/A</v>
      </c>
      <c r="AO130" s="100" t="e">
        <f ca="true">+IF(AND(ISNUMBER(OFFSET('Sanitation Data'!$G$12,0,10*ROW('Sanitation Data'!G124))),'Data Summary'!DD130="Yes"),OFFSET('Sanitation Data'!$G$12,0,10*ROW('Sanitation Data'!G124)),NA())</f>
        <v>#N/A</v>
      </c>
      <c r="AP130" s="100" t="e">
        <f ca="true">+IF(AND(ISNUMBER(OFFSET('Sanitation Data'!$H$4,0,10*ROW('Sanitation Data'!H124))),'Data Summary'!DE130="Yes"),100-OFFSET('Sanitation Data'!$H$4,0,10*ROW('Sanitation Data'!H124)),NA())</f>
        <v>#N/A</v>
      </c>
      <c r="AQ130" s="100" t="e">
        <f ca="true">+IF(AND(ISNUMBER(OFFSET('Sanitation Data'!$H$6,0,10*ROW('Sanitation Data'!H124))),'Data Summary'!DF130="Yes"),OFFSET('Sanitation Data'!$H$6,0,10*ROW('Sanitation Data'!H124)),NA())</f>
        <v>#N/A</v>
      </c>
      <c r="AR130" s="100" t="e">
        <f ca="true">+IF(AND(ISNUMBER(OFFSET('Sanitation Data'!$H$10,0,10*ROW('Sanitation Data'!H124))),'Data Summary'!DG130="Yes"),OFFSET('Sanitation Data'!$H$10,0,10*ROW('Sanitation Data'!H124)),NA())</f>
        <v>#N/A</v>
      </c>
      <c r="AS130" s="100" t="e">
        <f ca="true">+IF(AND(ISNUMBER(OFFSET('Sanitation Data'!$H$11,0,10*ROW('Sanitation Data'!H124))),'Data Summary'!DH130="Yes"),OFFSET('Sanitation Data'!$H$11,0,10*ROW('Sanitation Data'!H124)),NA())</f>
        <v>#N/A</v>
      </c>
      <c r="AT130" s="100" t="e">
        <f ca="true">+IF(AND(ISNUMBER(OFFSET('Sanitation Data'!$H$12,0,10*ROW('Sanitation Data'!H124))),'Data Summary'!DI130="Yes"),OFFSET('Sanitation Data'!$H$12,0,10*ROW('Sanitation Data'!H124)),NA())</f>
        <v>#N/A</v>
      </c>
      <c r="AU130" s="100" t="e">
        <f ca="true">+IF(AND(ISNUMBER(OFFSET('Sanitation Data'!$I$4,0,10*ROW('Sanitation Data'!I124))),'Data Summary'!DJ130="Yes"),100-OFFSET('Sanitation Data'!$I$4,0,10*ROW('Sanitation Data'!I124)),NA())</f>
        <v>#N/A</v>
      </c>
      <c r="AV130" s="100" t="e">
        <f ca="true">+IF(AND(ISNUMBER(OFFSET('Sanitation Data'!$I$6,0,10*ROW('Sanitation Data'!I124))),'Data Summary'!DK130="Yes"),OFFSET('Sanitation Data'!$I$6,0,10*ROW('Sanitation Data'!I124)),NA())</f>
        <v>#N/A</v>
      </c>
      <c r="AW130" s="100" t="e">
        <f ca="true">+IF(AND(ISNUMBER(OFFSET('Sanitation Data'!$I$10,0,10*ROW('Sanitation Data'!I124))),'Data Summary'!DL130="Yes"),OFFSET('Sanitation Data'!$I$10,0,10*ROW('Sanitation Data'!I124)),NA())</f>
        <v>#N/A</v>
      </c>
      <c r="AX130" s="100" t="e">
        <f ca="true">+IF(AND(ISNUMBER(OFFSET('Sanitation Data'!$I$11,0,10*ROW('Sanitation Data'!I124))),'Data Summary'!DM130="Yes"),OFFSET('Sanitation Data'!$I$11,0,10*ROW('Sanitation Data'!I124)),NA())</f>
        <v>#N/A</v>
      </c>
      <c r="AY130" s="100" t="e">
        <f ca="true">+IF(AND(ISNUMBER(OFFSET('Sanitation Data'!$I$12,0,10*ROW('Sanitation Data'!I124))),'Data Summary'!DN130="Yes"),OFFSET('Sanitation Data'!$I$12,0,10*ROW('Sanitation Data'!I124)),NA())</f>
        <v>#N/A</v>
      </c>
      <c r="AZ130" s="101" t="e">
        <f ca="true">+IF(AND(ISNUMBER(OFFSET('Hygiene Data'!$D$5,0,10*ROW('Hygiene Data'!D124))),'Data Summary'!DO130="Yes"),OFFSET('Hygiene Data'!$D$5,0,10*ROW('Hygiene Data'!D124)),NA())</f>
        <v>#N/A</v>
      </c>
      <c r="BA130" s="101" t="e">
        <f ca="true">+IF(AND(ISNUMBER(OFFSET('Hygiene Data'!$D$7,0,10*ROW('Hygiene Data'!D124))),'Data Summary'!DP130="Yes"),OFFSET('Hygiene Data'!$D$7,0,10*ROW('Hygiene Data'!D124)),NA())</f>
        <v>#N/A</v>
      </c>
      <c r="BB130" s="101" t="e">
        <f ca="true">+IF(AND(ISNUMBER(OFFSET('Hygiene Data'!$D$9,0,10*ROW('Hygiene Data'!D124))),'Data Summary'!DQ130="Yes"),OFFSET('Hygiene Data'!$D$9,0,10*ROW('Hygiene Data'!D124)),NA())</f>
        <v>#N/A</v>
      </c>
      <c r="BC130" s="101" t="e">
        <f ca="true">+IF(AND(ISNUMBER(OFFSET('Hygiene Data'!$E$5,0,10*ROW('Hygiene Data'!E124))),'Data Summary'!DR130="Yes"),OFFSET('Hygiene Data'!$E$5,0,10*ROW('Hygiene Data'!E124)),NA())</f>
        <v>#N/A</v>
      </c>
      <c r="BD130" s="101" t="e">
        <f ca="true">+IF(AND(ISNUMBER(OFFSET('Hygiene Data'!$E$7,0,10*ROW('Hygiene Data'!E124))),'Data Summary'!DS130="Yes"),OFFSET('Hygiene Data'!$E$7,0,10*ROW('Hygiene Data'!E124)),NA())</f>
        <v>#N/A</v>
      </c>
      <c r="BE130" s="101" t="e">
        <f ca="true">+IF(AND(ISNUMBER(OFFSET('Hygiene Data'!$E$9,0,10*ROW('Hygiene Data'!E124))),'Data Summary'!DT130="Yes"),OFFSET('Hygiene Data'!$E$9,0,10*ROW('Hygiene Data'!E124)),NA())</f>
        <v>#N/A</v>
      </c>
      <c r="BF130" s="101" t="e">
        <f ca="true">+IF(AND(ISNUMBER(OFFSET('Hygiene Data'!$F$5,0,10*ROW('Hygiene Data'!F124))),'Data Summary'!DU130="Yes"),OFFSET('Hygiene Data'!$F$5,0,10*ROW('Hygiene Data'!F124)),NA())</f>
        <v>#N/A</v>
      </c>
      <c r="BG130" s="101" t="e">
        <f ca="true">+IF(AND(ISNUMBER(OFFSET('Hygiene Data'!$F$7,0,10*ROW('Hygiene Data'!F124))),'Data Summary'!DV130="Yes"),OFFSET('Hygiene Data'!$F$7,0,10*ROW('Hygiene Data'!F124)),NA())</f>
        <v>#N/A</v>
      </c>
      <c r="BH130" s="101" t="e">
        <f ca="true">+IF(AND(ISNUMBER(OFFSET('Hygiene Data'!$F$9,0,10*ROW('Hygiene Data'!F124))),'Data Summary'!DW130="Yes"),OFFSET('Hygiene Data'!$F$9,0,10*ROW('Hygiene Data'!F124)),NA())</f>
        <v>#N/A</v>
      </c>
      <c r="BI130" s="101" t="e">
        <f ca="true">+IF(AND(ISNUMBER(OFFSET('Hygiene Data'!$G$5,0,10*ROW('Hygiene Data'!G124))),'Data Summary'!DX130="Yes"),OFFSET('Hygiene Data'!$G$5,0,10*ROW('Hygiene Data'!G124)),NA())</f>
        <v>#N/A</v>
      </c>
      <c r="BJ130" s="101" t="e">
        <f ca="true">+IF(AND(ISNUMBER(OFFSET('Hygiene Data'!$G$7,0,10*ROW('Hygiene Data'!G124))),'Data Summary'!DY130="Yes"),OFFSET('Hygiene Data'!$G$7,0,10*ROW('Hygiene Data'!G124)),NA())</f>
        <v>#N/A</v>
      </c>
      <c r="BK130" s="101" t="e">
        <f ca="true">+IF(AND(ISNUMBER(OFFSET('Hygiene Data'!$G$9,0,10*ROW('Hygiene Data'!G124))),'Data Summary'!DZ130="Yes"),OFFSET('Hygiene Data'!$G$9,0,10*ROW('Hygiene Data'!G124)),NA())</f>
        <v>#N/A</v>
      </c>
      <c r="BL130" s="101" t="e">
        <f ca="true">+IF(AND(ISNUMBER(OFFSET('Hygiene Data'!$H$5,0,10*ROW('Hygiene Data'!H124))),'Data Summary'!EA130="Yes"),OFFSET('Hygiene Data'!$H$5,0,10*ROW('Hygiene Data'!H124)),NA())</f>
        <v>#N/A</v>
      </c>
      <c r="BM130" s="101" t="e">
        <f ca="true">+IF(AND(ISNUMBER(OFFSET('Hygiene Data'!$H$7,0,10*ROW('Hygiene Data'!H124))),'Data Summary'!EB130="Yes"),OFFSET('Hygiene Data'!$H$7,0,10*ROW('Hygiene Data'!H124)),NA())</f>
        <v>#N/A</v>
      </c>
      <c r="BN130" s="101" t="e">
        <f ca="true">+IF(AND(ISNUMBER(OFFSET('Hygiene Data'!$H$9,0,10*ROW('Hygiene Data'!H124))),'Data Summary'!EC130="Yes"),OFFSET('Hygiene Data'!$H$9,0,10*ROW('Hygiene Data'!H124)),NA())</f>
        <v>#N/A</v>
      </c>
      <c r="BO130" s="101" t="e">
        <f ca="true">+IF(AND(ISNUMBER(OFFSET('Hygiene Data'!$I$5,0,10*ROW('Hygiene Data'!I124))),'Data Summary'!ED130="Yes"),OFFSET('Hygiene Data'!$I$5,0,10*ROW('Hygiene Data'!I124)),NA())</f>
        <v>#N/A</v>
      </c>
      <c r="BP130" s="101" t="e">
        <f ca="true">+IF(AND(ISNUMBER(OFFSET('Hygiene Data'!$I$7,0,10*ROW('Hygiene Data'!I124))),'Data Summary'!EE130="Yes"),OFFSET('Hygiene Data'!$I$7,0,10*ROW('Hygiene Data'!I124)),NA())</f>
        <v>#N/A</v>
      </c>
      <c r="BQ130" s="101" t="e">
        <f ca="true">+IF(AND(ISNUMBER(OFFSET('Hygiene Data'!$I$9,0,10*ROW('Hygiene Data'!I124))),'Data Summary'!EF130="Yes"),OFFSET('Hygiene Data'!$I$9,0,10*ROW('Hygiene Data'!I124)),NA())</f>
        <v>#N/A</v>
      </c>
    </row>
    <row xmlns:x14ac="http://schemas.microsoft.com/office/spreadsheetml/2009/9/ac" r="131" x14ac:dyDescent="0.2">
      <c r="A131" s="362" t="e">
        <f ca="true">+RIGHT('Data Summary'!A131,LEN('Data Summary'!A131)-9)</f>
        <v>#VALUE!</v>
      </c>
      <c r="B131" s="38" t="str">
        <f ca="true">+IF(ISTEXT('Data Summary'!B131),'Data Summary'!B131,"")</f>
        <v/>
      </c>
      <c r="C131" s="361" t="e">
        <f ca="true">+VALUE('Data Summary'!C131)</f>
        <v>#VALUE!</v>
      </c>
      <c r="D131" s="99" t="e">
        <f ca="true">+IF(AND(ISNUMBER(OFFSET('Water Data'!$D$4,0,10*ROW('Water Data'!D125))),'Data Summary'!BS131="Yes"),100-OFFSET('Water Data'!$D$4,0,10*ROW('Water Data'!D125)),NA())</f>
        <v>#N/A</v>
      </c>
      <c r="E131" s="99" t="e">
        <f ca="true">+IF(AND(ISNUMBER(OFFSET('Water Data'!$D$6,0,10*ROW('Water Data'!D125))),'Data Summary'!BT131="Yes"),OFFSET('Water Data'!$D$6,0,10*ROW('Water Data'!D125)),NA())</f>
        <v>#N/A</v>
      </c>
      <c r="F131" s="99" t="e">
        <f ca="true">+IF(AND(ISNUMBER(OFFSET('Water Data'!$D$9,0,10*ROW('Water Data'!D125))),'Data Summary'!BU131="Yes"),OFFSET('Water Data'!$D$9,0,10*ROW('Water Data'!D125)),NA())</f>
        <v>#N/A</v>
      </c>
      <c r="G131" s="99" t="e">
        <f ca="true">+IF(AND(ISNUMBER(OFFSET('Water Data'!$E$4,0,10*ROW('Water Data'!E125))),'Data Summary'!BV131="Yes"),100-OFFSET('Water Data'!$E$4,0,10*ROW('Water Data'!E125)),NA())</f>
        <v>#N/A</v>
      </c>
      <c r="H131" s="99" t="e">
        <f ca="true">+IF(AND(ISNUMBER(OFFSET('Water Data'!$E$6,0,10*ROW('Water Data'!E125))),'Data Summary'!BW131="Yes"),OFFSET('Water Data'!$E$6,0,10*ROW('Water Data'!E125)),NA())</f>
        <v>#N/A</v>
      </c>
      <c r="I131" s="99" t="e">
        <f ca="true">+IF(AND(ISNUMBER(OFFSET('Water Data'!$E$9,0,10*ROW('Water Data'!E125))),'Data Summary'!BX131="Yes"),OFFSET('Water Data'!$E$9,0,10*ROW('Water Data'!E125)),NA())</f>
        <v>#N/A</v>
      </c>
      <c r="J131" s="99" t="e">
        <f ca="true">+IF(AND(ISNUMBER(OFFSET('Water Data'!$F$4,0,10*ROW('Water Data'!F125))),'Data Summary'!BY131="Yes"),100-OFFSET('Water Data'!$F$4,0,10*ROW('Water Data'!F125)),NA())</f>
        <v>#N/A</v>
      </c>
      <c r="K131" s="99" t="e">
        <f ca="true">+IF(AND(ISNUMBER(OFFSET('Water Data'!$F$6,0,10*ROW('Water Data'!F125))),'Data Summary'!BZ131="Yes"),OFFSET('Water Data'!$F$6,0,10*ROW('Water Data'!F125)),NA())</f>
        <v>#N/A</v>
      </c>
      <c r="L131" s="99" t="e">
        <f ca="true">+IF(AND(ISNUMBER(OFFSET('Water Data'!$F$9,0,10*ROW('Water Data'!F125))),'Data Summary'!CA131="Yes"),OFFSET('Water Data'!$F$9,0,10*ROW('Water Data'!F125)),NA())</f>
        <v>#N/A</v>
      </c>
      <c r="M131" s="99" t="e">
        <f ca="true">+IF(AND(ISNUMBER(OFFSET('Water Data'!$G$4,0,10*ROW('Water Data'!G125))),'Data Summary'!CB131="Yes"),100-OFFSET('Water Data'!$G$4,0,10*ROW('Water Data'!G125)),NA())</f>
        <v>#N/A</v>
      </c>
      <c r="N131" s="99" t="e">
        <f ca="true">+IF(AND(ISNUMBER(OFFSET('Water Data'!$G$6,0,10*ROW('Water Data'!G125))),'Data Summary'!CC131="Yes"),OFFSET('Water Data'!$G$6,0,10*ROW('Water Data'!G125)),NA())</f>
        <v>#N/A</v>
      </c>
      <c r="O131" s="99" t="e">
        <f ca="true">+IF(AND(ISNUMBER(OFFSET('Water Data'!$G$9,0,10*ROW('Water Data'!G125))),'Data Summary'!CD131="Yes"),OFFSET('Water Data'!$G$9,0,10*ROW('Water Data'!G125)),NA())</f>
        <v>#N/A</v>
      </c>
      <c r="P131" s="99" t="e">
        <f ca="true">+IF(AND(ISNUMBER(OFFSET('Water Data'!$H$4,0,10*ROW('Water Data'!H125))),'Data Summary'!CE131="Yes"),100-OFFSET('Water Data'!$H$4,0,10*ROW('Water Data'!H125)),NA())</f>
        <v>#N/A</v>
      </c>
      <c r="Q131" s="99" t="e">
        <f ca="true">+IF(AND(ISNUMBER(OFFSET('Water Data'!$H$6,0,10*ROW('Water Data'!H125))),'Data Summary'!CF131="Yes"),OFFSET('Water Data'!$H$6,0,10*ROW('Water Data'!H125)),NA())</f>
        <v>#N/A</v>
      </c>
      <c r="R131" s="99" t="e">
        <f ca="true">+IF(AND(ISNUMBER(OFFSET('Water Data'!$H$9,0,10*ROW('Water Data'!H125))),'Data Summary'!CG131="Yes"),OFFSET('Water Data'!$H$9,0,10*ROW('Water Data'!H125)),NA())</f>
        <v>#N/A</v>
      </c>
      <c r="S131" s="99" t="e">
        <f ca="true">+IF(AND(ISNUMBER(OFFSET('Water Data'!$I$4,0,10*ROW('Water Data'!I125))),'Data Summary'!CH131="Yes"),100-OFFSET('Water Data'!$I$4,0,10*ROW('Water Data'!I125)),NA())</f>
        <v>#N/A</v>
      </c>
      <c r="T131" s="99" t="e">
        <f ca="true">+IF(AND(ISNUMBER(OFFSET('Water Data'!$I$6,0,10*ROW('Water Data'!I125))),'Data Summary'!CI131="Yes"),OFFSET('Water Data'!$I$6,0,10*ROW('Water Data'!I125)),NA())</f>
        <v>#N/A</v>
      </c>
      <c r="U131" s="99" t="e">
        <f ca="true">+IF(AND(ISNUMBER(OFFSET('Water Data'!$I$9,0,10*ROW('Water Data'!I125))),'Data Summary'!CJ131="Yes"),OFFSET('Water Data'!$I$9,0,10*ROW('Water Data'!I125)),NA())</f>
        <v>#N/A</v>
      </c>
      <c r="V131" s="100" t="e">
        <f ca="true">+IF(AND(ISNUMBER(OFFSET('Sanitation Data'!$D$4,0,10*ROW('Sanitation Data'!D125))),'Data Summary'!CK131="Yes"),100-OFFSET('Sanitation Data'!$D$4,0,10*ROW('Sanitation Data'!D125)),NA())</f>
        <v>#N/A</v>
      </c>
      <c r="W131" s="100" t="e">
        <f ca="true">+IF(AND(ISNUMBER(OFFSET('Sanitation Data'!$D$6,0,10*ROW('Sanitation Data'!D125))),'Data Summary'!CL131="Yes"),OFFSET('Sanitation Data'!$D$6,0,10*ROW('Sanitation Data'!D125)),NA())</f>
        <v>#N/A</v>
      </c>
      <c r="X131" s="100" t="e">
        <f ca="true">+IF(AND(ISNUMBER(OFFSET('Sanitation Data'!$D$10,0,10*ROW('Sanitation Data'!D125))),'Data Summary'!CM131="Yes"),OFFSET('Sanitation Data'!$D$10,0,10*ROW('Sanitation Data'!D125)),NA())</f>
        <v>#N/A</v>
      </c>
      <c r="Y131" s="100" t="e">
        <f ca="true">+IF(AND(ISNUMBER(OFFSET('Sanitation Data'!$D$11,0,10*ROW('Sanitation Data'!D125))),'Data Summary'!CN131="Yes"),OFFSET('Sanitation Data'!$D$11,0,10*ROW('Sanitation Data'!D125)),NA())</f>
        <v>#N/A</v>
      </c>
      <c r="Z131" s="100" t="e">
        <f ca="true">+IF(AND(ISNUMBER(OFFSET('Sanitation Data'!$D$12,0,10*ROW('Sanitation Data'!D125))),'Data Summary'!CO131="Yes"),OFFSET('Sanitation Data'!$D$12,0,10*ROW('Sanitation Data'!D125)),NA())</f>
        <v>#N/A</v>
      </c>
      <c r="AA131" s="100" t="e">
        <f ca="true">+IF(AND(ISNUMBER(OFFSET('Sanitation Data'!$E$4,0,10*ROW('Sanitation Data'!E125))),'Data Summary'!CP131="Yes"),100-OFFSET('Sanitation Data'!$E$4,0,10*ROW('Sanitation Data'!E125)),NA())</f>
        <v>#N/A</v>
      </c>
      <c r="AB131" s="100" t="e">
        <f ca="true">+IF(AND(ISNUMBER(OFFSET('Sanitation Data'!$E$6,0,10*ROW('Sanitation Data'!E125))),'Data Summary'!CQ131="Yes"),OFFSET('Sanitation Data'!$E$6,0,10*ROW('Sanitation Data'!E125)),NA())</f>
        <v>#N/A</v>
      </c>
      <c r="AC131" s="100" t="e">
        <f ca="true">+IF(AND(ISNUMBER(OFFSET('Sanitation Data'!$E$10,0,10*ROW('Sanitation Data'!E125))),'Data Summary'!CR131="Yes"),OFFSET('Sanitation Data'!$E$10,0,10*ROW('Sanitation Data'!E125)),NA())</f>
        <v>#N/A</v>
      </c>
      <c r="AD131" s="100" t="e">
        <f ca="true">+IF(AND(ISNUMBER(OFFSET('Sanitation Data'!$E$11,0,10*ROW('Sanitation Data'!E125))),'Data Summary'!CS131="Yes"),OFFSET('Sanitation Data'!$E$11,0,10*ROW('Sanitation Data'!E125)),NA())</f>
        <v>#N/A</v>
      </c>
      <c r="AE131" s="100" t="e">
        <f ca="true">+IF(AND(ISNUMBER(OFFSET('Sanitation Data'!$E$12,0,10*ROW('Sanitation Data'!E125))),'Data Summary'!CT131="Yes"),OFFSET('Sanitation Data'!$E$12,0,10*ROW('Sanitation Data'!E125)),NA())</f>
        <v>#N/A</v>
      </c>
      <c r="AF131" s="100" t="e">
        <f ca="true">+IF(AND(ISNUMBER(OFFSET('Sanitation Data'!$F$4,0,10*ROW('Sanitation Data'!F125))),'Data Summary'!CU131="Yes"),100-OFFSET('Sanitation Data'!$F$4,0,10*ROW('Sanitation Data'!F125)),NA())</f>
        <v>#N/A</v>
      </c>
      <c r="AG131" s="100" t="e">
        <f ca="true">+IF(AND(ISNUMBER(OFFSET('Sanitation Data'!$F$6,0,10*ROW('Sanitation Data'!F125))),'Data Summary'!CV131="Yes"),OFFSET('Sanitation Data'!$F$6,0,10*ROW('Sanitation Data'!F125)),NA())</f>
        <v>#N/A</v>
      </c>
      <c r="AH131" s="100" t="e">
        <f ca="true">+IF(AND(ISNUMBER(OFFSET('Sanitation Data'!$F$10,0,10*ROW('Sanitation Data'!F125))),'Data Summary'!CW131="Yes"),OFFSET('Sanitation Data'!$F$10,0,10*ROW('Sanitation Data'!F125)),NA())</f>
        <v>#N/A</v>
      </c>
      <c r="AI131" s="100" t="e">
        <f ca="true">+IF(AND(ISNUMBER(OFFSET('Sanitation Data'!$F$11,0,10*ROW('Sanitation Data'!F125))),'Data Summary'!CX131="Yes"),OFFSET('Sanitation Data'!$F$11,0,10*ROW('Sanitation Data'!F125)),NA())</f>
        <v>#N/A</v>
      </c>
      <c r="AJ131" s="100" t="e">
        <f ca="true">+IF(AND(ISNUMBER(OFFSET('Sanitation Data'!$F$12,0,10*ROW('Sanitation Data'!F125))),'Data Summary'!CY131="Yes"),OFFSET('Sanitation Data'!$F$12,0,10*ROW('Sanitation Data'!F125)),NA())</f>
        <v>#N/A</v>
      </c>
      <c r="AK131" s="100" t="e">
        <f ca="true">+IF(AND(ISNUMBER(OFFSET('Sanitation Data'!$G$4,0,10*ROW('Sanitation Data'!G125))),'Data Summary'!CZ131="Yes"),100-OFFSET('Sanitation Data'!$G$4,0,10*ROW('Sanitation Data'!G125)),NA())</f>
        <v>#N/A</v>
      </c>
      <c r="AL131" s="100" t="e">
        <f ca="true">+IF(AND(ISNUMBER(OFFSET('Sanitation Data'!$G$6,0,10*ROW('Sanitation Data'!G125))),'Data Summary'!DA131="Yes"),OFFSET('Sanitation Data'!$G$6,0,10*ROW('Sanitation Data'!G125)),NA())</f>
        <v>#N/A</v>
      </c>
      <c r="AM131" s="100" t="e">
        <f ca="true">+IF(AND(ISNUMBER(OFFSET('Sanitation Data'!$G$10,0,10*ROW('Sanitation Data'!G125))),'Data Summary'!DB131="Yes"),OFFSET('Sanitation Data'!$G$10,0,10*ROW('Sanitation Data'!G125)),NA())</f>
        <v>#N/A</v>
      </c>
      <c r="AN131" s="100" t="e">
        <f ca="true">+IF(AND(ISNUMBER(OFFSET('Sanitation Data'!$G$11,0,10*ROW('Sanitation Data'!G125))),'Data Summary'!DC131="Yes"),OFFSET('Sanitation Data'!$G$11,0,10*ROW('Sanitation Data'!G125)),NA())</f>
        <v>#N/A</v>
      </c>
      <c r="AO131" s="100" t="e">
        <f ca="true">+IF(AND(ISNUMBER(OFFSET('Sanitation Data'!$G$12,0,10*ROW('Sanitation Data'!G125))),'Data Summary'!DD131="Yes"),OFFSET('Sanitation Data'!$G$12,0,10*ROW('Sanitation Data'!G125)),NA())</f>
        <v>#N/A</v>
      </c>
      <c r="AP131" s="100" t="e">
        <f ca="true">+IF(AND(ISNUMBER(OFFSET('Sanitation Data'!$H$4,0,10*ROW('Sanitation Data'!H125))),'Data Summary'!DE131="Yes"),100-OFFSET('Sanitation Data'!$H$4,0,10*ROW('Sanitation Data'!H125)),NA())</f>
        <v>#N/A</v>
      </c>
      <c r="AQ131" s="100" t="e">
        <f ca="true">+IF(AND(ISNUMBER(OFFSET('Sanitation Data'!$H$6,0,10*ROW('Sanitation Data'!H125))),'Data Summary'!DF131="Yes"),OFFSET('Sanitation Data'!$H$6,0,10*ROW('Sanitation Data'!H125)),NA())</f>
        <v>#N/A</v>
      </c>
      <c r="AR131" s="100" t="e">
        <f ca="true">+IF(AND(ISNUMBER(OFFSET('Sanitation Data'!$H$10,0,10*ROW('Sanitation Data'!H125))),'Data Summary'!DG131="Yes"),OFFSET('Sanitation Data'!$H$10,0,10*ROW('Sanitation Data'!H125)),NA())</f>
        <v>#N/A</v>
      </c>
      <c r="AS131" s="100" t="e">
        <f ca="true">+IF(AND(ISNUMBER(OFFSET('Sanitation Data'!$H$11,0,10*ROW('Sanitation Data'!H125))),'Data Summary'!DH131="Yes"),OFFSET('Sanitation Data'!$H$11,0,10*ROW('Sanitation Data'!H125)),NA())</f>
        <v>#N/A</v>
      </c>
      <c r="AT131" s="100" t="e">
        <f ca="true">+IF(AND(ISNUMBER(OFFSET('Sanitation Data'!$H$12,0,10*ROW('Sanitation Data'!H125))),'Data Summary'!DI131="Yes"),OFFSET('Sanitation Data'!$H$12,0,10*ROW('Sanitation Data'!H125)),NA())</f>
        <v>#N/A</v>
      </c>
      <c r="AU131" s="100" t="e">
        <f ca="true">+IF(AND(ISNUMBER(OFFSET('Sanitation Data'!$I$4,0,10*ROW('Sanitation Data'!I125))),'Data Summary'!DJ131="Yes"),100-OFFSET('Sanitation Data'!$I$4,0,10*ROW('Sanitation Data'!I125)),NA())</f>
        <v>#N/A</v>
      </c>
      <c r="AV131" s="100" t="e">
        <f ca="true">+IF(AND(ISNUMBER(OFFSET('Sanitation Data'!$I$6,0,10*ROW('Sanitation Data'!I125))),'Data Summary'!DK131="Yes"),OFFSET('Sanitation Data'!$I$6,0,10*ROW('Sanitation Data'!I125)),NA())</f>
        <v>#N/A</v>
      </c>
      <c r="AW131" s="100" t="e">
        <f ca="true">+IF(AND(ISNUMBER(OFFSET('Sanitation Data'!$I$10,0,10*ROW('Sanitation Data'!I125))),'Data Summary'!DL131="Yes"),OFFSET('Sanitation Data'!$I$10,0,10*ROW('Sanitation Data'!I125)),NA())</f>
        <v>#N/A</v>
      </c>
      <c r="AX131" s="100" t="e">
        <f ca="true">+IF(AND(ISNUMBER(OFFSET('Sanitation Data'!$I$11,0,10*ROW('Sanitation Data'!I125))),'Data Summary'!DM131="Yes"),OFFSET('Sanitation Data'!$I$11,0,10*ROW('Sanitation Data'!I125)),NA())</f>
        <v>#N/A</v>
      </c>
      <c r="AY131" s="100" t="e">
        <f ca="true">+IF(AND(ISNUMBER(OFFSET('Sanitation Data'!$I$12,0,10*ROW('Sanitation Data'!I125))),'Data Summary'!DN131="Yes"),OFFSET('Sanitation Data'!$I$12,0,10*ROW('Sanitation Data'!I125)),NA())</f>
        <v>#N/A</v>
      </c>
      <c r="AZ131" s="101" t="e">
        <f ca="true">+IF(AND(ISNUMBER(OFFSET('Hygiene Data'!$D$5,0,10*ROW('Hygiene Data'!D125))),'Data Summary'!DO131="Yes"),OFFSET('Hygiene Data'!$D$5,0,10*ROW('Hygiene Data'!D125)),NA())</f>
        <v>#N/A</v>
      </c>
      <c r="BA131" s="101" t="e">
        <f ca="true">+IF(AND(ISNUMBER(OFFSET('Hygiene Data'!$D$7,0,10*ROW('Hygiene Data'!D125))),'Data Summary'!DP131="Yes"),OFFSET('Hygiene Data'!$D$7,0,10*ROW('Hygiene Data'!D125)),NA())</f>
        <v>#N/A</v>
      </c>
      <c r="BB131" s="101" t="e">
        <f ca="true">+IF(AND(ISNUMBER(OFFSET('Hygiene Data'!$D$9,0,10*ROW('Hygiene Data'!D125))),'Data Summary'!DQ131="Yes"),OFFSET('Hygiene Data'!$D$9,0,10*ROW('Hygiene Data'!D125)),NA())</f>
        <v>#N/A</v>
      </c>
      <c r="BC131" s="101" t="e">
        <f ca="true">+IF(AND(ISNUMBER(OFFSET('Hygiene Data'!$E$5,0,10*ROW('Hygiene Data'!E125))),'Data Summary'!DR131="Yes"),OFFSET('Hygiene Data'!$E$5,0,10*ROW('Hygiene Data'!E125)),NA())</f>
        <v>#N/A</v>
      </c>
      <c r="BD131" s="101" t="e">
        <f ca="true">+IF(AND(ISNUMBER(OFFSET('Hygiene Data'!$E$7,0,10*ROW('Hygiene Data'!E125))),'Data Summary'!DS131="Yes"),OFFSET('Hygiene Data'!$E$7,0,10*ROW('Hygiene Data'!E125)),NA())</f>
        <v>#N/A</v>
      </c>
      <c r="BE131" s="101" t="e">
        <f ca="true">+IF(AND(ISNUMBER(OFFSET('Hygiene Data'!$E$9,0,10*ROW('Hygiene Data'!E125))),'Data Summary'!DT131="Yes"),OFFSET('Hygiene Data'!$E$9,0,10*ROW('Hygiene Data'!E125)),NA())</f>
        <v>#N/A</v>
      </c>
      <c r="BF131" s="101" t="e">
        <f ca="true">+IF(AND(ISNUMBER(OFFSET('Hygiene Data'!$F$5,0,10*ROW('Hygiene Data'!F125))),'Data Summary'!DU131="Yes"),OFFSET('Hygiene Data'!$F$5,0,10*ROW('Hygiene Data'!F125)),NA())</f>
        <v>#N/A</v>
      </c>
      <c r="BG131" s="101" t="e">
        <f ca="true">+IF(AND(ISNUMBER(OFFSET('Hygiene Data'!$F$7,0,10*ROW('Hygiene Data'!F125))),'Data Summary'!DV131="Yes"),OFFSET('Hygiene Data'!$F$7,0,10*ROW('Hygiene Data'!F125)),NA())</f>
        <v>#N/A</v>
      </c>
      <c r="BH131" s="101" t="e">
        <f ca="true">+IF(AND(ISNUMBER(OFFSET('Hygiene Data'!$F$9,0,10*ROW('Hygiene Data'!F125))),'Data Summary'!DW131="Yes"),OFFSET('Hygiene Data'!$F$9,0,10*ROW('Hygiene Data'!F125)),NA())</f>
        <v>#N/A</v>
      </c>
      <c r="BI131" s="101" t="e">
        <f ca="true">+IF(AND(ISNUMBER(OFFSET('Hygiene Data'!$G$5,0,10*ROW('Hygiene Data'!G125))),'Data Summary'!DX131="Yes"),OFFSET('Hygiene Data'!$G$5,0,10*ROW('Hygiene Data'!G125)),NA())</f>
        <v>#N/A</v>
      </c>
      <c r="BJ131" s="101" t="e">
        <f ca="true">+IF(AND(ISNUMBER(OFFSET('Hygiene Data'!$G$7,0,10*ROW('Hygiene Data'!G125))),'Data Summary'!DY131="Yes"),OFFSET('Hygiene Data'!$G$7,0,10*ROW('Hygiene Data'!G125)),NA())</f>
        <v>#N/A</v>
      </c>
      <c r="BK131" s="101" t="e">
        <f ca="true">+IF(AND(ISNUMBER(OFFSET('Hygiene Data'!$G$9,0,10*ROW('Hygiene Data'!G125))),'Data Summary'!DZ131="Yes"),OFFSET('Hygiene Data'!$G$9,0,10*ROW('Hygiene Data'!G125)),NA())</f>
        <v>#N/A</v>
      </c>
      <c r="BL131" s="101" t="e">
        <f ca="true">+IF(AND(ISNUMBER(OFFSET('Hygiene Data'!$H$5,0,10*ROW('Hygiene Data'!H125))),'Data Summary'!EA131="Yes"),OFFSET('Hygiene Data'!$H$5,0,10*ROW('Hygiene Data'!H125)),NA())</f>
        <v>#N/A</v>
      </c>
      <c r="BM131" s="101" t="e">
        <f ca="true">+IF(AND(ISNUMBER(OFFSET('Hygiene Data'!$H$7,0,10*ROW('Hygiene Data'!H125))),'Data Summary'!EB131="Yes"),OFFSET('Hygiene Data'!$H$7,0,10*ROW('Hygiene Data'!H125)),NA())</f>
        <v>#N/A</v>
      </c>
      <c r="BN131" s="101" t="e">
        <f ca="true">+IF(AND(ISNUMBER(OFFSET('Hygiene Data'!$H$9,0,10*ROW('Hygiene Data'!H125))),'Data Summary'!EC131="Yes"),OFFSET('Hygiene Data'!$H$9,0,10*ROW('Hygiene Data'!H125)),NA())</f>
        <v>#N/A</v>
      </c>
      <c r="BO131" s="101" t="e">
        <f ca="true">+IF(AND(ISNUMBER(OFFSET('Hygiene Data'!$I$5,0,10*ROW('Hygiene Data'!I125))),'Data Summary'!ED131="Yes"),OFFSET('Hygiene Data'!$I$5,0,10*ROW('Hygiene Data'!I125)),NA())</f>
        <v>#N/A</v>
      </c>
      <c r="BP131" s="101" t="e">
        <f ca="true">+IF(AND(ISNUMBER(OFFSET('Hygiene Data'!$I$7,0,10*ROW('Hygiene Data'!I125))),'Data Summary'!EE131="Yes"),OFFSET('Hygiene Data'!$I$7,0,10*ROW('Hygiene Data'!I125)),NA())</f>
        <v>#N/A</v>
      </c>
      <c r="BQ131" s="101" t="e">
        <f ca="true">+IF(AND(ISNUMBER(OFFSET('Hygiene Data'!$I$9,0,10*ROW('Hygiene Data'!I125))),'Data Summary'!EF131="Yes"),OFFSET('Hygiene Data'!$I$9,0,10*ROW('Hygiene Data'!I125)),NA())</f>
        <v>#N/A</v>
      </c>
    </row>
    <row xmlns:x14ac="http://schemas.microsoft.com/office/spreadsheetml/2009/9/ac" r="132" x14ac:dyDescent="0.2">
      <c r="A132" s="362" t="e">
        <f ca="true">+RIGHT('Data Summary'!A132,LEN('Data Summary'!A132)-9)</f>
        <v>#VALUE!</v>
      </c>
      <c r="B132" s="38" t="str">
        <f ca="true">+IF(ISTEXT('Data Summary'!B132),'Data Summary'!B132,"")</f>
        <v/>
      </c>
      <c r="C132" s="361" t="e">
        <f ca="true">+VALUE('Data Summary'!C132)</f>
        <v>#VALUE!</v>
      </c>
      <c r="D132" s="99" t="e">
        <f ca="true">+IF(AND(ISNUMBER(OFFSET('Water Data'!$D$4,0,10*ROW('Water Data'!D126))),'Data Summary'!BS132="Yes"),100-OFFSET('Water Data'!$D$4,0,10*ROW('Water Data'!D126)),NA())</f>
        <v>#N/A</v>
      </c>
      <c r="E132" s="99" t="e">
        <f ca="true">+IF(AND(ISNUMBER(OFFSET('Water Data'!$D$6,0,10*ROW('Water Data'!D126))),'Data Summary'!BT132="Yes"),OFFSET('Water Data'!$D$6,0,10*ROW('Water Data'!D126)),NA())</f>
        <v>#N/A</v>
      </c>
      <c r="F132" s="99" t="e">
        <f ca="true">+IF(AND(ISNUMBER(OFFSET('Water Data'!$D$9,0,10*ROW('Water Data'!D126))),'Data Summary'!BU132="Yes"),OFFSET('Water Data'!$D$9,0,10*ROW('Water Data'!D126)),NA())</f>
        <v>#N/A</v>
      </c>
      <c r="G132" s="99" t="e">
        <f ca="true">+IF(AND(ISNUMBER(OFFSET('Water Data'!$E$4,0,10*ROW('Water Data'!E126))),'Data Summary'!BV132="Yes"),100-OFFSET('Water Data'!$E$4,0,10*ROW('Water Data'!E126)),NA())</f>
        <v>#N/A</v>
      </c>
      <c r="H132" s="99" t="e">
        <f ca="true">+IF(AND(ISNUMBER(OFFSET('Water Data'!$E$6,0,10*ROW('Water Data'!E126))),'Data Summary'!BW132="Yes"),OFFSET('Water Data'!$E$6,0,10*ROW('Water Data'!E126)),NA())</f>
        <v>#N/A</v>
      </c>
      <c r="I132" s="99" t="e">
        <f ca="true">+IF(AND(ISNUMBER(OFFSET('Water Data'!$E$9,0,10*ROW('Water Data'!E126))),'Data Summary'!BX132="Yes"),OFFSET('Water Data'!$E$9,0,10*ROW('Water Data'!E126)),NA())</f>
        <v>#N/A</v>
      </c>
      <c r="J132" s="99" t="e">
        <f ca="true">+IF(AND(ISNUMBER(OFFSET('Water Data'!$F$4,0,10*ROW('Water Data'!F126))),'Data Summary'!BY132="Yes"),100-OFFSET('Water Data'!$F$4,0,10*ROW('Water Data'!F126)),NA())</f>
        <v>#N/A</v>
      </c>
      <c r="K132" s="99" t="e">
        <f ca="true">+IF(AND(ISNUMBER(OFFSET('Water Data'!$F$6,0,10*ROW('Water Data'!F126))),'Data Summary'!BZ132="Yes"),OFFSET('Water Data'!$F$6,0,10*ROW('Water Data'!F126)),NA())</f>
        <v>#N/A</v>
      </c>
      <c r="L132" s="99" t="e">
        <f ca="true">+IF(AND(ISNUMBER(OFFSET('Water Data'!$F$9,0,10*ROW('Water Data'!F126))),'Data Summary'!CA132="Yes"),OFFSET('Water Data'!$F$9,0,10*ROW('Water Data'!F126)),NA())</f>
        <v>#N/A</v>
      </c>
      <c r="M132" s="99" t="e">
        <f ca="true">+IF(AND(ISNUMBER(OFFSET('Water Data'!$G$4,0,10*ROW('Water Data'!G126))),'Data Summary'!CB132="Yes"),100-OFFSET('Water Data'!$G$4,0,10*ROW('Water Data'!G126)),NA())</f>
        <v>#N/A</v>
      </c>
      <c r="N132" s="99" t="e">
        <f ca="true">+IF(AND(ISNUMBER(OFFSET('Water Data'!$G$6,0,10*ROW('Water Data'!G126))),'Data Summary'!CC132="Yes"),OFFSET('Water Data'!$G$6,0,10*ROW('Water Data'!G126)),NA())</f>
        <v>#N/A</v>
      </c>
      <c r="O132" s="99" t="e">
        <f ca="true">+IF(AND(ISNUMBER(OFFSET('Water Data'!$G$9,0,10*ROW('Water Data'!G126))),'Data Summary'!CD132="Yes"),OFFSET('Water Data'!$G$9,0,10*ROW('Water Data'!G126)),NA())</f>
        <v>#N/A</v>
      </c>
      <c r="P132" s="99" t="e">
        <f ca="true">+IF(AND(ISNUMBER(OFFSET('Water Data'!$H$4,0,10*ROW('Water Data'!H126))),'Data Summary'!CE132="Yes"),100-OFFSET('Water Data'!$H$4,0,10*ROW('Water Data'!H126)),NA())</f>
        <v>#N/A</v>
      </c>
      <c r="Q132" s="99" t="e">
        <f ca="true">+IF(AND(ISNUMBER(OFFSET('Water Data'!$H$6,0,10*ROW('Water Data'!H126))),'Data Summary'!CF132="Yes"),OFFSET('Water Data'!$H$6,0,10*ROW('Water Data'!H126)),NA())</f>
        <v>#N/A</v>
      </c>
      <c r="R132" s="99" t="e">
        <f ca="true">+IF(AND(ISNUMBER(OFFSET('Water Data'!$H$9,0,10*ROW('Water Data'!H126))),'Data Summary'!CG132="Yes"),OFFSET('Water Data'!$H$9,0,10*ROW('Water Data'!H126)),NA())</f>
        <v>#N/A</v>
      </c>
      <c r="S132" s="99" t="e">
        <f ca="true">+IF(AND(ISNUMBER(OFFSET('Water Data'!$I$4,0,10*ROW('Water Data'!I126))),'Data Summary'!CH132="Yes"),100-OFFSET('Water Data'!$I$4,0,10*ROW('Water Data'!I126)),NA())</f>
        <v>#N/A</v>
      </c>
      <c r="T132" s="99" t="e">
        <f ca="true">+IF(AND(ISNUMBER(OFFSET('Water Data'!$I$6,0,10*ROW('Water Data'!I126))),'Data Summary'!CI132="Yes"),OFFSET('Water Data'!$I$6,0,10*ROW('Water Data'!I126)),NA())</f>
        <v>#N/A</v>
      </c>
      <c r="U132" s="99" t="e">
        <f ca="true">+IF(AND(ISNUMBER(OFFSET('Water Data'!$I$9,0,10*ROW('Water Data'!I126))),'Data Summary'!CJ132="Yes"),OFFSET('Water Data'!$I$9,0,10*ROW('Water Data'!I126)),NA())</f>
        <v>#N/A</v>
      </c>
      <c r="V132" s="100" t="e">
        <f ca="true">+IF(AND(ISNUMBER(OFFSET('Sanitation Data'!$D$4,0,10*ROW('Sanitation Data'!D126))),'Data Summary'!CK132="Yes"),100-OFFSET('Sanitation Data'!$D$4,0,10*ROW('Sanitation Data'!D126)),NA())</f>
        <v>#N/A</v>
      </c>
      <c r="W132" s="100" t="e">
        <f ca="true">+IF(AND(ISNUMBER(OFFSET('Sanitation Data'!$D$6,0,10*ROW('Sanitation Data'!D126))),'Data Summary'!CL132="Yes"),OFFSET('Sanitation Data'!$D$6,0,10*ROW('Sanitation Data'!D126)),NA())</f>
        <v>#N/A</v>
      </c>
      <c r="X132" s="100" t="e">
        <f ca="true">+IF(AND(ISNUMBER(OFFSET('Sanitation Data'!$D$10,0,10*ROW('Sanitation Data'!D126))),'Data Summary'!CM132="Yes"),OFFSET('Sanitation Data'!$D$10,0,10*ROW('Sanitation Data'!D126)),NA())</f>
        <v>#N/A</v>
      </c>
      <c r="Y132" s="100" t="e">
        <f ca="true">+IF(AND(ISNUMBER(OFFSET('Sanitation Data'!$D$11,0,10*ROW('Sanitation Data'!D126))),'Data Summary'!CN132="Yes"),OFFSET('Sanitation Data'!$D$11,0,10*ROW('Sanitation Data'!D126)),NA())</f>
        <v>#N/A</v>
      </c>
      <c r="Z132" s="100" t="e">
        <f ca="true">+IF(AND(ISNUMBER(OFFSET('Sanitation Data'!$D$12,0,10*ROW('Sanitation Data'!D126))),'Data Summary'!CO132="Yes"),OFFSET('Sanitation Data'!$D$12,0,10*ROW('Sanitation Data'!D126)),NA())</f>
        <v>#N/A</v>
      </c>
      <c r="AA132" s="100" t="e">
        <f ca="true">+IF(AND(ISNUMBER(OFFSET('Sanitation Data'!$E$4,0,10*ROW('Sanitation Data'!E126))),'Data Summary'!CP132="Yes"),100-OFFSET('Sanitation Data'!$E$4,0,10*ROW('Sanitation Data'!E126)),NA())</f>
        <v>#N/A</v>
      </c>
      <c r="AB132" s="100" t="e">
        <f ca="true">+IF(AND(ISNUMBER(OFFSET('Sanitation Data'!$E$6,0,10*ROW('Sanitation Data'!E126))),'Data Summary'!CQ132="Yes"),OFFSET('Sanitation Data'!$E$6,0,10*ROW('Sanitation Data'!E126)),NA())</f>
        <v>#N/A</v>
      </c>
      <c r="AC132" s="100" t="e">
        <f ca="true">+IF(AND(ISNUMBER(OFFSET('Sanitation Data'!$E$10,0,10*ROW('Sanitation Data'!E126))),'Data Summary'!CR132="Yes"),OFFSET('Sanitation Data'!$E$10,0,10*ROW('Sanitation Data'!E126)),NA())</f>
        <v>#N/A</v>
      </c>
      <c r="AD132" s="100" t="e">
        <f ca="true">+IF(AND(ISNUMBER(OFFSET('Sanitation Data'!$E$11,0,10*ROW('Sanitation Data'!E126))),'Data Summary'!CS132="Yes"),OFFSET('Sanitation Data'!$E$11,0,10*ROW('Sanitation Data'!E126)),NA())</f>
        <v>#N/A</v>
      </c>
      <c r="AE132" s="100" t="e">
        <f ca="true">+IF(AND(ISNUMBER(OFFSET('Sanitation Data'!$E$12,0,10*ROW('Sanitation Data'!E126))),'Data Summary'!CT132="Yes"),OFFSET('Sanitation Data'!$E$12,0,10*ROW('Sanitation Data'!E126)),NA())</f>
        <v>#N/A</v>
      </c>
      <c r="AF132" s="100" t="e">
        <f ca="true">+IF(AND(ISNUMBER(OFFSET('Sanitation Data'!$F$4,0,10*ROW('Sanitation Data'!F126))),'Data Summary'!CU132="Yes"),100-OFFSET('Sanitation Data'!$F$4,0,10*ROW('Sanitation Data'!F126)),NA())</f>
        <v>#N/A</v>
      </c>
      <c r="AG132" s="100" t="e">
        <f ca="true">+IF(AND(ISNUMBER(OFFSET('Sanitation Data'!$F$6,0,10*ROW('Sanitation Data'!F126))),'Data Summary'!CV132="Yes"),OFFSET('Sanitation Data'!$F$6,0,10*ROW('Sanitation Data'!F126)),NA())</f>
        <v>#N/A</v>
      </c>
      <c r="AH132" s="100" t="e">
        <f ca="true">+IF(AND(ISNUMBER(OFFSET('Sanitation Data'!$F$10,0,10*ROW('Sanitation Data'!F126))),'Data Summary'!CW132="Yes"),OFFSET('Sanitation Data'!$F$10,0,10*ROW('Sanitation Data'!F126)),NA())</f>
        <v>#N/A</v>
      </c>
      <c r="AI132" s="100" t="e">
        <f ca="true">+IF(AND(ISNUMBER(OFFSET('Sanitation Data'!$F$11,0,10*ROW('Sanitation Data'!F126))),'Data Summary'!CX132="Yes"),OFFSET('Sanitation Data'!$F$11,0,10*ROW('Sanitation Data'!F126)),NA())</f>
        <v>#N/A</v>
      </c>
      <c r="AJ132" s="100" t="e">
        <f ca="true">+IF(AND(ISNUMBER(OFFSET('Sanitation Data'!$F$12,0,10*ROW('Sanitation Data'!F126))),'Data Summary'!CY132="Yes"),OFFSET('Sanitation Data'!$F$12,0,10*ROW('Sanitation Data'!F126)),NA())</f>
        <v>#N/A</v>
      </c>
      <c r="AK132" s="100" t="e">
        <f ca="true">+IF(AND(ISNUMBER(OFFSET('Sanitation Data'!$G$4,0,10*ROW('Sanitation Data'!G126))),'Data Summary'!CZ132="Yes"),100-OFFSET('Sanitation Data'!$G$4,0,10*ROW('Sanitation Data'!G126)),NA())</f>
        <v>#N/A</v>
      </c>
      <c r="AL132" s="100" t="e">
        <f ca="true">+IF(AND(ISNUMBER(OFFSET('Sanitation Data'!$G$6,0,10*ROW('Sanitation Data'!G126))),'Data Summary'!DA132="Yes"),OFFSET('Sanitation Data'!$G$6,0,10*ROW('Sanitation Data'!G126)),NA())</f>
        <v>#N/A</v>
      </c>
      <c r="AM132" s="100" t="e">
        <f ca="true">+IF(AND(ISNUMBER(OFFSET('Sanitation Data'!$G$10,0,10*ROW('Sanitation Data'!G126))),'Data Summary'!DB132="Yes"),OFFSET('Sanitation Data'!$G$10,0,10*ROW('Sanitation Data'!G126)),NA())</f>
        <v>#N/A</v>
      </c>
      <c r="AN132" s="100" t="e">
        <f ca="true">+IF(AND(ISNUMBER(OFFSET('Sanitation Data'!$G$11,0,10*ROW('Sanitation Data'!G126))),'Data Summary'!DC132="Yes"),OFFSET('Sanitation Data'!$G$11,0,10*ROW('Sanitation Data'!G126)),NA())</f>
        <v>#N/A</v>
      </c>
      <c r="AO132" s="100" t="e">
        <f ca="true">+IF(AND(ISNUMBER(OFFSET('Sanitation Data'!$G$12,0,10*ROW('Sanitation Data'!G126))),'Data Summary'!DD132="Yes"),OFFSET('Sanitation Data'!$G$12,0,10*ROW('Sanitation Data'!G126)),NA())</f>
        <v>#N/A</v>
      </c>
      <c r="AP132" s="100" t="e">
        <f ca="true">+IF(AND(ISNUMBER(OFFSET('Sanitation Data'!$H$4,0,10*ROW('Sanitation Data'!H126))),'Data Summary'!DE132="Yes"),100-OFFSET('Sanitation Data'!$H$4,0,10*ROW('Sanitation Data'!H126)),NA())</f>
        <v>#N/A</v>
      </c>
      <c r="AQ132" s="100" t="e">
        <f ca="true">+IF(AND(ISNUMBER(OFFSET('Sanitation Data'!$H$6,0,10*ROW('Sanitation Data'!H126))),'Data Summary'!DF132="Yes"),OFFSET('Sanitation Data'!$H$6,0,10*ROW('Sanitation Data'!H126)),NA())</f>
        <v>#N/A</v>
      </c>
      <c r="AR132" s="100" t="e">
        <f ca="true">+IF(AND(ISNUMBER(OFFSET('Sanitation Data'!$H$10,0,10*ROW('Sanitation Data'!H126))),'Data Summary'!DG132="Yes"),OFFSET('Sanitation Data'!$H$10,0,10*ROW('Sanitation Data'!H126)),NA())</f>
        <v>#N/A</v>
      </c>
      <c r="AS132" s="100" t="e">
        <f ca="true">+IF(AND(ISNUMBER(OFFSET('Sanitation Data'!$H$11,0,10*ROW('Sanitation Data'!H126))),'Data Summary'!DH132="Yes"),OFFSET('Sanitation Data'!$H$11,0,10*ROW('Sanitation Data'!H126)),NA())</f>
        <v>#N/A</v>
      </c>
      <c r="AT132" s="100" t="e">
        <f ca="true">+IF(AND(ISNUMBER(OFFSET('Sanitation Data'!$H$12,0,10*ROW('Sanitation Data'!H126))),'Data Summary'!DI132="Yes"),OFFSET('Sanitation Data'!$H$12,0,10*ROW('Sanitation Data'!H126)),NA())</f>
        <v>#N/A</v>
      </c>
      <c r="AU132" s="100" t="e">
        <f ca="true">+IF(AND(ISNUMBER(OFFSET('Sanitation Data'!$I$4,0,10*ROW('Sanitation Data'!I126))),'Data Summary'!DJ132="Yes"),100-OFFSET('Sanitation Data'!$I$4,0,10*ROW('Sanitation Data'!I126)),NA())</f>
        <v>#N/A</v>
      </c>
      <c r="AV132" s="100" t="e">
        <f ca="true">+IF(AND(ISNUMBER(OFFSET('Sanitation Data'!$I$6,0,10*ROW('Sanitation Data'!I126))),'Data Summary'!DK132="Yes"),OFFSET('Sanitation Data'!$I$6,0,10*ROW('Sanitation Data'!I126)),NA())</f>
        <v>#N/A</v>
      </c>
      <c r="AW132" s="100" t="e">
        <f ca="true">+IF(AND(ISNUMBER(OFFSET('Sanitation Data'!$I$10,0,10*ROW('Sanitation Data'!I126))),'Data Summary'!DL132="Yes"),OFFSET('Sanitation Data'!$I$10,0,10*ROW('Sanitation Data'!I126)),NA())</f>
        <v>#N/A</v>
      </c>
      <c r="AX132" s="100" t="e">
        <f ca="true">+IF(AND(ISNUMBER(OFFSET('Sanitation Data'!$I$11,0,10*ROW('Sanitation Data'!I126))),'Data Summary'!DM132="Yes"),OFFSET('Sanitation Data'!$I$11,0,10*ROW('Sanitation Data'!I126)),NA())</f>
        <v>#N/A</v>
      </c>
      <c r="AY132" s="100" t="e">
        <f ca="true">+IF(AND(ISNUMBER(OFFSET('Sanitation Data'!$I$12,0,10*ROW('Sanitation Data'!I126))),'Data Summary'!DN132="Yes"),OFFSET('Sanitation Data'!$I$12,0,10*ROW('Sanitation Data'!I126)),NA())</f>
        <v>#N/A</v>
      </c>
      <c r="AZ132" s="101" t="e">
        <f ca="true">+IF(AND(ISNUMBER(OFFSET('Hygiene Data'!$D$5,0,10*ROW('Hygiene Data'!D126))),'Data Summary'!DO132="Yes"),OFFSET('Hygiene Data'!$D$5,0,10*ROW('Hygiene Data'!D126)),NA())</f>
        <v>#N/A</v>
      </c>
      <c r="BA132" s="101" t="e">
        <f ca="true">+IF(AND(ISNUMBER(OFFSET('Hygiene Data'!$D$7,0,10*ROW('Hygiene Data'!D126))),'Data Summary'!DP132="Yes"),OFFSET('Hygiene Data'!$D$7,0,10*ROW('Hygiene Data'!D126)),NA())</f>
        <v>#N/A</v>
      </c>
      <c r="BB132" s="101" t="e">
        <f ca="true">+IF(AND(ISNUMBER(OFFSET('Hygiene Data'!$D$9,0,10*ROW('Hygiene Data'!D126))),'Data Summary'!DQ132="Yes"),OFFSET('Hygiene Data'!$D$9,0,10*ROW('Hygiene Data'!D126)),NA())</f>
        <v>#N/A</v>
      </c>
      <c r="BC132" s="101" t="e">
        <f ca="true">+IF(AND(ISNUMBER(OFFSET('Hygiene Data'!$E$5,0,10*ROW('Hygiene Data'!E126))),'Data Summary'!DR132="Yes"),OFFSET('Hygiene Data'!$E$5,0,10*ROW('Hygiene Data'!E126)),NA())</f>
        <v>#N/A</v>
      </c>
      <c r="BD132" s="101" t="e">
        <f ca="true">+IF(AND(ISNUMBER(OFFSET('Hygiene Data'!$E$7,0,10*ROW('Hygiene Data'!E126))),'Data Summary'!DS132="Yes"),OFFSET('Hygiene Data'!$E$7,0,10*ROW('Hygiene Data'!E126)),NA())</f>
        <v>#N/A</v>
      </c>
      <c r="BE132" s="101" t="e">
        <f ca="true">+IF(AND(ISNUMBER(OFFSET('Hygiene Data'!$E$9,0,10*ROW('Hygiene Data'!E126))),'Data Summary'!DT132="Yes"),OFFSET('Hygiene Data'!$E$9,0,10*ROW('Hygiene Data'!E126)),NA())</f>
        <v>#N/A</v>
      </c>
      <c r="BF132" s="101" t="e">
        <f ca="true">+IF(AND(ISNUMBER(OFFSET('Hygiene Data'!$F$5,0,10*ROW('Hygiene Data'!F126))),'Data Summary'!DU132="Yes"),OFFSET('Hygiene Data'!$F$5,0,10*ROW('Hygiene Data'!F126)),NA())</f>
        <v>#N/A</v>
      </c>
      <c r="BG132" s="101" t="e">
        <f ca="true">+IF(AND(ISNUMBER(OFFSET('Hygiene Data'!$F$7,0,10*ROW('Hygiene Data'!F126))),'Data Summary'!DV132="Yes"),OFFSET('Hygiene Data'!$F$7,0,10*ROW('Hygiene Data'!F126)),NA())</f>
        <v>#N/A</v>
      </c>
      <c r="BH132" s="101" t="e">
        <f ca="true">+IF(AND(ISNUMBER(OFFSET('Hygiene Data'!$F$9,0,10*ROW('Hygiene Data'!F126))),'Data Summary'!DW132="Yes"),OFFSET('Hygiene Data'!$F$9,0,10*ROW('Hygiene Data'!F126)),NA())</f>
        <v>#N/A</v>
      </c>
      <c r="BI132" s="101" t="e">
        <f ca="true">+IF(AND(ISNUMBER(OFFSET('Hygiene Data'!$G$5,0,10*ROW('Hygiene Data'!G126))),'Data Summary'!DX132="Yes"),OFFSET('Hygiene Data'!$G$5,0,10*ROW('Hygiene Data'!G126)),NA())</f>
        <v>#N/A</v>
      </c>
      <c r="BJ132" s="101" t="e">
        <f ca="true">+IF(AND(ISNUMBER(OFFSET('Hygiene Data'!$G$7,0,10*ROW('Hygiene Data'!G126))),'Data Summary'!DY132="Yes"),OFFSET('Hygiene Data'!$G$7,0,10*ROW('Hygiene Data'!G126)),NA())</f>
        <v>#N/A</v>
      </c>
      <c r="BK132" s="101" t="e">
        <f ca="true">+IF(AND(ISNUMBER(OFFSET('Hygiene Data'!$G$9,0,10*ROW('Hygiene Data'!G126))),'Data Summary'!DZ132="Yes"),OFFSET('Hygiene Data'!$G$9,0,10*ROW('Hygiene Data'!G126)),NA())</f>
        <v>#N/A</v>
      </c>
      <c r="BL132" s="101" t="e">
        <f ca="true">+IF(AND(ISNUMBER(OFFSET('Hygiene Data'!$H$5,0,10*ROW('Hygiene Data'!H126))),'Data Summary'!EA132="Yes"),OFFSET('Hygiene Data'!$H$5,0,10*ROW('Hygiene Data'!H126)),NA())</f>
        <v>#N/A</v>
      </c>
      <c r="BM132" s="101" t="e">
        <f ca="true">+IF(AND(ISNUMBER(OFFSET('Hygiene Data'!$H$7,0,10*ROW('Hygiene Data'!H126))),'Data Summary'!EB132="Yes"),OFFSET('Hygiene Data'!$H$7,0,10*ROW('Hygiene Data'!H126)),NA())</f>
        <v>#N/A</v>
      </c>
      <c r="BN132" s="101" t="e">
        <f ca="true">+IF(AND(ISNUMBER(OFFSET('Hygiene Data'!$H$9,0,10*ROW('Hygiene Data'!H126))),'Data Summary'!EC132="Yes"),OFFSET('Hygiene Data'!$H$9,0,10*ROW('Hygiene Data'!H126)),NA())</f>
        <v>#N/A</v>
      </c>
      <c r="BO132" s="101" t="e">
        <f ca="true">+IF(AND(ISNUMBER(OFFSET('Hygiene Data'!$I$5,0,10*ROW('Hygiene Data'!I126))),'Data Summary'!ED132="Yes"),OFFSET('Hygiene Data'!$I$5,0,10*ROW('Hygiene Data'!I126)),NA())</f>
        <v>#N/A</v>
      </c>
      <c r="BP132" s="101" t="e">
        <f ca="true">+IF(AND(ISNUMBER(OFFSET('Hygiene Data'!$I$7,0,10*ROW('Hygiene Data'!I126))),'Data Summary'!EE132="Yes"),OFFSET('Hygiene Data'!$I$7,0,10*ROW('Hygiene Data'!I126)),NA())</f>
        <v>#N/A</v>
      </c>
      <c r="BQ132" s="101" t="e">
        <f ca="true">+IF(AND(ISNUMBER(OFFSET('Hygiene Data'!$I$9,0,10*ROW('Hygiene Data'!I126))),'Data Summary'!EF132="Yes"),OFFSET('Hygiene Data'!$I$9,0,10*ROW('Hygiene Data'!I126)),NA())</f>
        <v>#N/A</v>
      </c>
    </row>
    <row xmlns:x14ac="http://schemas.microsoft.com/office/spreadsheetml/2009/9/ac" r="133" x14ac:dyDescent="0.2">
      <c r="A133" s="362" t="e">
        <f ca="true">+RIGHT('Data Summary'!A133,LEN('Data Summary'!A133)-9)</f>
        <v>#VALUE!</v>
      </c>
      <c r="B133" s="38" t="str">
        <f ca="true">+IF(ISTEXT('Data Summary'!B133),'Data Summary'!B133,"")</f>
        <v/>
      </c>
      <c r="C133" s="361" t="e">
        <f ca="true">+VALUE('Data Summary'!C133)</f>
        <v>#VALUE!</v>
      </c>
      <c r="D133" s="99" t="e">
        <f ca="true">+IF(AND(ISNUMBER(OFFSET('Water Data'!$D$4,0,10*ROW('Water Data'!D127))),'Data Summary'!BS133="Yes"),100-OFFSET('Water Data'!$D$4,0,10*ROW('Water Data'!D127)),NA())</f>
        <v>#N/A</v>
      </c>
      <c r="E133" s="99" t="e">
        <f ca="true">+IF(AND(ISNUMBER(OFFSET('Water Data'!$D$6,0,10*ROW('Water Data'!D127))),'Data Summary'!BT133="Yes"),OFFSET('Water Data'!$D$6,0,10*ROW('Water Data'!D127)),NA())</f>
        <v>#N/A</v>
      </c>
      <c r="F133" s="99" t="e">
        <f ca="true">+IF(AND(ISNUMBER(OFFSET('Water Data'!$D$9,0,10*ROW('Water Data'!D127))),'Data Summary'!BU133="Yes"),OFFSET('Water Data'!$D$9,0,10*ROW('Water Data'!D127)),NA())</f>
        <v>#N/A</v>
      </c>
      <c r="G133" s="99" t="e">
        <f ca="true">+IF(AND(ISNUMBER(OFFSET('Water Data'!$E$4,0,10*ROW('Water Data'!E127))),'Data Summary'!BV133="Yes"),100-OFFSET('Water Data'!$E$4,0,10*ROW('Water Data'!E127)),NA())</f>
        <v>#N/A</v>
      </c>
      <c r="H133" s="99" t="e">
        <f ca="true">+IF(AND(ISNUMBER(OFFSET('Water Data'!$E$6,0,10*ROW('Water Data'!E127))),'Data Summary'!BW133="Yes"),OFFSET('Water Data'!$E$6,0,10*ROW('Water Data'!E127)),NA())</f>
        <v>#N/A</v>
      </c>
      <c r="I133" s="99" t="e">
        <f ca="true">+IF(AND(ISNUMBER(OFFSET('Water Data'!$E$9,0,10*ROW('Water Data'!E127))),'Data Summary'!BX133="Yes"),OFFSET('Water Data'!$E$9,0,10*ROW('Water Data'!E127)),NA())</f>
        <v>#N/A</v>
      </c>
      <c r="J133" s="99" t="e">
        <f ca="true">+IF(AND(ISNUMBER(OFFSET('Water Data'!$F$4,0,10*ROW('Water Data'!F127))),'Data Summary'!BY133="Yes"),100-OFFSET('Water Data'!$F$4,0,10*ROW('Water Data'!F127)),NA())</f>
        <v>#N/A</v>
      </c>
      <c r="K133" s="99" t="e">
        <f ca="true">+IF(AND(ISNUMBER(OFFSET('Water Data'!$F$6,0,10*ROW('Water Data'!F127))),'Data Summary'!BZ133="Yes"),OFFSET('Water Data'!$F$6,0,10*ROW('Water Data'!F127)),NA())</f>
        <v>#N/A</v>
      </c>
      <c r="L133" s="99" t="e">
        <f ca="true">+IF(AND(ISNUMBER(OFFSET('Water Data'!$F$9,0,10*ROW('Water Data'!F127))),'Data Summary'!CA133="Yes"),OFFSET('Water Data'!$F$9,0,10*ROW('Water Data'!F127)),NA())</f>
        <v>#N/A</v>
      </c>
      <c r="M133" s="99" t="e">
        <f ca="true">+IF(AND(ISNUMBER(OFFSET('Water Data'!$G$4,0,10*ROW('Water Data'!G127))),'Data Summary'!CB133="Yes"),100-OFFSET('Water Data'!$G$4,0,10*ROW('Water Data'!G127)),NA())</f>
        <v>#N/A</v>
      </c>
      <c r="N133" s="99" t="e">
        <f ca="true">+IF(AND(ISNUMBER(OFFSET('Water Data'!$G$6,0,10*ROW('Water Data'!G127))),'Data Summary'!CC133="Yes"),OFFSET('Water Data'!$G$6,0,10*ROW('Water Data'!G127)),NA())</f>
        <v>#N/A</v>
      </c>
      <c r="O133" s="99" t="e">
        <f ca="true">+IF(AND(ISNUMBER(OFFSET('Water Data'!$G$9,0,10*ROW('Water Data'!G127))),'Data Summary'!CD133="Yes"),OFFSET('Water Data'!$G$9,0,10*ROW('Water Data'!G127)),NA())</f>
        <v>#N/A</v>
      </c>
      <c r="P133" s="99" t="e">
        <f ca="true">+IF(AND(ISNUMBER(OFFSET('Water Data'!$H$4,0,10*ROW('Water Data'!H127))),'Data Summary'!CE133="Yes"),100-OFFSET('Water Data'!$H$4,0,10*ROW('Water Data'!H127)),NA())</f>
        <v>#N/A</v>
      </c>
      <c r="Q133" s="99" t="e">
        <f ca="true">+IF(AND(ISNUMBER(OFFSET('Water Data'!$H$6,0,10*ROW('Water Data'!H127))),'Data Summary'!CF133="Yes"),OFFSET('Water Data'!$H$6,0,10*ROW('Water Data'!H127)),NA())</f>
        <v>#N/A</v>
      </c>
      <c r="R133" s="99" t="e">
        <f ca="true">+IF(AND(ISNUMBER(OFFSET('Water Data'!$H$9,0,10*ROW('Water Data'!H127))),'Data Summary'!CG133="Yes"),OFFSET('Water Data'!$H$9,0,10*ROW('Water Data'!H127)),NA())</f>
        <v>#N/A</v>
      </c>
      <c r="S133" s="99" t="e">
        <f ca="true">+IF(AND(ISNUMBER(OFFSET('Water Data'!$I$4,0,10*ROW('Water Data'!I127))),'Data Summary'!CH133="Yes"),100-OFFSET('Water Data'!$I$4,0,10*ROW('Water Data'!I127)),NA())</f>
        <v>#N/A</v>
      </c>
      <c r="T133" s="99" t="e">
        <f ca="true">+IF(AND(ISNUMBER(OFFSET('Water Data'!$I$6,0,10*ROW('Water Data'!I127))),'Data Summary'!CI133="Yes"),OFFSET('Water Data'!$I$6,0,10*ROW('Water Data'!I127)),NA())</f>
        <v>#N/A</v>
      </c>
      <c r="U133" s="99" t="e">
        <f ca="true">+IF(AND(ISNUMBER(OFFSET('Water Data'!$I$9,0,10*ROW('Water Data'!I127))),'Data Summary'!CJ133="Yes"),OFFSET('Water Data'!$I$9,0,10*ROW('Water Data'!I127)),NA())</f>
        <v>#N/A</v>
      </c>
      <c r="V133" s="100" t="e">
        <f ca="true">+IF(AND(ISNUMBER(OFFSET('Sanitation Data'!$D$4,0,10*ROW('Sanitation Data'!D127))),'Data Summary'!CK133="Yes"),100-OFFSET('Sanitation Data'!$D$4,0,10*ROW('Sanitation Data'!D127)),NA())</f>
        <v>#N/A</v>
      </c>
      <c r="W133" s="100" t="e">
        <f ca="true">+IF(AND(ISNUMBER(OFFSET('Sanitation Data'!$D$6,0,10*ROW('Sanitation Data'!D127))),'Data Summary'!CL133="Yes"),OFFSET('Sanitation Data'!$D$6,0,10*ROW('Sanitation Data'!D127)),NA())</f>
        <v>#N/A</v>
      </c>
      <c r="X133" s="100" t="e">
        <f ca="true">+IF(AND(ISNUMBER(OFFSET('Sanitation Data'!$D$10,0,10*ROW('Sanitation Data'!D127))),'Data Summary'!CM133="Yes"),OFFSET('Sanitation Data'!$D$10,0,10*ROW('Sanitation Data'!D127)),NA())</f>
        <v>#N/A</v>
      </c>
      <c r="Y133" s="100" t="e">
        <f ca="true">+IF(AND(ISNUMBER(OFFSET('Sanitation Data'!$D$11,0,10*ROW('Sanitation Data'!D127))),'Data Summary'!CN133="Yes"),OFFSET('Sanitation Data'!$D$11,0,10*ROW('Sanitation Data'!D127)),NA())</f>
        <v>#N/A</v>
      </c>
      <c r="Z133" s="100" t="e">
        <f ca="true">+IF(AND(ISNUMBER(OFFSET('Sanitation Data'!$D$12,0,10*ROW('Sanitation Data'!D127))),'Data Summary'!CO133="Yes"),OFFSET('Sanitation Data'!$D$12,0,10*ROW('Sanitation Data'!D127)),NA())</f>
        <v>#N/A</v>
      </c>
      <c r="AA133" s="100" t="e">
        <f ca="true">+IF(AND(ISNUMBER(OFFSET('Sanitation Data'!$E$4,0,10*ROW('Sanitation Data'!E127))),'Data Summary'!CP133="Yes"),100-OFFSET('Sanitation Data'!$E$4,0,10*ROW('Sanitation Data'!E127)),NA())</f>
        <v>#N/A</v>
      </c>
      <c r="AB133" s="100" t="e">
        <f ca="true">+IF(AND(ISNUMBER(OFFSET('Sanitation Data'!$E$6,0,10*ROW('Sanitation Data'!E127))),'Data Summary'!CQ133="Yes"),OFFSET('Sanitation Data'!$E$6,0,10*ROW('Sanitation Data'!E127)),NA())</f>
        <v>#N/A</v>
      </c>
      <c r="AC133" s="100" t="e">
        <f ca="true">+IF(AND(ISNUMBER(OFFSET('Sanitation Data'!$E$10,0,10*ROW('Sanitation Data'!E127))),'Data Summary'!CR133="Yes"),OFFSET('Sanitation Data'!$E$10,0,10*ROW('Sanitation Data'!E127)),NA())</f>
        <v>#N/A</v>
      </c>
      <c r="AD133" s="100" t="e">
        <f ca="true">+IF(AND(ISNUMBER(OFFSET('Sanitation Data'!$E$11,0,10*ROW('Sanitation Data'!E127))),'Data Summary'!CS133="Yes"),OFFSET('Sanitation Data'!$E$11,0,10*ROW('Sanitation Data'!E127)),NA())</f>
        <v>#N/A</v>
      </c>
      <c r="AE133" s="100" t="e">
        <f ca="true">+IF(AND(ISNUMBER(OFFSET('Sanitation Data'!$E$12,0,10*ROW('Sanitation Data'!E127))),'Data Summary'!CT133="Yes"),OFFSET('Sanitation Data'!$E$12,0,10*ROW('Sanitation Data'!E127)),NA())</f>
        <v>#N/A</v>
      </c>
      <c r="AF133" s="100" t="e">
        <f ca="true">+IF(AND(ISNUMBER(OFFSET('Sanitation Data'!$F$4,0,10*ROW('Sanitation Data'!F127))),'Data Summary'!CU133="Yes"),100-OFFSET('Sanitation Data'!$F$4,0,10*ROW('Sanitation Data'!F127)),NA())</f>
        <v>#N/A</v>
      </c>
      <c r="AG133" s="100" t="e">
        <f ca="true">+IF(AND(ISNUMBER(OFFSET('Sanitation Data'!$F$6,0,10*ROW('Sanitation Data'!F127))),'Data Summary'!CV133="Yes"),OFFSET('Sanitation Data'!$F$6,0,10*ROW('Sanitation Data'!F127)),NA())</f>
        <v>#N/A</v>
      </c>
      <c r="AH133" s="100" t="e">
        <f ca="true">+IF(AND(ISNUMBER(OFFSET('Sanitation Data'!$F$10,0,10*ROW('Sanitation Data'!F127))),'Data Summary'!CW133="Yes"),OFFSET('Sanitation Data'!$F$10,0,10*ROW('Sanitation Data'!F127)),NA())</f>
        <v>#N/A</v>
      </c>
      <c r="AI133" s="100" t="e">
        <f ca="true">+IF(AND(ISNUMBER(OFFSET('Sanitation Data'!$F$11,0,10*ROW('Sanitation Data'!F127))),'Data Summary'!CX133="Yes"),OFFSET('Sanitation Data'!$F$11,0,10*ROW('Sanitation Data'!F127)),NA())</f>
        <v>#N/A</v>
      </c>
      <c r="AJ133" s="100" t="e">
        <f ca="true">+IF(AND(ISNUMBER(OFFSET('Sanitation Data'!$F$12,0,10*ROW('Sanitation Data'!F127))),'Data Summary'!CY133="Yes"),OFFSET('Sanitation Data'!$F$12,0,10*ROW('Sanitation Data'!F127)),NA())</f>
        <v>#N/A</v>
      </c>
      <c r="AK133" s="100" t="e">
        <f ca="true">+IF(AND(ISNUMBER(OFFSET('Sanitation Data'!$G$4,0,10*ROW('Sanitation Data'!G127))),'Data Summary'!CZ133="Yes"),100-OFFSET('Sanitation Data'!$G$4,0,10*ROW('Sanitation Data'!G127)),NA())</f>
        <v>#N/A</v>
      </c>
      <c r="AL133" s="100" t="e">
        <f ca="true">+IF(AND(ISNUMBER(OFFSET('Sanitation Data'!$G$6,0,10*ROW('Sanitation Data'!G127))),'Data Summary'!DA133="Yes"),OFFSET('Sanitation Data'!$G$6,0,10*ROW('Sanitation Data'!G127)),NA())</f>
        <v>#N/A</v>
      </c>
      <c r="AM133" s="100" t="e">
        <f ca="true">+IF(AND(ISNUMBER(OFFSET('Sanitation Data'!$G$10,0,10*ROW('Sanitation Data'!G127))),'Data Summary'!DB133="Yes"),OFFSET('Sanitation Data'!$G$10,0,10*ROW('Sanitation Data'!G127)),NA())</f>
        <v>#N/A</v>
      </c>
      <c r="AN133" s="100" t="e">
        <f ca="true">+IF(AND(ISNUMBER(OFFSET('Sanitation Data'!$G$11,0,10*ROW('Sanitation Data'!G127))),'Data Summary'!DC133="Yes"),OFFSET('Sanitation Data'!$G$11,0,10*ROW('Sanitation Data'!G127)),NA())</f>
        <v>#N/A</v>
      </c>
      <c r="AO133" s="100" t="e">
        <f ca="true">+IF(AND(ISNUMBER(OFFSET('Sanitation Data'!$G$12,0,10*ROW('Sanitation Data'!G127))),'Data Summary'!DD133="Yes"),OFFSET('Sanitation Data'!$G$12,0,10*ROW('Sanitation Data'!G127)),NA())</f>
        <v>#N/A</v>
      </c>
      <c r="AP133" s="100" t="e">
        <f ca="true">+IF(AND(ISNUMBER(OFFSET('Sanitation Data'!$H$4,0,10*ROW('Sanitation Data'!H127))),'Data Summary'!DE133="Yes"),100-OFFSET('Sanitation Data'!$H$4,0,10*ROW('Sanitation Data'!H127)),NA())</f>
        <v>#N/A</v>
      </c>
      <c r="AQ133" s="100" t="e">
        <f ca="true">+IF(AND(ISNUMBER(OFFSET('Sanitation Data'!$H$6,0,10*ROW('Sanitation Data'!H127))),'Data Summary'!DF133="Yes"),OFFSET('Sanitation Data'!$H$6,0,10*ROW('Sanitation Data'!H127)),NA())</f>
        <v>#N/A</v>
      </c>
      <c r="AR133" s="100" t="e">
        <f ca="true">+IF(AND(ISNUMBER(OFFSET('Sanitation Data'!$H$10,0,10*ROW('Sanitation Data'!H127))),'Data Summary'!DG133="Yes"),OFFSET('Sanitation Data'!$H$10,0,10*ROW('Sanitation Data'!H127)),NA())</f>
        <v>#N/A</v>
      </c>
      <c r="AS133" s="100" t="e">
        <f ca="true">+IF(AND(ISNUMBER(OFFSET('Sanitation Data'!$H$11,0,10*ROW('Sanitation Data'!H127))),'Data Summary'!DH133="Yes"),OFFSET('Sanitation Data'!$H$11,0,10*ROW('Sanitation Data'!H127)),NA())</f>
        <v>#N/A</v>
      </c>
      <c r="AT133" s="100" t="e">
        <f ca="true">+IF(AND(ISNUMBER(OFFSET('Sanitation Data'!$H$12,0,10*ROW('Sanitation Data'!H127))),'Data Summary'!DI133="Yes"),OFFSET('Sanitation Data'!$H$12,0,10*ROW('Sanitation Data'!H127)),NA())</f>
        <v>#N/A</v>
      </c>
      <c r="AU133" s="100" t="e">
        <f ca="true">+IF(AND(ISNUMBER(OFFSET('Sanitation Data'!$I$4,0,10*ROW('Sanitation Data'!I127))),'Data Summary'!DJ133="Yes"),100-OFFSET('Sanitation Data'!$I$4,0,10*ROW('Sanitation Data'!I127)),NA())</f>
        <v>#N/A</v>
      </c>
      <c r="AV133" s="100" t="e">
        <f ca="true">+IF(AND(ISNUMBER(OFFSET('Sanitation Data'!$I$6,0,10*ROW('Sanitation Data'!I127))),'Data Summary'!DK133="Yes"),OFFSET('Sanitation Data'!$I$6,0,10*ROW('Sanitation Data'!I127)),NA())</f>
        <v>#N/A</v>
      </c>
      <c r="AW133" s="100" t="e">
        <f ca="true">+IF(AND(ISNUMBER(OFFSET('Sanitation Data'!$I$10,0,10*ROW('Sanitation Data'!I127))),'Data Summary'!DL133="Yes"),OFFSET('Sanitation Data'!$I$10,0,10*ROW('Sanitation Data'!I127)),NA())</f>
        <v>#N/A</v>
      </c>
      <c r="AX133" s="100" t="e">
        <f ca="true">+IF(AND(ISNUMBER(OFFSET('Sanitation Data'!$I$11,0,10*ROW('Sanitation Data'!I127))),'Data Summary'!DM133="Yes"),OFFSET('Sanitation Data'!$I$11,0,10*ROW('Sanitation Data'!I127)),NA())</f>
        <v>#N/A</v>
      </c>
      <c r="AY133" s="100" t="e">
        <f ca="true">+IF(AND(ISNUMBER(OFFSET('Sanitation Data'!$I$12,0,10*ROW('Sanitation Data'!I127))),'Data Summary'!DN133="Yes"),OFFSET('Sanitation Data'!$I$12,0,10*ROW('Sanitation Data'!I127)),NA())</f>
        <v>#N/A</v>
      </c>
      <c r="AZ133" s="101" t="e">
        <f ca="true">+IF(AND(ISNUMBER(OFFSET('Hygiene Data'!$D$5,0,10*ROW('Hygiene Data'!D127))),'Data Summary'!DO133="Yes"),OFFSET('Hygiene Data'!$D$5,0,10*ROW('Hygiene Data'!D127)),NA())</f>
        <v>#N/A</v>
      </c>
      <c r="BA133" s="101" t="e">
        <f ca="true">+IF(AND(ISNUMBER(OFFSET('Hygiene Data'!$D$7,0,10*ROW('Hygiene Data'!D127))),'Data Summary'!DP133="Yes"),OFFSET('Hygiene Data'!$D$7,0,10*ROW('Hygiene Data'!D127)),NA())</f>
        <v>#N/A</v>
      </c>
      <c r="BB133" s="101" t="e">
        <f ca="true">+IF(AND(ISNUMBER(OFFSET('Hygiene Data'!$D$9,0,10*ROW('Hygiene Data'!D127))),'Data Summary'!DQ133="Yes"),OFFSET('Hygiene Data'!$D$9,0,10*ROW('Hygiene Data'!D127)),NA())</f>
        <v>#N/A</v>
      </c>
      <c r="BC133" s="101" t="e">
        <f ca="true">+IF(AND(ISNUMBER(OFFSET('Hygiene Data'!$E$5,0,10*ROW('Hygiene Data'!E127))),'Data Summary'!DR133="Yes"),OFFSET('Hygiene Data'!$E$5,0,10*ROW('Hygiene Data'!E127)),NA())</f>
        <v>#N/A</v>
      </c>
      <c r="BD133" s="101" t="e">
        <f ca="true">+IF(AND(ISNUMBER(OFFSET('Hygiene Data'!$E$7,0,10*ROW('Hygiene Data'!E127))),'Data Summary'!DS133="Yes"),OFFSET('Hygiene Data'!$E$7,0,10*ROW('Hygiene Data'!E127)),NA())</f>
        <v>#N/A</v>
      </c>
      <c r="BE133" s="101" t="e">
        <f ca="true">+IF(AND(ISNUMBER(OFFSET('Hygiene Data'!$E$9,0,10*ROW('Hygiene Data'!E127))),'Data Summary'!DT133="Yes"),OFFSET('Hygiene Data'!$E$9,0,10*ROW('Hygiene Data'!E127)),NA())</f>
        <v>#N/A</v>
      </c>
      <c r="BF133" s="101" t="e">
        <f ca="true">+IF(AND(ISNUMBER(OFFSET('Hygiene Data'!$F$5,0,10*ROW('Hygiene Data'!F127))),'Data Summary'!DU133="Yes"),OFFSET('Hygiene Data'!$F$5,0,10*ROW('Hygiene Data'!F127)),NA())</f>
        <v>#N/A</v>
      </c>
      <c r="BG133" s="101" t="e">
        <f ca="true">+IF(AND(ISNUMBER(OFFSET('Hygiene Data'!$F$7,0,10*ROW('Hygiene Data'!F127))),'Data Summary'!DV133="Yes"),OFFSET('Hygiene Data'!$F$7,0,10*ROW('Hygiene Data'!F127)),NA())</f>
        <v>#N/A</v>
      </c>
      <c r="BH133" s="101" t="e">
        <f ca="true">+IF(AND(ISNUMBER(OFFSET('Hygiene Data'!$F$9,0,10*ROW('Hygiene Data'!F127))),'Data Summary'!DW133="Yes"),OFFSET('Hygiene Data'!$F$9,0,10*ROW('Hygiene Data'!F127)),NA())</f>
        <v>#N/A</v>
      </c>
      <c r="BI133" s="101" t="e">
        <f ca="true">+IF(AND(ISNUMBER(OFFSET('Hygiene Data'!$G$5,0,10*ROW('Hygiene Data'!G127))),'Data Summary'!DX133="Yes"),OFFSET('Hygiene Data'!$G$5,0,10*ROW('Hygiene Data'!G127)),NA())</f>
        <v>#N/A</v>
      </c>
      <c r="BJ133" s="101" t="e">
        <f ca="true">+IF(AND(ISNUMBER(OFFSET('Hygiene Data'!$G$7,0,10*ROW('Hygiene Data'!G127))),'Data Summary'!DY133="Yes"),OFFSET('Hygiene Data'!$G$7,0,10*ROW('Hygiene Data'!G127)),NA())</f>
        <v>#N/A</v>
      </c>
      <c r="BK133" s="101" t="e">
        <f ca="true">+IF(AND(ISNUMBER(OFFSET('Hygiene Data'!$G$9,0,10*ROW('Hygiene Data'!G127))),'Data Summary'!DZ133="Yes"),OFFSET('Hygiene Data'!$G$9,0,10*ROW('Hygiene Data'!G127)),NA())</f>
        <v>#N/A</v>
      </c>
      <c r="BL133" s="101" t="e">
        <f ca="true">+IF(AND(ISNUMBER(OFFSET('Hygiene Data'!$H$5,0,10*ROW('Hygiene Data'!H127))),'Data Summary'!EA133="Yes"),OFFSET('Hygiene Data'!$H$5,0,10*ROW('Hygiene Data'!H127)),NA())</f>
        <v>#N/A</v>
      </c>
      <c r="BM133" s="101" t="e">
        <f ca="true">+IF(AND(ISNUMBER(OFFSET('Hygiene Data'!$H$7,0,10*ROW('Hygiene Data'!H127))),'Data Summary'!EB133="Yes"),OFFSET('Hygiene Data'!$H$7,0,10*ROW('Hygiene Data'!H127)),NA())</f>
        <v>#N/A</v>
      </c>
      <c r="BN133" s="101" t="e">
        <f ca="true">+IF(AND(ISNUMBER(OFFSET('Hygiene Data'!$H$9,0,10*ROW('Hygiene Data'!H127))),'Data Summary'!EC133="Yes"),OFFSET('Hygiene Data'!$H$9,0,10*ROW('Hygiene Data'!H127)),NA())</f>
        <v>#N/A</v>
      </c>
      <c r="BO133" s="101" t="e">
        <f ca="true">+IF(AND(ISNUMBER(OFFSET('Hygiene Data'!$I$5,0,10*ROW('Hygiene Data'!I127))),'Data Summary'!ED133="Yes"),OFFSET('Hygiene Data'!$I$5,0,10*ROW('Hygiene Data'!I127)),NA())</f>
        <v>#N/A</v>
      </c>
      <c r="BP133" s="101" t="e">
        <f ca="true">+IF(AND(ISNUMBER(OFFSET('Hygiene Data'!$I$7,0,10*ROW('Hygiene Data'!I127))),'Data Summary'!EE133="Yes"),OFFSET('Hygiene Data'!$I$7,0,10*ROW('Hygiene Data'!I127)),NA())</f>
        <v>#N/A</v>
      </c>
      <c r="BQ133" s="101" t="e">
        <f ca="true">+IF(AND(ISNUMBER(OFFSET('Hygiene Data'!$I$9,0,10*ROW('Hygiene Data'!I127))),'Data Summary'!EF133="Yes"),OFFSET('Hygiene Data'!$I$9,0,10*ROW('Hygiene Data'!I127)),NA())</f>
        <v>#N/A</v>
      </c>
    </row>
    <row xmlns:x14ac="http://schemas.microsoft.com/office/spreadsheetml/2009/9/ac" r="134" x14ac:dyDescent="0.2">
      <c r="A134" s="362" t="e">
        <f ca="true">+RIGHT('Data Summary'!A134,LEN('Data Summary'!A134)-9)</f>
        <v>#VALUE!</v>
      </c>
      <c r="B134" s="38" t="str">
        <f ca="true">+IF(ISTEXT('Data Summary'!B134),'Data Summary'!B134,"")</f>
        <v/>
      </c>
      <c r="C134" s="361" t="e">
        <f ca="true">+VALUE('Data Summary'!C134)</f>
        <v>#VALUE!</v>
      </c>
      <c r="D134" s="99" t="e">
        <f ca="true">+IF(AND(ISNUMBER(OFFSET('Water Data'!$D$4,0,10*ROW('Water Data'!D128))),'Data Summary'!BS134="Yes"),100-OFFSET('Water Data'!$D$4,0,10*ROW('Water Data'!D128)),NA())</f>
        <v>#N/A</v>
      </c>
      <c r="E134" s="99" t="e">
        <f ca="true">+IF(AND(ISNUMBER(OFFSET('Water Data'!$D$6,0,10*ROW('Water Data'!D128))),'Data Summary'!BT134="Yes"),OFFSET('Water Data'!$D$6,0,10*ROW('Water Data'!D128)),NA())</f>
        <v>#N/A</v>
      </c>
      <c r="F134" s="99" t="e">
        <f ca="true">+IF(AND(ISNUMBER(OFFSET('Water Data'!$D$9,0,10*ROW('Water Data'!D128))),'Data Summary'!BU134="Yes"),OFFSET('Water Data'!$D$9,0,10*ROW('Water Data'!D128)),NA())</f>
        <v>#N/A</v>
      </c>
      <c r="G134" s="99" t="e">
        <f ca="true">+IF(AND(ISNUMBER(OFFSET('Water Data'!$E$4,0,10*ROW('Water Data'!E128))),'Data Summary'!BV134="Yes"),100-OFFSET('Water Data'!$E$4,0,10*ROW('Water Data'!E128)),NA())</f>
        <v>#N/A</v>
      </c>
      <c r="H134" s="99" t="e">
        <f ca="true">+IF(AND(ISNUMBER(OFFSET('Water Data'!$E$6,0,10*ROW('Water Data'!E128))),'Data Summary'!BW134="Yes"),OFFSET('Water Data'!$E$6,0,10*ROW('Water Data'!E128)),NA())</f>
        <v>#N/A</v>
      </c>
      <c r="I134" s="99" t="e">
        <f ca="true">+IF(AND(ISNUMBER(OFFSET('Water Data'!$E$9,0,10*ROW('Water Data'!E128))),'Data Summary'!BX134="Yes"),OFFSET('Water Data'!$E$9,0,10*ROW('Water Data'!E128)),NA())</f>
        <v>#N/A</v>
      </c>
      <c r="J134" s="99" t="e">
        <f ca="true">+IF(AND(ISNUMBER(OFFSET('Water Data'!$F$4,0,10*ROW('Water Data'!F128))),'Data Summary'!BY134="Yes"),100-OFFSET('Water Data'!$F$4,0,10*ROW('Water Data'!F128)),NA())</f>
        <v>#N/A</v>
      </c>
      <c r="K134" s="99" t="e">
        <f ca="true">+IF(AND(ISNUMBER(OFFSET('Water Data'!$F$6,0,10*ROW('Water Data'!F128))),'Data Summary'!BZ134="Yes"),OFFSET('Water Data'!$F$6,0,10*ROW('Water Data'!F128)),NA())</f>
        <v>#N/A</v>
      </c>
      <c r="L134" s="99" t="e">
        <f ca="true">+IF(AND(ISNUMBER(OFFSET('Water Data'!$F$9,0,10*ROW('Water Data'!F128))),'Data Summary'!CA134="Yes"),OFFSET('Water Data'!$F$9,0,10*ROW('Water Data'!F128)),NA())</f>
        <v>#N/A</v>
      </c>
      <c r="M134" s="99" t="e">
        <f ca="true">+IF(AND(ISNUMBER(OFFSET('Water Data'!$G$4,0,10*ROW('Water Data'!G128))),'Data Summary'!CB134="Yes"),100-OFFSET('Water Data'!$G$4,0,10*ROW('Water Data'!G128)),NA())</f>
        <v>#N/A</v>
      </c>
      <c r="N134" s="99" t="e">
        <f ca="true">+IF(AND(ISNUMBER(OFFSET('Water Data'!$G$6,0,10*ROW('Water Data'!G128))),'Data Summary'!CC134="Yes"),OFFSET('Water Data'!$G$6,0,10*ROW('Water Data'!G128)),NA())</f>
        <v>#N/A</v>
      </c>
      <c r="O134" s="99" t="e">
        <f ca="true">+IF(AND(ISNUMBER(OFFSET('Water Data'!$G$9,0,10*ROW('Water Data'!G128))),'Data Summary'!CD134="Yes"),OFFSET('Water Data'!$G$9,0,10*ROW('Water Data'!G128)),NA())</f>
        <v>#N/A</v>
      </c>
      <c r="P134" s="99" t="e">
        <f ca="true">+IF(AND(ISNUMBER(OFFSET('Water Data'!$H$4,0,10*ROW('Water Data'!H128))),'Data Summary'!CE134="Yes"),100-OFFSET('Water Data'!$H$4,0,10*ROW('Water Data'!H128)),NA())</f>
        <v>#N/A</v>
      </c>
      <c r="Q134" s="99" t="e">
        <f ca="true">+IF(AND(ISNUMBER(OFFSET('Water Data'!$H$6,0,10*ROW('Water Data'!H128))),'Data Summary'!CF134="Yes"),OFFSET('Water Data'!$H$6,0,10*ROW('Water Data'!H128)),NA())</f>
        <v>#N/A</v>
      </c>
      <c r="R134" s="99" t="e">
        <f ca="true">+IF(AND(ISNUMBER(OFFSET('Water Data'!$H$9,0,10*ROW('Water Data'!H128))),'Data Summary'!CG134="Yes"),OFFSET('Water Data'!$H$9,0,10*ROW('Water Data'!H128)),NA())</f>
        <v>#N/A</v>
      </c>
      <c r="S134" s="99" t="e">
        <f ca="true">+IF(AND(ISNUMBER(OFFSET('Water Data'!$I$4,0,10*ROW('Water Data'!I128))),'Data Summary'!CH134="Yes"),100-OFFSET('Water Data'!$I$4,0,10*ROW('Water Data'!I128)),NA())</f>
        <v>#N/A</v>
      </c>
      <c r="T134" s="99" t="e">
        <f ca="true">+IF(AND(ISNUMBER(OFFSET('Water Data'!$I$6,0,10*ROW('Water Data'!I128))),'Data Summary'!CI134="Yes"),OFFSET('Water Data'!$I$6,0,10*ROW('Water Data'!I128)),NA())</f>
        <v>#N/A</v>
      </c>
      <c r="U134" s="99" t="e">
        <f ca="true">+IF(AND(ISNUMBER(OFFSET('Water Data'!$I$9,0,10*ROW('Water Data'!I128))),'Data Summary'!CJ134="Yes"),OFFSET('Water Data'!$I$9,0,10*ROW('Water Data'!I128)),NA())</f>
        <v>#N/A</v>
      </c>
      <c r="V134" s="100" t="e">
        <f ca="true">+IF(AND(ISNUMBER(OFFSET('Sanitation Data'!$D$4,0,10*ROW('Sanitation Data'!D128))),'Data Summary'!CK134="Yes"),100-OFFSET('Sanitation Data'!$D$4,0,10*ROW('Sanitation Data'!D128)),NA())</f>
        <v>#N/A</v>
      </c>
      <c r="W134" s="100" t="e">
        <f ca="true">+IF(AND(ISNUMBER(OFFSET('Sanitation Data'!$D$6,0,10*ROW('Sanitation Data'!D128))),'Data Summary'!CL134="Yes"),OFFSET('Sanitation Data'!$D$6,0,10*ROW('Sanitation Data'!D128)),NA())</f>
        <v>#N/A</v>
      </c>
      <c r="X134" s="100" t="e">
        <f ca="true">+IF(AND(ISNUMBER(OFFSET('Sanitation Data'!$D$10,0,10*ROW('Sanitation Data'!D128))),'Data Summary'!CM134="Yes"),OFFSET('Sanitation Data'!$D$10,0,10*ROW('Sanitation Data'!D128)),NA())</f>
        <v>#N/A</v>
      </c>
      <c r="Y134" s="100" t="e">
        <f ca="true">+IF(AND(ISNUMBER(OFFSET('Sanitation Data'!$D$11,0,10*ROW('Sanitation Data'!D128))),'Data Summary'!CN134="Yes"),OFFSET('Sanitation Data'!$D$11,0,10*ROW('Sanitation Data'!D128)),NA())</f>
        <v>#N/A</v>
      </c>
      <c r="Z134" s="100" t="e">
        <f ca="true">+IF(AND(ISNUMBER(OFFSET('Sanitation Data'!$D$12,0,10*ROW('Sanitation Data'!D128))),'Data Summary'!CO134="Yes"),OFFSET('Sanitation Data'!$D$12,0,10*ROW('Sanitation Data'!D128)),NA())</f>
        <v>#N/A</v>
      </c>
      <c r="AA134" s="100" t="e">
        <f ca="true">+IF(AND(ISNUMBER(OFFSET('Sanitation Data'!$E$4,0,10*ROW('Sanitation Data'!E128))),'Data Summary'!CP134="Yes"),100-OFFSET('Sanitation Data'!$E$4,0,10*ROW('Sanitation Data'!E128)),NA())</f>
        <v>#N/A</v>
      </c>
      <c r="AB134" s="100" t="e">
        <f ca="true">+IF(AND(ISNUMBER(OFFSET('Sanitation Data'!$E$6,0,10*ROW('Sanitation Data'!E128))),'Data Summary'!CQ134="Yes"),OFFSET('Sanitation Data'!$E$6,0,10*ROW('Sanitation Data'!E128)),NA())</f>
        <v>#N/A</v>
      </c>
      <c r="AC134" s="100" t="e">
        <f ca="true">+IF(AND(ISNUMBER(OFFSET('Sanitation Data'!$E$10,0,10*ROW('Sanitation Data'!E128))),'Data Summary'!CR134="Yes"),OFFSET('Sanitation Data'!$E$10,0,10*ROW('Sanitation Data'!E128)),NA())</f>
        <v>#N/A</v>
      </c>
      <c r="AD134" s="100" t="e">
        <f ca="true">+IF(AND(ISNUMBER(OFFSET('Sanitation Data'!$E$11,0,10*ROW('Sanitation Data'!E128))),'Data Summary'!CS134="Yes"),OFFSET('Sanitation Data'!$E$11,0,10*ROW('Sanitation Data'!E128)),NA())</f>
        <v>#N/A</v>
      </c>
      <c r="AE134" s="100" t="e">
        <f ca="true">+IF(AND(ISNUMBER(OFFSET('Sanitation Data'!$E$12,0,10*ROW('Sanitation Data'!E128))),'Data Summary'!CT134="Yes"),OFFSET('Sanitation Data'!$E$12,0,10*ROW('Sanitation Data'!E128)),NA())</f>
        <v>#N/A</v>
      </c>
      <c r="AF134" s="100" t="e">
        <f ca="true">+IF(AND(ISNUMBER(OFFSET('Sanitation Data'!$F$4,0,10*ROW('Sanitation Data'!F128))),'Data Summary'!CU134="Yes"),100-OFFSET('Sanitation Data'!$F$4,0,10*ROW('Sanitation Data'!F128)),NA())</f>
        <v>#N/A</v>
      </c>
      <c r="AG134" s="100" t="e">
        <f ca="true">+IF(AND(ISNUMBER(OFFSET('Sanitation Data'!$F$6,0,10*ROW('Sanitation Data'!F128))),'Data Summary'!CV134="Yes"),OFFSET('Sanitation Data'!$F$6,0,10*ROW('Sanitation Data'!F128)),NA())</f>
        <v>#N/A</v>
      </c>
      <c r="AH134" s="100" t="e">
        <f ca="true">+IF(AND(ISNUMBER(OFFSET('Sanitation Data'!$F$10,0,10*ROW('Sanitation Data'!F128))),'Data Summary'!CW134="Yes"),OFFSET('Sanitation Data'!$F$10,0,10*ROW('Sanitation Data'!F128)),NA())</f>
        <v>#N/A</v>
      </c>
      <c r="AI134" s="100" t="e">
        <f ca="true">+IF(AND(ISNUMBER(OFFSET('Sanitation Data'!$F$11,0,10*ROW('Sanitation Data'!F128))),'Data Summary'!CX134="Yes"),OFFSET('Sanitation Data'!$F$11,0,10*ROW('Sanitation Data'!F128)),NA())</f>
        <v>#N/A</v>
      </c>
      <c r="AJ134" s="100" t="e">
        <f ca="true">+IF(AND(ISNUMBER(OFFSET('Sanitation Data'!$F$12,0,10*ROW('Sanitation Data'!F128))),'Data Summary'!CY134="Yes"),OFFSET('Sanitation Data'!$F$12,0,10*ROW('Sanitation Data'!F128)),NA())</f>
        <v>#N/A</v>
      </c>
      <c r="AK134" s="100" t="e">
        <f ca="true">+IF(AND(ISNUMBER(OFFSET('Sanitation Data'!$G$4,0,10*ROW('Sanitation Data'!G128))),'Data Summary'!CZ134="Yes"),100-OFFSET('Sanitation Data'!$G$4,0,10*ROW('Sanitation Data'!G128)),NA())</f>
        <v>#N/A</v>
      </c>
      <c r="AL134" s="100" t="e">
        <f ca="true">+IF(AND(ISNUMBER(OFFSET('Sanitation Data'!$G$6,0,10*ROW('Sanitation Data'!G128))),'Data Summary'!DA134="Yes"),OFFSET('Sanitation Data'!$G$6,0,10*ROW('Sanitation Data'!G128)),NA())</f>
        <v>#N/A</v>
      </c>
      <c r="AM134" s="100" t="e">
        <f ca="true">+IF(AND(ISNUMBER(OFFSET('Sanitation Data'!$G$10,0,10*ROW('Sanitation Data'!G128))),'Data Summary'!DB134="Yes"),OFFSET('Sanitation Data'!$G$10,0,10*ROW('Sanitation Data'!G128)),NA())</f>
        <v>#N/A</v>
      </c>
      <c r="AN134" s="100" t="e">
        <f ca="true">+IF(AND(ISNUMBER(OFFSET('Sanitation Data'!$G$11,0,10*ROW('Sanitation Data'!G128))),'Data Summary'!DC134="Yes"),OFFSET('Sanitation Data'!$G$11,0,10*ROW('Sanitation Data'!G128)),NA())</f>
        <v>#N/A</v>
      </c>
      <c r="AO134" s="100" t="e">
        <f ca="true">+IF(AND(ISNUMBER(OFFSET('Sanitation Data'!$G$12,0,10*ROW('Sanitation Data'!G128))),'Data Summary'!DD134="Yes"),OFFSET('Sanitation Data'!$G$12,0,10*ROW('Sanitation Data'!G128)),NA())</f>
        <v>#N/A</v>
      </c>
      <c r="AP134" s="100" t="e">
        <f ca="true">+IF(AND(ISNUMBER(OFFSET('Sanitation Data'!$H$4,0,10*ROW('Sanitation Data'!H128))),'Data Summary'!DE134="Yes"),100-OFFSET('Sanitation Data'!$H$4,0,10*ROW('Sanitation Data'!H128)),NA())</f>
        <v>#N/A</v>
      </c>
      <c r="AQ134" s="100" t="e">
        <f ca="true">+IF(AND(ISNUMBER(OFFSET('Sanitation Data'!$H$6,0,10*ROW('Sanitation Data'!H128))),'Data Summary'!DF134="Yes"),OFFSET('Sanitation Data'!$H$6,0,10*ROW('Sanitation Data'!H128)),NA())</f>
        <v>#N/A</v>
      </c>
      <c r="AR134" s="100" t="e">
        <f ca="true">+IF(AND(ISNUMBER(OFFSET('Sanitation Data'!$H$10,0,10*ROW('Sanitation Data'!H128))),'Data Summary'!DG134="Yes"),OFFSET('Sanitation Data'!$H$10,0,10*ROW('Sanitation Data'!H128)),NA())</f>
        <v>#N/A</v>
      </c>
      <c r="AS134" s="100" t="e">
        <f ca="true">+IF(AND(ISNUMBER(OFFSET('Sanitation Data'!$H$11,0,10*ROW('Sanitation Data'!H128))),'Data Summary'!DH134="Yes"),OFFSET('Sanitation Data'!$H$11,0,10*ROW('Sanitation Data'!H128)),NA())</f>
        <v>#N/A</v>
      </c>
      <c r="AT134" s="100" t="e">
        <f ca="true">+IF(AND(ISNUMBER(OFFSET('Sanitation Data'!$H$12,0,10*ROW('Sanitation Data'!H128))),'Data Summary'!DI134="Yes"),OFFSET('Sanitation Data'!$H$12,0,10*ROW('Sanitation Data'!H128)),NA())</f>
        <v>#N/A</v>
      </c>
      <c r="AU134" s="100" t="e">
        <f ca="true">+IF(AND(ISNUMBER(OFFSET('Sanitation Data'!$I$4,0,10*ROW('Sanitation Data'!I128))),'Data Summary'!DJ134="Yes"),100-OFFSET('Sanitation Data'!$I$4,0,10*ROW('Sanitation Data'!I128)),NA())</f>
        <v>#N/A</v>
      </c>
      <c r="AV134" s="100" t="e">
        <f ca="true">+IF(AND(ISNUMBER(OFFSET('Sanitation Data'!$I$6,0,10*ROW('Sanitation Data'!I128))),'Data Summary'!DK134="Yes"),OFFSET('Sanitation Data'!$I$6,0,10*ROW('Sanitation Data'!I128)),NA())</f>
        <v>#N/A</v>
      </c>
      <c r="AW134" s="100" t="e">
        <f ca="true">+IF(AND(ISNUMBER(OFFSET('Sanitation Data'!$I$10,0,10*ROW('Sanitation Data'!I128))),'Data Summary'!DL134="Yes"),OFFSET('Sanitation Data'!$I$10,0,10*ROW('Sanitation Data'!I128)),NA())</f>
        <v>#N/A</v>
      </c>
      <c r="AX134" s="100" t="e">
        <f ca="true">+IF(AND(ISNUMBER(OFFSET('Sanitation Data'!$I$11,0,10*ROW('Sanitation Data'!I128))),'Data Summary'!DM134="Yes"),OFFSET('Sanitation Data'!$I$11,0,10*ROW('Sanitation Data'!I128)),NA())</f>
        <v>#N/A</v>
      </c>
      <c r="AY134" s="100" t="e">
        <f ca="true">+IF(AND(ISNUMBER(OFFSET('Sanitation Data'!$I$12,0,10*ROW('Sanitation Data'!I128))),'Data Summary'!DN134="Yes"),OFFSET('Sanitation Data'!$I$12,0,10*ROW('Sanitation Data'!I128)),NA())</f>
        <v>#N/A</v>
      </c>
      <c r="AZ134" s="101" t="e">
        <f ca="true">+IF(AND(ISNUMBER(OFFSET('Hygiene Data'!$D$5,0,10*ROW('Hygiene Data'!D128))),'Data Summary'!DO134="Yes"),OFFSET('Hygiene Data'!$D$5,0,10*ROW('Hygiene Data'!D128)),NA())</f>
        <v>#N/A</v>
      </c>
      <c r="BA134" s="101" t="e">
        <f ca="true">+IF(AND(ISNUMBER(OFFSET('Hygiene Data'!$D$7,0,10*ROW('Hygiene Data'!D128))),'Data Summary'!DP134="Yes"),OFFSET('Hygiene Data'!$D$7,0,10*ROW('Hygiene Data'!D128)),NA())</f>
        <v>#N/A</v>
      </c>
      <c r="BB134" s="101" t="e">
        <f ca="true">+IF(AND(ISNUMBER(OFFSET('Hygiene Data'!$D$9,0,10*ROW('Hygiene Data'!D128))),'Data Summary'!DQ134="Yes"),OFFSET('Hygiene Data'!$D$9,0,10*ROW('Hygiene Data'!D128)),NA())</f>
        <v>#N/A</v>
      </c>
      <c r="BC134" s="101" t="e">
        <f ca="true">+IF(AND(ISNUMBER(OFFSET('Hygiene Data'!$E$5,0,10*ROW('Hygiene Data'!E128))),'Data Summary'!DR134="Yes"),OFFSET('Hygiene Data'!$E$5,0,10*ROW('Hygiene Data'!E128)),NA())</f>
        <v>#N/A</v>
      </c>
      <c r="BD134" s="101" t="e">
        <f ca="true">+IF(AND(ISNUMBER(OFFSET('Hygiene Data'!$E$7,0,10*ROW('Hygiene Data'!E128))),'Data Summary'!DS134="Yes"),OFFSET('Hygiene Data'!$E$7,0,10*ROW('Hygiene Data'!E128)),NA())</f>
        <v>#N/A</v>
      </c>
      <c r="BE134" s="101" t="e">
        <f ca="true">+IF(AND(ISNUMBER(OFFSET('Hygiene Data'!$E$9,0,10*ROW('Hygiene Data'!E128))),'Data Summary'!DT134="Yes"),OFFSET('Hygiene Data'!$E$9,0,10*ROW('Hygiene Data'!E128)),NA())</f>
        <v>#N/A</v>
      </c>
      <c r="BF134" s="101" t="e">
        <f ca="true">+IF(AND(ISNUMBER(OFFSET('Hygiene Data'!$F$5,0,10*ROW('Hygiene Data'!F128))),'Data Summary'!DU134="Yes"),OFFSET('Hygiene Data'!$F$5,0,10*ROW('Hygiene Data'!F128)),NA())</f>
        <v>#N/A</v>
      </c>
      <c r="BG134" s="101" t="e">
        <f ca="true">+IF(AND(ISNUMBER(OFFSET('Hygiene Data'!$F$7,0,10*ROW('Hygiene Data'!F128))),'Data Summary'!DV134="Yes"),OFFSET('Hygiene Data'!$F$7,0,10*ROW('Hygiene Data'!F128)),NA())</f>
        <v>#N/A</v>
      </c>
      <c r="BH134" s="101" t="e">
        <f ca="true">+IF(AND(ISNUMBER(OFFSET('Hygiene Data'!$F$9,0,10*ROW('Hygiene Data'!F128))),'Data Summary'!DW134="Yes"),OFFSET('Hygiene Data'!$F$9,0,10*ROW('Hygiene Data'!F128)),NA())</f>
        <v>#N/A</v>
      </c>
      <c r="BI134" s="101" t="e">
        <f ca="true">+IF(AND(ISNUMBER(OFFSET('Hygiene Data'!$G$5,0,10*ROW('Hygiene Data'!G128))),'Data Summary'!DX134="Yes"),OFFSET('Hygiene Data'!$G$5,0,10*ROW('Hygiene Data'!G128)),NA())</f>
        <v>#N/A</v>
      </c>
      <c r="BJ134" s="101" t="e">
        <f ca="true">+IF(AND(ISNUMBER(OFFSET('Hygiene Data'!$G$7,0,10*ROW('Hygiene Data'!G128))),'Data Summary'!DY134="Yes"),OFFSET('Hygiene Data'!$G$7,0,10*ROW('Hygiene Data'!G128)),NA())</f>
        <v>#N/A</v>
      </c>
      <c r="BK134" s="101" t="e">
        <f ca="true">+IF(AND(ISNUMBER(OFFSET('Hygiene Data'!$G$9,0,10*ROW('Hygiene Data'!G128))),'Data Summary'!DZ134="Yes"),OFFSET('Hygiene Data'!$G$9,0,10*ROW('Hygiene Data'!G128)),NA())</f>
        <v>#N/A</v>
      </c>
      <c r="BL134" s="101" t="e">
        <f ca="true">+IF(AND(ISNUMBER(OFFSET('Hygiene Data'!$H$5,0,10*ROW('Hygiene Data'!H128))),'Data Summary'!EA134="Yes"),OFFSET('Hygiene Data'!$H$5,0,10*ROW('Hygiene Data'!H128)),NA())</f>
        <v>#N/A</v>
      </c>
      <c r="BM134" s="101" t="e">
        <f ca="true">+IF(AND(ISNUMBER(OFFSET('Hygiene Data'!$H$7,0,10*ROW('Hygiene Data'!H128))),'Data Summary'!EB134="Yes"),OFFSET('Hygiene Data'!$H$7,0,10*ROW('Hygiene Data'!H128)),NA())</f>
        <v>#N/A</v>
      </c>
      <c r="BN134" s="101" t="e">
        <f ca="true">+IF(AND(ISNUMBER(OFFSET('Hygiene Data'!$H$9,0,10*ROW('Hygiene Data'!H128))),'Data Summary'!EC134="Yes"),OFFSET('Hygiene Data'!$H$9,0,10*ROW('Hygiene Data'!H128)),NA())</f>
        <v>#N/A</v>
      </c>
      <c r="BO134" s="101" t="e">
        <f ca="true">+IF(AND(ISNUMBER(OFFSET('Hygiene Data'!$I$5,0,10*ROW('Hygiene Data'!I128))),'Data Summary'!ED134="Yes"),OFFSET('Hygiene Data'!$I$5,0,10*ROW('Hygiene Data'!I128)),NA())</f>
        <v>#N/A</v>
      </c>
      <c r="BP134" s="101" t="e">
        <f ca="true">+IF(AND(ISNUMBER(OFFSET('Hygiene Data'!$I$7,0,10*ROW('Hygiene Data'!I128))),'Data Summary'!EE134="Yes"),OFFSET('Hygiene Data'!$I$7,0,10*ROW('Hygiene Data'!I128)),NA())</f>
        <v>#N/A</v>
      </c>
      <c r="BQ134" s="101" t="e">
        <f ca="true">+IF(AND(ISNUMBER(OFFSET('Hygiene Data'!$I$9,0,10*ROW('Hygiene Data'!I128))),'Data Summary'!EF134="Yes"),OFFSET('Hygiene Data'!$I$9,0,10*ROW('Hygiene Data'!I128)),NA())</f>
        <v>#N/A</v>
      </c>
    </row>
    <row xmlns:x14ac="http://schemas.microsoft.com/office/spreadsheetml/2009/9/ac" r="135" x14ac:dyDescent="0.2">
      <c r="A135" s="362" t="e">
        <f ca="true">+RIGHT('Data Summary'!A135,LEN('Data Summary'!A135)-9)</f>
        <v>#VALUE!</v>
      </c>
      <c r="B135" s="38" t="str">
        <f ca="true">+IF(ISTEXT('Data Summary'!B135),'Data Summary'!B135,"")</f>
        <v/>
      </c>
      <c r="C135" s="361" t="e">
        <f ca="true">+VALUE('Data Summary'!C135)</f>
        <v>#VALUE!</v>
      </c>
      <c r="D135" s="99" t="e">
        <f ca="true">+IF(AND(ISNUMBER(OFFSET('Water Data'!$D$4,0,10*ROW('Water Data'!D129))),'Data Summary'!BS135="Yes"),100-OFFSET('Water Data'!$D$4,0,10*ROW('Water Data'!D129)),NA())</f>
        <v>#N/A</v>
      </c>
      <c r="E135" s="99" t="e">
        <f ca="true">+IF(AND(ISNUMBER(OFFSET('Water Data'!$D$6,0,10*ROW('Water Data'!D129))),'Data Summary'!BT135="Yes"),OFFSET('Water Data'!$D$6,0,10*ROW('Water Data'!D129)),NA())</f>
        <v>#N/A</v>
      </c>
      <c r="F135" s="99" t="e">
        <f ca="true">+IF(AND(ISNUMBER(OFFSET('Water Data'!$D$9,0,10*ROW('Water Data'!D129))),'Data Summary'!BU135="Yes"),OFFSET('Water Data'!$D$9,0,10*ROW('Water Data'!D129)),NA())</f>
        <v>#N/A</v>
      </c>
      <c r="G135" s="99" t="e">
        <f ca="true">+IF(AND(ISNUMBER(OFFSET('Water Data'!$E$4,0,10*ROW('Water Data'!E129))),'Data Summary'!BV135="Yes"),100-OFFSET('Water Data'!$E$4,0,10*ROW('Water Data'!E129)),NA())</f>
        <v>#N/A</v>
      </c>
      <c r="H135" s="99" t="e">
        <f ca="true">+IF(AND(ISNUMBER(OFFSET('Water Data'!$E$6,0,10*ROW('Water Data'!E129))),'Data Summary'!BW135="Yes"),OFFSET('Water Data'!$E$6,0,10*ROW('Water Data'!E129)),NA())</f>
        <v>#N/A</v>
      </c>
      <c r="I135" s="99" t="e">
        <f ca="true">+IF(AND(ISNUMBER(OFFSET('Water Data'!$E$9,0,10*ROW('Water Data'!E129))),'Data Summary'!BX135="Yes"),OFFSET('Water Data'!$E$9,0,10*ROW('Water Data'!E129)),NA())</f>
        <v>#N/A</v>
      </c>
      <c r="J135" s="99" t="e">
        <f ca="true">+IF(AND(ISNUMBER(OFFSET('Water Data'!$F$4,0,10*ROW('Water Data'!F129))),'Data Summary'!BY135="Yes"),100-OFFSET('Water Data'!$F$4,0,10*ROW('Water Data'!F129)),NA())</f>
        <v>#N/A</v>
      </c>
      <c r="K135" s="99" t="e">
        <f ca="true">+IF(AND(ISNUMBER(OFFSET('Water Data'!$F$6,0,10*ROW('Water Data'!F129))),'Data Summary'!BZ135="Yes"),OFFSET('Water Data'!$F$6,0,10*ROW('Water Data'!F129)),NA())</f>
        <v>#N/A</v>
      </c>
      <c r="L135" s="99" t="e">
        <f ca="true">+IF(AND(ISNUMBER(OFFSET('Water Data'!$F$9,0,10*ROW('Water Data'!F129))),'Data Summary'!CA135="Yes"),OFFSET('Water Data'!$F$9,0,10*ROW('Water Data'!F129)),NA())</f>
        <v>#N/A</v>
      </c>
      <c r="M135" s="99" t="e">
        <f ca="true">+IF(AND(ISNUMBER(OFFSET('Water Data'!$G$4,0,10*ROW('Water Data'!G129))),'Data Summary'!CB135="Yes"),100-OFFSET('Water Data'!$G$4,0,10*ROW('Water Data'!G129)),NA())</f>
        <v>#N/A</v>
      </c>
      <c r="N135" s="99" t="e">
        <f ca="true">+IF(AND(ISNUMBER(OFFSET('Water Data'!$G$6,0,10*ROW('Water Data'!G129))),'Data Summary'!CC135="Yes"),OFFSET('Water Data'!$G$6,0,10*ROW('Water Data'!G129)),NA())</f>
        <v>#N/A</v>
      </c>
      <c r="O135" s="99" t="e">
        <f ca="true">+IF(AND(ISNUMBER(OFFSET('Water Data'!$G$9,0,10*ROW('Water Data'!G129))),'Data Summary'!CD135="Yes"),OFFSET('Water Data'!$G$9,0,10*ROW('Water Data'!G129)),NA())</f>
        <v>#N/A</v>
      </c>
      <c r="P135" s="99" t="e">
        <f ca="true">+IF(AND(ISNUMBER(OFFSET('Water Data'!$H$4,0,10*ROW('Water Data'!H129))),'Data Summary'!CE135="Yes"),100-OFFSET('Water Data'!$H$4,0,10*ROW('Water Data'!H129)),NA())</f>
        <v>#N/A</v>
      </c>
      <c r="Q135" s="99" t="e">
        <f ca="true">+IF(AND(ISNUMBER(OFFSET('Water Data'!$H$6,0,10*ROW('Water Data'!H129))),'Data Summary'!CF135="Yes"),OFFSET('Water Data'!$H$6,0,10*ROW('Water Data'!H129)),NA())</f>
        <v>#N/A</v>
      </c>
      <c r="R135" s="99" t="e">
        <f ca="true">+IF(AND(ISNUMBER(OFFSET('Water Data'!$H$9,0,10*ROW('Water Data'!H129))),'Data Summary'!CG135="Yes"),OFFSET('Water Data'!$H$9,0,10*ROW('Water Data'!H129)),NA())</f>
        <v>#N/A</v>
      </c>
      <c r="S135" s="99" t="e">
        <f ca="true">+IF(AND(ISNUMBER(OFFSET('Water Data'!$I$4,0,10*ROW('Water Data'!I129))),'Data Summary'!CH135="Yes"),100-OFFSET('Water Data'!$I$4,0,10*ROW('Water Data'!I129)),NA())</f>
        <v>#N/A</v>
      </c>
      <c r="T135" s="99" t="e">
        <f ca="true">+IF(AND(ISNUMBER(OFFSET('Water Data'!$I$6,0,10*ROW('Water Data'!I129))),'Data Summary'!CI135="Yes"),OFFSET('Water Data'!$I$6,0,10*ROW('Water Data'!I129)),NA())</f>
        <v>#N/A</v>
      </c>
      <c r="U135" s="99" t="e">
        <f ca="true">+IF(AND(ISNUMBER(OFFSET('Water Data'!$I$9,0,10*ROW('Water Data'!I129))),'Data Summary'!CJ135="Yes"),OFFSET('Water Data'!$I$9,0,10*ROW('Water Data'!I129)),NA())</f>
        <v>#N/A</v>
      </c>
      <c r="V135" s="100" t="e">
        <f ca="true">+IF(AND(ISNUMBER(OFFSET('Sanitation Data'!$D$4,0,10*ROW('Sanitation Data'!D129))),'Data Summary'!CK135="Yes"),100-OFFSET('Sanitation Data'!$D$4,0,10*ROW('Sanitation Data'!D129)),NA())</f>
        <v>#N/A</v>
      </c>
      <c r="W135" s="100" t="e">
        <f ca="true">+IF(AND(ISNUMBER(OFFSET('Sanitation Data'!$D$6,0,10*ROW('Sanitation Data'!D129))),'Data Summary'!CL135="Yes"),OFFSET('Sanitation Data'!$D$6,0,10*ROW('Sanitation Data'!D129)),NA())</f>
        <v>#N/A</v>
      </c>
      <c r="X135" s="100" t="e">
        <f ca="true">+IF(AND(ISNUMBER(OFFSET('Sanitation Data'!$D$10,0,10*ROW('Sanitation Data'!D129))),'Data Summary'!CM135="Yes"),OFFSET('Sanitation Data'!$D$10,0,10*ROW('Sanitation Data'!D129)),NA())</f>
        <v>#N/A</v>
      </c>
      <c r="Y135" s="100" t="e">
        <f ca="true">+IF(AND(ISNUMBER(OFFSET('Sanitation Data'!$D$11,0,10*ROW('Sanitation Data'!D129))),'Data Summary'!CN135="Yes"),OFFSET('Sanitation Data'!$D$11,0,10*ROW('Sanitation Data'!D129)),NA())</f>
        <v>#N/A</v>
      </c>
      <c r="Z135" s="100" t="e">
        <f ca="true">+IF(AND(ISNUMBER(OFFSET('Sanitation Data'!$D$12,0,10*ROW('Sanitation Data'!D129))),'Data Summary'!CO135="Yes"),OFFSET('Sanitation Data'!$D$12,0,10*ROW('Sanitation Data'!D129)),NA())</f>
        <v>#N/A</v>
      </c>
      <c r="AA135" s="100" t="e">
        <f ca="true">+IF(AND(ISNUMBER(OFFSET('Sanitation Data'!$E$4,0,10*ROW('Sanitation Data'!E129))),'Data Summary'!CP135="Yes"),100-OFFSET('Sanitation Data'!$E$4,0,10*ROW('Sanitation Data'!E129)),NA())</f>
        <v>#N/A</v>
      </c>
      <c r="AB135" s="100" t="e">
        <f ca="true">+IF(AND(ISNUMBER(OFFSET('Sanitation Data'!$E$6,0,10*ROW('Sanitation Data'!E129))),'Data Summary'!CQ135="Yes"),OFFSET('Sanitation Data'!$E$6,0,10*ROW('Sanitation Data'!E129)),NA())</f>
        <v>#N/A</v>
      </c>
      <c r="AC135" s="100" t="e">
        <f ca="true">+IF(AND(ISNUMBER(OFFSET('Sanitation Data'!$E$10,0,10*ROW('Sanitation Data'!E129))),'Data Summary'!CR135="Yes"),OFFSET('Sanitation Data'!$E$10,0,10*ROW('Sanitation Data'!E129)),NA())</f>
        <v>#N/A</v>
      </c>
      <c r="AD135" s="100" t="e">
        <f ca="true">+IF(AND(ISNUMBER(OFFSET('Sanitation Data'!$E$11,0,10*ROW('Sanitation Data'!E129))),'Data Summary'!CS135="Yes"),OFFSET('Sanitation Data'!$E$11,0,10*ROW('Sanitation Data'!E129)),NA())</f>
        <v>#N/A</v>
      </c>
      <c r="AE135" s="100" t="e">
        <f ca="true">+IF(AND(ISNUMBER(OFFSET('Sanitation Data'!$E$12,0,10*ROW('Sanitation Data'!E129))),'Data Summary'!CT135="Yes"),OFFSET('Sanitation Data'!$E$12,0,10*ROW('Sanitation Data'!E129)),NA())</f>
        <v>#N/A</v>
      </c>
      <c r="AF135" s="100" t="e">
        <f ca="true">+IF(AND(ISNUMBER(OFFSET('Sanitation Data'!$F$4,0,10*ROW('Sanitation Data'!F129))),'Data Summary'!CU135="Yes"),100-OFFSET('Sanitation Data'!$F$4,0,10*ROW('Sanitation Data'!F129)),NA())</f>
        <v>#N/A</v>
      </c>
      <c r="AG135" s="100" t="e">
        <f ca="true">+IF(AND(ISNUMBER(OFFSET('Sanitation Data'!$F$6,0,10*ROW('Sanitation Data'!F129))),'Data Summary'!CV135="Yes"),OFFSET('Sanitation Data'!$F$6,0,10*ROW('Sanitation Data'!F129)),NA())</f>
        <v>#N/A</v>
      </c>
      <c r="AH135" s="100" t="e">
        <f ca="true">+IF(AND(ISNUMBER(OFFSET('Sanitation Data'!$F$10,0,10*ROW('Sanitation Data'!F129))),'Data Summary'!CW135="Yes"),OFFSET('Sanitation Data'!$F$10,0,10*ROW('Sanitation Data'!F129)),NA())</f>
        <v>#N/A</v>
      </c>
      <c r="AI135" s="100" t="e">
        <f ca="true">+IF(AND(ISNUMBER(OFFSET('Sanitation Data'!$F$11,0,10*ROW('Sanitation Data'!F129))),'Data Summary'!CX135="Yes"),OFFSET('Sanitation Data'!$F$11,0,10*ROW('Sanitation Data'!F129)),NA())</f>
        <v>#N/A</v>
      </c>
      <c r="AJ135" s="100" t="e">
        <f ca="true">+IF(AND(ISNUMBER(OFFSET('Sanitation Data'!$F$12,0,10*ROW('Sanitation Data'!F129))),'Data Summary'!CY135="Yes"),OFFSET('Sanitation Data'!$F$12,0,10*ROW('Sanitation Data'!F129)),NA())</f>
        <v>#N/A</v>
      </c>
      <c r="AK135" s="100" t="e">
        <f ca="true">+IF(AND(ISNUMBER(OFFSET('Sanitation Data'!$G$4,0,10*ROW('Sanitation Data'!G129))),'Data Summary'!CZ135="Yes"),100-OFFSET('Sanitation Data'!$G$4,0,10*ROW('Sanitation Data'!G129)),NA())</f>
        <v>#N/A</v>
      </c>
      <c r="AL135" s="100" t="e">
        <f ca="true">+IF(AND(ISNUMBER(OFFSET('Sanitation Data'!$G$6,0,10*ROW('Sanitation Data'!G129))),'Data Summary'!DA135="Yes"),OFFSET('Sanitation Data'!$G$6,0,10*ROW('Sanitation Data'!G129)),NA())</f>
        <v>#N/A</v>
      </c>
      <c r="AM135" s="100" t="e">
        <f ca="true">+IF(AND(ISNUMBER(OFFSET('Sanitation Data'!$G$10,0,10*ROW('Sanitation Data'!G129))),'Data Summary'!DB135="Yes"),OFFSET('Sanitation Data'!$G$10,0,10*ROW('Sanitation Data'!G129)),NA())</f>
        <v>#N/A</v>
      </c>
      <c r="AN135" s="100" t="e">
        <f ca="true">+IF(AND(ISNUMBER(OFFSET('Sanitation Data'!$G$11,0,10*ROW('Sanitation Data'!G129))),'Data Summary'!DC135="Yes"),OFFSET('Sanitation Data'!$G$11,0,10*ROW('Sanitation Data'!G129)),NA())</f>
        <v>#N/A</v>
      </c>
      <c r="AO135" s="100" t="e">
        <f ca="true">+IF(AND(ISNUMBER(OFFSET('Sanitation Data'!$G$12,0,10*ROW('Sanitation Data'!G129))),'Data Summary'!DD135="Yes"),OFFSET('Sanitation Data'!$G$12,0,10*ROW('Sanitation Data'!G129)),NA())</f>
        <v>#N/A</v>
      </c>
      <c r="AP135" s="100" t="e">
        <f ca="true">+IF(AND(ISNUMBER(OFFSET('Sanitation Data'!$H$4,0,10*ROW('Sanitation Data'!H129))),'Data Summary'!DE135="Yes"),100-OFFSET('Sanitation Data'!$H$4,0,10*ROW('Sanitation Data'!H129)),NA())</f>
        <v>#N/A</v>
      </c>
      <c r="AQ135" s="100" t="e">
        <f ca="true">+IF(AND(ISNUMBER(OFFSET('Sanitation Data'!$H$6,0,10*ROW('Sanitation Data'!H129))),'Data Summary'!DF135="Yes"),OFFSET('Sanitation Data'!$H$6,0,10*ROW('Sanitation Data'!H129)),NA())</f>
        <v>#N/A</v>
      </c>
      <c r="AR135" s="100" t="e">
        <f ca="true">+IF(AND(ISNUMBER(OFFSET('Sanitation Data'!$H$10,0,10*ROW('Sanitation Data'!H129))),'Data Summary'!DG135="Yes"),OFFSET('Sanitation Data'!$H$10,0,10*ROW('Sanitation Data'!H129)),NA())</f>
        <v>#N/A</v>
      </c>
      <c r="AS135" s="100" t="e">
        <f ca="true">+IF(AND(ISNUMBER(OFFSET('Sanitation Data'!$H$11,0,10*ROW('Sanitation Data'!H129))),'Data Summary'!DH135="Yes"),OFFSET('Sanitation Data'!$H$11,0,10*ROW('Sanitation Data'!H129)),NA())</f>
        <v>#N/A</v>
      </c>
      <c r="AT135" s="100" t="e">
        <f ca="true">+IF(AND(ISNUMBER(OFFSET('Sanitation Data'!$H$12,0,10*ROW('Sanitation Data'!H129))),'Data Summary'!DI135="Yes"),OFFSET('Sanitation Data'!$H$12,0,10*ROW('Sanitation Data'!H129)),NA())</f>
        <v>#N/A</v>
      </c>
      <c r="AU135" s="100" t="e">
        <f ca="true">+IF(AND(ISNUMBER(OFFSET('Sanitation Data'!$I$4,0,10*ROW('Sanitation Data'!I129))),'Data Summary'!DJ135="Yes"),100-OFFSET('Sanitation Data'!$I$4,0,10*ROW('Sanitation Data'!I129)),NA())</f>
        <v>#N/A</v>
      </c>
      <c r="AV135" s="100" t="e">
        <f ca="true">+IF(AND(ISNUMBER(OFFSET('Sanitation Data'!$I$6,0,10*ROW('Sanitation Data'!I129))),'Data Summary'!DK135="Yes"),OFFSET('Sanitation Data'!$I$6,0,10*ROW('Sanitation Data'!I129)),NA())</f>
        <v>#N/A</v>
      </c>
      <c r="AW135" s="100" t="e">
        <f ca="true">+IF(AND(ISNUMBER(OFFSET('Sanitation Data'!$I$10,0,10*ROW('Sanitation Data'!I129))),'Data Summary'!DL135="Yes"),OFFSET('Sanitation Data'!$I$10,0,10*ROW('Sanitation Data'!I129)),NA())</f>
        <v>#N/A</v>
      </c>
      <c r="AX135" s="100" t="e">
        <f ca="true">+IF(AND(ISNUMBER(OFFSET('Sanitation Data'!$I$11,0,10*ROW('Sanitation Data'!I129))),'Data Summary'!DM135="Yes"),OFFSET('Sanitation Data'!$I$11,0,10*ROW('Sanitation Data'!I129)),NA())</f>
        <v>#N/A</v>
      </c>
      <c r="AY135" s="100" t="e">
        <f ca="true">+IF(AND(ISNUMBER(OFFSET('Sanitation Data'!$I$12,0,10*ROW('Sanitation Data'!I129))),'Data Summary'!DN135="Yes"),OFFSET('Sanitation Data'!$I$12,0,10*ROW('Sanitation Data'!I129)),NA())</f>
        <v>#N/A</v>
      </c>
      <c r="AZ135" s="101" t="e">
        <f ca="true">+IF(AND(ISNUMBER(OFFSET('Hygiene Data'!$D$5,0,10*ROW('Hygiene Data'!D129))),'Data Summary'!DO135="Yes"),OFFSET('Hygiene Data'!$D$5,0,10*ROW('Hygiene Data'!D129)),NA())</f>
        <v>#N/A</v>
      </c>
      <c r="BA135" s="101" t="e">
        <f ca="true">+IF(AND(ISNUMBER(OFFSET('Hygiene Data'!$D$7,0,10*ROW('Hygiene Data'!D129))),'Data Summary'!DP135="Yes"),OFFSET('Hygiene Data'!$D$7,0,10*ROW('Hygiene Data'!D129)),NA())</f>
        <v>#N/A</v>
      </c>
      <c r="BB135" s="101" t="e">
        <f ca="true">+IF(AND(ISNUMBER(OFFSET('Hygiene Data'!$D$9,0,10*ROW('Hygiene Data'!D129))),'Data Summary'!DQ135="Yes"),OFFSET('Hygiene Data'!$D$9,0,10*ROW('Hygiene Data'!D129)),NA())</f>
        <v>#N/A</v>
      </c>
      <c r="BC135" s="101" t="e">
        <f ca="true">+IF(AND(ISNUMBER(OFFSET('Hygiene Data'!$E$5,0,10*ROW('Hygiene Data'!E129))),'Data Summary'!DR135="Yes"),OFFSET('Hygiene Data'!$E$5,0,10*ROW('Hygiene Data'!E129)),NA())</f>
        <v>#N/A</v>
      </c>
      <c r="BD135" s="101" t="e">
        <f ca="true">+IF(AND(ISNUMBER(OFFSET('Hygiene Data'!$E$7,0,10*ROW('Hygiene Data'!E129))),'Data Summary'!DS135="Yes"),OFFSET('Hygiene Data'!$E$7,0,10*ROW('Hygiene Data'!E129)),NA())</f>
        <v>#N/A</v>
      </c>
      <c r="BE135" s="101" t="e">
        <f ca="true">+IF(AND(ISNUMBER(OFFSET('Hygiene Data'!$E$9,0,10*ROW('Hygiene Data'!E129))),'Data Summary'!DT135="Yes"),OFFSET('Hygiene Data'!$E$9,0,10*ROW('Hygiene Data'!E129)),NA())</f>
        <v>#N/A</v>
      </c>
      <c r="BF135" s="101" t="e">
        <f ca="true">+IF(AND(ISNUMBER(OFFSET('Hygiene Data'!$F$5,0,10*ROW('Hygiene Data'!F129))),'Data Summary'!DU135="Yes"),OFFSET('Hygiene Data'!$F$5,0,10*ROW('Hygiene Data'!F129)),NA())</f>
        <v>#N/A</v>
      </c>
      <c r="BG135" s="101" t="e">
        <f ca="true">+IF(AND(ISNUMBER(OFFSET('Hygiene Data'!$F$7,0,10*ROW('Hygiene Data'!F129))),'Data Summary'!DV135="Yes"),OFFSET('Hygiene Data'!$F$7,0,10*ROW('Hygiene Data'!F129)),NA())</f>
        <v>#N/A</v>
      </c>
      <c r="BH135" s="101" t="e">
        <f ca="true">+IF(AND(ISNUMBER(OFFSET('Hygiene Data'!$F$9,0,10*ROW('Hygiene Data'!F129))),'Data Summary'!DW135="Yes"),OFFSET('Hygiene Data'!$F$9,0,10*ROW('Hygiene Data'!F129)),NA())</f>
        <v>#N/A</v>
      </c>
      <c r="BI135" s="101" t="e">
        <f ca="true">+IF(AND(ISNUMBER(OFFSET('Hygiene Data'!$G$5,0,10*ROW('Hygiene Data'!G129))),'Data Summary'!DX135="Yes"),OFFSET('Hygiene Data'!$G$5,0,10*ROW('Hygiene Data'!G129)),NA())</f>
        <v>#N/A</v>
      </c>
      <c r="BJ135" s="101" t="e">
        <f ca="true">+IF(AND(ISNUMBER(OFFSET('Hygiene Data'!$G$7,0,10*ROW('Hygiene Data'!G129))),'Data Summary'!DY135="Yes"),OFFSET('Hygiene Data'!$G$7,0,10*ROW('Hygiene Data'!G129)),NA())</f>
        <v>#N/A</v>
      </c>
      <c r="BK135" s="101" t="e">
        <f ca="true">+IF(AND(ISNUMBER(OFFSET('Hygiene Data'!$G$9,0,10*ROW('Hygiene Data'!G129))),'Data Summary'!DZ135="Yes"),OFFSET('Hygiene Data'!$G$9,0,10*ROW('Hygiene Data'!G129)),NA())</f>
        <v>#N/A</v>
      </c>
      <c r="BL135" s="101" t="e">
        <f ca="true">+IF(AND(ISNUMBER(OFFSET('Hygiene Data'!$H$5,0,10*ROW('Hygiene Data'!H129))),'Data Summary'!EA135="Yes"),OFFSET('Hygiene Data'!$H$5,0,10*ROW('Hygiene Data'!H129)),NA())</f>
        <v>#N/A</v>
      </c>
      <c r="BM135" s="101" t="e">
        <f ca="true">+IF(AND(ISNUMBER(OFFSET('Hygiene Data'!$H$7,0,10*ROW('Hygiene Data'!H129))),'Data Summary'!EB135="Yes"),OFFSET('Hygiene Data'!$H$7,0,10*ROW('Hygiene Data'!H129)),NA())</f>
        <v>#N/A</v>
      </c>
      <c r="BN135" s="101" t="e">
        <f ca="true">+IF(AND(ISNUMBER(OFFSET('Hygiene Data'!$H$9,0,10*ROW('Hygiene Data'!H129))),'Data Summary'!EC135="Yes"),OFFSET('Hygiene Data'!$H$9,0,10*ROW('Hygiene Data'!H129)),NA())</f>
        <v>#N/A</v>
      </c>
      <c r="BO135" s="101" t="e">
        <f ca="true">+IF(AND(ISNUMBER(OFFSET('Hygiene Data'!$I$5,0,10*ROW('Hygiene Data'!I129))),'Data Summary'!ED135="Yes"),OFFSET('Hygiene Data'!$I$5,0,10*ROW('Hygiene Data'!I129)),NA())</f>
        <v>#N/A</v>
      </c>
      <c r="BP135" s="101" t="e">
        <f ca="true">+IF(AND(ISNUMBER(OFFSET('Hygiene Data'!$I$7,0,10*ROW('Hygiene Data'!I129))),'Data Summary'!EE135="Yes"),OFFSET('Hygiene Data'!$I$7,0,10*ROW('Hygiene Data'!I129)),NA())</f>
        <v>#N/A</v>
      </c>
      <c r="BQ135" s="101" t="e">
        <f ca="true">+IF(AND(ISNUMBER(OFFSET('Hygiene Data'!$I$9,0,10*ROW('Hygiene Data'!I129))),'Data Summary'!EF135="Yes"),OFFSET('Hygiene Data'!$I$9,0,10*ROW('Hygiene Data'!I129)),NA())</f>
        <v>#N/A</v>
      </c>
    </row>
    <row xmlns:x14ac="http://schemas.microsoft.com/office/spreadsheetml/2009/9/ac" r="136" x14ac:dyDescent="0.2">
      <c r="A136" s="362" t="e">
        <f ca="true">+RIGHT('Data Summary'!A136,LEN('Data Summary'!A136)-9)</f>
        <v>#VALUE!</v>
      </c>
      <c r="B136" s="38" t="str">
        <f ca="true">+IF(ISTEXT('Data Summary'!B136),'Data Summary'!B136,"")</f>
        <v/>
      </c>
      <c r="C136" s="361" t="e">
        <f ca="true">+VALUE('Data Summary'!C136)</f>
        <v>#VALUE!</v>
      </c>
      <c r="D136" s="99" t="e">
        <f ca="true">+IF(AND(ISNUMBER(OFFSET('Water Data'!$D$4,0,10*ROW('Water Data'!D130))),'Data Summary'!BS136="Yes"),100-OFFSET('Water Data'!$D$4,0,10*ROW('Water Data'!D130)),NA())</f>
        <v>#N/A</v>
      </c>
      <c r="E136" s="99" t="e">
        <f ca="true">+IF(AND(ISNUMBER(OFFSET('Water Data'!$D$6,0,10*ROW('Water Data'!D130))),'Data Summary'!BT136="Yes"),OFFSET('Water Data'!$D$6,0,10*ROW('Water Data'!D130)),NA())</f>
        <v>#N/A</v>
      </c>
      <c r="F136" s="99" t="e">
        <f ca="true">+IF(AND(ISNUMBER(OFFSET('Water Data'!$D$9,0,10*ROW('Water Data'!D130))),'Data Summary'!BU136="Yes"),OFFSET('Water Data'!$D$9,0,10*ROW('Water Data'!D130)),NA())</f>
        <v>#N/A</v>
      </c>
      <c r="G136" s="99" t="e">
        <f ca="true">+IF(AND(ISNUMBER(OFFSET('Water Data'!$E$4,0,10*ROW('Water Data'!E130))),'Data Summary'!BV136="Yes"),100-OFFSET('Water Data'!$E$4,0,10*ROW('Water Data'!E130)),NA())</f>
        <v>#N/A</v>
      </c>
      <c r="H136" s="99" t="e">
        <f ca="true">+IF(AND(ISNUMBER(OFFSET('Water Data'!$E$6,0,10*ROW('Water Data'!E130))),'Data Summary'!BW136="Yes"),OFFSET('Water Data'!$E$6,0,10*ROW('Water Data'!E130)),NA())</f>
        <v>#N/A</v>
      </c>
      <c r="I136" s="99" t="e">
        <f ca="true">+IF(AND(ISNUMBER(OFFSET('Water Data'!$E$9,0,10*ROW('Water Data'!E130))),'Data Summary'!BX136="Yes"),OFFSET('Water Data'!$E$9,0,10*ROW('Water Data'!E130)),NA())</f>
        <v>#N/A</v>
      </c>
      <c r="J136" s="99" t="e">
        <f ca="true">+IF(AND(ISNUMBER(OFFSET('Water Data'!$F$4,0,10*ROW('Water Data'!F130))),'Data Summary'!BY136="Yes"),100-OFFSET('Water Data'!$F$4,0,10*ROW('Water Data'!F130)),NA())</f>
        <v>#N/A</v>
      </c>
      <c r="K136" s="99" t="e">
        <f ca="true">+IF(AND(ISNUMBER(OFFSET('Water Data'!$F$6,0,10*ROW('Water Data'!F130))),'Data Summary'!BZ136="Yes"),OFFSET('Water Data'!$F$6,0,10*ROW('Water Data'!F130)),NA())</f>
        <v>#N/A</v>
      </c>
      <c r="L136" s="99" t="e">
        <f ca="true">+IF(AND(ISNUMBER(OFFSET('Water Data'!$F$9,0,10*ROW('Water Data'!F130))),'Data Summary'!CA136="Yes"),OFFSET('Water Data'!$F$9,0,10*ROW('Water Data'!F130)),NA())</f>
        <v>#N/A</v>
      </c>
      <c r="M136" s="99" t="e">
        <f ca="true">+IF(AND(ISNUMBER(OFFSET('Water Data'!$G$4,0,10*ROW('Water Data'!G130))),'Data Summary'!CB136="Yes"),100-OFFSET('Water Data'!$G$4,0,10*ROW('Water Data'!G130)),NA())</f>
        <v>#N/A</v>
      </c>
      <c r="N136" s="99" t="e">
        <f ca="true">+IF(AND(ISNUMBER(OFFSET('Water Data'!$G$6,0,10*ROW('Water Data'!G130))),'Data Summary'!CC136="Yes"),OFFSET('Water Data'!$G$6,0,10*ROW('Water Data'!G130)),NA())</f>
        <v>#N/A</v>
      </c>
      <c r="O136" s="99" t="e">
        <f ca="true">+IF(AND(ISNUMBER(OFFSET('Water Data'!$G$9,0,10*ROW('Water Data'!G130))),'Data Summary'!CD136="Yes"),OFFSET('Water Data'!$G$9,0,10*ROW('Water Data'!G130)),NA())</f>
        <v>#N/A</v>
      </c>
      <c r="P136" s="99" t="e">
        <f ca="true">+IF(AND(ISNUMBER(OFFSET('Water Data'!$H$4,0,10*ROW('Water Data'!H130))),'Data Summary'!CE136="Yes"),100-OFFSET('Water Data'!$H$4,0,10*ROW('Water Data'!H130)),NA())</f>
        <v>#N/A</v>
      </c>
      <c r="Q136" s="99" t="e">
        <f ca="true">+IF(AND(ISNUMBER(OFFSET('Water Data'!$H$6,0,10*ROW('Water Data'!H130))),'Data Summary'!CF136="Yes"),OFFSET('Water Data'!$H$6,0,10*ROW('Water Data'!H130)),NA())</f>
        <v>#N/A</v>
      </c>
      <c r="R136" s="99" t="e">
        <f ca="true">+IF(AND(ISNUMBER(OFFSET('Water Data'!$H$9,0,10*ROW('Water Data'!H130))),'Data Summary'!CG136="Yes"),OFFSET('Water Data'!$H$9,0,10*ROW('Water Data'!H130)),NA())</f>
        <v>#N/A</v>
      </c>
      <c r="S136" s="99" t="e">
        <f ca="true">+IF(AND(ISNUMBER(OFFSET('Water Data'!$I$4,0,10*ROW('Water Data'!I130))),'Data Summary'!CH136="Yes"),100-OFFSET('Water Data'!$I$4,0,10*ROW('Water Data'!I130)),NA())</f>
        <v>#N/A</v>
      </c>
      <c r="T136" s="99" t="e">
        <f ca="true">+IF(AND(ISNUMBER(OFFSET('Water Data'!$I$6,0,10*ROW('Water Data'!I130))),'Data Summary'!CI136="Yes"),OFFSET('Water Data'!$I$6,0,10*ROW('Water Data'!I130)),NA())</f>
        <v>#N/A</v>
      </c>
      <c r="U136" s="99" t="e">
        <f ca="true">+IF(AND(ISNUMBER(OFFSET('Water Data'!$I$9,0,10*ROW('Water Data'!I130))),'Data Summary'!CJ136="Yes"),OFFSET('Water Data'!$I$9,0,10*ROW('Water Data'!I130)),NA())</f>
        <v>#N/A</v>
      </c>
      <c r="V136" s="100" t="e">
        <f ca="true">+IF(AND(ISNUMBER(OFFSET('Sanitation Data'!$D$4,0,10*ROW('Sanitation Data'!D130))),'Data Summary'!CK136="Yes"),100-OFFSET('Sanitation Data'!$D$4,0,10*ROW('Sanitation Data'!D130)),NA())</f>
        <v>#N/A</v>
      </c>
      <c r="W136" s="100" t="e">
        <f ca="true">+IF(AND(ISNUMBER(OFFSET('Sanitation Data'!$D$6,0,10*ROW('Sanitation Data'!D130))),'Data Summary'!CL136="Yes"),OFFSET('Sanitation Data'!$D$6,0,10*ROW('Sanitation Data'!D130)),NA())</f>
        <v>#N/A</v>
      </c>
      <c r="X136" s="100" t="e">
        <f ca="true">+IF(AND(ISNUMBER(OFFSET('Sanitation Data'!$D$10,0,10*ROW('Sanitation Data'!D130))),'Data Summary'!CM136="Yes"),OFFSET('Sanitation Data'!$D$10,0,10*ROW('Sanitation Data'!D130)),NA())</f>
        <v>#N/A</v>
      </c>
      <c r="Y136" s="100" t="e">
        <f ca="true">+IF(AND(ISNUMBER(OFFSET('Sanitation Data'!$D$11,0,10*ROW('Sanitation Data'!D130))),'Data Summary'!CN136="Yes"),OFFSET('Sanitation Data'!$D$11,0,10*ROW('Sanitation Data'!D130)),NA())</f>
        <v>#N/A</v>
      </c>
      <c r="Z136" s="100" t="e">
        <f ca="true">+IF(AND(ISNUMBER(OFFSET('Sanitation Data'!$D$12,0,10*ROW('Sanitation Data'!D130))),'Data Summary'!CO136="Yes"),OFFSET('Sanitation Data'!$D$12,0,10*ROW('Sanitation Data'!D130)),NA())</f>
        <v>#N/A</v>
      </c>
      <c r="AA136" s="100" t="e">
        <f ca="true">+IF(AND(ISNUMBER(OFFSET('Sanitation Data'!$E$4,0,10*ROW('Sanitation Data'!E130))),'Data Summary'!CP136="Yes"),100-OFFSET('Sanitation Data'!$E$4,0,10*ROW('Sanitation Data'!E130)),NA())</f>
        <v>#N/A</v>
      </c>
      <c r="AB136" s="100" t="e">
        <f ca="true">+IF(AND(ISNUMBER(OFFSET('Sanitation Data'!$E$6,0,10*ROW('Sanitation Data'!E130))),'Data Summary'!CQ136="Yes"),OFFSET('Sanitation Data'!$E$6,0,10*ROW('Sanitation Data'!E130)),NA())</f>
        <v>#N/A</v>
      </c>
      <c r="AC136" s="100" t="e">
        <f ca="true">+IF(AND(ISNUMBER(OFFSET('Sanitation Data'!$E$10,0,10*ROW('Sanitation Data'!E130))),'Data Summary'!CR136="Yes"),OFFSET('Sanitation Data'!$E$10,0,10*ROW('Sanitation Data'!E130)),NA())</f>
        <v>#N/A</v>
      </c>
      <c r="AD136" s="100" t="e">
        <f ca="true">+IF(AND(ISNUMBER(OFFSET('Sanitation Data'!$E$11,0,10*ROW('Sanitation Data'!E130))),'Data Summary'!CS136="Yes"),OFFSET('Sanitation Data'!$E$11,0,10*ROW('Sanitation Data'!E130)),NA())</f>
        <v>#N/A</v>
      </c>
      <c r="AE136" s="100" t="e">
        <f ca="true">+IF(AND(ISNUMBER(OFFSET('Sanitation Data'!$E$12,0,10*ROW('Sanitation Data'!E130))),'Data Summary'!CT136="Yes"),OFFSET('Sanitation Data'!$E$12,0,10*ROW('Sanitation Data'!E130)),NA())</f>
        <v>#N/A</v>
      </c>
      <c r="AF136" s="100" t="e">
        <f ca="true">+IF(AND(ISNUMBER(OFFSET('Sanitation Data'!$F$4,0,10*ROW('Sanitation Data'!F130))),'Data Summary'!CU136="Yes"),100-OFFSET('Sanitation Data'!$F$4,0,10*ROW('Sanitation Data'!F130)),NA())</f>
        <v>#N/A</v>
      </c>
      <c r="AG136" s="100" t="e">
        <f ca="true">+IF(AND(ISNUMBER(OFFSET('Sanitation Data'!$F$6,0,10*ROW('Sanitation Data'!F130))),'Data Summary'!CV136="Yes"),OFFSET('Sanitation Data'!$F$6,0,10*ROW('Sanitation Data'!F130)),NA())</f>
        <v>#N/A</v>
      </c>
      <c r="AH136" s="100" t="e">
        <f ca="true">+IF(AND(ISNUMBER(OFFSET('Sanitation Data'!$F$10,0,10*ROW('Sanitation Data'!F130))),'Data Summary'!CW136="Yes"),OFFSET('Sanitation Data'!$F$10,0,10*ROW('Sanitation Data'!F130)),NA())</f>
        <v>#N/A</v>
      </c>
      <c r="AI136" s="100" t="e">
        <f ca="true">+IF(AND(ISNUMBER(OFFSET('Sanitation Data'!$F$11,0,10*ROW('Sanitation Data'!F130))),'Data Summary'!CX136="Yes"),OFFSET('Sanitation Data'!$F$11,0,10*ROW('Sanitation Data'!F130)),NA())</f>
        <v>#N/A</v>
      </c>
      <c r="AJ136" s="100" t="e">
        <f ca="true">+IF(AND(ISNUMBER(OFFSET('Sanitation Data'!$F$12,0,10*ROW('Sanitation Data'!F130))),'Data Summary'!CY136="Yes"),OFFSET('Sanitation Data'!$F$12,0,10*ROW('Sanitation Data'!F130)),NA())</f>
        <v>#N/A</v>
      </c>
      <c r="AK136" s="100" t="e">
        <f ca="true">+IF(AND(ISNUMBER(OFFSET('Sanitation Data'!$G$4,0,10*ROW('Sanitation Data'!G130))),'Data Summary'!CZ136="Yes"),100-OFFSET('Sanitation Data'!$G$4,0,10*ROW('Sanitation Data'!G130)),NA())</f>
        <v>#N/A</v>
      </c>
      <c r="AL136" s="100" t="e">
        <f ca="true">+IF(AND(ISNUMBER(OFFSET('Sanitation Data'!$G$6,0,10*ROW('Sanitation Data'!G130))),'Data Summary'!DA136="Yes"),OFFSET('Sanitation Data'!$G$6,0,10*ROW('Sanitation Data'!G130)),NA())</f>
        <v>#N/A</v>
      </c>
      <c r="AM136" s="100" t="e">
        <f ca="true">+IF(AND(ISNUMBER(OFFSET('Sanitation Data'!$G$10,0,10*ROW('Sanitation Data'!G130))),'Data Summary'!DB136="Yes"),OFFSET('Sanitation Data'!$G$10,0,10*ROW('Sanitation Data'!G130)),NA())</f>
        <v>#N/A</v>
      </c>
      <c r="AN136" s="100" t="e">
        <f ca="true">+IF(AND(ISNUMBER(OFFSET('Sanitation Data'!$G$11,0,10*ROW('Sanitation Data'!G130))),'Data Summary'!DC136="Yes"),OFFSET('Sanitation Data'!$G$11,0,10*ROW('Sanitation Data'!G130)),NA())</f>
        <v>#N/A</v>
      </c>
      <c r="AO136" s="100" t="e">
        <f ca="true">+IF(AND(ISNUMBER(OFFSET('Sanitation Data'!$G$12,0,10*ROW('Sanitation Data'!G130))),'Data Summary'!DD136="Yes"),OFFSET('Sanitation Data'!$G$12,0,10*ROW('Sanitation Data'!G130)),NA())</f>
        <v>#N/A</v>
      </c>
      <c r="AP136" s="100" t="e">
        <f ca="true">+IF(AND(ISNUMBER(OFFSET('Sanitation Data'!$H$4,0,10*ROW('Sanitation Data'!H130))),'Data Summary'!DE136="Yes"),100-OFFSET('Sanitation Data'!$H$4,0,10*ROW('Sanitation Data'!H130)),NA())</f>
        <v>#N/A</v>
      </c>
      <c r="AQ136" s="100" t="e">
        <f ca="true">+IF(AND(ISNUMBER(OFFSET('Sanitation Data'!$H$6,0,10*ROW('Sanitation Data'!H130))),'Data Summary'!DF136="Yes"),OFFSET('Sanitation Data'!$H$6,0,10*ROW('Sanitation Data'!H130)),NA())</f>
        <v>#N/A</v>
      </c>
      <c r="AR136" s="100" t="e">
        <f ca="true">+IF(AND(ISNUMBER(OFFSET('Sanitation Data'!$H$10,0,10*ROW('Sanitation Data'!H130))),'Data Summary'!DG136="Yes"),OFFSET('Sanitation Data'!$H$10,0,10*ROW('Sanitation Data'!H130)),NA())</f>
        <v>#N/A</v>
      </c>
      <c r="AS136" s="100" t="e">
        <f ca="true">+IF(AND(ISNUMBER(OFFSET('Sanitation Data'!$H$11,0,10*ROW('Sanitation Data'!H130))),'Data Summary'!DH136="Yes"),OFFSET('Sanitation Data'!$H$11,0,10*ROW('Sanitation Data'!H130)),NA())</f>
        <v>#N/A</v>
      </c>
      <c r="AT136" s="100" t="e">
        <f ca="true">+IF(AND(ISNUMBER(OFFSET('Sanitation Data'!$H$12,0,10*ROW('Sanitation Data'!H130))),'Data Summary'!DI136="Yes"),OFFSET('Sanitation Data'!$H$12,0,10*ROW('Sanitation Data'!H130)),NA())</f>
        <v>#N/A</v>
      </c>
      <c r="AU136" s="100" t="e">
        <f ca="true">+IF(AND(ISNUMBER(OFFSET('Sanitation Data'!$I$4,0,10*ROW('Sanitation Data'!I130))),'Data Summary'!DJ136="Yes"),100-OFFSET('Sanitation Data'!$I$4,0,10*ROW('Sanitation Data'!I130)),NA())</f>
        <v>#N/A</v>
      </c>
      <c r="AV136" s="100" t="e">
        <f ca="true">+IF(AND(ISNUMBER(OFFSET('Sanitation Data'!$I$6,0,10*ROW('Sanitation Data'!I130))),'Data Summary'!DK136="Yes"),OFFSET('Sanitation Data'!$I$6,0,10*ROW('Sanitation Data'!I130)),NA())</f>
        <v>#N/A</v>
      </c>
      <c r="AW136" s="100" t="e">
        <f ca="true">+IF(AND(ISNUMBER(OFFSET('Sanitation Data'!$I$10,0,10*ROW('Sanitation Data'!I130))),'Data Summary'!DL136="Yes"),OFFSET('Sanitation Data'!$I$10,0,10*ROW('Sanitation Data'!I130)),NA())</f>
        <v>#N/A</v>
      </c>
      <c r="AX136" s="100" t="e">
        <f ca="true">+IF(AND(ISNUMBER(OFFSET('Sanitation Data'!$I$11,0,10*ROW('Sanitation Data'!I130))),'Data Summary'!DM136="Yes"),OFFSET('Sanitation Data'!$I$11,0,10*ROW('Sanitation Data'!I130)),NA())</f>
        <v>#N/A</v>
      </c>
      <c r="AY136" s="100" t="e">
        <f ca="true">+IF(AND(ISNUMBER(OFFSET('Sanitation Data'!$I$12,0,10*ROW('Sanitation Data'!I130))),'Data Summary'!DN136="Yes"),OFFSET('Sanitation Data'!$I$12,0,10*ROW('Sanitation Data'!I130)),NA())</f>
        <v>#N/A</v>
      </c>
      <c r="AZ136" s="101" t="e">
        <f ca="true">+IF(AND(ISNUMBER(OFFSET('Hygiene Data'!$D$5,0,10*ROW('Hygiene Data'!D130))),'Data Summary'!DO136="Yes"),OFFSET('Hygiene Data'!$D$5,0,10*ROW('Hygiene Data'!D130)),NA())</f>
        <v>#N/A</v>
      </c>
      <c r="BA136" s="101" t="e">
        <f ca="true">+IF(AND(ISNUMBER(OFFSET('Hygiene Data'!$D$7,0,10*ROW('Hygiene Data'!D130))),'Data Summary'!DP136="Yes"),OFFSET('Hygiene Data'!$D$7,0,10*ROW('Hygiene Data'!D130)),NA())</f>
        <v>#N/A</v>
      </c>
      <c r="BB136" s="101" t="e">
        <f ca="true">+IF(AND(ISNUMBER(OFFSET('Hygiene Data'!$D$9,0,10*ROW('Hygiene Data'!D130))),'Data Summary'!DQ136="Yes"),OFFSET('Hygiene Data'!$D$9,0,10*ROW('Hygiene Data'!D130)),NA())</f>
        <v>#N/A</v>
      </c>
      <c r="BC136" s="101" t="e">
        <f ca="true">+IF(AND(ISNUMBER(OFFSET('Hygiene Data'!$E$5,0,10*ROW('Hygiene Data'!E130))),'Data Summary'!DR136="Yes"),OFFSET('Hygiene Data'!$E$5,0,10*ROW('Hygiene Data'!E130)),NA())</f>
        <v>#N/A</v>
      </c>
      <c r="BD136" s="101" t="e">
        <f ca="true">+IF(AND(ISNUMBER(OFFSET('Hygiene Data'!$E$7,0,10*ROW('Hygiene Data'!E130))),'Data Summary'!DS136="Yes"),OFFSET('Hygiene Data'!$E$7,0,10*ROW('Hygiene Data'!E130)),NA())</f>
        <v>#N/A</v>
      </c>
      <c r="BE136" s="101" t="e">
        <f ca="true">+IF(AND(ISNUMBER(OFFSET('Hygiene Data'!$E$9,0,10*ROW('Hygiene Data'!E130))),'Data Summary'!DT136="Yes"),OFFSET('Hygiene Data'!$E$9,0,10*ROW('Hygiene Data'!E130)),NA())</f>
        <v>#N/A</v>
      </c>
      <c r="BF136" s="101" t="e">
        <f ca="true">+IF(AND(ISNUMBER(OFFSET('Hygiene Data'!$F$5,0,10*ROW('Hygiene Data'!F130))),'Data Summary'!DU136="Yes"),OFFSET('Hygiene Data'!$F$5,0,10*ROW('Hygiene Data'!F130)),NA())</f>
        <v>#N/A</v>
      </c>
      <c r="BG136" s="101" t="e">
        <f ca="true">+IF(AND(ISNUMBER(OFFSET('Hygiene Data'!$F$7,0,10*ROW('Hygiene Data'!F130))),'Data Summary'!DV136="Yes"),OFFSET('Hygiene Data'!$F$7,0,10*ROW('Hygiene Data'!F130)),NA())</f>
        <v>#N/A</v>
      </c>
      <c r="BH136" s="101" t="e">
        <f ca="true">+IF(AND(ISNUMBER(OFFSET('Hygiene Data'!$F$9,0,10*ROW('Hygiene Data'!F130))),'Data Summary'!DW136="Yes"),OFFSET('Hygiene Data'!$F$9,0,10*ROW('Hygiene Data'!F130)),NA())</f>
        <v>#N/A</v>
      </c>
      <c r="BI136" s="101" t="e">
        <f ca="true">+IF(AND(ISNUMBER(OFFSET('Hygiene Data'!$G$5,0,10*ROW('Hygiene Data'!G130))),'Data Summary'!DX136="Yes"),OFFSET('Hygiene Data'!$G$5,0,10*ROW('Hygiene Data'!G130)),NA())</f>
        <v>#N/A</v>
      </c>
      <c r="BJ136" s="101" t="e">
        <f ca="true">+IF(AND(ISNUMBER(OFFSET('Hygiene Data'!$G$7,0,10*ROW('Hygiene Data'!G130))),'Data Summary'!DY136="Yes"),OFFSET('Hygiene Data'!$G$7,0,10*ROW('Hygiene Data'!G130)),NA())</f>
        <v>#N/A</v>
      </c>
      <c r="BK136" s="101" t="e">
        <f ca="true">+IF(AND(ISNUMBER(OFFSET('Hygiene Data'!$G$9,0,10*ROW('Hygiene Data'!G130))),'Data Summary'!DZ136="Yes"),OFFSET('Hygiene Data'!$G$9,0,10*ROW('Hygiene Data'!G130)),NA())</f>
        <v>#N/A</v>
      </c>
      <c r="BL136" s="101" t="e">
        <f ca="true">+IF(AND(ISNUMBER(OFFSET('Hygiene Data'!$H$5,0,10*ROW('Hygiene Data'!H130))),'Data Summary'!EA136="Yes"),OFFSET('Hygiene Data'!$H$5,0,10*ROW('Hygiene Data'!H130)),NA())</f>
        <v>#N/A</v>
      </c>
      <c r="BM136" s="101" t="e">
        <f ca="true">+IF(AND(ISNUMBER(OFFSET('Hygiene Data'!$H$7,0,10*ROW('Hygiene Data'!H130))),'Data Summary'!EB136="Yes"),OFFSET('Hygiene Data'!$H$7,0,10*ROW('Hygiene Data'!H130)),NA())</f>
        <v>#N/A</v>
      </c>
      <c r="BN136" s="101" t="e">
        <f ca="true">+IF(AND(ISNUMBER(OFFSET('Hygiene Data'!$H$9,0,10*ROW('Hygiene Data'!H130))),'Data Summary'!EC136="Yes"),OFFSET('Hygiene Data'!$H$9,0,10*ROW('Hygiene Data'!H130)),NA())</f>
        <v>#N/A</v>
      </c>
      <c r="BO136" s="101" t="e">
        <f ca="true">+IF(AND(ISNUMBER(OFFSET('Hygiene Data'!$I$5,0,10*ROW('Hygiene Data'!I130))),'Data Summary'!ED136="Yes"),OFFSET('Hygiene Data'!$I$5,0,10*ROW('Hygiene Data'!I130)),NA())</f>
        <v>#N/A</v>
      </c>
      <c r="BP136" s="101" t="e">
        <f ca="true">+IF(AND(ISNUMBER(OFFSET('Hygiene Data'!$I$7,0,10*ROW('Hygiene Data'!I130))),'Data Summary'!EE136="Yes"),OFFSET('Hygiene Data'!$I$7,0,10*ROW('Hygiene Data'!I130)),NA())</f>
        <v>#N/A</v>
      </c>
      <c r="BQ136" s="101" t="e">
        <f ca="true">+IF(AND(ISNUMBER(OFFSET('Hygiene Data'!$I$9,0,10*ROW('Hygiene Data'!I130))),'Data Summary'!EF136="Yes"),OFFSET('Hygiene Data'!$I$9,0,10*ROW('Hygiene Data'!I130)),NA())</f>
        <v>#N/A</v>
      </c>
    </row>
    <row xmlns:x14ac="http://schemas.microsoft.com/office/spreadsheetml/2009/9/ac" r="137" x14ac:dyDescent="0.2">
      <c r="A137" s="362" t="e">
        <f ca="true">+RIGHT('Data Summary'!A137,LEN('Data Summary'!A137)-9)</f>
        <v>#VALUE!</v>
      </c>
      <c r="B137" s="38" t="str">
        <f ca="true">+IF(ISTEXT('Data Summary'!B137),'Data Summary'!B137,"")</f>
        <v/>
      </c>
      <c r="C137" s="361" t="e">
        <f ca="true">+VALUE('Data Summary'!C137)</f>
        <v>#VALUE!</v>
      </c>
      <c r="D137" s="99" t="e">
        <f ca="true">+IF(AND(ISNUMBER(OFFSET('Water Data'!$D$4,0,10*ROW('Water Data'!D131))),'Data Summary'!BS137="Yes"),100-OFFSET('Water Data'!$D$4,0,10*ROW('Water Data'!D131)),NA())</f>
        <v>#N/A</v>
      </c>
      <c r="E137" s="99" t="e">
        <f ca="true">+IF(AND(ISNUMBER(OFFSET('Water Data'!$D$6,0,10*ROW('Water Data'!D131))),'Data Summary'!BT137="Yes"),OFFSET('Water Data'!$D$6,0,10*ROW('Water Data'!D131)),NA())</f>
        <v>#N/A</v>
      </c>
      <c r="F137" s="99" t="e">
        <f ca="true">+IF(AND(ISNUMBER(OFFSET('Water Data'!$D$9,0,10*ROW('Water Data'!D131))),'Data Summary'!BU137="Yes"),OFFSET('Water Data'!$D$9,0,10*ROW('Water Data'!D131)),NA())</f>
        <v>#N/A</v>
      </c>
      <c r="G137" s="99" t="e">
        <f ca="true">+IF(AND(ISNUMBER(OFFSET('Water Data'!$E$4,0,10*ROW('Water Data'!E131))),'Data Summary'!BV137="Yes"),100-OFFSET('Water Data'!$E$4,0,10*ROW('Water Data'!E131)),NA())</f>
        <v>#N/A</v>
      </c>
      <c r="H137" s="99" t="e">
        <f ca="true">+IF(AND(ISNUMBER(OFFSET('Water Data'!$E$6,0,10*ROW('Water Data'!E131))),'Data Summary'!BW137="Yes"),OFFSET('Water Data'!$E$6,0,10*ROW('Water Data'!E131)),NA())</f>
        <v>#N/A</v>
      </c>
      <c r="I137" s="99" t="e">
        <f ca="true">+IF(AND(ISNUMBER(OFFSET('Water Data'!$E$9,0,10*ROW('Water Data'!E131))),'Data Summary'!BX137="Yes"),OFFSET('Water Data'!$E$9,0,10*ROW('Water Data'!E131)),NA())</f>
        <v>#N/A</v>
      </c>
      <c r="J137" s="99" t="e">
        <f ca="true">+IF(AND(ISNUMBER(OFFSET('Water Data'!$F$4,0,10*ROW('Water Data'!F131))),'Data Summary'!BY137="Yes"),100-OFFSET('Water Data'!$F$4,0,10*ROW('Water Data'!F131)),NA())</f>
        <v>#N/A</v>
      </c>
      <c r="K137" s="99" t="e">
        <f ca="true">+IF(AND(ISNUMBER(OFFSET('Water Data'!$F$6,0,10*ROW('Water Data'!F131))),'Data Summary'!BZ137="Yes"),OFFSET('Water Data'!$F$6,0,10*ROW('Water Data'!F131)),NA())</f>
        <v>#N/A</v>
      </c>
      <c r="L137" s="99" t="e">
        <f ca="true">+IF(AND(ISNUMBER(OFFSET('Water Data'!$F$9,0,10*ROW('Water Data'!F131))),'Data Summary'!CA137="Yes"),OFFSET('Water Data'!$F$9,0,10*ROW('Water Data'!F131)),NA())</f>
        <v>#N/A</v>
      </c>
      <c r="M137" s="99" t="e">
        <f ca="true">+IF(AND(ISNUMBER(OFFSET('Water Data'!$G$4,0,10*ROW('Water Data'!G131))),'Data Summary'!CB137="Yes"),100-OFFSET('Water Data'!$G$4,0,10*ROW('Water Data'!G131)),NA())</f>
        <v>#N/A</v>
      </c>
      <c r="N137" s="99" t="e">
        <f ca="true">+IF(AND(ISNUMBER(OFFSET('Water Data'!$G$6,0,10*ROW('Water Data'!G131))),'Data Summary'!CC137="Yes"),OFFSET('Water Data'!$G$6,0,10*ROW('Water Data'!G131)),NA())</f>
        <v>#N/A</v>
      </c>
      <c r="O137" s="99" t="e">
        <f ca="true">+IF(AND(ISNUMBER(OFFSET('Water Data'!$G$9,0,10*ROW('Water Data'!G131))),'Data Summary'!CD137="Yes"),OFFSET('Water Data'!$G$9,0,10*ROW('Water Data'!G131)),NA())</f>
        <v>#N/A</v>
      </c>
      <c r="P137" s="99" t="e">
        <f ca="true">+IF(AND(ISNUMBER(OFFSET('Water Data'!$H$4,0,10*ROW('Water Data'!H131))),'Data Summary'!CE137="Yes"),100-OFFSET('Water Data'!$H$4,0,10*ROW('Water Data'!H131)),NA())</f>
        <v>#N/A</v>
      </c>
      <c r="Q137" s="99" t="e">
        <f ca="true">+IF(AND(ISNUMBER(OFFSET('Water Data'!$H$6,0,10*ROW('Water Data'!H131))),'Data Summary'!CF137="Yes"),OFFSET('Water Data'!$H$6,0,10*ROW('Water Data'!H131)),NA())</f>
        <v>#N/A</v>
      </c>
      <c r="R137" s="99" t="e">
        <f ca="true">+IF(AND(ISNUMBER(OFFSET('Water Data'!$H$9,0,10*ROW('Water Data'!H131))),'Data Summary'!CG137="Yes"),OFFSET('Water Data'!$H$9,0,10*ROW('Water Data'!H131)),NA())</f>
        <v>#N/A</v>
      </c>
      <c r="S137" s="99" t="e">
        <f ca="true">+IF(AND(ISNUMBER(OFFSET('Water Data'!$I$4,0,10*ROW('Water Data'!I131))),'Data Summary'!CH137="Yes"),100-OFFSET('Water Data'!$I$4,0,10*ROW('Water Data'!I131)),NA())</f>
        <v>#N/A</v>
      </c>
      <c r="T137" s="99" t="e">
        <f ca="true">+IF(AND(ISNUMBER(OFFSET('Water Data'!$I$6,0,10*ROW('Water Data'!I131))),'Data Summary'!CI137="Yes"),OFFSET('Water Data'!$I$6,0,10*ROW('Water Data'!I131)),NA())</f>
        <v>#N/A</v>
      </c>
      <c r="U137" s="99" t="e">
        <f ca="true">+IF(AND(ISNUMBER(OFFSET('Water Data'!$I$9,0,10*ROW('Water Data'!I131))),'Data Summary'!CJ137="Yes"),OFFSET('Water Data'!$I$9,0,10*ROW('Water Data'!I131)),NA())</f>
        <v>#N/A</v>
      </c>
      <c r="V137" s="100" t="e">
        <f ca="true">+IF(AND(ISNUMBER(OFFSET('Sanitation Data'!$D$4,0,10*ROW('Sanitation Data'!D131))),'Data Summary'!CK137="Yes"),100-OFFSET('Sanitation Data'!$D$4,0,10*ROW('Sanitation Data'!D131)),NA())</f>
        <v>#N/A</v>
      </c>
      <c r="W137" s="100" t="e">
        <f ca="true">+IF(AND(ISNUMBER(OFFSET('Sanitation Data'!$D$6,0,10*ROW('Sanitation Data'!D131))),'Data Summary'!CL137="Yes"),OFFSET('Sanitation Data'!$D$6,0,10*ROW('Sanitation Data'!D131)),NA())</f>
        <v>#N/A</v>
      </c>
      <c r="X137" s="100" t="e">
        <f ca="true">+IF(AND(ISNUMBER(OFFSET('Sanitation Data'!$D$10,0,10*ROW('Sanitation Data'!D131))),'Data Summary'!CM137="Yes"),OFFSET('Sanitation Data'!$D$10,0,10*ROW('Sanitation Data'!D131)),NA())</f>
        <v>#N/A</v>
      </c>
      <c r="Y137" s="100" t="e">
        <f ca="true">+IF(AND(ISNUMBER(OFFSET('Sanitation Data'!$D$11,0,10*ROW('Sanitation Data'!D131))),'Data Summary'!CN137="Yes"),OFFSET('Sanitation Data'!$D$11,0,10*ROW('Sanitation Data'!D131)),NA())</f>
        <v>#N/A</v>
      </c>
      <c r="Z137" s="100" t="e">
        <f ca="true">+IF(AND(ISNUMBER(OFFSET('Sanitation Data'!$D$12,0,10*ROW('Sanitation Data'!D131))),'Data Summary'!CO137="Yes"),OFFSET('Sanitation Data'!$D$12,0,10*ROW('Sanitation Data'!D131)),NA())</f>
        <v>#N/A</v>
      </c>
      <c r="AA137" s="100" t="e">
        <f ca="true">+IF(AND(ISNUMBER(OFFSET('Sanitation Data'!$E$4,0,10*ROW('Sanitation Data'!E131))),'Data Summary'!CP137="Yes"),100-OFFSET('Sanitation Data'!$E$4,0,10*ROW('Sanitation Data'!E131)),NA())</f>
        <v>#N/A</v>
      </c>
      <c r="AB137" s="100" t="e">
        <f ca="true">+IF(AND(ISNUMBER(OFFSET('Sanitation Data'!$E$6,0,10*ROW('Sanitation Data'!E131))),'Data Summary'!CQ137="Yes"),OFFSET('Sanitation Data'!$E$6,0,10*ROW('Sanitation Data'!E131)),NA())</f>
        <v>#N/A</v>
      </c>
      <c r="AC137" s="100" t="e">
        <f ca="true">+IF(AND(ISNUMBER(OFFSET('Sanitation Data'!$E$10,0,10*ROW('Sanitation Data'!E131))),'Data Summary'!CR137="Yes"),OFFSET('Sanitation Data'!$E$10,0,10*ROW('Sanitation Data'!E131)),NA())</f>
        <v>#N/A</v>
      </c>
      <c r="AD137" s="100" t="e">
        <f ca="true">+IF(AND(ISNUMBER(OFFSET('Sanitation Data'!$E$11,0,10*ROW('Sanitation Data'!E131))),'Data Summary'!CS137="Yes"),OFFSET('Sanitation Data'!$E$11,0,10*ROW('Sanitation Data'!E131)),NA())</f>
        <v>#N/A</v>
      </c>
      <c r="AE137" s="100" t="e">
        <f ca="true">+IF(AND(ISNUMBER(OFFSET('Sanitation Data'!$E$12,0,10*ROW('Sanitation Data'!E131))),'Data Summary'!CT137="Yes"),OFFSET('Sanitation Data'!$E$12,0,10*ROW('Sanitation Data'!E131)),NA())</f>
        <v>#N/A</v>
      </c>
      <c r="AF137" s="100" t="e">
        <f ca="true">+IF(AND(ISNUMBER(OFFSET('Sanitation Data'!$F$4,0,10*ROW('Sanitation Data'!F131))),'Data Summary'!CU137="Yes"),100-OFFSET('Sanitation Data'!$F$4,0,10*ROW('Sanitation Data'!F131)),NA())</f>
        <v>#N/A</v>
      </c>
      <c r="AG137" s="100" t="e">
        <f ca="true">+IF(AND(ISNUMBER(OFFSET('Sanitation Data'!$F$6,0,10*ROW('Sanitation Data'!F131))),'Data Summary'!CV137="Yes"),OFFSET('Sanitation Data'!$F$6,0,10*ROW('Sanitation Data'!F131)),NA())</f>
        <v>#N/A</v>
      </c>
      <c r="AH137" s="100" t="e">
        <f ca="true">+IF(AND(ISNUMBER(OFFSET('Sanitation Data'!$F$10,0,10*ROW('Sanitation Data'!F131))),'Data Summary'!CW137="Yes"),OFFSET('Sanitation Data'!$F$10,0,10*ROW('Sanitation Data'!F131)),NA())</f>
        <v>#N/A</v>
      </c>
      <c r="AI137" s="100" t="e">
        <f ca="true">+IF(AND(ISNUMBER(OFFSET('Sanitation Data'!$F$11,0,10*ROW('Sanitation Data'!F131))),'Data Summary'!CX137="Yes"),OFFSET('Sanitation Data'!$F$11,0,10*ROW('Sanitation Data'!F131)),NA())</f>
        <v>#N/A</v>
      </c>
      <c r="AJ137" s="100" t="e">
        <f ca="true">+IF(AND(ISNUMBER(OFFSET('Sanitation Data'!$F$12,0,10*ROW('Sanitation Data'!F131))),'Data Summary'!CY137="Yes"),OFFSET('Sanitation Data'!$F$12,0,10*ROW('Sanitation Data'!F131)),NA())</f>
        <v>#N/A</v>
      </c>
      <c r="AK137" s="100" t="e">
        <f ca="true">+IF(AND(ISNUMBER(OFFSET('Sanitation Data'!$G$4,0,10*ROW('Sanitation Data'!G131))),'Data Summary'!CZ137="Yes"),100-OFFSET('Sanitation Data'!$G$4,0,10*ROW('Sanitation Data'!G131)),NA())</f>
        <v>#N/A</v>
      </c>
      <c r="AL137" s="100" t="e">
        <f ca="true">+IF(AND(ISNUMBER(OFFSET('Sanitation Data'!$G$6,0,10*ROW('Sanitation Data'!G131))),'Data Summary'!DA137="Yes"),OFFSET('Sanitation Data'!$G$6,0,10*ROW('Sanitation Data'!G131)),NA())</f>
        <v>#N/A</v>
      </c>
      <c r="AM137" s="100" t="e">
        <f ca="true">+IF(AND(ISNUMBER(OFFSET('Sanitation Data'!$G$10,0,10*ROW('Sanitation Data'!G131))),'Data Summary'!DB137="Yes"),OFFSET('Sanitation Data'!$G$10,0,10*ROW('Sanitation Data'!G131)),NA())</f>
        <v>#N/A</v>
      </c>
      <c r="AN137" s="100" t="e">
        <f ca="true">+IF(AND(ISNUMBER(OFFSET('Sanitation Data'!$G$11,0,10*ROW('Sanitation Data'!G131))),'Data Summary'!DC137="Yes"),OFFSET('Sanitation Data'!$G$11,0,10*ROW('Sanitation Data'!G131)),NA())</f>
        <v>#N/A</v>
      </c>
      <c r="AO137" s="100" t="e">
        <f ca="true">+IF(AND(ISNUMBER(OFFSET('Sanitation Data'!$G$12,0,10*ROW('Sanitation Data'!G131))),'Data Summary'!DD137="Yes"),OFFSET('Sanitation Data'!$G$12,0,10*ROW('Sanitation Data'!G131)),NA())</f>
        <v>#N/A</v>
      </c>
      <c r="AP137" s="100" t="e">
        <f ca="true">+IF(AND(ISNUMBER(OFFSET('Sanitation Data'!$H$4,0,10*ROW('Sanitation Data'!H131))),'Data Summary'!DE137="Yes"),100-OFFSET('Sanitation Data'!$H$4,0,10*ROW('Sanitation Data'!H131)),NA())</f>
        <v>#N/A</v>
      </c>
      <c r="AQ137" s="100" t="e">
        <f ca="true">+IF(AND(ISNUMBER(OFFSET('Sanitation Data'!$H$6,0,10*ROW('Sanitation Data'!H131))),'Data Summary'!DF137="Yes"),OFFSET('Sanitation Data'!$H$6,0,10*ROW('Sanitation Data'!H131)),NA())</f>
        <v>#N/A</v>
      </c>
      <c r="AR137" s="100" t="e">
        <f ca="true">+IF(AND(ISNUMBER(OFFSET('Sanitation Data'!$H$10,0,10*ROW('Sanitation Data'!H131))),'Data Summary'!DG137="Yes"),OFFSET('Sanitation Data'!$H$10,0,10*ROW('Sanitation Data'!H131)),NA())</f>
        <v>#N/A</v>
      </c>
      <c r="AS137" s="100" t="e">
        <f ca="true">+IF(AND(ISNUMBER(OFFSET('Sanitation Data'!$H$11,0,10*ROW('Sanitation Data'!H131))),'Data Summary'!DH137="Yes"),OFFSET('Sanitation Data'!$H$11,0,10*ROW('Sanitation Data'!H131)),NA())</f>
        <v>#N/A</v>
      </c>
      <c r="AT137" s="100" t="e">
        <f ca="true">+IF(AND(ISNUMBER(OFFSET('Sanitation Data'!$H$12,0,10*ROW('Sanitation Data'!H131))),'Data Summary'!DI137="Yes"),OFFSET('Sanitation Data'!$H$12,0,10*ROW('Sanitation Data'!H131)),NA())</f>
        <v>#N/A</v>
      </c>
      <c r="AU137" s="100" t="e">
        <f ca="true">+IF(AND(ISNUMBER(OFFSET('Sanitation Data'!$I$4,0,10*ROW('Sanitation Data'!I131))),'Data Summary'!DJ137="Yes"),100-OFFSET('Sanitation Data'!$I$4,0,10*ROW('Sanitation Data'!I131)),NA())</f>
        <v>#N/A</v>
      </c>
      <c r="AV137" s="100" t="e">
        <f ca="true">+IF(AND(ISNUMBER(OFFSET('Sanitation Data'!$I$6,0,10*ROW('Sanitation Data'!I131))),'Data Summary'!DK137="Yes"),OFFSET('Sanitation Data'!$I$6,0,10*ROW('Sanitation Data'!I131)),NA())</f>
        <v>#N/A</v>
      </c>
      <c r="AW137" s="100" t="e">
        <f ca="true">+IF(AND(ISNUMBER(OFFSET('Sanitation Data'!$I$10,0,10*ROW('Sanitation Data'!I131))),'Data Summary'!DL137="Yes"),OFFSET('Sanitation Data'!$I$10,0,10*ROW('Sanitation Data'!I131)),NA())</f>
        <v>#N/A</v>
      </c>
      <c r="AX137" s="100" t="e">
        <f ca="true">+IF(AND(ISNUMBER(OFFSET('Sanitation Data'!$I$11,0,10*ROW('Sanitation Data'!I131))),'Data Summary'!DM137="Yes"),OFFSET('Sanitation Data'!$I$11,0,10*ROW('Sanitation Data'!I131)),NA())</f>
        <v>#N/A</v>
      </c>
      <c r="AY137" s="100" t="e">
        <f ca="true">+IF(AND(ISNUMBER(OFFSET('Sanitation Data'!$I$12,0,10*ROW('Sanitation Data'!I131))),'Data Summary'!DN137="Yes"),OFFSET('Sanitation Data'!$I$12,0,10*ROW('Sanitation Data'!I131)),NA())</f>
        <v>#N/A</v>
      </c>
      <c r="AZ137" s="101" t="e">
        <f ca="true">+IF(AND(ISNUMBER(OFFSET('Hygiene Data'!$D$5,0,10*ROW('Hygiene Data'!D131))),'Data Summary'!DO137="Yes"),OFFSET('Hygiene Data'!$D$5,0,10*ROW('Hygiene Data'!D131)),NA())</f>
        <v>#N/A</v>
      </c>
      <c r="BA137" s="101" t="e">
        <f ca="true">+IF(AND(ISNUMBER(OFFSET('Hygiene Data'!$D$7,0,10*ROW('Hygiene Data'!D131))),'Data Summary'!DP137="Yes"),OFFSET('Hygiene Data'!$D$7,0,10*ROW('Hygiene Data'!D131)),NA())</f>
        <v>#N/A</v>
      </c>
      <c r="BB137" s="101" t="e">
        <f ca="true">+IF(AND(ISNUMBER(OFFSET('Hygiene Data'!$D$9,0,10*ROW('Hygiene Data'!D131))),'Data Summary'!DQ137="Yes"),OFFSET('Hygiene Data'!$D$9,0,10*ROW('Hygiene Data'!D131)),NA())</f>
        <v>#N/A</v>
      </c>
      <c r="BC137" s="101" t="e">
        <f ca="true">+IF(AND(ISNUMBER(OFFSET('Hygiene Data'!$E$5,0,10*ROW('Hygiene Data'!E131))),'Data Summary'!DR137="Yes"),OFFSET('Hygiene Data'!$E$5,0,10*ROW('Hygiene Data'!E131)),NA())</f>
        <v>#N/A</v>
      </c>
      <c r="BD137" s="101" t="e">
        <f ca="true">+IF(AND(ISNUMBER(OFFSET('Hygiene Data'!$E$7,0,10*ROW('Hygiene Data'!E131))),'Data Summary'!DS137="Yes"),OFFSET('Hygiene Data'!$E$7,0,10*ROW('Hygiene Data'!E131)),NA())</f>
        <v>#N/A</v>
      </c>
      <c r="BE137" s="101" t="e">
        <f ca="true">+IF(AND(ISNUMBER(OFFSET('Hygiene Data'!$E$9,0,10*ROW('Hygiene Data'!E131))),'Data Summary'!DT137="Yes"),OFFSET('Hygiene Data'!$E$9,0,10*ROW('Hygiene Data'!E131)),NA())</f>
        <v>#N/A</v>
      </c>
      <c r="BF137" s="101" t="e">
        <f ca="true">+IF(AND(ISNUMBER(OFFSET('Hygiene Data'!$F$5,0,10*ROW('Hygiene Data'!F131))),'Data Summary'!DU137="Yes"),OFFSET('Hygiene Data'!$F$5,0,10*ROW('Hygiene Data'!F131)),NA())</f>
        <v>#N/A</v>
      </c>
      <c r="BG137" s="101" t="e">
        <f ca="true">+IF(AND(ISNUMBER(OFFSET('Hygiene Data'!$F$7,0,10*ROW('Hygiene Data'!F131))),'Data Summary'!DV137="Yes"),OFFSET('Hygiene Data'!$F$7,0,10*ROW('Hygiene Data'!F131)),NA())</f>
        <v>#N/A</v>
      </c>
      <c r="BH137" s="101" t="e">
        <f ca="true">+IF(AND(ISNUMBER(OFFSET('Hygiene Data'!$F$9,0,10*ROW('Hygiene Data'!F131))),'Data Summary'!DW137="Yes"),OFFSET('Hygiene Data'!$F$9,0,10*ROW('Hygiene Data'!F131)),NA())</f>
        <v>#N/A</v>
      </c>
      <c r="BI137" s="101" t="e">
        <f ca="true">+IF(AND(ISNUMBER(OFFSET('Hygiene Data'!$G$5,0,10*ROW('Hygiene Data'!G131))),'Data Summary'!DX137="Yes"),OFFSET('Hygiene Data'!$G$5,0,10*ROW('Hygiene Data'!G131)),NA())</f>
        <v>#N/A</v>
      </c>
      <c r="BJ137" s="101" t="e">
        <f ca="true">+IF(AND(ISNUMBER(OFFSET('Hygiene Data'!$G$7,0,10*ROW('Hygiene Data'!G131))),'Data Summary'!DY137="Yes"),OFFSET('Hygiene Data'!$G$7,0,10*ROW('Hygiene Data'!G131)),NA())</f>
        <v>#N/A</v>
      </c>
      <c r="BK137" s="101" t="e">
        <f ca="true">+IF(AND(ISNUMBER(OFFSET('Hygiene Data'!$G$9,0,10*ROW('Hygiene Data'!G131))),'Data Summary'!DZ137="Yes"),OFFSET('Hygiene Data'!$G$9,0,10*ROW('Hygiene Data'!G131)),NA())</f>
        <v>#N/A</v>
      </c>
      <c r="BL137" s="101" t="e">
        <f ca="true">+IF(AND(ISNUMBER(OFFSET('Hygiene Data'!$H$5,0,10*ROW('Hygiene Data'!H131))),'Data Summary'!EA137="Yes"),OFFSET('Hygiene Data'!$H$5,0,10*ROW('Hygiene Data'!H131)),NA())</f>
        <v>#N/A</v>
      </c>
      <c r="BM137" s="101" t="e">
        <f ca="true">+IF(AND(ISNUMBER(OFFSET('Hygiene Data'!$H$7,0,10*ROW('Hygiene Data'!H131))),'Data Summary'!EB137="Yes"),OFFSET('Hygiene Data'!$H$7,0,10*ROW('Hygiene Data'!H131)),NA())</f>
        <v>#N/A</v>
      </c>
      <c r="BN137" s="101" t="e">
        <f ca="true">+IF(AND(ISNUMBER(OFFSET('Hygiene Data'!$H$9,0,10*ROW('Hygiene Data'!H131))),'Data Summary'!EC137="Yes"),OFFSET('Hygiene Data'!$H$9,0,10*ROW('Hygiene Data'!H131)),NA())</f>
        <v>#N/A</v>
      </c>
      <c r="BO137" s="101" t="e">
        <f ca="true">+IF(AND(ISNUMBER(OFFSET('Hygiene Data'!$I$5,0,10*ROW('Hygiene Data'!I131))),'Data Summary'!ED137="Yes"),OFFSET('Hygiene Data'!$I$5,0,10*ROW('Hygiene Data'!I131)),NA())</f>
        <v>#N/A</v>
      </c>
      <c r="BP137" s="101" t="e">
        <f ca="true">+IF(AND(ISNUMBER(OFFSET('Hygiene Data'!$I$7,0,10*ROW('Hygiene Data'!I131))),'Data Summary'!EE137="Yes"),OFFSET('Hygiene Data'!$I$7,0,10*ROW('Hygiene Data'!I131)),NA())</f>
        <v>#N/A</v>
      </c>
      <c r="BQ137" s="101" t="e">
        <f ca="true">+IF(AND(ISNUMBER(OFFSET('Hygiene Data'!$I$9,0,10*ROW('Hygiene Data'!I131))),'Data Summary'!EF137="Yes"),OFFSET('Hygiene Data'!$I$9,0,10*ROW('Hygiene Data'!I131)),NA())</f>
        <v>#N/A</v>
      </c>
    </row>
    <row xmlns:x14ac="http://schemas.microsoft.com/office/spreadsheetml/2009/9/ac" r="138" x14ac:dyDescent="0.2">
      <c r="A138" s="362" t="e">
        <f ca="true">+RIGHT('Data Summary'!A138,LEN('Data Summary'!A138)-9)</f>
        <v>#VALUE!</v>
      </c>
      <c r="B138" s="38" t="str">
        <f ca="true">+IF(ISTEXT('Data Summary'!B138),'Data Summary'!B138,"")</f>
        <v/>
      </c>
      <c r="C138" s="361" t="e">
        <f ca="true">+VALUE('Data Summary'!C138)</f>
        <v>#VALUE!</v>
      </c>
      <c r="D138" s="99" t="e">
        <f ca="true">+IF(AND(ISNUMBER(OFFSET('Water Data'!$D$4,0,10*ROW('Water Data'!D132))),'Data Summary'!BS138="Yes"),100-OFFSET('Water Data'!$D$4,0,10*ROW('Water Data'!D132)),NA())</f>
        <v>#N/A</v>
      </c>
      <c r="E138" s="99" t="e">
        <f ca="true">+IF(AND(ISNUMBER(OFFSET('Water Data'!$D$6,0,10*ROW('Water Data'!D132))),'Data Summary'!BT138="Yes"),OFFSET('Water Data'!$D$6,0,10*ROW('Water Data'!D132)),NA())</f>
        <v>#N/A</v>
      </c>
      <c r="F138" s="99" t="e">
        <f ca="true">+IF(AND(ISNUMBER(OFFSET('Water Data'!$D$9,0,10*ROW('Water Data'!D132))),'Data Summary'!BU138="Yes"),OFFSET('Water Data'!$D$9,0,10*ROW('Water Data'!D132)),NA())</f>
        <v>#N/A</v>
      </c>
      <c r="G138" s="99" t="e">
        <f ca="true">+IF(AND(ISNUMBER(OFFSET('Water Data'!$E$4,0,10*ROW('Water Data'!E132))),'Data Summary'!BV138="Yes"),100-OFFSET('Water Data'!$E$4,0,10*ROW('Water Data'!E132)),NA())</f>
        <v>#N/A</v>
      </c>
      <c r="H138" s="99" t="e">
        <f ca="true">+IF(AND(ISNUMBER(OFFSET('Water Data'!$E$6,0,10*ROW('Water Data'!E132))),'Data Summary'!BW138="Yes"),OFFSET('Water Data'!$E$6,0,10*ROW('Water Data'!E132)),NA())</f>
        <v>#N/A</v>
      </c>
      <c r="I138" s="99" t="e">
        <f ca="true">+IF(AND(ISNUMBER(OFFSET('Water Data'!$E$9,0,10*ROW('Water Data'!E132))),'Data Summary'!BX138="Yes"),OFFSET('Water Data'!$E$9,0,10*ROW('Water Data'!E132)),NA())</f>
        <v>#N/A</v>
      </c>
      <c r="J138" s="99" t="e">
        <f ca="true">+IF(AND(ISNUMBER(OFFSET('Water Data'!$F$4,0,10*ROW('Water Data'!F132))),'Data Summary'!BY138="Yes"),100-OFFSET('Water Data'!$F$4,0,10*ROW('Water Data'!F132)),NA())</f>
        <v>#N/A</v>
      </c>
      <c r="K138" s="99" t="e">
        <f ca="true">+IF(AND(ISNUMBER(OFFSET('Water Data'!$F$6,0,10*ROW('Water Data'!F132))),'Data Summary'!BZ138="Yes"),OFFSET('Water Data'!$F$6,0,10*ROW('Water Data'!F132)),NA())</f>
        <v>#N/A</v>
      </c>
      <c r="L138" s="99" t="e">
        <f ca="true">+IF(AND(ISNUMBER(OFFSET('Water Data'!$F$9,0,10*ROW('Water Data'!F132))),'Data Summary'!CA138="Yes"),OFFSET('Water Data'!$F$9,0,10*ROW('Water Data'!F132)),NA())</f>
        <v>#N/A</v>
      </c>
      <c r="M138" s="99" t="e">
        <f ca="true">+IF(AND(ISNUMBER(OFFSET('Water Data'!$G$4,0,10*ROW('Water Data'!G132))),'Data Summary'!CB138="Yes"),100-OFFSET('Water Data'!$G$4,0,10*ROW('Water Data'!G132)),NA())</f>
        <v>#N/A</v>
      </c>
      <c r="N138" s="99" t="e">
        <f ca="true">+IF(AND(ISNUMBER(OFFSET('Water Data'!$G$6,0,10*ROW('Water Data'!G132))),'Data Summary'!CC138="Yes"),OFFSET('Water Data'!$G$6,0,10*ROW('Water Data'!G132)),NA())</f>
        <v>#N/A</v>
      </c>
      <c r="O138" s="99" t="e">
        <f ca="true">+IF(AND(ISNUMBER(OFFSET('Water Data'!$G$9,0,10*ROW('Water Data'!G132))),'Data Summary'!CD138="Yes"),OFFSET('Water Data'!$G$9,0,10*ROW('Water Data'!G132)),NA())</f>
        <v>#N/A</v>
      </c>
      <c r="P138" s="99" t="e">
        <f ca="true">+IF(AND(ISNUMBER(OFFSET('Water Data'!$H$4,0,10*ROW('Water Data'!H132))),'Data Summary'!CE138="Yes"),100-OFFSET('Water Data'!$H$4,0,10*ROW('Water Data'!H132)),NA())</f>
        <v>#N/A</v>
      </c>
      <c r="Q138" s="99" t="e">
        <f ca="true">+IF(AND(ISNUMBER(OFFSET('Water Data'!$H$6,0,10*ROW('Water Data'!H132))),'Data Summary'!CF138="Yes"),OFFSET('Water Data'!$H$6,0,10*ROW('Water Data'!H132)),NA())</f>
        <v>#N/A</v>
      </c>
      <c r="R138" s="99" t="e">
        <f ca="true">+IF(AND(ISNUMBER(OFFSET('Water Data'!$H$9,0,10*ROW('Water Data'!H132))),'Data Summary'!CG138="Yes"),OFFSET('Water Data'!$H$9,0,10*ROW('Water Data'!H132)),NA())</f>
        <v>#N/A</v>
      </c>
      <c r="S138" s="99" t="e">
        <f ca="true">+IF(AND(ISNUMBER(OFFSET('Water Data'!$I$4,0,10*ROW('Water Data'!I132))),'Data Summary'!CH138="Yes"),100-OFFSET('Water Data'!$I$4,0,10*ROW('Water Data'!I132)),NA())</f>
        <v>#N/A</v>
      </c>
      <c r="T138" s="99" t="e">
        <f ca="true">+IF(AND(ISNUMBER(OFFSET('Water Data'!$I$6,0,10*ROW('Water Data'!I132))),'Data Summary'!CI138="Yes"),OFFSET('Water Data'!$I$6,0,10*ROW('Water Data'!I132)),NA())</f>
        <v>#N/A</v>
      </c>
      <c r="U138" s="99" t="e">
        <f ca="true">+IF(AND(ISNUMBER(OFFSET('Water Data'!$I$9,0,10*ROW('Water Data'!I132))),'Data Summary'!CJ138="Yes"),OFFSET('Water Data'!$I$9,0,10*ROW('Water Data'!I132)),NA())</f>
        <v>#N/A</v>
      </c>
      <c r="V138" s="100" t="e">
        <f ca="true">+IF(AND(ISNUMBER(OFFSET('Sanitation Data'!$D$4,0,10*ROW('Sanitation Data'!D132))),'Data Summary'!CK138="Yes"),100-OFFSET('Sanitation Data'!$D$4,0,10*ROW('Sanitation Data'!D132)),NA())</f>
        <v>#N/A</v>
      </c>
      <c r="W138" s="100" t="e">
        <f ca="true">+IF(AND(ISNUMBER(OFFSET('Sanitation Data'!$D$6,0,10*ROW('Sanitation Data'!D132))),'Data Summary'!CL138="Yes"),OFFSET('Sanitation Data'!$D$6,0,10*ROW('Sanitation Data'!D132)),NA())</f>
        <v>#N/A</v>
      </c>
      <c r="X138" s="100" t="e">
        <f ca="true">+IF(AND(ISNUMBER(OFFSET('Sanitation Data'!$D$10,0,10*ROW('Sanitation Data'!D132))),'Data Summary'!CM138="Yes"),OFFSET('Sanitation Data'!$D$10,0,10*ROW('Sanitation Data'!D132)),NA())</f>
        <v>#N/A</v>
      </c>
      <c r="Y138" s="100" t="e">
        <f ca="true">+IF(AND(ISNUMBER(OFFSET('Sanitation Data'!$D$11,0,10*ROW('Sanitation Data'!D132))),'Data Summary'!CN138="Yes"),OFFSET('Sanitation Data'!$D$11,0,10*ROW('Sanitation Data'!D132)),NA())</f>
        <v>#N/A</v>
      </c>
      <c r="Z138" s="100" t="e">
        <f ca="true">+IF(AND(ISNUMBER(OFFSET('Sanitation Data'!$D$12,0,10*ROW('Sanitation Data'!D132))),'Data Summary'!CO138="Yes"),OFFSET('Sanitation Data'!$D$12,0,10*ROW('Sanitation Data'!D132)),NA())</f>
        <v>#N/A</v>
      </c>
      <c r="AA138" s="100" t="e">
        <f ca="true">+IF(AND(ISNUMBER(OFFSET('Sanitation Data'!$E$4,0,10*ROW('Sanitation Data'!E132))),'Data Summary'!CP138="Yes"),100-OFFSET('Sanitation Data'!$E$4,0,10*ROW('Sanitation Data'!E132)),NA())</f>
        <v>#N/A</v>
      </c>
      <c r="AB138" s="100" t="e">
        <f ca="true">+IF(AND(ISNUMBER(OFFSET('Sanitation Data'!$E$6,0,10*ROW('Sanitation Data'!E132))),'Data Summary'!CQ138="Yes"),OFFSET('Sanitation Data'!$E$6,0,10*ROW('Sanitation Data'!E132)),NA())</f>
        <v>#N/A</v>
      </c>
      <c r="AC138" s="100" t="e">
        <f ca="true">+IF(AND(ISNUMBER(OFFSET('Sanitation Data'!$E$10,0,10*ROW('Sanitation Data'!E132))),'Data Summary'!CR138="Yes"),OFFSET('Sanitation Data'!$E$10,0,10*ROW('Sanitation Data'!E132)),NA())</f>
        <v>#N/A</v>
      </c>
      <c r="AD138" s="100" t="e">
        <f ca="true">+IF(AND(ISNUMBER(OFFSET('Sanitation Data'!$E$11,0,10*ROW('Sanitation Data'!E132))),'Data Summary'!CS138="Yes"),OFFSET('Sanitation Data'!$E$11,0,10*ROW('Sanitation Data'!E132)),NA())</f>
        <v>#N/A</v>
      </c>
      <c r="AE138" s="100" t="e">
        <f ca="true">+IF(AND(ISNUMBER(OFFSET('Sanitation Data'!$E$12,0,10*ROW('Sanitation Data'!E132))),'Data Summary'!CT138="Yes"),OFFSET('Sanitation Data'!$E$12,0,10*ROW('Sanitation Data'!E132)),NA())</f>
        <v>#N/A</v>
      </c>
      <c r="AF138" s="100" t="e">
        <f ca="true">+IF(AND(ISNUMBER(OFFSET('Sanitation Data'!$F$4,0,10*ROW('Sanitation Data'!F132))),'Data Summary'!CU138="Yes"),100-OFFSET('Sanitation Data'!$F$4,0,10*ROW('Sanitation Data'!F132)),NA())</f>
        <v>#N/A</v>
      </c>
      <c r="AG138" s="100" t="e">
        <f ca="true">+IF(AND(ISNUMBER(OFFSET('Sanitation Data'!$F$6,0,10*ROW('Sanitation Data'!F132))),'Data Summary'!CV138="Yes"),OFFSET('Sanitation Data'!$F$6,0,10*ROW('Sanitation Data'!F132)),NA())</f>
        <v>#N/A</v>
      </c>
      <c r="AH138" s="100" t="e">
        <f ca="true">+IF(AND(ISNUMBER(OFFSET('Sanitation Data'!$F$10,0,10*ROW('Sanitation Data'!F132))),'Data Summary'!CW138="Yes"),OFFSET('Sanitation Data'!$F$10,0,10*ROW('Sanitation Data'!F132)),NA())</f>
        <v>#N/A</v>
      </c>
      <c r="AI138" s="100" t="e">
        <f ca="true">+IF(AND(ISNUMBER(OFFSET('Sanitation Data'!$F$11,0,10*ROW('Sanitation Data'!F132))),'Data Summary'!CX138="Yes"),OFFSET('Sanitation Data'!$F$11,0,10*ROW('Sanitation Data'!F132)),NA())</f>
        <v>#N/A</v>
      </c>
      <c r="AJ138" s="100" t="e">
        <f ca="true">+IF(AND(ISNUMBER(OFFSET('Sanitation Data'!$F$12,0,10*ROW('Sanitation Data'!F132))),'Data Summary'!CY138="Yes"),OFFSET('Sanitation Data'!$F$12,0,10*ROW('Sanitation Data'!F132)),NA())</f>
        <v>#N/A</v>
      </c>
      <c r="AK138" s="100" t="e">
        <f ca="true">+IF(AND(ISNUMBER(OFFSET('Sanitation Data'!$G$4,0,10*ROW('Sanitation Data'!G132))),'Data Summary'!CZ138="Yes"),100-OFFSET('Sanitation Data'!$G$4,0,10*ROW('Sanitation Data'!G132)),NA())</f>
        <v>#N/A</v>
      </c>
      <c r="AL138" s="100" t="e">
        <f ca="true">+IF(AND(ISNUMBER(OFFSET('Sanitation Data'!$G$6,0,10*ROW('Sanitation Data'!G132))),'Data Summary'!DA138="Yes"),OFFSET('Sanitation Data'!$G$6,0,10*ROW('Sanitation Data'!G132)),NA())</f>
        <v>#N/A</v>
      </c>
      <c r="AM138" s="100" t="e">
        <f ca="true">+IF(AND(ISNUMBER(OFFSET('Sanitation Data'!$G$10,0,10*ROW('Sanitation Data'!G132))),'Data Summary'!DB138="Yes"),OFFSET('Sanitation Data'!$G$10,0,10*ROW('Sanitation Data'!G132)),NA())</f>
        <v>#N/A</v>
      </c>
      <c r="AN138" s="100" t="e">
        <f ca="true">+IF(AND(ISNUMBER(OFFSET('Sanitation Data'!$G$11,0,10*ROW('Sanitation Data'!G132))),'Data Summary'!DC138="Yes"),OFFSET('Sanitation Data'!$G$11,0,10*ROW('Sanitation Data'!G132)),NA())</f>
        <v>#N/A</v>
      </c>
      <c r="AO138" s="100" t="e">
        <f ca="true">+IF(AND(ISNUMBER(OFFSET('Sanitation Data'!$G$12,0,10*ROW('Sanitation Data'!G132))),'Data Summary'!DD138="Yes"),OFFSET('Sanitation Data'!$G$12,0,10*ROW('Sanitation Data'!G132)),NA())</f>
        <v>#N/A</v>
      </c>
      <c r="AP138" s="100" t="e">
        <f ca="true">+IF(AND(ISNUMBER(OFFSET('Sanitation Data'!$H$4,0,10*ROW('Sanitation Data'!H132))),'Data Summary'!DE138="Yes"),100-OFFSET('Sanitation Data'!$H$4,0,10*ROW('Sanitation Data'!H132)),NA())</f>
        <v>#N/A</v>
      </c>
      <c r="AQ138" s="100" t="e">
        <f ca="true">+IF(AND(ISNUMBER(OFFSET('Sanitation Data'!$H$6,0,10*ROW('Sanitation Data'!H132))),'Data Summary'!DF138="Yes"),OFFSET('Sanitation Data'!$H$6,0,10*ROW('Sanitation Data'!H132)),NA())</f>
        <v>#N/A</v>
      </c>
      <c r="AR138" s="100" t="e">
        <f ca="true">+IF(AND(ISNUMBER(OFFSET('Sanitation Data'!$H$10,0,10*ROW('Sanitation Data'!H132))),'Data Summary'!DG138="Yes"),OFFSET('Sanitation Data'!$H$10,0,10*ROW('Sanitation Data'!H132)),NA())</f>
        <v>#N/A</v>
      </c>
      <c r="AS138" s="100" t="e">
        <f ca="true">+IF(AND(ISNUMBER(OFFSET('Sanitation Data'!$H$11,0,10*ROW('Sanitation Data'!H132))),'Data Summary'!DH138="Yes"),OFFSET('Sanitation Data'!$H$11,0,10*ROW('Sanitation Data'!H132)),NA())</f>
        <v>#N/A</v>
      </c>
      <c r="AT138" s="100" t="e">
        <f ca="true">+IF(AND(ISNUMBER(OFFSET('Sanitation Data'!$H$12,0,10*ROW('Sanitation Data'!H132))),'Data Summary'!DI138="Yes"),OFFSET('Sanitation Data'!$H$12,0,10*ROW('Sanitation Data'!H132)),NA())</f>
        <v>#N/A</v>
      </c>
      <c r="AU138" s="100" t="e">
        <f ca="true">+IF(AND(ISNUMBER(OFFSET('Sanitation Data'!$I$4,0,10*ROW('Sanitation Data'!I132))),'Data Summary'!DJ138="Yes"),100-OFFSET('Sanitation Data'!$I$4,0,10*ROW('Sanitation Data'!I132)),NA())</f>
        <v>#N/A</v>
      </c>
      <c r="AV138" s="100" t="e">
        <f ca="true">+IF(AND(ISNUMBER(OFFSET('Sanitation Data'!$I$6,0,10*ROW('Sanitation Data'!I132))),'Data Summary'!DK138="Yes"),OFFSET('Sanitation Data'!$I$6,0,10*ROW('Sanitation Data'!I132)),NA())</f>
        <v>#N/A</v>
      </c>
      <c r="AW138" s="100" t="e">
        <f ca="true">+IF(AND(ISNUMBER(OFFSET('Sanitation Data'!$I$10,0,10*ROW('Sanitation Data'!I132))),'Data Summary'!DL138="Yes"),OFFSET('Sanitation Data'!$I$10,0,10*ROW('Sanitation Data'!I132)),NA())</f>
        <v>#N/A</v>
      </c>
      <c r="AX138" s="100" t="e">
        <f ca="true">+IF(AND(ISNUMBER(OFFSET('Sanitation Data'!$I$11,0,10*ROW('Sanitation Data'!I132))),'Data Summary'!DM138="Yes"),OFFSET('Sanitation Data'!$I$11,0,10*ROW('Sanitation Data'!I132)),NA())</f>
        <v>#N/A</v>
      </c>
      <c r="AY138" s="100" t="e">
        <f ca="true">+IF(AND(ISNUMBER(OFFSET('Sanitation Data'!$I$12,0,10*ROW('Sanitation Data'!I132))),'Data Summary'!DN138="Yes"),OFFSET('Sanitation Data'!$I$12,0,10*ROW('Sanitation Data'!I132)),NA())</f>
        <v>#N/A</v>
      </c>
      <c r="AZ138" s="101" t="e">
        <f ca="true">+IF(AND(ISNUMBER(OFFSET('Hygiene Data'!$D$5,0,10*ROW('Hygiene Data'!D132))),'Data Summary'!DO138="Yes"),OFFSET('Hygiene Data'!$D$5,0,10*ROW('Hygiene Data'!D132)),NA())</f>
        <v>#N/A</v>
      </c>
      <c r="BA138" s="101" t="e">
        <f ca="true">+IF(AND(ISNUMBER(OFFSET('Hygiene Data'!$D$7,0,10*ROW('Hygiene Data'!D132))),'Data Summary'!DP138="Yes"),OFFSET('Hygiene Data'!$D$7,0,10*ROW('Hygiene Data'!D132)),NA())</f>
        <v>#N/A</v>
      </c>
      <c r="BB138" s="101" t="e">
        <f ca="true">+IF(AND(ISNUMBER(OFFSET('Hygiene Data'!$D$9,0,10*ROW('Hygiene Data'!D132))),'Data Summary'!DQ138="Yes"),OFFSET('Hygiene Data'!$D$9,0,10*ROW('Hygiene Data'!D132)),NA())</f>
        <v>#N/A</v>
      </c>
      <c r="BC138" s="101" t="e">
        <f ca="true">+IF(AND(ISNUMBER(OFFSET('Hygiene Data'!$E$5,0,10*ROW('Hygiene Data'!E132))),'Data Summary'!DR138="Yes"),OFFSET('Hygiene Data'!$E$5,0,10*ROW('Hygiene Data'!E132)),NA())</f>
        <v>#N/A</v>
      </c>
      <c r="BD138" s="101" t="e">
        <f ca="true">+IF(AND(ISNUMBER(OFFSET('Hygiene Data'!$E$7,0,10*ROW('Hygiene Data'!E132))),'Data Summary'!DS138="Yes"),OFFSET('Hygiene Data'!$E$7,0,10*ROW('Hygiene Data'!E132)),NA())</f>
        <v>#N/A</v>
      </c>
      <c r="BE138" s="101" t="e">
        <f ca="true">+IF(AND(ISNUMBER(OFFSET('Hygiene Data'!$E$9,0,10*ROW('Hygiene Data'!E132))),'Data Summary'!DT138="Yes"),OFFSET('Hygiene Data'!$E$9,0,10*ROW('Hygiene Data'!E132)),NA())</f>
        <v>#N/A</v>
      </c>
      <c r="BF138" s="101" t="e">
        <f ca="true">+IF(AND(ISNUMBER(OFFSET('Hygiene Data'!$F$5,0,10*ROW('Hygiene Data'!F132))),'Data Summary'!DU138="Yes"),OFFSET('Hygiene Data'!$F$5,0,10*ROW('Hygiene Data'!F132)),NA())</f>
        <v>#N/A</v>
      </c>
      <c r="BG138" s="101" t="e">
        <f ca="true">+IF(AND(ISNUMBER(OFFSET('Hygiene Data'!$F$7,0,10*ROW('Hygiene Data'!F132))),'Data Summary'!DV138="Yes"),OFFSET('Hygiene Data'!$F$7,0,10*ROW('Hygiene Data'!F132)),NA())</f>
        <v>#N/A</v>
      </c>
      <c r="BH138" s="101" t="e">
        <f ca="true">+IF(AND(ISNUMBER(OFFSET('Hygiene Data'!$F$9,0,10*ROW('Hygiene Data'!F132))),'Data Summary'!DW138="Yes"),OFFSET('Hygiene Data'!$F$9,0,10*ROW('Hygiene Data'!F132)),NA())</f>
        <v>#N/A</v>
      </c>
      <c r="BI138" s="101" t="e">
        <f ca="true">+IF(AND(ISNUMBER(OFFSET('Hygiene Data'!$G$5,0,10*ROW('Hygiene Data'!G132))),'Data Summary'!DX138="Yes"),OFFSET('Hygiene Data'!$G$5,0,10*ROW('Hygiene Data'!G132)),NA())</f>
        <v>#N/A</v>
      </c>
      <c r="BJ138" s="101" t="e">
        <f ca="true">+IF(AND(ISNUMBER(OFFSET('Hygiene Data'!$G$7,0,10*ROW('Hygiene Data'!G132))),'Data Summary'!DY138="Yes"),OFFSET('Hygiene Data'!$G$7,0,10*ROW('Hygiene Data'!G132)),NA())</f>
        <v>#N/A</v>
      </c>
      <c r="BK138" s="101" t="e">
        <f ca="true">+IF(AND(ISNUMBER(OFFSET('Hygiene Data'!$G$9,0,10*ROW('Hygiene Data'!G132))),'Data Summary'!DZ138="Yes"),OFFSET('Hygiene Data'!$G$9,0,10*ROW('Hygiene Data'!G132)),NA())</f>
        <v>#N/A</v>
      </c>
      <c r="BL138" s="101" t="e">
        <f ca="true">+IF(AND(ISNUMBER(OFFSET('Hygiene Data'!$H$5,0,10*ROW('Hygiene Data'!H132))),'Data Summary'!EA138="Yes"),OFFSET('Hygiene Data'!$H$5,0,10*ROW('Hygiene Data'!H132)),NA())</f>
        <v>#N/A</v>
      </c>
      <c r="BM138" s="101" t="e">
        <f ca="true">+IF(AND(ISNUMBER(OFFSET('Hygiene Data'!$H$7,0,10*ROW('Hygiene Data'!H132))),'Data Summary'!EB138="Yes"),OFFSET('Hygiene Data'!$H$7,0,10*ROW('Hygiene Data'!H132)),NA())</f>
        <v>#N/A</v>
      </c>
      <c r="BN138" s="101" t="e">
        <f ca="true">+IF(AND(ISNUMBER(OFFSET('Hygiene Data'!$H$9,0,10*ROW('Hygiene Data'!H132))),'Data Summary'!EC138="Yes"),OFFSET('Hygiene Data'!$H$9,0,10*ROW('Hygiene Data'!H132)),NA())</f>
        <v>#N/A</v>
      </c>
      <c r="BO138" s="101" t="e">
        <f ca="true">+IF(AND(ISNUMBER(OFFSET('Hygiene Data'!$I$5,0,10*ROW('Hygiene Data'!I132))),'Data Summary'!ED138="Yes"),OFFSET('Hygiene Data'!$I$5,0,10*ROW('Hygiene Data'!I132)),NA())</f>
        <v>#N/A</v>
      </c>
      <c r="BP138" s="101" t="e">
        <f ca="true">+IF(AND(ISNUMBER(OFFSET('Hygiene Data'!$I$7,0,10*ROW('Hygiene Data'!I132))),'Data Summary'!EE138="Yes"),OFFSET('Hygiene Data'!$I$7,0,10*ROW('Hygiene Data'!I132)),NA())</f>
        <v>#N/A</v>
      </c>
      <c r="BQ138" s="101" t="e">
        <f ca="true">+IF(AND(ISNUMBER(OFFSET('Hygiene Data'!$I$9,0,10*ROW('Hygiene Data'!I132))),'Data Summary'!EF138="Yes"),OFFSET('Hygiene Data'!$I$9,0,10*ROW('Hygiene Data'!I132)),NA())</f>
        <v>#N/A</v>
      </c>
    </row>
    <row xmlns:x14ac="http://schemas.microsoft.com/office/spreadsheetml/2009/9/ac" r="139" x14ac:dyDescent="0.2">
      <c r="A139" s="362" t="e">
        <f ca="true">+RIGHT('Data Summary'!A139,LEN('Data Summary'!A139)-9)</f>
        <v>#VALUE!</v>
      </c>
      <c r="B139" s="38" t="str">
        <f ca="true">+IF(ISTEXT('Data Summary'!B139),'Data Summary'!B139,"")</f>
        <v/>
      </c>
      <c r="C139" s="361" t="e">
        <f ca="true">+VALUE('Data Summary'!C139)</f>
        <v>#VALUE!</v>
      </c>
      <c r="D139" s="99" t="e">
        <f ca="true">+IF(AND(ISNUMBER(OFFSET('Water Data'!$D$4,0,10*ROW('Water Data'!D133))),'Data Summary'!BS139="Yes"),100-OFFSET('Water Data'!$D$4,0,10*ROW('Water Data'!D133)),NA())</f>
        <v>#N/A</v>
      </c>
      <c r="E139" s="99" t="e">
        <f ca="true">+IF(AND(ISNUMBER(OFFSET('Water Data'!$D$6,0,10*ROW('Water Data'!D133))),'Data Summary'!BT139="Yes"),OFFSET('Water Data'!$D$6,0,10*ROW('Water Data'!D133)),NA())</f>
        <v>#N/A</v>
      </c>
      <c r="F139" s="99" t="e">
        <f ca="true">+IF(AND(ISNUMBER(OFFSET('Water Data'!$D$9,0,10*ROW('Water Data'!D133))),'Data Summary'!BU139="Yes"),OFFSET('Water Data'!$D$9,0,10*ROW('Water Data'!D133)),NA())</f>
        <v>#N/A</v>
      </c>
      <c r="G139" s="99" t="e">
        <f ca="true">+IF(AND(ISNUMBER(OFFSET('Water Data'!$E$4,0,10*ROW('Water Data'!E133))),'Data Summary'!BV139="Yes"),100-OFFSET('Water Data'!$E$4,0,10*ROW('Water Data'!E133)),NA())</f>
        <v>#N/A</v>
      </c>
      <c r="H139" s="99" t="e">
        <f ca="true">+IF(AND(ISNUMBER(OFFSET('Water Data'!$E$6,0,10*ROW('Water Data'!E133))),'Data Summary'!BW139="Yes"),OFFSET('Water Data'!$E$6,0,10*ROW('Water Data'!E133)),NA())</f>
        <v>#N/A</v>
      </c>
      <c r="I139" s="99" t="e">
        <f ca="true">+IF(AND(ISNUMBER(OFFSET('Water Data'!$E$9,0,10*ROW('Water Data'!E133))),'Data Summary'!BX139="Yes"),OFFSET('Water Data'!$E$9,0,10*ROW('Water Data'!E133)),NA())</f>
        <v>#N/A</v>
      </c>
      <c r="J139" s="99" t="e">
        <f ca="true">+IF(AND(ISNUMBER(OFFSET('Water Data'!$F$4,0,10*ROW('Water Data'!F133))),'Data Summary'!BY139="Yes"),100-OFFSET('Water Data'!$F$4,0,10*ROW('Water Data'!F133)),NA())</f>
        <v>#N/A</v>
      </c>
      <c r="K139" s="99" t="e">
        <f ca="true">+IF(AND(ISNUMBER(OFFSET('Water Data'!$F$6,0,10*ROW('Water Data'!F133))),'Data Summary'!BZ139="Yes"),OFFSET('Water Data'!$F$6,0,10*ROW('Water Data'!F133)),NA())</f>
        <v>#N/A</v>
      </c>
      <c r="L139" s="99" t="e">
        <f ca="true">+IF(AND(ISNUMBER(OFFSET('Water Data'!$F$9,0,10*ROW('Water Data'!F133))),'Data Summary'!CA139="Yes"),OFFSET('Water Data'!$F$9,0,10*ROW('Water Data'!F133)),NA())</f>
        <v>#N/A</v>
      </c>
      <c r="M139" s="99" t="e">
        <f ca="true">+IF(AND(ISNUMBER(OFFSET('Water Data'!$G$4,0,10*ROW('Water Data'!G133))),'Data Summary'!CB139="Yes"),100-OFFSET('Water Data'!$G$4,0,10*ROW('Water Data'!G133)),NA())</f>
        <v>#N/A</v>
      </c>
      <c r="N139" s="99" t="e">
        <f ca="true">+IF(AND(ISNUMBER(OFFSET('Water Data'!$G$6,0,10*ROW('Water Data'!G133))),'Data Summary'!CC139="Yes"),OFFSET('Water Data'!$G$6,0,10*ROW('Water Data'!G133)),NA())</f>
        <v>#N/A</v>
      </c>
      <c r="O139" s="99" t="e">
        <f ca="true">+IF(AND(ISNUMBER(OFFSET('Water Data'!$G$9,0,10*ROW('Water Data'!G133))),'Data Summary'!CD139="Yes"),OFFSET('Water Data'!$G$9,0,10*ROW('Water Data'!G133)),NA())</f>
        <v>#N/A</v>
      </c>
      <c r="P139" s="99" t="e">
        <f ca="true">+IF(AND(ISNUMBER(OFFSET('Water Data'!$H$4,0,10*ROW('Water Data'!H133))),'Data Summary'!CE139="Yes"),100-OFFSET('Water Data'!$H$4,0,10*ROW('Water Data'!H133)),NA())</f>
        <v>#N/A</v>
      </c>
      <c r="Q139" s="99" t="e">
        <f ca="true">+IF(AND(ISNUMBER(OFFSET('Water Data'!$H$6,0,10*ROW('Water Data'!H133))),'Data Summary'!CF139="Yes"),OFFSET('Water Data'!$H$6,0,10*ROW('Water Data'!H133)),NA())</f>
        <v>#N/A</v>
      </c>
      <c r="R139" s="99" t="e">
        <f ca="true">+IF(AND(ISNUMBER(OFFSET('Water Data'!$H$9,0,10*ROW('Water Data'!H133))),'Data Summary'!CG139="Yes"),OFFSET('Water Data'!$H$9,0,10*ROW('Water Data'!H133)),NA())</f>
        <v>#N/A</v>
      </c>
      <c r="S139" s="99" t="e">
        <f ca="true">+IF(AND(ISNUMBER(OFFSET('Water Data'!$I$4,0,10*ROW('Water Data'!I133))),'Data Summary'!CH139="Yes"),100-OFFSET('Water Data'!$I$4,0,10*ROW('Water Data'!I133)),NA())</f>
        <v>#N/A</v>
      </c>
      <c r="T139" s="99" t="e">
        <f ca="true">+IF(AND(ISNUMBER(OFFSET('Water Data'!$I$6,0,10*ROW('Water Data'!I133))),'Data Summary'!CI139="Yes"),OFFSET('Water Data'!$I$6,0,10*ROW('Water Data'!I133)),NA())</f>
        <v>#N/A</v>
      </c>
      <c r="U139" s="99" t="e">
        <f ca="true">+IF(AND(ISNUMBER(OFFSET('Water Data'!$I$9,0,10*ROW('Water Data'!I133))),'Data Summary'!CJ139="Yes"),OFFSET('Water Data'!$I$9,0,10*ROW('Water Data'!I133)),NA())</f>
        <v>#N/A</v>
      </c>
      <c r="V139" s="100" t="e">
        <f ca="true">+IF(AND(ISNUMBER(OFFSET('Sanitation Data'!$D$4,0,10*ROW('Sanitation Data'!D133))),'Data Summary'!CK139="Yes"),100-OFFSET('Sanitation Data'!$D$4,0,10*ROW('Sanitation Data'!D133)),NA())</f>
        <v>#N/A</v>
      </c>
      <c r="W139" s="100" t="e">
        <f ca="true">+IF(AND(ISNUMBER(OFFSET('Sanitation Data'!$D$6,0,10*ROW('Sanitation Data'!D133))),'Data Summary'!CL139="Yes"),OFFSET('Sanitation Data'!$D$6,0,10*ROW('Sanitation Data'!D133)),NA())</f>
        <v>#N/A</v>
      </c>
      <c r="X139" s="100" t="e">
        <f ca="true">+IF(AND(ISNUMBER(OFFSET('Sanitation Data'!$D$10,0,10*ROW('Sanitation Data'!D133))),'Data Summary'!CM139="Yes"),OFFSET('Sanitation Data'!$D$10,0,10*ROW('Sanitation Data'!D133)),NA())</f>
        <v>#N/A</v>
      </c>
      <c r="Y139" s="100" t="e">
        <f ca="true">+IF(AND(ISNUMBER(OFFSET('Sanitation Data'!$D$11,0,10*ROW('Sanitation Data'!D133))),'Data Summary'!CN139="Yes"),OFFSET('Sanitation Data'!$D$11,0,10*ROW('Sanitation Data'!D133)),NA())</f>
        <v>#N/A</v>
      </c>
      <c r="Z139" s="100" t="e">
        <f ca="true">+IF(AND(ISNUMBER(OFFSET('Sanitation Data'!$D$12,0,10*ROW('Sanitation Data'!D133))),'Data Summary'!CO139="Yes"),OFFSET('Sanitation Data'!$D$12,0,10*ROW('Sanitation Data'!D133)),NA())</f>
        <v>#N/A</v>
      </c>
      <c r="AA139" s="100" t="e">
        <f ca="true">+IF(AND(ISNUMBER(OFFSET('Sanitation Data'!$E$4,0,10*ROW('Sanitation Data'!E133))),'Data Summary'!CP139="Yes"),100-OFFSET('Sanitation Data'!$E$4,0,10*ROW('Sanitation Data'!E133)),NA())</f>
        <v>#N/A</v>
      </c>
      <c r="AB139" s="100" t="e">
        <f ca="true">+IF(AND(ISNUMBER(OFFSET('Sanitation Data'!$E$6,0,10*ROW('Sanitation Data'!E133))),'Data Summary'!CQ139="Yes"),OFFSET('Sanitation Data'!$E$6,0,10*ROW('Sanitation Data'!E133)),NA())</f>
        <v>#N/A</v>
      </c>
      <c r="AC139" s="100" t="e">
        <f ca="true">+IF(AND(ISNUMBER(OFFSET('Sanitation Data'!$E$10,0,10*ROW('Sanitation Data'!E133))),'Data Summary'!CR139="Yes"),OFFSET('Sanitation Data'!$E$10,0,10*ROW('Sanitation Data'!E133)),NA())</f>
        <v>#N/A</v>
      </c>
      <c r="AD139" s="100" t="e">
        <f ca="true">+IF(AND(ISNUMBER(OFFSET('Sanitation Data'!$E$11,0,10*ROW('Sanitation Data'!E133))),'Data Summary'!CS139="Yes"),OFFSET('Sanitation Data'!$E$11,0,10*ROW('Sanitation Data'!E133)),NA())</f>
        <v>#N/A</v>
      </c>
      <c r="AE139" s="100" t="e">
        <f ca="true">+IF(AND(ISNUMBER(OFFSET('Sanitation Data'!$E$12,0,10*ROW('Sanitation Data'!E133))),'Data Summary'!CT139="Yes"),OFFSET('Sanitation Data'!$E$12,0,10*ROW('Sanitation Data'!E133)),NA())</f>
        <v>#N/A</v>
      </c>
      <c r="AF139" s="100" t="e">
        <f ca="true">+IF(AND(ISNUMBER(OFFSET('Sanitation Data'!$F$4,0,10*ROW('Sanitation Data'!F133))),'Data Summary'!CU139="Yes"),100-OFFSET('Sanitation Data'!$F$4,0,10*ROW('Sanitation Data'!F133)),NA())</f>
        <v>#N/A</v>
      </c>
      <c r="AG139" s="100" t="e">
        <f ca="true">+IF(AND(ISNUMBER(OFFSET('Sanitation Data'!$F$6,0,10*ROW('Sanitation Data'!F133))),'Data Summary'!CV139="Yes"),OFFSET('Sanitation Data'!$F$6,0,10*ROW('Sanitation Data'!F133)),NA())</f>
        <v>#N/A</v>
      </c>
      <c r="AH139" s="100" t="e">
        <f ca="true">+IF(AND(ISNUMBER(OFFSET('Sanitation Data'!$F$10,0,10*ROW('Sanitation Data'!F133))),'Data Summary'!CW139="Yes"),OFFSET('Sanitation Data'!$F$10,0,10*ROW('Sanitation Data'!F133)),NA())</f>
        <v>#N/A</v>
      </c>
      <c r="AI139" s="100" t="e">
        <f ca="true">+IF(AND(ISNUMBER(OFFSET('Sanitation Data'!$F$11,0,10*ROW('Sanitation Data'!F133))),'Data Summary'!CX139="Yes"),OFFSET('Sanitation Data'!$F$11,0,10*ROW('Sanitation Data'!F133)),NA())</f>
        <v>#N/A</v>
      </c>
      <c r="AJ139" s="100" t="e">
        <f ca="true">+IF(AND(ISNUMBER(OFFSET('Sanitation Data'!$F$12,0,10*ROW('Sanitation Data'!F133))),'Data Summary'!CY139="Yes"),OFFSET('Sanitation Data'!$F$12,0,10*ROW('Sanitation Data'!F133)),NA())</f>
        <v>#N/A</v>
      </c>
      <c r="AK139" s="100" t="e">
        <f ca="true">+IF(AND(ISNUMBER(OFFSET('Sanitation Data'!$G$4,0,10*ROW('Sanitation Data'!G133))),'Data Summary'!CZ139="Yes"),100-OFFSET('Sanitation Data'!$G$4,0,10*ROW('Sanitation Data'!G133)),NA())</f>
        <v>#N/A</v>
      </c>
      <c r="AL139" s="100" t="e">
        <f ca="true">+IF(AND(ISNUMBER(OFFSET('Sanitation Data'!$G$6,0,10*ROW('Sanitation Data'!G133))),'Data Summary'!DA139="Yes"),OFFSET('Sanitation Data'!$G$6,0,10*ROW('Sanitation Data'!G133)),NA())</f>
        <v>#N/A</v>
      </c>
      <c r="AM139" s="100" t="e">
        <f ca="true">+IF(AND(ISNUMBER(OFFSET('Sanitation Data'!$G$10,0,10*ROW('Sanitation Data'!G133))),'Data Summary'!DB139="Yes"),OFFSET('Sanitation Data'!$G$10,0,10*ROW('Sanitation Data'!G133)),NA())</f>
        <v>#N/A</v>
      </c>
      <c r="AN139" s="100" t="e">
        <f ca="true">+IF(AND(ISNUMBER(OFFSET('Sanitation Data'!$G$11,0,10*ROW('Sanitation Data'!G133))),'Data Summary'!DC139="Yes"),OFFSET('Sanitation Data'!$G$11,0,10*ROW('Sanitation Data'!G133)),NA())</f>
        <v>#N/A</v>
      </c>
      <c r="AO139" s="100" t="e">
        <f ca="true">+IF(AND(ISNUMBER(OFFSET('Sanitation Data'!$G$12,0,10*ROW('Sanitation Data'!G133))),'Data Summary'!DD139="Yes"),OFFSET('Sanitation Data'!$G$12,0,10*ROW('Sanitation Data'!G133)),NA())</f>
        <v>#N/A</v>
      </c>
      <c r="AP139" s="100" t="e">
        <f ca="true">+IF(AND(ISNUMBER(OFFSET('Sanitation Data'!$H$4,0,10*ROW('Sanitation Data'!H133))),'Data Summary'!DE139="Yes"),100-OFFSET('Sanitation Data'!$H$4,0,10*ROW('Sanitation Data'!H133)),NA())</f>
        <v>#N/A</v>
      </c>
      <c r="AQ139" s="100" t="e">
        <f ca="true">+IF(AND(ISNUMBER(OFFSET('Sanitation Data'!$H$6,0,10*ROW('Sanitation Data'!H133))),'Data Summary'!DF139="Yes"),OFFSET('Sanitation Data'!$H$6,0,10*ROW('Sanitation Data'!H133)),NA())</f>
        <v>#N/A</v>
      </c>
      <c r="AR139" s="100" t="e">
        <f ca="true">+IF(AND(ISNUMBER(OFFSET('Sanitation Data'!$H$10,0,10*ROW('Sanitation Data'!H133))),'Data Summary'!DG139="Yes"),OFFSET('Sanitation Data'!$H$10,0,10*ROW('Sanitation Data'!H133)),NA())</f>
        <v>#N/A</v>
      </c>
      <c r="AS139" s="100" t="e">
        <f ca="true">+IF(AND(ISNUMBER(OFFSET('Sanitation Data'!$H$11,0,10*ROW('Sanitation Data'!H133))),'Data Summary'!DH139="Yes"),OFFSET('Sanitation Data'!$H$11,0,10*ROW('Sanitation Data'!H133)),NA())</f>
        <v>#N/A</v>
      </c>
      <c r="AT139" s="100" t="e">
        <f ca="true">+IF(AND(ISNUMBER(OFFSET('Sanitation Data'!$H$12,0,10*ROW('Sanitation Data'!H133))),'Data Summary'!DI139="Yes"),OFFSET('Sanitation Data'!$H$12,0,10*ROW('Sanitation Data'!H133)),NA())</f>
        <v>#N/A</v>
      </c>
      <c r="AU139" s="100" t="e">
        <f ca="true">+IF(AND(ISNUMBER(OFFSET('Sanitation Data'!$I$4,0,10*ROW('Sanitation Data'!I133))),'Data Summary'!DJ139="Yes"),100-OFFSET('Sanitation Data'!$I$4,0,10*ROW('Sanitation Data'!I133)),NA())</f>
        <v>#N/A</v>
      </c>
      <c r="AV139" s="100" t="e">
        <f ca="true">+IF(AND(ISNUMBER(OFFSET('Sanitation Data'!$I$6,0,10*ROW('Sanitation Data'!I133))),'Data Summary'!DK139="Yes"),OFFSET('Sanitation Data'!$I$6,0,10*ROW('Sanitation Data'!I133)),NA())</f>
        <v>#N/A</v>
      </c>
      <c r="AW139" s="100" t="e">
        <f ca="true">+IF(AND(ISNUMBER(OFFSET('Sanitation Data'!$I$10,0,10*ROW('Sanitation Data'!I133))),'Data Summary'!DL139="Yes"),OFFSET('Sanitation Data'!$I$10,0,10*ROW('Sanitation Data'!I133)),NA())</f>
        <v>#N/A</v>
      </c>
      <c r="AX139" s="100" t="e">
        <f ca="true">+IF(AND(ISNUMBER(OFFSET('Sanitation Data'!$I$11,0,10*ROW('Sanitation Data'!I133))),'Data Summary'!DM139="Yes"),OFFSET('Sanitation Data'!$I$11,0,10*ROW('Sanitation Data'!I133)),NA())</f>
        <v>#N/A</v>
      </c>
      <c r="AY139" s="100" t="e">
        <f ca="true">+IF(AND(ISNUMBER(OFFSET('Sanitation Data'!$I$12,0,10*ROW('Sanitation Data'!I133))),'Data Summary'!DN139="Yes"),OFFSET('Sanitation Data'!$I$12,0,10*ROW('Sanitation Data'!I133)),NA())</f>
        <v>#N/A</v>
      </c>
      <c r="AZ139" s="101" t="e">
        <f ca="true">+IF(AND(ISNUMBER(OFFSET('Hygiene Data'!$D$5,0,10*ROW('Hygiene Data'!D133))),'Data Summary'!DO139="Yes"),OFFSET('Hygiene Data'!$D$5,0,10*ROW('Hygiene Data'!D133)),NA())</f>
        <v>#N/A</v>
      </c>
      <c r="BA139" s="101" t="e">
        <f ca="true">+IF(AND(ISNUMBER(OFFSET('Hygiene Data'!$D$7,0,10*ROW('Hygiene Data'!D133))),'Data Summary'!DP139="Yes"),OFFSET('Hygiene Data'!$D$7,0,10*ROW('Hygiene Data'!D133)),NA())</f>
        <v>#N/A</v>
      </c>
      <c r="BB139" s="101" t="e">
        <f ca="true">+IF(AND(ISNUMBER(OFFSET('Hygiene Data'!$D$9,0,10*ROW('Hygiene Data'!D133))),'Data Summary'!DQ139="Yes"),OFFSET('Hygiene Data'!$D$9,0,10*ROW('Hygiene Data'!D133)),NA())</f>
        <v>#N/A</v>
      </c>
      <c r="BC139" s="101" t="e">
        <f ca="true">+IF(AND(ISNUMBER(OFFSET('Hygiene Data'!$E$5,0,10*ROW('Hygiene Data'!E133))),'Data Summary'!DR139="Yes"),OFFSET('Hygiene Data'!$E$5,0,10*ROW('Hygiene Data'!E133)),NA())</f>
        <v>#N/A</v>
      </c>
      <c r="BD139" s="101" t="e">
        <f ca="true">+IF(AND(ISNUMBER(OFFSET('Hygiene Data'!$E$7,0,10*ROW('Hygiene Data'!E133))),'Data Summary'!DS139="Yes"),OFFSET('Hygiene Data'!$E$7,0,10*ROW('Hygiene Data'!E133)),NA())</f>
        <v>#N/A</v>
      </c>
      <c r="BE139" s="101" t="e">
        <f ca="true">+IF(AND(ISNUMBER(OFFSET('Hygiene Data'!$E$9,0,10*ROW('Hygiene Data'!E133))),'Data Summary'!DT139="Yes"),OFFSET('Hygiene Data'!$E$9,0,10*ROW('Hygiene Data'!E133)),NA())</f>
        <v>#N/A</v>
      </c>
      <c r="BF139" s="101" t="e">
        <f ca="true">+IF(AND(ISNUMBER(OFFSET('Hygiene Data'!$F$5,0,10*ROW('Hygiene Data'!F133))),'Data Summary'!DU139="Yes"),OFFSET('Hygiene Data'!$F$5,0,10*ROW('Hygiene Data'!F133)),NA())</f>
        <v>#N/A</v>
      </c>
      <c r="BG139" s="101" t="e">
        <f ca="true">+IF(AND(ISNUMBER(OFFSET('Hygiene Data'!$F$7,0,10*ROW('Hygiene Data'!F133))),'Data Summary'!DV139="Yes"),OFFSET('Hygiene Data'!$F$7,0,10*ROW('Hygiene Data'!F133)),NA())</f>
        <v>#N/A</v>
      </c>
      <c r="BH139" s="101" t="e">
        <f ca="true">+IF(AND(ISNUMBER(OFFSET('Hygiene Data'!$F$9,0,10*ROW('Hygiene Data'!F133))),'Data Summary'!DW139="Yes"),OFFSET('Hygiene Data'!$F$9,0,10*ROW('Hygiene Data'!F133)),NA())</f>
        <v>#N/A</v>
      </c>
      <c r="BI139" s="101" t="e">
        <f ca="true">+IF(AND(ISNUMBER(OFFSET('Hygiene Data'!$G$5,0,10*ROW('Hygiene Data'!G133))),'Data Summary'!DX139="Yes"),OFFSET('Hygiene Data'!$G$5,0,10*ROW('Hygiene Data'!G133)),NA())</f>
        <v>#N/A</v>
      </c>
      <c r="BJ139" s="101" t="e">
        <f ca="true">+IF(AND(ISNUMBER(OFFSET('Hygiene Data'!$G$7,0,10*ROW('Hygiene Data'!G133))),'Data Summary'!DY139="Yes"),OFFSET('Hygiene Data'!$G$7,0,10*ROW('Hygiene Data'!G133)),NA())</f>
        <v>#N/A</v>
      </c>
      <c r="BK139" s="101" t="e">
        <f ca="true">+IF(AND(ISNUMBER(OFFSET('Hygiene Data'!$G$9,0,10*ROW('Hygiene Data'!G133))),'Data Summary'!DZ139="Yes"),OFFSET('Hygiene Data'!$G$9,0,10*ROW('Hygiene Data'!G133)),NA())</f>
        <v>#N/A</v>
      </c>
      <c r="BL139" s="101" t="e">
        <f ca="true">+IF(AND(ISNUMBER(OFFSET('Hygiene Data'!$H$5,0,10*ROW('Hygiene Data'!H133))),'Data Summary'!EA139="Yes"),OFFSET('Hygiene Data'!$H$5,0,10*ROW('Hygiene Data'!H133)),NA())</f>
        <v>#N/A</v>
      </c>
      <c r="BM139" s="101" t="e">
        <f ca="true">+IF(AND(ISNUMBER(OFFSET('Hygiene Data'!$H$7,0,10*ROW('Hygiene Data'!H133))),'Data Summary'!EB139="Yes"),OFFSET('Hygiene Data'!$H$7,0,10*ROW('Hygiene Data'!H133)),NA())</f>
        <v>#N/A</v>
      </c>
      <c r="BN139" s="101" t="e">
        <f ca="true">+IF(AND(ISNUMBER(OFFSET('Hygiene Data'!$H$9,0,10*ROW('Hygiene Data'!H133))),'Data Summary'!EC139="Yes"),OFFSET('Hygiene Data'!$H$9,0,10*ROW('Hygiene Data'!H133)),NA())</f>
        <v>#N/A</v>
      </c>
      <c r="BO139" s="101" t="e">
        <f ca="true">+IF(AND(ISNUMBER(OFFSET('Hygiene Data'!$I$5,0,10*ROW('Hygiene Data'!I133))),'Data Summary'!ED139="Yes"),OFFSET('Hygiene Data'!$I$5,0,10*ROW('Hygiene Data'!I133)),NA())</f>
        <v>#N/A</v>
      </c>
      <c r="BP139" s="101" t="e">
        <f ca="true">+IF(AND(ISNUMBER(OFFSET('Hygiene Data'!$I$7,0,10*ROW('Hygiene Data'!I133))),'Data Summary'!EE139="Yes"),OFFSET('Hygiene Data'!$I$7,0,10*ROW('Hygiene Data'!I133)),NA())</f>
        <v>#N/A</v>
      </c>
      <c r="BQ139" s="101" t="e">
        <f ca="true">+IF(AND(ISNUMBER(OFFSET('Hygiene Data'!$I$9,0,10*ROW('Hygiene Data'!I133))),'Data Summary'!EF139="Yes"),OFFSET('Hygiene Data'!$I$9,0,10*ROW('Hygiene Data'!I133)),NA())</f>
        <v>#N/A</v>
      </c>
    </row>
    <row xmlns:x14ac="http://schemas.microsoft.com/office/spreadsheetml/2009/9/ac" r="140" x14ac:dyDescent="0.2">
      <c r="A140" s="362" t="e">
        <f ca="true">+RIGHT('Data Summary'!A140,LEN('Data Summary'!A140)-9)</f>
        <v>#VALUE!</v>
      </c>
      <c r="B140" s="38" t="str">
        <f ca="true">+IF(ISTEXT('Data Summary'!B140),'Data Summary'!B140,"")</f>
        <v/>
      </c>
      <c r="C140" s="361" t="e">
        <f ca="true">+VALUE('Data Summary'!C140)</f>
        <v>#VALUE!</v>
      </c>
      <c r="D140" s="99" t="e">
        <f ca="true">+IF(AND(ISNUMBER(OFFSET('Water Data'!$D$4,0,10*ROW('Water Data'!D134))),'Data Summary'!BS140="Yes"),100-OFFSET('Water Data'!$D$4,0,10*ROW('Water Data'!D134)),NA())</f>
        <v>#N/A</v>
      </c>
      <c r="E140" s="99" t="e">
        <f ca="true">+IF(AND(ISNUMBER(OFFSET('Water Data'!$D$6,0,10*ROW('Water Data'!D134))),'Data Summary'!BT140="Yes"),OFFSET('Water Data'!$D$6,0,10*ROW('Water Data'!D134)),NA())</f>
        <v>#N/A</v>
      </c>
      <c r="F140" s="99" t="e">
        <f ca="true">+IF(AND(ISNUMBER(OFFSET('Water Data'!$D$9,0,10*ROW('Water Data'!D134))),'Data Summary'!BU140="Yes"),OFFSET('Water Data'!$D$9,0,10*ROW('Water Data'!D134)),NA())</f>
        <v>#N/A</v>
      </c>
      <c r="G140" s="99" t="e">
        <f ca="true">+IF(AND(ISNUMBER(OFFSET('Water Data'!$E$4,0,10*ROW('Water Data'!E134))),'Data Summary'!BV140="Yes"),100-OFFSET('Water Data'!$E$4,0,10*ROW('Water Data'!E134)),NA())</f>
        <v>#N/A</v>
      </c>
      <c r="H140" s="99" t="e">
        <f ca="true">+IF(AND(ISNUMBER(OFFSET('Water Data'!$E$6,0,10*ROW('Water Data'!E134))),'Data Summary'!BW140="Yes"),OFFSET('Water Data'!$E$6,0,10*ROW('Water Data'!E134)),NA())</f>
        <v>#N/A</v>
      </c>
      <c r="I140" s="99" t="e">
        <f ca="true">+IF(AND(ISNUMBER(OFFSET('Water Data'!$E$9,0,10*ROW('Water Data'!E134))),'Data Summary'!BX140="Yes"),OFFSET('Water Data'!$E$9,0,10*ROW('Water Data'!E134)),NA())</f>
        <v>#N/A</v>
      </c>
      <c r="J140" s="99" t="e">
        <f ca="true">+IF(AND(ISNUMBER(OFFSET('Water Data'!$F$4,0,10*ROW('Water Data'!F134))),'Data Summary'!BY140="Yes"),100-OFFSET('Water Data'!$F$4,0,10*ROW('Water Data'!F134)),NA())</f>
        <v>#N/A</v>
      </c>
      <c r="K140" s="99" t="e">
        <f ca="true">+IF(AND(ISNUMBER(OFFSET('Water Data'!$F$6,0,10*ROW('Water Data'!F134))),'Data Summary'!BZ140="Yes"),OFFSET('Water Data'!$F$6,0,10*ROW('Water Data'!F134)),NA())</f>
        <v>#N/A</v>
      </c>
      <c r="L140" s="99" t="e">
        <f ca="true">+IF(AND(ISNUMBER(OFFSET('Water Data'!$F$9,0,10*ROW('Water Data'!F134))),'Data Summary'!CA140="Yes"),OFFSET('Water Data'!$F$9,0,10*ROW('Water Data'!F134)),NA())</f>
        <v>#N/A</v>
      </c>
      <c r="M140" s="99" t="e">
        <f ca="true">+IF(AND(ISNUMBER(OFFSET('Water Data'!$G$4,0,10*ROW('Water Data'!G134))),'Data Summary'!CB140="Yes"),100-OFFSET('Water Data'!$G$4,0,10*ROW('Water Data'!G134)),NA())</f>
        <v>#N/A</v>
      </c>
      <c r="N140" s="99" t="e">
        <f ca="true">+IF(AND(ISNUMBER(OFFSET('Water Data'!$G$6,0,10*ROW('Water Data'!G134))),'Data Summary'!CC140="Yes"),OFFSET('Water Data'!$G$6,0,10*ROW('Water Data'!G134)),NA())</f>
        <v>#N/A</v>
      </c>
      <c r="O140" s="99" t="e">
        <f ca="true">+IF(AND(ISNUMBER(OFFSET('Water Data'!$G$9,0,10*ROW('Water Data'!G134))),'Data Summary'!CD140="Yes"),OFFSET('Water Data'!$G$9,0,10*ROW('Water Data'!G134)),NA())</f>
        <v>#N/A</v>
      </c>
      <c r="P140" s="99" t="e">
        <f ca="true">+IF(AND(ISNUMBER(OFFSET('Water Data'!$H$4,0,10*ROW('Water Data'!H134))),'Data Summary'!CE140="Yes"),100-OFFSET('Water Data'!$H$4,0,10*ROW('Water Data'!H134)),NA())</f>
        <v>#N/A</v>
      </c>
      <c r="Q140" s="99" t="e">
        <f ca="true">+IF(AND(ISNUMBER(OFFSET('Water Data'!$H$6,0,10*ROW('Water Data'!H134))),'Data Summary'!CF140="Yes"),OFFSET('Water Data'!$H$6,0,10*ROW('Water Data'!H134)),NA())</f>
        <v>#N/A</v>
      </c>
      <c r="R140" s="99" t="e">
        <f ca="true">+IF(AND(ISNUMBER(OFFSET('Water Data'!$H$9,0,10*ROW('Water Data'!H134))),'Data Summary'!CG140="Yes"),OFFSET('Water Data'!$H$9,0,10*ROW('Water Data'!H134)),NA())</f>
        <v>#N/A</v>
      </c>
      <c r="S140" s="99" t="e">
        <f ca="true">+IF(AND(ISNUMBER(OFFSET('Water Data'!$I$4,0,10*ROW('Water Data'!I134))),'Data Summary'!CH140="Yes"),100-OFFSET('Water Data'!$I$4,0,10*ROW('Water Data'!I134)),NA())</f>
        <v>#N/A</v>
      </c>
      <c r="T140" s="99" t="e">
        <f ca="true">+IF(AND(ISNUMBER(OFFSET('Water Data'!$I$6,0,10*ROW('Water Data'!I134))),'Data Summary'!CI140="Yes"),OFFSET('Water Data'!$I$6,0,10*ROW('Water Data'!I134)),NA())</f>
        <v>#N/A</v>
      </c>
      <c r="U140" s="99" t="e">
        <f ca="true">+IF(AND(ISNUMBER(OFFSET('Water Data'!$I$9,0,10*ROW('Water Data'!I134))),'Data Summary'!CJ140="Yes"),OFFSET('Water Data'!$I$9,0,10*ROW('Water Data'!I134)),NA())</f>
        <v>#N/A</v>
      </c>
      <c r="V140" s="100" t="e">
        <f ca="true">+IF(AND(ISNUMBER(OFFSET('Sanitation Data'!$D$4,0,10*ROW('Sanitation Data'!D134))),'Data Summary'!CK140="Yes"),100-OFFSET('Sanitation Data'!$D$4,0,10*ROW('Sanitation Data'!D134)),NA())</f>
        <v>#N/A</v>
      </c>
      <c r="W140" s="100" t="e">
        <f ca="true">+IF(AND(ISNUMBER(OFFSET('Sanitation Data'!$D$6,0,10*ROW('Sanitation Data'!D134))),'Data Summary'!CL140="Yes"),OFFSET('Sanitation Data'!$D$6,0,10*ROW('Sanitation Data'!D134)),NA())</f>
        <v>#N/A</v>
      </c>
      <c r="X140" s="100" t="e">
        <f ca="true">+IF(AND(ISNUMBER(OFFSET('Sanitation Data'!$D$10,0,10*ROW('Sanitation Data'!D134))),'Data Summary'!CM140="Yes"),OFFSET('Sanitation Data'!$D$10,0,10*ROW('Sanitation Data'!D134)),NA())</f>
        <v>#N/A</v>
      </c>
      <c r="Y140" s="100" t="e">
        <f ca="true">+IF(AND(ISNUMBER(OFFSET('Sanitation Data'!$D$11,0,10*ROW('Sanitation Data'!D134))),'Data Summary'!CN140="Yes"),OFFSET('Sanitation Data'!$D$11,0,10*ROW('Sanitation Data'!D134)),NA())</f>
        <v>#N/A</v>
      </c>
      <c r="Z140" s="100" t="e">
        <f ca="true">+IF(AND(ISNUMBER(OFFSET('Sanitation Data'!$D$12,0,10*ROW('Sanitation Data'!D134))),'Data Summary'!CO140="Yes"),OFFSET('Sanitation Data'!$D$12,0,10*ROW('Sanitation Data'!D134)),NA())</f>
        <v>#N/A</v>
      </c>
      <c r="AA140" s="100" t="e">
        <f ca="true">+IF(AND(ISNUMBER(OFFSET('Sanitation Data'!$E$4,0,10*ROW('Sanitation Data'!E134))),'Data Summary'!CP140="Yes"),100-OFFSET('Sanitation Data'!$E$4,0,10*ROW('Sanitation Data'!E134)),NA())</f>
        <v>#N/A</v>
      </c>
      <c r="AB140" s="100" t="e">
        <f ca="true">+IF(AND(ISNUMBER(OFFSET('Sanitation Data'!$E$6,0,10*ROW('Sanitation Data'!E134))),'Data Summary'!CQ140="Yes"),OFFSET('Sanitation Data'!$E$6,0,10*ROW('Sanitation Data'!E134)),NA())</f>
        <v>#N/A</v>
      </c>
      <c r="AC140" s="100" t="e">
        <f ca="true">+IF(AND(ISNUMBER(OFFSET('Sanitation Data'!$E$10,0,10*ROW('Sanitation Data'!E134))),'Data Summary'!CR140="Yes"),OFFSET('Sanitation Data'!$E$10,0,10*ROW('Sanitation Data'!E134)),NA())</f>
        <v>#N/A</v>
      </c>
      <c r="AD140" s="100" t="e">
        <f ca="true">+IF(AND(ISNUMBER(OFFSET('Sanitation Data'!$E$11,0,10*ROW('Sanitation Data'!E134))),'Data Summary'!CS140="Yes"),OFFSET('Sanitation Data'!$E$11,0,10*ROW('Sanitation Data'!E134)),NA())</f>
        <v>#N/A</v>
      </c>
      <c r="AE140" s="100" t="e">
        <f ca="true">+IF(AND(ISNUMBER(OFFSET('Sanitation Data'!$E$12,0,10*ROW('Sanitation Data'!E134))),'Data Summary'!CT140="Yes"),OFFSET('Sanitation Data'!$E$12,0,10*ROW('Sanitation Data'!E134)),NA())</f>
        <v>#N/A</v>
      </c>
      <c r="AF140" s="100" t="e">
        <f ca="true">+IF(AND(ISNUMBER(OFFSET('Sanitation Data'!$F$4,0,10*ROW('Sanitation Data'!F134))),'Data Summary'!CU140="Yes"),100-OFFSET('Sanitation Data'!$F$4,0,10*ROW('Sanitation Data'!F134)),NA())</f>
        <v>#N/A</v>
      </c>
      <c r="AG140" s="100" t="e">
        <f ca="true">+IF(AND(ISNUMBER(OFFSET('Sanitation Data'!$F$6,0,10*ROW('Sanitation Data'!F134))),'Data Summary'!CV140="Yes"),OFFSET('Sanitation Data'!$F$6,0,10*ROW('Sanitation Data'!F134)),NA())</f>
        <v>#N/A</v>
      </c>
      <c r="AH140" s="100" t="e">
        <f ca="true">+IF(AND(ISNUMBER(OFFSET('Sanitation Data'!$F$10,0,10*ROW('Sanitation Data'!F134))),'Data Summary'!CW140="Yes"),OFFSET('Sanitation Data'!$F$10,0,10*ROW('Sanitation Data'!F134)),NA())</f>
        <v>#N/A</v>
      </c>
      <c r="AI140" s="100" t="e">
        <f ca="true">+IF(AND(ISNUMBER(OFFSET('Sanitation Data'!$F$11,0,10*ROW('Sanitation Data'!F134))),'Data Summary'!CX140="Yes"),OFFSET('Sanitation Data'!$F$11,0,10*ROW('Sanitation Data'!F134)),NA())</f>
        <v>#N/A</v>
      </c>
      <c r="AJ140" s="100" t="e">
        <f ca="true">+IF(AND(ISNUMBER(OFFSET('Sanitation Data'!$F$12,0,10*ROW('Sanitation Data'!F134))),'Data Summary'!CY140="Yes"),OFFSET('Sanitation Data'!$F$12,0,10*ROW('Sanitation Data'!F134)),NA())</f>
        <v>#N/A</v>
      </c>
      <c r="AK140" s="100" t="e">
        <f ca="true">+IF(AND(ISNUMBER(OFFSET('Sanitation Data'!$G$4,0,10*ROW('Sanitation Data'!G134))),'Data Summary'!CZ140="Yes"),100-OFFSET('Sanitation Data'!$G$4,0,10*ROW('Sanitation Data'!G134)),NA())</f>
        <v>#N/A</v>
      </c>
      <c r="AL140" s="100" t="e">
        <f ca="true">+IF(AND(ISNUMBER(OFFSET('Sanitation Data'!$G$6,0,10*ROW('Sanitation Data'!G134))),'Data Summary'!DA140="Yes"),OFFSET('Sanitation Data'!$G$6,0,10*ROW('Sanitation Data'!G134)),NA())</f>
        <v>#N/A</v>
      </c>
      <c r="AM140" s="100" t="e">
        <f ca="true">+IF(AND(ISNUMBER(OFFSET('Sanitation Data'!$G$10,0,10*ROW('Sanitation Data'!G134))),'Data Summary'!DB140="Yes"),OFFSET('Sanitation Data'!$G$10,0,10*ROW('Sanitation Data'!G134)),NA())</f>
        <v>#N/A</v>
      </c>
      <c r="AN140" s="100" t="e">
        <f ca="true">+IF(AND(ISNUMBER(OFFSET('Sanitation Data'!$G$11,0,10*ROW('Sanitation Data'!G134))),'Data Summary'!DC140="Yes"),OFFSET('Sanitation Data'!$G$11,0,10*ROW('Sanitation Data'!G134)),NA())</f>
        <v>#N/A</v>
      </c>
      <c r="AO140" s="100" t="e">
        <f ca="true">+IF(AND(ISNUMBER(OFFSET('Sanitation Data'!$G$12,0,10*ROW('Sanitation Data'!G134))),'Data Summary'!DD140="Yes"),OFFSET('Sanitation Data'!$G$12,0,10*ROW('Sanitation Data'!G134)),NA())</f>
        <v>#N/A</v>
      </c>
      <c r="AP140" s="100" t="e">
        <f ca="true">+IF(AND(ISNUMBER(OFFSET('Sanitation Data'!$H$4,0,10*ROW('Sanitation Data'!H134))),'Data Summary'!DE140="Yes"),100-OFFSET('Sanitation Data'!$H$4,0,10*ROW('Sanitation Data'!H134)),NA())</f>
        <v>#N/A</v>
      </c>
      <c r="AQ140" s="100" t="e">
        <f ca="true">+IF(AND(ISNUMBER(OFFSET('Sanitation Data'!$H$6,0,10*ROW('Sanitation Data'!H134))),'Data Summary'!DF140="Yes"),OFFSET('Sanitation Data'!$H$6,0,10*ROW('Sanitation Data'!H134)),NA())</f>
        <v>#N/A</v>
      </c>
      <c r="AR140" s="100" t="e">
        <f ca="true">+IF(AND(ISNUMBER(OFFSET('Sanitation Data'!$H$10,0,10*ROW('Sanitation Data'!H134))),'Data Summary'!DG140="Yes"),OFFSET('Sanitation Data'!$H$10,0,10*ROW('Sanitation Data'!H134)),NA())</f>
        <v>#N/A</v>
      </c>
      <c r="AS140" s="100" t="e">
        <f ca="true">+IF(AND(ISNUMBER(OFFSET('Sanitation Data'!$H$11,0,10*ROW('Sanitation Data'!H134))),'Data Summary'!DH140="Yes"),OFFSET('Sanitation Data'!$H$11,0,10*ROW('Sanitation Data'!H134)),NA())</f>
        <v>#N/A</v>
      </c>
      <c r="AT140" s="100" t="e">
        <f ca="true">+IF(AND(ISNUMBER(OFFSET('Sanitation Data'!$H$12,0,10*ROW('Sanitation Data'!H134))),'Data Summary'!DI140="Yes"),OFFSET('Sanitation Data'!$H$12,0,10*ROW('Sanitation Data'!H134)),NA())</f>
        <v>#N/A</v>
      </c>
      <c r="AU140" s="100" t="e">
        <f ca="true">+IF(AND(ISNUMBER(OFFSET('Sanitation Data'!$I$4,0,10*ROW('Sanitation Data'!I134))),'Data Summary'!DJ140="Yes"),100-OFFSET('Sanitation Data'!$I$4,0,10*ROW('Sanitation Data'!I134)),NA())</f>
        <v>#N/A</v>
      </c>
      <c r="AV140" s="100" t="e">
        <f ca="true">+IF(AND(ISNUMBER(OFFSET('Sanitation Data'!$I$6,0,10*ROW('Sanitation Data'!I134))),'Data Summary'!DK140="Yes"),OFFSET('Sanitation Data'!$I$6,0,10*ROW('Sanitation Data'!I134)),NA())</f>
        <v>#N/A</v>
      </c>
      <c r="AW140" s="100" t="e">
        <f ca="true">+IF(AND(ISNUMBER(OFFSET('Sanitation Data'!$I$10,0,10*ROW('Sanitation Data'!I134))),'Data Summary'!DL140="Yes"),OFFSET('Sanitation Data'!$I$10,0,10*ROW('Sanitation Data'!I134)),NA())</f>
        <v>#N/A</v>
      </c>
      <c r="AX140" s="100" t="e">
        <f ca="true">+IF(AND(ISNUMBER(OFFSET('Sanitation Data'!$I$11,0,10*ROW('Sanitation Data'!I134))),'Data Summary'!DM140="Yes"),OFFSET('Sanitation Data'!$I$11,0,10*ROW('Sanitation Data'!I134)),NA())</f>
        <v>#N/A</v>
      </c>
      <c r="AY140" s="100" t="e">
        <f ca="true">+IF(AND(ISNUMBER(OFFSET('Sanitation Data'!$I$12,0,10*ROW('Sanitation Data'!I134))),'Data Summary'!DN140="Yes"),OFFSET('Sanitation Data'!$I$12,0,10*ROW('Sanitation Data'!I134)),NA())</f>
        <v>#N/A</v>
      </c>
      <c r="AZ140" s="101" t="e">
        <f ca="true">+IF(AND(ISNUMBER(OFFSET('Hygiene Data'!$D$5,0,10*ROW('Hygiene Data'!D134))),'Data Summary'!DO140="Yes"),OFFSET('Hygiene Data'!$D$5,0,10*ROW('Hygiene Data'!D134)),NA())</f>
        <v>#N/A</v>
      </c>
      <c r="BA140" s="101" t="e">
        <f ca="true">+IF(AND(ISNUMBER(OFFSET('Hygiene Data'!$D$7,0,10*ROW('Hygiene Data'!D134))),'Data Summary'!DP140="Yes"),OFFSET('Hygiene Data'!$D$7,0,10*ROW('Hygiene Data'!D134)),NA())</f>
        <v>#N/A</v>
      </c>
      <c r="BB140" s="101" t="e">
        <f ca="true">+IF(AND(ISNUMBER(OFFSET('Hygiene Data'!$D$9,0,10*ROW('Hygiene Data'!D134))),'Data Summary'!DQ140="Yes"),OFFSET('Hygiene Data'!$D$9,0,10*ROW('Hygiene Data'!D134)),NA())</f>
        <v>#N/A</v>
      </c>
      <c r="BC140" s="101" t="e">
        <f ca="true">+IF(AND(ISNUMBER(OFFSET('Hygiene Data'!$E$5,0,10*ROW('Hygiene Data'!E134))),'Data Summary'!DR140="Yes"),OFFSET('Hygiene Data'!$E$5,0,10*ROW('Hygiene Data'!E134)),NA())</f>
        <v>#N/A</v>
      </c>
      <c r="BD140" s="101" t="e">
        <f ca="true">+IF(AND(ISNUMBER(OFFSET('Hygiene Data'!$E$7,0,10*ROW('Hygiene Data'!E134))),'Data Summary'!DS140="Yes"),OFFSET('Hygiene Data'!$E$7,0,10*ROW('Hygiene Data'!E134)),NA())</f>
        <v>#N/A</v>
      </c>
      <c r="BE140" s="101" t="e">
        <f ca="true">+IF(AND(ISNUMBER(OFFSET('Hygiene Data'!$E$9,0,10*ROW('Hygiene Data'!E134))),'Data Summary'!DT140="Yes"),OFFSET('Hygiene Data'!$E$9,0,10*ROW('Hygiene Data'!E134)),NA())</f>
        <v>#N/A</v>
      </c>
      <c r="BF140" s="101" t="e">
        <f ca="true">+IF(AND(ISNUMBER(OFFSET('Hygiene Data'!$F$5,0,10*ROW('Hygiene Data'!F134))),'Data Summary'!DU140="Yes"),OFFSET('Hygiene Data'!$F$5,0,10*ROW('Hygiene Data'!F134)),NA())</f>
        <v>#N/A</v>
      </c>
      <c r="BG140" s="101" t="e">
        <f ca="true">+IF(AND(ISNUMBER(OFFSET('Hygiene Data'!$F$7,0,10*ROW('Hygiene Data'!F134))),'Data Summary'!DV140="Yes"),OFFSET('Hygiene Data'!$F$7,0,10*ROW('Hygiene Data'!F134)),NA())</f>
        <v>#N/A</v>
      </c>
      <c r="BH140" s="101" t="e">
        <f ca="true">+IF(AND(ISNUMBER(OFFSET('Hygiene Data'!$F$9,0,10*ROW('Hygiene Data'!F134))),'Data Summary'!DW140="Yes"),OFFSET('Hygiene Data'!$F$9,0,10*ROW('Hygiene Data'!F134)),NA())</f>
        <v>#N/A</v>
      </c>
      <c r="BI140" s="101" t="e">
        <f ca="true">+IF(AND(ISNUMBER(OFFSET('Hygiene Data'!$G$5,0,10*ROW('Hygiene Data'!G134))),'Data Summary'!DX140="Yes"),OFFSET('Hygiene Data'!$G$5,0,10*ROW('Hygiene Data'!G134)),NA())</f>
        <v>#N/A</v>
      </c>
      <c r="BJ140" s="101" t="e">
        <f ca="true">+IF(AND(ISNUMBER(OFFSET('Hygiene Data'!$G$7,0,10*ROW('Hygiene Data'!G134))),'Data Summary'!DY140="Yes"),OFFSET('Hygiene Data'!$G$7,0,10*ROW('Hygiene Data'!G134)),NA())</f>
        <v>#N/A</v>
      </c>
      <c r="BK140" s="101" t="e">
        <f ca="true">+IF(AND(ISNUMBER(OFFSET('Hygiene Data'!$G$9,0,10*ROW('Hygiene Data'!G134))),'Data Summary'!DZ140="Yes"),OFFSET('Hygiene Data'!$G$9,0,10*ROW('Hygiene Data'!G134)),NA())</f>
        <v>#N/A</v>
      </c>
      <c r="BL140" s="101" t="e">
        <f ca="true">+IF(AND(ISNUMBER(OFFSET('Hygiene Data'!$H$5,0,10*ROW('Hygiene Data'!H134))),'Data Summary'!EA140="Yes"),OFFSET('Hygiene Data'!$H$5,0,10*ROW('Hygiene Data'!H134)),NA())</f>
        <v>#N/A</v>
      </c>
      <c r="BM140" s="101" t="e">
        <f ca="true">+IF(AND(ISNUMBER(OFFSET('Hygiene Data'!$H$7,0,10*ROW('Hygiene Data'!H134))),'Data Summary'!EB140="Yes"),OFFSET('Hygiene Data'!$H$7,0,10*ROW('Hygiene Data'!H134)),NA())</f>
        <v>#N/A</v>
      </c>
      <c r="BN140" s="101" t="e">
        <f ca="true">+IF(AND(ISNUMBER(OFFSET('Hygiene Data'!$H$9,0,10*ROW('Hygiene Data'!H134))),'Data Summary'!EC140="Yes"),OFFSET('Hygiene Data'!$H$9,0,10*ROW('Hygiene Data'!H134)),NA())</f>
        <v>#N/A</v>
      </c>
      <c r="BO140" s="101" t="e">
        <f ca="true">+IF(AND(ISNUMBER(OFFSET('Hygiene Data'!$I$5,0,10*ROW('Hygiene Data'!I134))),'Data Summary'!ED140="Yes"),OFFSET('Hygiene Data'!$I$5,0,10*ROW('Hygiene Data'!I134)),NA())</f>
        <v>#N/A</v>
      </c>
      <c r="BP140" s="101" t="e">
        <f ca="true">+IF(AND(ISNUMBER(OFFSET('Hygiene Data'!$I$7,0,10*ROW('Hygiene Data'!I134))),'Data Summary'!EE140="Yes"),OFFSET('Hygiene Data'!$I$7,0,10*ROW('Hygiene Data'!I134)),NA())</f>
        <v>#N/A</v>
      </c>
      <c r="BQ140" s="101" t="e">
        <f ca="true">+IF(AND(ISNUMBER(OFFSET('Hygiene Data'!$I$9,0,10*ROW('Hygiene Data'!I134))),'Data Summary'!EF140="Yes"),OFFSET('Hygiene Data'!$I$9,0,10*ROW('Hygiene Data'!I134)),NA())</f>
        <v>#N/A</v>
      </c>
    </row>
    <row xmlns:x14ac="http://schemas.microsoft.com/office/spreadsheetml/2009/9/ac" r="141" x14ac:dyDescent="0.2">
      <c r="A141" s="362" t="e">
        <f ca="true">+RIGHT('Data Summary'!A141,LEN('Data Summary'!A141)-9)</f>
        <v>#VALUE!</v>
      </c>
      <c r="B141" s="38" t="str">
        <f ca="true">+IF(ISTEXT('Data Summary'!B141),'Data Summary'!B141,"")</f>
        <v/>
      </c>
      <c r="C141" s="361" t="e">
        <f ca="true">+VALUE('Data Summary'!C141)</f>
        <v>#VALUE!</v>
      </c>
      <c r="D141" s="99" t="e">
        <f ca="true">+IF(AND(ISNUMBER(OFFSET('Water Data'!$D$4,0,10*ROW('Water Data'!D135))),'Data Summary'!BS141="Yes"),100-OFFSET('Water Data'!$D$4,0,10*ROW('Water Data'!D135)),NA())</f>
        <v>#N/A</v>
      </c>
      <c r="E141" s="99" t="e">
        <f ca="true">+IF(AND(ISNUMBER(OFFSET('Water Data'!$D$6,0,10*ROW('Water Data'!D135))),'Data Summary'!BT141="Yes"),OFFSET('Water Data'!$D$6,0,10*ROW('Water Data'!D135)),NA())</f>
        <v>#N/A</v>
      </c>
      <c r="F141" s="99" t="e">
        <f ca="true">+IF(AND(ISNUMBER(OFFSET('Water Data'!$D$9,0,10*ROW('Water Data'!D135))),'Data Summary'!BU141="Yes"),OFFSET('Water Data'!$D$9,0,10*ROW('Water Data'!D135)),NA())</f>
        <v>#N/A</v>
      </c>
      <c r="G141" s="99" t="e">
        <f ca="true">+IF(AND(ISNUMBER(OFFSET('Water Data'!$E$4,0,10*ROW('Water Data'!E135))),'Data Summary'!BV141="Yes"),100-OFFSET('Water Data'!$E$4,0,10*ROW('Water Data'!E135)),NA())</f>
        <v>#N/A</v>
      </c>
      <c r="H141" s="99" t="e">
        <f ca="true">+IF(AND(ISNUMBER(OFFSET('Water Data'!$E$6,0,10*ROW('Water Data'!E135))),'Data Summary'!BW141="Yes"),OFFSET('Water Data'!$E$6,0,10*ROW('Water Data'!E135)),NA())</f>
        <v>#N/A</v>
      </c>
      <c r="I141" s="99" t="e">
        <f ca="true">+IF(AND(ISNUMBER(OFFSET('Water Data'!$E$9,0,10*ROW('Water Data'!E135))),'Data Summary'!BX141="Yes"),OFFSET('Water Data'!$E$9,0,10*ROW('Water Data'!E135)),NA())</f>
        <v>#N/A</v>
      </c>
      <c r="J141" s="99" t="e">
        <f ca="true">+IF(AND(ISNUMBER(OFFSET('Water Data'!$F$4,0,10*ROW('Water Data'!F135))),'Data Summary'!BY141="Yes"),100-OFFSET('Water Data'!$F$4,0,10*ROW('Water Data'!F135)),NA())</f>
        <v>#N/A</v>
      </c>
      <c r="K141" s="99" t="e">
        <f ca="true">+IF(AND(ISNUMBER(OFFSET('Water Data'!$F$6,0,10*ROW('Water Data'!F135))),'Data Summary'!BZ141="Yes"),OFFSET('Water Data'!$F$6,0,10*ROW('Water Data'!F135)),NA())</f>
        <v>#N/A</v>
      </c>
      <c r="L141" s="99" t="e">
        <f ca="true">+IF(AND(ISNUMBER(OFFSET('Water Data'!$F$9,0,10*ROW('Water Data'!F135))),'Data Summary'!CA141="Yes"),OFFSET('Water Data'!$F$9,0,10*ROW('Water Data'!F135)),NA())</f>
        <v>#N/A</v>
      </c>
      <c r="M141" s="99" t="e">
        <f ca="true">+IF(AND(ISNUMBER(OFFSET('Water Data'!$G$4,0,10*ROW('Water Data'!G135))),'Data Summary'!CB141="Yes"),100-OFFSET('Water Data'!$G$4,0,10*ROW('Water Data'!G135)),NA())</f>
        <v>#N/A</v>
      </c>
      <c r="N141" s="99" t="e">
        <f ca="true">+IF(AND(ISNUMBER(OFFSET('Water Data'!$G$6,0,10*ROW('Water Data'!G135))),'Data Summary'!CC141="Yes"),OFFSET('Water Data'!$G$6,0,10*ROW('Water Data'!G135)),NA())</f>
        <v>#N/A</v>
      </c>
      <c r="O141" s="99" t="e">
        <f ca="true">+IF(AND(ISNUMBER(OFFSET('Water Data'!$G$9,0,10*ROW('Water Data'!G135))),'Data Summary'!CD141="Yes"),OFFSET('Water Data'!$G$9,0,10*ROW('Water Data'!G135)),NA())</f>
        <v>#N/A</v>
      </c>
      <c r="P141" s="99" t="e">
        <f ca="true">+IF(AND(ISNUMBER(OFFSET('Water Data'!$H$4,0,10*ROW('Water Data'!H135))),'Data Summary'!CE141="Yes"),100-OFFSET('Water Data'!$H$4,0,10*ROW('Water Data'!H135)),NA())</f>
        <v>#N/A</v>
      </c>
      <c r="Q141" s="99" t="e">
        <f ca="true">+IF(AND(ISNUMBER(OFFSET('Water Data'!$H$6,0,10*ROW('Water Data'!H135))),'Data Summary'!CF141="Yes"),OFFSET('Water Data'!$H$6,0,10*ROW('Water Data'!H135)),NA())</f>
        <v>#N/A</v>
      </c>
      <c r="R141" s="99" t="e">
        <f ca="true">+IF(AND(ISNUMBER(OFFSET('Water Data'!$H$9,0,10*ROW('Water Data'!H135))),'Data Summary'!CG141="Yes"),OFFSET('Water Data'!$H$9,0,10*ROW('Water Data'!H135)),NA())</f>
        <v>#N/A</v>
      </c>
      <c r="S141" s="99" t="e">
        <f ca="true">+IF(AND(ISNUMBER(OFFSET('Water Data'!$I$4,0,10*ROW('Water Data'!I135))),'Data Summary'!CH141="Yes"),100-OFFSET('Water Data'!$I$4,0,10*ROW('Water Data'!I135)),NA())</f>
        <v>#N/A</v>
      </c>
      <c r="T141" s="99" t="e">
        <f ca="true">+IF(AND(ISNUMBER(OFFSET('Water Data'!$I$6,0,10*ROW('Water Data'!I135))),'Data Summary'!CI141="Yes"),OFFSET('Water Data'!$I$6,0,10*ROW('Water Data'!I135)),NA())</f>
        <v>#N/A</v>
      </c>
      <c r="U141" s="99" t="e">
        <f ca="true">+IF(AND(ISNUMBER(OFFSET('Water Data'!$I$9,0,10*ROW('Water Data'!I135))),'Data Summary'!CJ141="Yes"),OFFSET('Water Data'!$I$9,0,10*ROW('Water Data'!I135)),NA())</f>
        <v>#N/A</v>
      </c>
      <c r="V141" s="100" t="e">
        <f ca="true">+IF(AND(ISNUMBER(OFFSET('Sanitation Data'!$D$4,0,10*ROW('Sanitation Data'!D135))),'Data Summary'!CK141="Yes"),100-OFFSET('Sanitation Data'!$D$4,0,10*ROW('Sanitation Data'!D135)),NA())</f>
        <v>#N/A</v>
      </c>
      <c r="W141" s="100" t="e">
        <f ca="true">+IF(AND(ISNUMBER(OFFSET('Sanitation Data'!$D$6,0,10*ROW('Sanitation Data'!D135))),'Data Summary'!CL141="Yes"),OFFSET('Sanitation Data'!$D$6,0,10*ROW('Sanitation Data'!D135)),NA())</f>
        <v>#N/A</v>
      </c>
      <c r="X141" s="100" t="e">
        <f ca="true">+IF(AND(ISNUMBER(OFFSET('Sanitation Data'!$D$10,0,10*ROW('Sanitation Data'!D135))),'Data Summary'!CM141="Yes"),OFFSET('Sanitation Data'!$D$10,0,10*ROW('Sanitation Data'!D135)),NA())</f>
        <v>#N/A</v>
      </c>
      <c r="Y141" s="100" t="e">
        <f ca="true">+IF(AND(ISNUMBER(OFFSET('Sanitation Data'!$D$11,0,10*ROW('Sanitation Data'!D135))),'Data Summary'!CN141="Yes"),OFFSET('Sanitation Data'!$D$11,0,10*ROW('Sanitation Data'!D135)),NA())</f>
        <v>#N/A</v>
      </c>
      <c r="Z141" s="100" t="e">
        <f ca="true">+IF(AND(ISNUMBER(OFFSET('Sanitation Data'!$D$12,0,10*ROW('Sanitation Data'!D135))),'Data Summary'!CO141="Yes"),OFFSET('Sanitation Data'!$D$12,0,10*ROW('Sanitation Data'!D135)),NA())</f>
        <v>#N/A</v>
      </c>
      <c r="AA141" s="100" t="e">
        <f ca="true">+IF(AND(ISNUMBER(OFFSET('Sanitation Data'!$E$4,0,10*ROW('Sanitation Data'!E135))),'Data Summary'!CP141="Yes"),100-OFFSET('Sanitation Data'!$E$4,0,10*ROW('Sanitation Data'!E135)),NA())</f>
        <v>#N/A</v>
      </c>
      <c r="AB141" s="100" t="e">
        <f ca="true">+IF(AND(ISNUMBER(OFFSET('Sanitation Data'!$E$6,0,10*ROW('Sanitation Data'!E135))),'Data Summary'!CQ141="Yes"),OFFSET('Sanitation Data'!$E$6,0,10*ROW('Sanitation Data'!E135)),NA())</f>
        <v>#N/A</v>
      </c>
      <c r="AC141" s="100" t="e">
        <f ca="true">+IF(AND(ISNUMBER(OFFSET('Sanitation Data'!$E$10,0,10*ROW('Sanitation Data'!E135))),'Data Summary'!CR141="Yes"),OFFSET('Sanitation Data'!$E$10,0,10*ROW('Sanitation Data'!E135)),NA())</f>
        <v>#N/A</v>
      </c>
      <c r="AD141" s="100" t="e">
        <f ca="true">+IF(AND(ISNUMBER(OFFSET('Sanitation Data'!$E$11,0,10*ROW('Sanitation Data'!E135))),'Data Summary'!CS141="Yes"),OFFSET('Sanitation Data'!$E$11,0,10*ROW('Sanitation Data'!E135)),NA())</f>
        <v>#N/A</v>
      </c>
      <c r="AE141" s="100" t="e">
        <f ca="true">+IF(AND(ISNUMBER(OFFSET('Sanitation Data'!$E$12,0,10*ROW('Sanitation Data'!E135))),'Data Summary'!CT141="Yes"),OFFSET('Sanitation Data'!$E$12,0,10*ROW('Sanitation Data'!E135)),NA())</f>
        <v>#N/A</v>
      </c>
      <c r="AF141" s="100" t="e">
        <f ca="true">+IF(AND(ISNUMBER(OFFSET('Sanitation Data'!$F$4,0,10*ROW('Sanitation Data'!F135))),'Data Summary'!CU141="Yes"),100-OFFSET('Sanitation Data'!$F$4,0,10*ROW('Sanitation Data'!F135)),NA())</f>
        <v>#N/A</v>
      </c>
      <c r="AG141" s="100" t="e">
        <f ca="true">+IF(AND(ISNUMBER(OFFSET('Sanitation Data'!$F$6,0,10*ROW('Sanitation Data'!F135))),'Data Summary'!CV141="Yes"),OFFSET('Sanitation Data'!$F$6,0,10*ROW('Sanitation Data'!F135)),NA())</f>
        <v>#N/A</v>
      </c>
      <c r="AH141" s="100" t="e">
        <f ca="true">+IF(AND(ISNUMBER(OFFSET('Sanitation Data'!$F$10,0,10*ROW('Sanitation Data'!F135))),'Data Summary'!CW141="Yes"),OFFSET('Sanitation Data'!$F$10,0,10*ROW('Sanitation Data'!F135)),NA())</f>
        <v>#N/A</v>
      </c>
      <c r="AI141" s="100" t="e">
        <f ca="true">+IF(AND(ISNUMBER(OFFSET('Sanitation Data'!$F$11,0,10*ROW('Sanitation Data'!F135))),'Data Summary'!CX141="Yes"),OFFSET('Sanitation Data'!$F$11,0,10*ROW('Sanitation Data'!F135)),NA())</f>
        <v>#N/A</v>
      </c>
      <c r="AJ141" s="100" t="e">
        <f ca="true">+IF(AND(ISNUMBER(OFFSET('Sanitation Data'!$F$12,0,10*ROW('Sanitation Data'!F135))),'Data Summary'!CY141="Yes"),OFFSET('Sanitation Data'!$F$12,0,10*ROW('Sanitation Data'!F135)),NA())</f>
        <v>#N/A</v>
      </c>
      <c r="AK141" s="100" t="e">
        <f ca="true">+IF(AND(ISNUMBER(OFFSET('Sanitation Data'!$G$4,0,10*ROW('Sanitation Data'!G135))),'Data Summary'!CZ141="Yes"),100-OFFSET('Sanitation Data'!$G$4,0,10*ROW('Sanitation Data'!G135)),NA())</f>
        <v>#N/A</v>
      </c>
      <c r="AL141" s="100" t="e">
        <f ca="true">+IF(AND(ISNUMBER(OFFSET('Sanitation Data'!$G$6,0,10*ROW('Sanitation Data'!G135))),'Data Summary'!DA141="Yes"),OFFSET('Sanitation Data'!$G$6,0,10*ROW('Sanitation Data'!G135)),NA())</f>
        <v>#N/A</v>
      </c>
      <c r="AM141" s="100" t="e">
        <f ca="true">+IF(AND(ISNUMBER(OFFSET('Sanitation Data'!$G$10,0,10*ROW('Sanitation Data'!G135))),'Data Summary'!DB141="Yes"),OFFSET('Sanitation Data'!$G$10,0,10*ROW('Sanitation Data'!G135)),NA())</f>
        <v>#N/A</v>
      </c>
      <c r="AN141" s="100" t="e">
        <f ca="true">+IF(AND(ISNUMBER(OFFSET('Sanitation Data'!$G$11,0,10*ROW('Sanitation Data'!G135))),'Data Summary'!DC141="Yes"),OFFSET('Sanitation Data'!$G$11,0,10*ROW('Sanitation Data'!G135)),NA())</f>
        <v>#N/A</v>
      </c>
      <c r="AO141" s="100" t="e">
        <f ca="true">+IF(AND(ISNUMBER(OFFSET('Sanitation Data'!$G$12,0,10*ROW('Sanitation Data'!G135))),'Data Summary'!DD141="Yes"),OFFSET('Sanitation Data'!$G$12,0,10*ROW('Sanitation Data'!G135)),NA())</f>
        <v>#N/A</v>
      </c>
      <c r="AP141" s="100" t="e">
        <f ca="true">+IF(AND(ISNUMBER(OFFSET('Sanitation Data'!$H$4,0,10*ROW('Sanitation Data'!H135))),'Data Summary'!DE141="Yes"),100-OFFSET('Sanitation Data'!$H$4,0,10*ROW('Sanitation Data'!H135)),NA())</f>
        <v>#N/A</v>
      </c>
      <c r="AQ141" s="100" t="e">
        <f ca="true">+IF(AND(ISNUMBER(OFFSET('Sanitation Data'!$H$6,0,10*ROW('Sanitation Data'!H135))),'Data Summary'!DF141="Yes"),OFFSET('Sanitation Data'!$H$6,0,10*ROW('Sanitation Data'!H135)),NA())</f>
        <v>#N/A</v>
      </c>
      <c r="AR141" s="100" t="e">
        <f ca="true">+IF(AND(ISNUMBER(OFFSET('Sanitation Data'!$H$10,0,10*ROW('Sanitation Data'!H135))),'Data Summary'!DG141="Yes"),OFFSET('Sanitation Data'!$H$10,0,10*ROW('Sanitation Data'!H135)),NA())</f>
        <v>#N/A</v>
      </c>
      <c r="AS141" s="100" t="e">
        <f ca="true">+IF(AND(ISNUMBER(OFFSET('Sanitation Data'!$H$11,0,10*ROW('Sanitation Data'!H135))),'Data Summary'!DH141="Yes"),OFFSET('Sanitation Data'!$H$11,0,10*ROW('Sanitation Data'!H135)),NA())</f>
        <v>#N/A</v>
      </c>
      <c r="AT141" s="100" t="e">
        <f ca="true">+IF(AND(ISNUMBER(OFFSET('Sanitation Data'!$H$12,0,10*ROW('Sanitation Data'!H135))),'Data Summary'!DI141="Yes"),OFFSET('Sanitation Data'!$H$12,0,10*ROW('Sanitation Data'!H135)),NA())</f>
        <v>#N/A</v>
      </c>
      <c r="AU141" s="100" t="e">
        <f ca="true">+IF(AND(ISNUMBER(OFFSET('Sanitation Data'!$I$4,0,10*ROW('Sanitation Data'!I135))),'Data Summary'!DJ141="Yes"),100-OFFSET('Sanitation Data'!$I$4,0,10*ROW('Sanitation Data'!I135)),NA())</f>
        <v>#N/A</v>
      </c>
      <c r="AV141" s="100" t="e">
        <f ca="true">+IF(AND(ISNUMBER(OFFSET('Sanitation Data'!$I$6,0,10*ROW('Sanitation Data'!I135))),'Data Summary'!DK141="Yes"),OFFSET('Sanitation Data'!$I$6,0,10*ROW('Sanitation Data'!I135)),NA())</f>
        <v>#N/A</v>
      </c>
      <c r="AW141" s="100" t="e">
        <f ca="true">+IF(AND(ISNUMBER(OFFSET('Sanitation Data'!$I$10,0,10*ROW('Sanitation Data'!I135))),'Data Summary'!DL141="Yes"),OFFSET('Sanitation Data'!$I$10,0,10*ROW('Sanitation Data'!I135)),NA())</f>
        <v>#N/A</v>
      </c>
      <c r="AX141" s="100" t="e">
        <f ca="true">+IF(AND(ISNUMBER(OFFSET('Sanitation Data'!$I$11,0,10*ROW('Sanitation Data'!I135))),'Data Summary'!DM141="Yes"),OFFSET('Sanitation Data'!$I$11,0,10*ROW('Sanitation Data'!I135)),NA())</f>
        <v>#N/A</v>
      </c>
      <c r="AY141" s="100" t="e">
        <f ca="true">+IF(AND(ISNUMBER(OFFSET('Sanitation Data'!$I$12,0,10*ROW('Sanitation Data'!I135))),'Data Summary'!DN141="Yes"),OFFSET('Sanitation Data'!$I$12,0,10*ROW('Sanitation Data'!I135)),NA())</f>
        <v>#N/A</v>
      </c>
      <c r="AZ141" s="101" t="e">
        <f ca="true">+IF(AND(ISNUMBER(OFFSET('Hygiene Data'!$D$5,0,10*ROW('Hygiene Data'!D135))),'Data Summary'!DO141="Yes"),OFFSET('Hygiene Data'!$D$5,0,10*ROW('Hygiene Data'!D135)),NA())</f>
        <v>#N/A</v>
      </c>
      <c r="BA141" s="101" t="e">
        <f ca="true">+IF(AND(ISNUMBER(OFFSET('Hygiene Data'!$D$7,0,10*ROW('Hygiene Data'!D135))),'Data Summary'!DP141="Yes"),OFFSET('Hygiene Data'!$D$7,0,10*ROW('Hygiene Data'!D135)),NA())</f>
        <v>#N/A</v>
      </c>
      <c r="BB141" s="101" t="e">
        <f ca="true">+IF(AND(ISNUMBER(OFFSET('Hygiene Data'!$D$9,0,10*ROW('Hygiene Data'!D135))),'Data Summary'!DQ141="Yes"),OFFSET('Hygiene Data'!$D$9,0,10*ROW('Hygiene Data'!D135)),NA())</f>
        <v>#N/A</v>
      </c>
      <c r="BC141" s="101" t="e">
        <f ca="true">+IF(AND(ISNUMBER(OFFSET('Hygiene Data'!$E$5,0,10*ROW('Hygiene Data'!E135))),'Data Summary'!DR141="Yes"),OFFSET('Hygiene Data'!$E$5,0,10*ROW('Hygiene Data'!E135)),NA())</f>
        <v>#N/A</v>
      </c>
      <c r="BD141" s="101" t="e">
        <f ca="true">+IF(AND(ISNUMBER(OFFSET('Hygiene Data'!$E$7,0,10*ROW('Hygiene Data'!E135))),'Data Summary'!DS141="Yes"),OFFSET('Hygiene Data'!$E$7,0,10*ROW('Hygiene Data'!E135)),NA())</f>
        <v>#N/A</v>
      </c>
      <c r="BE141" s="101" t="e">
        <f ca="true">+IF(AND(ISNUMBER(OFFSET('Hygiene Data'!$E$9,0,10*ROW('Hygiene Data'!E135))),'Data Summary'!DT141="Yes"),OFFSET('Hygiene Data'!$E$9,0,10*ROW('Hygiene Data'!E135)),NA())</f>
        <v>#N/A</v>
      </c>
      <c r="BF141" s="101" t="e">
        <f ca="true">+IF(AND(ISNUMBER(OFFSET('Hygiene Data'!$F$5,0,10*ROW('Hygiene Data'!F135))),'Data Summary'!DU141="Yes"),OFFSET('Hygiene Data'!$F$5,0,10*ROW('Hygiene Data'!F135)),NA())</f>
        <v>#N/A</v>
      </c>
      <c r="BG141" s="101" t="e">
        <f ca="true">+IF(AND(ISNUMBER(OFFSET('Hygiene Data'!$F$7,0,10*ROW('Hygiene Data'!F135))),'Data Summary'!DV141="Yes"),OFFSET('Hygiene Data'!$F$7,0,10*ROW('Hygiene Data'!F135)),NA())</f>
        <v>#N/A</v>
      </c>
      <c r="BH141" s="101" t="e">
        <f ca="true">+IF(AND(ISNUMBER(OFFSET('Hygiene Data'!$F$9,0,10*ROW('Hygiene Data'!F135))),'Data Summary'!DW141="Yes"),OFFSET('Hygiene Data'!$F$9,0,10*ROW('Hygiene Data'!F135)),NA())</f>
        <v>#N/A</v>
      </c>
      <c r="BI141" s="101" t="e">
        <f ca="true">+IF(AND(ISNUMBER(OFFSET('Hygiene Data'!$G$5,0,10*ROW('Hygiene Data'!G135))),'Data Summary'!DX141="Yes"),OFFSET('Hygiene Data'!$G$5,0,10*ROW('Hygiene Data'!G135)),NA())</f>
        <v>#N/A</v>
      </c>
      <c r="BJ141" s="101" t="e">
        <f ca="true">+IF(AND(ISNUMBER(OFFSET('Hygiene Data'!$G$7,0,10*ROW('Hygiene Data'!G135))),'Data Summary'!DY141="Yes"),OFFSET('Hygiene Data'!$G$7,0,10*ROW('Hygiene Data'!G135)),NA())</f>
        <v>#N/A</v>
      </c>
      <c r="BK141" s="101" t="e">
        <f ca="true">+IF(AND(ISNUMBER(OFFSET('Hygiene Data'!$G$9,0,10*ROW('Hygiene Data'!G135))),'Data Summary'!DZ141="Yes"),OFFSET('Hygiene Data'!$G$9,0,10*ROW('Hygiene Data'!G135)),NA())</f>
        <v>#N/A</v>
      </c>
      <c r="BL141" s="101" t="e">
        <f ca="true">+IF(AND(ISNUMBER(OFFSET('Hygiene Data'!$H$5,0,10*ROW('Hygiene Data'!H135))),'Data Summary'!EA141="Yes"),OFFSET('Hygiene Data'!$H$5,0,10*ROW('Hygiene Data'!H135)),NA())</f>
        <v>#N/A</v>
      </c>
      <c r="BM141" s="101" t="e">
        <f ca="true">+IF(AND(ISNUMBER(OFFSET('Hygiene Data'!$H$7,0,10*ROW('Hygiene Data'!H135))),'Data Summary'!EB141="Yes"),OFFSET('Hygiene Data'!$H$7,0,10*ROW('Hygiene Data'!H135)),NA())</f>
        <v>#N/A</v>
      </c>
      <c r="BN141" s="101" t="e">
        <f ca="true">+IF(AND(ISNUMBER(OFFSET('Hygiene Data'!$H$9,0,10*ROW('Hygiene Data'!H135))),'Data Summary'!EC141="Yes"),OFFSET('Hygiene Data'!$H$9,0,10*ROW('Hygiene Data'!H135)),NA())</f>
        <v>#N/A</v>
      </c>
      <c r="BO141" s="101" t="e">
        <f ca="true">+IF(AND(ISNUMBER(OFFSET('Hygiene Data'!$I$5,0,10*ROW('Hygiene Data'!I135))),'Data Summary'!ED141="Yes"),OFFSET('Hygiene Data'!$I$5,0,10*ROW('Hygiene Data'!I135)),NA())</f>
        <v>#N/A</v>
      </c>
      <c r="BP141" s="101" t="e">
        <f ca="true">+IF(AND(ISNUMBER(OFFSET('Hygiene Data'!$I$7,0,10*ROW('Hygiene Data'!I135))),'Data Summary'!EE141="Yes"),OFFSET('Hygiene Data'!$I$7,0,10*ROW('Hygiene Data'!I135)),NA())</f>
        <v>#N/A</v>
      </c>
      <c r="BQ141" s="101" t="e">
        <f ca="true">+IF(AND(ISNUMBER(OFFSET('Hygiene Data'!$I$9,0,10*ROW('Hygiene Data'!I135))),'Data Summary'!EF141="Yes"),OFFSET('Hygiene Data'!$I$9,0,10*ROW('Hygiene Data'!I135)),NA())</f>
        <v>#N/A</v>
      </c>
    </row>
    <row xmlns:x14ac="http://schemas.microsoft.com/office/spreadsheetml/2009/9/ac" r="142" x14ac:dyDescent="0.2">
      <c r="A142" s="362" t="e">
        <f ca="true">+RIGHT('Data Summary'!A142,LEN('Data Summary'!A142)-9)</f>
        <v>#VALUE!</v>
      </c>
      <c r="B142" s="38" t="str">
        <f ca="true">+IF(ISTEXT('Data Summary'!B142),'Data Summary'!B142,"")</f>
        <v/>
      </c>
      <c r="C142" s="361" t="e">
        <f ca="true">+VALUE('Data Summary'!C142)</f>
        <v>#VALUE!</v>
      </c>
      <c r="D142" s="99" t="e">
        <f ca="true">+IF(AND(ISNUMBER(OFFSET('Water Data'!$D$4,0,10*ROW('Water Data'!D136))),'Data Summary'!BS142="Yes"),100-OFFSET('Water Data'!$D$4,0,10*ROW('Water Data'!D136)),NA())</f>
        <v>#N/A</v>
      </c>
      <c r="E142" s="99" t="e">
        <f ca="true">+IF(AND(ISNUMBER(OFFSET('Water Data'!$D$6,0,10*ROW('Water Data'!D136))),'Data Summary'!BT142="Yes"),OFFSET('Water Data'!$D$6,0,10*ROW('Water Data'!D136)),NA())</f>
        <v>#N/A</v>
      </c>
      <c r="F142" s="99" t="e">
        <f ca="true">+IF(AND(ISNUMBER(OFFSET('Water Data'!$D$9,0,10*ROW('Water Data'!D136))),'Data Summary'!BU142="Yes"),OFFSET('Water Data'!$D$9,0,10*ROW('Water Data'!D136)),NA())</f>
        <v>#N/A</v>
      </c>
      <c r="G142" s="99" t="e">
        <f ca="true">+IF(AND(ISNUMBER(OFFSET('Water Data'!$E$4,0,10*ROW('Water Data'!E136))),'Data Summary'!BV142="Yes"),100-OFFSET('Water Data'!$E$4,0,10*ROW('Water Data'!E136)),NA())</f>
        <v>#N/A</v>
      </c>
      <c r="H142" s="99" t="e">
        <f ca="true">+IF(AND(ISNUMBER(OFFSET('Water Data'!$E$6,0,10*ROW('Water Data'!E136))),'Data Summary'!BW142="Yes"),OFFSET('Water Data'!$E$6,0,10*ROW('Water Data'!E136)),NA())</f>
        <v>#N/A</v>
      </c>
      <c r="I142" s="99" t="e">
        <f ca="true">+IF(AND(ISNUMBER(OFFSET('Water Data'!$E$9,0,10*ROW('Water Data'!E136))),'Data Summary'!BX142="Yes"),OFFSET('Water Data'!$E$9,0,10*ROW('Water Data'!E136)),NA())</f>
        <v>#N/A</v>
      </c>
      <c r="J142" s="99" t="e">
        <f ca="true">+IF(AND(ISNUMBER(OFFSET('Water Data'!$F$4,0,10*ROW('Water Data'!F136))),'Data Summary'!BY142="Yes"),100-OFFSET('Water Data'!$F$4,0,10*ROW('Water Data'!F136)),NA())</f>
        <v>#N/A</v>
      </c>
      <c r="K142" s="99" t="e">
        <f ca="true">+IF(AND(ISNUMBER(OFFSET('Water Data'!$F$6,0,10*ROW('Water Data'!F136))),'Data Summary'!BZ142="Yes"),OFFSET('Water Data'!$F$6,0,10*ROW('Water Data'!F136)),NA())</f>
        <v>#N/A</v>
      </c>
      <c r="L142" s="99" t="e">
        <f ca="true">+IF(AND(ISNUMBER(OFFSET('Water Data'!$F$9,0,10*ROW('Water Data'!F136))),'Data Summary'!CA142="Yes"),OFFSET('Water Data'!$F$9,0,10*ROW('Water Data'!F136)),NA())</f>
        <v>#N/A</v>
      </c>
      <c r="M142" s="99" t="e">
        <f ca="true">+IF(AND(ISNUMBER(OFFSET('Water Data'!$G$4,0,10*ROW('Water Data'!G136))),'Data Summary'!CB142="Yes"),100-OFFSET('Water Data'!$G$4,0,10*ROW('Water Data'!G136)),NA())</f>
        <v>#N/A</v>
      </c>
      <c r="N142" s="99" t="e">
        <f ca="true">+IF(AND(ISNUMBER(OFFSET('Water Data'!$G$6,0,10*ROW('Water Data'!G136))),'Data Summary'!CC142="Yes"),OFFSET('Water Data'!$G$6,0,10*ROW('Water Data'!G136)),NA())</f>
        <v>#N/A</v>
      </c>
      <c r="O142" s="99" t="e">
        <f ca="true">+IF(AND(ISNUMBER(OFFSET('Water Data'!$G$9,0,10*ROW('Water Data'!G136))),'Data Summary'!CD142="Yes"),OFFSET('Water Data'!$G$9,0,10*ROW('Water Data'!G136)),NA())</f>
        <v>#N/A</v>
      </c>
      <c r="P142" s="99" t="e">
        <f ca="true">+IF(AND(ISNUMBER(OFFSET('Water Data'!$H$4,0,10*ROW('Water Data'!H136))),'Data Summary'!CE142="Yes"),100-OFFSET('Water Data'!$H$4,0,10*ROW('Water Data'!H136)),NA())</f>
        <v>#N/A</v>
      </c>
      <c r="Q142" s="99" t="e">
        <f ca="true">+IF(AND(ISNUMBER(OFFSET('Water Data'!$H$6,0,10*ROW('Water Data'!H136))),'Data Summary'!CF142="Yes"),OFFSET('Water Data'!$H$6,0,10*ROW('Water Data'!H136)),NA())</f>
        <v>#N/A</v>
      </c>
      <c r="R142" s="99" t="e">
        <f ca="true">+IF(AND(ISNUMBER(OFFSET('Water Data'!$H$9,0,10*ROW('Water Data'!H136))),'Data Summary'!CG142="Yes"),OFFSET('Water Data'!$H$9,0,10*ROW('Water Data'!H136)),NA())</f>
        <v>#N/A</v>
      </c>
      <c r="S142" s="99" t="e">
        <f ca="true">+IF(AND(ISNUMBER(OFFSET('Water Data'!$I$4,0,10*ROW('Water Data'!I136))),'Data Summary'!CH142="Yes"),100-OFFSET('Water Data'!$I$4,0,10*ROW('Water Data'!I136)),NA())</f>
        <v>#N/A</v>
      </c>
      <c r="T142" s="99" t="e">
        <f ca="true">+IF(AND(ISNUMBER(OFFSET('Water Data'!$I$6,0,10*ROW('Water Data'!I136))),'Data Summary'!CI142="Yes"),OFFSET('Water Data'!$I$6,0,10*ROW('Water Data'!I136)),NA())</f>
        <v>#N/A</v>
      </c>
      <c r="U142" s="99" t="e">
        <f ca="true">+IF(AND(ISNUMBER(OFFSET('Water Data'!$I$9,0,10*ROW('Water Data'!I136))),'Data Summary'!CJ142="Yes"),OFFSET('Water Data'!$I$9,0,10*ROW('Water Data'!I136)),NA())</f>
        <v>#N/A</v>
      </c>
      <c r="V142" s="100" t="e">
        <f ca="true">+IF(AND(ISNUMBER(OFFSET('Sanitation Data'!$D$4,0,10*ROW('Sanitation Data'!D136))),'Data Summary'!CK142="Yes"),100-OFFSET('Sanitation Data'!$D$4,0,10*ROW('Sanitation Data'!D136)),NA())</f>
        <v>#N/A</v>
      </c>
      <c r="W142" s="100" t="e">
        <f ca="true">+IF(AND(ISNUMBER(OFFSET('Sanitation Data'!$D$6,0,10*ROW('Sanitation Data'!D136))),'Data Summary'!CL142="Yes"),OFFSET('Sanitation Data'!$D$6,0,10*ROW('Sanitation Data'!D136)),NA())</f>
        <v>#N/A</v>
      </c>
      <c r="X142" s="100" t="e">
        <f ca="true">+IF(AND(ISNUMBER(OFFSET('Sanitation Data'!$D$10,0,10*ROW('Sanitation Data'!D136))),'Data Summary'!CM142="Yes"),OFFSET('Sanitation Data'!$D$10,0,10*ROW('Sanitation Data'!D136)),NA())</f>
        <v>#N/A</v>
      </c>
      <c r="Y142" s="100" t="e">
        <f ca="true">+IF(AND(ISNUMBER(OFFSET('Sanitation Data'!$D$11,0,10*ROW('Sanitation Data'!D136))),'Data Summary'!CN142="Yes"),OFFSET('Sanitation Data'!$D$11,0,10*ROW('Sanitation Data'!D136)),NA())</f>
        <v>#N/A</v>
      </c>
      <c r="Z142" s="100" t="e">
        <f ca="true">+IF(AND(ISNUMBER(OFFSET('Sanitation Data'!$D$12,0,10*ROW('Sanitation Data'!D136))),'Data Summary'!CO142="Yes"),OFFSET('Sanitation Data'!$D$12,0,10*ROW('Sanitation Data'!D136)),NA())</f>
        <v>#N/A</v>
      </c>
      <c r="AA142" s="100" t="e">
        <f ca="true">+IF(AND(ISNUMBER(OFFSET('Sanitation Data'!$E$4,0,10*ROW('Sanitation Data'!E136))),'Data Summary'!CP142="Yes"),100-OFFSET('Sanitation Data'!$E$4,0,10*ROW('Sanitation Data'!E136)),NA())</f>
        <v>#N/A</v>
      </c>
      <c r="AB142" s="100" t="e">
        <f ca="true">+IF(AND(ISNUMBER(OFFSET('Sanitation Data'!$E$6,0,10*ROW('Sanitation Data'!E136))),'Data Summary'!CQ142="Yes"),OFFSET('Sanitation Data'!$E$6,0,10*ROW('Sanitation Data'!E136)),NA())</f>
        <v>#N/A</v>
      </c>
      <c r="AC142" s="100" t="e">
        <f ca="true">+IF(AND(ISNUMBER(OFFSET('Sanitation Data'!$E$10,0,10*ROW('Sanitation Data'!E136))),'Data Summary'!CR142="Yes"),OFFSET('Sanitation Data'!$E$10,0,10*ROW('Sanitation Data'!E136)),NA())</f>
        <v>#N/A</v>
      </c>
      <c r="AD142" s="100" t="e">
        <f ca="true">+IF(AND(ISNUMBER(OFFSET('Sanitation Data'!$E$11,0,10*ROW('Sanitation Data'!E136))),'Data Summary'!CS142="Yes"),OFFSET('Sanitation Data'!$E$11,0,10*ROW('Sanitation Data'!E136)),NA())</f>
        <v>#N/A</v>
      </c>
      <c r="AE142" s="100" t="e">
        <f ca="true">+IF(AND(ISNUMBER(OFFSET('Sanitation Data'!$E$12,0,10*ROW('Sanitation Data'!E136))),'Data Summary'!CT142="Yes"),OFFSET('Sanitation Data'!$E$12,0,10*ROW('Sanitation Data'!E136)),NA())</f>
        <v>#N/A</v>
      </c>
      <c r="AF142" s="100" t="e">
        <f ca="true">+IF(AND(ISNUMBER(OFFSET('Sanitation Data'!$F$4,0,10*ROW('Sanitation Data'!F136))),'Data Summary'!CU142="Yes"),100-OFFSET('Sanitation Data'!$F$4,0,10*ROW('Sanitation Data'!F136)),NA())</f>
        <v>#N/A</v>
      </c>
      <c r="AG142" s="100" t="e">
        <f ca="true">+IF(AND(ISNUMBER(OFFSET('Sanitation Data'!$F$6,0,10*ROW('Sanitation Data'!F136))),'Data Summary'!CV142="Yes"),OFFSET('Sanitation Data'!$F$6,0,10*ROW('Sanitation Data'!F136)),NA())</f>
        <v>#N/A</v>
      </c>
      <c r="AH142" s="100" t="e">
        <f ca="true">+IF(AND(ISNUMBER(OFFSET('Sanitation Data'!$F$10,0,10*ROW('Sanitation Data'!F136))),'Data Summary'!CW142="Yes"),OFFSET('Sanitation Data'!$F$10,0,10*ROW('Sanitation Data'!F136)),NA())</f>
        <v>#N/A</v>
      </c>
      <c r="AI142" s="100" t="e">
        <f ca="true">+IF(AND(ISNUMBER(OFFSET('Sanitation Data'!$F$11,0,10*ROW('Sanitation Data'!F136))),'Data Summary'!CX142="Yes"),OFFSET('Sanitation Data'!$F$11,0,10*ROW('Sanitation Data'!F136)),NA())</f>
        <v>#N/A</v>
      </c>
      <c r="AJ142" s="100" t="e">
        <f ca="true">+IF(AND(ISNUMBER(OFFSET('Sanitation Data'!$F$12,0,10*ROW('Sanitation Data'!F136))),'Data Summary'!CY142="Yes"),OFFSET('Sanitation Data'!$F$12,0,10*ROW('Sanitation Data'!F136)),NA())</f>
        <v>#N/A</v>
      </c>
      <c r="AK142" s="100" t="e">
        <f ca="true">+IF(AND(ISNUMBER(OFFSET('Sanitation Data'!$G$4,0,10*ROW('Sanitation Data'!G136))),'Data Summary'!CZ142="Yes"),100-OFFSET('Sanitation Data'!$G$4,0,10*ROW('Sanitation Data'!G136)),NA())</f>
        <v>#N/A</v>
      </c>
      <c r="AL142" s="100" t="e">
        <f ca="true">+IF(AND(ISNUMBER(OFFSET('Sanitation Data'!$G$6,0,10*ROW('Sanitation Data'!G136))),'Data Summary'!DA142="Yes"),OFFSET('Sanitation Data'!$G$6,0,10*ROW('Sanitation Data'!G136)),NA())</f>
        <v>#N/A</v>
      </c>
      <c r="AM142" s="100" t="e">
        <f ca="true">+IF(AND(ISNUMBER(OFFSET('Sanitation Data'!$G$10,0,10*ROW('Sanitation Data'!G136))),'Data Summary'!DB142="Yes"),OFFSET('Sanitation Data'!$G$10,0,10*ROW('Sanitation Data'!G136)),NA())</f>
        <v>#N/A</v>
      </c>
      <c r="AN142" s="100" t="e">
        <f ca="true">+IF(AND(ISNUMBER(OFFSET('Sanitation Data'!$G$11,0,10*ROW('Sanitation Data'!G136))),'Data Summary'!DC142="Yes"),OFFSET('Sanitation Data'!$G$11,0,10*ROW('Sanitation Data'!G136)),NA())</f>
        <v>#N/A</v>
      </c>
      <c r="AO142" s="100" t="e">
        <f ca="true">+IF(AND(ISNUMBER(OFFSET('Sanitation Data'!$G$12,0,10*ROW('Sanitation Data'!G136))),'Data Summary'!DD142="Yes"),OFFSET('Sanitation Data'!$G$12,0,10*ROW('Sanitation Data'!G136)),NA())</f>
        <v>#N/A</v>
      </c>
      <c r="AP142" s="100" t="e">
        <f ca="true">+IF(AND(ISNUMBER(OFFSET('Sanitation Data'!$H$4,0,10*ROW('Sanitation Data'!H136))),'Data Summary'!DE142="Yes"),100-OFFSET('Sanitation Data'!$H$4,0,10*ROW('Sanitation Data'!H136)),NA())</f>
        <v>#N/A</v>
      </c>
      <c r="AQ142" s="100" t="e">
        <f ca="true">+IF(AND(ISNUMBER(OFFSET('Sanitation Data'!$H$6,0,10*ROW('Sanitation Data'!H136))),'Data Summary'!DF142="Yes"),OFFSET('Sanitation Data'!$H$6,0,10*ROW('Sanitation Data'!H136)),NA())</f>
        <v>#N/A</v>
      </c>
      <c r="AR142" s="100" t="e">
        <f ca="true">+IF(AND(ISNUMBER(OFFSET('Sanitation Data'!$H$10,0,10*ROW('Sanitation Data'!H136))),'Data Summary'!DG142="Yes"),OFFSET('Sanitation Data'!$H$10,0,10*ROW('Sanitation Data'!H136)),NA())</f>
        <v>#N/A</v>
      </c>
      <c r="AS142" s="100" t="e">
        <f ca="true">+IF(AND(ISNUMBER(OFFSET('Sanitation Data'!$H$11,0,10*ROW('Sanitation Data'!H136))),'Data Summary'!DH142="Yes"),OFFSET('Sanitation Data'!$H$11,0,10*ROW('Sanitation Data'!H136)),NA())</f>
        <v>#N/A</v>
      </c>
      <c r="AT142" s="100" t="e">
        <f ca="true">+IF(AND(ISNUMBER(OFFSET('Sanitation Data'!$H$12,0,10*ROW('Sanitation Data'!H136))),'Data Summary'!DI142="Yes"),OFFSET('Sanitation Data'!$H$12,0,10*ROW('Sanitation Data'!H136)),NA())</f>
        <v>#N/A</v>
      </c>
      <c r="AU142" s="100" t="e">
        <f ca="true">+IF(AND(ISNUMBER(OFFSET('Sanitation Data'!$I$4,0,10*ROW('Sanitation Data'!I136))),'Data Summary'!DJ142="Yes"),100-OFFSET('Sanitation Data'!$I$4,0,10*ROW('Sanitation Data'!I136)),NA())</f>
        <v>#N/A</v>
      </c>
      <c r="AV142" s="100" t="e">
        <f ca="true">+IF(AND(ISNUMBER(OFFSET('Sanitation Data'!$I$6,0,10*ROW('Sanitation Data'!I136))),'Data Summary'!DK142="Yes"),OFFSET('Sanitation Data'!$I$6,0,10*ROW('Sanitation Data'!I136)),NA())</f>
        <v>#N/A</v>
      </c>
      <c r="AW142" s="100" t="e">
        <f ca="true">+IF(AND(ISNUMBER(OFFSET('Sanitation Data'!$I$10,0,10*ROW('Sanitation Data'!I136))),'Data Summary'!DL142="Yes"),OFFSET('Sanitation Data'!$I$10,0,10*ROW('Sanitation Data'!I136)),NA())</f>
        <v>#N/A</v>
      </c>
      <c r="AX142" s="100" t="e">
        <f ca="true">+IF(AND(ISNUMBER(OFFSET('Sanitation Data'!$I$11,0,10*ROW('Sanitation Data'!I136))),'Data Summary'!DM142="Yes"),OFFSET('Sanitation Data'!$I$11,0,10*ROW('Sanitation Data'!I136)),NA())</f>
        <v>#N/A</v>
      </c>
      <c r="AY142" s="100" t="e">
        <f ca="true">+IF(AND(ISNUMBER(OFFSET('Sanitation Data'!$I$12,0,10*ROW('Sanitation Data'!I136))),'Data Summary'!DN142="Yes"),OFFSET('Sanitation Data'!$I$12,0,10*ROW('Sanitation Data'!I136)),NA())</f>
        <v>#N/A</v>
      </c>
      <c r="AZ142" s="101" t="e">
        <f ca="true">+IF(AND(ISNUMBER(OFFSET('Hygiene Data'!$D$5,0,10*ROW('Hygiene Data'!D136))),'Data Summary'!DO142="Yes"),OFFSET('Hygiene Data'!$D$5,0,10*ROW('Hygiene Data'!D136)),NA())</f>
        <v>#N/A</v>
      </c>
      <c r="BA142" s="101" t="e">
        <f ca="true">+IF(AND(ISNUMBER(OFFSET('Hygiene Data'!$D$7,0,10*ROW('Hygiene Data'!D136))),'Data Summary'!DP142="Yes"),OFFSET('Hygiene Data'!$D$7,0,10*ROW('Hygiene Data'!D136)),NA())</f>
        <v>#N/A</v>
      </c>
      <c r="BB142" s="101" t="e">
        <f ca="true">+IF(AND(ISNUMBER(OFFSET('Hygiene Data'!$D$9,0,10*ROW('Hygiene Data'!D136))),'Data Summary'!DQ142="Yes"),OFFSET('Hygiene Data'!$D$9,0,10*ROW('Hygiene Data'!D136)),NA())</f>
        <v>#N/A</v>
      </c>
      <c r="BC142" s="101" t="e">
        <f ca="true">+IF(AND(ISNUMBER(OFFSET('Hygiene Data'!$E$5,0,10*ROW('Hygiene Data'!E136))),'Data Summary'!DR142="Yes"),OFFSET('Hygiene Data'!$E$5,0,10*ROW('Hygiene Data'!E136)),NA())</f>
        <v>#N/A</v>
      </c>
      <c r="BD142" s="101" t="e">
        <f ca="true">+IF(AND(ISNUMBER(OFFSET('Hygiene Data'!$E$7,0,10*ROW('Hygiene Data'!E136))),'Data Summary'!DS142="Yes"),OFFSET('Hygiene Data'!$E$7,0,10*ROW('Hygiene Data'!E136)),NA())</f>
        <v>#N/A</v>
      </c>
      <c r="BE142" s="101" t="e">
        <f ca="true">+IF(AND(ISNUMBER(OFFSET('Hygiene Data'!$E$9,0,10*ROW('Hygiene Data'!E136))),'Data Summary'!DT142="Yes"),OFFSET('Hygiene Data'!$E$9,0,10*ROW('Hygiene Data'!E136)),NA())</f>
        <v>#N/A</v>
      </c>
      <c r="BF142" s="101" t="e">
        <f ca="true">+IF(AND(ISNUMBER(OFFSET('Hygiene Data'!$F$5,0,10*ROW('Hygiene Data'!F136))),'Data Summary'!DU142="Yes"),OFFSET('Hygiene Data'!$F$5,0,10*ROW('Hygiene Data'!F136)),NA())</f>
        <v>#N/A</v>
      </c>
      <c r="BG142" s="101" t="e">
        <f ca="true">+IF(AND(ISNUMBER(OFFSET('Hygiene Data'!$F$7,0,10*ROW('Hygiene Data'!F136))),'Data Summary'!DV142="Yes"),OFFSET('Hygiene Data'!$F$7,0,10*ROW('Hygiene Data'!F136)),NA())</f>
        <v>#N/A</v>
      </c>
      <c r="BH142" s="101" t="e">
        <f ca="true">+IF(AND(ISNUMBER(OFFSET('Hygiene Data'!$F$9,0,10*ROW('Hygiene Data'!F136))),'Data Summary'!DW142="Yes"),OFFSET('Hygiene Data'!$F$9,0,10*ROW('Hygiene Data'!F136)),NA())</f>
        <v>#N/A</v>
      </c>
      <c r="BI142" s="101" t="e">
        <f ca="true">+IF(AND(ISNUMBER(OFFSET('Hygiene Data'!$G$5,0,10*ROW('Hygiene Data'!G136))),'Data Summary'!DX142="Yes"),OFFSET('Hygiene Data'!$G$5,0,10*ROW('Hygiene Data'!G136)),NA())</f>
        <v>#N/A</v>
      </c>
      <c r="BJ142" s="101" t="e">
        <f ca="true">+IF(AND(ISNUMBER(OFFSET('Hygiene Data'!$G$7,0,10*ROW('Hygiene Data'!G136))),'Data Summary'!DY142="Yes"),OFFSET('Hygiene Data'!$G$7,0,10*ROW('Hygiene Data'!G136)),NA())</f>
        <v>#N/A</v>
      </c>
      <c r="BK142" s="101" t="e">
        <f ca="true">+IF(AND(ISNUMBER(OFFSET('Hygiene Data'!$G$9,0,10*ROW('Hygiene Data'!G136))),'Data Summary'!DZ142="Yes"),OFFSET('Hygiene Data'!$G$9,0,10*ROW('Hygiene Data'!G136)),NA())</f>
        <v>#N/A</v>
      </c>
      <c r="BL142" s="101" t="e">
        <f ca="true">+IF(AND(ISNUMBER(OFFSET('Hygiene Data'!$H$5,0,10*ROW('Hygiene Data'!H136))),'Data Summary'!EA142="Yes"),OFFSET('Hygiene Data'!$H$5,0,10*ROW('Hygiene Data'!H136)),NA())</f>
        <v>#N/A</v>
      </c>
      <c r="BM142" s="101" t="e">
        <f ca="true">+IF(AND(ISNUMBER(OFFSET('Hygiene Data'!$H$7,0,10*ROW('Hygiene Data'!H136))),'Data Summary'!EB142="Yes"),OFFSET('Hygiene Data'!$H$7,0,10*ROW('Hygiene Data'!H136)),NA())</f>
        <v>#N/A</v>
      </c>
      <c r="BN142" s="101" t="e">
        <f ca="true">+IF(AND(ISNUMBER(OFFSET('Hygiene Data'!$H$9,0,10*ROW('Hygiene Data'!H136))),'Data Summary'!EC142="Yes"),OFFSET('Hygiene Data'!$H$9,0,10*ROW('Hygiene Data'!H136)),NA())</f>
        <v>#N/A</v>
      </c>
      <c r="BO142" s="101" t="e">
        <f ca="true">+IF(AND(ISNUMBER(OFFSET('Hygiene Data'!$I$5,0,10*ROW('Hygiene Data'!I136))),'Data Summary'!ED142="Yes"),OFFSET('Hygiene Data'!$I$5,0,10*ROW('Hygiene Data'!I136)),NA())</f>
        <v>#N/A</v>
      </c>
      <c r="BP142" s="101" t="e">
        <f ca="true">+IF(AND(ISNUMBER(OFFSET('Hygiene Data'!$I$7,0,10*ROW('Hygiene Data'!I136))),'Data Summary'!EE142="Yes"),OFFSET('Hygiene Data'!$I$7,0,10*ROW('Hygiene Data'!I136)),NA())</f>
        <v>#N/A</v>
      </c>
      <c r="BQ142" s="101" t="e">
        <f ca="true">+IF(AND(ISNUMBER(OFFSET('Hygiene Data'!$I$9,0,10*ROW('Hygiene Data'!I136))),'Data Summary'!EF142="Yes"),OFFSET('Hygiene Data'!$I$9,0,10*ROW('Hygiene Data'!I136)),NA())</f>
        <v>#N/A</v>
      </c>
    </row>
    <row xmlns:x14ac="http://schemas.microsoft.com/office/spreadsheetml/2009/9/ac" r="143" x14ac:dyDescent="0.2">
      <c r="A143" s="362" t="e">
        <f ca="true">+RIGHT('Data Summary'!A143,LEN('Data Summary'!A143)-9)</f>
        <v>#VALUE!</v>
      </c>
      <c r="B143" s="38" t="str">
        <f ca="true">+IF(ISTEXT('Data Summary'!B143),'Data Summary'!B143,"")</f>
        <v/>
      </c>
      <c r="C143" s="361" t="e">
        <f ca="true">+VALUE('Data Summary'!C143)</f>
        <v>#VALUE!</v>
      </c>
      <c r="D143" s="99" t="e">
        <f ca="true">+IF(AND(ISNUMBER(OFFSET('Water Data'!$D$4,0,10*ROW('Water Data'!D137))),'Data Summary'!BS143="Yes"),100-OFFSET('Water Data'!$D$4,0,10*ROW('Water Data'!D137)),NA())</f>
        <v>#N/A</v>
      </c>
      <c r="E143" s="99" t="e">
        <f ca="true">+IF(AND(ISNUMBER(OFFSET('Water Data'!$D$6,0,10*ROW('Water Data'!D137))),'Data Summary'!BT143="Yes"),OFFSET('Water Data'!$D$6,0,10*ROW('Water Data'!D137)),NA())</f>
        <v>#N/A</v>
      </c>
      <c r="F143" s="99" t="e">
        <f ca="true">+IF(AND(ISNUMBER(OFFSET('Water Data'!$D$9,0,10*ROW('Water Data'!D137))),'Data Summary'!BU143="Yes"),OFFSET('Water Data'!$D$9,0,10*ROW('Water Data'!D137)),NA())</f>
        <v>#N/A</v>
      </c>
      <c r="G143" s="99" t="e">
        <f ca="true">+IF(AND(ISNUMBER(OFFSET('Water Data'!$E$4,0,10*ROW('Water Data'!E137))),'Data Summary'!BV143="Yes"),100-OFFSET('Water Data'!$E$4,0,10*ROW('Water Data'!E137)),NA())</f>
        <v>#N/A</v>
      </c>
      <c r="H143" s="99" t="e">
        <f ca="true">+IF(AND(ISNUMBER(OFFSET('Water Data'!$E$6,0,10*ROW('Water Data'!E137))),'Data Summary'!BW143="Yes"),OFFSET('Water Data'!$E$6,0,10*ROW('Water Data'!E137)),NA())</f>
        <v>#N/A</v>
      </c>
      <c r="I143" s="99" t="e">
        <f ca="true">+IF(AND(ISNUMBER(OFFSET('Water Data'!$E$9,0,10*ROW('Water Data'!E137))),'Data Summary'!BX143="Yes"),OFFSET('Water Data'!$E$9,0,10*ROW('Water Data'!E137)),NA())</f>
        <v>#N/A</v>
      </c>
      <c r="J143" s="99" t="e">
        <f ca="true">+IF(AND(ISNUMBER(OFFSET('Water Data'!$F$4,0,10*ROW('Water Data'!F137))),'Data Summary'!BY143="Yes"),100-OFFSET('Water Data'!$F$4,0,10*ROW('Water Data'!F137)),NA())</f>
        <v>#N/A</v>
      </c>
      <c r="K143" s="99" t="e">
        <f ca="true">+IF(AND(ISNUMBER(OFFSET('Water Data'!$F$6,0,10*ROW('Water Data'!F137))),'Data Summary'!BZ143="Yes"),OFFSET('Water Data'!$F$6,0,10*ROW('Water Data'!F137)),NA())</f>
        <v>#N/A</v>
      </c>
      <c r="L143" s="99" t="e">
        <f ca="true">+IF(AND(ISNUMBER(OFFSET('Water Data'!$F$9,0,10*ROW('Water Data'!F137))),'Data Summary'!CA143="Yes"),OFFSET('Water Data'!$F$9,0,10*ROW('Water Data'!F137)),NA())</f>
        <v>#N/A</v>
      </c>
      <c r="M143" s="99" t="e">
        <f ca="true">+IF(AND(ISNUMBER(OFFSET('Water Data'!$G$4,0,10*ROW('Water Data'!G137))),'Data Summary'!CB143="Yes"),100-OFFSET('Water Data'!$G$4,0,10*ROW('Water Data'!G137)),NA())</f>
        <v>#N/A</v>
      </c>
      <c r="N143" s="99" t="e">
        <f ca="true">+IF(AND(ISNUMBER(OFFSET('Water Data'!$G$6,0,10*ROW('Water Data'!G137))),'Data Summary'!CC143="Yes"),OFFSET('Water Data'!$G$6,0,10*ROW('Water Data'!G137)),NA())</f>
        <v>#N/A</v>
      </c>
      <c r="O143" s="99" t="e">
        <f ca="true">+IF(AND(ISNUMBER(OFFSET('Water Data'!$G$9,0,10*ROW('Water Data'!G137))),'Data Summary'!CD143="Yes"),OFFSET('Water Data'!$G$9,0,10*ROW('Water Data'!G137)),NA())</f>
        <v>#N/A</v>
      </c>
      <c r="P143" s="99" t="e">
        <f ca="true">+IF(AND(ISNUMBER(OFFSET('Water Data'!$H$4,0,10*ROW('Water Data'!H137))),'Data Summary'!CE143="Yes"),100-OFFSET('Water Data'!$H$4,0,10*ROW('Water Data'!H137)),NA())</f>
        <v>#N/A</v>
      </c>
      <c r="Q143" s="99" t="e">
        <f ca="true">+IF(AND(ISNUMBER(OFFSET('Water Data'!$H$6,0,10*ROW('Water Data'!H137))),'Data Summary'!CF143="Yes"),OFFSET('Water Data'!$H$6,0,10*ROW('Water Data'!H137)),NA())</f>
        <v>#N/A</v>
      </c>
      <c r="R143" s="99" t="e">
        <f ca="true">+IF(AND(ISNUMBER(OFFSET('Water Data'!$H$9,0,10*ROW('Water Data'!H137))),'Data Summary'!CG143="Yes"),OFFSET('Water Data'!$H$9,0,10*ROW('Water Data'!H137)),NA())</f>
        <v>#N/A</v>
      </c>
      <c r="S143" s="99" t="e">
        <f ca="true">+IF(AND(ISNUMBER(OFFSET('Water Data'!$I$4,0,10*ROW('Water Data'!I137))),'Data Summary'!CH143="Yes"),100-OFFSET('Water Data'!$I$4,0,10*ROW('Water Data'!I137)),NA())</f>
        <v>#N/A</v>
      </c>
      <c r="T143" s="99" t="e">
        <f ca="true">+IF(AND(ISNUMBER(OFFSET('Water Data'!$I$6,0,10*ROW('Water Data'!I137))),'Data Summary'!CI143="Yes"),OFFSET('Water Data'!$I$6,0,10*ROW('Water Data'!I137)),NA())</f>
        <v>#N/A</v>
      </c>
      <c r="U143" s="99" t="e">
        <f ca="true">+IF(AND(ISNUMBER(OFFSET('Water Data'!$I$9,0,10*ROW('Water Data'!I137))),'Data Summary'!CJ143="Yes"),OFFSET('Water Data'!$I$9,0,10*ROW('Water Data'!I137)),NA())</f>
        <v>#N/A</v>
      </c>
      <c r="V143" s="100" t="e">
        <f ca="true">+IF(AND(ISNUMBER(OFFSET('Sanitation Data'!$D$4,0,10*ROW('Sanitation Data'!D137))),'Data Summary'!CK143="Yes"),100-OFFSET('Sanitation Data'!$D$4,0,10*ROW('Sanitation Data'!D137)),NA())</f>
        <v>#N/A</v>
      </c>
      <c r="W143" s="100" t="e">
        <f ca="true">+IF(AND(ISNUMBER(OFFSET('Sanitation Data'!$D$6,0,10*ROW('Sanitation Data'!D137))),'Data Summary'!CL143="Yes"),OFFSET('Sanitation Data'!$D$6,0,10*ROW('Sanitation Data'!D137)),NA())</f>
        <v>#N/A</v>
      </c>
      <c r="X143" s="100" t="e">
        <f ca="true">+IF(AND(ISNUMBER(OFFSET('Sanitation Data'!$D$10,0,10*ROW('Sanitation Data'!D137))),'Data Summary'!CM143="Yes"),OFFSET('Sanitation Data'!$D$10,0,10*ROW('Sanitation Data'!D137)),NA())</f>
        <v>#N/A</v>
      </c>
      <c r="Y143" s="100" t="e">
        <f ca="true">+IF(AND(ISNUMBER(OFFSET('Sanitation Data'!$D$11,0,10*ROW('Sanitation Data'!D137))),'Data Summary'!CN143="Yes"),OFFSET('Sanitation Data'!$D$11,0,10*ROW('Sanitation Data'!D137)),NA())</f>
        <v>#N/A</v>
      </c>
      <c r="Z143" s="100" t="e">
        <f ca="true">+IF(AND(ISNUMBER(OFFSET('Sanitation Data'!$D$12,0,10*ROW('Sanitation Data'!D137))),'Data Summary'!CO143="Yes"),OFFSET('Sanitation Data'!$D$12,0,10*ROW('Sanitation Data'!D137)),NA())</f>
        <v>#N/A</v>
      </c>
      <c r="AA143" s="100" t="e">
        <f ca="true">+IF(AND(ISNUMBER(OFFSET('Sanitation Data'!$E$4,0,10*ROW('Sanitation Data'!E137))),'Data Summary'!CP143="Yes"),100-OFFSET('Sanitation Data'!$E$4,0,10*ROW('Sanitation Data'!E137)),NA())</f>
        <v>#N/A</v>
      </c>
      <c r="AB143" s="100" t="e">
        <f ca="true">+IF(AND(ISNUMBER(OFFSET('Sanitation Data'!$E$6,0,10*ROW('Sanitation Data'!E137))),'Data Summary'!CQ143="Yes"),OFFSET('Sanitation Data'!$E$6,0,10*ROW('Sanitation Data'!E137)),NA())</f>
        <v>#N/A</v>
      </c>
      <c r="AC143" s="100" t="e">
        <f ca="true">+IF(AND(ISNUMBER(OFFSET('Sanitation Data'!$E$10,0,10*ROW('Sanitation Data'!E137))),'Data Summary'!CR143="Yes"),OFFSET('Sanitation Data'!$E$10,0,10*ROW('Sanitation Data'!E137)),NA())</f>
        <v>#N/A</v>
      </c>
      <c r="AD143" s="100" t="e">
        <f ca="true">+IF(AND(ISNUMBER(OFFSET('Sanitation Data'!$E$11,0,10*ROW('Sanitation Data'!E137))),'Data Summary'!CS143="Yes"),OFFSET('Sanitation Data'!$E$11,0,10*ROW('Sanitation Data'!E137)),NA())</f>
        <v>#N/A</v>
      </c>
      <c r="AE143" s="100" t="e">
        <f ca="true">+IF(AND(ISNUMBER(OFFSET('Sanitation Data'!$E$12,0,10*ROW('Sanitation Data'!E137))),'Data Summary'!CT143="Yes"),OFFSET('Sanitation Data'!$E$12,0,10*ROW('Sanitation Data'!E137)),NA())</f>
        <v>#N/A</v>
      </c>
      <c r="AF143" s="100" t="e">
        <f ca="true">+IF(AND(ISNUMBER(OFFSET('Sanitation Data'!$F$4,0,10*ROW('Sanitation Data'!F137))),'Data Summary'!CU143="Yes"),100-OFFSET('Sanitation Data'!$F$4,0,10*ROW('Sanitation Data'!F137)),NA())</f>
        <v>#N/A</v>
      </c>
      <c r="AG143" s="100" t="e">
        <f ca="true">+IF(AND(ISNUMBER(OFFSET('Sanitation Data'!$F$6,0,10*ROW('Sanitation Data'!F137))),'Data Summary'!CV143="Yes"),OFFSET('Sanitation Data'!$F$6,0,10*ROW('Sanitation Data'!F137)),NA())</f>
        <v>#N/A</v>
      </c>
      <c r="AH143" s="100" t="e">
        <f ca="true">+IF(AND(ISNUMBER(OFFSET('Sanitation Data'!$F$10,0,10*ROW('Sanitation Data'!F137))),'Data Summary'!CW143="Yes"),OFFSET('Sanitation Data'!$F$10,0,10*ROW('Sanitation Data'!F137)),NA())</f>
        <v>#N/A</v>
      </c>
      <c r="AI143" s="100" t="e">
        <f ca="true">+IF(AND(ISNUMBER(OFFSET('Sanitation Data'!$F$11,0,10*ROW('Sanitation Data'!F137))),'Data Summary'!CX143="Yes"),OFFSET('Sanitation Data'!$F$11,0,10*ROW('Sanitation Data'!F137)),NA())</f>
        <v>#N/A</v>
      </c>
      <c r="AJ143" s="100" t="e">
        <f ca="true">+IF(AND(ISNUMBER(OFFSET('Sanitation Data'!$F$12,0,10*ROW('Sanitation Data'!F137))),'Data Summary'!CY143="Yes"),OFFSET('Sanitation Data'!$F$12,0,10*ROW('Sanitation Data'!F137)),NA())</f>
        <v>#N/A</v>
      </c>
      <c r="AK143" s="100" t="e">
        <f ca="true">+IF(AND(ISNUMBER(OFFSET('Sanitation Data'!$G$4,0,10*ROW('Sanitation Data'!G137))),'Data Summary'!CZ143="Yes"),100-OFFSET('Sanitation Data'!$G$4,0,10*ROW('Sanitation Data'!G137)),NA())</f>
        <v>#N/A</v>
      </c>
      <c r="AL143" s="100" t="e">
        <f ca="true">+IF(AND(ISNUMBER(OFFSET('Sanitation Data'!$G$6,0,10*ROW('Sanitation Data'!G137))),'Data Summary'!DA143="Yes"),OFFSET('Sanitation Data'!$G$6,0,10*ROW('Sanitation Data'!G137)),NA())</f>
        <v>#N/A</v>
      </c>
      <c r="AM143" s="100" t="e">
        <f ca="true">+IF(AND(ISNUMBER(OFFSET('Sanitation Data'!$G$10,0,10*ROW('Sanitation Data'!G137))),'Data Summary'!DB143="Yes"),OFFSET('Sanitation Data'!$G$10,0,10*ROW('Sanitation Data'!G137)),NA())</f>
        <v>#N/A</v>
      </c>
      <c r="AN143" s="100" t="e">
        <f ca="true">+IF(AND(ISNUMBER(OFFSET('Sanitation Data'!$G$11,0,10*ROW('Sanitation Data'!G137))),'Data Summary'!DC143="Yes"),OFFSET('Sanitation Data'!$G$11,0,10*ROW('Sanitation Data'!G137)),NA())</f>
        <v>#N/A</v>
      </c>
      <c r="AO143" s="100" t="e">
        <f ca="true">+IF(AND(ISNUMBER(OFFSET('Sanitation Data'!$G$12,0,10*ROW('Sanitation Data'!G137))),'Data Summary'!DD143="Yes"),OFFSET('Sanitation Data'!$G$12,0,10*ROW('Sanitation Data'!G137)),NA())</f>
        <v>#N/A</v>
      </c>
      <c r="AP143" s="100" t="e">
        <f ca="true">+IF(AND(ISNUMBER(OFFSET('Sanitation Data'!$H$4,0,10*ROW('Sanitation Data'!H137))),'Data Summary'!DE143="Yes"),100-OFFSET('Sanitation Data'!$H$4,0,10*ROW('Sanitation Data'!H137)),NA())</f>
        <v>#N/A</v>
      </c>
      <c r="AQ143" s="100" t="e">
        <f ca="true">+IF(AND(ISNUMBER(OFFSET('Sanitation Data'!$H$6,0,10*ROW('Sanitation Data'!H137))),'Data Summary'!DF143="Yes"),OFFSET('Sanitation Data'!$H$6,0,10*ROW('Sanitation Data'!H137)),NA())</f>
        <v>#N/A</v>
      </c>
      <c r="AR143" s="100" t="e">
        <f ca="true">+IF(AND(ISNUMBER(OFFSET('Sanitation Data'!$H$10,0,10*ROW('Sanitation Data'!H137))),'Data Summary'!DG143="Yes"),OFFSET('Sanitation Data'!$H$10,0,10*ROW('Sanitation Data'!H137)),NA())</f>
        <v>#N/A</v>
      </c>
      <c r="AS143" s="100" t="e">
        <f ca="true">+IF(AND(ISNUMBER(OFFSET('Sanitation Data'!$H$11,0,10*ROW('Sanitation Data'!H137))),'Data Summary'!DH143="Yes"),OFFSET('Sanitation Data'!$H$11,0,10*ROW('Sanitation Data'!H137)),NA())</f>
        <v>#N/A</v>
      </c>
      <c r="AT143" s="100" t="e">
        <f ca="true">+IF(AND(ISNUMBER(OFFSET('Sanitation Data'!$H$12,0,10*ROW('Sanitation Data'!H137))),'Data Summary'!DI143="Yes"),OFFSET('Sanitation Data'!$H$12,0,10*ROW('Sanitation Data'!H137)),NA())</f>
        <v>#N/A</v>
      </c>
      <c r="AU143" s="100" t="e">
        <f ca="true">+IF(AND(ISNUMBER(OFFSET('Sanitation Data'!$I$4,0,10*ROW('Sanitation Data'!I137))),'Data Summary'!DJ143="Yes"),100-OFFSET('Sanitation Data'!$I$4,0,10*ROW('Sanitation Data'!I137)),NA())</f>
        <v>#N/A</v>
      </c>
      <c r="AV143" s="100" t="e">
        <f ca="true">+IF(AND(ISNUMBER(OFFSET('Sanitation Data'!$I$6,0,10*ROW('Sanitation Data'!I137))),'Data Summary'!DK143="Yes"),OFFSET('Sanitation Data'!$I$6,0,10*ROW('Sanitation Data'!I137)),NA())</f>
        <v>#N/A</v>
      </c>
      <c r="AW143" s="100" t="e">
        <f ca="true">+IF(AND(ISNUMBER(OFFSET('Sanitation Data'!$I$10,0,10*ROW('Sanitation Data'!I137))),'Data Summary'!DL143="Yes"),OFFSET('Sanitation Data'!$I$10,0,10*ROW('Sanitation Data'!I137)),NA())</f>
        <v>#N/A</v>
      </c>
      <c r="AX143" s="100" t="e">
        <f ca="true">+IF(AND(ISNUMBER(OFFSET('Sanitation Data'!$I$11,0,10*ROW('Sanitation Data'!I137))),'Data Summary'!DM143="Yes"),OFFSET('Sanitation Data'!$I$11,0,10*ROW('Sanitation Data'!I137)),NA())</f>
        <v>#N/A</v>
      </c>
      <c r="AY143" s="100" t="e">
        <f ca="true">+IF(AND(ISNUMBER(OFFSET('Sanitation Data'!$I$12,0,10*ROW('Sanitation Data'!I137))),'Data Summary'!DN143="Yes"),OFFSET('Sanitation Data'!$I$12,0,10*ROW('Sanitation Data'!I137)),NA())</f>
        <v>#N/A</v>
      </c>
      <c r="AZ143" s="101" t="e">
        <f ca="true">+IF(AND(ISNUMBER(OFFSET('Hygiene Data'!$D$5,0,10*ROW('Hygiene Data'!D137))),'Data Summary'!DO143="Yes"),OFFSET('Hygiene Data'!$D$5,0,10*ROW('Hygiene Data'!D137)),NA())</f>
        <v>#N/A</v>
      </c>
      <c r="BA143" s="101" t="e">
        <f ca="true">+IF(AND(ISNUMBER(OFFSET('Hygiene Data'!$D$7,0,10*ROW('Hygiene Data'!D137))),'Data Summary'!DP143="Yes"),OFFSET('Hygiene Data'!$D$7,0,10*ROW('Hygiene Data'!D137)),NA())</f>
        <v>#N/A</v>
      </c>
      <c r="BB143" s="101" t="e">
        <f ca="true">+IF(AND(ISNUMBER(OFFSET('Hygiene Data'!$D$9,0,10*ROW('Hygiene Data'!D137))),'Data Summary'!DQ143="Yes"),OFFSET('Hygiene Data'!$D$9,0,10*ROW('Hygiene Data'!D137)),NA())</f>
        <v>#N/A</v>
      </c>
      <c r="BC143" s="101" t="e">
        <f ca="true">+IF(AND(ISNUMBER(OFFSET('Hygiene Data'!$E$5,0,10*ROW('Hygiene Data'!E137))),'Data Summary'!DR143="Yes"),OFFSET('Hygiene Data'!$E$5,0,10*ROW('Hygiene Data'!E137)),NA())</f>
        <v>#N/A</v>
      </c>
      <c r="BD143" s="101" t="e">
        <f ca="true">+IF(AND(ISNUMBER(OFFSET('Hygiene Data'!$E$7,0,10*ROW('Hygiene Data'!E137))),'Data Summary'!DS143="Yes"),OFFSET('Hygiene Data'!$E$7,0,10*ROW('Hygiene Data'!E137)),NA())</f>
        <v>#N/A</v>
      </c>
      <c r="BE143" s="101" t="e">
        <f ca="true">+IF(AND(ISNUMBER(OFFSET('Hygiene Data'!$E$9,0,10*ROW('Hygiene Data'!E137))),'Data Summary'!DT143="Yes"),OFFSET('Hygiene Data'!$E$9,0,10*ROW('Hygiene Data'!E137)),NA())</f>
        <v>#N/A</v>
      </c>
      <c r="BF143" s="101" t="e">
        <f ca="true">+IF(AND(ISNUMBER(OFFSET('Hygiene Data'!$F$5,0,10*ROW('Hygiene Data'!F137))),'Data Summary'!DU143="Yes"),OFFSET('Hygiene Data'!$F$5,0,10*ROW('Hygiene Data'!F137)),NA())</f>
        <v>#N/A</v>
      </c>
      <c r="BG143" s="101" t="e">
        <f ca="true">+IF(AND(ISNUMBER(OFFSET('Hygiene Data'!$F$7,0,10*ROW('Hygiene Data'!F137))),'Data Summary'!DV143="Yes"),OFFSET('Hygiene Data'!$F$7,0,10*ROW('Hygiene Data'!F137)),NA())</f>
        <v>#N/A</v>
      </c>
      <c r="BH143" s="101" t="e">
        <f ca="true">+IF(AND(ISNUMBER(OFFSET('Hygiene Data'!$F$9,0,10*ROW('Hygiene Data'!F137))),'Data Summary'!DW143="Yes"),OFFSET('Hygiene Data'!$F$9,0,10*ROW('Hygiene Data'!F137)),NA())</f>
        <v>#N/A</v>
      </c>
      <c r="BI143" s="101" t="e">
        <f ca="true">+IF(AND(ISNUMBER(OFFSET('Hygiene Data'!$G$5,0,10*ROW('Hygiene Data'!G137))),'Data Summary'!DX143="Yes"),OFFSET('Hygiene Data'!$G$5,0,10*ROW('Hygiene Data'!G137)),NA())</f>
        <v>#N/A</v>
      </c>
      <c r="BJ143" s="101" t="e">
        <f ca="true">+IF(AND(ISNUMBER(OFFSET('Hygiene Data'!$G$7,0,10*ROW('Hygiene Data'!G137))),'Data Summary'!DY143="Yes"),OFFSET('Hygiene Data'!$G$7,0,10*ROW('Hygiene Data'!G137)),NA())</f>
        <v>#N/A</v>
      </c>
      <c r="BK143" s="101" t="e">
        <f ca="true">+IF(AND(ISNUMBER(OFFSET('Hygiene Data'!$G$9,0,10*ROW('Hygiene Data'!G137))),'Data Summary'!DZ143="Yes"),OFFSET('Hygiene Data'!$G$9,0,10*ROW('Hygiene Data'!G137)),NA())</f>
        <v>#N/A</v>
      </c>
      <c r="BL143" s="101" t="e">
        <f ca="true">+IF(AND(ISNUMBER(OFFSET('Hygiene Data'!$H$5,0,10*ROW('Hygiene Data'!H137))),'Data Summary'!EA143="Yes"),OFFSET('Hygiene Data'!$H$5,0,10*ROW('Hygiene Data'!H137)),NA())</f>
        <v>#N/A</v>
      </c>
      <c r="BM143" s="101" t="e">
        <f ca="true">+IF(AND(ISNUMBER(OFFSET('Hygiene Data'!$H$7,0,10*ROW('Hygiene Data'!H137))),'Data Summary'!EB143="Yes"),OFFSET('Hygiene Data'!$H$7,0,10*ROW('Hygiene Data'!H137)),NA())</f>
        <v>#N/A</v>
      </c>
      <c r="BN143" s="101" t="e">
        <f ca="true">+IF(AND(ISNUMBER(OFFSET('Hygiene Data'!$H$9,0,10*ROW('Hygiene Data'!H137))),'Data Summary'!EC143="Yes"),OFFSET('Hygiene Data'!$H$9,0,10*ROW('Hygiene Data'!H137)),NA())</f>
        <v>#N/A</v>
      </c>
      <c r="BO143" s="101" t="e">
        <f ca="true">+IF(AND(ISNUMBER(OFFSET('Hygiene Data'!$I$5,0,10*ROW('Hygiene Data'!I137))),'Data Summary'!ED143="Yes"),OFFSET('Hygiene Data'!$I$5,0,10*ROW('Hygiene Data'!I137)),NA())</f>
        <v>#N/A</v>
      </c>
      <c r="BP143" s="101" t="e">
        <f ca="true">+IF(AND(ISNUMBER(OFFSET('Hygiene Data'!$I$7,0,10*ROW('Hygiene Data'!I137))),'Data Summary'!EE143="Yes"),OFFSET('Hygiene Data'!$I$7,0,10*ROW('Hygiene Data'!I137)),NA())</f>
        <v>#N/A</v>
      </c>
      <c r="BQ143" s="101" t="e">
        <f ca="true">+IF(AND(ISNUMBER(OFFSET('Hygiene Data'!$I$9,0,10*ROW('Hygiene Data'!I137))),'Data Summary'!EF143="Yes"),OFFSET('Hygiene Data'!$I$9,0,10*ROW('Hygiene Data'!I137)),NA())</f>
        <v>#N/A</v>
      </c>
    </row>
    <row xmlns:x14ac="http://schemas.microsoft.com/office/spreadsheetml/2009/9/ac" r="144" x14ac:dyDescent="0.2">
      <c r="A144" s="362" t="e">
        <f ca="true">+RIGHT('Data Summary'!A144,LEN('Data Summary'!A144)-9)</f>
        <v>#VALUE!</v>
      </c>
      <c r="B144" s="38" t="str">
        <f ca="true">+IF(ISTEXT('Data Summary'!B144),'Data Summary'!B144,"")</f>
        <v/>
      </c>
      <c r="C144" s="361" t="e">
        <f ca="true">+VALUE('Data Summary'!C144)</f>
        <v>#VALUE!</v>
      </c>
      <c r="D144" s="99" t="e">
        <f ca="true">+IF(AND(ISNUMBER(OFFSET('Water Data'!$D$4,0,10*ROW('Water Data'!D138))),'Data Summary'!BS144="Yes"),100-OFFSET('Water Data'!$D$4,0,10*ROW('Water Data'!D138)),NA())</f>
        <v>#N/A</v>
      </c>
      <c r="E144" s="99" t="e">
        <f ca="true">+IF(AND(ISNUMBER(OFFSET('Water Data'!$D$6,0,10*ROW('Water Data'!D138))),'Data Summary'!BT144="Yes"),OFFSET('Water Data'!$D$6,0,10*ROW('Water Data'!D138)),NA())</f>
        <v>#N/A</v>
      </c>
      <c r="F144" s="99" t="e">
        <f ca="true">+IF(AND(ISNUMBER(OFFSET('Water Data'!$D$9,0,10*ROW('Water Data'!D138))),'Data Summary'!BU144="Yes"),OFFSET('Water Data'!$D$9,0,10*ROW('Water Data'!D138)),NA())</f>
        <v>#N/A</v>
      </c>
      <c r="G144" s="99" t="e">
        <f ca="true">+IF(AND(ISNUMBER(OFFSET('Water Data'!$E$4,0,10*ROW('Water Data'!E138))),'Data Summary'!BV144="Yes"),100-OFFSET('Water Data'!$E$4,0,10*ROW('Water Data'!E138)),NA())</f>
        <v>#N/A</v>
      </c>
      <c r="H144" s="99" t="e">
        <f ca="true">+IF(AND(ISNUMBER(OFFSET('Water Data'!$E$6,0,10*ROW('Water Data'!E138))),'Data Summary'!BW144="Yes"),OFFSET('Water Data'!$E$6,0,10*ROW('Water Data'!E138)),NA())</f>
        <v>#N/A</v>
      </c>
      <c r="I144" s="99" t="e">
        <f ca="true">+IF(AND(ISNUMBER(OFFSET('Water Data'!$E$9,0,10*ROW('Water Data'!E138))),'Data Summary'!BX144="Yes"),OFFSET('Water Data'!$E$9,0,10*ROW('Water Data'!E138)),NA())</f>
        <v>#N/A</v>
      </c>
      <c r="J144" s="99" t="e">
        <f ca="true">+IF(AND(ISNUMBER(OFFSET('Water Data'!$F$4,0,10*ROW('Water Data'!F138))),'Data Summary'!BY144="Yes"),100-OFFSET('Water Data'!$F$4,0,10*ROW('Water Data'!F138)),NA())</f>
        <v>#N/A</v>
      </c>
      <c r="K144" s="99" t="e">
        <f ca="true">+IF(AND(ISNUMBER(OFFSET('Water Data'!$F$6,0,10*ROW('Water Data'!F138))),'Data Summary'!BZ144="Yes"),OFFSET('Water Data'!$F$6,0,10*ROW('Water Data'!F138)),NA())</f>
        <v>#N/A</v>
      </c>
      <c r="L144" s="99" t="e">
        <f ca="true">+IF(AND(ISNUMBER(OFFSET('Water Data'!$F$9,0,10*ROW('Water Data'!F138))),'Data Summary'!CA144="Yes"),OFFSET('Water Data'!$F$9,0,10*ROW('Water Data'!F138)),NA())</f>
        <v>#N/A</v>
      </c>
      <c r="M144" s="99" t="e">
        <f ca="true">+IF(AND(ISNUMBER(OFFSET('Water Data'!$G$4,0,10*ROW('Water Data'!G138))),'Data Summary'!CB144="Yes"),100-OFFSET('Water Data'!$G$4,0,10*ROW('Water Data'!G138)),NA())</f>
        <v>#N/A</v>
      </c>
      <c r="N144" s="99" t="e">
        <f ca="true">+IF(AND(ISNUMBER(OFFSET('Water Data'!$G$6,0,10*ROW('Water Data'!G138))),'Data Summary'!CC144="Yes"),OFFSET('Water Data'!$G$6,0,10*ROW('Water Data'!G138)),NA())</f>
        <v>#N/A</v>
      </c>
      <c r="O144" s="99" t="e">
        <f ca="true">+IF(AND(ISNUMBER(OFFSET('Water Data'!$G$9,0,10*ROW('Water Data'!G138))),'Data Summary'!CD144="Yes"),OFFSET('Water Data'!$G$9,0,10*ROW('Water Data'!G138)),NA())</f>
        <v>#N/A</v>
      </c>
      <c r="P144" s="99" t="e">
        <f ca="true">+IF(AND(ISNUMBER(OFFSET('Water Data'!$H$4,0,10*ROW('Water Data'!H138))),'Data Summary'!CE144="Yes"),100-OFFSET('Water Data'!$H$4,0,10*ROW('Water Data'!H138)),NA())</f>
        <v>#N/A</v>
      </c>
      <c r="Q144" s="99" t="e">
        <f ca="true">+IF(AND(ISNUMBER(OFFSET('Water Data'!$H$6,0,10*ROW('Water Data'!H138))),'Data Summary'!CF144="Yes"),OFFSET('Water Data'!$H$6,0,10*ROW('Water Data'!H138)),NA())</f>
        <v>#N/A</v>
      </c>
      <c r="R144" s="99" t="e">
        <f ca="true">+IF(AND(ISNUMBER(OFFSET('Water Data'!$H$9,0,10*ROW('Water Data'!H138))),'Data Summary'!CG144="Yes"),OFFSET('Water Data'!$H$9,0,10*ROW('Water Data'!H138)),NA())</f>
        <v>#N/A</v>
      </c>
      <c r="S144" s="99" t="e">
        <f ca="true">+IF(AND(ISNUMBER(OFFSET('Water Data'!$I$4,0,10*ROW('Water Data'!I138))),'Data Summary'!CH144="Yes"),100-OFFSET('Water Data'!$I$4,0,10*ROW('Water Data'!I138)),NA())</f>
        <v>#N/A</v>
      </c>
      <c r="T144" s="99" t="e">
        <f ca="true">+IF(AND(ISNUMBER(OFFSET('Water Data'!$I$6,0,10*ROW('Water Data'!I138))),'Data Summary'!CI144="Yes"),OFFSET('Water Data'!$I$6,0,10*ROW('Water Data'!I138)),NA())</f>
        <v>#N/A</v>
      </c>
      <c r="U144" s="99" t="e">
        <f ca="true">+IF(AND(ISNUMBER(OFFSET('Water Data'!$I$9,0,10*ROW('Water Data'!I138))),'Data Summary'!CJ144="Yes"),OFFSET('Water Data'!$I$9,0,10*ROW('Water Data'!I138)),NA())</f>
        <v>#N/A</v>
      </c>
      <c r="V144" s="100" t="e">
        <f ca="true">+IF(AND(ISNUMBER(OFFSET('Sanitation Data'!$D$4,0,10*ROW('Sanitation Data'!D138))),'Data Summary'!CK144="Yes"),100-OFFSET('Sanitation Data'!$D$4,0,10*ROW('Sanitation Data'!D138)),NA())</f>
        <v>#N/A</v>
      </c>
      <c r="W144" s="100" t="e">
        <f ca="true">+IF(AND(ISNUMBER(OFFSET('Sanitation Data'!$D$6,0,10*ROW('Sanitation Data'!D138))),'Data Summary'!CL144="Yes"),OFFSET('Sanitation Data'!$D$6,0,10*ROW('Sanitation Data'!D138)),NA())</f>
        <v>#N/A</v>
      </c>
      <c r="X144" s="100" t="e">
        <f ca="true">+IF(AND(ISNUMBER(OFFSET('Sanitation Data'!$D$10,0,10*ROW('Sanitation Data'!D138))),'Data Summary'!CM144="Yes"),OFFSET('Sanitation Data'!$D$10,0,10*ROW('Sanitation Data'!D138)),NA())</f>
        <v>#N/A</v>
      </c>
      <c r="Y144" s="100" t="e">
        <f ca="true">+IF(AND(ISNUMBER(OFFSET('Sanitation Data'!$D$11,0,10*ROW('Sanitation Data'!D138))),'Data Summary'!CN144="Yes"),OFFSET('Sanitation Data'!$D$11,0,10*ROW('Sanitation Data'!D138)),NA())</f>
        <v>#N/A</v>
      </c>
      <c r="Z144" s="100" t="e">
        <f ca="true">+IF(AND(ISNUMBER(OFFSET('Sanitation Data'!$D$12,0,10*ROW('Sanitation Data'!D138))),'Data Summary'!CO144="Yes"),OFFSET('Sanitation Data'!$D$12,0,10*ROW('Sanitation Data'!D138)),NA())</f>
        <v>#N/A</v>
      </c>
      <c r="AA144" s="100" t="e">
        <f ca="true">+IF(AND(ISNUMBER(OFFSET('Sanitation Data'!$E$4,0,10*ROW('Sanitation Data'!E138))),'Data Summary'!CP144="Yes"),100-OFFSET('Sanitation Data'!$E$4,0,10*ROW('Sanitation Data'!E138)),NA())</f>
        <v>#N/A</v>
      </c>
      <c r="AB144" s="100" t="e">
        <f ca="true">+IF(AND(ISNUMBER(OFFSET('Sanitation Data'!$E$6,0,10*ROW('Sanitation Data'!E138))),'Data Summary'!CQ144="Yes"),OFFSET('Sanitation Data'!$E$6,0,10*ROW('Sanitation Data'!E138)),NA())</f>
        <v>#N/A</v>
      </c>
      <c r="AC144" s="100" t="e">
        <f ca="true">+IF(AND(ISNUMBER(OFFSET('Sanitation Data'!$E$10,0,10*ROW('Sanitation Data'!E138))),'Data Summary'!CR144="Yes"),OFFSET('Sanitation Data'!$E$10,0,10*ROW('Sanitation Data'!E138)),NA())</f>
        <v>#N/A</v>
      </c>
      <c r="AD144" s="100" t="e">
        <f ca="true">+IF(AND(ISNUMBER(OFFSET('Sanitation Data'!$E$11,0,10*ROW('Sanitation Data'!E138))),'Data Summary'!CS144="Yes"),OFFSET('Sanitation Data'!$E$11,0,10*ROW('Sanitation Data'!E138)),NA())</f>
        <v>#N/A</v>
      </c>
      <c r="AE144" s="100" t="e">
        <f ca="true">+IF(AND(ISNUMBER(OFFSET('Sanitation Data'!$E$12,0,10*ROW('Sanitation Data'!E138))),'Data Summary'!CT144="Yes"),OFFSET('Sanitation Data'!$E$12,0,10*ROW('Sanitation Data'!E138)),NA())</f>
        <v>#N/A</v>
      </c>
      <c r="AF144" s="100" t="e">
        <f ca="true">+IF(AND(ISNUMBER(OFFSET('Sanitation Data'!$F$4,0,10*ROW('Sanitation Data'!F138))),'Data Summary'!CU144="Yes"),100-OFFSET('Sanitation Data'!$F$4,0,10*ROW('Sanitation Data'!F138)),NA())</f>
        <v>#N/A</v>
      </c>
      <c r="AG144" s="100" t="e">
        <f ca="true">+IF(AND(ISNUMBER(OFFSET('Sanitation Data'!$F$6,0,10*ROW('Sanitation Data'!F138))),'Data Summary'!CV144="Yes"),OFFSET('Sanitation Data'!$F$6,0,10*ROW('Sanitation Data'!F138)),NA())</f>
        <v>#N/A</v>
      </c>
      <c r="AH144" s="100" t="e">
        <f ca="true">+IF(AND(ISNUMBER(OFFSET('Sanitation Data'!$F$10,0,10*ROW('Sanitation Data'!F138))),'Data Summary'!CW144="Yes"),OFFSET('Sanitation Data'!$F$10,0,10*ROW('Sanitation Data'!F138)),NA())</f>
        <v>#N/A</v>
      </c>
      <c r="AI144" s="100" t="e">
        <f ca="true">+IF(AND(ISNUMBER(OFFSET('Sanitation Data'!$F$11,0,10*ROW('Sanitation Data'!F138))),'Data Summary'!CX144="Yes"),OFFSET('Sanitation Data'!$F$11,0,10*ROW('Sanitation Data'!F138)),NA())</f>
        <v>#N/A</v>
      </c>
      <c r="AJ144" s="100" t="e">
        <f ca="true">+IF(AND(ISNUMBER(OFFSET('Sanitation Data'!$F$12,0,10*ROW('Sanitation Data'!F138))),'Data Summary'!CY144="Yes"),OFFSET('Sanitation Data'!$F$12,0,10*ROW('Sanitation Data'!F138)),NA())</f>
        <v>#N/A</v>
      </c>
      <c r="AK144" s="100" t="e">
        <f ca="true">+IF(AND(ISNUMBER(OFFSET('Sanitation Data'!$G$4,0,10*ROW('Sanitation Data'!G138))),'Data Summary'!CZ144="Yes"),100-OFFSET('Sanitation Data'!$G$4,0,10*ROW('Sanitation Data'!G138)),NA())</f>
        <v>#N/A</v>
      </c>
      <c r="AL144" s="100" t="e">
        <f ca="true">+IF(AND(ISNUMBER(OFFSET('Sanitation Data'!$G$6,0,10*ROW('Sanitation Data'!G138))),'Data Summary'!DA144="Yes"),OFFSET('Sanitation Data'!$G$6,0,10*ROW('Sanitation Data'!G138)),NA())</f>
        <v>#N/A</v>
      </c>
      <c r="AM144" s="100" t="e">
        <f ca="true">+IF(AND(ISNUMBER(OFFSET('Sanitation Data'!$G$10,0,10*ROW('Sanitation Data'!G138))),'Data Summary'!DB144="Yes"),OFFSET('Sanitation Data'!$G$10,0,10*ROW('Sanitation Data'!G138)),NA())</f>
        <v>#N/A</v>
      </c>
      <c r="AN144" s="100" t="e">
        <f ca="true">+IF(AND(ISNUMBER(OFFSET('Sanitation Data'!$G$11,0,10*ROW('Sanitation Data'!G138))),'Data Summary'!DC144="Yes"),OFFSET('Sanitation Data'!$G$11,0,10*ROW('Sanitation Data'!G138)),NA())</f>
        <v>#N/A</v>
      </c>
      <c r="AO144" s="100" t="e">
        <f ca="true">+IF(AND(ISNUMBER(OFFSET('Sanitation Data'!$G$12,0,10*ROW('Sanitation Data'!G138))),'Data Summary'!DD144="Yes"),OFFSET('Sanitation Data'!$G$12,0,10*ROW('Sanitation Data'!G138)),NA())</f>
        <v>#N/A</v>
      </c>
      <c r="AP144" s="100" t="e">
        <f ca="true">+IF(AND(ISNUMBER(OFFSET('Sanitation Data'!$H$4,0,10*ROW('Sanitation Data'!H138))),'Data Summary'!DE144="Yes"),100-OFFSET('Sanitation Data'!$H$4,0,10*ROW('Sanitation Data'!H138)),NA())</f>
        <v>#N/A</v>
      </c>
      <c r="AQ144" s="100" t="e">
        <f ca="true">+IF(AND(ISNUMBER(OFFSET('Sanitation Data'!$H$6,0,10*ROW('Sanitation Data'!H138))),'Data Summary'!DF144="Yes"),OFFSET('Sanitation Data'!$H$6,0,10*ROW('Sanitation Data'!H138)),NA())</f>
        <v>#N/A</v>
      </c>
      <c r="AR144" s="100" t="e">
        <f ca="true">+IF(AND(ISNUMBER(OFFSET('Sanitation Data'!$H$10,0,10*ROW('Sanitation Data'!H138))),'Data Summary'!DG144="Yes"),OFFSET('Sanitation Data'!$H$10,0,10*ROW('Sanitation Data'!H138)),NA())</f>
        <v>#N/A</v>
      </c>
      <c r="AS144" s="100" t="e">
        <f ca="true">+IF(AND(ISNUMBER(OFFSET('Sanitation Data'!$H$11,0,10*ROW('Sanitation Data'!H138))),'Data Summary'!DH144="Yes"),OFFSET('Sanitation Data'!$H$11,0,10*ROW('Sanitation Data'!H138)),NA())</f>
        <v>#N/A</v>
      </c>
      <c r="AT144" s="100" t="e">
        <f ca="true">+IF(AND(ISNUMBER(OFFSET('Sanitation Data'!$H$12,0,10*ROW('Sanitation Data'!H138))),'Data Summary'!DI144="Yes"),OFFSET('Sanitation Data'!$H$12,0,10*ROW('Sanitation Data'!H138)),NA())</f>
        <v>#N/A</v>
      </c>
      <c r="AU144" s="100" t="e">
        <f ca="true">+IF(AND(ISNUMBER(OFFSET('Sanitation Data'!$I$4,0,10*ROW('Sanitation Data'!I138))),'Data Summary'!DJ144="Yes"),100-OFFSET('Sanitation Data'!$I$4,0,10*ROW('Sanitation Data'!I138)),NA())</f>
        <v>#N/A</v>
      </c>
      <c r="AV144" s="100" t="e">
        <f ca="true">+IF(AND(ISNUMBER(OFFSET('Sanitation Data'!$I$6,0,10*ROW('Sanitation Data'!I138))),'Data Summary'!DK144="Yes"),OFFSET('Sanitation Data'!$I$6,0,10*ROW('Sanitation Data'!I138)),NA())</f>
        <v>#N/A</v>
      </c>
      <c r="AW144" s="100" t="e">
        <f ca="true">+IF(AND(ISNUMBER(OFFSET('Sanitation Data'!$I$10,0,10*ROW('Sanitation Data'!I138))),'Data Summary'!DL144="Yes"),OFFSET('Sanitation Data'!$I$10,0,10*ROW('Sanitation Data'!I138)),NA())</f>
        <v>#N/A</v>
      </c>
      <c r="AX144" s="100" t="e">
        <f ca="true">+IF(AND(ISNUMBER(OFFSET('Sanitation Data'!$I$11,0,10*ROW('Sanitation Data'!I138))),'Data Summary'!DM144="Yes"),OFFSET('Sanitation Data'!$I$11,0,10*ROW('Sanitation Data'!I138)),NA())</f>
        <v>#N/A</v>
      </c>
      <c r="AY144" s="100" t="e">
        <f ca="true">+IF(AND(ISNUMBER(OFFSET('Sanitation Data'!$I$12,0,10*ROW('Sanitation Data'!I138))),'Data Summary'!DN144="Yes"),OFFSET('Sanitation Data'!$I$12,0,10*ROW('Sanitation Data'!I138)),NA())</f>
        <v>#N/A</v>
      </c>
      <c r="AZ144" s="101" t="e">
        <f ca="true">+IF(AND(ISNUMBER(OFFSET('Hygiene Data'!$D$5,0,10*ROW('Hygiene Data'!D138))),'Data Summary'!DO144="Yes"),OFFSET('Hygiene Data'!$D$5,0,10*ROW('Hygiene Data'!D138)),NA())</f>
        <v>#N/A</v>
      </c>
      <c r="BA144" s="101" t="e">
        <f ca="true">+IF(AND(ISNUMBER(OFFSET('Hygiene Data'!$D$7,0,10*ROW('Hygiene Data'!D138))),'Data Summary'!DP144="Yes"),OFFSET('Hygiene Data'!$D$7,0,10*ROW('Hygiene Data'!D138)),NA())</f>
        <v>#N/A</v>
      </c>
      <c r="BB144" s="101" t="e">
        <f ca="true">+IF(AND(ISNUMBER(OFFSET('Hygiene Data'!$D$9,0,10*ROW('Hygiene Data'!D138))),'Data Summary'!DQ144="Yes"),OFFSET('Hygiene Data'!$D$9,0,10*ROW('Hygiene Data'!D138)),NA())</f>
        <v>#N/A</v>
      </c>
      <c r="BC144" s="101" t="e">
        <f ca="true">+IF(AND(ISNUMBER(OFFSET('Hygiene Data'!$E$5,0,10*ROW('Hygiene Data'!E138))),'Data Summary'!DR144="Yes"),OFFSET('Hygiene Data'!$E$5,0,10*ROW('Hygiene Data'!E138)),NA())</f>
        <v>#N/A</v>
      </c>
      <c r="BD144" s="101" t="e">
        <f ca="true">+IF(AND(ISNUMBER(OFFSET('Hygiene Data'!$E$7,0,10*ROW('Hygiene Data'!E138))),'Data Summary'!DS144="Yes"),OFFSET('Hygiene Data'!$E$7,0,10*ROW('Hygiene Data'!E138)),NA())</f>
        <v>#N/A</v>
      </c>
      <c r="BE144" s="101" t="e">
        <f ca="true">+IF(AND(ISNUMBER(OFFSET('Hygiene Data'!$E$9,0,10*ROW('Hygiene Data'!E138))),'Data Summary'!DT144="Yes"),OFFSET('Hygiene Data'!$E$9,0,10*ROW('Hygiene Data'!E138)),NA())</f>
        <v>#N/A</v>
      </c>
      <c r="BF144" s="101" t="e">
        <f ca="true">+IF(AND(ISNUMBER(OFFSET('Hygiene Data'!$F$5,0,10*ROW('Hygiene Data'!F138))),'Data Summary'!DU144="Yes"),OFFSET('Hygiene Data'!$F$5,0,10*ROW('Hygiene Data'!F138)),NA())</f>
        <v>#N/A</v>
      </c>
      <c r="BG144" s="101" t="e">
        <f ca="true">+IF(AND(ISNUMBER(OFFSET('Hygiene Data'!$F$7,0,10*ROW('Hygiene Data'!F138))),'Data Summary'!DV144="Yes"),OFFSET('Hygiene Data'!$F$7,0,10*ROW('Hygiene Data'!F138)),NA())</f>
        <v>#N/A</v>
      </c>
      <c r="BH144" s="101" t="e">
        <f ca="true">+IF(AND(ISNUMBER(OFFSET('Hygiene Data'!$F$9,0,10*ROW('Hygiene Data'!F138))),'Data Summary'!DW144="Yes"),OFFSET('Hygiene Data'!$F$9,0,10*ROW('Hygiene Data'!F138)),NA())</f>
        <v>#N/A</v>
      </c>
      <c r="BI144" s="101" t="e">
        <f ca="true">+IF(AND(ISNUMBER(OFFSET('Hygiene Data'!$G$5,0,10*ROW('Hygiene Data'!G138))),'Data Summary'!DX144="Yes"),OFFSET('Hygiene Data'!$G$5,0,10*ROW('Hygiene Data'!G138)),NA())</f>
        <v>#N/A</v>
      </c>
      <c r="BJ144" s="101" t="e">
        <f ca="true">+IF(AND(ISNUMBER(OFFSET('Hygiene Data'!$G$7,0,10*ROW('Hygiene Data'!G138))),'Data Summary'!DY144="Yes"),OFFSET('Hygiene Data'!$G$7,0,10*ROW('Hygiene Data'!G138)),NA())</f>
        <v>#N/A</v>
      </c>
      <c r="BK144" s="101" t="e">
        <f ca="true">+IF(AND(ISNUMBER(OFFSET('Hygiene Data'!$G$9,0,10*ROW('Hygiene Data'!G138))),'Data Summary'!DZ144="Yes"),OFFSET('Hygiene Data'!$G$9,0,10*ROW('Hygiene Data'!G138)),NA())</f>
        <v>#N/A</v>
      </c>
      <c r="BL144" s="101" t="e">
        <f ca="true">+IF(AND(ISNUMBER(OFFSET('Hygiene Data'!$H$5,0,10*ROW('Hygiene Data'!H138))),'Data Summary'!EA144="Yes"),OFFSET('Hygiene Data'!$H$5,0,10*ROW('Hygiene Data'!H138)),NA())</f>
        <v>#N/A</v>
      </c>
      <c r="BM144" s="101" t="e">
        <f ca="true">+IF(AND(ISNUMBER(OFFSET('Hygiene Data'!$H$7,0,10*ROW('Hygiene Data'!H138))),'Data Summary'!EB144="Yes"),OFFSET('Hygiene Data'!$H$7,0,10*ROW('Hygiene Data'!H138)),NA())</f>
        <v>#N/A</v>
      </c>
      <c r="BN144" s="101" t="e">
        <f ca="true">+IF(AND(ISNUMBER(OFFSET('Hygiene Data'!$H$9,0,10*ROW('Hygiene Data'!H138))),'Data Summary'!EC144="Yes"),OFFSET('Hygiene Data'!$H$9,0,10*ROW('Hygiene Data'!H138)),NA())</f>
        <v>#N/A</v>
      </c>
      <c r="BO144" s="101" t="e">
        <f ca="true">+IF(AND(ISNUMBER(OFFSET('Hygiene Data'!$I$5,0,10*ROW('Hygiene Data'!I138))),'Data Summary'!ED144="Yes"),OFFSET('Hygiene Data'!$I$5,0,10*ROW('Hygiene Data'!I138)),NA())</f>
        <v>#N/A</v>
      </c>
      <c r="BP144" s="101" t="e">
        <f ca="true">+IF(AND(ISNUMBER(OFFSET('Hygiene Data'!$I$7,0,10*ROW('Hygiene Data'!I138))),'Data Summary'!EE144="Yes"),OFFSET('Hygiene Data'!$I$7,0,10*ROW('Hygiene Data'!I138)),NA())</f>
        <v>#N/A</v>
      </c>
      <c r="BQ144" s="101" t="e">
        <f ca="true">+IF(AND(ISNUMBER(OFFSET('Hygiene Data'!$I$9,0,10*ROW('Hygiene Data'!I138))),'Data Summary'!EF144="Yes"),OFFSET('Hygiene Data'!$I$9,0,10*ROW('Hygiene Data'!I138)),NA())</f>
        <v>#N/A</v>
      </c>
    </row>
    <row xmlns:x14ac="http://schemas.microsoft.com/office/spreadsheetml/2009/9/ac" r="145" x14ac:dyDescent="0.2">
      <c r="A145" s="362" t="e">
        <f ca="true">+RIGHT('Data Summary'!A145,LEN('Data Summary'!A145)-9)</f>
        <v>#VALUE!</v>
      </c>
      <c r="B145" s="38" t="str">
        <f ca="true">+IF(ISTEXT('Data Summary'!B145),'Data Summary'!B145,"")</f>
        <v/>
      </c>
      <c r="C145" s="361" t="e">
        <f ca="true">+VALUE('Data Summary'!C145)</f>
        <v>#VALUE!</v>
      </c>
      <c r="D145" s="99" t="e">
        <f ca="true">+IF(AND(ISNUMBER(OFFSET('Water Data'!$D$4,0,10*ROW('Water Data'!D139))),'Data Summary'!BS145="Yes"),100-OFFSET('Water Data'!$D$4,0,10*ROW('Water Data'!D139)),NA())</f>
        <v>#N/A</v>
      </c>
      <c r="E145" s="99" t="e">
        <f ca="true">+IF(AND(ISNUMBER(OFFSET('Water Data'!$D$6,0,10*ROW('Water Data'!D139))),'Data Summary'!BT145="Yes"),OFFSET('Water Data'!$D$6,0,10*ROW('Water Data'!D139)),NA())</f>
        <v>#N/A</v>
      </c>
      <c r="F145" s="99" t="e">
        <f ca="true">+IF(AND(ISNUMBER(OFFSET('Water Data'!$D$9,0,10*ROW('Water Data'!D139))),'Data Summary'!BU145="Yes"),OFFSET('Water Data'!$D$9,0,10*ROW('Water Data'!D139)),NA())</f>
        <v>#N/A</v>
      </c>
      <c r="G145" s="99" t="e">
        <f ca="true">+IF(AND(ISNUMBER(OFFSET('Water Data'!$E$4,0,10*ROW('Water Data'!E139))),'Data Summary'!BV145="Yes"),100-OFFSET('Water Data'!$E$4,0,10*ROW('Water Data'!E139)),NA())</f>
        <v>#N/A</v>
      </c>
      <c r="H145" s="99" t="e">
        <f ca="true">+IF(AND(ISNUMBER(OFFSET('Water Data'!$E$6,0,10*ROW('Water Data'!E139))),'Data Summary'!BW145="Yes"),OFFSET('Water Data'!$E$6,0,10*ROW('Water Data'!E139)),NA())</f>
        <v>#N/A</v>
      </c>
      <c r="I145" s="99" t="e">
        <f ca="true">+IF(AND(ISNUMBER(OFFSET('Water Data'!$E$9,0,10*ROW('Water Data'!E139))),'Data Summary'!BX145="Yes"),OFFSET('Water Data'!$E$9,0,10*ROW('Water Data'!E139)),NA())</f>
        <v>#N/A</v>
      </c>
      <c r="J145" s="99" t="e">
        <f ca="true">+IF(AND(ISNUMBER(OFFSET('Water Data'!$F$4,0,10*ROW('Water Data'!F139))),'Data Summary'!BY145="Yes"),100-OFFSET('Water Data'!$F$4,0,10*ROW('Water Data'!F139)),NA())</f>
        <v>#N/A</v>
      </c>
      <c r="K145" s="99" t="e">
        <f ca="true">+IF(AND(ISNUMBER(OFFSET('Water Data'!$F$6,0,10*ROW('Water Data'!F139))),'Data Summary'!BZ145="Yes"),OFFSET('Water Data'!$F$6,0,10*ROW('Water Data'!F139)),NA())</f>
        <v>#N/A</v>
      </c>
      <c r="L145" s="99" t="e">
        <f ca="true">+IF(AND(ISNUMBER(OFFSET('Water Data'!$F$9,0,10*ROW('Water Data'!F139))),'Data Summary'!CA145="Yes"),OFFSET('Water Data'!$F$9,0,10*ROW('Water Data'!F139)),NA())</f>
        <v>#N/A</v>
      </c>
      <c r="M145" s="99" t="e">
        <f ca="true">+IF(AND(ISNUMBER(OFFSET('Water Data'!$G$4,0,10*ROW('Water Data'!G139))),'Data Summary'!CB145="Yes"),100-OFFSET('Water Data'!$G$4,0,10*ROW('Water Data'!G139)),NA())</f>
        <v>#N/A</v>
      </c>
      <c r="N145" s="99" t="e">
        <f ca="true">+IF(AND(ISNUMBER(OFFSET('Water Data'!$G$6,0,10*ROW('Water Data'!G139))),'Data Summary'!CC145="Yes"),OFFSET('Water Data'!$G$6,0,10*ROW('Water Data'!G139)),NA())</f>
        <v>#N/A</v>
      </c>
      <c r="O145" s="99" t="e">
        <f ca="true">+IF(AND(ISNUMBER(OFFSET('Water Data'!$G$9,0,10*ROW('Water Data'!G139))),'Data Summary'!CD145="Yes"),OFFSET('Water Data'!$G$9,0,10*ROW('Water Data'!G139)),NA())</f>
        <v>#N/A</v>
      </c>
      <c r="P145" s="99" t="e">
        <f ca="true">+IF(AND(ISNUMBER(OFFSET('Water Data'!$H$4,0,10*ROW('Water Data'!H139))),'Data Summary'!CE145="Yes"),100-OFFSET('Water Data'!$H$4,0,10*ROW('Water Data'!H139)),NA())</f>
        <v>#N/A</v>
      </c>
      <c r="Q145" s="99" t="e">
        <f ca="true">+IF(AND(ISNUMBER(OFFSET('Water Data'!$H$6,0,10*ROW('Water Data'!H139))),'Data Summary'!CF145="Yes"),OFFSET('Water Data'!$H$6,0,10*ROW('Water Data'!H139)),NA())</f>
        <v>#N/A</v>
      </c>
      <c r="R145" s="99" t="e">
        <f ca="true">+IF(AND(ISNUMBER(OFFSET('Water Data'!$H$9,0,10*ROW('Water Data'!H139))),'Data Summary'!CG145="Yes"),OFFSET('Water Data'!$H$9,0,10*ROW('Water Data'!H139)),NA())</f>
        <v>#N/A</v>
      </c>
      <c r="S145" s="99" t="e">
        <f ca="true">+IF(AND(ISNUMBER(OFFSET('Water Data'!$I$4,0,10*ROW('Water Data'!I139))),'Data Summary'!CH145="Yes"),100-OFFSET('Water Data'!$I$4,0,10*ROW('Water Data'!I139)),NA())</f>
        <v>#N/A</v>
      </c>
      <c r="T145" s="99" t="e">
        <f ca="true">+IF(AND(ISNUMBER(OFFSET('Water Data'!$I$6,0,10*ROW('Water Data'!I139))),'Data Summary'!CI145="Yes"),OFFSET('Water Data'!$I$6,0,10*ROW('Water Data'!I139)),NA())</f>
        <v>#N/A</v>
      </c>
      <c r="U145" s="99" t="e">
        <f ca="true">+IF(AND(ISNUMBER(OFFSET('Water Data'!$I$9,0,10*ROW('Water Data'!I139))),'Data Summary'!CJ145="Yes"),OFFSET('Water Data'!$I$9,0,10*ROW('Water Data'!I139)),NA())</f>
        <v>#N/A</v>
      </c>
      <c r="V145" s="100" t="e">
        <f ca="true">+IF(AND(ISNUMBER(OFFSET('Sanitation Data'!$D$4,0,10*ROW('Sanitation Data'!D139))),'Data Summary'!CK145="Yes"),100-OFFSET('Sanitation Data'!$D$4,0,10*ROW('Sanitation Data'!D139)),NA())</f>
        <v>#N/A</v>
      </c>
      <c r="W145" s="100" t="e">
        <f ca="true">+IF(AND(ISNUMBER(OFFSET('Sanitation Data'!$D$6,0,10*ROW('Sanitation Data'!D139))),'Data Summary'!CL145="Yes"),OFFSET('Sanitation Data'!$D$6,0,10*ROW('Sanitation Data'!D139)),NA())</f>
        <v>#N/A</v>
      </c>
      <c r="X145" s="100" t="e">
        <f ca="true">+IF(AND(ISNUMBER(OFFSET('Sanitation Data'!$D$10,0,10*ROW('Sanitation Data'!D139))),'Data Summary'!CM145="Yes"),OFFSET('Sanitation Data'!$D$10,0,10*ROW('Sanitation Data'!D139)),NA())</f>
        <v>#N/A</v>
      </c>
      <c r="Y145" s="100" t="e">
        <f ca="true">+IF(AND(ISNUMBER(OFFSET('Sanitation Data'!$D$11,0,10*ROW('Sanitation Data'!D139))),'Data Summary'!CN145="Yes"),OFFSET('Sanitation Data'!$D$11,0,10*ROW('Sanitation Data'!D139)),NA())</f>
        <v>#N/A</v>
      </c>
      <c r="Z145" s="100" t="e">
        <f ca="true">+IF(AND(ISNUMBER(OFFSET('Sanitation Data'!$D$12,0,10*ROW('Sanitation Data'!D139))),'Data Summary'!CO145="Yes"),OFFSET('Sanitation Data'!$D$12,0,10*ROW('Sanitation Data'!D139)),NA())</f>
        <v>#N/A</v>
      </c>
      <c r="AA145" s="100" t="e">
        <f ca="true">+IF(AND(ISNUMBER(OFFSET('Sanitation Data'!$E$4,0,10*ROW('Sanitation Data'!E139))),'Data Summary'!CP145="Yes"),100-OFFSET('Sanitation Data'!$E$4,0,10*ROW('Sanitation Data'!E139)),NA())</f>
        <v>#N/A</v>
      </c>
      <c r="AB145" s="100" t="e">
        <f ca="true">+IF(AND(ISNUMBER(OFFSET('Sanitation Data'!$E$6,0,10*ROW('Sanitation Data'!E139))),'Data Summary'!CQ145="Yes"),OFFSET('Sanitation Data'!$E$6,0,10*ROW('Sanitation Data'!E139)),NA())</f>
        <v>#N/A</v>
      </c>
      <c r="AC145" s="100" t="e">
        <f ca="true">+IF(AND(ISNUMBER(OFFSET('Sanitation Data'!$E$10,0,10*ROW('Sanitation Data'!E139))),'Data Summary'!CR145="Yes"),OFFSET('Sanitation Data'!$E$10,0,10*ROW('Sanitation Data'!E139)),NA())</f>
        <v>#N/A</v>
      </c>
      <c r="AD145" s="100" t="e">
        <f ca="true">+IF(AND(ISNUMBER(OFFSET('Sanitation Data'!$E$11,0,10*ROW('Sanitation Data'!E139))),'Data Summary'!CS145="Yes"),OFFSET('Sanitation Data'!$E$11,0,10*ROW('Sanitation Data'!E139)),NA())</f>
        <v>#N/A</v>
      </c>
      <c r="AE145" s="100" t="e">
        <f ca="true">+IF(AND(ISNUMBER(OFFSET('Sanitation Data'!$E$12,0,10*ROW('Sanitation Data'!E139))),'Data Summary'!CT145="Yes"),OFFSET('Sanitation Data'!$E$12,0,10*ROW('Sanitation Data'!E139)),NA())</f>
        <v>#N/A</v>
      </c>
      <c r="AF145" s="100" t="e">
        <f ca="true">+IF(AND(ISNUMBER(OFFSET('Sanitation Data'!$F$4,0,10*ROW('Sanitation Data'!F139))),'Data Summary'!CU145="Yes"),100-OFFSET('Sanitation Data'!$F$4,0,10*ROW('Sanitation Data'!F139)),NA())</f>
        <v>#N/A</v>
      </c>
      <c r="AG145" s="100" t="e">
        <f ca="true">+IF(AND(ISNUMBER(OFFSET('Sanitation Data'!$F$6,0,10*ROW('Sanitation Data'!F139))),'Data Summary'!CV145="Yes"),OFFSET('Sanitation Data'!$F$6,0,10*ROW('Sanitation Data'!F139)),NA())</f>
        <v>#N/A</v>
      </c>
      <c r="AH145" s="100" t="e">
        <f ca="true">+IF(AND(ISNUMBER(OFFSET('Sanitation Data'!$F$10,0,10*ROW('Sanitation Data'!F139))),'Data Summary'!CW145="Yes"),OFFSET('Sanitation Data'!$F$10,0,10*ROW('Sanitation Data'!F139)),NA())</f>
        <v>#N/A</v>
      </c>
      <c r="AI145" s="100" t="e">
        <f ca="true">+IF(AND(ISNUMBER(OFFSET('Sanitation Data'!$F$11,0,10*ROW('Sanitation Data'!F139))),'Data Summary'!CX145="Yes"),OFFSET('Sanitation Data'!$F$11,0,10*ROW('Sanitation Data'!F139)),NA())</f>
        <v>#N/A</v>
      </c>
      <c r="AJ145" s="100" t="e">
        <f ca="true">+IF(AND(ISNUMBER(OFFSET('Sanitation Data'!$F$12,0,10*ROW('Sanitation Data'!F139))),'Data Summary'!CY145="Yes"),OFFSET('Sanitation Data'!$F$12,0,10*ROW('Sanitation Data'!F139)),NA())</f>
        <v>#N/A</v>
      </c>
      <c r="AK145" s="100" t="e">
        <f ca="true">+IF(AND(ISNUMBER(OFFSET('Sanitation Data'!$G$4,0,10*ROW('Sanitation Data'!G139))),'Data Summary'!CZ145="Yes"),100-OFFSET('Sanitation Data'!$G$4,0,10*ROW('Sanitation Data'!G139)),NA())</f>
        <v>#N/A</v>
      </c>
      <c r="AL145" s="100" t="e">
        <f ca="true">+IF(AND(ISNUMBER(OFFSET('Sanitation Data'!$G$6,0,10*ROW('Sanitation Data'!G139))),'Data Summary'!DA145="Yes"),OFFSET('Sanitation Data'!$G$6,0,10*ROW('Sanitation Data'!G139)),NA())</f>
        <v>#N/A</v>
      </c>
      <c r="AM145" s="100" t="e">
        <f ca="true">+IF(AND(ISNUMBER(OFFSET('Sanitation Data'!$G$10,0,10*ROW('Sanitation Data'!G139))),'Data Summary'!DB145="Yes"),OFFSET('Sanitation Data'!$G$10,0,10*ROW('Sanitation Data'!G139)),NA())</f>
        <v>#N/A</v>
      </c>
      <c r="AN145" s="100" t="e">
        <f ca="true">+IF(AND(ISNUMBER(OFFSET('Sanitation Data'!$G$11,0,10*ROW('Sanitation Data'!G139))),'Data Summary'!DC145="Yes"),OFFSET('Sanitation Data'!$G$11,0,10*ROW('Sanitation Data'!G139)),NA())</f>
        <v>#N/A</v>
      </c>
      <c r="AO145" s="100" t="e">
        <f ca="true">+IF(AND(ISNUMBER(OFFSET('Sanitation Data'!$G$12,0,10*ROW('Sanitation Data'!G139))),'Data Summary'!DD145="Yes"),OFFSET('Sanitation Data'!$G$12,0,10*ROW('Sanitation Data'!G139)),NA())</f>
        <v>#N/A</v>
      </c>
      <c r="AP145" s="100" t="e">
        <f ca="true">+IF(AND(ISNUMBER(OFFSET('Sanitation Data'!$H$4,0,10*ROW('Sanitation Data'!H139))),'Data Summary'!DE145="Yes"),100-OFFSET('Sanitation Data'!$H$4,0,10*ROW('Sanitation Data'!H139)),NA())</f>
        <v>#N/A</v>
      </c>
      <c r="AQ145" s="100" t="e">
        <f ca="true">+IF(AND(ISNUMBER(OFFSET('Sanitation Data'!$H$6,0,10*ROW('Sanitation Data'!H139))),'Data Summary'!DF145="Yes"),OFFSET('Sanitation Data'!$H$6,0,10*ROW('Sanitation Data'!H139)),NA())</f>
        <v>#N/A</v>
      </c>
      <c r="AR145" s="100" t="e">
        <f ca="true">+IF(AND(ISNUMBER(OFFSET('Sanitation Data'!$H$10,0,10*ROW('Sanitation Data'!H139))),'Data Summary'!DG145="Yes"),OFFSET('Sanitation Data'!$H$10,0,10*ROW('Sanitation Data'!H139)),NA())</f>
        <v>#N/A</v>
      </c>
      <c r="AS145" s="100" t="e">
        <f ca="true">+IF(AND(ISNUMBER(OFFSET('Sanitation Data'!$H$11,0,10*ROW('Sanitation Data'!H139))),'Data Summary'!DH145="Yes"),OFFSET('Sanitation Data'!$H$11,0,10*ROW('Sanitation Data'!H139)),NA())</f>
        <v>#N/A</v>
      </c>
      <c r="AT145" s="100" t="e">
        <f ca="true">+IF(AND(ISNUMBER(OFFSET('Sanitation Data'!$H$12,0,10*ROW('Sanitation Data'!H139))),'Data Summary'!DI145="Yes"),OFFSET('Sanitation Data'!$H$12,0,10*ROW('Sanitation Data'!H139)),NA())</f>
        <v>#N/A</v>
      </c>
      <c r="AU145" s="100" t="e">
        <f ca="true">+IF(AND(ISNUMBER(OFFSET('Sanitation Data'!$I$4,0,10*ROW('Sanitation Data'!I139))),'Data Summary'!DJ145="Yes"),100-OFFSET('Sanitation Data'!$I$4,0,10*ROW('Sanitation Data'!I139)),NA())</f>
        <v>#N/A</v>
      </c>
      <c r="AV145" s="100" t="e">
        <f ca="true">+IF(AND(ISNUMBER(OFFSET('Sanitation Data'!$I$6,0,10*ROW('Sanitation Data'!I139))),'Data Summary'!DK145="Yes"),OFFSET('Sanitation Data'!$I$6,0,10*ROW('Sanitation Data'!I139)),NA())</f>
        <v>#N/A</v>
      </c>
      <c r="AW145" s="100" t="e">
        <f ca="true">+IF(AND(ISNUMBER(OFFSET('Sanitation Data'!$I$10,0,10*ROW('Sanitation Data'!I139))),'Data Summary'!DL145="Yes"),OFFSET('Sanitation Data'!$I$10,0,10*ROW('Sanitation Data'!I139)),NA())</f>
        <v>#N/A</v>
      </c>
      <c r="AX145" s="100" t="e">
        <f ca="true">+IF(AND(ISNUMBER(OFFSET('Sanitation Data'!$I$11,0,10*ROW('Sanitation Data'!I139))),'Data Summary'!DM145="Yes"),OFFSET('Sanitation Data'!$I$11,0,10*ROW('Sanitation Data'!I139)),NA())</f>
        <v>#N/A</v>
      </c>
      <c r="AY145" s="100" t="e">
        <f ca="true">+IF(AND(ISNUMBER(OFFSET('Sanitation Data'!$I$12,0,10*ROW('Sanitation Data'!I139))),'Data Summary'!DN145="Yes"),OFFSET('Sanitation Data'!$I$12,0,10*ROW('Sanitation Data'!I139)),NA())</f>
        <v>#N/A</v>
      </c>
      <c r="AZ145" s="101" t="e">
        <f ca="true">+IF(AND(ISNUMBER(OFFSET('Hygiene Data'!$D$5,0,10*ROW('Hygiene Data'!D139))),'Data Summary'!DO145="Yes"),OFFSET('Hygiene Data'!$D$5,0,10*ROW('Hygiene Data'!D139)),NA())</f>
        <v>#N/A</v>
      </c>
      <c r="BA145" s="101" t="e">
        <f ca="true">+IF(AND(ISNUMBER(OFFSET('Hygiene Data'!$D$7,0,10*ROW('Hygiene Data'!D139))),'Data Summary'!DP145="Yes"),OFFSET('Hygiene Data'!$D$7,0,10*ROW('Hygiene Data'!D139)),NA())</f>
        <v>#N/A</v>
      </c>
      <c r="BB145" s="101" t="e">
        <f ca="true">+IF(AND(ISNUMBER(OFFSET('Hygiene Data'!$D$9,0,10*ROW('Hygiene Data'!D139))),'Data Summary'!DQ145="Yes"),OFFSET('Hygiene Data'!$D$9,0,10*ROW('Hygiene Data'!D139)),NA())</f>
        <v>#N/A</v>
      </c>
      <c r="BC145" s="101" t="e">
        <f ca="true">+IF(AND(ISNUMBER(OFFSET('Hygiene Data'!$E$5,0,10*ROW('Hygiene Data'!E139))),'Data Summary'!DR145="Yes"),OFFSET('Hygiene Data'!$E$5,0,10*ROW('Hygiene Data'!E139)),NA())</f>
        <v>#N/A</v>
      </c>
      <c r="BD145" s="101" t="e">
        <f ca="true">+IF(AND(ISNUMBER(OFFSET('Hygiene Data'!$E$7,0,10*ROW('Hygiene Data'!E139))),'Data Summary'!DS145="Yes"),OFFSET('Hygiene Data'!$E$7,0,10*ROW('Hygiene Data'!E139)),NA())</f>
        <v>#N/A</v>
      </c>
      <c r="BE145" s="101" t="e">
        <f ca="true">+IF(AND(ISNUMBER(OFFSET('Hygiene Data'!$E$9,0,10*ROW('Hygiene Data'!E139))),'Data Summary'!DT145="Yes"),OFFSET('Hygiene Data'!$E$9,0,10*ROW('Hygiene Data'!E139)),NA())</f>
        <v>#N/A</v>
      </c>
      <c r="BF145" s="101" t="e">
        <f ca="true">+IF(AND(ISNUMBER(OFFSET('Hygiene Data'!$F$5,0,10*ROW('Hygiene Data'!F139))),'Data Summary'!DU145="Yes"),OFFSET('Hygiene Data'!$F$5,0,10*ROW('Hygiene Data'!F139)),NA())</f>
        <v>#N/A</v>
      </c>
      <c r="BG145" s="101" t="e">
        <f ca="true">+IF(AND(ISNUMBER(OFFSET('Hygiene Data'!$F$7,0,10*ROW('Hygiene Data'!F139))),'Data Summary'!DV145="Yes"),OFFSET('Hygiene Data'!$F$7,0,10*ROW('Hygiene Data'!F139)),NA())</f>
        <v>#N/A</v>
      </c>
      <c r="BH145" s="101" t="e">
        <f ca="true">+IF(AND(ISNUMBER(OFFSET('Hygiene Data'!$F$9,0,10*ROW('Hygiene Data'!F139))),'Data Summary'!DW145="Yes"),OFFSET('Hygiene Data'!$F$9,0,10*ROW('Hygiene Data'!F139)),NA())</f>
        <v>#N/A</v>
      </c>
      <c r="BI145" s="101" t="e">
        <f ca="true">+IF(AND(ISNUMBER(OFFSET('Hygiene Data'!$G$5,0,10*ROW('Hygiene Data'!G139))),'Data Summary'!DX145="Yes"),OFFSET('Hygiene Data'!$G$5,0,10*ROW('Hygiene Data'!G139)),NA())</f>
        <v>#N/A</v>
      </c>
      <c r="BJ145" s="101" t="e">
        <f ca="true">+IF(AND(ISNUMBER(OFFSET('Hygiene Data'!$G$7,0,10*ROW('Hygiene Data'!G139))),'Data Summary'!DY145="Yes"),OFFSET('Hygiene Data'!$G$7,0,10*ROW('Hygiene Data'!G139)),NA())</f>
        <v>#N/A</v>
      </c>
      <c r="BK145" s="101" t="e">
        <f ca="true">+IF(AND(ISNUMBER(OFFSET('Hygiene Data'!$G$9,0,10*ROW('Hygiene Data'!G139))),'Data Summary'!DZ145="Yes"),OFFSET('Hygiene Data'!$G$9,0,10*ROW('Hygiene Data'!G139)),NA())</f>
        <v>#N/A</v>
      </c>
      <c r="BL145" s="101" t="e">
        <f ca="true">+IF(AND(ISNUMBER(OFFSET('Hygiene Data'!$H$5,0,10*ROW('Hygiene Data'!H139))),'Data Summary'!EA145="Yes"),OFFSET('Hygiene Data'!$H$5,0,10*ROW('Hygiene Data'!H139)),NA())</f>
        <v>#N/A</v>
      </c>
      <c r="BM145" s="101" t="e">
        <f ca="true">+IF(AND(ISNUMBER(OFFSET('Hygiene Data'!$H$7,0,10*ROW('Hygiene Data'!H139))),'Data Summary'!EB145="Yes"),OFFSET('Hygiene Data'!$H$7,0,10*ROW('Hygiene Data'!H139)),NA())</f>
        <v>#N/A</v>
      </c>
      <c r="BN145" s="101" t="e">
        <f ca="true">+IF(AND(ISNUMBER(OFFSET('Hygiene Data'!$H$9,0,10*ROW('Hygiene Data'!H139))),'Data Summary'!EC145="Yes"),OFFSET('Hygiene Data'!$H$9,0,10*ROW('Hygiene Data'!H139)),NA())</f>
        <v>#N/A</v>
      </c>
      <c r="BO145" s="101" t="e">
        <f ca="true">+IF(AND(ISNUMBER(OFFSET('Hygiene Data'!$I$5,0,10*ROW('Hygiene Data'!I139))),'Data Summary'!ED145="Yes"),OFFSET('Hygiene Data'!$I$5,0,10*ROW('Hygiene Data'!I139)),NA())</f>
        <v>#N/A</v>
      </c>
      <c r="BP145" s="101" t="e">
        <f ca="true">+IF(AND(ISNUMBER(OFFSET('Hygiene Data'!$I$7,0,10*ROW('Hygiene Data'!I139))),'Data Summary'!EE145="Yes"),OFFSET('Hygiene Data'!$I$7,0,10*ROW('Hygiene Data'!I139)),NA())</f>
        <v>#N/A</v>
      </c>
      <c r="BQ145" s="101" t="e">
        <f ca="true">+IF(AND(ISNUMBER(OFFSET('Hygiene Data'!$I$9,0,10*ROW('Hygiene Data'!I139))),'Data Summary'!EF145="Yes"),OFFSET('Hygiene Data'!$I$9,0,10*ROW('Hygiene Data'!I139)),NA())</f>
        <v>#N/A</v>
      </c>
    </row>
    <row xmlns:x14ac="http://schemas.microsoft.com/office/spreadsheetml/2009/9/ac" r="146" x14ac:dyDescent="0.2">
      <c r="A146" s="362" t="e">
        <f ca="true">+RIGHT('Data Summary'!A146,LEN('Data Summary'!A146)-9)</f>
        <v>#VALUE!</v>
      </c>
      <c r="B146" s="38" t="str">
        <f ca="true">+IF(ISTEXT('Data Summary'!B146),'Data Summary'!B146,"")</f>
        <v/>
      </c>
      <c r="C146" s="361" t="e">
        <f ca="true">+VALUE('Data Summary'!C146)</f>
        <v>#VALUE!</v>
      </c>
      <c r="D146" s="99" t="e">
        <f ca="true">+IF(AND(ISNUMBER(OFFSET('Water Data'!$D$4,0,10*ROW('Water Data'!D140))),'Data Summary'!BS146="Yes"),100-OFFSET('Water Data'!$D$4,0,10*ROW('Water Data'!D140)),NA())</f>
        <v>#N/A</v>
      </c>
      <c r="E146" s="99" t="e">
        <f ca="true">+IF(AND(ISNUMBER(OFFSET('Water Data'!$D$6,0,10*ROW('Water Data'!D140))),'Data Summary'!BT146="Yes"),OFFSET('Water Data'!$D$6,0,10*ROW('Water Data'!D140)),NA())</f>
        <v>#N/A</v>
      </c>
      <c r="F146" s="99" t="e">
        <f ca="true">+IF(AND(ISNUMBER(OFFSET('Water Data'!$D$9,0,10*ROW('Water Data'!D140))),'Data Summary'!BU146="Yes"),OFFSET('Water Data'!$D$9,0,10*ROW('Water Data'!D140)),NA())</f>
        <v>#N/A</v>
      </c>
      <c r="G146" s="99" t="e">
        <f ca="true">+IF(AND(ISNUMBER(OFFSET('Water Data'!$E$4,0,10*ROW('Water Data'!E140))),'Data Summary'!BV146="Yes"),100-OFFSET('Water Data'!$E$4,0,10*ROW('Water Data'!E140)),NA())</f>
        <v>#N/A</v>
      </c>
      <c r="H146" s="99" t="e">
        <f ca="true">+IF(AND(ISNUMBER(OFFSET('Water Data'!$E$6,0,10*ROW('Water Data'!E140))),'Data Summary'!BW146="Yes"),OFFSET('Water Data'!$E$6,0,10*ROW('Water Data'!E140)),NA())</f>
        <v>#N/A</v>
      </c>
      <c r="I146" s="99" t="e">
        <f ca="true">+IF(AND(ISNUMBER(OFFSET('Water Data'!$E$9,0,10*ROW('Water Data'!E140))),'Data Summary'!BX146="Yes"),OFFSET('Water Data'!$E$9,0,10*ROW('Water Data'!E140)),NA())</f>
        <v>#N/A</v>
      </c>
      <c r="J146" s="99" t="e">
        <f ca="true">+IF(AND(ISNUMBER(OFFSET('Water Data'!$F$4,0,10*ROW('Water Data'!F140))),'Data Summary'!BY146="Yes"),100-OFFSET('Water Data'!$F$4,0,10*ROW('Water Data'!F140)),NA())</f>
        <v>#N/A</v>
      </c>
      <c r="K146" s="99" t="e">
        <f ca="true">+IF(AND(ISNUMBER(OFFSET('Water Data'!$F$6,0,10*ROW('Water Data'!F140))),'Data Summary'!BZ146="Yes"),OFFSET('Water Data'!$F$6,0,10*ROW('Water Data'!F140)),NA())</f>
        <v>#N/A</v>
      </c>
      <c r="L146" s="99" t="e">
        <f ca="true">+IF(AND(ISNUMBER(OFFSET('Water Data'!$F$9,0,10*ROW('Water Data'!F140))),'Data Summary'!CA146="Yes"),OFFSET('Water Data'!$F$9,0,10*ROW('Water Data'!F140)),NA())</f>
        <v>#N/A</v>
      </c>
      <c r="M146" s="99" t="e">
        <f ca="true">+IF(AND(ISNUMBER(OFFSET('Water Data'!$G$4,0,10*ROW('Water Data'!G140))),'Data Summary'!CB146="Yes"),100-OFFSET('Water Data'!$G$4,0,10*ROW('Water Data'!G140)),NA())</f>
        <v>#N/A</v>
      </c>
      <c r="N146" s="99" t="e">
        <f ca="true">+IF(AND(ISNUMBER(OFFSET('Water Data'!$G$6,0,10*ROW('Water Data'!G140))),'Data Summary'!CC146="Yes"),OFFSET('Water Data'!$G$6,0,10*ROW('Water Data'!G140)),NA())</f>
        <v>#N/A</v>
      </c>
      <c r="O146" s="99" t="e">
        <f ca="true">+IF(AND(ISNUMBER(OFFSET('Water Data'!$G$9,0,10*ROW('Water Data'!G140))),'Data Summary'!CD146="Yes"),OFFSET('Water Data'!$G$9,0,10*ROW('Water Data'!G140)),NA())</f>
        <v>#N/A</v>
      </c>
      <c r="P146" s="99" t="e">
        <f ca="true">+IF(AND(ISNUMBER(OFFSET('Water Data'!$H$4,0,10*ROW('Water Data'!H140))),'Data Summary'!CE146="Yes"),100-OFFSET('Water Data'!$H$4,0,10*ROW('Water Data'!H140)),NA())</f>
        <v>#N/A</v>
      </c>
      <c r="Q146" s="99" t="e">
        <f ca="true">+IF(AND(ISNUMBER(OFFSET('Water Data'!$H$6,0,10*ROW('Water Data'!H140))),'Data Summary'!CF146="Yes"),OFFSET('Water Data'!$H$6,0,10*ROW('Water Data'!H140)),NA())</f>
        <v>#N/A</v>
      </c>
      <c r="R146" s="99" t="e">
        <f ca="true">+IF(AND(ISNUMBER(OFFSET('Water Data'!$H$9,0,10*ROW('Water Data'!H140))),'Data Summary'!CG146="Yes"),OFFSET('Water Data'!$H$9,0,10*ROW('Water Data'!H140)),NA())</f>
        <v>#N/A</v>
      </c>
      <c r="S146" s="99" t="e">
        <f ca="true">+IF(AND(ISNUMBER(OFFSET('Water Data'!$I$4,0,10*ROW('Water Data'!I140))),'Data Summary'!CH146="Yes"),100-OFFSET('Water Data'!$I$4,0,10*ROW('Water Data'!I140)),NA())</f>
        <v>#N/A</v>
      </c>
      <c r="T146" s="99" t="e">
        <f ca="true">+IF(AND(ISNUMBER(OFFSET('Water Data'!$I$6,0,10*ROW('Water Data'!I140))),'Data Summary'!CI146="Yes"),OFFSET('Water Data'!$I$6,0,10*ROW('Water Data'!I140)),NA())</f>
        <v>#N/A</v>
      </c>
      <c r="U146" s="99" t="e">
        <f ca="true">+IF(AND(ISNUMBER(OFFSET('Water Data'!$I$9,0,10*ROW('Water Data'!I140))),'Data Summary'!CJ146="Yes"),OFFSET('Water Data'!$I$9,0,10*ROW('Water Data'!I140)),NA())</f>
        <v>#N/A</v>
      </c>
      <c r="V146" s="100" t="e">
        <f ca="true">+IF(AND(ISNUMBER(OFFSET('Sanitation Data'!$D$4,0,10*ROW('Sanitation Data'!D140))),'Data Summary'!CK146="Yes"),100-OFFSET('Sanitation Data'!$D$4,0,10*ROW('Sanitation Data'!D140)),NA())</f>
        <v>#N/A</v>
      </c>
      <c r="W146" s="100" t="e">
        <f ca="true">+IF(AND(ISNUMBER(OFFSET('Sanitation Data'!$D$6,0,10*ROW('Sanitation Data'!D140))),'Data Summary'!CL146="Yes"),OFFSET('Sanitation Data'!$D$6,0,10*ROW('Sanitation Data'!D140)),NA())</f>
        <v>#N/A</v>
      </c>
      <c r="X146" s="100" t="e">
        <f ca="true">+IF(AND(ISNUMBER(OFFSET('Sanitation Data'!$D$10,0,10*ROW('Sanitation Data'!D140))),'Data Summary'!CM146="Yes"),OFFSET('Sanitation Data'!$D$10,0,10*ROW('Sanitation Data'!D140)),NA())</f>
        <v>#N/A</v>
      </c>
      <c r="Y146" s="100" t="e">
        <f ca="true">+IF(AND(ISNUMBER(OFFSET('Sanitation Data'!$D$11,0,10*ROW('Sanitation Data'!D140))),'Data Summary'!CN146="Yes"),OFFSET('Sanitation Data'!$D$11,0,10*ROW('Sanitation Data'!D140)),NA())</f>
        <v>#N/A</v>
      </c>
      <c r="Z146" s="100" t="e">
        <f ca="true">+IF(AND(ISNUMBER(OFFSET('Sanitation Data'!$D$12,0,10*ROW('Sanitation Data'!D140))),'Data Summary'!CO146="Yes"),OFFSET('Sanitation Data'!$D$12,0,10*ROW('Sanitation Data'!D140)),NA())</f>
        <v>#N/A</v>
      </c>
      <c r="AA146" s="100" t="e">
        <f ca="true">+IF(AND(ISNUMBER(OFFSET('Sanitation Data'!$E$4,0,10*ROW('Sanitation Data'!E140))),'Data Summary'!CP146="Yes"),100-OFFSET('Sanitation Data'!$E$4,0,10*ROW('Sanitation Data'!E140)),NA())</f>
        <v>#N/A</v>
      </c>
      <c r="AB146" s="100" t="e">
        <f ca="true">+IF(AND(ISNUMBER(OFFSET('Sanitation Data'!$E$6,0,10*ROW('Sanitation Data'!E140))),'Data Summary'!CQ146="Yes"),OFFSET('Sanitation Data'!$E$6,0,10*ROW('Sanitation Data'!E140)),NA())</f>
        <v>#N/A</v>
      </c>
      <c r="AC146" s="100" t="e">
        <f ca="true">+IF(AND(ISNUMBER(OFFSET('Sanitation Data'!$E$10,0,10*ROW('Sanitation Data'!E140))),'Data Summary'!CR146="Yes"),OFFSET('Sanitation Data'!$E$10,0,10*ROW('Sanitation Data'!E140)),NA())</f>
        <v>#N/A</v>
      </c>
      <c r="AD146" s="100" t="e">
        <f ca="true">+IF(AND(ISNUMBER(OFFSET('Sanitation Data'!$E$11,0,10*ROW('Sanitation Data'!E140))),'Data Summary'!CS146="Yes"),OFFSET('Sanitation Data'!$E$11,0,10*ROW('Sanitation Data'!E140)),NA())</f>
        <v>#N/A</v>
      </c>
      <c r="AE146" s="100" t="e">
        <f ca="true">+IF(AND(ISNUMBER(OFFSET('Sanitation Data'!$E$12,0,10*ROW('Sanitation Data'!E140))),'Data Summary'!CT146="Yes"),OFFSET('Sanitation Data'!$E$12,0,10*ROW('Sanitation Data'!E140)),NA())</f>
        <v>#N/A</v>
      </c>
      <c r="AF146" s="100" t="e">
        <f ca="true">+IF(AND(ISNUMBER(OFFSET('Sanitation Data'!$F$4,0,10*ROW('Sanitation Data'!F140))),'Data Summary'!CU146="Yes"),100-OFFSET('Sanitation Data'!$F$4,0,10*ROW('Sanitation Data'!F140)),NA())</f>
        <v>#N/A</v>
      </c>
      <c r="AG146" s="100" t="e">
        <f ca="true">+IF(AND(ISNUMBER(OFFSET('Sanitation Data'!$F$6,0,10*ROW('Sanitation Data'!F140))),'Data Summary'!CV146="Yes"),OFFSET('Sanitation Data'!$F$6,0,10*ROW('Sanitation Data'!F140)),NA())</f>
        <v>#N/A</v>
      </c>
      <c r="AH146" s="100" t="e">
        <f ca="true">+IF(AND(ISNUMBER(OFFSET('Sanitation Data'!$F$10,0,10*ROW('Sanitation Data'!F140))),'Data Summary'!CW146="Yes"),OFFSET('Sanitation Data'!$F$10,0,10*ROW('Sanitation Data'!F140)),NA())</f>
        <v>#N/A</v>
      </c>
      <c r="AI146" s="100" t="e">
        <f ca="true">+IF(AND(ISNUMBER(OFFSET('Sanitation Data'!$F$11,0,10*ROW('Sanitation Data'!F140))),'Data Summary'!CX146="Yes"),OFFSET('Sanitation Data'!$F$11,0,10*ROW('Sanitation Data'!F140)),NA())</f>
        <v>#N/A</v>
      </c>
      <c r="AJ146" s="100" t="e">
        <f ca="true">+IF(AND(ISNUMBER(OFFSET('Sanitation Data'!$F$12,0,10*ROW('Sanitation Data'!F140))),'Data Summary'!CY146="Yes"),OFFSET('Sanitation Data'!$F$12,0,10*ROW('Sanitation Data'!F140)),NA())</f>
        <v>#N/A</v>
      </c>
      <c r="AK146" s="100" t="e">
        <f ca="true">+IF(AND(ISNUMBER(OFFSET('Sanitation Data'!$G$4,0,10*ROW('Sanitation Data'!G140))),'Data Summary'!CZ146="Yes"),100-OFFSET('Sanitation Data'!$G$4,0,10*ROW('Sanitation Data'!G140)),NA())</f>
        <v>#N/A</v>
      </c>
      <c r="AL146" s="100" t="e">
        <f ca="true">+IF(AND(ISNUMBER(OFFSET('Sanitation Data'!$G$6,0,10*ROW('Sanitation Data'!G140))),'Data Summary'!DA146="Yes"),OFFSET('Sanitation Data'!$G$6,0,10*ROW('Sanitation Data'!G140)),NA())</f>
        <v>#N/A</v>
      </c>
      <c r="AM146" s="100" t="e">
        <f ca="true">+IF(AND(ISNUMBER(OFFSET('Sanitation Data'!$G$10,0,10*ROW('Sanitation Data'!G140))),'Data Summary'!DB146="Yes"),OFFSET('Sanitation Data'!$G$10,0,10*ROW('Sanitation Data'!G140)),NA())</f>
        <v>#N/A</v>
      </c>
      <c r="AN146" s="100" t="e">
        <f ca="true">+IF(AND(ISNUMBER(OFFSET('Sanitation Data'!$G$11,0,10*ROW('Sanitation Data'!G140))),'Data Summary'!DC146="Yes"),OFFSET('Sanitation Data'!$G$11,0,10*ROW('Sanitation Data'!G140)),NA())</f>
        <v>#N/A</v>
      </c>
      <c r="AO146" s="100" t="e">
        <f ca="true">+IF(AND(ISNUMBER(OFFSET('Sanitation Data'!$G$12,0,10*ROW('Sanitation Data'!G140))),'Data Summary'!DD146="Yes"),OFFSET('Sanitation Data'!$G$12,0,10*ROW('Sanitation Data'!G140)),NA())</f>
        <v>#N/A</v>
      </c>
      <c r="AP146" s="100" t="e">
        <f ca="true">+IF(AND(ISNUMBER(OFFSET('Sanitation Data'!$H$4,0,10*ROW('Sanitation Data'!H140))),'Data Summary'!DE146="Yes"),100-OFFSET('Sanitation Data'!$H$4,0,10*ROW('Sanitation Data'!H140)),NA())</f>
        <v>#N/A</v>
      </c>
      <c r="AQ146" s="100" t="e">
        <f ca="true">+IF(AND(ISNUMBER(OFFSET('Sanitation Data'!$H$6,0,10*ROW('Sanitation Data'!H140))),'Data Summary'!DF146="Yes"),OFFSET('Sanitation Data'!$H$6,0,10*ROW('Sanitation Data'!H140)),NA())</f>
        <v>#N/A</v>
      </c>
      <c r="AR146" s="100" t="e">
        <f ca="true">+IF(AND(ISNUMBER(OFFSET('Sanitation Data'!$H$10,0,10*ROW('Sanitation Data'!H140))),'Data Summary'!DG146="Yes"),OFFSET('Sanitation Data'!$H$10,0,10*ROW('Sanitation Data'!H140)),NA())</f>
        <v>#N/A</v>
      </c>
      <c r="AS146" s="100" t="e">
        <f ca="true">+IF(AND(ISNUMBER(OFFSET('Sanitation Data'!$H$11,0,10*ROW('Sanitation Data'!H140))),'Data Summary'!DH146="Yes"),OFFSET('Sanitation Data'!$H$11,0,10*ROW('Sanitation Data'!H140)),NA())</f>
        <v>#N/A</v>
      </c>
      <c r="AT146" s="100" t="e">
        <f ca="true">+IF(AND(ISNUMBER(OFFSET('Sanitation Data'!$H$12,0,10*ROW('Sanitation Data'!H140))),'Data Summary'!DI146="Yes"),OFFSET('Sanitation Data'!$H$12,0,10*ROW('Sanitation Data'!H140)),NA())</f>
        <v>#N/A</v>
      </c>
      <c r="AU146" s="100" t="e">
        <f ca="true">+IF(AND(ISNUMBER(OFFSET('Sanitation Data'!$I$4,0,10*ROW('Sanitation Data'!I140))),'Data Summary'!DJ146="Yes"),100-OFFSET('Sanitation Data'!$I$4,0,10*ROW('Sanitation Data'!I140)),NA())</f>
        <v>#N/A</v>
      </c>
      <c r="AV146" s="100" t="e">
        <f ca="true">+IF(AND(ISNUMBER(OFFSET('Sanitation Data'!$I$6,0,10*ROW('Sanitation Data'!I140))),'Data Summary'!DK146="Yes"),OFFSET('Sanitation Data'!$I$6,0,10*ROW('Sanitation Data'!I140)),NA())</f>
        <v>#N/A</v>
      </c>
      <c r="AW146" s="100" t="e">
        <f ca="true">+IF(AND(ISNUMBER(OFFSET('Sanitation Data'!$I$10,0,10*ROW('Sanitation Data'!I140))),'Data Summary'!DL146="Yes"),OFFSET('Sanitation Data'!$I$10,0,10*ROW('Sanitation Data'!I140)),NA())</f>
        <v>#N/A</v>
      </c>
      <c r="AX146" s="100" t="e">
        <f ca="true">+IF(AND(ISNUMBER(OFFSET('Sanitation Data'!$I$11,0,10*ROW('Sanitation Data'!I140))),'Data Summary'!DM146="Yes"),OFFSET('Sanitation Data'!$I$11,0,10*ROW('Sanitation Data'!I140)),NA())</f>
        <v>#N/A</v>
      </c>
      <c r="AY146" s="100" t="e">
        <f ca="true">+IF(AND(ISNUMBER(OFFSET('Sanitation Data'!$I$12,0,10*ROW('Sanitation Data'!I140))),'Data Summary'!DN146="Yes"),OFFSET('Sanitation Data'!$I$12,0,10*ROW('Sanitation Data'!I140)),NA())</f>
        <v>#N/A</v>
      </c>
      <c r="AZ146" s="101" t="e">
        <f ca="true">+IF(AND(ISNUMBER(OFFSET('Hygiene Data'!$D$5,0,10*ROW('Hygiene Data'!D140))),'Data Summary'!DO146="Yes"),OFFSET('Hygiene Data'!$D$5,0,10*ROW('Hygiene Data'!D140)),NA())</f>
        <v>#N/A</v>
      </c>
      <c r="BA146" s="101" t="e">
        <f ca="true">+IF(AND(ISNUMBER(OFFSET('Hygiene Data'!$D$7,0,10*ROW('Hygiene Data'!D140))),'Data Summary'!DP146="Yes"),OFFSET('Hygiene Data'!$D$7,0,10*ROW('Hygiene Data'!D140)),NA())</f>
        <v>#N/A</v>
      </c>
      <c r="BB146" s="101" t="e">
        <f ca="true">+IF(AND(ISNUMBER(OFFSET('Hygiene Data'!$D$9,0,10*ROW('Hygiene Data'!D140))),'Data Summary'!DQ146="Yes"),OFFSET('Hygiene Data'!$D$9,0,10*ROW('Hygiene Data'!D140)),NA())</f>
        <v>#N/A</v>
      </c>
      <c r="BC146" s="101" t="e">
        <f ca="true">+IF(AND(ISNUMBER(OFFSET('Hygiene Data'!$E$5,0,10*ROW('Hygiene Data'!E140))),'Data Summary'!DR146="Yes"),OFFSET('Hygiene Data'!$E$5,0,10*ROW('Hygiene Data'!E140)),NA())</f>
        <v>#N/A</v>
      </c>
      <c r="BD146" s="101" t="e">
        <f ca="true">+IF(AND(ISNUMBER(OFFSET('Hygiene Data'!$E$7,0,10*ROW('Hygiene Data'!E140))),'Data Summary'!DS146="Yes"),OFFSET('Hygiene Data'!$E$7,0,10*ROW('Hygiene Data'!E140)),NA())</f>
        <v>#N/A</v>
      </c>
      <c r="BE146" s="101" t="e">
        <f ca="true">+IF(AND(ISNUMBER(OFFSET('Hygiene Data'!$E$9,0,10*ROW('Hygiene Data'!E140))),'Data Summary'!DT146="Yes"),OFFSET('Hygiene Data'!$E$9,0,10*ROW('Hygiene Data'!E140)),NA())</f>
        <v>#N/A</v>
      </c>
      <c r="BF146" s="101" t="e">
        <f ca="true">+IF(AND(ISNUMBER(OFFSET('Hygiene Data'!$F$5,0,10*ROW('Hygiene Data'!F140))),'Data Summary'!DU146="Yes"),OFFSET('Hygiene Data'!$F$5,0,10*ROW('Hygiene Data'!F140)),NA())</f>
        <v>#N/A</v>
      </c>
      <c r="BG146" s="101" t="e">
        <f ca="true">+IF(AND(ISNUMBER(OFFSET('Hygiene Data'!$F$7,0,10*ROW('Hygiene Data'!F140))),'Data Summary'!DV146="Yes"),OFFSET('Hygiene Data'!$F$7,0,10*ROW('Hygiene Data'!F140)),NA())</f>
        <v>#N/A</v>
      </c>
      <c r="BH146" s="101" t="e">
        <f ca="true">+IF(AND(ISNUMBER(OFFSET('Hygiene Data'!$F$9,0,10*ROW('Hygiene Data'!F140))),'Data Summary'!DW146="Yes"),OFFSET('Hygiene Data'!$F$9,0,10*ROW('Hygiene Data'!F140)),NA())</f>
        <v>#N/A</v>
      </c>
      <c r="BI146" s="101" t="e">
        <f ca="true">+IF(AND(ISNUMBER(OFFSET('Hygiene Data'!$G$5,0,10*ROW('Hygiene Data'!G140))),'Data Summary'!DX146="Yes"),OFFSET('Hygiene Data'!$G$5,0,10*ROW('Hygiene Data'!G140)),NA())</f>
        <v>#N/A</v>
      </c>
      <c r="BJ146" s="101" t="e">
        <f ca="true">+IF(AND(ISNUMBER(OFFSET('Hygiene Data'!$G$7,0,10*ROW('Hygiene Data'!G140))),'Data Summary'!DY146="Yes"),OFFSET('Hygiene Data'!$G$7,0,10*ROW('Hygiene Data'!G140)),NA())</f>
        <v>#N/A</v>
      </c>
      <c r="BK146" s="101" t="e">
        <f ca="true">+IF(AND(ISNUMBER(OFFSET('Hygiene Data'!$G$9,0,10*ROW('Hygiene Data'!G140))),'Data Summary'!DZ146="Yes"),OFFSET('Hygiene Data'!$G$9,0,10*ROW('Hygiene Data'!G140)),NA())</f>
        <v>#N/A</v>
      </c>
      <c r="BL146" s="101" t="e">
        <f ca="true">+IF(AND(ISNUMBER(OFFSET('Hygiene Data'!$H$5,0,10*ROW('Hygiene Data'!H140))),'Data Summary'!EA146="Yes"),OFFSET('Hygiene Data'!$H$5,0,10*ROW('Hygiene Data'!H140)),NA())</f>
        <v>#N/A</v>
      </c>
      <c r="BM146" s="101" t="e">
        <f ca="true">+IF(AND(ISNUMBER(OFFSET('Hygiene Data'!$H$7,0,10*ROW('Hygiene Data'!H140))),'Data Summary'!EB146="Yes"),OFFSET('Hygiene Data'!$H$7,0,10*ROW('Hygiene Data'!H140)),NA())</f>
        <v>#N/A</v>
      </c>
      <c r="BN146" s="101" t="e">
        <f ca="true">+IF(AND(ISNUMBER(OFFSET('Hygiene Data'!$H$9,0,10*ROW('Hygiene Data'!H140))),'Data Summary'!EC146="Yes"),OFFSET('Hygiene Data'!$H$9,0,10*ROW('Hygiene Data'!H140)),NA())</f>
        <v>#N/A</v>
      </c>
      <c r="BO146" s="101" t="e">
        <f ca="true">+IF(AND(ISNUMBER(OFFSET('Hygiene Data'!$I$5,0,10*ROW('Hygiene Data'!I140))),'Data Summary'!ED146="Yes"),OFFSET('Hygiene Data'!$I$5,0,10*ROW('Hygiene Data'!I140)),NA())</f>
        <v>#N/A</v>
      </c>
      <c r="BP146" s="101" t="e">
        <f ca="true">+IF(AND(ISNUMBER(OFFSET('Hygiene Data'!$I$7,0,10*ROW('Hygiene Data'!I140))),'Data Summary'!EE146="Yes"),OFFSET('Hygiene Data'!$I$7,0,10*ROW('Hygiene Data'!I140)),NA())</f>
        <v>#N/A</v>
      </c>
      <c r="BQ146" s="101" t="e">
        <f ca="true">+IF(AND(ISNUMBER(OFFSET('Hygiene Data'!$I$9,0,10*ROW('Hygiene Data'!I140))),'Data Summary'!EF146="Yes"),OFFSET('Hygiene Data'!$I$9,0,10*ROW('Hygiene Data'!I140)),NA())</f>
        <v>#N/A</v>
      </c>
    </row>
    <row xmlns:x14ac="http://schemas.microsoft.com/office/spreadsheetml/2009/9/ac" r="147" x14ac:dyDescent="0.2">
      <c r="A147" s="362" t="e">
        <f ca="true">+RIGHT('Data Summary'!A147,LEN('Data Summary'!A147)-9)</f>
        <v>#VALUE!</v>
      </c>
      <c r="B147" s="38" t="str">
        <f ca="true">+IF(ISTEXT('Data Summary'!B147),'Data Summary'!B147,"")</f>
        <v/>
      </c>
      <c r="C147" s="361" t="e">
        <f ca="true">+VALUE('Data Summary'!C147)</f>
        <v>#VALUE!</v>
      </c>
      <c r="D147" s="99" t="e">
        <f ca="true">+IF(AND(ISNUMBER(OFFSET('Water Data'!$D$4,0,10*ROW('Water Data'!D141))),'Data Summary'!BS147="Yes"),100-OFFSET('Water Data'!$D$4,0,10*ROW('Water Data'!D141)),NA())</f>
        <v>#N/A</v>
      </c>
      <c r="E147" s="99" t="e">
        <f ca="true">+IF(AND(ISNUMBER(OFFSET('Water Data'!$D$6,0,10*ROW('Water Data'!D141))),'Data Summary'!BT147="Yes"),OFFSET('Water Data'!$D$6,0,10*ROW('Water Data'!D141)),NA())</f>
        <v>#N/A</v>
      </c>
      <c r="F147" s="99" t="e">
        <f ca="true">+IF(AND(ISNUMBER(OFFSET('Water Data'!$D$9,0,10*ROW('Water Data'!D141))),'Data Summary'!BU147="Yes"),OFFSET('Water Data'!$D$9,0,10*ROW('Water Data'!D141)),NA())</f>
        <v>#N/A</v>
      </c>
      <c r="G147" s="99" t="e">
        <f ca="true">+IF(AND(ISNUMBER(OFFSET('Water Data'!$E$4,0,10*ROW('Water Data'!E141))),'Data Summary'!BV147="Yes"),100-OFFSET('Water Data'!$E$4,0,10*ROW('Water Data'!E141)),NA())</f>
        <v>#N/A</v>
      </c>
      <c r="H147" s="99" t="e">
        <f ca="true">+IF(AND(ISNUMBER(OFFSET('Water Data'!$E$6,0,10*ROW('Water Data'!E141))),'Data Summary'!BW147="Yes"),OFFSET('Water Data'!$E$6,0,10*ROW('Water Data'!E141)),NA())</f>
        <v>#N/A</v>
      </c>
      <c r="I147" s="99" t="e">
        <f ca="true">+IF(AND(ISNUMBER(OFFSET('Water Data'!$E$9,0,10*ROW('Water Data'!E141))),'Data Summary'!BX147="Yes"),OFFSET('Water Data'!$E$9,0,10*ROW('Water Data'!E141)),NA())</f>
        <v>#N/A</v>
      </c>
      <c r="J147" s="99" t="e">
        <f ca="true">+IF(AND(ISNUMBER(OFFSET('Water Data'!$F$4,0,10*ROW('Water Data'!F141))),'Data Summary'!BY147="Yes"),100-OFFSET('Water Data'!$F$4,0,10*ROW('Water Data'!F141)),NA())</f>
        <v>#N/A</v>
      </c>
      <c r="K147" s="99" t="e">
        <f ca="true">+IF(AND(ISNUMBER(OFFSET('Water Data'!$F$6,0,10*ROW('Water Data'!F141))),'Data Summary'!BZ147="Yes"),OFFSET('Water Data'!$F$6,0,10*ROW('Water Data'!F141)),NA())</f>
        <v>#N/A</v>
      </c>
      <c r="L147" s="99" t="e">
        <f ca="true">+IF(AND(ISNUMBER(OFFSET('Water Data'!$F$9,0,10*ROW('Water Data'!F141))),'Data Summary'!CA147="Yes"),OFFSET('Water Data'!$F$9,0,10*ROW('Water Data'!F141)),NA())</f>
        <v>#N/A</v>
      </c>
      <c r="M147" s="99" t="e">
        <f ca="true">+IF(AND(ISNUMBER(OFFSET('Water Data'!$G$4,0,10*ROW('Water Data'!G141))),'Data Summary'!CB147="Yes"),100-OFFSET('Water Data'!$G$4,0,10*ROW('Water Data'!G141)),NA())</f>
        <v>#N/A</v>
      </c>
      <c r="N147" s="99" t="e">
        <f ca="true">+IF(AND(ISNUMBER(OFFSET('Water Data'!$G$6,0,10*ROW('Water Data'!G141))),'Data Summary'!CC147="Yes"),OFFSET('Water Data'!$G$6,0,10*ROW('Water Data'!G141)),NA())</f>
        <v>#N/A</v>
      </c>
      <c r="O147" s="99" t="e">
        <f ca="true">+IF(AND(ISNUMBER(OFFSET('Water Data'!$G$9,0,10*ROW('Water Data'!G141))),'Data Summary'!CD147="Yes"),OFFSET('Water Data'!$G$9,0,10*ROW('Water Data'!G141)),NA())</f>
        <v>#N/A</v>
      </c>
      <c r="P147" s="99" t="e">
        <f ca="true">+IF(AND(ISNUMBER(OFFSET('Water Data'!$H$4,0,10*ROW('Water Data'!H141))),'Data Summary'!CE147="Yes"),100-OFFSET('Water Data'!$H$4,0,10*ROW('Water Data'!H141)),NA())</f>
        <v>#N/A</v>
      </c>
      <c r="Q147" s="99" t="e">
        <f ca="true">+IF(AND(ISNUMBER(OFFSET('Water Data'!$H$6,0,10*ROW('Water Data'!H141))),'Data Summary'!CF147="Yes"),OFFSET('Water Data'!$H$6,0,10*ROW('Water Data'!H141)),NA())</f>
        <v>#N/A</v>
      </c>
      <c r="R147" s="99" t="e">
        <f ca="true">+IF(AND(ISNUMBER(OFFSET('Water Data'!$H$9,0,10*ROW('Water Data'!H141))),'Data Summary'!CG147="Yes"),OFFSET('Water Data'!$H$9,0,10*ROW('Water Data'!H141)),NA())</f>
        <v>#N/A</v>
      </c>
      <c r="S147" s="99" t="e">
        <f ca="true">+IF(AND(ISNUMBER(OFFSET('Water Data'!$I$4,0,10*ROW('Water Data'!I141))),'Data Summary'!CH147="Yes"),100-OFFSET('Water Data'!$I$4,0,10*ROW('Water Data'!I141)),NA())</f>
        <v>#N/A</v>
      </c>
      <c r="T147" s="99" t="e">
        <f ca="true">+IF(AND(ISNUMBER(OFFSET('Water Data'!$I$6,0,10*ROW('Water Data'!I141))),'Data Summary'!CI147="Yes"),OFFSET('Water Data'!$I$6,0,10*ROW('Water Data'!I141)),NA())</f>
        <v>#N/A</v>
      </c>
      <c r="U147" s="99" t="e">
        <f ca="true">+IF(AND(ISNUMBER(OFFSET('Water Data'!$I$9,0,10*ROW('Water Data'!I141))),'Data Summary'!CJ147="Yes"),OFFSET('Water Data'!$I$9,0,10*ROW('Water Data'!I141)),NA())</f>
        <v>#N/A</v>
      </c>
      <c r="V147" s="100" t="e">
        <f ca="true">+IF(AND(ISNUMBER(OFFSET('Sanitation Data'!$D$4,0,10*ROW('Sanitation Data'!D141))),'Data Summary'!CK147="Yes"),100-OFFSET('Sanitation Data'!$D$4,0,10*ROW('Sanitation Data'!D141)),NA())</f>
        <v>#N/A</v>
      </c>
      <c r="W147" s="100" t="e">
        <f ca="true">+IF(AND(ISNUMBER(OFFSET('Sanitation Data'!$D$6,0,10*ROW('Sanitation Data'!D141))),'Data Summary'!CL147="Yes"),OFFSET('Sanitation Data'!$D$6,0,10*ROW('Sanitation Data'!D141)),NA())</f>
        <v>#N/A</v>
      </c>
      <c r="X147" s="100" t="e">
        <f ca="true">+IF(AND(ISNUMBER(OFFSET('Sanitation Data'!$D$10,0,10*ROW('Sanitation Data'!D141))),'Data Summary'!CM147="Yes"),OFFSET('Sanitation Data'!$D$10,0,10*ROW('Sanitation Data'!D141)),NA())</f>
        <v>#N/A</v>
      </c>
      <c r="Y147" s="100" t="e">
        <f ca="true">+IF(AND(ISNUMBER(OFFSET('Sanitation Data'!$D$11,0,10*ROW('Sanitation Data'!D141))),'Data Summary'!CN147="Yes"),OFFSET('Sanitation Data'!$D$11,0,10*ROW('Sanitation Data'!D141)),NA())</f>
        <v>#N/A</v>
      </c>
      <c r="Z147" s="100" t="e">
        <f ca="true">+IF(AND(ISNUMBER(OFFSET('Sanitation Data'!$D$12,0,10*ROW('Sanitation Data'!D141))),'Data Summary'!CO147="Yes"),OFFSET('Sanitation Data'!$D$12,0,10*ROW('Sanitation Data'!D141)),NA())</f>
        <v>#N/A</v>
      </c>
      <c r="AA147" s="100" t="e">
        <f ca="true">+IF(AND(ISNUMBER(OFFSET('Sanitation Data'!$E$4,0,10*ROW('Sanitation Data'!E141))),'Data Summary'!CP147="Yes"),100-OFFSET('Sanitation Data'!$E$4,0,10*ROW('Sanitation Data'!E141)),NA())</f>
        <v>#N/A</v>
      </c>
      <c r="AB147" s="100" t="e">
        <f ca="true">+IF(AND(ISNUMBER(OFFSET('Sanitation Data'!$E$6,0,10*ROW('Sanitation Data'!E141))),'Data Summary'!CQ147="Yes"),OFFSET('Sanitation Data'!$E$6,0,10*ROW('Sanitation Data'!E141)),NA())</f>
        <v>#N/A</v>
      </c>
      <c r="AC147" s="100" t="e">
        <f ca="true">+IF(AND(ISNUMBER(OFFSET('Sanitation Data'!$E$10,0,10*ROW('Sanitation Data'!E141))),'Data Summary'!CR147="Yes"),OFFSET('Sanitation Data'!$E$10,0,10*ROW('Sanitation Data'!E141)),NA())</f>
        <v>#N/A</v>
      </c>
      <c r="AD147" s="100" t="e">
        <f ca="true">+IF(AND(ISNUMBER(OFFSET('Sanitation Data'!$E$11,0,10*ROW('Sanitation Data'!E141))),'Data Summary'!CS147="Yes"),OFFSET('Sanitation Data'!$E$11,0,10*ROW('Sanitation Data'!E141)),NA())</f>
        <v>#N/A</v>
      </c>
      <c r="AE147" s="100" t="e">
        <f ca="true">+IF(AND(ISNUMBER(OFFSET('Sanitation Data'!$E$12,0,10*ROW('Sanitation Data'!E141))),'Data Summary'!CT147="Yes"),OFFSET('Sanitation Data'!$E$12,0,10*ROW('Sanitation Data'!E141)),NA())</f>
        <v>#N/A</v>
      </c>
      <c r="AF147" s="100" t="e">
        <f ca="true">+IF(AND(ISNUMBER(OFFSET('Sanitation Data'!$F$4,0,10*ROW('Sanitation Data'!F141))),'Data Summary'!CU147="Yes"),100-OFFSET('Sanitation Data'!$F$4,0,10*ROW('Sanitation Data'!F141)),NA())</f>
        <v>#N/A</v>
      </c>
      <c r="AG147" s="100" t="e">
        <f ca="true">+IF(AND(ISNUMBER(OFFSET('Sanitation Data'!$F$6,0,10*ROW('Sanitation Data'!F141))),'Data Summary'!CV147="Yes"),OFFSET('Sanitation Data'!$F$6,0,10*ROW('Sanitation Data'!F141)),NA())</f>
        <v>#N/A</v>
      </c>
      <c r="AH147" s="100" t="e">
        <f ca="true">+IF(AND(ISNUMBER(OFFSET('Sanitation Data'!$F$10,0,10*ROW('Sanitation Data'!F141))),'Data Summary'!CW147="Yes"),OFFSET('Sanitation Data'!$F$10,0,10*ROW('Sanitation Data'!F141)),NA())</f>
        <v>#N/A</v>
      </c>
      <c r="AI147" s="100" t="e">
        <f ca="true">+IF(AND(ISNUMBER(OFFSET('Sanitation Data'!$F$11,0,10*ROW('Sanitation Data'!F141))),'Data Summary'!CX147="Yes"),OFFSET('Sanitation Data'!$F$11,0,10*ROW('Sanitation Data'!F141)),NA())</f>
        <v>#N/A</v>
      </c>
      <c r="AJ147" s="100" t="e">
        <f ca="true">+IF(AND(ISNUMBER(OFFSET('Sanitation Data'!$F$12,0,10*ROW('Sanitation Data'!F141))),'Data Summary'!CY147="Yes"),OFFSET('Sanitation Data'!$F$12,0,10*ROW('Sanitation Data'!F141)),NA())</f>
        <v>#N/A</v>
      </c>
      <c r="AK147" s="100" t="e">
        <f ca="true">+IF(AND(ISNUMBER(OFFSET('Sanitation Data'!$G$4,0,10*ROW('Sanitation Data'!G141))),'Data Summary'!CZ147="Yes"),100-OFFSET('Sanitation Data'!$G$4,0,10*ROW('Sanitation Data'!G141)),NA())</f>
        <v>#N/A</v>
      </c>
      <c r="AL147" s="100" t="e">
        <f ca="true">+IF(AND(ISNUMBER(OFFSET('Sanitation Data'!$G$6,0,10*ROW('Sanitation Data'!G141))),'Data Summary'!DA147="Yes"),OFFSET('Sanitation Data'!$G$6,0,10*ROW('Sanitation Data'!G141)),NA())</f>
        <v>#N/A</v>
      </c>
      <c r="AM147" s="100" t="e">
        <f ca="true">+IF(AND(ISNUMBER(OFFSET('Sanitation Data'!$G$10,0,10*ROW('Sanitation Data'!G141))),'Data Summary'!DB147="Yes"),OFFSET('Sanitation Data'!$G$10,0,10*ROW('Sanitation Data'!G141)),NA())</f>
        <v>#N/A</v>
      </c>
      <c r="AN147" s="100" t="e">
        <f ca="true">+IF(AND(ISNUMBER(OFFSET('Sanitation Data'!$G$11,0,10*ROW('Sanitation Data'!G141))),'Data Summary'!DC147="Yes"),OFFSET('Sanitation Data'!$G$11,0,10*ROW('Sanitation Data'!G141)),NA())</f>
        <v>#N/A</v>
      </c>
      <c r="AO147" s="100" t="e">
        <f ca="true">+IF(AND(ISNUMBER(OFFSET('Sanitation Data'!$G$12,0,10*ROW('Sanitation Data'!G141))),'Data Summary'!DD147="Yes"),OFFSET('Sanitation Data'!$G$12,0,10*ROW('Sanitation Data'!G141)),NA())</f>
        <v>#N/A</v>
      </c>
      <c r="AP147" s="100" t="e">
        <f ca="true">+IF(AND(ISNUMBER(OFFSET('Sanitation Data'!$H$4,0,10*ROW('Sanitation Data'!H141))),'Data Summary'!DE147="Yes"),100-OFFSET('Sanitation Data'!$H$4,0,10*ROW('Sanitation Data'!H141)),NA())</f>
        <v>#N/A</v>
      </c>
      <c r="AQ147" s="100" t="e">
        <f ca="true">+IF(AND(ISNUMBER(OFFSET('Sanitation Data'!$H$6,0,10*ROW('Sanitation Data'!H141))),'Data Summary'!DF147="Yes"),OFFSET('Sanitation Data'!$H$6,0,10*ROW('Sanitation Data'!H141)),NA())</f>
        <v>#N/A</v>
      </c>
      <c r="AR147" s="100" t="e">
        <f ca="true">+IF(AND(ISNUMBER(OFFSET('Sanitation Data'!$H$10,0,10*ROW('Sanitation Data'!H141))),'Data Summary'!DG147="Yes"),OFFSET('Sanitation Data'!$H$10,0,10*ROW('Sanitation Data'!H141)),NA())</f>
        <v>#N/A</v>
      </c>
      <c r="AS147" s="100" t="e">
        <f ca="true">+IF(AND(ISNUMBER(OFFSET('Sanitation Data'!$H$11,0,10*ROW('Sanitation Data'!H141))),'Data Summary'!DH147="Yes"),OFFSET('Sanitation Data'!$H$11,0,10*ROW('Sanitation Data'!H141)),NA())</f>
        <v>#N/A</v>
      </c>
      <c r="AT147" s="100" t="e">
        <f ca="true">+IF(AND(ISNUMBER(OFFSET('Sanitation Data'!$H$12,0,10*ROW('Sanitation Data'!H141))),'Data Summary'!DI147="Yes"),OFFSET('Sanitation Data'!$H$12,0,10*ROW('Sanitation Data'!H141)),NA())</f>
        <v>#N/A</v>
      </c>
      <c r="AU147" s="100" t="e">
        <f ca="true">+IF(AND(ISNUMBER(OFFSET('Sanitation Data'!$I$4,0,10*ROW('Sanitation Data'!I141))),'Data Summary'!DJ147="Yes"),100-OFFSET('Sanitation Data'!$I$4,0,10*ROW('Sanitation Data'!I141)),NA())</f>
        <v>#N/A</v>
      </c>
      <c r="AV147" s="100" t="e">
        <f ca="true">+IF(AND(ISNUMBER(OFFSET('Sanitation Data'!$I$6,0,10*ROW('Sanitation Data'!I141))),'Data Summary'!DK147="Yes"),OFFSET('Sanitation Data'!$I$6,0,10*ROW('Sanitation Data'!I141)),NA())</f>
        <v>#N/A</v>
      </c>
      <c r="AW147" s="100" t="e">
        <f ca="true">+IF(AND(ISNUMBER(OFFSET('Sanitation Data'!$I$10,0,10*ROW('Sanitation Data'!I141))),'Data Summary'!DL147="Yes"),OFFSET('Sanitation Data'!$I$10,0,10*ROW('Sanitation Data'!I141)),NA())</f>
        <v>#N/A</v>
      </c>
      <c r="AX147" s="100" t="e">
        <f ca="true">+IF(AND(ISNUMBER(OFFSET('Sanitation Data'!$I$11,0,10*ROW('Sanitation Data'!I141))),'Data Summary'!DM147="Yes"),OFFSET('Sanitation Data'!$I$11,0,10*ROW('Sanitation Data'!I141)),NA())</f>
        <v>#N/A</v>
      </c>
      <c r="AY147" s="100" t="e">
        <f ca="true">+IF(AND(ISNUMBER(OFFSET('Sanitation Data'!$I$12,0,10*ROW('Sanitation Data'!I141))),'Data Summary'!DN147="Yes"),OFFSET('Sanitation Data'!$I$12,0,10*ROW('Sanitation Data'!I141)),NA())</f>
        <v>#N/A</v>
      </c>
      <c r="AZ147" s="101" t="e">
        <f ca="true">+IF(AND(ISNUMBER(OFFSET('Hygiene Data'!$D$5,0,10*ROW('Hygiene Data'!D141))),'Data Summary'!DO147="Yes"),OFFSET('Hygiene Data'!$D$5,0,10*ROW('Hygiene Data'!D141)),NA())</f>
        <v>#N/A</v>
      </c>
      <c r="BA147" s="101" t="e">
        <f ca="true">+IF(AND(ISNUMBER(OFFSET('Hygiene Data'!$D$7,0,10*ROW('Hygiene Data'!D141))),'Data Summary'!DP147="Yes"),OFFSET('Hygiene Data'!$D$7,0,10*ROW('Hygiene Data'!D141)),NA())</f>
        <v>#N/A</v>
      </c>
      <c r="BB147" s="101" t="e">
        <f ca="true">+IF(AND(ISNUMBER(OFFSET('Hygiene Data'!$D$9,0,10*ROW('Hygiene Data'!D141))),'Data Summary'!DQ147="Yes"),OFFSET('Hygiene Data'!$D$9,0,10*ROW('Hygiene Data'!D141)),NA())</f>
        <v>#N/A</v>
      </c>
      <c r="BC147" s="101" t="e">
        <f ca="true">+IF(AND(ISNUMBER(OFFSET('Hygiene Data'!$E$5,0,10*ROW('Hygiene Data'!E141))),'Data Summary'!DR147="Yes"),OFFSET('Hygiene Data'!$E$5,0,10*ROW('Hygiene Data'!E141)),NA())</f>
        <v>#N/A</v>
      </c>
      <c r="BD147" s="101" t="e">
        <f ca="true">+IF(AND(ISNUMBER(OFFSET('Hygiene Data'!$E$7,0,10*ROW('Hygiene Data'!E141))),'Data Summary'!DS147="Yes"),OFFSET('Hygiene Data'!$E$7,0,10*ROW('Hygiene Data'!E141)),NA())</f>
        <v>#N/A</v>
      </c>
      <c r="BE147" s="101" t="e">
        <f ca="true">+IF(AND(ISNUMBER(OFFSET('Hygiene Data'!$E$9,0,10*ROW('Hygiene Data'!E141))),'Data Summary'!DT147="Yes"),OFFSET('Hygiene Data'!$E$9,0,10*ROW('Hygiene Data'!E141)),NA())</f>
        <v>#N/A</v>
      </c>
      <c r="BF147" s="101" t="e">
        <f ca="true">+IF(AND(ISNUMBER(OFFSET('Hygiene Data'!$F$5,0,10*ROW('Hygiene Data'!F141))),'Data Summary'!DU147="Yes"),OFFSET('Hygiene Data'!$F$5,0,10*ROW('Hygiene Data'!F141)),NA())</f>
        <v>#N/A</v>
      </c>
      <c r="BG147" s="101" t="e">
        <f ca="true">+IF(AND(ISNUMBER(OFFSET('Hygiene Data'!$F$7,0,10*ROW('Hygiene Data'!F141))),'Data Summary'!DV147="Yes"),OFFSET('Hygiene Data'!$F$7,0,10*ROW('Hygiene Data'!F141)),NA())</f>
        <v>#N/A</v>
      </c>
      <c r="BH147" s="101" t="e">
        <f ca="true">+IF(AND(ISNUMBER(OFFSET('Hygiene Data'!$F$9,0,10*ROW('Hygiene Data'!F141))),'Data Summary'!DW147="Yes"),OFFSET('Hygiene Data'!$F$9,0,10*ROW('Hygiene Data'!F141)),NA())</f>
        <v>#N/A</v>
      </c>
      <c r="BI147" s="101" t="e">
        <f ca="true">+IF(AND(ISNUMBER(OFFSET('Hygiene Data'!$G$5,0,10*ROW('Hygiene Data'!G141))),'Data Summary'!DX147="Yes"),OFFSET('Hygiene Data'!$G$5,0,10*ROW('Hygiene Data'!G141)),NA())</f>
        <v>#N/A</v>
      </c>
      <c r="BJ147" s="101" t="e">
        <f ca="true">+IF(AND(ISNUMBER(OFFSET('Hygiene Data'!$G$7,0,10*ROW('Hygiene Data'!G141))),'Data Summary'!DY147="Yes"),OFFSET('Hygiene Data'!$G$7,0,10*ROW('Hygiene Data'!G141)),NA())</f>
        <v>#N/A</v>
      </c>
      <c r="BK147" s="101" t="e">
        <f ca="true">+IF(AND(ISNUMBER(OFFSET('Hygiene Data'!$G$9,0,10*ROW('Hygiene Data'!G141))),'Data Summary'!DZ147="Yes"),OFFSET('Hygiene Data'!$G$9,0,10*ROW('Hygiene Data'!G141)),NA())</f>
        <v>#N/A</v>
      </c>
      <c r="BL147" s="101" t="e">
        <f ca="true">+IF(AND(ISNUMBER(OFFSET('Hygiene Data'!$H$5,0,10*ROW('Hygiene Data'!H141))),'Data Summary'!EA147="Yes"),OFFSET('Hygiene Data'!$H$5,0,10*ROW('Hygiene Data'!H141)),NA())</f>
        <v>#N/A</v>
      </c>
      <c r="BM147" s="101" t="e">
        <f ca="true">+IF(AND(ISNUMBER(OFFSET('Hygiene Data'!$H$7,0,10*ROW('Hygiene Data'!H141))),'Data Summary'!EB147="Yes"),OFFSET('Hygiene Data'!$H$7,0,10*ROW('Hygiene Data'!H141)),NA())</f>
        <v>#N/A</v>
      </c>
      <c r="BN147" s="101" t="e">
        <f ca="true">+IF(AND(ISNUMBER(OFFSET('Hygiene Data'!$H$9,0,10*ROW('Hygiene Data'!H141))),'Data Summary'!EC147="Yes"),OFFSET('Hygiene Data'!$H$9,0,10*ROW('Hygiene Data'!H141)),NA())</f>
        <v>#N/A</v>
      </c>
      <c r="BO147" s="101" t="e">
        <f ca="true">+IF(AND(ISNUMBER(OFFSET('Hygiene Data'!$I$5,0,10*ROW('Hygiene Data'!I141))),'Data Summary'!ED147="Yes"),OFFSET('Hygiene Data'!$I$5,0,10*ROW('Hygiene Data'!I141)),NA())</f>
        <v>#N/A</v>
      </c>
      <c r="BP147" s="101" t="e">
        <f ca="true">+IF(AND(ISNUMBER(OFFSET('Hygiene Data'!$I$7,0,10*ROW('Hygiene Data'!I141))),'Data Summary'!EE147="Yes"),OFFSET('Hygiene Data'!$I$7,0,10*ROW('Hygiene Data'!I141)),NA())</f>
        <v>#N/A</v>
      </c>
      <c r="BQ147" s="101" t="e">
        <f ca="true">+IF(AND(ISNUMBER(OFFSET('Hygiene Data'!$I$9,0,10*ROW('Hygiene Data'!I141))),'Data Summary'!EF147="Yes"),OFFSET('Hygiene Data'!$I$9,0,10*ROW('Hygiene Data'!I141)),NA())</f>
        <v>#N/A</v>
      </c>
    </row>
    <row xmlns:x14ac="http://schemas.microsoft.com/office/spreadsheetml/2009/9/ac" r="148" x14ac:dyDescent="0.2">
      <c r="A148" s="362" t="e">
        <f ca="true">+RIGHT('Data Summary'!A148,LEN('Data Summary'!A148)-9)</f>
        <v>#VALUE!</v>
      </c>
      <c r="B148" s="38" t="str">
        <f ca="true">+IF(ISTEXT('Data Summary'!B148),'Data Summary'!B148,"")</f>
        <v/>
      </c>
      <c r="C148" s="361" t="e">
        <f ca="true">+VALUE('Data Summary'!C148)</f>
        <v>#VALUE!</v>
      </c>
      <c r="D148" s="99" t="e">
        <f ca="true">+IF(AND(ISNUMBER(OFFSET('Water Data'!$D$4,0,10*ROW('Water Data'!D142))),'Data Summary'!BS148="Yes"),100-OFFSET('Water Data'!$D$4,0,10*ROW('Water Data'!D142)),NA())</f>
        <v>#N/A</v>
      </c>
      <c r="E148" s="99" t="e">
        <f ca="true">+IF(AND(ISNUMBER(OFFSET('Water Data'!$D$6,0,10*ROW('Water Data'!D142))),'Data Summary'!BT148="Yes"),OFFSET('Water Data'!$D$6,0,10*ROW('Water Data'!D142)),NA())</f>
        <v>#N/A</v>
      </c>
      <c r="F148" s="99" t="e">
        <f ca="true">+IF(AND(ISNUMBER(OFFSET('Water Data'!$D$9,0,10*ROW('Water Data'!D142))),'Data Summary'!BU148="Yes"),OFFSET('Water Data'!$D$9,0,10*ROW('Water Data'!D142)),NA())</f>
        <v>#N/A</v>
      </c>
      <c r="G148" s="99" t="e">
        <f ca="true">+IF(AND(ISNUMBER(OFFSET('Water Data'!$E$4,0,10*ROW('Water Data'!E142))),'Data Summary'!BV148="Yes"),100-OFFSET('Water Data'!$E$4,0,10*ROW('Water Data'!E142)),NA())</f>
        <v>#N/A</v>
      </c>
      <c r="H148" s="99" t="e">
        <f ca="true">+IF(AND(ISNUMBER(OFFSET('Water Data'!$E$6,0,10*ROW('Water Data'!E142))),'Data Summary'!BW148="Yes"),OFFSET('Water Data'!$E$6,0,10*ROW('Water Data'!E142)),NA())</f>
        <v>#N/A</v>
      </c>
      <c r="I148" s="99" t="e">
        <f ca="true">+IF(AND(ISNUMBER(OFFSET('Water Data'!$E$9,0,10*ROW('Water Data'!E142))),'Data Summary'!BX148="Yes"),OFFSET('Water Data'!$E$9,0,10*ROW('Water Data'!E142)),NA())</f>
        <v>#N/A</v>
      </c>
      <c r="J148" s="99" t="e">
        <f ca="true">+IF(AND(ISNUMBER(OFFSET('Water Data'!$F$4,0,10*ROW('Water Data'!F142))),'Data Summary'!BY148="Yes"),100-OFFSET('Water Data'!$F$4,0,10*ROW('Water Data'!F142)),NA())</f>
        <v>#N/A</v>
      </c>
      <c r="K148" s="99" t="e">
        <f ca="true">+IF(AND(ISNUMBER(OFFSET('Water Data'!$F$6,0,10*ROW('Water Data'!F142))),'Data Summary'!BZ148="Yes"),OFFSET('Water Data'!$F$6,0,10*ROW('Water Data'!F142)),NA())</f>
        <v>#N/A</v>
      </c>
      <c r="L148" s="99" t="e">
        <f ca="true">+IF(AND(ISNUMBER(OFFSET('Water Data'!$F$9,0,10*ROW('Water Data'!F142))),'Data Summary'!CA148="Yes"),OFFSET('Water Data'!$F$9,0,10*ROW('Water Data'!F142)),NA())</f>
        <v>#N/A</v>
      </c>
      <c r="M148" s="99" t="e">
        <f ca="true">+IF(AND(ISNUMBER(OFFSET('Water Data'!$G$4,0,10*ROW('Water Data'!G142))),'Data Summary'!CB148="Yes"),100-OFFSET('Water Data'!$G$4,0,10*ROW('Water Data'!G142)),NA())</f>
        <v>#N/A</v>
      </c>
      <c r="N148" s="99" t="e">
        <f ca="true">+IF(AND(ISNUMBER(OFFSET('Water Data'!$G$6,0,10*ROW('Water Data'!G142))),'Data Summary'!CC148="Yes"),OFFSET('Water Data'!$G$6,0,10*ROW('Water Data'!G142)),NA())</f>
        <v>#N/A</v>
      </c>
      <c r="O148" s="99" t="e">
        <f ca="true">+IF(AND(ISNUMBER(OFFSET('Water Data'!$G$9,0,10*ROW('Water Data'!G142))),'Data Summary'!CD148="Yes"),OFFSET('Water Data'!$G$9,0,10*ROW('Water Data'!G142)),NA())</f>
        <v>#N/A</v>
      </c>
      <c r="P148" s="99" t="e">
        <f ca="true">+IF(AND(ISNUMBER(OFFSET('Water Data'!$H$4,0,10*ROW('Water Data'!H142))),'Data Summary'!CE148="Yes"),100-OFFSET('Water Data'!$H$4,0,10*ROW('Water Data'!H142)),NA())</f>
        <v>#N/A</v>
      </c>
      <c r="Q148" s="99" t="e">
        <f ca="true">+IF(AND(ISNUMBER(OFFSET('Water Data'!$H$6,0,10*ROW('Water Data'!H142))),'Data Summary'!CF148="Yes"),OFFSET('Water Data'!$H$6,0,10*ROW('Water Data'!H142)),NA())</f>
        <v>#N/A</v>
      </c>
      <c r="R148" s="99" t="e">
        <f ca="true">+IF(AND(ISNUMBER(OFFSET('Water Data'!$H$9,0,10*ROW('Water Data'!H142))),'Data Summary'!CG148="Yes"),OFFSET('Water Data'!$H$9,0,10*ROW('Water Data'!H142)),NA())</f>
        <v>#N/A</v>
      </c>
      <c r="S148" s="99" t="e">
        <f ca="true">+IF(AND(ISNUMBER(OFFSET('Water Data'!$I$4,0,10*ROW('Water Data'!I142))),'Data Summary'!CH148="Yes"),100-OFFSET('Water Data'!$I$4,0,10*ROW('Water Data'!I142)),NA())</f>
        <v>#N/A</v>
      </c>
      <c r="T148" s="99" t="e">
        <f ca="true">+IF(AND(ISNUMBER(OFFSET('Water Data'!$I$6,0,10*ROW('Water Data'!I142))),'Data Summary'!CI148="Yes"),OFFSET('Water Data'!$I$6,0,10*ROW('Water Data'!I142)),NA())</f>
        <v>#N/A</v>
      </c>
      <c r="U148" s="99" t="e">
        <f ca="true">+IF(AND(ISNUMBER(OFFSET('Water Data'!$I$9,0,10*ROW('Water Data'!I142))),'Data Summary'!CJ148="Yes"),OFFSET('Water Data'!$I$9,0,10*ROW('Water Data'!I142)),NA())</f>
        <v>#N/A</v>
      </c>
      <c r="V148" s="100" t="e">
        <f ca="true">+IF(AND(ISNUMBER(OFFSET('Sanitation Data'!$D$4,0,10*ROW('Sanitation Data'!D142))),'Data Summary'!CK148="Yes"),100-OFFSET('Sanitation Data'!$D$4,0,10*ROW('Sanitation Data'!D142)),NA())</f>
        <v>#N/A</v>
      </c>
      <c r="W148" s="100" t="e">
        <f ca="true">+IF(AND(ISNUMBER(OFFSET('Sanitation Data'!$D$6,0,10*ROW('Sanitation Data'!D142))),'Data Summary'!CL148="Yes"),OFFSET('Sanitation Data'!$D$6,0,10*ROW('Sanitation Data'!D142)),NA())</f>
        <v>#N/A</v>
      </c>
      <c r="X148" s="100" t="e">
        <f ca="true">+IF(AND(ISNUMBER(OFFSET('Sanitation Data'!$D$10,0,10*ROW('Sanitation Data'!D142))),'Data Summary'!CM148="Yes"),OFFSET('Sanitation Data'!$D$10,0,10*ROW('Sanitation Data'!D142)),NA())</f>
        <v>#N/A</v>
      </c>
      <c r="Y148" s="100" t="e">
        <f ca="true">+IF(AND(ISNUMBER(OFFSET('Sanitation Data'!$D$11,0,10*ROW('Sanitation Data'!D142))),'Data Summary'!CN148="Yes"),OFFSET('Sanitation Data'!$D$11,0,10*ROW('Sanitation Data'!D142)),NA())</f>
        <v>#N/A</v>
      </c>
      <c r="Z148" s="100" t="e">
        <f ca="true">+IF(AND(ISNUMBER(OFFSET('Sanitation Data'!$D$12,0,10*ROW('Sanitation Data'!D142))),'Data Summary'!CO148="Yes"),OFFSET('Sanitation Data'!$D$12,0,10*ROW('Sanitation Data'!D142)),NA())</f>
        <v>#N/A</v>
      </c>
      <c r="AA148" s="100" t="e">
        <f ca="true">+IF(AND(ISNUMBER(OFFSET('Sanitation Data'!$E$4,0,10*ROW('Sanitation Data'!E142))),'Data Summary'!CP148="Yes"),100-OFFSET('Sanitation Data'!$E$4,0,10*ROW('Sanitation Data'!E142)),NA())</f>
        <v>#N/A</v>
      </c>
      <c r="AB148" s="100" t="e">
        <f ca="true">+IF(AND(ISNUMBER(OFFSET('Sanitation Data'!$E$6,0,10*ROW('Sanitation Data'!E142))),'Data Summary'!CQ148="Yes"),OFFSET('Sanitation Data'!$E$6,0,10*ROW('Sanitation Data'!E142)),NA())</f>
        <v>#N/A</v>
      </c>
      <c r="AC148" s="100" t="e">
        <f ca="true">+IF(AND(ISNUMBER(OFFSET('Sanitation Data'!$E$10,0,10*ROW('Sanitation Data'!E142))),'Data Summary'!CR148="Yes"),OFFSET('Sanitation Data'!$E$10,0,10*ROW('Sanitation Data'!E142)),NA())</f>
        <v>#N/A</v>
      </c>
      <c r="AD148" s="100" t="e">
        <f ca="true">+IF(AND(ISNUMBER(OFFSET('Sanitation Data'!$E$11,0,10*ROW('Sanitation Data'!E142))),'Data Summary'!CS148="Yes"),OFFSET('Sanitation Data'!$E$11,0,10*ROW('Sanitation Data'!E142)),NA())</f>
        <v>#N/A</v>
      </c>
      <c r="AE148" s="100" t="e">
        <f ca="true">+IF(AND(ISNUMBER(OFFSET('Sanitation Data'!$E$12,0,10*ROW('Sanitation Data'!E142))),'Data Summary'!CT148="Yes"),OFFSET('Sanitation Data'!$E$12,0,10*ROW('Sanitation Data'!E142)),NA())</f>
        <v>#N/A</v>
      </c>
      <c r="AF148" s="100" t="e">
        <f ca="true">+IF(AND(ISNUMBER(OFFSET('Sanitation Data'!$F$4,0,10*ROW('Sanitation Data'!F142))),'Data Summary'!CU148="Yes"),100-OFFSET('Sanitation Data'!$F$4,0,10*ROW('Sanitation Data'!F142)),NA())</f>
        <v>#N/A</v>
      </c>
      <c r="AG148" s="100" t="e">
        <f ca="true">+IF(AND(ISNUMBER(OFFSET('Sanitation Data'!$F$6,0,10*ROW('Sanitation Data'!F142))),'Data Summary'!CV148="Yes"),OFFSET('Sanitation Data'!$F$6,0,10*ROW('Sanitation Data'!F142)),NA())</f>
        <v>#N/A</v>
      </c>
      <c r="AH148" s="100" t="e">
        <f ca="true">+IF(AND(ISNUMBER(OFFSET('Sanitation Data'!$F$10,0,10*ROW('Sanitation Data'!F142))),'Data Summary'!CW148="Yes"),OFFSET('Sanitation Data'!$F$10,0,10*ROW('Sanitation Data'!F142)),NA())</f>
        <v>#N/A</v>
      </c>
      <c r="AI148" s="100" t="e">
        <f ca="true">+IF(AND(ISNUMBER(OFFSET('Sanitation Data'!$F$11,0,10*ROW('Sanitation Data'!F142))),'Data Summary'!CX148="Yes"),OFFSET('Sanitation Data'!$F$11,0,10*ROW('Sanitation Data'!F142)),NA())</f>
        <v>#N/A</v>
      </c>
      <c r="AJ148" s="100" t="e">
        <f ca="true">+IF(AND(ISNUMBER(OFFSET('Sanitation Data'!$F$12,0,10*ROW('Sanitation Data'!F142))),'Data Summary'!CY148="Yes"),OFFSET('Sanitation Data'!$F$12,0,10*ROW('Sanitation Data'!F142)),NA())</f>
        <v>#N/A</v>
      </c>
      <c r="AK148" s="100" t="e">
        <f ca="true">+IF(AND(ISNUMBER(OFFSET('Sanitation Data'!$G$4,0,10*ROW('Sanitation Data'!G142))),'Data Summary'!CZ148="Yes"),100-OFFSET('Sanitation Data'!$G$4,0,10*ROW('Sanitation Data'!G142)),NA())</f>
        <v>#N/A</v>
      </c>
      <c r="AL148" s="100" t="e">
        <f ca="true">+IF(AND(ISNUMBER(OFFSET('Sanitation Data'!$G$6,0,10*ROW('Sanitation Data'!G142))),'Data Summary'!DA148="Yes"),OFFSET('Sanitation Data'!$G$6,0,10*ROW('Sanitation Data'!G142)),NA())</f>
        <v>#N/A</v>
      </c>
      <c r="AM148" s="100" t="e">
        <f ca="true">+IF(AND(ISNUMBER(OFFSET('Sanitation Data'!$G$10,0,10*ROW('Sanitation Data'!G142))),'Data Summary'!DB148="Yes"),OFFSET('Sanitation Data'!$G$10,0,10*ROW('Sanitation Data'!G142)),NA())</f>
        <v>#N/A</v>
      </c>
      <c r="AN148" s="100" t="e">
        <f ca="true">+IF(AND(ISNUMBER(OFFSET('Sanitation Data'!$G$11,0,10*ROW('Sanitation Data'!G142))),'Data Summary'!DC148="Yes"),OFFSET('Sanitation Data'!$G$11,0,10*ROW('Sanitation Data'!G142)),NA())</f>
        <v>#N/A</v>
      </c>
      <c r="AO148" s="100" t="e">
        <f ca="true">+IF(AND(ISNUMBER(OFFSET('Sanitation Data'!$G$12,0,10*ROW('Sanitation Data'!G142))),'Data Summary'!DD148="Yes"),OFFSET('Sanitation Data'!$G$12,0,10*ROW('Sanitation Data'!G142)),NA())</f>
        <v>#N/A</v>
      </c>
      <c r="AP148" s="100" t="e">
        <f ca="true">+IF(AND(ISNUMBER(OFFSET('Sanitation Data'!$H$4,0,10*ROW('Sanitation Data'!H142))),'Data Summary'!DE148="Yes"),100-OFFSET('Sanitation Data'!$H$4,0,10*ROW('Sanitation Data'!H142)),NA())</f>
        <v>#N/A</v>
      </c>
      <c r="AQ148" s="100" t="e">
        <f ca="true">+IF(AND(ISNUMBER(OFFSET('Sanitation Data'!$H$6,0,10*ROW('Sanitation Data'!H142))),'Data Summary'!DF148="Yes"),OFFSET('Sanitation Data'!$H$6,0,10*ROW('Sanitation Data'!H142)),NA())</f>
        <v>#N/A</v>
      </c>
      <c r="AR148" s="100" t="e">
        <f ca="true">+IF(AND(ISNUMBER(OFFSET('Sanitation Data'!$H$10,0,10*ROW('Sanitation Data'!H142))),'Data Summary'!DG148="Yes"),OFFSET('Sanitation Data'!$H$10,0,10*ROW('Sanitation Data'!H142)),NA())</f>
        <v>#N/A</v>
      </c>
      <c r="AS148" s="100" t="e">
        <f ca="true">+IF(AND(ISNUMBER(OFFSET('Sanitation Data'!$H$11,0,10*ROW('Sanitation Data'!H142))),'Data Summary'!DH148="Yes"),OFFSET('Sanitation Data'!$H$11,0,10*ROW('Sanitation Data'!H142)),NA())</f>
        <v>#N/A</v>
      </c>
      <c r="AT148" s="100" t="e">
        <f ca="true">+IF(AND(ISNUMBER(OFFSET('Sanitation Data'!$H$12,0,10*ROW('Sanitation Data'!H142))),'Data Summary'!DI148="Yes"),OFFSET('Sanitation Data'!$H$12,0,10*ROW('Sanitation Data'!H142)),NA())</f>
        <v>#N/A</v>
      </c>
      <c r="AU148" s="100" t="e">
        <f ca="true">+IF(AND(ISNUMBER(OFFSET('Sanitation Data'!$I$4,0,10*ROW('Sanitation Data'!I142))),'Data Summary'!DJ148="Yes"),100-OFFSET('Sanitation Data'!$I$4,0,10*ROW('Sanitation Data'!I142)),NA())</f>
        <v>#N/A</v>
      </c>
      <c r="AV148" s="100" t="e">
        <f ca="true">+IF(AND(ISNUMBER(OFFSET('Sanitation Data'!$I$6,0,10*ROW('Sanitation Data'!I142))),'Data Summary'!DK148="Yes"),OFFSET('Sanitation Data'!$I$6,0,10*ROW('Sanitation Data'!I142)),NA())</f>
        <v>#N/A</v>
      </c>
      <c r="AW148" s="100" t="e">
        <f ca="true">+IF(AND(ISNUMBER(OFFSET('Sanitation Data'!$I$10,0,10*ROW('Sanitation Data'!I142))),'Data Summary'!DL148="Yes"),OFFSET('Sanitation Data'!$I$10,0,10*ROW('Sanitation Data'!I142)),NA())</f>
        <v>#N/A</v>
      </c>
      <c r="AX148" s="100" t="e">
        <f ca="true">+IF(AND(ISNUMBER(OFFSET('Sanitation Data'!$I$11,0,10*ROW('Sanitation Data'!I142))),'Data Summary'!DM148="Yes"),OFFSET('Sanitation Data'!$I$11,0,10*ROW('Sanitation Data'!I142)),NA())</f>
        <v>#N/A</v>
      </c>
      <c r="AY148" s="100" t="e">
        <f ca="true">+IF(AND(ISNUMBER(OFFSET('Sanitation Data'!$I$12,0,10*ROW('Sanitation Data'!I142))),'Data Summary'!DN148="Yes"),OFFSET('Sanitation Data'!$I$12,0,10*ROW('Sanitation Data'!I142)),NA())</f>
        <v>#N/A</v>
      </c>
      <c r="AZ148" s="101" t="e">
        <f ca="true">+IF(AND(ISNUMBER(OFFSET('Hygiene Data'!$D$5,0,10*ROW('Hygiene Data'!D142))),'Data Summary'!DO148="Yes"),OFFSET('Hygiene Data'!$D$5,0,10*ROW('Hygiene Data'!D142)),NA())</f>
        <v>#N/A</v>
      </c>
      <c r="BA148" s="101" t="e">
        <f ca="true">+IF(AND(ISNUMBER(OFFSET('Hygiene Data'!$D$7,0,10*ROW('Hygiene Data'!D142))),'Data Summary'!DP148="Yes"),OFFSET('Hygiene Data'!$D$7,0,10*ROW('Hygiene Data'!D142)),NA())</f>
        <v>#N/A</v>
      </c>
      <c r="BB148" s="101" t="e">
        <f ca="true">+IF(AND(ISNUMBER(OFFSET('Hygiene Data'!$D$9,0,10*ROW('Hygiene Data'!D142))),'Data Summary'!DQ148="Yes"),OFFSET('Hygiene Data'!$D$9,0,10*ROW('Hygiene Data'!D142)),NA())</f>
        <v>#N/A</v>
      </c>
      <c r="BC148" s="101" t="e">
        <f ca="true">+IF(AND(ISNUMBER(OFFSET('Hygiene Data'!$E$5,0,10*ROW('Hygiene Data'!E142))),'Data Summary'!DR148="Yes"),OFFSET('Hygiene Data'!$E$5,0,10*ROW('Hygiene Data'!E142)),NA())</f>
        <v>#N/A</v>
      </c>
      <c r="BD148" s="101" t="e">
        <f ca="true">+IF(AND(ISNUMBER(OFFSET('Hygiene Data'!$E$7,0,10*ROW('Hygiene Data'!E142))),'Data Summary'!DS148="Yes"),OFFSET('Hygiene Data'!$E$7,0,10*ROW('Hygiene Data'!E142)),NA())</f>
        <v>#N/A</v>
      </c>
      <c r="BE148" s="101" t="e">
        <f ca="true">+IF(AND(ISNUMBER(OFFSET('Hygiene Data'!$E$9,0,10*ROW('Hygiene Data'!E142))),'Data Summary'!DT148="Yes"),OFFSET('Hygiene Data'!$E$9,0,10*ROW('Hygiene Data'!E142)),NA())</f>
        <v>#N/A</v>
      </c>
      <c r="BF148" s="101" t="e">
        <f ca="true">+IF(AND(ISNUMBER(OFFSET('Hygiene Data'!$F$5,0,10*ROW('Hygiene Data'!F142))),'Data Summary'!DU148="Yes"),OFFSET('Hygiene Data'!$F$5,0,10*ROW('Hygiene Data'!F142)),NA())</f>
        <v>#N/A</v>
      </c>
      <c r="BG148" s="101" t="e">
        <f ca="true">+IF(AND(ISNUMBER(OFFSET('Hygiene Data'!$F$7,0,10*ROW('Hygiene Data'!F142))),'Data Summary'!DV148="Yes"),OFFSET('Hygiene Data'!$F$7,0,10*ROW('Hygiene Data'!F142)),NA())</f>
        <v>#N/A</v>
      </c>
      <c r="BH148" s="101" t="e">
        <f ca="true">+IF(AND(ISNUMBER(OFFSET('Hygiene Data'!$F$9,0,10*ROW('Hygiene Data'!F142))),'Data Summary'!DW148="Yes"),OFFSET('Hygiene Data'!$F$9,0,10*ROW('Hygiene Data'!F142)),NA())</f>
        <v>#N/A</v>
      </c>
      <c r="BI148" s="101" t="e">
        <f ca="true">+IF(AND(ISNUMBER(OFFSET('Hygiene Data'!$G$5,0,10*ROW('Hygiene Data'!G142))),'Data Summary'!DX148="Yes"),OFFSET('Hygiene Data'!$G$5,0,10*ROW('Hygiene Data'!G142)),NA())</f>
        <v>#N/A</v>
      </c>
      <c r="BJ148" s="101" t="e">
        <f ca="true">+IF(AND(ISNUMBER(OFFSET('Hygiene Data'!$G$7,0,10*ROW('Hygiene Data'!G142))),'Data Summary'!DY148="Yes"),OFFSET('Hygiene Data'!$G$7,0,10*ROW('Hygiene Data'!G142)),NA())</f>
        <v>#N/A</v>
      </c>
      <c r="BK148" s="101" t="e">
        <f ca="true">+IF(AND(ISNUMBER(OFFSET('Hygiene Data'!$G$9,0,10*ROW('Hygiene Data'!G142))),'Data Summary'!DZ148="Yes"),OFFSET('Hygiene Data'!$G$9,0,10*ROW('Hygiene Data'!G142)),NA())</f>
        <v>#N/A</v>
      </c>
      <c r="BL148" s="101" t="e">
        <f ca="true">+IF(AND(ISNUMBER(OFFSET('Hygiene Data'!$H$5,0,10*ROW('Hygiene Data'!H142))),'Data Summary'!EA148="Yes"),OFFSET('Hygiene Data'!$H$5,0,10*ROW('Hygiene Data'!H142)),NA())</f>
        <v>#N/A</v>
      </c>
      <c r="BM148" s="101" t="e">
        <f ca="true">+IF(AND(ISNUMBER(OFFSET('Hygiene Data'!$H$7,0,10*ROW('Hygiene Data'!H142))),'Data Summary'!EB148="Yes"),OFFSET('Hygiene Data'!$H$7,0,10*ROW('Hygiene Data'!H142)),NA())</f>
        <v>#N/A</v>
      </c>
      <c r="BN148" s="101" t="e">
        <f ca="true">+IF(AND(ISNUMBER(OFFSET('Hygiene Data'!$H$9,0,10*ROW('Hygiene Data'!H142))),'Data Summary'!EC148="Yes"),OFFSET('Hygiene Data'!$H$9,0,10*ROW('Hygiene Data'!H142)),NA())</f>
        <v>#N/A</v>
      </c>
      <c r="BO148" s="101" t="e">
        <f ca="true">+IF(AND(ISNUMBER(OFFSET('Hygiene Data'!$I$5,0,10*ROW('Hygiene Data'!I142))),'Data Summary'!ED148="Yes"),OFFSET('Hygiene Data'!$I$5,0,10*ROW('Hygiene Data'!I142)),NA())</f>
        <v>#N/A</v>
      </c>
      <c r="BP148" s="101" t="e">
        <f ca="true">+IF(AND(ISNUMBER(OFFSET('Hygiene Data'!$I$7,0,10*ROW('Hygiene Data'!I142))),'Data Summary'!EE148="Yes"),OFFSET('Hygiene Data'!$I$7,0,10*ROW('Hygiene Data'!I142)),NA())</f>
        <v>#N/A</v>
      </c>
      <c r="BQ148" s="101" t="e">
        <f ca="true">+IF(AND(ISNUMBER(OFFSET('Hygiene Data'!$I$9,0,10*ROW('Hygiene Data'!I142))),'Data Summary'!EF148="Yes"),OFFSET('Hygiene Data'!$I$9,0,10*ROW('Hygiene Data'!I142)),NA())</f>
        <v>#N/A</v>
      </c>
    </row>
    <row xmlns:x14ac="http://schemas.microsoft.com/office/spreadsheetml/2009/9/ac" r="149" x14ac:dyDescent="0.2">
      <c r="A149" s="362" t="e">
        <f ca="true">+RIGHT('Data Summary'!A149,LEN('Data Summary'!A149)-9)</f>
        <v>#VALUE!</v>
      </c>
      <c r="B149" s="38" t="str">
        <f ca="true">+IF(ISTEXT('Data Summary'!B149),'Data Summary'!B149,"")</f>
        <v/>
      </c>
      <c r="C149" s="361" t="e">
        <f ca="true">+VALUE('Data Summary'!C149)</f>
        <v>#VALUE!</v>
      </c>
      <c r="D149" s="99" t="e">
        <f ca="true">+IF(AND(ISNUMBER(OFFSET('Water Data'!$D$4,0,10*ROW('Water Data'!D143))),'Data Summary'!BS149="Yes"),100-OFFSET('Water Data'!$D$4,0,10*ROW('Water Data'!D143)),NA())</f>
        <v>#N/A</v>
      </c>
      <c r="E149" s="99" t="e">
        <f ca="true">+IF(AND(ISNUMBER(OFFSET('Water Data'!$D$6,0,10*ROW('Water Data'!D143))),'Data Summary'!BT149="Yes"),OFFSET('Water Data'!$D$6,0,10*ROW('Water Data'!D143)),NA())</f>
        <v>#N/A</v>
      </c>
      <c r="F149" s="99" t="e">
        <f ca="true">+IF(AND(ISNUMBER(OFFSET('Water Data'!$D$9,0,10*ROW('Water Data'!D143))),'Data Summary'!BU149="Yes"),OFFSET('Water Data'!$D$9,0,10*ROW('Water Data'!D143)),NA())</f>
        <v>#N/A</v>
      </c>
      <c r="G149" s="99" t="e">
        <f ca="true">+IF(AND(ISNUMBER(OFFSET('Water Data'!$E$4,0,10*ROW('Water Data'!E143))),'Data Summary'!BV149="Yes"),100-OFFSET('Water Data'!$E$4,0,10*ROW('Water Data'!E143)),NA())</f>
        <v>#N/A</v>
      </c>
      <c r="H149" s="99" t="e">
        <f ca="true">+IF(AND(ISNUMBER(OFFSET('Water Data'!$E$6,0,10*ROW('Water Data'!E143))),'Data Summary'!BW149="Yes"),OFFSET('Water Data'!$E$6,0,10*ROW('Water Data'!E143)),NA())</f>
        <v>#N/A</v>
      </c>
      <c r="I149" s="99" t="e">
        <f ca="true">+IF(AND(ISNUMBER(OFFSET('Water Data'!$E$9,0,10*ROW('Water Data'!E143))),'Data Summary'!BX149="Yes"),OFFSET('Water Data'!$E$9,0,10*ROW('Water Data'!E143)),NA())</f>
        <v>#N/A</v>
      </c>
      <c r="J149" s="99" t="e">
        <f ca="true">+IF(AND(ISNUMBER(OFFSET('Water Data'!$F$4,0,10*ROW('Water Data'!F143))),'Data Summary'!BY149="Yes"),100-OFFSET('Water Data'!$F$4,0,10*ROW('Water Data'!F143)),NA())</f>
        <v>#N/A</v>
      </c>
      <c r="K149" s="99" t="e">
        <f ca="true">+IF(AND(ISNUMBER(OFFSET('Water Data'!$F$6,0,10*ROW('Water Data'!F143))),'Data Summary'!BZ149="Yes"),OFFSET('Water Data'!$F$6,0,10*ROW('Water Data'!F143)),NA())</f>
        <v>#N/A</v>
      </c>
      <c r="L149" s="99" t="e">
        <f ca="true">+IF(AND(ISNUMBER(OFFSET('Water Data'!$F$9,0,10*ROW('Water Data'!F143))),'Data Summary'!CA149="Yes"),OFFSET('Water Data'!$F$9,0,10*ROW('Water Data'!F143)),NA())</f>
        <v>#N/A</v>
      </c>
      <c r="M149" s="99" t="e">
        <f ca="true">+IF(AND(ISNUMBER(OFFSET('Water Data'!$G$4,0,10*ROW('Water Data'!G143))),'Data Summary'!CB149="Yes"),100-OFFSET('Water Data'!$G$4,0,10*ROW('Water Data'!G143)),NA())</f>
        <v>#N/A</v>
      </c>
      <c r="N149" s="99" t="e">
        <f ca="true">+IF(AND(ISNUMBER(OFFSET('Water Data'!$G$6,0,10*ROW('Water Data'!G143))),'Data Summary'!CC149="Yes"),OFFSET('Water Data'!$G$6,0,10*ROW('Water Data'!G143)),NA())</f>
        <v>#N/A</v>
      </c>
      <c r="O149" s="99" t="e">
        <f ca="true">+IF(AND(ISNUMBER(OFFSET('Water Data'!$G$9,0,10*ROW('Water Data'!G143))),'Data Summary'!CD149="Yes"),OFFSET('Water Data'!$G$9,0,10*ROW('Water Data'!G143)),NA())</f>
        <v>#N/A</v>
      </c>
      <c r="P149" s="99" t="e">
        <f ca="true">+IF(AND(ISNUMBER(OFFSET('Water Data'!$H$4,0,10*ROW('Water Data'!H143))),'Data Summary'!CE149="Yes"),100-OFFSET('Water Data'!$H$4,0,10*ROW('Water Data'!H143)),NA())</f>
        <v>#N/A</v>
      </c>
      <c r="Q149" s="99" t="e">
        <f ca="true">+IF(AND(ISNUMBER(OFFSET('Water Data'!$H$6,0,10*ROW('Water Data'!H143))),'Data Summary'!CF149="Yes"),OFFSET('Water Data'!$H$6,0,10*ROW('Water Data'!H143)),NA())</f>
        <v>#N/A</v>
      </c>
      <c r="R149" s="99" t="e">
        <f ca="true">+IF(AND(ISNUMBER(OFFSET('Water Data'!$H$9,0,10*ROW('Water Data'!H143))),'Data Summary'!CG149="Yes"),OFFSET('Water Data'!$H$9,0,10*ROW('Water Data'!H143)),NA())</f>
        <v>#N/A</v>
      </c>
      <c r="S149" s="99" t="e">
        <f ca="true">+IF(AND(ISNUMBER(OFFSET('Water Data'!$I$4,0,10*ROW('Water Data'!I143))),'Data Summary'!CH149="Yes"),100-OFFSET('Water Data'!$I$4,0,10*ROW('Water Data'!I143)),NA())</f>
        <v>#N/A</v>
      </c>
      <c r="T149" s="99" t="e">
        <f ca="true">+IF(AND(ISNUMBER(OFFSET('Water Data'!$I$6,0,10*ROW('Water Data'!I143))),'Data Summary'!CI149="Yes"),OFFSET('Water Data'!$I$6,0,10*ROW('Water Data'!I143)),NA())</f>
        <v>#N/A</v>
      </c>
      <c r="U149" s="99" t="e">
        <f ca="true">+IF(AND(ISNUMBER(OFFSET('Water Data'!$I$9,0,10*ROW('Water Data'!I143))),'Data Summary'!CJ149="Yes"),OFFSET('Water Data'!$I$9,0,10*ROW('Water Data'!I143)),NA())</f>
        <v>#N/A</v>
      </c>
      <c r="V149" s="100" t="e">
        <f ca="true">+IF(AND(ISNUMBER(OFFSET('Sanitation Data'!$D$4,0,10*ROW('Sanitation Data'!D143))),'Data Summary'!CK149="Yes"),100-OFFSET('Sanitation Data'!$D$4,0,10*ROW('Sanitation Data'!D143)),NA())</f>
        <v>#N/A</v>
      </c>
      <c r="W149" s="100" t="e">
        <f ca="true">+IF(AND(ISNUMBER(OFFSET('Sanitation Data'!$D$6,0,10*ROW('Sanitation Data'!D143))),'Data Summary'!CL149="Yes"),OFFSET('Sanitation Data'!$D$6,0,10*ROW('Sanitation Data'!D143)),NA())</f>
        <v>#N/A</v>
      </c>
      <c r="X149" s="100" t="e">
        <f ca="true">+IF(AND(ISNUMBER(OFFSET('Sanitation Data'!$D$10,0,10*ROW('Sanitation Data'!D143))),'Data Summary'!CM149="Yes"),OFFSET('Sanitation Data'!$D$10,0,10*ROW('Sanitation Data'!D143)),NA())</f>
        <v>#N/A</v>
      </c>
      <c r="Y149" s="100" t="e">
        <f ca="true">+IF(AND(ISNUMBER(OFFSET('Sanitation Data'!$D$11,0,10*ROW('Sanitation Data'!D143))),'Data Summary'!CN149="Yes"),OFFSET('Sanitation Data'!$D$11,0,10*ROW('Sanitation Data'!D143)),NA())</f>
        <v>#N/A</v>
      </c>
      <c r="Z149" s="100" t="e">
        <f ca="true">+IF(AND(ISNUMBER(OFFSET('Sanitation Data'!$D$12,0,10*ROW('Sanitation Data'!D143))),'Data Summary'!CO149="Yes"),OFFSET('Sanitation Data'!$D$12,0,10*ROW('Sanitation Data'!D143)),NA())</f>
        <v>#N/A</v>
      </c>
      <c r="AA149" s="100" t="e">
        <f ca="true">+IF(AND(ISNUMBER(OFFSET('Sanitation Data'!$E$4,0,10*ROW('Sanitation Data'!E143))),'Data Summary'!CP149="Yes"),100-OFFSET('Sanitation Data'!$E$4,0,10*ROW('Sanitation Data'!E143)),NA())</f>
        <v>#N/A</v>
      </c>
      <c r="AB149" s="100" t="e">
        <f ca="true">+IF(AND(ISNUMBER(OFFSET('Sanitation Data'!$E$6,0,10*ROW('Sanitation Data'!E143))),'Data Summary'!CQ149="Yes"),OFFSET('Sanitation Data'!$E$6,0,10*ROW('Sanitation Data'!E143)),NA())</f>
        <v>#N/A</v>
      </c>
      <c r="AC149" s="100" t="e">
        <f ca="true">+IF(AND(ISNUMBER(OFFSET('Sanitation Data'!$E$10,0,10*ROW('Sanitation Data'!E143))),'Data Summary'!CR149="Yes"),OFFSET('Sanitation Data'!$E$10,0,10*ROW('Sanitation Data'!E143)),NA())</f>
        <v>#N/A</v>
      </c>
      <c r="AD149" s="100" t="e">
        <f ca="true">+IF(AND(ISNUMBER(OFFSET('Sanitation Data'!$E$11,0,10*ROW('Sanitation Data'!E143))),'Data Summary'!CS149="Yes"),OFFSET('Sanitation Data'!$E$11,0,10*ROW('Sanitation Data'!E143)),NA())</f>
        <v>#N/A</v>
      </c>
      <c r="AE149" s="100" t="e">
        <f ca="true">+IF(AND(ISNUMBER(OFFSET('Sanitation Data'!$E$12,0,10*ROW('Sanitation Data'!E143))),'Data Summary'!CT149="Yes"),OFFSET('Sanitation Data'!$E$12,0,10*ROW('Sanitation Data'!E143)),NA())</f>
        <v>#N/A</v>
      </c>
      <c r="AF149" s="100" t="e">
        <f ca="true">+IF(AND(ISNUMBER(OFFSET('Sanitation Data'!$F$4,0,10*ROW('Sanitation Data'!F143))),'Data Summary'!CU149="Yes"),100-OFFSET('Sanitation Data'!$F$4,0,10*ROW('Sanitation Data'!F143)),NA())</f>
        <v>#N/A</v>
      </c>
      <c r="AG149" s="100" t="e">
        <f ca="true">+IF(AND(ISNUMBER(OFFSET('Sanitation Data'!$F$6,0,10*ROW('Sanitation Data'!F143))),'Data Summary'!CV149="Yes"),OFFSET('Sanitation Data'!$F$6,0,10*ROW('Sanitation Data'!F143)),NA())</f>
        <v>#N/A</v>
      </c>
      <c r="AH149" s="100" t="e">
        <f ca="true">+IF(AND(ISNUMBER(OFFSET('Sanitation Data'!$F$10,0,10*ROW('Sanitation Data'!F143))),'Data Summary'!CW149="Yes"),OFFSET('Sanitation Data'!$F$10,0,10*ROW('Sanitation Data'!F143)),NA())</f>
        <v>#N/A</v>
      </c>
      <c r="AI149" s="100" t="e">
        <f ca="true">+IF(AND(ISNUMBER(OFFSET('Sanitation Data'!$F$11,0,10*ROW('Sanitation Data'!F143))),'Data Summary'!CX149="Yes"),OFFSET('Sanitation Data'!$F$11,0,10*ROW('Sanitation Data'!F143)),NA())</f>
        <v>#N/A</v>
      </c>
      <c r="AJ149" s="100" t="e">
        <f ca="true">+IF(AND(ISNUMBER(OFFSET('Sanitation Data'!$F$12,0,10*ROW('Sanitation Data'!F143))),'Data Summary'!CY149="Yes"),OFFSET('Sanitation Data'!$F$12,0,10*ROW('Sanitation Data'!F143)),NA())</f>
        <v>#N/A</v>
      </c>
      <c r="AK149" s="100" t="e">
        <f ca="true">+IF(AND(ISNUMBER(OFFSET('Sanitation Data'!$G$4,0,10*ROW('Sanitation Data'!G143))),'Data Summary'!CZ149="Yes"),100-OFFSET('Sanitation Data'!$G$4,0,10*ROW('Sanitation Data'!G143)),NA())</f>
        <v>#N/A</v>
      </c>
      <c r="AL149" s="100" t="e">
        <f ca="true">+IF(AND(ISNUMBER(OFFSET('Sanitation Data'!$G$6,0,10*ROW('Sanitation Data'!G143))),'Data Summary'!DA149="Yes"),OFFSET('Sanitation Data'!$G$6,0,10*ROW('Sanitation Data'!G143)),NA())</f>
        <v>#N/A</v>
      </c>
      <c r="AM149" s="100" t="e">
        <f ca="true">+IF(AND(ISNUMBER(OFFSET('Sanitation Data'!$G$10,0,10*ROW('Sanitation Data'!G143))),'Data Summary'!DB149="Yes"),OFFSET('Sanitation Data'!$G$10,0,10*ROW('Sanitation Data'!G143)),NA())</f>
        <v>#N/A</v>
      </c>
      <c r="AN149" s="100" t="e">
        <f ca="true">+IF(AND(ISNUMBER(OFFSET('Sanitation Data'!$G$11,0,10*ROW('Sanitation Data'!G143))),'Data Summary'!DC149="Yes"),OFFSET('Sanitation Data'!$G$11,0,10*ROW('Sanitation Data'!G143)),NA())</f>
        <v>#N/A</v>
      </c>
      <c r="AO149" s="100" t="e">
        <f ca="true">+IF(AND(ISNUMBER(OFFSET('Sanitation Data'!$G$12,0,10*ROW('Sanitation Data'!G143))),'Data Summary'!DD149="Yes"),OFFSET('Sanitation Data'!$G$12,0,10*ROW('Sanitation Data'!G143)),NA())</f>
        <v>#N/A</v>
      </c>
      <c r="AP149" s="100" t="e">
        <f ca="true">+IF(AND(ISNUMBER(OFFSET('Sanitation Data'!$H$4,0,10*ROW('Sanitation Data'!H143))),'Data Summary'!DE149="Yes"),100-OFFSET('Sanitation Data'!$H$4,0,10*ROW('Sanitation Data'!H143)),NA())</f>
        <v>#N/A</v>
      </c>
      <c r="AQ149" s="100" t="e">
        <f ca="true">+IF(AND(ISNUMBER(OFFSET('Sanitation Data'!$H$6,0,10*ROW('Sanitation Data'!H143))),'Data Summary'!DF149="Yes"),OFFSET('Sanitation Data'!$H$6,0,10*ROW('Sanitation Data'!H143)),NA())</f>
        <v>#N/A</v>
      </c>
      <c r="AR149" s="100" t="e">
        <f ca="true">+IF(AND(ISNUMBER(OFFSET('Sanitation Data'!$H$10,0,10*ROW('Sanitation Data'!H143))),'Data Summary'!DG149="Yes"),OFFSET('Sanitation Data'!$H$10,0,10*ROW('Sanitation Data'!H143)),NA())</f>
        <v>#N/A</v>
      </c>
      <c r="AS149" s="100" t="e">
        <f ca="true">+IF(AND(ISNUMBER(OFFSET('Sanitation Data'!$H$11,0,10*ROW('Sanitation Data'!H143))),'Data Summary'!DH149="Yes"),OFFSET('Sanitation Data'!$H$11,0,10*ROW('Sanitation Data'!H143)),NA())</f>
        <v>#N/A</v>
      </c>
      <c r="AT149" s="100" t="e">
        <f ca="true">+IF(AND(ISNUMBER(OFFSET('Sanitation Data'!$H$12,0,10*ROW('Sanitation Data'!H143))),'Data Summary'!DI149="Yes"),OFFSET('Sanitation Data'!$H$12,0,10*ROW('Sanitation Data'!H143)),NA())</f>
        <v>#N/A</v>
      </c>
      <c r="AU149" s="100" t="e">
        <f ca="true">+IF(AND(ISNUMBER(OFFSET('Sanitation Data'!$I$4,0,10*ROW('Sanitation Data'!I143))),'Data Summary'!DJ149="Yes"),100-OFFSET('Sanitation Data'!$I$4,0,10*ROW('Sanitation Data'!I143)),NA())</f>
        <v>#N/A</v>
      </c>
      <c r="AV149" s="100" t="e">
        <f ca="true">+IF(AND(ISNUMBER(OFFSET('Sanitation Data'!$I$6,0,10*ROW('Sanitation Data'!I143))),'Data Summary'!DK149="Yes"),OFFSET('Sanitation Data'!$I$6,0,10*ROW('Sanitation Data'!I143)),NA())</f>
        <v>#N/A</v>
      </c>
      <c r="AW149" s="100" t="e">
        <f ca="true">+IF(AND(ISNUMBER(OFFSET('Sanitation Data'!$I$10,0,10*ROW('Sanitation Data'!I143))),'Data Summary'!DL149="Yes"),OFFSET('Sanitation Data'!$I$10,0,10*ROW('Sanitation Data'!I143)),NA())</f>
        <v>#N/A</v>
      </c>
      <c r="AX149" s="100" t="e">
        <f ca="true">+IF(AND(ISNUMBER(OFFSET('Sanitation Data'!$I$11,0,10*ROW('Sanitation Data'!I143))),'Data Summary'!DM149="Yes"),OFFSET('Sanitation Data'!$I$11,0,10*ROW('Sanitation Data'!I143)),NA())</f>
        <v>#N/A</v>
      </c>
      <c r="AY149" s="100" t="e">
        <f ca="true">+IF(AND(ISNUMBER(OFFSET('Sanitation Data'!$I$12,0,10*ROW('Sanitation Data'!I143))),'Data Summary'!DN149="Yes"),OFFSET('Sanitation Data'!$I$12,0,10*ROW('Sanitation Data'!I143)),NA())</f>
        <v>#N/A</v>
      </c>
      <c r="AZ149" s="101" t="e">
        <f ca="true">+IF(AND(ISNUMBER(OFFSET('Hygiene Data'!$D$5,0,10*ROW('Hygiene Data'!D143))),'Data Summary'!DO149="Yes"),OFFSET('Hygiene Data'!$D$5,0,10*ROW('Hygiene Data'!D143)),NA())</f>
        <v>#N/A</v>
      </c>
      <c r="BA149" s="101" t="e">
        <f ca="true">+IF(AND(ISNUMBER(OFFSET('Hygiene Data'!$D$7,0,10*ROW('Hygiene Data'!D143))),'Data Summary'!DP149="Yes"),OFFSET('Hygiene Data'!$D$7,0,10*ROW('Hygiene Data'!D143)),NA())</f>
        <v>#N/A</v>
      </c>
      <c r="BB149" s="101" t="e">
        <f ca="true">+IF(AND(ISNUMBER(OFFSET('Hygiene Data'!$D$9,0,10*ROW('Hygiene Data'!D143))),'Data Summary'!DQ149="Yes"),OFFSET('Hygiene Data'!$D$9,0,10*ROW('Hygiene Data'!D143)),NA())</f>
        <v>#N/A</v>
      </c>
      <c r="BC149" s="101" t="e">
        <f ca="true">+IF(AND(ISNUMBER(OFFSET('Hygiene Data'!$E$5,0,10*ROW('Hygiene Data'!E143))),'Data Summary'!DR149="Yes"),OFFSET('Hygiene Data'!$E$5,0,10*ROW('Hygiene Data'!E143)),NA())</f>
        <v>#N/A</v>
      </c>
      <c r="BD149" s="101" t="e">
        <f ca="true">+IF(AND(ISNUMBER(OFFSET('Hygiene Data'!$E$7,0,10*ROW('Hygiene Data'!E143))),'Data Summary'!DS149="Yes"),OFFSET('Hygiene Data'!$E$7,0,10*ROW('Hygiene Data'!E143)),NA())</f>
        <v>#N/A</v>
      </c>
      <c r="BE149" s="101" t="e">
        <f ca="true">+IF(AND(ISNUMBER(OFFSET('Hygiene Data'!$E$9,0,10*ROW('Hygiene Data'!E143))),'Data Summary'!DT149="Yes"),OFFSET('Hygiene Data'!$E$9,0,10*ROW('Hygiene Data'!E143)),NA())</f>
        <v>#N/A</v>
      </c>
      <c r="BF149" s="101" t="e">
        <f ca="true">+IF(AND(ISNUMBER(OFFSET('Hygiene Data'!$F$5,0,10*ROW('Hygiene Data'!F143))),'Data Summary'!DU149="Yes"),OFFSET('Hygiene Data'!$F$5,0,10*ROW('Hygiene Data'!F143)),NA())</f>
        <v>#N/A</v>
      </c>
      <c r="BG149" s="101" t="e">
        <f ca="true">+IF(AND(ISNUMBER(OFFSET('Hygiene Data'!$F$7,0,10*ROW('Hygiene Data'!F143))),'Data Summary'!DV149="Yes"),OFFSET('Hygiene Data'!$F$7,0,10*ROW('Hygiene Data'!F143)),NA())</f>
        <v>#N/A</v>
      </c>
      <c r="BH149" s="101" t="e">
        <f ca="true">+IF(AND(ISNUMBER(OFFSET('Hygiene Data'!$F$9,0,10*ROW('Hygiene Data'!F143))),'Data Summary'!DW149="Yes"),OFFSET('Hygiene Data'!$F$9,0,10*ROW('Hygiene Data'!F143)),NA())</f>
        <v>#N/A</v>
      </c>
      <c r="BI149" s="101" t="e">
        <f ca="true">+IF(AND(ISNUMBER(OFFSET('Hygiene Data'!$G$5,0,10*ROW('Hygiene Data'!G143))),'Data Summary'!DX149="Yes"),OFFSET('Hygiene Data'!$G$5,0,10*ROW('Hygiene Data'!G143)),NA())</f>
        <v>#N/A</v>
      </c>
      <c r="BJ149" s="101" t="e">
        <f ca="true">+IF(AND(ISNUMBER(OFFSET('Hygiene Data'!$G$7,0,10*ROW('Hygiene Data'!G143))),'Data Summary'!DY149="Yes"),OFFSET('Hygiene Data'!$G$7,0,10*ROW('Hygiene Data'!G143)),NA())</f>
        <v>#N/A</v>
      </c>
      <c r="BK149" s="101" t="e">
        <f ca="true">+IF(AND(ISNUMBER(OFFSET('Hygiene Data'!$G$9,0,10*ROW('Hygiene Data'!G143))),'Data Summary'!DZ149="Yes"),OFFSET('Hygiene Data'!$G$9,0,10*ROW('Hygiene Data'!G143)),NA())</f>
        <v>#N/A</v>
      </c>
      <c r="BL149" s="101" t="e">
        <f ca="true">+IF(AND(ISNUMBER(OFFSET('Hygiene Data'!$H$5,0,10*ROW('Hygiene Data'!H143))),'Data Summary'!EA149="Yes"),OFFSET('Hygiene Data'!$H$5,0,10*ROW('Hygiene Data'!H143)),NA())</f>
        <v>#N/A</v>
      </c>
      <c r="BM149" s="101" t="e">
        <f ca="true">+IF(AND(ISNUMBER(OFFSET('Hygiene Data'!$H$7,0,10*ROW('Hygiene Data'!H143))),'Data Summary'!EB149="Yes"),OFFSET('Hygiene Data'!$H$7,0,10*ROW('Hygiene Data'!H143)),NA())</f>
        <v>#N/A</v>
      </c>
      <c r="BN149" s="101" t="e">
        <f ca="true">+IF(AND(ISNUMBER(OFFSET('Hygiene Data'!$H$9,0,10*ROW('Hygiene Data'!H143))),'Data Summary'!EC149="Yes"),OFFSET('Hygiene Data'!$H$9,0,10*ROW('Hygiene Data'!H143)),NA())</f>
        <v>#N/A</v>
      </c>
      <c r="BO149" s="101" t="e">
        <f ca="true">+IF(AND(ISNUMBER(OFFSET('Hygiene Data'!$I$5,0,10*ROW('Hygiene Data'!I143))),'Data Summary'!ED149="Yes"),OFFSET('Hygiene Data'!$I$5,0,10*ROW('Hygiene Data'!I143)),NA())</f>
        <v>#N/A</v>
      </c>
      <c r="BP149" s="101" t="e">
        <f ca="true">+IF(AND(ISNUMBER(OFFSET('Hygiene Data'!$I$7,0,10*ROW('Hygiene Data'!I143))),'Data Summary'!EE149="Yes"),OFFSET('Hygiene Data'!$I$7,0,10*ROW('Hygiene Data'!I143)),NA())</f>
        <v>#N/A</v>
      </c>
      <c r="BQ149" s="101" t="e">
        <f ca="true">+IF(AND(ISNUMBER(OFFSET('Hygiene Data'!$I$9,0,10*ROW('Hygiene Data'!I143))),'Data Summary'!EF149="Yes"),OFFSET('Hygiene Data'!$I$9,0,10*ROW('Hygiene Data'!I143)),NA())</f>
        <v>#N/A</v>
      </c>
    </row>
    <row xmlns:x14ac="http://schemas.microsoft.com/office/spreadsheetml/2009/9/ac" r="150" x14ac:dyDescent="0.2">
      <c r="A150" s="362" t="e">
        <f ca="true">+RIGHT('Data Summary'!A150,LEN('Data Summary'!A150)-9)</f>
        <v>#VALUE!</v>
      </c>
      <c r="B150" s="38" t="str">
        <f ca="true">+IF(ISTEXT('Data Summary'!B150),'Data Summary'!B150,"")</f>
        <v/>
      </c>
      <c r="C150" s="361" t="e">
        <f ca="true">+VALUE('Data Summary'!C150)</f>
        <v>#VALUE!</v>
      </c>
      <c r="D150" s="99" t="e">
        <f ca="true">+IF(AND(ISNUMBER(OFFSET('Water Data'!$D$4,0,10*ROW('Water Data'!D144))),'Data Summary'!BS150="Yes"),100-OFFSET('Water Data'!$D$4,0,10*ROW('Water Data'!D144)),NA())</f>
        <v>#N/A</v>
      </c>
      <c r="E150" s="99" t="e">
        <f ca="true">+IF(AND(ISNUMBER(OFFSET('Water Data'!$D$6,0,10*ROW('Water Data'!D144))),'Data Summary'!BT150="Yes"),OFFSET('Water Data'!$D$6,0,10*ROW('Water Data'!D144)),NA())</f>
        <v>#N/A</v>
      </c>
      <c r="F150" s="99" t="e">
        <f ca="true">+IF(AND(ISNUMBER(OFFSET('Water Data'!$D$9,0,10*ROW('Water Data'!D144))),'Data Summary'!BU150="Yes"),OFFSET('Water Data'!$D$9,0,10*ROW('Water Data'!D144)),NA())</f>
        <v>#N/A</v>
      </c>
      <c r="G150" s="99" t="e">
        <f ca="true">+IF(AND(ISNUMBER(OFFSET('Water Data'!$E$4,0,10*ROW('Water Data'!E144))),'Data Summary'!BV150="Yes"),100-OFFSET('Water Data'!$E$4,0,10*ROW('Water Data'!E144)),NA())</f>
        <v>#N/A</v>
      </c>
      <c r="H150" s="99" t="e">
        <f ca="true">+IF(AND(ISNUMBER(OFFSET('Water Data'!$E$6,0,10*ROW('Water Data'!E144))),'Data Summary'!BW150="Yes"),OFFSET('Water Data'!$E$6,0,10*ROW('Water Data'!E144)),NA())</f>
        <v>#N/A</v>
      </c>
      <c r="I150" s="99" t="e">
        <f ca="true">+IF(AND(ISNUMBER(OFFSET('Water Data'!$E$9,0,10*ROW('Water Data'!E144))),'Data Summary'!BX150="Yes"),OFFSET('Water Data'!$E$9,0,10*ROW('Water Data'!E144)),NA())</f>
        <v>#N/A</v>
      </c>
      <c r="J150" s="99" t="e">
        <f ca="true">+IF(AND(ISNUMBER(OFFSET('Water Data'!$F$4,0,10*ROW('Water Data'!F144))),'Data Summary'!BY150="Yes"),100-OFFSET('Water Data'!$F$4,0,10*ROW('Water Data'!F144)),NA())</f>
        <v>#N/A</v>
      </c>
      <c r="K150" s="99" t="e">
        <f ca="true">+IF(AND(ISNUMBER(OFFSET('Water Data'!$F$6,0,10*ROW('Water Data'!F144))),'Data Summary'!BZ150="Yes"),OFFSET('Water Data'!$F$6,0,10*ROW('Water Data'!F144)),NA())</f>
        <v>#N/A</v>
      </c>
      <c r="L150" s="99" t="e">
        <f ca="true">+IF(AND(ISNUMBER(OFFSET('Water Data'!$F$9,0,10*ROW('Water Data'!F144))),'Data Summary'!CA150="Yes"),OFFSET('Water Data'!$F$9,0,10*ROW('Water Data'!F144)),NA())</f>
        <v>#N/A</v>
      </c>
      <c r="M150" s="99" t="e">
        <f ca="true">+IF(AND(ISNUMBER(OFFSET('Water Data'!$G$4,0,10*ROW('Water Data'!G144))),'Data Summary'!CB150="Yes"),100-OFFSET('Water Data'!$G$4,0,10*ROW('Water Data'!G144)),NA())</f>
        <v>#N/A</v>
      </c>
      <c r="N150" s="99" t="e">
        <f ca="true">+IF(AND(ISNUMBER(OFFSET('Water Data'!$G$6,0,10*ROW('Water Data'!G144))),'Data Summary'!CC150="Yes"),OFFSET('Water Data'!$G$6,0,10*ROW('Water Data'!G144)),NA())</f>
        <v>#N/A</v>
      </c>
      <c r="O150" s="99" t="e">
        <f ca="true">+IF(AND(ISNUMBER(OFFSET('Water Data'!$G$9,0,10*ROW('Water Data'!G144))),'Data Summary'!CD150="Yes"),OFFSET('Water Data'!$G$9,0,10*ROW('Water Data'!G144)),NA())</f>
        <v>#N/A</v>
      </c>
      <c r="P150" s="99" t="e">
        <f ca="true">+IF(AND(ISNUMBER(OFFSET('Water Data'!$H$4,0,10*ROW('Water Data'!H144))),'Data Summary'!CE150="Yes"),100-OFFSET('Water Data'!$H$4,0,10*ROW('Water Data'!H144)),NA())</f>
        <v>#N/A</v>
      </c>
      <c r="Q150" s="99" t="e">
        <f ca="true">+IF(AND(ISNUMBER(OFFSET('Water Data'!$H$6,0,10*ROW('Water Data'!H144))),'Data Summary'!CF150="Yes"),OFFSET('Water Data'!$H$6,0,10*ROW('Water Data'!H144)),NA())</f>
        <v>#N/A</v>
      </c>
      <c r="R150" s="99" t="e">
        <f ca="true">+IF(AND(ISNUMBER(OFFSET('Water Data'!$H$9,0,10*ROW('Water Data'!H144))),'Data Summary'!CG150="Yes"),OFFSET('Water Data'!$H$9,0,10*ROW('Water Data'!H144)),NA())</f>
        <v>#N/A</v>
      </c>
      <c r="S150" s="99" t="e">
        <f ca="true">+IF(AND(ISNUMBER(OFFSET('Water Data'!$I$4,0,10*ROW('Water Data'!I144))),'Data Summary'!CH150="Yes"),100-OFFSET('Water Data'!$I$4,0,10*ROW('Water Data'!I144)),NA())</f>
        <v>#N/A</v>
      </c>
      <c r="T150" s="99" t="e">
        <f ca="true">+IF(AND(ISNUMBER(OFFSET('Water Data'!$I$6,0,10*ROW('Water Data'!I144))),'Data Summary'!CI150="Yes"),OFFSET('Water Data'!$I$6,0,10*ROW('Water Data'!I144)),NA())</f>
        <v>#N/A</v>
      </c>
      <c r="U150" s="99" t="e">
        <f ca="true">+IF(AND(ISNUMBER(OFFSET('Water Data'!$I$9,0,10*ROW('Water Data'!I144))),'Data Summary'!CJ150="Yes"),OFFSET('Water Data'!$I$9,0,10*ROW('Water Data'!I144)),NA())</f>
        <v>#N/A</v>
      </c>
      <c r="V150" s="100" t="e">
        <f ca="true">+IF(AND(ISNUMBER(OFFSET('Sanitation Data'!$D$4,0,10*ROW('Sanitation Data'!D144))),'Data Summary'!CK150="Yes"),100-OFFSET('Sanitation Data'!$D$4,0,10*ROW('Sanitation Data'!D144)),NA())</f>
        <v>#N/A</v>
      </c>
      <c r="W150" s="100" t="e">
        <f ca="true">+IF(AND(ISNUMBER(OFFSET('Sanitation Data'!$D$6,0,10*ROW('Sanitation Data'!D144))),'Data Summary'!CL150="Yes"),OFFSET('Sanitation Data'!$D$6,0,10*ROW('Sanitation Data'!D144)),NA())</f>
        <v>#N/A</v>
      </c>
      <c r="X150" s="100" t="e">
        <f ca="true">+IF(AND(ISNUMBER(OFFSET('Sanitation Data'!$D$10,0,10*ROW('Sanitation Data'!D144))),'Data Summary'!CM150="Yes"),OFFSET('Sanitation Data'!$D$10,0,10*ROW('Sanitation Data'!D144)),NA())</f>
        <v>#N/A</v>
      </c>
      <c r="Y150" s="100" t="e">
        <f ca="true">+IF(AND(ISNUMBER(OFFSET('Sanitation Data'!$D$11,0,10*ROW('Sanitation Data'!D144))),'Data Summary'!CN150="Yes"),OFFSET('Sanitation Data'!$D$11,0,10*ROW('Sanitation Data'!D144)),NA())</f>
        <v>#N/A</v>
      </c>
      <c r="Z150" s="100" t="e">
        <f ca="true">+IF(AND(ISNUMBER(OFFSET('Sanitation Data'!$D$12,0,10*ROW('Sanitation Data'!D144))),'Data Summary'!CO150="Yes"),OFFSET('Sanitation Data'!$D$12,0,10*ROW('Sanitation Data'!D144)),NA())</f>
        <v>#N/A</v>
      </c>
      <c r="AA150" s="100" t="e">
        <f ca="true">+IF(AND(ISNUMBER(OFFSET('Sanitation Data'!$E$4,0,10*ROW('Sanitation Data'!E144))),'Data Summary'!CP150="Yes"),100-OFFSET('Sanitation Data'!$E$4,0,10*ROW('Sanitation Data'!E144)),NA())</f>
        <v>#N/A</v>
      </c>
      <c r="AB150" s="100" t="e">
        <f ca="true">+IF(AND(ISNUMBER(OFFSET('Sanitation Data'!$E$6,0,10*ROW('Sanitation Data'!E144))),'Data Summary'!CQ150="Yes"),OFFSET('Sanitation Data'!$E$6,0,10*ROW('Sanitation Data'!E144)),NA())</f>
        <v>#N/A</v>
      </c>
      <c r="AC150" s="100" t="e">
        <f ca="true">+IF(AND(ISNUMBER(OFFSET('Sanitation Data'!$E$10,0,10*ROW('Sanitation Data'!E144))),'Data Summary'!CR150="Yes"),OFFSET('Sanitation Data'!$E$10,0,10*ROW('Sanitation Data'!E144)),NA())</f>
        <v>#N/A</v>
      </c>
      <c r="AD150" s="100" t="e">
        <f ca="true">+IF(AND(ISNUMBER(OFFSET('Sanitation Data'!$E$11,0,10*ROW('Sanitation Data'!E144))),'Data Summary'!CS150="Yes"),OFFSET('Sanitation Data'!$E$11,0,10*ROW('Sanitation Data'!E144)),NA())</f>
        <v>#N/A</v>
      </c>
      <c r="AE150" s="100" t="e">
        <f ca="true">+IF(AND(ISNUMBER(OFFSET('Sanitation Data'!$E$12,0,10*ROW('Sanitation Data'!E144))),'Data Summary'!CT150="Yes"),OFFSET('Sanitation Data'!$E$12,0,10*ROW('Sanitation Data'!E144)),NA())</f>
        <v>#N/A</v>
      </c>
      <c r="AF150" s="100" t="e">
        <f ca="true">+IF(AND(ISNUMBER(OFFSET('Sanitation Data'!$F$4,0,10*ROW('Sanitation Data'!F144))),'Data Summary'!CU150="Yes"),100-OFFSET('Sanitation Data'!$F$4,0,10*ROW('Sanitation Data'!F144)),NA())</f>
        <v>#N/A</v>
      </c>
      <c r="AG150" s="100" t="e">
        <f ca="true">+IF(AND(ISNUMBER(OFFSET('Sanitation Data'!$F$6,0,10*ROW('Sanitation Data'!F144))),'Data Summary'!CV150="Yes"),OFFSET('Sanitation Data'!$F$6,0,10*ROW('Sanitation Data'!F144)),NA())</f>
        <v>#N/A</v>
      </c>
      <c r="AH150" s="100" t="e">
        <f ca="true">+IF(AND(ISNUMBER(OFFSET('Sanitation Data'!$F$10,0,10*ROW('Sanitation Data'!F144))),'Data Summary'!CW150="Yes"),OFFSET('Sanitation Data'!$F$10,0,10*ROW('Sanitation Data'!F144)),NA())</f>
        <v>#N/A</v>
      </c>
      <c r="AI150" s="100" t="e">
        <f ca="true">+IF(AND(ISNUMBER(OFFSET('Sanitation Data'!$F$11,0,10*ROW('Sanitation Data'!F144))),'Data Summary'!CX150="Yes"),OFFSET('Sanitation Data'!$F$11,0,10*ROW('Sanitation Data'!F144)),NA())</f>
        <v>#N/A</v>
      </c>
      <c r="AJ150" s="100" t="e">
        <f ca="true">+IF(AND(ISNUMBER(OFFSET('Sanitation Data'!$F$12,0,10*ROW('Sanitation Data'!F144))),'Data Summary'!CY150="Yes"),OFFSET('Sanitation Data'!$F$12,0,10*ROW('Sanitation Data'!F144)),NA())</f>
        <v>#N/A</v>
      </c>
      <c r="AK150" s="100" t="e">
        <f ca="true">+IF(AND(ISNUMBER(OFFSET('Sanitation Data'!$G$4,0,10*ROW('Sanitation Data'!G144))),'Data Summary'!CZ150="Yes"),100-OFFSET('Sanitation Data'!$G$4,0,10*ROW('Sanitation Data'!G144)),NA())</f>
        <v>#N/A</v>
      </c>
      <c r="AL150" s="100" t="e">
        <f ca="true">+IF(AND(ISNUMBER(OFFSET('Sanitation Data'!$G$6,0,10*ROW('Sanitation Data'!G144))),'Data Summary'!DA150="Yes"),OFFSET('Sanitation Data'!$G$6,0,10*ROW('Sanitation Data'!G144)),NA())</f>
        <v>#N/A</v>
      </c>
      <c r="AM150" s="100" t="e">
        <f ca="true">+IF(AND(ISNUMBER(OFFSET('Sanitation Data'!$G$10,0,10*ROW('Sanitation Data'!G144))),'Data Summary'!DB150="Yes"),OFFSET('Sanitation Data'!$G$10,0,10*ROW('Sanitation Data'!G144)),NA())</f>
        <v>#N/A</v>
      </c>
      <c r="AN150" s="100" t="e">
        <f ca="true">+IF(AND(ISNUMBER(OFFSET('Sanitation Data'!$G$11,0,10*ROW('Sanitation Data'!G144))),'Data Summary'!DC150="Yes"),OFFSET('Sanitation Data'!$G$11,0,10*ROW('Sanitation Data'!G144)),NA())</f>
        <v>#N/A</v>
      </c>
      <c r="AO150" s="100" t="e">
        <f ca="true">+IF(AND(ISNUMBER(OFFSET('Sanitation Data'!$G$12,0,10*ROW('Sanitation Data'!G144))),'Data Summary'!DD150="Yes"),OFFSET('Sanitation Data'!$G$12,0,10*ROW('Sanitation Data'!G144)),NA())</f>
        <v>#N/A</v>
      </c>
      <c r="AP150" s="100" t="e">
        <f ca="true">+IF(AND(ISNUMBER(OFFSET('Sanitation Data'!$H$4,0,10*ROW('Sanitation Data'!H144))),'Data Summary'!DE150="Yes"),100-OFFSET('Sanitation Data'!$H$4,0,10*ROW('Sanitation Data'!H144)),NA())</f>
        <v>#N/A</v>
      </c>
      <c r="AQ150" s="100" t="e">
        <f ca="true">+IF(AND(ISNUMBER(OFFSET('Sanitation Data'!$H$6,0,10*ROW('Sanitation Data'!H144))),'Data Summary'!DF150="Yes"),OFFSET('Sanitation Data'!$H$6,0,10*ROW('Sanitation Data'!H144)),NA())</f>
        <v>#N/A</v>
      </c>
      <c r="AR150" s="100" t="e">
        <f ca="true">+IF(AND(ISNUMBER(OFFSET('Sanitation Data'!$H$10,0,10*ROW('Sanitation Data'!H144))),'Data Summary'!DG150="Yes"),OFFSET('Sanitation Data'!$H$10,0,10*ROW('Sanitation Data'!H144)),NA())</f>
        <v>#N/A</v>
      </c>
      <c r="AS150" s="100" t="e">
        <f ca="true">+IF(AND(ISNUMBER(OFFSET('Sanitation Data'!$H$11,0,10*ROW('Sanitation Data'!H144))),'Data Summary'!DH150="Yes"),OFFSET('Sanitation Data'!$H$11,0,10*ROW('Sanitation Data'!H144)),NA())</f>
        <v>#N/A</v>
      </c>
      <c r="AT150" s="100" t="e">
        <f ca="true">+IF(AND(ISNUMBER(OFFSET('Sanitation Data'!$H$12,0,10*ROW('Sanitation Data'!H144))),'Data Summary'!DI150="Yes"),OFFSET('Sanitation Data'!$H$12,0,10*ROW('Sanitation Data'!H144)),NA())</f>
        <v>#N/A</v>
      </c>
      <c r="AU150" s="100" t="e">
        <f ca="true">+IF(AND(ISNUMBER(OFFSET('Sanitation Data'!$I$4,0,10*ROW('Sanitation Data'!I144))),'Data Summary'!DJ150="Yes"),100-OFFSET('Sanitation Data'!$I$4,0,10*ROW('Sanitation Data'!I144)),NA())</f>
        <v>#N/A</v>
      </c>
      <c r="AV150" s="100" t="e">
        <f ca="true">+IF(AND(ISNUMBER(OFFSET('Sanitation Data'!$I$6,0,10*ROW('Sanitation Data'!I144))),'Data Summary'!DK150="Yes"),OFFSET('Sanitation Data'!$I$6,0,10*ROW('Sanitation Data'!I144)),NA())</f>
        <v>#N/A</v>
      </c>
      <c r="AW150" s="100" t="e">
        <f ca="true">+IF(AND(ISNUMBER(OFFSET('Sanitation Data'!$I$10,0,10*ROW('Sanitation Data'!I144))),'Data Summary'!DL150="Yes"),OFFSET('Sanitation Data'!$I$10,0,10*ROW('Sanitation Data'!I144)),NA())</f>
        <v>#N/A</v>
      </c>
      <c r="AX150" s="100" t="e">
        <f ca="true">+IF(AND(ISNUMBER(OFFSET('Sanitation Data'!$I$11,0,10*ROW('Sanitation Data'!I144))),'Data Summary'!DM150="Yes"),OFFSET('Sanitation Data'!$I$11,0,10*ROW('Sanitation Data'!I144)),NA())</f>
        <v>#N/A</v>
      </c>
      <c r="AY150" s="100" t="e">
        <f ca="true">+IF(AND(ISNUMBER(OFFSET('Sanitation Data'!$I$12,0,10*ROW('Sanitation Data'!I144))),'Data Summary'!DN150="Yes"),OFFSET('Sanitation Data'!$I$12,0,10*ROW('Sanitation Data'!I144)),NA())</f>
        <v>#N/A</v>
      </c>
      <c r="AZ150" s="101" t="e">
        <f ca="true">+IF(AND(ISNUMBER(OFFSET('Hygiene Data'!$D$5,0,10*ROW('Hygiene Data'!D144))),'Data Summary'!DO150="Yes"),OFFSET('Hygiene Data'!$D$5,0,10*ROW('Hygiene Data'!D144)),NA())</f>
        <v>#N/A</v>
      </c>
      <c r="BA150" s="101" t="e">
        <f ca="true">+IF(AND(ISNUMBER(OFFSET('Hygiene Data'!$D$7,0,10*ROW('Hygiene Data'!D144))),'Data Summary'!DP150="Yes"),OFFSET('Hygiene Data'!$D$7,0,10*ROW('Hygiene Data'!D144)),NA())</f>
        <v>#N/A</v>
      </c>
      <c r="BB150" s="101" t="e">
        <f ca="true">+IF(AND(ISNUMBER(OFFSET('Hygiene Data'!$D$9,0,10*ROW('Hygiene Data'!D144))),'Data Summary'!DQ150="Yes"),OFFSET('Hygiene Data'!$D$9,0,10*ROW('Hygiene Data'!D144)),NA())</f>
        <v>#N/A</v>
      </c>
      <c r="BC150" s="101" t="e">
        <f ca="true">+IF(AND(ISNUMBER(OFFSET('Hygiene Data'!$E$5,0,10*ROW('Hygiene Data'!E144))),'Data Summary'!DR150="Yes"),OFFSET('Hygiene Data'!$E$5,0,10*ROW('Hygiene Data'!E144)),NA())</f>
        <v>#N/A</v>
      </c>
      <c r="BD150" s="101" t="e">
        <f ca="true">+IF(AND(ISNUMBER(OFFSET('Hygiene Data'!$E$7,0,10*ROW('Hygiene Data'!E144))),'Data Summary'!DS150="Yes"),OFFSET('Hygiene Data'!$E$7,0,10*ROW('Hygiene Data'!E144)),NA())</f>
        <v>#N/A</v>
      </c>
      <c r="BE150" s="101" t="e">
        <f ca="true">+IF(AND(ISNUMBER(OFFSET('Hygiene Data'!$E$9,0,10*ROW('Hygiene Data'!E144))),'Data Summary'!DT150="Yes"),OFFSET('Hygiene Data'!$E$9,0,10*ROW('Hygiene Data'!E144)),NA())</f>
        <v>#N/A</v>
      </c>
      <c r="BF150" s="101" t="e">
        <f ca="true">+IF(AND(ISNUMBER(OFFSET('Hygiene Data'!$F$5,0,10*ROW('Hygiene Data'!F144))),'Data Summary'!DU150="Yes"),OFFSET('Hygiene Data'!$F$5,0,10*ROW('Hygiene Data'!F144)),NA())</f>
        <v>#N/A</v>
      </c>
      <c r="BG150" s="101" t="e">
        <f ca="true">+IF(AND(ISNUMBER(OFFSET('Hygiene Data'!$F$7,0,10*ROW('Hygiene Data'!F144))),'Data Summary'!DV150="Yes"),OFFSET('Hygiene Data'!$F$7,0,10*ROW('Hygiene Data'!F144)),NA())</f>
        <v>#N/A</v>
      </c>
      <c r="BH150" s="101" t="e">
        <f ca="true">+IF(AND(ISNUMBER(OFFSET('Hygiene Data'!$F$9,0,10*ROW('Hygiene Data'!F144))),'Data Summary'!DW150="Yes"),OFFSET('Hygiene Data'!$F$9,0,10*ROW('Hygiene Data'!F144)),NA())</f>
        <v>#N/A</v>
      </c>
      <c r="BI150" s="101" t="e">
        <f ca="true">+IF(AND(ISNUMBER(OFFSET('Hygiene Data'!$G$5,0,10*ROW('Hygiene Data'!G144))),'Data Summary'!DX150="Yes"),OFFSET('Hygiene Data'!$G$5,0,10*ROW('Hygiene Data'!G144)),NA())</f>
        <v>#N/A</v>
      </c>
      <c r="BJ150" s="101" t="e">
        <f ca="true">+IF(AND(ISNUMBER(OFFSET('Hygiene Data'!$G$7,0,10*ROW('Hygiene Data'!G144))),'Data Summary'!DY150="Yes"),OFFSET('Hygiene Data'!$G$7,0,10*ROW('Hygiene Data'!G144)),NA())</f>
        <v>#N/A</v>
      </c>
      <c r="BK150" s="101" t="e">
        <f ca="true">+IF(AND(ISNUMBER(OFFSET('Hygiene Data'!$G$9,0,10*ROW('Hygiene Data'!G144))),'Data Summary'!DZ150="Yes"),OFFSET('Hygiene Data'!$G$9,0,10*ROW('Hygiene Data'!G144)),NA())</f>
        <v>#N/A</v>
      </c>
      <c r="BL150" s="101" t="e">
        <f ca="true">+IF(AND(ISNUMBER(OFFSET('Hygiene Data'!$H$5,0,10*ROW('Hygiene Data'!H144))),'Data Summary'!EA150="Yes"),OFFSET('Hygiene Data'!$H$5,0,10*ROW('Hygiene Data'!H144)),NA())</f>
        <v>#N/A</v>
      </c>
      <c r="BM150" s="101" t="e">
        <f ca="true">+IF(AND(ISNUMBER(OFFSET('Hygiene Data'!$H$7,0,10*ROW('Hygiene Data'!H144))),'Data Summary'!EB150="Yes"),OFFSET('Hygiene Data'!$H$7,0,10*ROW('Hygiene Data'!H144)),NA())</f>
        <v>#N/A</v>
      </c>
      <c r="BN150" s="101" t="e">
        <f ca="true">+IF(AND(ISNUMBER(OFFSET('Hygiene Data'!$H$9,0,10*ROW('Hygiene Data'!H144))),'Data Summary'!EC150="Yes"),OFFSET('Hygiene Data'!$H$9,0,10*ROW('Hygiene Data'!H144)),NA())</f>
        <v>#N/A</v>
      </c>
      <c r="BO150" s="101" t="e">
        <f ca="true">+IF(AND(ISNUMBER(OFFSET('Hygiene Data'!$I$5,0,10*ROW('Hygiene Data'!I144))),'Data Summary'!ED150="Yes"),OFFSET('Hygiene Data'!$I$5,0,10*ROW('Hygiene Data'!I144)),NA())</f>
        <v>#N/A</v>
      </c>
      <c r="BP150" s="101" t="e">
        <f ca="true">+IF(AND(ISNUMBER(OFFSET('Hygiene Data'!$I$7,0,10*ROW('Hygiene Data'!I144))),'Data Summary'!EE150="Yes"),OFFSET('Hygiene Data'!$I$7,0,10*ROW('Hygiene Data'!I144)),NA())</f>
        <v>#N/A</v>
      </c>
      <c r="BQ150" s="101" t="e">
        <f ca="true">+IF(AND(ISNUMBER(OFFSET('Hygiene Data'!$I$9,0,10*ROW('Hygiene Data'!I144))),'Data Summary'!EF150="Yes"),OFFSET('Hygiene Data'!$I$9,0,10*ROW('Hygiene Data'!I144)),NA())</f>
        <v>#N/A</v>
      </c>
    </row>
    <row xmlns:x14ac="http://schemas.microsoft.com/office/spreadsheetml/2009/9/ac" r="151" x14ac:dyDescent="0.2">
      <c r="A151" s="362" t="e">
        <f ca="true">+RIGHT('Data Summary'!A151,LEN('Data Summary'!A151)-9)</f>
        <v>#VALUE!</v>
      </c>
      <c r="B151" s="38" t="str">
        <f ca="true">+IF(ISTEXT('Data Summary'!B151),'Data Summary'!B151,"")</f>
        <v/>
      </c>
      <c r="C151" s="361" t="e">
        <f ca="true">+VALUE('Data Summary'!C151)</f>
        <v>#VALUE!</v>
      </c>
      <c r="D151" s="99" t="e">
        <f ca="true">+IF(AND(ISNUMBER(OFFSET('Water Data'!$D$4,0,10*ROW('Water Data'!D145))),'Data Summary'!BS151="Yes"),100-OFFSET('Water Data'!$D$4,0,10*ROW('Water Data'!D145)),NA())</f>
        <v>#N/A</v>
      </c>
      <c r="E151" s="99" t="e">
        <f ca="true">+IF(AND(ISNUMBER(OFFSET('Water Data'!$D$6,0,10*ROW('Water Data'!D145))),'Data Summary'!BT151="Yes"),OFFSET('Water Data'!$D$6,0,10*ROW('Water Data'!D145)),NA())</f>
        <v>#N/A</v>
      </c>
      <c r="F151" s="99" t="e">
        <f ca="true">+IF(AND(ISNUMBER(OFFSET('Water Data'!$D$9,0,10*ROW('Water Data'!D145))),'Data Summary'!BU151="Yes"),OFFSET('Water Data'!$D$9,0,10*ROW('Water Data'!D145)),NA())</f>
        <v>#N/A</v>
      </c>
      <c r="G151" s="99" t="e">
        <f ca="true">+IF(AND(ISNUMBER(OFFSET('Water Data'!$E$4,0,10*ROW('Water Data'!E145))),'Data Summary'!BV151="Yes"),100-OFFSET('Water Data'!$E$4,0,10*ROW('Water Data'!E145)),NA())</f>
        <v>#N/A</v>
      </c>
      <c r="H151" s="99" t="e">
        <f ca="true">+IF(AND(ISNUMBER(OFFSET('Water Data'!$E$6,0,10*ROW('Water Data'!E145))),'Data Summary'!BW151="Yes"),OFFSET('Water Data'!$E$6,0,10*ROW('Water Data'!E145)),NA())</f>
        <v>#N/A</v>
      </c>
      <c r="I151" s="99" t="e">
        <f ca="true">+IF(AND(ISNUMBER(OFFSET('Water Data'!$E$9,0,10*ROW('Water Data'!E145))),'Data Summary'!BX151="Yes"),OFFSET('Water Data'!$E$9,0,10*ROW('Water Data'!E145)),NA())</f>
        <v>#N/A</v>
      </c>
      <c r="J151" s="99" t="e">
        <f ca="true">+IF(AND(ISNUMBER(OFFSET('Water Data'!$F$4,0,10*ROW('Water Data'!F145))),'Data Summary'!BY151="Yes"),100-OFFSET('Water Data'!$F$4,0,10*ROW('Water Data'!F145)),NA())</f>
        <v>#N/A</v>
      </c>
      <c r="K151" s="99" t="e">
        <f ca="true">+IF(AND(ISNUMBER(OFFSET('Water Data'!$F$6,0,10*ROW('Water Data'!F145))),'Data Summary'!BZ151="Yes"),OFFSET('Water Data'!$F$6,0,10*ROW('Water Data'!F145)),NA())</f>
        <v>#N/A</v>
      </c>
      <c r="L151" s="99" t="e">
        <f ca="true">+IF(AND(ISNUMBER(OFFSET('Water Data'!$F$9,0,10*ROW('Water Data'!F145))),'Data Summary'!CA151="Yes"),OFFSET('Water Data'!$F$9,0,10*ROW('Water Data'!F145)),NA())</f>
        <v>#N/A</v>
      </c>
      <c r="M151" s="99" t="e">
        <f ca="true">+IF(AND(ISNUMBER(OFFSET('Water Data'!$G$4,0,10*ROW('Water Data'!G145))),'Data Summary'!CB151="Yes"),100-OFFSET('Water Data'!$G$4,0,10*ROW('Water Data'!G145)),NA())</f>
        <v>#N/A</v>
      </c>
      <c r="N151" s="99" t="e">
        <f ca="true">+IF(AND(ISNUMBER(OFFSET('Water Data'!$G$6,0,10*ROW('Water Data'!G145))),'Data Summary'!CC151="Yes"),OFFSET('Water Data'!$G$6,0,10*ROW('Water Data'!G145)),NA())</f>
        <v>#N/A</v>
      </c>
      <c r="O151" s="99" t="e">
        <f ca="true">+IF(AND(ISNUMBER(OFFSET('Water Data'!$G$9,0,10*ROW('Water Data'!G145))),'Data Summary'!CD151="Yes"),OFFSET('Water Data'!$G$9,0,10*ROW('Water Data'!G145)),NA())</f>
        <v>#N/A</v>
      </c>
      <c r="P151" s="99" t="e">
        <f ca="true">+IF(AND(ISNUMBER(OFFSET('Water Data'!$H$4,0,10*ROW('Water Data'!H145))),'Data Summary'!CE151="Yes"),100-OFFSET('Water Data'!$H$4,0,10*ROW('Water Data'!H145)),NA())</f>
        <v>#N/A</v>
      </c>
      <c r="Q151" s="99" t="e">
        <f ca="true">+IF(AND(ISNUMBER(OFFSET('Water Data'!$H$6,0,10*ROW('Water Data'!H145))),'Data Summary'!CF151="Yes"),OFFSET('Water Data'!$H$6,0,10*ROW('Water Data'!H145)),NA())</f>
        <v>#N/A</v>
      </c>
      <c r="R151" s="99" t="e">
        <f ca="true">+IF(AND(ISNUMBER(OFFSET('Water Data'!$H$9,0,10*ROW('Water Data'!H145))),'Data Summary'!CG151="Yes"),OFFSET('Water Data'!$H$9,0,10*ROW('Water Data'!H145)),NA())</f>
        <v>#N/A</v>
      </c>
      <c r="S151" s="99" t="e">
        <f ca="true">+IF(AND(ISNUMBER(OFFSET('Water Data'!$I$4,0,10*ROW('Water Data'!I145))),'Data Summary'!CH151="Yes"),100-OFFSET('Water Data'!$I$4,0,10*ROW('Water Data'!I145)),NA())</f>
        <v>#N/A</v>
      </c>
      <c r="T151" s="99" t="e">
        <f ca="true">+IF(AND(ISNUMBER(OFFSET('Water Data'!$I$6,0,10*ROW('Water Data'!I145))),'Data Summary'!CI151="Yes"),OFFSET('Water Data'!$I$6,0,10*ROW('Water Data'!I145)),NA())</f>
        <v>#N/A</v>
      </c>
      <c r="U151" s="99" t="e">
        <f ca="true">+IF(AND(ISNUMBER(OFFSET('Water Data'!$I$9,0,10*ROW('Water Data'!I145))),'Data Summary'!CJ151="Yes"),OFFSET('Water Data'!$I$9,0,10*ROW('Water Data'!I145)),NA())</f>
        <v>#N/A</v>
      </c>
      <c r="V151" s="100" t="e">
        <f ca="true">+IF(AND(ISNUMBER(OFFSET('Sanitation Data'!$D$4,0,10*ROW('Sanitation Data'!D145))),'Data Summary'!CK151="Yes"),100-OFFSET('Sanitation Data'!$D$4,0,10*ROW('Sanitation Data'!D145)),NA())</f>
        <v>#N/A</v>
      </c>
      <c r="W151" s="100" t="e">
        <f ca="true">+IF(AND(ISNUMBER(OFFSET('Sanitation Data'!$D$6,0,10*ROW('Sanitation Data'!D145))),'Data Summary'!CL151="Yes"),OFFSET('Sanitation Data'!$D$6,0,10*ROW('Sanitation Data'!D145)),NA())</f>
        <v>#N/A</v>
      </c>
      <c r="X151" s="100" t="e">
        <f ca="true">+IF(AND(ISNUMBER(OFFSET('Sanitation Data'!$D$10,0,10*ROW('Sanitation Data'!D145))),'Data Summary'!CM151="Yes"),OFFSET('Sanitation Data'!$D$10,0,10*ROW('Sanitation Data'!D145)),NA())</f>
        <v>#N/A</v>
      </c>
      <c r="Y151" s="100" t="e">
        <f ca="true">+IF(AND(ISNUMBER(OFFSET('Sanitation Data'!$D$11,0,10*ROW('Sanitation Data'!D145))),'Data Summary'!CN151="Yes"),OFFSET('Sanitation Data'!$D$11,0,10*ROW('Sanitation Data'!D145)),NA())</f>
        <v>#N/A</v>
      </c>
      <c r="Z151" s="100" t="e">
        <f ca="true">+IF(AND(ISNUMBER(OFFSET('Sanitation Data'!$D$12,0,10*ROW('Sanitation Data'!D145))),'Data Summary'!CO151="Yes"),OFFSET('Sanitation Data'!$D$12,0,10*ROW('Sanitation Data'!D145)),NA())</f>
        <v>#N/A</v>
      </c>
      <c r="AA151" s="100" t="e">
        <f ca="true">+IF(AND(ISNUMBER(OFFSET('Sanitation Data'!$E$4,0,10*ROW('Sanitation Data'!E145))),'Data Summary'!CP151="Yes"),100-OFFSET('Sanitation Data'!$E$4,0,10*ROW('Sanitation Data'!E145)),NA())</f>
        <v>#N/A</v>
      </c>
      <c r="AB151" s="100" t="e">
        <f ca="true">+IF(AND(ISNUMBER(OFFSET('Sanitation Data'!$E$6,0,10*ROW('Sanitation Data'!E145))),'Data Summary'!CQ151="Yes"),OFFSET('Sanitation Data'!$E$6,0,10*ROW('Sanitation Data'!E145)),NA())</f>
        <v>#N/A</v>
      </c>
      <c r="AC151" s="100" t="e">
        <f ca="true">+IF(AND(ISNUMBER(OFFSET('Sanitation Data'!$E$10,0,10*ROW('Sanitation Data'!E145))),'Data Summary'!CR151="Yes"),OFFSET('Sanitation Data'!$E$10,0,10*ROW('Sanitation Data'!E145)),NA())</f>
        <v>#N/A</v>
      </c>
      <c r="AD151" s="100" t="e">
        <f ca="true">+IF(AND(ISNUMBER(OFFSET('Sanitation Data'!$E$11,0,10*ROW('Sanitation Data'!E145))),'Data Summary'!CS151="Yes"),OFFSET('Sanitation Data'!$E$11,0,10*ROW('Sanitation Data'!E145)),NA())</f>
        <v>#N/A</v>
      </c>
      <c r="AE151" s="100" t="e">
        <f ca="true">+IF(AND(ISNUMBER(OFFSET('Sanitation Data'!$E$12,0,10*ROW('Sanitation Data'!E145))),'Data Summary'!CT151="Yes"),OFFSET('Sanitation Data'!$E$12,0,10*ROW('Sanitation Data'!E145)),NA())</f>
        <v>#N/A</v>
      </c>
      <c r="AF151" s="100" t="e">
        <f ca="true">+IF(AND(ISNUMBER(OFFSET('Sanitation Data'!$F$4,0,10*ROW('Sanitation Data'!F145))),'Data Summary'!CU151="Yes"),100-OFFSET('Sanitation Data'!$F$4,0,10*ROW('Sanitation Data'!F145)),NA())</f>
        <v>#N/A</v>
      </c>
      <c r="AG151" s="100" t="e">
        <f ca="true">+IF(AND(ISNUMBER(OFFSET('Sanitation Data'!$F$6,0,10*ROW('Sanitation Data'!F145))),'Data Summary'!CV151="Yes"),OFFSET('Sanitation Data'!$F$6,0,10*ROW('Sanitation Data'!F145)),NA())</f>
        <v>#N/A</v>
      </c>
      <c r="AH151" s="100" t="e">
        <f ca="true">+IF(AND(ISNUMBER(OFFSET('Sanitation Data'!$F$10,0,10*ROW('Sanitation Data'!F145))),'Data Summary'!CW151="Yes"),OFFSET('Sanitation Data'!$F$10,0,10*ROW('Sanitation Data'!F145)),NA())</f>
        <v>#N/A</v>
      </c>
      <c r="AI151" s="100" t="e">
        <f ca="true">+IF(AND(ISNUMBER(OFFSET('Sanitation Data'!$F$11,0,10*ROW('Sanitation Data'!F145))),'Data Summary'!CX151="Yes"),OFFSET('Sanitation Data'!$F$11,0,10*ROW('Sanitation Data'!F145)),NA())</f>
        <v>#N/A</v>
      </c>
      <c r="AJ151" s="100" t="e">
        <f ca="true">+IF(AND(ISNUMBER(OFFSET('Sanitation Data'!$F$12,0,10*ROW('Sanitation Data'!F145))),'Data Summary'!CY151="Yes"),OFFSET('Sanitation Data'!$F$12,0,10*ROW('Sanitation Data'!F145)),NA())</f>
        <v>#N/A</v>
      </c>
      <c r="AK151" s="100" t="e">
        <f ca="true">+IF(AND(ISNUMBER(OFFSET('Sanitation Data'!$G$4,0,10*ROW('Sanitation Data'!G145))),'Data Summary'!CZ151="Yes"),100-OFFSET('Sanitation Data'!$G$4,0,10*ROW('Sanitation Data'!G145)),NA())</f>
        <v>#N/A</v>
      </c>
      <c r="AL151" s="100" t="e">
        <f ca="true">+IF(AND(ISNUMBER(OFFSET('Sanitation Data'!$G$6,0,10*ROW('Sanitation Data'!G145))),'Data Summary'!DA151="Yes"),OFFSET('Sanitation Data'!$G$6,0,10*ROW('Sanitation Data'!G145)),NA())</f>
        <v>#N/A</v>
      </c>
      <c r="AM151" s="100" t="e">
        <f ca="true">+IF(AND(ISNUMBER(OFFSET('Sanitation Data'!$G$10,0,10*ROW('Sanitation Data'!G145))),'Data Summary'!DB151="Yes"),OFFSET('Sanitation Data'!$G$10,0,10*ROW('Sanitation Data'!G145)),NA())</f>
        <v>#N/A</v>
      </c>
      <c r="AN151" s="100" t="e">
        <f ca="true">+IF(AND(ISNUMBER(OFFSET('Sanitation Data'!$G$11,0,10*ROW('Sanitation Data'!G145))),'Data Summary'!DC151="Yes"),OFFSET('Sanitation Data'!$G$11,0,10*ROW('Sanitation Data'!G145)),NA())</f>
        <v>#N/A</v>
      </c>
      <c r="AO151" s="100" t="e">
        <f ca="true">+IF(AND(ISNUMBER(OFFSET('Sanitation Data'!$G$12,0,10*ROW('Sanitation Data'!G145))),'Data Summary'!DD151="Yes"),OFFSET('Sanitation Data'!$G$12,0,10*ROW('Sanitation Data'!G145)),NA())</f>
        <v>#N/A</v>
      </c>
      <c r="AP151" s="100" t="e">
        <f ca="true">+IF(AND(ISNUMBER(OFFSET('Sanitation Data'!$H$4,0,10*ROW('Sanitation Data'!H145))),'Data Summary'!DE151="Yes"),100-OFFSET('Sanitation Data'!$H$4,0,10*ROW('Sanitation Data'!H145)),NA())</f>
        <v>#N/A</v>
      </c>
      <c r="AQ151" s="100" t="e">
        <f ca="true">+IF(AND(ISNUMBER(OFFSET('Sanitation Data'!$H$6,0,10*ROW('Sanitation Data'!H145))),'Data Summary'!DF151="Yes"),OFFSET('Sanitation Data'!$H$6,0,10*ROW('Sanitation Data'!H145)),NA())</f>
        <v>#N/A</v>
      </c>
      <c r="AR151" s="100" t="e">
        <f ca="true">+IF(AND(ISNUMBER(OFFSET('Sanitation Data'!$H$10,0,10*ROW('Sanitation Data'!H145))),'Data Summary'!DG151="Yes"),OFFSET('Sanitation Data'!$H$10,0,10*ROW('Sanitation Data'!H145)),NA())</f>
        <v>#N/A</v>
      </c>
      <c r="AS151" s="100" t="e">
        <f ca="true">+IF(AND(ISNUMBER(OFFSET('Sanitation Data'!$H$11,0,10*ROW('Sanitation Data'!H145))),'Data Summary'!DH151="Yes"),OFFSET('Sanitation Data'!$H$11,0,10*ROW('Sanitation Data'!H145)),NA())</f>
        <v>#N/A</v>
      </c>
      <c r="AT151" s="100" t="e">
        <f ca="true">+IF(AND(ISNUMBER(OFFSET('Sanitation Data'!$H$12,0,10*ROW('Sanitation Data'!H145))),'Data Summary'!DI151="Yes"),OFFSET('Sanitation Data'!$H$12,0,10*ROW('Sanitation Data'!H145)),NA())</f>
        <v>#N/A</v>
      </c>
      <c r="AU151" s="100" t="e">
        <f ca="true">+IF(AND(ISNUMBER(OFFSET('Sanitation Data'!$I$4,0,10*ROW('Sanitation Data'!I145))),'Data Summary'!DJ151="Yes"),100-OFFSET('Sanitation Data'!$I$4,0,10*ROW('Sanitation Data'!I145)),NA())</f>
        <v>#N/A</v>
      </c>
      <c r="AV151" s="100" t="e">
        <f ca="true">+IF(AND(ISNUMBER(OFFSET('Sanitation Data'!$I$6,0,10*ROW('Sanitation Data'!I145))),'Data Summary'!DK151="Yes"),OFFSET('Sanitation Data'!$I$6,0,10*ROW('Sanitation Data'!I145)),NA())</f>
        <v>#N/A</v>
      </c>
      <c r="AW151" s="100" t="e">
        <f ca="true">+IF(AND(ISNUMBER(OFFSET('Sanitation Data'!$I$10,0,10*ROW('Sanitation Data'!I145))),'Data Summary'!DL151="Yes"),OFFSET('Sanitation Data'!$I$10,0,10*ROW('Sanitation Data'!I145)),NA())</f>
        <v>#N/A</v>
      </c>
      <c r="AX151" s="100" t="e">
        <f ca="true">+IF(AND(ISNUMBER(OFFSET('Sanitation Data'!$I$11,0,10*ROW('Sanitation Data'!I145))),'Data Summary'!DM151="Yes"),OFFSET('Sanitation Data'!$I$11,0,10*ROW('Sanitation Data'!I145)),NA())</f>
        <v>#N/A</v>
      </c>
      <c r="AY151" s="100" t="e">
        <f ca="true">+IF(AND(ISNUMBER(OFFSET('Sanitation Data'!$I$12,0,10*ROW('Sanitation Data'!I145))),'Data Summary'!DN151="Yes"),OFFSET('Sanitation Data'!$I$12,0,10*ROW('Sanitation Data'!I145)),NA())</f>
        <v>#N/A</v>
      </c>
      <c r="AZ151" s="101" t="e">
        <f ca="true">+IF(AND(ISNUMBER(OFFSET('Hygiene Data'!$D$5,0,10*ROW('Hygiene Data'!D145))),'Data Summary'!DO151="Yes"),OFFSET('Hygiene Data'!$D$5,0,10*ROW('Hygiene Data'!D145)),NA())</f>
        <v>#N/A</v>
      </c>
      <c r="BA151" s="101" t="e">
        <f ca="true">+IF(AND(ISNUMBER(OFFSET('Hygiene Data'!$D$7,0,10*ROW('Hygiene Data'!D145))),'Data Summary'!DP151="Yes"),OFFSET('Hygiene Data'!$D$7,0,10*ROW('Hygiene Data'!D145)),NA())</f>
        <v>#N/A</v>
      </c>
      <c r="BB151" s="101" t="e">
        <f ca="true">+IF(AND(ISNUMBER(OFFSET('Hygiene Data'!$D$9,0,10*ROW('Hygiene Data'!D145))),'Data Summary'!DQ151="Yes"),OFFSET('Hygiene Data'!$D$9,0,10*ROW('Hygiene Data'!D145)),NA())</f>
        <v>#N/A</v>
      </c>
      <c r="BC151" s="101" t="e">
        <f ca="true">+IF(AND(ISNUMBER(OFFSET('Hygiene Data'!$E$5,0,10*ROW('Hygiene Data'!E145))),'Data Summary'!DR151="Yes"),OFFSET('Hygiene Data'!$E$5,0,10*ROW('Hygiene Data'!E145)),NA())</f>
        <v>#N/A</v>
      </c>
      <c r="BD151" s="101" t="e">
        <f ca="true">+IF(AND(ISNUMBER(OFFSET('Hygiene Data'!$E$7,0,10*ROW('Hygiene Data'!E145))),'Data Summary'!DS151="Yes"),OFFSET('Hygiene Data'!$E$7,0,10*ROW('Hygiene Data'!E145)),NA())</f>
        <v>#N/A</v>
      </c>
      <c r="BE151" s="101" t="e">
        <f ca="true">+IF(AND(ISNUMBER(OFFSET('Hygiene Data'!$E$9,0,10*ROW('Hygiene Data'!E145))),'Data Summary'!DT151="Yes"),OFFSET('Hygiene Data'!$E$9,0,10*ROW('Hygiene Data'!E145)),NA())</f>
        <v>#N/A</v>
      </c>
      <c r="BF151" s="101" t="e">
        <f ca="true">+IF(AND(ISNUMBER(OFFSET('Hygiene Data'!$F$5,0,10*ROW('Hygiene Data'!F145))),'Data Summary'!DU151="Yes"),OFFSET('Hygiene Data'!$F$5,0,10*ROW('Hygiene Data'!F145)),NA())</f>
        <v>#N/A</v>
      </c>
      <c r="BG151" s="101" t="e">
        <f ca="true">+IF(AND(ISNUMBER(OFFSET('Hygiene Data'!$F$7,0,10*ROW('Hygiene Data'!F145))),'Data Summary'!DV151="Yes"),OFFSET('Hygiene Data'!$F$7,0,10*ROW('Hygiene Data'!F145)),NA())</f>
        <v>#N/A</v>
      </c>
      <c r="BH151" s="101" t="e">
        <f ca="true">+IF(AND(ISNUMBER(OFFSET('Hygiene Data'!$F$9,0,10*ROW('Hygiene Data'!F145))),'Data Summary'!DW151="Yes"),OFFSET('Hygiene Data'!$F$9,0,10*ROW('Hygiene Data'!F145)),NA())</f>
        <v>#N/A</v>
      </c>
      <c r="BI151" s="101" t="e">
        <f ca="true">+IF(AND(ISNUMBER(OFFSET('Hygiene Data'!$G$5,0,10*ROW('Hygiene Data'!G145))),'Data Summary'!DX151="Yes"),OFFSET('Hygiene Data'!$G$5,0,10*ROW('Hygiene Data'!G145)),NA())</f>
        <v>#N/A</v>
      </c>
      <c r="BJ151" s="101" t="e">
        <f ca="true">+IF(AND(ISNUMBER(OFFSET('Hygiene Data'!$G$7,0,10*ROW('Hygiene Data'!G145))),'Data Summary'!DY151="Yes"),OFFSET('Hygiene Data'!$G$7,0,10*ROW('Hygiene Data'!G145)),NA())</f>
        <v>#N/A</v>
      </c>
      <c r="BK151" s="101" t="e">
        <f ca="true">+IF(AND(ISNUMBER(OFFSET('Hygiene Data'!$G$9,0,10*ROW('Hygiene Data'!G145))),'Data Summary'!DZ151="Yes"),OFFSET('Hygiene Data'!$G$9,0,10*ROW('Hygiene Data'!G145)),NA())</f>
        <v>#N/A</v>
      </c>
      <c r="BL151" s="101" t="e">
        <f ca="true">+IF(AND(ISNUMBER(OFFSET('Hygiene Data'!$H$5,0,10*ROW('Hygiene Data'!H145))),'Data Summary'!EA151="Yes"),OFFSET('Hygiene Data'!$H$5,0,10*ROW('Hygiene Data'!H145)),NA())</f>
        <v>#N/A</v>
      </c>
      <c r="BM151" s="101" t="e">
        <f ca="true">+IF(AND(ISNUMBER(OFFSET('Hygiene Data'!$H$7,0,10*ROW('Hygiene Data'!H145))),'Data Summary'!EB151="Yes"),OFFSET('Hygiene Data'!$H$7,0,10*ROW('Hygiene Data'!H145)),NA())</f>
        <v>#N/A</v>
      </c>
      <c r="BN151" s="101" t="e">
        <f ca="true">+IF(AND(ISNUMBER(OFFSET('Hygiene Data'!$H$9,0,10*ROW('Hygiene Data'!H145))),'Data Summary'!EC151="Yes"),OFFSET('Hygiene Data'!$H$9,0,10*ROW('Hygiene Data'!H145)),NA())</f>
        <v>#N/A</v>
      </c>
      <c r="BO151" s="101" t="e">
        <f ca="true">+IF(AND(ISNUMBER(OFFSET('Hygiene Data'!$I$5,0,10*ROW('Hygiene Data'!I145))),'Data Summary'!ED151="Yes"),OFFSET('Hygiene Data'!$I$5,0,10*ROW('Hygiene Data'!I145)),NA())</f>
        <v>#N/A</v>
      </c>
      <c r="BP151" s="101" t="e">
        <f ca="true">+IF(AND(ISNUMBER(OFFSET('Hygiene Data'!$I$7,0,10*ROW('Hygiene Data'!I145))),'Data Summary'!EE151="Yes"),OFFSET('Hygiene Data'!$I$7,0,10*ROW('Hygiene Data'!I145)),NA())</f>
        <v>#N/A</v>
      </c>
      <c r="BQ151" s="101" t="e">
        <f ca="true">+IF(AND(ISNUMBER(OFFSET('Hygiene Data'!$I$9,0,10*ROW('Hygiene Data'!I145))),'Data Summary'!EF151="Yes"),OFFSET('Hygiene Data'!$I$9,0,10*ROW('Hygiene Data'!I145)),NA())</f>
        <v>#N/A</v>
      </c>
    </row>
    <row xmlns:x14ac="http://schemas.microsoft.com/office/spreadsheetml/2009/9/ac" r="152" x14ac:dyDescent="0.2">
      <c r="A152" s="362" t="e">
        <f ca="true">+RIGHT('Data Summary'!A152,LEN('Data Summary'!A152)-9)</f>
        <v>#VALUE!</v>
      </c>
      <c r="B152" s="38" t="str">
        <f ca="true">+IF(ISTEXT('Data Summary'!B152),'Data Summary'!B152,"")</f>
        <v/>
      </c>
      <c r="C152" s="361" t="e">
        <f ca="true">+VALUE('Data Summary'!C152)</f>
        <v>#VALUE!</v>
      </c>
      <c r="D152" s="99" t="e">
        <f ca="true">+IF(AND(ISNUMBER(OFFSET('Water Data'!$D$4,0,10*ROW('Water Data'!D146))),'Data Summary'!BS152="Yes"),100-OFFSET('Water Data'!$D$4,0,10*ROW('Water Data'!D146)),NA())</f>
        <v>#N/A</v>
      </c>
      <c r="E152" s="99" t="e">
        <f ca="true">+IF(AND(ISNUMBER(OFFSET('Water Data'!$D$6,0,10*ROW('Water Data'!D146))),'Data Summary'!BT152="Yes"),OFFSET('Water Data'!$D$6,0,10*ROW('Water Data'!D146)),NA())</f>
        <v>#N/A</v>
      </c>
      <c r="F152" s="99" t="e">
        <f ca="true">+IF(AND(ISNUMBER(OFFSET('Water Data'!$D$9,0,10*ROW('Water Data'!D146))),'Data Summary'!BU152="Yes"),OFFSET('Water Data'!$D$9,0,10*ROW('Water Data'!D146)),NA())</f>
        <v>#N/A</v>
      </c>
      <c r="G152" s="99" t="e">
        <f ca="true">+IF(AND(ISNUMBER(OFFSET('Water Data'!$E$4,0,10*ROW('Water Data'!E146))),'Data Summary'!BV152="Yes"),100-OFFSET('Water Data'!$E$4,0,10*ROW('Water Data'!E146)),NA())</f>
        <v>#N/A</v>
      </c>
      <c r="H152" s="99" t="e">
        <f ca="true">+IF(AND(ISNUMBER(OFFSET('Water Data'!$E$6,0,10*ROW('Water Data'!E146))),'Data Summary'!BW152="Yes"),OFFSET('Water Data'!$E$6,0,10*ROW('Water Data'!E146)),NA())</f>
        <v>#N/A</v>
      </c>
      <c r="I152" s="99" t="e">
        <f ca="true">+IF(AND(ISNUMBER(OFFSET('Water Data'!$E$9,0,10*ROW('Water Data'!E146))),'Data Summary'!BX152="Yes"),OFFSET('Water Data'!$E$9,0,10*ROW('Water Data'!E146)),NA())</f>
        <v>#N/A</v>
      </c>
      <c r="J152" s="99" t="e">
        <f ca="true">+IF(AND(ISNUMBER(OFFSET('Water Data'!$F$4,0,10*ROW('Water Data'!F146))),'Data Summary'!BY152="Yes"),100-OFFSET('Water Data'!$F$4,0,10*ROW('Water Data'!F146)),NA())</f>
        <v>#N/A</v>
      </c>
      <c r="K152" s="99" t="e">
        <f ca="true">+IF(AND(ISNUMBER(OFFSET('Water Data'!$F$6,0,10*ROW('Water Data'!F146))),'Data Summary'!BZ152="Yes"),OFFSET('Water Data'!$F$6,0,10*ROW('Water Data'!F146)),NA())</f>
        <v>#N/A</v>
      </c>
      <c r="L152" s="99" t="e">
        <f ca="true">+IF(AND(ISNUMBER(OFFSET('Water Data'!$F$9,0,10*ROW('Water Data'!F146))),'Data Summary'!CA152="Yes"),OFFSET('Water Data'!$F$9,0,10*ROW('Water Data'!F146)),NA())</f>
        <v>#N/A</v>
      </c>
      <c r="M152" s="99" t="e">
        <f ca="true">+IF(AND(ISNUMBER(OFFSET('Water Data'!$G$4,0,10*ROW('Water Data'!G146))),'Data Summary'!CB152="Yes"),100-OFFSET('Water Data'!$G$4,0,10*ROW('Water Data'!G146)),NA())</f>
        <v>#N/A</v>
      </c>
      <c r="N152" s="99" t="e">
        <f ca="true">+IF(AND(ISNUMBER(OFFSET('Water Data'!$G$6,0,10*ROW('Water Data'!G146))),'Data Summary'!CC152="Yes"),OFFSET('Water Data'!$G$6,0,10*ROW('Water Data'!G146)),NA())</f>
        <v>#N/A</v>
      </c>
      <c r="O152" s="99" t="e">
        <f ca="true">+IF(AND(ISNUMBER(OFFSET('Water Data'!$G$9,0,10*ROW('Water Data'!G146))),'Data Summary'!CD152="Yes"),OFFSET('Water Data'!$G$9,0,10*ROW('Water Data'!G146)),NA())</f>
        <v>#N/A</v>
      </c>
      <c r="P152" s="99" t="e">
        <f ca="true">+IF(AND(ISNUMBER(OFFSET('Water Data'!$H$4,0,10*ROW('Water Data'!H146))),'Data Summary'!CE152="Yes"),100-OFFSET('Water Data'!$H$4,0,10*ROW('Water Data'!H146)),NA())</f>
        <v>#N/A</v>
      </c>
      <c r="Q152" s="99" t="e">
        <f ca="true">+IF(AND(ISNUMBER(OFFSET('Water Data'!$H$6,0,10*ROW('Water Data'!H146))),'Data Summary'!CF152="Yes"),OFFSET('Water Data'!$H$6,0,10*ROW('Water Data'!H146)),NA())</f>
        <v>#N/A</v>
      </c>
      <c r="R152" s="99" t="e">
        <f ca="true">+IF(AND(ISNUMBER(OFFSET('Water Data'!$H$9,0,10*ROW('Water Data'!H146))),'Data Summary'!CG152="Yes"),OFFSET('Water Data'!$H$9,0,10*ROW('Water Data'!H146)),NA())</f>
        <v>#N/A</v>
      </c>
      <c r="S152" s="99" t="e">
        <f ca="true">+IF(AND(ISNUMBER(OFFSET('Water Data'!$I$4,0,10*ROW('Water Data'!I146))),'Data Summary'!CH152="Yes"),100-OFFSET('Water Data'!$I$4,0,10*ROW('Water Data'!I146)),NA())</f>
        <v>#N/A</v>
      </c>
      <c r="T152" s="99" t="e">
        <f ca="true">+IF(AND(ISNUMBER(OFFSET('Water Data'!$I$6,0,10*ROW('Water Data'!I146))),'Data Summary'!CI152="Yes"),OFFSET('Water Data'!$I$6,0,10*ROW('Water Data'!I146)),NA())</f>
        <v>#N/A</v>
      </c>
      <c r="U152" s="99" t="e">
        <f ca="true">+IF(AND(ISNUMBER(OFFSET('Water Data'!$I$9,0,10*ROW('Water Data'!I146))),'Data Summary'!CJ152="Yes"),OFFSET('Water Data'!$I$9,0,10*ROW('Water Data'!I146)),NA())</f>
        <v>#N/A</v>
      </c>
      <c r="V152" s="100" t="e">
        <f ca="true">+IF(AND(ISNUMBER(OFFSET('Sanitation Data'!$D$4,0,10*ROW('Sanitation Data'!D146))),'Data Summary'!CK152="Yes"),100-OFFSET('Sanitation Data'!$D$4,0,10*ROW('Sanitation Data'!D146)),NA())</f>
        <v>#N/A</v>
      </c>
      <c r="W152" s="100" t="e">
        <f ca="true">+IF(AND(ISNUMBER(OFFSET('Sanitation Data'!$D$6,0,10*ROW('Sanitation Data'!D146))),'Data Summary'!CL152="Yes"),OFFSET('Sanitation Data'!$D$6,0,10*ROW('Sanitation Data'!D146)),NA())</f>
        <v>#N/A</v>
      </c>
      <c r="X152" s="100" t="e">
        <f ca="true">+IF(AND(ISNUMBER(OFFSET('Sanitation Data'!$D$10,0,10*ROW('Sanitation Data'!D146))),'Data Summary'!CM152="Yes"),OFFSET('Sanitation Data'!$D$10,0,10*ROW('Sanitation Data'!D146)),NA())</f>
        <v>#N/A</v>
      </c>
      <c r="Y152" s="100" t="e">
        <f ca="true">+IF(AND(ISNUMBER(OFFSET('Sanitation Data'!$D$11,0,10*ROW('Sanitation Data'!D146))),'Data Summary'!CN152="Yes"),OFFSET('Sanitation Data'!$D$11,0,10*ROW('Sanitation Data'!D146)),NA())</f>
        <v>#N/A</v>
      </c>
      <c r="Z152" s="100" t="e">
        <f ca="true">+IF(AND(ISNUMBER(OFFSET('Sanitation Data'!$D$12,0,10*ROW('Sanitation Data'!D146))),'Data Summary'!CO152="Yes"),OFFSET('Sanitation Data'!$D$12,0,10*ROW('Sanitation Data'!D146)),NA())</f>
        <v>#N/A</v>
      </c>
      <c r="AA152" s="100" t="e">
        <f ca="true">+IF(AND(ISNUMBER(OFFSET('Sanitation Data'!$E$4,0,10*ROW('Sanitation Data'!E146))),'Data Summary'!CP152="Yes"),100-OFFSET('Sanitation Data'!$E$4,0,10*ROW('Sanitation Data'!E146)),NA())</f>
        <v>#N/A</v>
      </c>
      <c r="AB152" s="100" t="e">
        <f ca="true">+IF(AND(ISNUMBER(OFFSET('Sanitation Data'!$E$6,0,10*ROW('Sanitation Data'!E146))),'Data Summary'!CQ152="Yes"),OFFSET('Sanitation Data'!$E$6,0,10*ROW('Sanitation Data'!E146)),NA())</f>
        <v>#N/A</v>
      </c>
      <c r="AC152" s="100" t="e">
        <f ca="true">+IF(AND(ISNUMBER(OFFSET('Sanitation Data'!$E$10,0,10*ROW('Sanitation Data'!E146))),'Data Summary'!CR152="Yes"),OFFSET('Sanitation Data'!$E$10,0,10*ROW('Sanitation Data'!E146)),NA())</f>
        <v>#N/A</v>
      </c>
      <c r="AD152" s="100" t="e">
        <f ca="true">+IF(AND(ISNUMBER(OFFSET('Sanitation Data'!$E$11,0,10*ROW('Sanitation Data'!E146))),'Data Summary'!CS152="Yes"),OFFSET('Sanitation Data'!$E$11,0,10*ROW('Sanitation Data'!E146)),NA())</f>
        <v>#N/A</v>
      </c>
      <c r="AE152" s="100" t="e">
        <f ca="true">+IF(AND(ISNUMBER(OFFSET('Sanitation Data'!$E$12,0,10*ROW('Sanitation Data'!E146))),'Data Summary'!CT152="Yes"),OFFSET('Sanitation Data'!$E$12,0,10*ROW('Sanitation Data'!E146)),NA())</f>
        <v>#N/A</v>
      </c>
      <c r="AF152" s="100" t="e">
        <f ca="true">+IF(AND(ISNUMBER(OFFSET('Sanitation Data'!$F$4,0,10*ROW('Sanitation Data'!F146))),'Data Summary'!CU152="Yes"),100-OFFSET('Sanitation Data'!$F$4,0,10*ROW('Sanitation Data'!F146)),NA())</f>
        <v>#N/A</v>
      </c>
      <c r="AG152" s="100" t="e">
        <f ca="true">+IF(AND(ISNUMBER(OFFSET('Sanitation Data'!$F$6,0,10*ROW('Sanitation Data'!F146))),'Data Summary'!CV152="Yes"),OFFSET('Sanitation Data'!$F$6,0,10*ROW('Sanitation Data'!F146)),NA())</f>
        <v>#N/A</v>
      </c>
      <c r="AH152" s="100" t="e">
        <f ca="true">+IF(AND(ISNUMBER(OFFSET('Sanitation Data'!$F$10,0,10*ROW('Sanitation Data'!F146))),'Data Summary'!CW152="Yes"),OFFSET('Sanitation Data'!$F$10,0,10*ROW('Sanitation Data'!F146)),NA())</f>
        <v>#N/A</v>
      </c>
      <c r="AI152" s="100" t="e">
        <f ca="true">+IF(AND(ISNUMBER(OFFSET('Sanitation Data'!$F$11,0,10*ROW('Sanitation Data'!F146))),'Data Summary'!CX152="Yes"),OFFSET('Sanitation Data'!$F$11,0,10*ROW('Sanitation Data'!F146)),NA())</f>
        <v>#N/A</v>
      </c>
      <c r="AJ152" s="100" t="e">
        <f ca="true">+IF(AND(ISNUMBER(OFFSET('Sanitation Data'!$F$12,0,10*ROW('Sanitation Data'!F146))),'Data Summary'!CY152="Yes"),OFFSET('Sanitation Data'!$F$12,0,10*ROW('Sanitation Data'!F146)),NA())</f>
        <v>#N/A</v>
      </c>
      <c r="AK152" s="100" t="e">
        <f ca="true">+IF(AND(ISNUMBER(OFFSET('Sanitation Data'!$G$4,0,10*ROW('Sanitation Data'!G146))),'Data Summary'!CZ152="Yes"),100-OFFSET('Sanitation Data'!$G$4,0,10*ROW('Sanitation Data'!G146)),NA())</f>
        <v>#N/A</v>
      </c>
      <c r="AL152" s="100" t="e">
        <f ca="true">+IF(AND(ISNUMBER(OFFSET('Sanitation Data'!$G$6,0,10*ROW('Sanitation Data'!G146))),'Data Summary'!DA152="Yes"),OFFSET('Sanitation Data'!$G$6,0,10*ROW('Sanitation Data'!G146)),NA())</f>
        <v>#N/A</v>
      </c>
      <c r="AM152" s="100" t="e">
        <f ca="true">+IF(AND(ISNUMBER(OFFSET('Sanitation Data'!$G$10,0,10*ROW('Sanitation Data'!G146))),'Data Summary'!DB152="Yes"),OFFSET('Sanitation Data'!$G$10,0,10*ROW('Sanitation Data'!G146)),NA())</f>
        <v>#N/A</v>
      </c>
      <c r="AN152" s="100" t="e">
        <f ca="true">+IF(AND(ISNUMBER(OFFSET('Sanitation Data'!$G$11,0,10*ROW('Sanitation Data'!G146))),'Data Summary'!DC152="Yes"),OFFSET('Sanitation Data'!$G$11,0,10*ROW('Sanitation Data'!G146)),NA())</f>
        <v>#N/A</v>
      </c>
      <c r="AO152" s="100" t="e">
        <f ca="true">+IF(AND(ISNUMBER(OFFSET('Sanitation Data'!$G$12,0,10*ROW('Sanitation Data'!G146))),'Data Summary'!DD152="Yes"),OFFSET('Sanitation Data'!$G$12,0,10*ROW('Sanitation Data'!G146)),NA())</f>
        <v>#N/A</v>
      </c>
      <c r="AP152" s="100" t="e">
        <f ca="true">+IF(AND(ISNUMBER(OFFSET('Sanitation Data'!$H$4,0,10*ROW('Sanitation Data'!H146))),'Data Summary'!DE152="Yes"),100-OFFSET('Sanitation Data'!$H$4,0,10*ROW('Sanitation Data'!H146)),NA())</f>
        <v>#N/A</v>
      </c>
      <c r="AQ152" s="100" t="e">
        <f ca="true">+IF(AND(ISNUMBER(OFFSET('Sanitation Data'!$H$6,0,10*ROW('Sanitation Data'!H146))),'Data Summary'!DF152="Yes"),OFFSET('Sanitation Data'!$H$6,0,10*ROW('Sanitation Data'!H146)),NA())</f>
        <v>#N/A</v>
      </c>
      <c r="AR152" s="100" t="e">
        <f ca="true">+IF(AND(ISNUMBER(OFFSET('Sanitation Data'!$H$10,0,10*ROW('Sanitation Data'!H146))),'Data Summary'!DG152="Yes"),OFFSET('Sanitation Data'!$H$10,0,10*ROW('Sanitation Data'!H146)),NA())</f>
        <v>#N/A</v>
      </c>
      <c r="AS152" s="100" t="e">
        <f ca="true">+IF(AND(ISNUMBER(OFFSET('Sanitation Data'!$H$11,0,10*ROW('Sanitation Data'!H146))),'Data Summary'!DH152="Yes"),OFFSET('Sanitation Data'!$H$11,0,10*ROW('Sanitation Data'!H146)),NA())</f>
        <v>#N/A</v>
      </c>
      <c r="AT152" s="100" t="e">
        <f ca="true">+IF(AND(ISNUMBER(OFFSET('Sanitation Data'!$H$12,0,10*ROW('Sanitation Data'!H146))),'Data Summary'!DI152="Yes"),OFFSET('Sanitation Data'!$H$12,0,10*ROW('Sanitation Data'!H146)),NA())</f>
        <v>#N/A</v>
      </c>
      <c r="AU152" s="100" t="e">
        <f ca="true">+IF(AND(ISNUMBER(OFFSET('Sanitation Data'!$I$4,0,10*ROW('Sanitation Data'!I146))),'Data Summary'!DJ152="Yes"),100-OFFSET('Sanitation Data'!$I$4,0,10*ROW('Sanitation Data'!I146)),NA())</f>
        <v>#N/A</v>
      </c>
      <c r="AV152" s="100" t="e">
        <f ca="true">+IF(AND(ISNUMBER(OFFSET('Sanitation Data'!$I$6,0,10*ROW('Sanitation Data'!I146))),'Data Summary'!DK152="Yes"),OFFSET('Sanitation Data'!$I$6,0,10*ROW('Sanitation Data'!I146)),NA())</f>
        <v>#N/A</v>
      </c>
      <c r="AW152" s="100" t="e">
        <f ca="true">+IF(AND(ISNUMBER(OFFSET('Sanitation Data'!$I$10,0,10*ROW('Sanitation Data'!I146))),'Data Summary'!DL152="Yes"),OFFSET('Sanitation Data'!$I$10,0,10*ROW('Sanitation Data'!I146)),NA())</f>
        <v>#N/A</v>
      </c>
      <c r="AX152" s="100" t="e">
        <f ca="true">+IF(AND(ISNUMBER(OFFSET('Sanitation Data'!$I$11,0,10*ROW('Sanitation Data'!I146))),'Data Summary'!DM152="Yes"),OFFSET('Sanitation Data'!$I$11,0,10*ROW('Sanitation Data'!I146)),NA())</f>
        <v>#N/A</v>
      </c>
      <c r="AY152" s="100" t="e">
        <f ca="true">+IF(AND(ISNUMBER(OFFSET('Sanitation Data'!$I$12,0,10*ROW('Sanitation Data'!I146))),'Data Summary'!DN152="Yes"),OFFSET('Sanitation Data'!$I$12,0,10*ROW('Sanitation Data'!I146)),NA())</f>
        <v>#N/A</v>
      </c>
      <c r="AZ152" s="101" t="e">
        <f ca="true">+IF(AND(ISNUMBER(OFFSET('Hygiene Data'!$D$5,0,10*ROW('Hygiene Data'!D146))),'Data Summary'!DO152="Yes"),OFFSET('Hygiene Data'!$D$5,0,10*ROW('Hygiene Data'!D146)),NA())</f>
        <v>#N/A</v>
      </c>
      <c r="BA152" s="101" t="e">
        <f ca="true">+IF(AND(ISNUMBER(OFFSET('Hygiene Data'!$D$7,0,10*ROW('Hygiene Data'!D146))),'Data Summary'!DP152="Yes"),OFFSET('Hygiene Data'!$D$7,0,10*ROW('Hygiene Data'!D146)),NA())</f>
        <v>#N/A</v>
      </c>
      <c r="BB152" s="101" t="e">
        <f ca="true">+IF(AND(ISNUMBER(OFFSET('Hygiene Data'!$D$9,0,10*ROW('Hygiene Data'!D146))),'Data Summary'!DQ152="Yes"),OFFSET('Hygiene Data'!$D$9,0,10*ROW('Hygiene Data'!D146)),NA())</f>
        <v>#N/A</v>
      </c>
      <c r="BC152" s="101" t="e">
        <f ca="true">+IF(AND(ISNUMBER(OFFSET('Hygiene Data'!$E$5,0,10*ROW('Hygiene Data'!E146))),'Data Summary'!DR152="Yes"),OFFSET('Hygiene Data'!$E$5,0,10*ROW('Hygiene Data'!E146)),NA())</f>
        <v>#N/A</v>
      </c>
      <c r="BD152" s="101" t="e">
        <f ca="true">+IF(AND(ISNUMBER(OFFSET('Hygiene Data'!$E$7,0,10*ROW('Hygiene Data'!E146))),'Data Summary'!DS152="Yes"),OFFSET('Hygiene Data'!$E$7,0,10*ROW('Hygiene Data'!E146)),NA())</f>
        <v>#N/A</v>
      </c>
      <c r="BE152" s="101" t="e">
        <f ca="true">+IF(AND(ISNUMBER(OFFSET('Hygiene Data'!$E$9,0,10*ROW('Hygiene Data'!E146))),'Data Summary'!DT152="Yes"),OFFSET('Hygiene Data'!$E$9,0,10*ROW('Hygiene Data'!E146)),NA())</f>
        <v>#N/A</v>
      </c>
      <c r="BF152" s="101" t="e">
        <f ca="true">+IF(AND(ISNUMBER(OFFSET('Hygiene Data'!$F$5,0,10*ROW('Hygiene Data'!F146))),'Data Summary'!DU152="Yes"),OFFSET('Hygiene Data'!$F$5,0,10*ROW('Hygiene Data'!F146)),NA())</f>
        <v>#N/A</v>
      </c>
      <c r="BG152" s="101" t="e">
        <f ca="true">+IF(AND(ISNUMBER(OFFSET('Hygiene Data'!$F$7,0,10*ROW('Hygiene Data'!F146))),'Data Summary'!DV152="Yes"),OFFSET('Hygiene Data'!$F$7,0,10*ROW('Hygiene Data'!F146)),NA())</f>
        <v>#N/A</v>
      </c>
      <c r="BH152" s="101" t="e">
        <f ca="true">+IF(AND(ISNUMBER(OFFSET('Hygiene Data'!$F$9,0,10*ROW('Hygiene Data'!F146))),'Data Summary'!DW152="Yes"),OFFSET('Hygiene Data'!$F$9,0,10*ROW('Hygiene Data'!F146)),NA())</f>
        <v>#N/A</v>
      </c>
      <c r="BI152" s="101" t="e">
        <f ca="true">+IF(AND(ISNUMBER(OFFSET('Hygiene Data'!$G$5,0,10*ROW('Hygiene Data'!G146))),'Data Summary'!DX152="Yes"),OFFSET('Hygiene Data'!$G$5,0,10*ROW('Hygiene Data'!G146)),NA())</f>
        <v>#N/A</v>
      </c>
      <c r="BJ152" s="101" t="e">
        <f ca="true">+IF(AND(ISNUMBER(OFFSET('Hygiene Data'!$G$7,0,10*ROW('Hygiene Data'!G146))),'Data Summary'!DY152="Yes"),OFFSET('Hygiene Data'!$G$7,0,10*ROW('Hygiene Data'!G146)),NA())</f>
        <v>#N/A</v>
      </c>
      <c r="BK152" s="101" t="e">
        <f ca="true">+IF(AND(ISNUMBER(OFFSET('Hygiene Data'!$G$9,0,10*ROW('Hygiene Data'!G146))),'Data Summary'!DZ152="Yes"),OFFSET('Hygiene Data'!$G$9,0,10*ROW('Hygiene Data'!G146)),NA())</f>
        <v>#N/A</v>
      </c>
      <c r="BL152" s="101" t="e">
        <f ca="true">+IF(AND(ISNUMBER(OFFSET('Hygiene Data'!$H$5,0,10*ROW('Hygiene Data'!H146))),'Data Summary'!EA152="Yes"),OFFSET('Hygiene Data'!$H$5,0,10*ROW('Hygiene Data'!H146)),NA())</f>
        <v>#N/A</v>
      </c>
      <c r="BM152" s="101" t="e">
        <f ca="true">+IF(AND(ISNUMBER(OFFSET('Hygiene Data'!$H$7,0,10*ROW('Hygiene Data'!H146))),'Data Summary'!EB152="Yes"),OFFSET('Hygiene Data'!$H$7,0,10*ROW('Hygiene Data'!H146)),NA())</f>
        <v>#N/A</v>
      </c>
      <c r="BN152" s="101" t="e">
        <f ca="true">+IF(AND(ISNUMBER(OFFSET('Hygiene Data'!$H$9,0,10*ROW('Hygiene Data'!H146))),'Data Summary'!EC152="Yes"),OFFSET('Hygiene Data'!$H$9,0,10*ROW('Hygiene Data'!H146)),NA())</f>
        <v>#N/A</v>
      </c>
      <c r="BO152" s="101" t="e">
        <f ca="true">+IF(AND(ISNUMBER(OFFSET('Hygiene Data'!$I$5,0,10*ROW('Hygiene Data'!I146))),'Data Summary'!ED152="Yes"),OFFSET('Hygiene Data'!$I$5,0,10*ROW('Hygiene Data'!I146)),NA())</f>
        <v>#N/A</v>
      </c>
      <c r="BP152" s="101" t="e">
        <f ca="true">+IF(AND(ISNUMBER(OFFSET('Hygiene Data'!$I$7,0,10*ROW('Hygiene Data'!I146))),'Data Summary'!EE152="Yes"),OFFSET('Hygiene Data'!$I$7,0,10*ROW('Hygiene Data'!I146)),NA())</f>
        <v>#N/A</v>
      </c>
      <c r="BQ152" s="101" t="e">
        <f ca="true">+IF(AND(ISNUMBER(OFFSET('Hygiene Data'!$I$9,0,10*ROW('Hygiene Data'!I146))),'Data Summary'!EF152="Yes"),OFFSET('Hygiene Data'!$I$9,0,10*ROW('Hygiene Data'!I146)),NA())</f>
        <v>#N/A</v>
      </c>
    </row>
    <row xmlns:x14ac="http://schemas.microsoft.com/office/spreadsheetml/2009/9/ac" r="153" x14ac:dyDescent="0.2">
      <c r="A153" s="362" t="e">
        <f ca="true">+RIGHT('Data Summary'!A153,LEN('Data Summary'!A153)-9)</f>
        <v>#VALUE!</v>
      </c>
      <c r="B153" s="38" t="str">
        <f ca="true">+IF(ISTEXT('Data Summary'!B153),'Data Summary'!B153,"")</f>
        <v/>
      </c>
      <c r="C153" s="361" t="e">
        <f ca="true">+VALUE('Data Summary'!C153)</f>
        <v>#VALUE!</v>
      </c>
      <c r="D153" s="99" t="e">
        <f ca="true">+IF(AND(ISNUMBER(OFFSET('Water Data'!$D$4,0,10*ROW('Water Data'!D147))),'Data Summary'!BS153="Yes"),100-OFFSET('Water Data'!$D$4,0,10*ROW('Water Data'!D147)),NA())</f>
        <v>#N/A</v>
      </c>
      <c r="E153" s="99" t="e">
        <f ca="true">+IF(AND(ISNUMBER(OFFSET('Water Data'!$D$6,0,10*ROW('Water Data'!D147))),'Data Summary'!BT153="Yes"),OFFSET('Water Data'!$D$6,0,10*ROW('Water Data'!D147)),NA())</f>
        <v>#N/A</v>
      </c>
      <c r="F153" s="99" t="e">
        <f ca="true">+IF(AND(ISNUMBER(OFFSET('Water Data'!$D$9,0,10*ROW('Water Data'!D147))),'Data Summary'!BU153="Yes"),OFFSET('Water Data'!$D$9,0,10*ROW('Water Data'!D147)),NA())</f>
        <v>#N/A</v>
      </c>
      <c r="G153" s="99" t="e">
        <f ca="true">+IF(AND(ISNUMBER(OFFSET('Water Data'!$E$4,0,10*ROW('Water Data'!E147))),'Data Summary'!BV153="Yes"),100-OFFSET('Water Data'!$E$4,0,10*ROW('Water Data'!E147)),NA())</f>
        <v>#N/A</v>
      </c>
      <c r="H153" s="99" t="e">
        <f ca="true">+IF(AND(ISNUMBER(OFFSET('Water Data'!$E$6,0,10*ROW('Water Data'!E147))),'Data Summary'!BW153="Yes"),OFFSET('Water Data'!$E$6,0,10*ROW('Water Data'!E147)),NA())</f>
        <v>#N/A</v>
      </c>
      <c r="I153" s="99" t="e">
        <f ca="true">+IF(AND(ISNUMBER(OFFSET('Water Data'!$E$9,0,10*ROW('Water Data'!E147))),'Data Summary'!BX153="Yes"),OFFSET('Water Data'!$E$9,0,10*ROW('Water Data'!E147)),NA())</f>
        <v>#N/A</v>
      </c>
      <c r="J153" s="99" t="e">
        <f ca="true">+IF(AND(ISNUMBER(OFFSET('Water Data'!$F$4,0,10*ROW('Water Data'!F147))),'Data Summary'!BY153="Yes"),100-OFFSET('Water Data'!$F$4,0,10*ROW('Water Data'!F147)),NA())</f>
        <v>#N/A</v>
      </c>
      <c r="K153" s="99" t="e">
        <f ca="true">+IF(AND(ISNUMBER(OFFSET('Water Data'!$F$6,0,10*ROW('Water Data'!F147))),'Data Summary'!BZ153="Yes"),OFFSET('Water Data'!$F$6,0,10*ROW('Water Data'!F147)),NA())</f>
        <v>#N/A</v>
      </c>
      <c r="L153" s="99" t="e">
        <f ca="true">+IF(AND(ISNUMBER(OFFSET('Water Data'!$F$9,0,10*ROW('Water Data'!F147))),'Data Summary'!CA153="Yes"),OFFSET('Water Data'!$F$9,0,10*ROW('Water Data'!F147)),NA())</f>
        <v>#N/A</v>
      </c>
      <c r="M153" s="99" t="e">
        <f ca="true">+IF(AND(ISNUMBER(OFFSET('Water Data'!$G$4,0,10*ROW('Water Data'!G147))),'Data Summary'!CB153="Yes"),100-OFFSET('Water Data'!$G$4,0,10*ROW('Water Data'!G147)),NA())</f>
        <v>#N/A</v>
      </c>
      <c r="N153" s="99" t="e">
        <f ca="true">+IF(AND(ISNUMBER(OFFSET('Water Data'!$G$6,0,10*ROW('Water Data'!G147))),'Data Summary'!CC153="Yes"),OFFSET('Water Data'!$G$6,0,10*ROW('Water Data'!G147)),NA())</f>
        <v>#N/A</v>
      </c>
      <c r="O153" s="99" t="e">
        <f ca="true">+IF(AND(ISNUMBER(OFFSET('Water Data'!$G$9,0,10*ROW('Water Data'!G147))),'Data Summary'!CD153="Yes"),OFFSET('Water Data'!$G$9,0,10*ROW('Water Data'!G147)),NA())</f>
        <v>#N/A</v>
      </c>
      <c r="P153" s="99" t="e">
        <f ca="true">+IF(AND(ISNUMBER(OFFSET('Water Data'!$H$4,0,10*ROW('Water Data'!H147))),'Data Summary'!CE153="Yes"),100-OFFSET('Water Data'!$H$4,0,10*ROW('Water Data'!H147)),NA())</f>
        <v>#N/A</v>
      </c>
      <c r="Q153" s="99" t="e">
        <f ca="true">+IF(AND(ISNUMBER(OFFSET('Water Data'!$H$6,0,10*ROW('Water Data'!H147))),'Data Summary'!CF153="Yes"),OFFSET('Water Data'!$H$6,0,10*ROW('Water Data'!H147)),NA())</f>
        <v>#N/A</v>
      </c>
      <c r="R153" s="99" t="e">
        <f ca="true">+IF(AND(ISNUMBER(OFFSET('Water Data'!$H$9,0,10*ROW('Water Data'!H147))),'Data Summary'!CG153="Yes"),OFFSET('Water Data'!$H$9,0,10*ROW('Water Data'!H147)),NA())</f>
        <v>#N/A</v>
      </c>
      <c r="S153" s="99" t="e">
        <f ca="true">+IF(AND(ISNUMBER(OFFSET('Water Data'!$I$4,0,10*ROW('Water Data'!I147))),'Data Summary'!CH153="Yes"),100-OFFSET('Water Data'!$I$4,0,10*ROW('Water Data'!I147)),NA())</f>
        <v>#N/A</v>
      </c>
      <c r="T153" s="99" t="e">
        <f ca="true">+IF(AND(ISNUMBER(OFFSET('Water Data'!$I$6,0,10*ROW('Water Data'!I147))),'Data Summary'!CI153="Yes"),OFFSET('Water Data'!$I$6,0,10*ROW('Water Data'!I147)),NA())</f>
        <v>#N/A</v>
      </c>
      <c r="U153" s="99" t="e">
        <f ca="true">+IF(AND(ISNUMBER(OFFSET('Water Data'!$I$9,0,10*ROW('Water Data'!I147))),'Data Summary'!CJ153="Yes"),OFFSET('Water Data'!$I$9,0,10*ROW('Water Data'!I147)),NA())</f>
        <v>#N/A</v>
      </c>
      <c r="V153" s="100" t="e">
        <f ca="true">+IF(AND(ISNUMBER(OFFSET('Sanitation Data'!$D$4,0,10*ROW('Sanitation Data'!D147))),'Data Summary'!CK153="Yes"),100-OFFSET('Sanitation Data'!$D$4,0,10*ROW('Sanitation Data'!D147)),NA())</f>
        <v>#N/A</v>
      </c>
      <c r="W153" s="100" t="e">
        <f ca="true">+IF(AND(ISNUMBER(OFFSET('Sanitation Data'!$D$6,0,10*ROW('Sanitation Data'!D147))),'Data Summary'!CL153="Yes"),OFFSET('Sanitation Data'!$D$6,0,10*ROW('Sanitation Data'!D147)),NA())</f>
        <v>#N/A</v>
      </c>
      <c r="X153" s="100" t="e">
        <f ca="true">+IF(AND(ISNUMBER(OFFSET('Sanitation Data'!$D$10,0,10*ROW('Sanitation Data'!D147))),'Data Summary'!CM153="Yes"),OFFSET('Sanitation Data'!$D$10,0,10*ROW('Sanitation Data'!D147)),NA())</f>
        <v>#N/A</v>
      </c>
      <c r="Y153" s="100" t="e">
        <f ca="true">+IF(AND(ISNUMBER(OFFSET('Sanitation Data'!$D$11,0,10*ROW('Sanitation Data'!D147))),'Data Summary'!CN153="Yes"),OFFSET('Sanitation Data'!$D$11,0,10*ROW('Sanitation Data'!D147)),NA())</f>
        <v>#N/A</v>
      </c>
      <c r="Z153" s="100" t="e">
        <f ca="true">+IF(AND(ISNUMBER(OFFSET('Sanitation Data'!$D$12,0,10*ROW('Sanitation Data'!D147))),'Data Summary'!CO153="Yes"),OFFSET('Sanitation Data'!$D$12,0,10*ROW('Sanitation Data'!D147)),NA())</f>
        <v>#N/A</v>
      </c>
      <c r="AA153" s="100" t="e">
        <f ca="true">+IF(AND(ISNUMBER(OFFSET('Sanitation Data'!$E$4,0,10*ROW('Sanitation Data'!E147))),'Data Summary'!CP153="Yes"),100-OFFSET('Sanitation Data'!$E$4,0,10*ROW('Sanitation Data'!E147)),NA())</f>
        <v>#N/A</v>
      </c>
      <c r="AB153" s="100" t="e">
        <f ca="true">+IF(AND(ISNUMBER(OFFSET('Sanitation Data'!$E$6,0,10*ROW('Sanitation Data'!E147))),'Data Summary'!CQ153="Yes"),OFFSET('Sanitation Data'!$E$6,0,10*ROW('Sanitation Data'!E147)),NA())</f>
        <v>#N/A</v>
      </c>
      <c r="AC153" s="100" t="e">
        <f ca="true">+IF(AND(ISNUMBER(OFFSET('Sanitation Data'!$E$10,0,10*ROW('Sanitation Data'!E147))),'Data Summary'!CR153="Yes"),OFFSET('Sanitation Data'!$E$10,0,10*ROW('Sanitation Data'!E147)),NA())</f>
        <v>#N/A</v>
      </c>
      <c r="AD153" s="100" t="e">
        <f ca="true">+IF(AND(ISNUMBER(OFFSET('Sanitation Data'!$E$11,0,10*ROW('Sanitation Data'!E147))),'Data Summary'!CS153="Yes"),OFFSET('Sanitation Data'!$E$11,0,10*ROW('Sanitation Data'!E147)),NA())</f>
        <v>#N/A</v>
      </c>
      <c r="AE153" s="100" t="e">
        <f ca="true">+IF(AND(ISNUMBER(OFFSET('Sanitation Data'!$E$12,0,10*ROW('Sanitation Data'!E147))),'Data Summary'!CT153="Yes"),OFFSET('Sanitation Data'!$E$12,0,10*ROW('Sanitation Data'!E147)),NA())</f>
        <v>#N/A</v>
      </c>
      <c r="AF153" s="100" t="e">
        <f ca="true">+IF(AND(ISNUMBER(OFFSET('Sanitation Data'!$F$4,0,10*ROW('Sanitation Data'!F147))),'Data Summary'!CU153="Yes"),100-OFFSET('Sanitation Data'!$F$4,0,10*ROW('Sanitation Data'!F147)),NA())</f>
        <v>#N/A</v>
      </c>
      <c r="AG153" s="100" t="e">
        <f ca="true">+IF(AND(ISNUMBER(OFFSET('Sanitation Data'!$F$6,0,10*ROW('Sanitation Data'!F147))),'Data Summary'!CV153="Yes"),OFFSET('Sanitation Data'!$F$6,0,10*ROW('Sanitation Data'!F147)),NA())</f>
        <v>#N/A</v>
      </c>
      <c r="AH153" s="100" t="e">
        <f ca="true">+IF(AND(ISNUMBER(OFFSET('Sanitation Data'!$F$10,0,10*ROW('Sanitation Data'!F147))),'Data Summary'!CW153="Yes"),OFFSET('Sanitation Data'!$F$10,0,10*ROW('Sanitation Data'!F147)),NA())</f>
        <v>#N/A</v>
      </c>
      <c r="AI153" s="100" t="e">
        <f ca="true">+IF(AND(ISNUMBER(OFFSET('Sanitation Data'!$F$11,0,10*ROW('Sanitation Data'!F147))),'Data Summary'!CX153="Yes"),OFFSET('Sanitation Data'!$F$11,0,10*ROW('Sanitation Data'!F147)),NA())</f>
        <v>#N/A</v>
      </c>
      <c r="AJ153" s="100" t="e">
        <f ca="true">+IF(AND(ISNUMBER(OFFSET('Sanitation Data'!$F$12,0,10*ROW('Sanitation Data'!F147))),'Data Summary'!CY153="Yes"),OFFSET('Sanitation Data'!$F$12,0,10*ROW('Sanitation Data'!F147)),NA())</f>
        <v>#N/A</v>
      </c>
      <c r="AK153" s="100" t="e">
        <f ca="true">+IF(AND(ISNUMBER(OFFSET('Sanitation Data'!$G$4,0,10*ROW('Sanitation Data'!G147))),'Data Summary'!CZ153="Yes"),100-OFFSET('Sanitation Data'!$G$4,0,10*ROW('Sanitation Data'!G147)),NA())</f>
        <v>#N/A</v>
      </c>
      <c r="AL153" s="100" t="e">
        <f ca="true">+IF(AND(ISNUMBER(OFFSET('Sanitation Data'!$G$6,0,10*ROW('Sanitation Data'!G147))),'Data Summary'!DA153="Yes"),OFFSET('Sanitation Data'!$G$6,0,10*ROW('Sanitation Data'!G147)),NA())</f>
        <v>#N/A</v>
      </c>
      <c r="AM153" s="100" t="e">
        <f ca="true">+IF(AND(ISNUMBER(OFFSET('Sanitation Data'!$G$10,0,10*ROW('Sanitation Data'!G147))),'Data Summary'!DB153="Yes"),OFFSET('Sanitation Data'!$G$10,0,10*ROW('Sanitation Data'!G147)),NA())</f>
        <v>#N/A</v>
      </c>
      <c r="AN153" s="100" t="e">
        <f ca="true">+IF(AND(ISNUMBER(OFFSET('Sanitation Data'!$G$11,0,10*ROW('Sanitation Data'!G147))),'Data Summary'!DC153="Yes"),OFFSET('Sanitation Data'!$G$11,0,10*ROW('Sanitation Data'!G147)),NA())</f>
        <v>#N/A</v>
      </c>
      <c r="AO153" s="100" t="e">
        <f ca="true">+IF(AND(ISNUMBER(OFFSET('Sanitation Data'!$G$12,0,10*ROW('Sanitation Data'!G147))),'Data Summary'!DD153="Yes"),OFFSET('Sanitation Data'!$G$12,0,10*ROW('Sanitation Data'!G147)),NA())</f>
        <v>#N/A</v>
      </c>
      <c r="AP153" s="100" t="e">
        <f ca="true">+IF(AND(ISNUMBER(OFFSET('Sanitation Data'!$H$4,0,10*ROW('Sanitation Data'!H147))),'Data Summary'!DE153="Yes"),100-OFFSET('Sanitation Data'!$H$4,0,10*ROW('Sanitation Data'!H147)),NA())</f>
        <v>#N/A</v>
      </c>
      <c r="AQ153" s="100" t="e">
        <f ca="true">+IF(AND(ISNUMBER(OFFSET('Sanitation Data'!$H$6,0,10*ROW('Sanitation Data'!H147))),'Data Summary'!DF153="Yes"),OFFSET('Sanitation Data'!$H$6,0,10*ROW('Sanitation Data'!H147)),NA())</f>
        <v>#N/A</v>
      </c>
      <c r="AR153" s="100" t="e">
        <f ca="true">+IF(AND(ISNUMBER(OFFSET('Sanitation Data'!$H$10,0,10*ROW('Sanitation Data'!H147))),'Data Summary'!DG153="Yes"),OFFSET('Sanitation Data'!$H$10,0,10*ROW('Sanitation Data'!H147)),NA())</f>
        <v>#N/A</v>
      </c>
      <c r="AS153" s="100" t="e">
        <f ca="true">+IF(AND(ISNUMBER(OFFSET('Sanitation Data'!$H$11,0,10*ROW('Sanitation Data'!H147))),'Data Summary'!DH153="Yes"),OFFSET('Sanitation Data'!$H$11,0,10*ROW('Sanitation Data'!H147)),NA())</f>
        <v>#N/A</v>
      </c>
      <c r="AT153" s="100" t="e">
        <f ca="true">+IF(AND(ISNUMBER(OFFSET('Sanitation Data'!$H$12,0,10*ROW('Sanitation Data'!H147))),'Data Summary'!DI153="Yes"),OFFSET('Sanitation Data'!$H$12,0,10*ROW('Sanitation Data'!H147)),NA())</f>
        <v>#N/A</v>
      </c>
      <c r="AU153" s="100" t="e">
        <f ca="true">+IF(AND(ISNUMBER(OFFSET('Sanitation Data'!$I$4,0,10*ROW('Sanitation Data'!I147))),'Data Summary'!DJ153="Yes"),100-OFFSET('Sanitation Data'!$I$4,0,10*ROW('Sanitation Data'!I147)),NA())</f>
        <v>#N/A</v>
      </c>
      <c r="AV153" s="100" t="e">
        <f ca="true">+IF(AND(ISNUMBER(OFFSET('Sanitation Data'!$I$6,0,10*ROW('Sanitation Data'!I147))),'Data Summary'!DK153="Yes"),OFFSET('Sanitation Data'!$I$6,0,10*ROW('Sanitation Data'!I147)),NA())</f>
        <v>#N/A</v>
      </c>
      <c r="AW153" s="100" t="e">
        <f ca="true">+IF(AND(ISNUMBER(OFFSET('Sanitation Data'!$I$10,0,10*ROW('Sanitation Data'!I147))),'Data Summary'!DL153="Yes"),OFFSET('Sanitation Data'!$I$10,0,10*ROW('Sanitation Data'!I147)),NA())</f>
        <v>#N/A</v>
      </c>
      <c r="AX153" s="100" t="e">
        <f ca="true">+IF(AND(ISNUMBER(OFFSET('Sanitation Data'!$I$11,0,10*ROW('Sanitation Data'!I147))),'Data Summary'!DM153="Yes"),OFFSET('Sanitation Data'!$I$11,0,10*ROW('Sanitation Data'!I147)),NA())</f>
        <v>#N/A</v>
      </c>
      <c r="AY153" s="100" t="e">
        <f ca="true">+IF(AND(ISNUMBER(OFFSET('Sanitation Data'!$I$12,0,10*ROW('Sanitation Data'!I147))),'Data Summary'!DN153="Yes"),OFFSET('Sanitation Data'!$I$12,0,10*ROW('Sanitation Data'!I147)),NA())</f>
        <v>#N/A</v>
      </c>
      <c r="AZ153" s="101" t="e">
        <f ca="true">+IF(AND(ISNUMBER(OFFSET('Hygiene Data'!$D$5,0,10*ROW('Hygiene Data'!D147))),'Data Summary'!DO153="Yes"),OFFSET('Hygiene Data'!$D$5,0,10*ROW('Hygiene Data'!D147)),NA())</f>
        <v>#N/A</v>
      </c>
      <c r="BA153" s="101" t="e">
        <f ca="true">+IF(AND(ISNUMBER(OFFSET('Hygiene Data'!$D$7,0,10*ROW('Hygiene Data'!D147))),'Data Summary'!DP153="Yes"),OFFSET('Hygiene Data'!$D$7,0,10*ROW('Hygiene Data'!D147)),NA())</f>
        <v>#N/A</v>
      </c>
      <c r="BB153" s="101" t="e">
        <f ca="true">+IF(AND(ISNUMBER(OFFSET('Hygiene Data'!$D$9,0,10*ROW('Hygiene Data'!D147))),'Data Summary'!DQ153="Yes"),OFFSET('Hygiene Data'!$D$9,0,10*ROW('Hygiene Data'!D147)),NA())</f>
        <v>#N/A</v>
      </c>
      <c r="BC153" s="101" t="e">
        <f ca="true">+IF(AND(ISNUMBER(OFFSET('Hygiene Data'!$E$5,0,10*ROW('Hygiene Data'!E147))),'Data Summary'!DR153="Yes"),OFFSET('Hygiene Data'!$E$5,0,10*ROW('Hygiene Data'!E147)),NA())</f>
        <v>#N/A</v>
      </c>
      <c r="BD153" s="101" t="e">
        <f ca="true">+IF(AND(ISNUMBER(OFFSET('Hygiene Data'!$E$7,0,10*ROW('Hygiene Data'!E147))),'Data Summary'!DS153="Yes"),OFFSET('Hygiene Data'!$E$7,0,10*ROW('Hygiene Data'!E147)),NA())</f>
        <v>#N/A</v>
      </c>
      <c r="BE153" s="101" t="e">
        <f ca="true">+IF(AND(ISNUMBER(OFFSET('Hygiene Data'!$E$9,0,10*ROW('Hygiene Data'!E147))),'Data Summary'!DT153="Yes"),OFFSET('Hygiene Data'!$E$9,0,10*ROW('Hygiene Data'!E147)),NA())</f>
        <v>#N/A</v>
      </c>
      <c r="BF153" s="101" t="e">
        <f ca="true">+IF(AND(ISNUMBER(OFFSET('Hygiene Data'!$F$5,0,10*ROW('Hygiene Data'!F147))),'Data Summary'!DU153="Yes"),OFFSET('Hygiene Data'!$F$5,0,10*ROW('Hygiene Data'!F147)),NA())</f>
        <v>#N/A</v>
      </c>
      <c r="BG153" s="101" t="e">
        <f ca="true">+IF(AND(ISNUMBER(OFFSET('Hygiene Data'!$F$7,0,10*ROW('Hygiene Data'!F147))),'Data Summary'!DV153="Yes"),OFFSET('Hygiene Data'!$F$7,0,10*ROW('Hygiene Data'!F147)),NA())</f>
        <v>#N/A</v>
      </c>
      <c r="BH153" s="101" t="e">
        <f ca="true">+IF(AND(ISNUMBER(OFFSET('Hygiene Data'!$F$9,0,10*ROW('Hygiene Data'!F147))),'Data Summary'!DW153="Yes"),OFFSET('Hygiene Data'!$F$9,0,10*ROW('Hygiene Data'!F147)),NA())</f>
        <v>#N/A</v>
      </c>
      <c r="BI153" s="101" t="e">
        <f ca="true">+IF(AND(ISNUMBER(OFFSET('Hygiene Data'!$G$5,0,10*ROW('Hygiene Data'!G147))),'Data Summary'!DX153="Yes"),OFFSET('Hygiene Data'!$G$5,0,10*ROW('Hygiene Data'!G147)),NA())</f>
        <v>#N/A</v>
      </c>
      <c r="BJ153" s="101" t="e">
        <f ca="true">+IF(AND(ISNUMBER(OFFSET('Hygiene Data'!$G$7,0,10*ROW('Hygiene Data'!G147))),'Data Summary'!DY153="Yes"),OFFSET('Hygiene Data'!$G$7,0,10*ROW('Hygiene Data'!G147)),NA())</f>
        <v>#N/A</v>
      </c>
      <c r="BK153" s="101" t="e">
        <f ca="true">+IF(AND(ISNUMBER(OFFSET('Hygiene Data'!$G$9,0,10*ROW('Hygiene Data'!G147))),'Data Summary'!DZ153="Yes"),OFFSET('Hygiene Data'!$G$9,0,10*ROW('Hygiene Data'!G147)),NA())</f>
        <v>#N/A</v>
      </c>
      <c r="BL153" s="101" t="e">
        <f ca="true">+IF(AND(ISNUMBER(OFFSET('Hygiene Data'!$H$5,0,10*ROW('Hygiene Data'!H147))),'Data Summary'!EA153="Yes"),OFFSET('Hygiene Data'!$H$5,0,10*ROW('Hygiene Data'!H147)),NA())</f>
        <v>#N/A</v>
      </c>
      <c r="BM153" s="101" t="e">
        <f ca="true">+IF(AND(ISNUMBER(OFFSET('Hygiene Data'!$H$7,0,10*ROW('Hygiene Data'!H147))),'Data Summary'!EB153="Yes"),OFFSET('Hygiene Data'!$H$7,0,10*ROW('Hygiene Data'!H147)),NA())</f>
        <v>#N/A</v>
      </c>
      <c r="BN153" s="101" t="e">
        <f ca="true">+IF(AND(ISNUMBER(OFFSET('Hygiene Data'!$H$9,0,10*ROW('Hygiene Data'!H147))),'Data Summary'!EC153="Yes"),OFFSET('Hygiene Data'!$H$9,0,10*ROW('Hygiene Data'!H147)),NA())</f>
        <v>#N/A</v>
      </c>
      <c r="BO153" s="101" t="e">
        <f ca="true">+IF(AND(ISNUMBER(OFFSET('Hygiene Data'!$I$5,0,10*ROW('Hygiene Data'!I147))),'Data Summary'!ED153="Yes"),OFFSET('Hygiene Data'!$I$5,0,10*ROW('Hygiene Data'!I147)),NA())</f>
        <v>#N/A</v>
      </c>
      <c r="BP153" s="101" t="e">
        <f ca="true">+IF(AND(ISNUMBER(OFFSET('Hygiene Data'!$I$7,0,10*ROW('Hygiene Data'!I147))),'Data Summary'!EE153="Yes"),OFFSET('Hygiene Data'!$I$7,0,10*ROW('Hygiene Data'!I147)),NA())</f>
        <v>#N/A</v>
      </c>
      <c r="BQ153" s="101" t="e">
        <f ca="true">+IF(AND(ISNUMBER(OFFSET('Hygiene Data'!$I$9,0,10*ROW('Hygiene Data'!I147))),'Data Summary'!EF153="Yes"),OFFSET('Hygiene Data'!$I$9,0,10*ROW('Hygiene Data'!I147)),NA())</f>
        <v>#N/A</v>
      </c>
    </row>
    <row xmlns:x14ac="http://schemas.microsoft.com/office/spreadsheetml/2009/9/ac" r="154" x14ac:dyDescent="0.2">
      <c r="A154" s="362" t="e">
        <f ca="true">+RIGHT('Data Summary'!A154,LEN('Data Summary'!A154)-9)</f>
        <v>#VALUE!</v>
      </c>
      <c r="B154" s="38" t="str">
        <f ca="true">+IF(ISTEXT('Data Summary'!B154),'Data Summary'!B154,"")</f>
        <v/>
      </c>
      <c r="C154" s="361" t="e">
        <f ca="true">+VALUE('Data Summary'!C154)</f>
        <v>#VALUE!</v>
      </c>
      <c r="D154" s="99" t="e">
        <f ca="true">+IF(AND(ISNUMBER(OFFSET('Water Data'!$D$4,0,10*ROW('Water Data'!D148))),'Data Summary'!BS154="Yes"),100-OFFSET('Water Data'!$D$4,0,10*ROW('Water Data'!D148)),NA())</f>
        <v>#N/A</v>
      </c>
      <c r="E154" s="99" t="e">
        <f ca="true">+IF(AND(ISNUMBER(OFFSET('Water Data'!$D$6,0,10*ROW('Water Data'!D148))),'Data Summary'!BT154="Yes"),OFFSET('Water Data'!$D$6,0,10*ROW('Water Data'!D148)),NA())</f>
        <v>#N/A</v>
      </c>
      <c r="F154" s="99" t="e">
        <f ca="true">+IF(AND(ISNUMBER(OFFSET('Water Data'!$D$9,0,10*ROW('Water Data'!D148))),'Data Summary'!BU154="Yes"),OFFSET('Water Data'!$D$9,0,10*ROW('Water Data'!D148)),NA())</f>
        <v>#N/A</v>
      </c>
      <c r="G154" s="99" t="e">
        <f ca="true">+IF(AND(ISNUMBER(OFFSET('Water Data'!$E$4,0,10*ROW('Water Data'!E148))),'Data Summary'!BV154="Yes"),100-OFFSET('Water Data'!$E$4,0,10*ROW('Water Data'!E148)),NA())</f>
        <v>#N/A</v>
      </c>
      <c r="H154" s="99" t="e">
        <f ca="true">+IF(AND(ISNUMBER(OFFSET('Water Data'!$E$6,0,10*ROW('Water Data'!E148))),'Data Summary'!BW154="Yes"),OFFSET('Water Data'!$E$6,0,10*ROW('Water Data'!E148)),NA())</f>
        <v>#N/A</v>
      </c>
      <c r="I154" s="99" t="e">
        <f ca="true">+IF(AND(ISNUMBER(OFFSET('Water Data'!$E$9,0,10*ROW('Water Data'!E148))),'Data Summary'!BX154="Yes"),OFFSET('Water Data'!$E$9,0,10*ROW('Water Data'!E148)),NA())</f>
        <v>#N/A</v>
      </c>
      <c r="J154" s="99" t="e">
        <f ca="true">+IF(AND(ISNUMBER(OFFSET('Water Data'!$F$4,0,10*ROW('Water Data'!F148))),'Data Summary'!BY154="Yes"),100-OFFSET('Water Data'!$F$4,0,10*ROW('Water Data'!F148)),NA())</f>
        <v>#N/A</v>
      </c>
      <c r="K154" s="99" t="e">
        <f ca="true">+IF(AND(ISNUMBER(OFFSET('Water Data'!$F$6,0,10*ROW('Water Data'!F148))),'Data Summary'!BZ154="Yes"),OFFSET('Water Data'!$F$6,0,10*ROW('Water Data'!F148)),NA())</f>
        <v>#N/A</v>
      </c>
      <c r="L154" s="99" t="e">
        <f ca="true">+IF(AND(ISNUMBER(OFFSET('Water Data'!$F$9,0,10*ROW('Water Data'!F148))),'Data Summary'!CA154="Yes"),OFFSET('Water Data'!$F$9,0,10*ROW('Water Data'!F148)),NA())</f>
        <v>#N/A</v>
      </c>
      <c r="M154" s="99" t="e">
        <f ca="true">+IF(AND(ISNUMBER(OFFSET('Water Data'!$G$4,0,10*ROW('Water Data'!G148))),'Data Summary'!CB154="Yes"),100-OFFSET('Water Data'!$G$4,0,10*ROW('Water Data'!G148)),NA())</f>
        <v>#N/A</v>
      </c>
      <c r="N154" s="99" t="e">
        <f ca="true">+IF(AND(ISNUMBER(OFFSET('Water Data'!$G$6,0,10*ROW('Water Data'!G148))),'Data Summary'!CC154="Yes"),OFFSET('Water Data'!$G$6,0,10*ROW('Water Data'!G148)),NA())</f>
        <v>#N/A</v>
      </c>
      <c r="O154" s="99" t="e">
        <f ca="true">+IF(AND(ISNUMBER(OFFSET('Water Data'!$G$9,0,10*ROW('Water Data'!G148))),'Data Summary'!CD154="Yes"),OFFSET('Water Data'!$G$9,0,10*ROW('Water Data'!G148)),NA())</f>
        <v>#N/A</v>
      </c>
      <c r="P154" s="99" t="e">
        <f ca="true">+IF(AND(ISNUMBER(OFFSET('Water Data'!$H$4,0,10*ROW('Water Data'!H148))),'Data Summary'!CE154="Yes"),100-OFFSET('Water Data'!$H$4,0,10*ROW('Water Data'!H148)),NA())</f>
        <v>#N/A</v>
      </c>
      <c r="Q154" s="99" t="e">
        <f ca="true">+IF(AND(ISNUMBER(OFFSET('Water Data'!$H$6,0,10*ROW('Water Data'!H148))),'Data Summary'!CF154="Yes"),OFFSET('Water Data'!$H$6,0,10*ROW('Water Data'!H148)),NA())</f>
        <v>#N/A</v>
      </c>
      <c r="R154" s="99" t="e">
        <f ca="true">+IF(AND(ISNUMBER(OFFSET('Water Data'!$H$9,0,10*ROW('Water Data'!H148))),'Data Summary'!CG154="Yes"),OFFSET('Water Data'!$H$9,0,10*ROW('Water Data'!H148)),NA())</f>
        <v>#N/A</v>
      </c>
      <c r="S154" s="99" t="e">
        <f ca="true">+IF(AND(ISNUMBER(OFFSET('Water Data'!$I$4,0,10*ROW('Water Data'!I148))),'Data Summary'!CH154="Yes"),100-OFFSET('Water Data'!$I$4,0,10*ROW('Water Data'!I148)),NA())</f>
        <v>#N/A</v>
      </c>
      <c r="T154" s="99" t="e">
        <f ca="true">+IF(AND(ISNUMBER(OFFSET('Water Data'!$I$6,0,10*ROW('Water Data'!I148))),'Data Summary'!CI154="Yes"),OFFSET('Water Data'!$I$6,0,10*ROW('Water Data'!I148)),NA())</f>
        <v>#N/A</v>
      </c>
      <c r="U154" s="99" t="e">
        <f ca="true">+IF(AND(ISNUMBER(OFFSET('Water Data'!$I$9,0,10*ROW('Water Data'!I148))),'Data Summary'!CJ154="Yes"),OFFSET('Water Data'!$I$9,0,10*ROW('Water Data'!I148)),NA())</f>
        <v>#N/A</v>
      </c>
      <c r="V154" s="100" t="e">
        <f ca="true">+IF(AND(ISNUMBER(OFFSET('Sanitation Data'!$D$4,0,10*ROW('Sanitation Data'!D148))),'Data Summary'!CK154="Yes"),100-OFFSET('Sanitation Data'!$D$4,0,10*ROW('Sanitation Data'!D148)),NA())</f>
        <v>#N/A</v>
      </c>
      <c r="W154" s="100" t="e">
        <f ca="true">+IF(AND(ISNUMBER(OFFSET('Sanitation Data'!$D$6,0,10*ROW('Sanitation Data'!D148))),'Data Summary'!CL154="Yes"),OFFSET('Sanitation Data'!$D$6,0,10*ROW('Sanitation Data'!D148)),NA())</f>
        <v>#N/A</v>
      </c>
      <c r="X154" s="100" t="e">
        <f ca="true">+IF(AND(ISNUMBER(OFFSET('Sanitation Data'!$D$10,0,10*ROW('Sanitation Data'!D148))),'Data Summary'!CM154="Yes"),OFFSET('Sanitation Data'!$D$10,0,10*ROW('Sanitation Data'!D148)),NA())</f>
        <v>#N/A</v>
      </c>
      <c r="Y154" s="100" t="e">
        <f ca="true">+IF(AND(ISNUMBER(OFFSET('Sanitation Data'!$D$11,0,10*ROW('Sanitation Data'!D148))),'Data Summary'!CN154="Yes"),OFFSET('Sanitation Data'!$D$11,0,10*ROW('Sanitation Data'!D148)),NA())</f>
        <v>#N/A</v>
      </c>
      <c r="Z154" s="100" t="e">
        <f ca="true">+IF(AND(ISNUMBER(OFFSET('Sanitation Data'!$D$12,0,10*ROW('Sanitation Data'!D148))),'Data Summary'!CO154="Yes"),OFFSET('Sanitation Data'!$D$12,0,10*ROW('Sanitation Data'!D148)),NA())</f>
        <v>#N/A</v>
      </c>
      <c r="AA154" s="100" t="e">
        <f ca="true">+IF(AND(ISNUMBER(OFFSET('Sanitation Data'!$E$4,0,10*ROW('Sanitation Data'!E148))),'Data Summary'!CP154="Yes"),100-OFFSET('Sanitation Data'!$E$4,0,10*ROW('Sanitation Data'!E148)),NA())</f>
        <v>#N/A</v>
      </c>
      <c r="AB154" s="100" t="e">
        <f ca="true">+IF(AND(ISNUMBER(OFFSET('Sanitation Data'!$E$6,0,10*ROW('Sanitation Data'!E148))),'Data Summary'!CQ154="Yes"),OFFSET('Sanitation Data'!$E$6,0,10*ROW('Sanitation Data'!E148)),NA())</f>
        <v>#N/A</v>
      </c>
      <c r="AC154" s="100" t="e">
        <f ca="true">+IF(AND(ISNUMBER(OFFSET('Sanitation Data'!$E$10,0,10*ROW('Sanitation Data'!E148))),'Data Summary'!CR154="Yes"),OFFSET('Sanitation Data'!$E$10,0,10*ROW('Sanitation Data'!E148)),NA())</f>
        <v>#N/A</v>
      </c>
      <c r="AD154" s="100" t="e">
        <f ca="true">+IF(AND(ISNUMBER(OFFSET('Sanitation Data'!$E$11,0,10*ROW('Sanitation Data'!E148))),'Data Summary'!CS154="Yes"),OFFSET('Sanitation Data'!$E$11,0,10*ROW('Sanitation Data'!E148)),NA())</f>
        <v>#N/A</v>
      </c>
      <c r="AE154" s="100" t="e">
        <f ca="true">+IF(AND(ISNUMBER(OFFSET('Sanitation Data'!$E$12,0,10*ROW('Sanitation Data'!E148))),'Data Summary'!CT154="Yes"),OFFSET('Sanitation Data'!$E$12,0,10*ROW('Sanitation Data'!E148)),NA())</f>
        <v>#N/A</v>
      </c>
      <c r="AF154" s="100" t="e">
        <f ca="true">+IF(AND(ISNUMBER(OFFSET('Sanitation Data'!$F$4,0,10*ROW('Sanitation Data'!F148))),'Data Summary'!CU154="Yes"),100-OFFSET('Sanitation Data'!$F$4,0,10*ROW('Sanitation Data'!F148)),NA())</f>
        <v>#N/A</v>
      </c>
      <c r="AG154" s="100" t="e">
        <f ca="true">+IF(AND(ISNUMBER(OFFSET('Sanitation Data'!$F$6,0,10*ROW('Sanitation Data'!F148))),'Data Summary'!CV154="Yes"),OFFSET('Sanitation Data'!$F$6,0,10*ROW('Sanitation Data'!F148)),NA())</f>
        <v>#N/A</v>
      </c>
      <c r="AH154" s="100" t="e">
        <f ca="true">+IF(AND(ISNUMBER(OFFSET('Sanitation Data'!$F$10,0,10*ROW('Sanitation Data'!F148))),'Data Summary'!CW154="Yes"),OFFSET('Sanitation Data'!$F$10,0,10*ROW('Sanitation Data'!F148)),NA())</f>
        <v>#N/A</v>
      </c>
      <c r="AI154" s="100" t="e">
        <f ca="true">+IF(AND(ISNUMBER(OFFSET('Sanitation Data'!$F$11,0,10*ROW('Sanitation Data'!F148))),'Data Summary'!CX154="Yes"),OFFSET('Sanitation Data'!$F$11,0,10*ROW('Sanitation Data'!F148)),NA())</f>
        <v>#N/A</v>
      </c>
      <c r="AJ154" s="100" t="e">
        <f ca="true">+IF(AND(ISNUMBER(OFFSET('Sanitation Data'!$F$12,0,10*ROW('Sanitation Data'!F148))),'Data Summary'!CY154="Yes"),OFFSET('Sanitation Data'!$F$12,0,10*ROW('Sanitation Data'!F148)),NA())</f>
        <v>#N/A</v>
      </c>
      <c r="AK154" s="100" t="e">
        <f ca="true">+IF(AND(ISNUMBER(OFFSET('Sanitation Data'!$G$4,0,10*ROW('Sanitation Data'!G148))),'Data Summary'!CZ154="Yes"),100-OFFSET('Sanitation Data'!$G$4,0,10*ROW('Sanitation Data'!G148)),NA())</f>
        <v>#N/A</v>
      </c>
      <c r="AL154" s="100" t="e">
        <f ca="true">+IF(AND(ISNUMBER(OFFSET('Sanitation Data'!$G$6,0,10*ROW('Sanitation Data'!G148))),'Data Summary'!DA154="Yes"),OFFSET('Sanitation Data'!$G$6,0,10*ROW('Sanitation Data'!G148)),NA())</f>
        <v>#N/A</v>
      </c>
      <c r="AM154" s="100" t="e">
        <f ca="true">+IF(AND(ISNUMBER(OFFSET('Sanitation Data'!$G$10,0,10*ROW('Sanitation Data'!G148))),'Data Summary'!DB154="Yes"),OFFSET('Sanitation Data'!$G$10,0,10*ROW('Sanitation Data'!G148)),NA())</f>
        <v>#N/A</v>
      </c>
      <c r="AN154" s="100" t="e">
        <f ca="true">+IF(AND(ISNUMBER(OFFSET('Sanitation Data'!$G$11,0,10*ROW('Sanitation Data'!G148))),'Data Summary'!DC154="Yes"),OFFSET('Sanitation Data'!$G$11,0,10*ROW('Sanitation Data'!G148)),NA())</f>
        <v>#N/A</v>
      </c>
      <c r="AO154" s="100" t="e">
        <f ca="true">+IF(AND(ISNUMBER(OFFSET('Sanitation Data'!$G$12,0,10*ROW('Sanitation Data'!G148))),'Data Summary'!DD154="Yes"),OFFSET('Sanitation Data'!$G$12,0,10*ROW('Sanitation Data'!G148)),NA())</f>
        <v>#N/A</v>
      </c>
      <c r="AP154" s="100" t="e">
        <f ca="true">+IF(AND(ISNUMBER(OFFSET('Sanitation Data'!$H$4,0,10*ROW('Sanitation Data'!H148))),'Data Summary'!DE154="Yes"),100-OFFSET('Sanitation Data'!$H$4,0,10*ROW('Sanitation Data'!H148)),NA())</f>
        <v>#N/A</v>
      </c>
      <c r="AQ154" s="100" t="e">
        <f ca="true">+IF(AND(ISNUMBER(OFFSET('Sanitation Data'!$H$6,0,10*ROW('Sanitation Data'!H148))),'Data Summary'!DF154="Yes"),OFFSET('Sanitation Data'!$H$6,0,10*ROW('Sanitation Data'!H148)),NA())</f>
        <v>#N/A</v>
      </c>
      <c r="AR154" s="100" t="e">
        <f ca="true">+IF(AND(ISNUMBER(OFFSET('Sanitation Data'!$H$10,0,10*ROW('Sanitation Data'!H148))),'Data Summary'!DG154="Yes"),OFFSET('Sanitation Data'!$H$10,0,10*ROW('Sanitation Data'!H148)),NA())</f>
        <v>#N/A</v>
      </c>
      <c r="AS154" s="100" t="e">
        <f ca="true">+IF(AND(ISNUMBER(OFFSET('Sanitation Data'!$H$11,0,10*ROW('Sanitation Data'!H148))),'Data Summary'!DH154="Yes"),OFFSET('Sanitation Data'!$H$11,0,10*ROW('Sanitation Data'!H148)),NA())</f>
        <v>#N/A</v>
      </c>
      <c r="AT154" s="100" t="e">
        <f ca="true">+IF(AND(ISNUMBER(OFFSET('Sanitation Data'!$H$12,0,10*ROW('Sanitation Data'!H148))),'Data Summary'!DI154="Yes"),OFFSET('Sanitation Data'!$H$12,0,10*ROW('Sanitation Data'!H148)),NA())</f>
        <v>#N/A</v>
      </c>
      <c r="AU154" s="100" t="e">
        <f ca="true">+IF(AND(ISNUMBER(OFFSET('Sanitation Data'!$I$4,0,10*ROW('Sanitation Data'!I148))),'Data Summary'!DJ154="Yes"),100-OFFSET('Sanitation Data'!$I$4,0,10*ROW('Sanitation Data'!I148)),NA())</f>
        <v>#N/A</v>
      </c>
      <c r="AV154" s="100" t="e">
        <f ca="true">+IF(AND(ISNUMBER(OFFSET('Sanitation Data'!$I$6,0,10*ROW('Sanitation Data'!I148))),'Data Summary'!DK154="Yes"),OFFSET('Sanitation Data'!$I$6,0,10*ROW('Sanitation Data'!I148)),NA())</f>
        <v>#N/A</v>
      </c>
      <c r="AW154" s="100" t="e">
        <f ca="true">+IF(AND(ISNUMBER(OFFSET('Sanitation Data'!$I$10,0,10*ROW('Sanitation Data'!I148))),'Data Summary'!DL154="Yes"),OFFSET('Sanitation Data'!$I$10,0,10*ROW('Sanitation Data'!I148)),NA())</f>
        <v>#N/A</v>
      </c>
      <c r="AX154" s="100" t="e">
        <f ca="true">+IF(AND(ISNUMBER(OFFSET('Sanitation Data'!$I$11,0,10*ROW('Sanitation Data'!I148))),'Data Summary'!DM154="Yes"),OFFSET('Sanitation Data'!$I$11,0,10*ROW('Sanitation Data'!I148)),NA())</f>
        <v>#N/A</v>
      </c>
      <c r="AY154" s="100" t="e">
        <f ca="true">+IF(AND(ISNUMBER(OFFSET('Sanitation Data'!$I$12,0,10*ROW('Sanitation Data'!I148))),'Data Summary'!DN154="Yes"),OFFSET('Sanitation Data'!$I$12,0,10*ROW('Sanitation Data'!I148)),NA())</f>
        <v>#N/A</v>
      </c>
      <c r="AZ154" s="101" t="e">
        <f ca="true">+IF(AND(ISNUMBER(OFFSET('Hygiene Data'!$D$5,0,10*ROW('Hygiene Data'!D148))),'Data Summary'!DO154="Yes"),OFFSET('Hygiene Data'!$D$5,0,10*ROW('Hygiene Data'!D148)),NA())</f>
        <v>#N/A</v>
      </c>
      <c r="BA154" s="101" t="e">
        <f ca="true">+IF(AND(ISNUMBER(OFFSET('Hygiene Data'!$D$7,0,10*ROW('Hygiene Data'!D148))),'Data Summary'!DP154="Yes"),OFFSET('Hygiene Data'!$D$7,0,10*ROW('Hygiene Data'!D148)),NA())</f>
        <v>#N/A</v>
      </c>
      <c r="BB154" s="101" t="e">
        <f ca="true">+IF(AND(ISNUMBER(OFFSET('Hygiene Data'!$D$9,0,10*ROW('Hygiene Data'!D148))),'Data Summary'!DQ154="Yes"),OFFSET('Hygiene Data'!$D$9,0,10*ROW('Hygiene Data'!D148)),NA())</f>
        <v>#N/A</v>
      </c>
      <c r="BC154" s="101" t="e">
        <f ca="true">+IF(AND(ISNUMBER(OFFSET('Hygiene Data'!$E$5,0,10*ROW('Hygiene Data'!E148))),'Data Summary'!DR154="Yes"),OFFSET('Hygiene Data'!$E$5,0,10*ROW('Hygiene Data'!E148)),NA())</f>
        <v>#N/A</v>
      </c>
      <c r="BD154" s="101" t="e">
        <f ca="true">+IF(AND(ISNUMBER(OFFSET('Hygiene Data'!$E$7,0,10*ROW('Hygiene Data'!E148))),'Data Summary'!DS154="Yes"),OFFSET('Hygiene Data'!$E$7,0,10*ROW('Hygiene Data'!E148)),NA())</f>
        <v>#N/A</v>
      </c>
      <c r="BE154" s="101" t="e">
        <f ca="true">+IF(AND(ISNUMBER(OFFSET('Hygiene Data'!$E$9,0,10*ROW('Hygiene Data'!E148))),'Data Summary'!DT154="Yes"),OFFSET('Hygiene Data'!$E$9,0,10*ROW('Hygiene Data'!E148)),NA())</f>
        <v>#N/A</v>
      </c>
      <c r="BF154" s="101" t="e">
        <f ca="true">+IF(AND(ISNUMBER(OFFSET('Hygiene Data'!$F$5,0,10*ROW('Hygiene Data'!F148))),'Data Summary'!DU154="Yes"),OFFSET('Hygiene Data'!$F$5,0,10*ROW('Hygiene Data'!F148)),NA())</f>
        <v>#N/A</v>
      </c>
      <c r="BG154" s="101" t="e">
        <f ca="true">+IF(AND(ISNUMBER(OFFSET('Hygiene Data'!$F$7,0,10*ROW('Hygiene Data'!F148))),'Data Summary'!DV154="Yes"),OFFSET('Hygiene Data'!$F$7,0,10*ROW('Hygiene Data'!F148)),NA())</f>
        <v>#N/A</v>
      </c>
      <c r="BH154" s="101" t="e">
        <f ca="true">+IF(AND(ISNUMBER(OFFSET('Hygiene Data'!$F$9,0,10*ROW('Hygiene Data'!F148))),'Data Summary'!DW154="Yes"),OFFSET('Hygiene Data'!$F$9,0,10*ROW('Hygiene Data'!F148)),NA())</f>
        <v>#N/A</v>
      </c>
      <c r="BI154" s="101" t="e">
        <f ca="true">+IF(AND(ISNUMBER(OFFSET('Hygiene Data'!$G$5,0,10*ROW('Hygiene Data'!G148))),'Data Summary'!DX154="Yes"),OFFSET('Hygiene Data'!$G$5,0,10*ROW('Hygiene Data'!G148)),NA())</f>
        <v>#N/A</v>
      </c>
      <c r="BJ154" s="101" t="e">
        <f ca="true">+IF(AND(ISNUMBER(OFFSET('Hygiene Data'!$G$7,0,10*ROW('Hygiene Data'!G148))),'Data Summary'!DY154="Yes"),OFFSET('Hygiene Data'!$G$7,0,10*ROW('Hygiene Data'!G148)),NA())</f>
        <v>#N/A</v>
      </c>
      <c r="BK154" s="101" t="e">
        <f ca="true">+IF(AND(ISNUMBER(OFFSET('Hygiene Data'!$G$9,0,10*ROW('Hygiene Data'!G148))),'Data Summary'!DZ154="Yes"),OFFSET('Hygiene Data'!$G$9,0,10*ROW('Hygiene Data'!G148)),NA())</f>
        <v>#N/A</v>
      </c>
      <c r="BL154" s="101" t="e">
        <f ca="true">+IF(AND(ISNUMBER(OFFSET('Hygiene Data'!$H$5,0,10*ROW('Hygiene Data'!H148))),'Data Summary'!EA154="Yes"),OFFSET('Hygiene Data'!$H$5,0,10*ROW('Hygiene Data'!H148)),NA())</f>
        <v>#N/A</v>
      </c>
      <c r="BM154" s="101" t="e">
        <f ca="true">+IF(AND(ISNUMBER(OFFSET('Hygiene Data'!$H$7,0,10*ROW('Hygiene Data'!H148))),'Data Summary'!EB154="Yes"),OFFSET('Hygiene Data'!$H$7,0,10*ROW('Hygiene Data'!H148)),NA())</f>
        <v>#N/A</v>
      </c>
      <c r="BN154" s="101" t="e">
        <f ca="true">+IF(AND(ISNUMBER(OFFSET('Hygiene Data'!$H$9,0,10*ROW('Hygiene Data'!H148))),'Data Summary'!EC154="Yes"),OFFSET('Hygiene Data'!$H$9,0,10*ROW('Hygiene Data'!H148)),NA())</f>
        <v>#N/A</v>
      </c>
      <c r="BO154" s="101" t="e">
        <f ca="true">+IF(AND(ISNUMBER(OFFSET('Hygiene Data'!$I$5,0,10*ROW('Hygiene Data'!I148))),'Data Summary'!ED154="Yes"),OFFSET('Hygiene Data'!$I$5,0,10*ROW('Hygiene Data'!I148)),NA())</f>
        <v>#N/A</v>
      </c>
      <c r="BP154" s="101" t="e">
        <f ca="true">+IF(AND(ISNUMBER(OFFSET('Hygiene Data'!$I$7,0,10*ROW('Hygiene Data'!I148))),'Data Summary'!EE154="Yes"),OFFSET('Hygiene Data'!$I$7,0,10*ROW('Hygiene Data'!I148)),NA())</f>
        <v>#N/A</v>
      </c>
      <c r="BQ154" s="101" t="e">
        <f ca="true">+IF(AND(ISNUMBER(OFFSET('Hygiene Data'!$I$9,0,10*ROW('Hygiene Data'!I148))),'Data Summary'!EF154="Yes"),OFFSET('Hygiene Data'!$I$9,0,10*ROW('Hygiene Data'!I148)),NA())</f>
        <v>#N/A</v>
      </c>
    </row>
    <row xmlns:x14ac="http://schemas.microsoft.com/office/spreadsheetml/2009/9/ac" r="155" x14ac:dyDescent="0.2">
      <c r="A155" s="362" t="e">
        <f ca="true">+RIGHT('Data Summary'!A155,LEN('Data Summary'!A155)-9)</f>
        <v>#VALUE!</v>
      </c>
      <c r="B155" s="38" t="str">
        <f ca="true">+IF(ISTEXT('Data Summary'!B155),'Data Summary'!B155,"")</f>
        <v/>
      </c>
      <c r="C155" s="361" t="e">
        <f ca="true">+VALUE('Data Summary'!C155)</f>
        <v>#VALUE!</v>
      </c>
      <c r="D155" s="99" t="e">
        <f ca="true">+IF(AND(ISNUMBER(OFFSET('Water Data'!$D$4,0,10*ROW('Water Data'!D149))),'Data Summary'!BS155="Yes"),100-OFFSET('Water Data'!$D$4,0,10*ROW('Water Data'!D149)),NA())</f>
        <v>#N/A</v>
      </c>
      <c r="E155" s="99" t="e">
        <f ca="true">+IF(AND(ISNUMBER(OFFSET('Water Data'!$D$6,0,10*ROW('Water Data'!D149))),'Data Summary'!BT155="Yes"),OFFSET('Water Data'!$D$6,0,10*ROW('Water Data'!D149)),NA())</f>
        <v>#N/A</v>
      </c>
      <c r="F155" s="99" t="e">
        <f ca="true">+IF(AND(ISNUMBER(OFFSET('Water Data'!$D$9,0,10*ROW('Water Data'!D149))),'Data Summary'!BU155="Yes"),OFFSET('Water Data'!$D$9,0,10*ROW('Water Data'!D149)),NA())</f>
        <v>#N/A</v>
      </c>
      <c r="G155" s="99" t="e">
        <f ca="true">+IF(AND(ISNUMBER(OFFSET('Water Data'!$E$4,0,10*ROW('Water Data'!E149))),'Data Summary'!BV155="Yes"),100-OFFSET('Water Data'!$E$4,0,10*ROW('Water Data'!E149)),NA())</f>
        <v>#N/A</v>
      </c>
      <c r="H155" s="99" t="e">
        <f ca="true">+IF(AND(ISNUMBER(OFFSET('Water Data'!$E$6,0,10*ROW('Water Data'!E149))),'Data Summary'!BW155="Yes"),OFFSET('Water Data'!$E$6,0,10*ROW('Water Data'!E149)),NA())</f>
        <v>#N/A</v>
      </c>
      <c r="I155" s="99" t="e">
        <f ca="true">+IF(AND(ISNUMBER(OFFSET('Water Data'!$E$9,0,10*ROW('Water Data'!E149))),'Data Summary'!BX155="Yes"),OFFSET('Water Data'!$E$9,0,10*ROW('Water Data'!E149)),NA())</f>
        <v>#N/A</v>
      </c>
      <c r="J155" s="99" t="e">
        <f ca="true">+IF(AND(ISNUMBER(OFFSET('Water Data'!$F$4,0,10*ROW('Water Data'!F149))),'Data Summary'!BY155="Yes"),100-OFFSET('Water Data'!$F$4,0,10*ROW('Water Data'!F149)),NA())</f>
        <v>#N/A</v>
      </c>
      <c r="K155" s="99" t="e">
        <f ca="true">+IF(AND(ISNUMBER(OFFSET('Water Data'!$F$6,0,10*ROW('Water Data'!F149))),'Data Summary'!BZ155="Yes"),OFFSET('Water Data'!$F$6,0,10*ROW('Water Data'!F149)),NA())</f>
        <v>#N/A</v>
      </c>
      <c r="L155" s="99" t="e">
        <f ca="true">+IF(AND(ISNUMBER(OFFSET('Water Data'!$F$9,0,10*ROW('Water Data'!F149))),'Data Summary'!CA155="Yes"),OFFSET('Water Data'!$F$9,0,10*ROW('Water Data'!F149)),NA())</f>
        <v>#N/A</v>
      </c>
      <c r="M155" s="99" t="e">
        <f ca="true">+IF(AND(ISNUMBER(OFFSET('Water Data'!$G$4,0,10*ROW('Water Data'!G149))),'Data Summary'!CB155="Yes"),100-OFFSET('Water Data'!$G$4,0,10*ROW('Water Data'!G149)),NA())</f>
        <v>#N/A</v>
      </c>
      <c r="N155" s="99" t="e">
        <f ca="true">+IF(AND(ISNUMBER(OFFSET('Water Data'!$G$6,0,10*ROW('Water Data'!G149))),'Data Summary'!CC155="Yes"),OFFSET('Water Data'!$G$6,0,10*ROW('Water Data'!G149)),NA())</f>
        <v>#N/A</v>
      </c>
      <c r="O155" s="99" t="e">
        <f ca="true">+IF(AND(ISNUMBER(OFFSET('Water Data'!$G$9,0,10*ROW('Water Data'!G149))),'Data Summary'!CD155="Yes"),OFFSET('Water Data'!$G$9,0,10*ROW('Water Data'!G149)),NA())</f>
        <v>#N/A</v>
      </c>
      <c r="P155" s="99" t="e">
        <f ca="true">+IF(AND(ISNUMBER(OFFSET('Water Data'!$H$4,0,10*ROW('Water Data'!H149))),'Data Summary'!CE155="Yes"),100-OFFSET('Water Data'!$H$4,0,10*ROW('Water Data'!H149)),NA())</f>
        <v>#N/A</v>
      </c>
      <c r="Q155" s="99" t="e">
        <f ca="true">+IF(AND(ISNUMBER(OFFSET('Water Data'!$H$6,0,10*ROW('Water Data'!H149))),'Data Summary'!CF155="Yes"),OFFSET('Water Data'!$H$6,0,10*ROW('Water Data'!H149)),NA())</f>
        <v>#N/A</v>
      </c>
      <c r="R155" s="99" t="e">
        <f ca="true">+IF(AND(ISNUMBER(OFFSET('Water Data'!$H$9,0,10*ROW('Water Data'!H149))),'Data Summary'!CG155="Yes"),OFFSET('Water Data'!$H$9,0,10*ROW('Water Data'!H149)),NA())</f>
        <v>#N/A</v>
      </c>
      <c r="S155" s="99" t="e">
        <f ca="true">+IF(AND(ISNUMBER(OFFSET('Water Data'!$I$4,0,10*ROW('Water Data'!I149))),'Data Summary'!CH155="Yes"),100-OFFSET('Water Data'!$I$4,0,10*ROW('Water Data'!I149)),NA())</f>
        <v>#N/A</v>
      </c>
      <c r="T155" s="99" t="e">
        <f ca="true">+IF(AND(ISNUMBER(OFFSET('Water Data'!$I$6,0,10*ROW('Water Data'!I149))),'Data Summary'!CI155="Yes"),OFFSET('Water Data'!$I$6,0,10*ROW('Water Data'!I149)),NA())</f>
        <v>#N/A</v>
      </c>
      <c r="U155" s="99" t="e">
        <f ca="true">+IF(AND(ISNUMBER(OFFSET('Water Data'!$I$9,0,10*ROW('Water Data'!I149))),'Data Summary'!CJ155="Yes"),OFFSET('Water Data'!$I$9,0,10*ROW('Water Data'!I149)),NA())</f>
        <v>#N/A</v>
      </c>
      <c r="V155" s="100" t="e">
        <f ca="true">+IF(AND(ISNUMBER(OFFSET('Sanitation Data'!$D$4,0,10*ROW('Sanitation Data'!D149))),'Data Summary'!CK155="Yes"),100-OFFSET('Sanitation Data'!$D$4,0,10*ROW('Sanitation Data'!D149)),NA())</f>
        <v>#N/A</v>
      </c>
      <c r="W155" s="100" t="e">
        <f ca="true">+IF(AND(ISNUMBER(OFFSET('Sanitation Data'!$D$6,0,10*ROW('Sanitation Data'!D149))),'Data Summary'!CL155="Yes"),OFFSET('Sanitation Data'!$D$6,0,10*ROW('Sanitation Data'!D149)),NA())</f>
        <v>#N/A</v>
      </c>
      <c r="X155" s="100" t="e">
        <f ca="true">+IF(AND(ISNUMBER(OFFSET('Sanitation Data'!$D$10,0,10*ROW('Sanitation Data'!D149))),'Data Summary'!CM155="Yes"),OFFSET('Sanitation Data'!$D$10,0,10*ROW('Sanitation Data'!D149)),NA())</f>
        <v>#N/A</v>
      </c>
      <c r="Y155" s="100" t="e">
        <f ca="true">+IF(AND(ISNUMBER(OFFSET('Sanitation Data'!$D$11,0,10*ROW('Sanitation Data'!D149))),'Data Summary'!CN155="Yes"),OFFSET('Sanitation Data'!$D$11,0,10*ROW('Sanitation Data'!D149)),NA())</f>
        <v>#N/A</v>
      </c>
      <c r="Z155" s="100" t="e">
        <f ca="true">+IF(AND(ISNUMBER(OFFSET('Sanitation Data'!$D$12,0,10*ROW('Sanitation Data'!D149))),'Data Summary'!CO155="Yes"),OFFSET('Sanitation Data'!$D$12,0,10*ROW('Sanitation Data'!D149)),NA())</f>
        <v>#N/A</v>
      </c>
      <c r="AA155" s="100" t="e">
        <f ca="true">+IF(AND(ISNUMBER(OFFSET('Sanitation Data'!$E$4,0,10*ROW('Sanitation Data'!E149))),'Data Summary'!CP155="Yes"),100-OFFSET('Sanitation Data'!$E$4,0,10*ROW('Sanitation Data'!E149)),NA())</f>
        <v>#N/A</v>
      </c>
      <c r="AB155" s="100" t="e">
        <f ca="true">+IF(AND(ISNUMBER(OFFSET('Sanitation Data'!$E$6,0,10*ROW('Sanitation Data'!E149))),'Data Summary'!CQ155="Yes"),OFFSET('Sanitation Data'!$E$6,0,10*ROW('Sanitation Data'!E149)),NA())</f>
        <v>#N/A</v>
      </c>
      <c r="AC155" s="100" t="e">
        <f ca="true">+IF(AND(ISNUMBER(OFFSET('Sanitation Data'!$E$10,0,10*ROW('Sanitation Data'!E149))),'Data Summary'!CR155="Yes"),OFFSET('Sanitation Data'!$E$10,0,10*ROW('Sanitation Data'!E149)),NA())</f>
        <v>#N/A</v>
      </c>
      <c r="AD155" s="100" t="e">
        <f ca="true">+IF(AND(ISNUMBER(OFFSET('Sanitation Data'!$E$11,0,10*ROW('Sanitation Data'!E149))),'Data Summary'!CS155="Yes"),OFFSET('Sanitation Data'!$E$11,0,10*ROW('Sanitation Data'!E149)),NA())</f>
        <v>#N/A</v>
      </c>
      <c r="AE155" s="100" t="e">
        <f ca="true">+IF(AND(ISNUMBER(OFFSET('Sanitation Data'!$E$12,0,10*ROW('Sanitation Data'!E149))),'Data Summary'!CT155="Yes"),OFFSET('Sanitation Data'!$E$12,0,10*ROW('Sanitation Data'!E149)),NA())</f>
        <v>#N/A</v>
      </c>
      <c r="AF155" s="100" t="e">
        <f ca="true">+IF(AND(ISNUMBER(OFFSET('Sanitation Data'!$F$4,0,10*ROW('Sanitation Data'!F149))),'Data Summary'!CU155="Yes"),100-OFFSET('Sanitation Data'!$F$4,0,10*ROW('Sanitation Data'!F149)),NA())</f>
        <v>#N/A</v>
      </c>
      <c r="AG155" s="100" t="e">
        <f ca="true">+IF(AND(ISNUMBER(OFFSET('Sanitation Data'!$F$6,0,10*ROW('Sanitation Data'!F149))),'Data Summary'!CV155="Yes"),OFFSET('Sanitation Data'!$F$6,0,10*ROW('Sanitation Data'!F149)),NA())</f>
        <v>#N/A</v>
      </c>
      <c r="AH155" s="100" t="e">
        <f ca="true">+IF(AND(ISNUMBER(OFFSET('Sanitation Data'!$F$10,0,10*ROW('Sanitation Data'!F149))),'Data Summary'!CW155="Yes"),OFFSET('Sanitation Data'!$F$10,0,10*ROW('Sanitation Data'!F149)),NA())</f>
        <v>#N/A</v>
      </c>
      <c r="AI155" s="100" t="e">
        <f ca="true">+IF(AND(ISNUMBER(OFFSET('Sanitation Data'!$F$11,0,10*ROW('Sanitation Data'!F149))),'Data Summary'!CX155="Yes"),OFFSET('Sanitation Data'!$F$11,0,10*ROW('Sanitation Data'!F149)),NA())</f>
        <v>#N/A</v>
      </c>
      <c r="AJ155" s="100" t="e">
        <f ca="true">+IF(AND(ISNUMBER(OFFSET('Sanitation Data'!$F$12,0,10*ROW('Sanitation Data'!F149))),'Data Summary'!CY155="Yes"),OFFSET('Sanitation Data'!$F$12,0,10*ROW('Sanitation Data'!F149)),NA())</f>
        <v>#N/A</v>
      </c>
      <c r="AK155" s="100" t="e">
        <f ca="true">+IF(AND(ISNUMBER(OFFSET('Sanitation Data'!$G$4,0,10*ROW('Sanitation Data'!G149))),'Data Summary'!CZ155="Yes"),100-OFFSET('Sanitation Data'!$G$4,0,10*ROW('Sanitation Data'!G149)),NA())</f>
        <v>#N/A</v>
      </c>
      <c r="AL155" s="100" t="e">
        <f ca="true">+IF(AND(ISNUMBER(OFFSET('Sanitation Data'!$G$6,0,10*ROW('Sanitation Data'!G149))),'Data Summary'!DA155="Yes"),OFFSET('Sanitation Data'!$G$6,0,10*ROW('Sanitation Data'!G149)),NA())</f>
        <v>#N/A</v>
      </c>
      <c r="AM155" s="100" t="e">
        <f ca="true">+IF(AND(ISNUMBER(OFFSET('Sanitation Data'!$G$10,0,10*ROW('Sanitation Data'!G149))),'Data Summary'!DB155="Yes"),OFFSET('Sanitation Data'!$G$10,0,10*ROW('Sanitation Data'!G149)),NA())</f>
        <v>#N/A</v>
      </c>
      <c r="AN155" s="100" t="e">
        <f ca="true">+IF(AND(ISNUMBER(OFFSET('Sanitation Data'!$G$11,0,10*ROW('Sanitation Data'!G149))),'Data Summary'!DC155="Yes"),OFFSET('Sanitation Data'!$G$11,0,10*ROW('Sanitation Data'!G149)),NA())</f>
        <v>#N/A</v>
      </c>
      <c r="AO155" s="100" t="e">
        <f ca="true">+IF(AND(ISNUMBER(OFFSET('Sanitation Data'!$G$12,0,10*ROW('Sanitation Data'!G149))),'Data Summary'!DD155="Yes"),OFFSET('Sanitation Data'!$G$12,0,10*ROW('Sanitation Data'!G149)),NA())</f>
        <v>#N/A</v>
      </c>
      <c r="AP155" s="100" t="e">
        <f ca="true">+IF(AND(ISNUMBER(OFFSET('Sanitation Data'!$H$4,0,10*ROW('Sanitation Data'!H149))),'Data Summary'!DE155="Yes"),100-OFFSET('Sanitation Data'!$H$4,0,10*ROW('Sanitation Data'!H149)),NA())</f>
        <v>#N/A</v>
      </c>
      <c r="AQ155" s="100" t="e">
        <f ca="true">+IF(AND(ISNUMBER(OFFSET('Sanitation Data'!$H$6,0,10*ROW('Sanitation Data'!H149))),'Data Summary'!DF155="Yes"),OFFSET('Sanitation Data'!$H$6,0,10*ROW('Sanitation Data'!H149)),NA())</f>
        <v>#N/A</v>
      </c>
      <c r="AR155" s="100" t="e">
        <f ca="true">+IF(AND(ISNUMBER(OFFSET('Sanitation Data'!$H$10,0,10*ROW('Sanitation Data'!H149))),'Data Summary'!DG155="Yes"),OFFSET('Sanitation Data'!$H$10,0,10*ROW('Sanitation Data'!H149)),NA())</f>
        <v>#N/A</v>
      </c>
      <c r="AS155" s="100" t="e">
        <f ca="true">+IF(AND(ISNUMBER(OFFSET('Sanitation Data'!$H$11,0,10*ROW('Sanitation Data'!H149))),'Data Summary'!DH155="Yes"),OFFSET('Sanitation Data'!$H$11,0,10*ROW('Sanitation Data'!H149)),NA())</f>
        <v>#N/A</v>
      </c>
      <c r="AT155" s="100" t="e">
        <f ca="true">+IF(AND(ISNUMBER(OFFSET('Sanitation Data'!$H$12,0,10*ROW('Sanitation Data'!H149))),'Data Summary'!DI155="Yes"),OFFSET('Sanitation Data'!$H$12,0,10*ROW('Sanitation Data'!H149)),NA())</f>
        <v>#N/A</v>
      </c>
      <c r="AU155" s="100" t="e">
        <f ca="true">+IF(AND(ISNUMBER(OFFSET('Sanitation Data'!$I$4,0,10*ROW('Sanitation Data'!I149))),'Data Summary'!DJ155="Yes"),100-OFFSET('Sanitation Data'!$I$4,0,10*ROW('Sanitation Data'!I149)),NA())</f>
        <v>#N/A</v>
      </c>
      <c r="AV155" s="100" t="e">
        <f ca="true">+IF(AND(ISNUMBER(OFFSET('Sanitation Data'!$I$6,0,10*ROW('Sanitation Data'!I149))),'Data Summary'!DK155="Yes"),OFFSET('Sanitation Data'!$I$6,0,10*ROW('Sanitation Data'!I149)),NA())</f>
        <v>#N/A</v>
      </c>
      <c r="AW155" s="100" t="e">
        <f ca="true">+IF(AND(ISNUMBER(OFFSET('Sanitation Data'!$I$10,0,10*ROW('Sanitation Data'!I149))),'Data Summary'!DL155="Yes"),OFFSET('Sanitation Data'!$I$10,0,10*ROW('Sanitation Data'!I149)),NA())</f>
        <v>#N/A</v>
      </c>
      <c r="AX155" s="100" t="e">
        <f ca="true">+IF(AND(ISNUMBER(OFFSET('Sanitation Data'!$I$11,0,10*ROW('Sanitation Data'!I149))),'Data Summary'!DM155="Yes"),OFFSET('Sanitation Data'!$I$11,0,10*ROW('Sanitation Data'!I149)),NA())</f>
        <v>#N/A</v>
      </c>
      <c r="AY155" s="100" t="e">
        <f ca="true">+IF(AND(ISNUMBER(OFFSET('Sanitation Data'!$I$12,0,10*ROW('Sanitation Data'!I149))),'Data Summary'!DN155="Yes"),OFFSET('Sanitation Data'!$I$12,0,10*ROW('Sanitation Data'!I149)),NA())</f>
        <v>#N/A</v>
      </c>
      <c r="AZ155" s="101" t="e">
        <f ca="true">+IF(AND(ISNUMBER(OFFSET('Hygiene Data'!$D$5,0,10*ROW('Hygiene Data'!D149))),'Data Summary'!DO155="Yes"),OFFSET('Hygiene Data'!$D$5,0,10*ROW('Hygiene Data'!D149)),NA())</f>
        <v>#N/A</v>
      </c>
      <c r="BA155" s="101" t="e">
        <f ca="true">+IF(AND(ISNUMBER(OFFSET('Hygiene Data'!$D$7,0,10*ROW('Hygiene Data'!D149))),'Data Summary'!DP155="Yes"),OFFSET('Hygiene Data'!$D$7,0,10*ROW('Hygiene Data'!D149)),NA())</f>
        <v>#N/A</v>
      </c>
      <c r="BB155" s="101" t="e">
        <f ca="true">+IF(AND(ISNUMBER(OFFSET('Hygiene Data'!$D$9,0,10*ROW('Hygiene Data'!D149))),'Data Summary'!DQ155="Yes"),OFFSET('Hygiene Data'!$D$9,0,10*ROW('Hygiene Data'!D149)),NA())</f>
        <v>#N/A</v>
      </c>
      <c r="BC155" s="101" t="e">
        <f ca="true">+IF(AND(ISNUMBER(OFFSET('Hygiene Data'!$E$5,0,10*ROW('Hygiene Data'!E149))),'Data Summary'!DR155="Yes"),OFFSET('Hygiene Data'!$E$5,0,10*ROW('Hygiene Data'!E149)),NA())</f>
        <v>#N/A</v>
      </c>
      <c r="BD155" s="101" t="e">
        <f ca="true">+IF(AND(ISNUMBER(OFFSET('Hygiene Data'!$E$7,0,10*ROW('Hygiene Data'!E149))),'Data Summary'!DS155="Yes"),OFFSET('Hygiene Data'!$E$7,0,10*ROW('Hygiene Data'!E149)),NA())</f>
        <v>#N/A</v>
      </c>
      <c r="BE155" s="101" t="e">
        <f ca="true">+IF(AND(ISNUMBER(OFFSET('Hygiene Data'!$E$9,0,10*ROW('Hygiene Data'!E149))),'Data Summary'!DT155="Yes"),OFFSET('Hygiene Data'!$E$9,0,10*ROW('Hygiene Data'!E149)),NA())</f>
        <v>#N/A</v>
      </c>
      <c r="BF155" s="101" t="e">
        <f ca="true">+IF(AND(ISNUMBER(OFFSET('Hygiene Data'!$F$5,0,10*ROW('Hygiene Data'!F149))),'Data Summary'!DU155="Yes"),OFFSET('Hygiene Data'!$F$5,0,10*ROW('Hygiene Data'!F149)),NA())</f>
        <v>#N/A</v>
      </c>
      <c r="BG155" s="101" t="e">
        <f ca="true">+IF(AND(ISNUMBER(OFFSET('Hygiene Data'!$F$7,0,10*ROW('Hygiene Data'!F149))),'Data Summary'!DV155="Yes"),OFFSET('Hygiene Data'!$F$7,0,10*ROW('Hygiene Data'!F149)),NA())</f>
        <v>#N/A</v>
      </c>
      <c r="BH155" s="101" t="e">
        <f ca="true">+IF(AND(ISNUMBER(OFFSET('Hygiene Data'!$F$9,0,10*ROW('Hygiene Data'!F149))),'Data Summary'!DW155="Yes"),OFFSET('Hygiene Data'!$F$9,0,10*ROW('Hygiene Data'!F149)),NA())</f>
        <v>#N/A</v>
      </c>
      <c r="BI155" s="101" t="e">
        <f ca="true">+IF(AND(ISNUMBER(OFFSET('Hygiene Data'!$G$5,0,10*ROW('Hygiene Data'!G149))),'Data Summary'!DX155="Yes"),OFFSET('Hygiene Data'!$G$5,0,10*ROW('Hygiene Data'!G149)),NA())</f>
        <v>#N/A</v>
      </c>
      <c r="BJ155" s="101" t="e">
        <f ca="true">+IF(AND(ISNUMBER(OFFSET('Hygiene Data'!$G$7,0,10*ROW('Hygiene Data'!G149))),'Data Summary'!DY155="Yes"),OFFSET('Hygiene Data'!$G$7,0,10*ROW('Hygiene Data'!G149)),NA())</f>
        <v>#N/A</v>
      </c>
      <c r="BK155" s="101" t="e">
        <f ca="true">+IF(AND(ISNUMBER(OFFSET('Hygiene Data'!$G$9,0,10*ROW('Hygiene Data'!G149))),'Data Summary'!DZ155="Yes"),OFFSET('Hygiene Data'!$G$9,0,10*ROW('Hygiene Data'!G149)),NA())</f>
        <v>#N/A</v>
      </c>
      <c r="BL155" s="101" t="e">
        <f ca="true">+IF(AND(ISNUMBER(OFFSET('Hygiene Data'!$H$5,0,10*ROW('Hygiene Data'!H149))),'Data Summary'!EA155="Yes"),OFFSET('Hygiene Data'!$H$5,0,10*ROW('Hygiene Data'!H149)),NA())</f>
        <v>#N/A</v>
      </c>
      <c r="BM155" s="101" t="e">
        <f ca="true">+IF(AND(ISNUMBER(OFFSET('Hygiene Data'!$H$7,0,10*ROW('Hygiene Data'!H149))),'Data Summary'!EB155="Yes"),OFFSET('Hygiene Data'!$H$7,0,10*ROW('Hygiene Data'!H149)),NA())</f>
        <v>#N/A</v>
      </c>
      <c r="BN155" s="101" t="e">
        <f ca="true">+IF(AND(ISNUMBER(OFFSET('Hygiene Data'!$H$9,0,10*ROW('Hygiene Data'!H149))),'Data Summary'!EC155="Yes"),OFFSET('Hygiene Data'!$H$9,0,10*ROW('Hygiene Data'!H149)),NA())</f>
        <v>#N/A</v>
      </c>
      <c r="BO155" s="101" t="e">
        <f ca="true">+IF(AND(ISNUMBER(OFFSET('Hygiene Data'!$I$5,0,10*ROW('Hygiene Data'!I149))),'Data Summary'!ED155="Yes"),OFFSET('Hygiene Data'!$I$5,0,10*ROW('Hygiene Data'!I149)),NA())</f>
        <v>#N/A</v>
      </c>
      <c r="BP155" s="101" t="e">
        <f ca="true">+IF(AND(ISNUMBER(OFFSET('Hygiene Data'!$I$7,0,10*ROW('Hygiene Data'!I149))),'Data Summary'!EE155="Yes"),OFFSET('Hygiene Data'!$I$7,0,10*ROW('Hygiene Data'!I149)),NA())</f>
        <v>#N/A</v>
      </c>
      <c r="BQ155" s="101" t="e">
        <f ca="true">+IF(AND(ISNUMBER(OFFSET('Hygiene Data'!$I$9,0,10*ROW('Hygiene Data'!I149))),'Data Summary'!EF155="Yes"),OFFSET('Hygiene Data'!$I$9,0,10*ROW('Hygiene Data'!I149)),NA())</f>
        <v>#N/A</v>
      </c>
    </row>
    <row xmlns:x14ac="http://schemas.microsoft.com/office/spreadsheetml/2009/9/ac" r="156" x14ac:dyDescent="0.2">
      <c r="A156" s="362" t="e">
        <f ca="true">+RIGHT('Data Summary'!A156,LEN('Data Summary'!A156)-9)</f>
        <v>#VALUE!</v>
      </c>
      <c r="B156" s="38" t="str">
        <f ca="true">+IF(ISTEXT('Data Summary'!B156),'Data Summary'!B156,"")</f>
        <v/>
      </c>
      <c r="C156" s="361" t="e">
        <f ca="true">+VALUE('Data Summary'!C156)</f>
        <v>#VALUE!</v>
      </c>
      <c r="D156" s="99" t="e">
        <f ca="true">+IF(AND(ISNUMBER(OFFSET('Water Data'!$D$4,0,10*ROW('Water Data'!D150))),'Data Summary'!BS156="Yes"),100-OFFSET('Water Data'!$D$4,0,10*ROW('Water Data'!D150)),NA())</f>
        <v>#N/A</v>
      </c>
      <c r="E156" s="99" t="e">
        <f ca="true">+IF(AND(ISNUMBER(OFFSET('Water Data'!$D$6,0,10*ROW('Water Data'!D150))),'Data Summary'!BT156="Yes"),OFFSET('Water Data'!$D$6,0,10*ROW('Water Data'!D150)),NA())</f>
        <v>#N/A</v>
      </c>
      <c r="F156" s="99" t="e">
        <f ca="true">+IF(AND(ISNUMBER(OFFSET('Water Data'!$D$9,0,10*ROW('Water Data'!D150))),'Data Summary'!BU156="Yes"),OFFSET('Water Data'!$D$9,0,10*ROW('Water Data'!D150)),NA())</f>
        <v>#N/A</v>
      </c>
      <c r="G156" s="99" t="e">
        <f ca="true">+IF(AND(ISNUMBER(OFFSET('Water Data'!$E$4,0,10*ROW('Water Data'!E150))),'Data Summary'!BV156="Yes"),100-OFFSET('Water Data'!$E$4,0,10*ROW('Water Data'!E150)),NA())</f>
        <v>#N/A</v>
      </c>
      <c r="H156" s="99" t="e">
        <f ca="true">+IF(AND(ISNUMBER(OFFSET('Water Data'!$E$6,0,10*ROW('Water Data'!E150))),'Data Summary'!BW156="Yes"),OFFSET('Water Data'!$E$6,0,10*ROW('Water Data'!E150)),NA())</f>
        <v>#N/A</v>
      </c>
      <c r="I156" s="99" t="e">
        <f ca="true">+IF(AND(ISNUMBER(OFFSET('Water Data'!$E$9,0,10*ROW('Water Data'!E150))),'Data Summary'!BX156="Yes"),OFFSET('Water Data'!$E$9,0,10*ROW('Water Data'!E150)),NA())</f>
        <v>#N/A</v>
      </c>
      <c r="J156" s="99" t="e">
        <f ca="true">+IF(AND(ISNUMBER(OFFSET('Water Data'!$F$4,0,10*ROW('Water Data'!F150))),'Data Summary'!BY156="Yes"),100-OFFSET('Water Data'!$F$4,0,10*ROW('Water Data'!F150)),NA())</f>
        <v>#N/A</v>
      </c>
      <c r="K156" s="99" t="e">
        <f ca="true">+IF(AND(ISNUMBER(OFFSET('Water Data'!$F$6,0,10*ROW('Water Data'!F150))),'Data Summary'!BZ156="Yes"),OFFSET('Water Data'!$F$6,0,10*ROW('Water Data'!F150)),NA())</f>
        <v>#N/A</v>
      </c>
      <c r="L156" s="99" t="e">
        <f ca="true">+IF(AND(ISNUMBER(OFFSET('Water Data'!$F$9,0,10*ROW('Water Data'!F150))),'Data Summary'!CA156="Yes"),OFFSET('Water Data'!$F$9,0,10*ROW('Water Data'!F150)),NA())</f>
        <v>#N/A</v>
      </c>
      <c r="M156" s="99" t="e">
        <f ca="true">+IF(AND(ISNUMBER(OFFSET('Water Data'!$G$4,0,10*ROW('Water Data'!G150))),'Data Summary'!CB156="Yes"),100-OFFSET('Water Data'!$G$4,0,10*ROW('Water Data'!G150)),NA())</f>
        <v>#N/A</v>
      </c>
      <c r="N156" s="99" t="e">
        <f ca="true">+IF(AND(ISNUMBER(OFFSET('Water Data'!$G$6,0,10*ROW('Water Data'!G150))),'Data Summary'!CC156="Yes"),OFFSET('Water Data'!$G$6,0,10*ROW('Water Data'!G150)),NA())</f>
        <v>#N/A</v>
      </c>
      <c r="O156" s="99" t="e">
        <f ca="true">+IF(AND(ISNUMBER(OFFSET('Water Data'!$G$9,0,10*ROW('Water Data'!G150))),'Data Summary'!CD156="Yes"),OFFSET('Water Data'!$G$9,0,10*ROW('Water Data'!G150)),NA())</f>
        <v>#N/A</v>
      </c>
      <c r="P156" s="99" t="e">
        <f ca="true">+IF(AND(ISNUMBER(OFFSET('Water Data'!$H$4,0,10*ROW('Water Data'!H150))),'Data Summary'!CE156="Yes"),100-OFFSET('Water Data'!$H$4,0,10*ROW('Water Data'!H150)),NA())</f>
        <v>#N/A</v>
      </c>
      <c r="Q156" s="99" t="e">
        <f ca="true">+IF(AND(ISNUMBER(OFFSET('Water Data'!$H$6,0,10*ROW('Water Data'!H150))),'Data Summary'!CF156="Yes"),OFFSET('Water Data'!$H$6,0,10*ROW('Water Data'!H150)),NA())</f>
        <v>#N/A</v>
      </c>
      <c r="R156" s="99" t="e">
        <f ca="true">+IF(AND(ISNUMBER(OFFSET('Water Data'!$H$9,0,10*ROW('Water Data'!H150))),'Data Summary'!CG156="Yes"),OFFSET('Water Data'!$H$9,0,10*ROW('Water Data'!H150)),NA())</f>
        <v>#N/A</v>
      </c>
      <c r="S156" s="99" t="e">
        <f ca="true">+IF(AND(ISNUMBER(OFFSET('Water Data'!$I$4,0,10*ROW('Water Data'!I150))),'Data Summary'!CH156="Yes"),100-OFFSET('Water Data'!$I$4,0,10*ROW('Water Data'!I150)),NA())</f>
        <v>#N/A</v>
      </c>
      <c r="T156" s="99" t="e">
        <f ca="true">+IF(AND(ISNUMBER(OFFSET('Water Data'!$I$6,0,10*ROW('Water Data'!I150))),'Data Summary'!CI156="Yes"),OFFSET('Water Data'!$I$6,0,10*ROW('Water Data'!I150)),NA())</f>
        <v>#N/A</v>
      </c>
      <c r="U156" s="99" t="e">
        <f ca="true">+IF(AND(ISNUMBER(OFFSET('Water Data'!$I$9,0,10*ROW('Water Data'!I150))),'Data Summary'!CJ156="Yes"),OFFSET('Water Data'!$I$9,0,10*ROW('Water Data'!I150)),NA())</f>
        <v>#N/A</v>
      </c>
      <c r="V156" s="100" t="e">
        <f ca="true">+IF(AND(ISNUMBER(OFFSET('Sanitation Data'!$D$4,0,10*ROW('Sanitation Data'!D150))),'Data Summary'!CK156="Yes"),100-OFFSET('Sanitation Data'!$D$4,0,10*ROW('Sanitation Data'!D150)),NA())</f>
        <v>#N/A</v>
      </c>
      <c r="W156" s="100" t="e">
        <f ca="true">+IF(AND(ISNUMBER(OFFSET('Sanitation Data'!$D$6,0,10*ROW('Sanitation Data'!D150))),'Data Summary'!CL156="Yes"),OFFSET('Sanitation Data'!$D$6,0,10*ROW('Sanitation Data'!D150)),NA())</f>
        <v>#N/A</v>
      </c>
      <c r="X156" s="100" t="e">
        <f ca="true">+IF(AND(ISNUMBER(OFFSET('Sanitation Data'!$D$10,0,10*ROW('Sanitation Data'!D150))),'Data Summary'!CM156="Yes"),OFFSET('Sanitation Data'!$D$10,0,10*ROW('Sanitation Data'!D150)),NA())</f>
        <v>#N/A</v>
      </c>
      <c r="Y156" s="100" t="e">
        <f ca="true">+IF(AND(ISNUMBER(OFFSET('Sanitation Data'!$D$11,0,10*ROW('Sanitation Data'!D150))),'Data Summary'!CN156="Yes"),OFFSET('Sanitation Data'!$D$11,0,10*ROW('Sanitation Data'!D150)),NA())</f>
        <v>#N/A</v>
      </c>
      <c r="Z156" s="100" t="e">
        <f ca="true">+IF(AND(ISNUMBER(OFFSET('Sanitation Data'!$D$12,0,10*ROW('Sanitation Data'!D150))),'Data Summary'!CO156="Yes"),OFFSET('Sanitation Data'!$D$12,0,10*ROW('Sanitation Data'!D150)),NA())</f>
        <v>#N/A</v>
      </c>
      <c r="AA156" s="100" t="e">
        <f ca="true">+IF(AND(ISNUMBER(OFFSET('Sanitation Data'!$E$4,0,10*ROW('Sanitation Data'!E150))),'Data Summary'!CP156="Yes"),100-OFFSET('Sanitation Data'!$E$4,0,10*ROW('Sanitation Data'!E150)),NA())</f>
        <v>#N/A</v>
      </c>
      <c r="AB156" s="100" t="e">
        <f ca="true">+IF(AND(ISNUMBER(OFFSET('Sanitation Data'!$E$6,0,10*ROW('Sanitation Data'!E150))),'Data Summary'!CQ156="Yes"),OFFSET('Sanitation Data'!$E$6,0,10*ROW('Sanitation Data'!E150)),NA())</f>
        <v>#N/A</v>
      </c>
      <c r="AC156" s="100" t="e">
        <f ca="true">+IF(AND(ISNUMBER(OFFSET('Sanitation Data'!$E$10,0,10*ROW('Sanitation Data'!E150))),'Data Summary'!CR156="Yes"),OFFSET('Sanitation Data'!$E$10,0,10*ROW('Sanitation Data'!E150)),NA())</f>
        <v>#N/A</v>
      </c>
      <c r="AD156" s="100" t="e">
        <f ca="true">+IF(AND(ISNUMBER(OFFSET('Sanitation Data'!$E$11,0,10*ROW('Sanitation Data'!E150))),'Data Summary'!CS156="Yes"),OFFSET('Sanitation Data'!$E$11,0,10*ROW('Sanitation Data'!E150)),NA())</f>
        <v>#N/A</v>
      </c>
      <c r="AE156" s="100" t="e">
        <f ca="true">+IF(AND(ISNUMBER(OFFSET('Sanitation Data'!$E$12,0,10*ROW('Sanitation Data'!E150))),'Data Summary'!CT156="Yes"),OFFSET('Sanitation Data'!$E$12,0,10*ROW('Sanitation Data'!E150)),NA())</f>
        <v>#N/A</v>
      </c>
      <c r="AF156" s="100" t="e">
        <f ca="true">+IF(AND(ISNUMBER(OFFSET('Sanitation Data'!$F$4,0,10*ROW('Sanitation Data'!F150))),'Data Summary'!CU156="Yes"),100-OFFSET('Sanitation Data'!$F$4,0,10*ROW('Sanitation Data'!F150)),NA())</f>
        <v>#N/A</v>
      </c>
      <c r="AG156" s="100" t="e">
        <f ca="true">+IF(AND(ISNUMBER(OFFSET('Sanitation Data'!$F$6,0,10*ROW('Sanitation Data'!F150))),'Data Summary'!CV156="Yes"),OFFSET('Sanitation Data'!$F$6,0,10*ROW('Sanitation Data'!F150)),NA())</f>
        <v>#N/A</v>
      </c>
      <c r="AH156" s="100" t="e">
        <f ca="true">+IF(AND(ISNUMBER(OFFSET('Sanitation Data'!$F$10,0,10*ROW('Sanitation Data'!F150))),'Data Summary'!CW156="Yes"),OFFSET('Sanitation Data'!$F$10,0,10*ROW('Sanitation Data'!F150)),NA())</f>
        <v>#N/A</v>
      </c>
      <c r="AI156" s="100" t="e">
        <f ca="true">+IF(AND(ISNUMBER(OFFSET('Sanitation Data'!$F$11,0,10*ROW('Sanitation Data'!F150))),'Data Summary'!CX156="Yes"),OFFSET('Sanitation Data'!$F$11,0,10*ROW('Sanitation Data'!F150)),NA())</f>
        <v>#N/A</v>
      </c>
      <c r="AJ156" s="100" t="e">
        <f ca="true">+IF(AND(ISNUMBER(OFFSET('Sanitation Data'!$F$12,0,10*ROW('Sanitation Data'!F150))),'Data Summary'!CY156="Yes"),OFFSET('Sanitation Data'!$F$12,0,10*ROW('Sanitation Data'!F150)),NA())</f>
        <v>#N/A</v>
      </c>
      <c r="AK156" s="100" t="e">
        <f ca="true">+IF(AND(ISNUMBER(OFFSET('Sanitation Data'!$G$4,0,10*ROW('Sanitation Data'!G150))),'Data Summary'!CZ156="Yes"),100-OFFSET('Sanitation Data'!$G$4,0,10*ROW('Sanitation Data'!G150)),NA())</f>
        <v>#N/A</v>
      </c>
      <c r="AL156" s="100" t="e">
        <f ca="true">+IF(AND(ISNUMBER(OFFSET('Sanitation Data'!$G$6,0,10*ROW('Sanitation Data'!G150))),'Data Summary'!DA156="Yes"),OFFSET('Sanitation Data'!$G$6,0,10*ROW('Sanitation Data'!G150)),NA())</f>
        <v>#N/A</v>
      </c>
      <c r="AM156" s="100" t="e">
        <f ca="true">+IF(AND(ISNUMBER(OFFSET('Sanitation Data'!$G$10,0,10*ROW('Sanitation Data'!G150))),'Data Summary'!DB156="Yes"),OFFSET('Sanitation Data'!$G$10,0,10*ROW('Sanitation Data'!G150)),NA())</f>
        <v>#N/A</v>
      </c>
      <c r="AN156" s="100" t="e">
        <f ca="true">+IF(AND(ISNUMBER(OFFSET('Sanitation Data'!$G$11,0,10*ROW('Sanitation Data'!G150))),'Data Summary'!DC156="Yes"),OFFSET('Sanitation Data'!$G$11,0,10*ROW('Sanitation Data'!G150)),NA())</f>
        <v>#N/A</v>
      </c>
      <c r="AO156" s="100" t="e">
        <f ca="true">+IF(AND(ISNUMBER(OFFSET('Sanitation Data'!$G$12,0,10*ROW('Sanitation Data'!G150))),'Data Summary'!DD156="Yes"),OFFSET('Sanitation Data'!$G$12,0,10*ROW('Sanitation Data'!G150)),NA())</f>
        <v>#N/A</v>
      </c>
      <c r="AP156" s="100" t="e">
        <f ca="true">+IF(AND(ISNUMBER(OFFSET('Sanitation Data'!$H$4,0,10*ROW('Sanitation Data'!H150))),'Data Summary'!DE156="Yes"),100-OFFSET('Sanitation Data'!$H$4,0,10*ROW('Sanitation Data'!H150)),NA())</f>
        <v>#N/A</v>
      </c>
      <c r="AQ156" s="100" t="e">
        <f ca="true">+IF(AND(ISNUMBER(OFFSET('Sanitation Data'!$H$6,0,10*ROW('Sanitation Data'!H150))),'Data Summary'!DF156="Yes"),OFFSET('Sanitation Data'!$H$6,0,10*ROW('Sanitation Data'!H150)),NA())</f>
        <v>#N/A</v>
      </c>
      <c r="AR156" s="100" t="e">
        <f ca="true">+IF(AND(ISNUMBER(OFFSET('Sanitation Data'!$H$10,0,10*ROW('Sanitation Data'!H150))),'Data Summary'!DG156="Yes"),OFFSET('Sanitation Data'!$H$10,0,10*ROW('Sanitation Data'!H150)),NA())</f>
        <v>#N/A</v>
      </c>
      <c r="AS156" s="100" t="e">
        <f ca="true">+IF(AND(ISNUMBER(OFFSET('Sanitation Data'!$H$11,0,10*ROW('Sanitation Data'!H150))),'Data Summary'!DH156="Yes"),OFFSET('Sanitation Data'!$H$11,0,10*ROW('Sanitation Data'!H150)),NA())</f>
        <v>#N/A</v>
      </c>
      <c r="AT156" s="100" t="e">
        <f ca="true">+IF(AND(ISNUMBER(OFFSET('Sanitation Data'!$H$12,0,10*ROW('Sanitation Data'!H150))),'Data Summary'!DI156="Yes"),OFFSET('Sanitation Data'!$H$12,0,10*ROW('Sanitation Data'!H150)),NA())</f>
        <v>#N/A</v>
      </c>
      <c r="AU156" s="100" t="e">
        <f ca="true">+IF(AND(ISNUMBER(OFFSET('Sanitation Data'!$I$4,0,10*ROW('Sanitation Data'!I150))),'Data Summary'!DJ156="Yes"),100-OFFSET('Sanitation Data'!$I$4,0,10*ROW('Sanitation Data'!I150)),NA())</f>
        <v>#N/A</v>
      </c>
      <c r="AV156" s="100" t="e">
        <f ca="true">+IF(AND(ISNUMBER(OFFSET('Sanitation Data'!$I$6,0,10*ROW('Sanitation Data'!I150))),'Data Summary'!DK156="Yes"),OFFSET('Sanitation Data'!$I$6,0,10*ROW('Sanitation Data'!I150)),NA())</f>
        <v>#N/A</v>
      </c>
      <c r="AW156" s="100" t="e">
        <f ca="true">+IF(AND(ISNUMBER(OFFSET('Sanitation Data'!$I$10,0,10*ROW('Sanitation Data'!I150))),'Data Summary'!DL156="Yes"),OFFSET('Sanitation Data'!$I$10,0,10*ROW('Sanitation Data'!I150)),NA())</f>
        <v>#N/A</v>
      </c>
      <c r="AX156" s="100" t="e">
        <f ca="true">+IF(AND(ISNUMBER(OFFSET('Sanitation Data'!$I$11,0,10*ROW('Sanitation Data'!I150))),'Data Summary'!DM156="Yes"),OFFSET('Sanitation Data'!$I$11,0,10*ROW('Sanitation Data'!I150)),NA())</f>
        <v>#N/A</v>
      </c>
      <c r="AY156" s="100" t="e">
        <f ca="true">+IF(AND(ISNUMBER(OFFSET('Sanitation Data'!$I$12,0,10*ROW('Sanitation Data'!I150))),'Data Summary'!DN156="Yes"),OFFSET('Sanitation Data'!$I$12,0,10*ROW('Sanitation Data'!I150)),NA())</f>
        <v>#N/A</v>
      </c>
      <c r="AZ156" s="101" t="e">
        <f ca="true">+IF(AND(ISNUMBER(OFFSET('Hygiene Data'!$D$5,0,10*ROW('Hygiene Data'!D150))),'Data Summary'!DO156="Yes"),OFFSET('Hygiene Data'!$D$5,0,10*ROW('Hygiene Data'!D150)),NA())</f>
        <v>#N/A</v>
      </c>
      <c r="BA156" s="101" t="e">
        <f ca="true">+IF(AND(ISNUMBER(OFFSET('Hygiene Data'!$D$7,0,10*ROW('Hygiene Data'!D150))),'Data Summary'!DP156="Yes"),OFFSET('Hygiene Data'!$D$7,0,10*ROW('Hygiene Data'!D150)),NA())</f>
        <v>#N/A</v>
      </c>
      <c r="BB156" s="101" t="e">
        <f ca="true">+IF(AND(ISNUMBER(OFFSET('Hygiene Data'!$D$9,0,10*ROW('Hygiene Data'!D150))),'Data Summary'!DQ156="Yes"),OFFSET('Hygiene Data'!$D$9,0,10*ROW('Hygiene Data'!D150)),NA())</f>
        <v>#N/A</v>
      </c>
      <c r="BC156" s="101" t="e">
        <f ca="true">+IF(AND(ISNUMBER(OFFSET('Hygiene Data'!$E$5,0,10*ROW('Hygiene Data'!E150))),'Data Summary'!DR156="Yes"),OFFSET('Hygiene Data'!$E$5,0,10*ROW('Hygiene Data'!E150)),NA())</f>
        <v>#N/A</v>
      </c>
      <c r="BD156" s="101" t="e">
        <f ca="true">+IF(AND(ISNUMBER(OFFSET('Hygiene Data'!$E$7,0,10*ROW('Hygiene Data'!E150))),'Data Summary'!DS156="Yes"),OFFSET('Hygiene Data'!$E$7,0,10*ROW('Hygiene Data'!E150)),NA())</f>
        <v>#N/A</v>
      </c>
      <c r="BE156" s="101" t="e">
        <f ca="true">+IF(AND(ISNUMBER(OFFSET('Hygiene Data'!$E$9,0,10*ROW('Hygiene Data'!E150))),'Data Summary'!DT156="Yes"),OFFSET('Hygiene Data'!$E$9,0,10*ROW('Hygiene Data'!E150)),NA())</f>
        <v>#N/A</v>
      </c>
      <c r="BF156" s="101" t="e">
        <f ca="true">+IF(AND(ISNUMBER(OFFSET('Hygiene Data'!$F$5,0,10*ROW('Hygiene Data'!F150))),'Data Summary'!DU156="Yes"),OFFSET('Hygiene Data'!$F$5,0,10*ROW('Hygiene Data'!F150)),NA())</f>
        <v>#N/A</v>
      </c>
      <c r="BG156" s="101" t="e">
        <f ca="true">+IF(AND(ISNUMBER(OFFSET('Hygiene Data'!$F$7,0,10*ROW('Hygiene Data'!F150))),'Data Summary'!DV156="Yes"),OFFSET('Hygiene Data'!$F$7,0,10*ROW('Hygiene Data'!F150)),NA())</f>
        <v>#N/A</v>
      </c>
      <c r="BH156" s="101" t="e">
        <f ca="true">+IF(AND(ISNUMBER(OFFSET('Hygiene Data'!$F$9,0,10*ROW('Hygiene Data'!F150))),'Data Summary'!DW156="Yes"),OFFSET('Hygiene Data'!$F$9,0,10*ROW('Hygiene Data'!F150)),NA())</f>
        <v>#N/A</v>
      </c>
      <c r="BI156" s="101" t="e">
        <f ca="true">+IF(AND(ISNUMBER(OFFSET('Hygiene Data'!$G$5,0,10*ROW('Hygiene Data'!G150))),'Data Summary'!DX156="Yes"),OFFSET('Hygiene Data'!$G$5,0,10*ROW('Hygiene Data'!G150)),NA())</f>
        <v>#N/A</v>
      </c>
      <c r="BJ156" s="101" t="e">
        <f ca="true">+IF(AND(ISNUMBER(OFFSET('Hygiene Data'!$G$7,0,10*ROW('Hygiene Data'!G150))),'Data Summary'!DY156="Yes"),OFFSET('Hygiene Data'!$G$7,0,10*ROW('Hygiene Data'!G150)),NA())</f>
        <v>#N/A</v>
      </c>
      <c r="BK156" s="101" t="e">
        <f ca="true">+IF(AND(ISNUMBER(OFFSET('Hygiene Data'!$G$9,0,10*ROW('Hygiene Data'!G150))),'Data Summary'!DZ156="Yes"),OFFSET('Hygiene Data'!$G$9,0,10*ROW('Hygiene Data'!G150)),NA())</f>
        <v>#N/A</v>
      </c>
      <c r="BL156" s="101" t="e">
        <f ca="true">+IF(AND(ISNUMBER(OFFSET('Hygiene Data'!$H$5,0,10*ROW('Hygiene Data'!H150))),'Data Summary'!EA156="Yes"),OFFSET('Hygiene Data'!$H$5,0,10*ROW('Hygiene Data'!H150)),NA())</f>
        <v>#N/A</v>
      </c>
      <c r="BM156" s="101" t="e">
        <f ca="true">+IF(AND(ISNUMBER(OFFSET('Hygiene Data'!$H$7,0,10*ROW('Hygiene Data'!H150))),'Data Summary'!EB156="Yes"),OFFSET('Hygiene Data'!$H$7,0,10*ROW('Hygiene Data'!H150)),NA())</f>
        <v>#N/A</v>
      </c>
      <c r="BN156" s="101" t="e">
        <f ca="true">+IF(AND(ISNUMBER(OFFSET('Hygiene Data'!$H$9,0,10*ROW('Hygiene Data'!H150))),'Data Summary'!EC156="Yes"),OFFSET('Hygiene Data'!$H$9,0,10*ROW('Hygiene Data'!H150)),NA())</f>
        <v>#N/A</v>
      </c>
      <c r="BO156" s="101" t="e">
        <f ca="true">+IF(AND(ISNUMBER(OFFSET('Hygiene Data'!$I$5,0,10*ROW('Hygiene Data'!I150))),'Data Summary'!ED156="Yes"),OFFSET('Hygiene Data'!$I$5,0,10*ROW('Hygiene Data'!I150)),NA())</f>
        <v>#N/A</v>
      </c>
      <c r="BP156" s="101" t="e">
        <f ca="true">+IF(AND(ISNUMBER(OFFSET('Hygiene Data'!$I$7,0,10*ROW('Hygiene Data'!I150))),'Data Summary'!EE156="Yes"),OFFSET('Hygiene Data'!$I$7,0,10*ROW('Hygiene Data'!I150)),NA())</f>
        <v>#N/A</v>
      </c>
      <c r="BQ156" s="101" t="e">
        <f ca="true">+IF(AND(ISNUMBER(OFFSET('Hygiene Data'!$I$9,0,10*ROW('Hygiene Data'!I150))),'Data Summary'!EF156="Yes"),OFFSET('Hygiene Data'!$I$9,0,10*ROW('Hygiene Data'!I150)),NA())</f>
        <v>#N/A</v>
      </c>
    </row>
    <row xmlns:x14ac="http://schemas.microsoft.com/office/spreadsheetml/2009/9/ac" r="157" x14ac:dyDescent="0.2">
      <c r="A157" s="362" t="e">
        <f ca="true">+RIGHT('Data Summary'!A157,LEN('Data Summary'!A157)-9)</f>
        <v>#VALUE!</v>
      </c>
      <c r="B157" s="38" t="str">
        <f ca="true">+IF(ISTEXT('Data Summary'!B157),'Data Summary'!B157,"")</f>
        <v/>
      </c>
      <c r="C157" s="361" t="e">
        <f ca="true">+VALUE('Data Summary'!C157)</f>
        <v>#VALUE!</v>
      </c>
      <c r="D157" s="99" t="e">
        <f ca="true">+IF(AND(ISNUMBER(OFFSET('Water Data'!$D$4,0,10*ROW('Water Data'!D151))),'Data Summary'!BS157="Yes"),100-OFFSET('Water Data'!$D$4,0,10*ROW('Water Data'!D151)),NA())</f>
        <v>#N/A</v>
      </c>
      <c r="E157" s="99" t="e">
        <f ca="true">+IF(AND(ISNUMBER(OFFSET('Water Data'!$D$6,0,10*ROW('Water Data'!D151))),'Data Summary'!BT157="Yes"),OFFSET('Water Data'!$D$6,0,10*ROW('Water Data'!D151)),NA())</f>
        <v>#N/A</v>
      </c>
      <c r="F157" s="99" t="e">
        <f ca="true">+IF(AND(ISNUMBER(OFFSET('Water Data'!$D$9,0,10*ROW('Water Data'!D151))),'Data Summary'!BU157="Yes"),OFFSET('Water Data'!$D$9,0,10*ROW('Water Data'!D151)),NA())</f>
        <v>#N/A</v>
      </c>
      <c r="G157" s="99" t="e">
        <f ca="true">+IF(AND(ISNUMBER(OFFSET('Water Data'!$E$4,0,10*ROW('Water Data'!E151))),'Data Summary'!BV157="Yes"),100-OFFSET('Water Data'!$E$4,0,10*ROW('Water Data'!E151)),NA())</f>
        <v>#N/A</v>
      </c>
      <c r="H157" s="99" t="e">
        <f ca="true">+IF(AND(ISNUMBER(OFFSET('Water Data'!$E$6,0,10*ROW('Water Data'!E151))),'Data Summary'!BW157="Yes"),OFFSET('Water Data'!$E$6,0,10*ROW('Water Data'!E151)),NA())</f>
        <v>#N/A</v>
      </c>
      <c r="I157" s="99" t="e">
        <f ca="true">+IF(AND(ISNUMBER(OFFSET('Water Data'!$E$9,0,10*ROW('Water Data'!E151))),'Data Summary'!BX157="Yes"),OFFSET('Water Data'!$E$9,0,10*ROW('Water Data'!E151)),NA())</f>
        <v>#N/A</v>
      </c>
      <c r="J157" s="99" t="e">
        <f ca="true">+IF(AND(ISNUMBER(OFFSET('Water Data'!$F$4,0,10*ROW('Water Data'!F151))),'Data Summary'!BY157="Yes"),100-OFFSET('Water Data'!$F$4,0,10*ROW('Water Data'!F151)),NA())</f>
        <v>#N/A</v>
      </c>
      <c r="K157" s="99" t="e">
        <f ca="true">+IF(AND(ISNUMBER(OFFSET('Water Data'!$F$6,0,10*ROW('Water Data'!F151))),'Data Summary'!BZ157="Yes"),OFFSET('Water Data'!$F$6,0,10*ROW('Water Data'!F151)),NA())</f>
        <v>#N/A</v>
      </c>
      <c r="L157" s="99" t="e">
        <f ca="true">+IF(AND(ISNUMBER(OFFSET('Water Data'!$F$9,0,10*ROW('Water Data'!F151))),'Data Summary'!CA157="Yes"),OFFSET('Water Data'!$F$9,0,10*ROW('Water Data'!F151)),NA())</f>
        <v>#N/A</v>
      </c>
      <c r="M157" s="99" t="e">
        <f ca="true">+IF(AND(ISNUMBER(OFFSET('Water Data'!$G$4,0,10*ROW('Water Data'!G151))),'Data Summary'!CB157="Yes"),100-OFFSET('Water Data'!$G$4,0,10*ROW('Water Data'!G151)),NA())</f>
        <v>#N/A</v>
      </c>
      <c r="N157" s="99" t="e">
        <f ca="true">+IF(AND(ISNUMBER(OFFSET('Water Data'!$G$6,0,10*ROW('Water Data'!G151))),'Data Summary'!CC157="Yes"),OFFSET('Water Data'!$G$6,0,10*ROW('Water Data'!G151)),NA())</f>
        <v>#N/A</v>
      </c>
      <c r="O157" s="99" t="e">
        <f ca="true">+IF(AND(ISNUMBER(OFFSET('Water Data'!$G$9,0,10*ROW('Water Data'!G151))),'Data Summary'!CD157="Yes"),OFFSET('Water Data'!$G$9,0,10*ROW('Water Data'!G151)),NA())</f>
        <v>#N/A</v>
      </c>
      <c r="P157" s="99" t="e">
        <f ca="true">+IF(AND(ISNUMBER(OFFSET('Water Data'!$H$4,0,10*ROW('Water Data'!H151))),'Data Summary'!CE157="Yes"),100-OFFSET('Water Data'!$H$4,0,10*ROW('Water Data'!H151)),NA())</f>
        <v>#N/A</v>
      </c>
      <c r="Q157" s="99" t="e">
        <f ca="true">+IF(AND(ISNUMBER(OFFSET('Water Data'!$H$6,0,10*ROW('Water Data'!H151))),'Data Summary'!CF157="Yes"),OFFSET('Water Data'!$H$6,0,10*ROW('Water Data'!H151)),NA())</f>
        <v>#N/A</v>
      </c>
      <c r="R157" s="99" t="e">
        <f ca="true">+IF(AND(ISNUMBER(OFFSET('Water Data'!$H$9,0,10*ROW('Water Data'!H151))),'Data Summary'!CG157="Yes"),OFFSET('Water Data'!$H$9,0,10*ROW('Water Data'!H151)),NA())</f>
        <v>#N/A</v>
      </c>
      <c r="S157" s="99" t="e">
        <f ca="true">+IF(AND(ISNUMBER(OFFSET('Water Data'!$I$4,0,10*ROW('Water Data'!I151))),'Data Summary'!CH157="Yes"),100-OFFSET('Water Data'!$I$4,0,10*ROW('Water Data'!I151)),NA())</f>
        <v>#N/A</v>
      </c>
      <c r="T157" s="99" t="e">
        <f ca="true">+IF(AND(ISNUMBER(OFFSET('Water Data'!$I$6,0,10*ROW('Water Data'!I151))),'Data Summary'!CI157="Yes"),OFFSET('Water Data'!$I$6,0,10*ROW('Water Data'!I151)),NA())</f>
        <v>#N/A</v>
      </c>
      <c r="U157" s="99" t="e">
        <f ca="true">+IF(AND(ISNUMBER(OFFSET('Water Data'!$I$9,0,10*ROW('Water Data'!I151))),'Data Summary'!CJ157="Yes"),OFFSET('Water Data'!$I$9,0,10*ROW('Water Data'!I151)),NA())</f>
        <v>#N/A</v>
      </c>
      <c r="V157" s="100" t="e">
        <f ca="true">+IF(AND(ISNUMBER(OFFSET('Sanitation Data'!$D$4,0,10*ROW('Sanitation Data'!D151))),'Data Summary'!CK157="Yes"),100-OFFSET('Sanitation Data'!$D$4,0,10*ROW('Sanitation Data'!D151)),NA())</f>
        <v>#N/A</v>
      </c>
      <c r="W157" s="100" t="e">
        <f ca="true">+IF(AND(ISNUMBER(OFFSET('Sanitation Data'!$D$6,0,10*ROW('Sanitation Data'!D151))),'Data Summary'!CL157="Yes"),OFFSET('Sanitation Data'!$D$6,0,10*ROW('Sanitation Data'!D151)),NA())</f>
        <v>#N/A</v>
      </c>
      <c r="X157" s="100" t="e">
        <f ca="true">+IF(AND(ISNUMBER(OFFSET('Sanitation Data'!$D$10,0,10*ROW('Sanitation Data'!D151))),'Data Summary'!CM157="Yes"),OFFSET('Sanitation Data'!$D$10,0,10*ROW('Sanitation Data'!D151)),NA())</f>
        <v>#N/A</v>
      </c>
      <c r="Y157" s="100" t="e">
        <f ca="true">+IF(AND(ISNUMBER(OFFSET('Sanitation Data'!$D$11,0,10*ROW('Sanitation Data'!D151))),'Data Summary'!CN157="Yes"),OFFSET('Sanitation Data'!$D$11,0,10*ROW('Sanitation Data'!D151)),NA())</f>
        <v>#N/A</v>
      </c>
      <c r="Z157" s="100" t="e">
        <f ca="true">+IF(AND(ISNUMBER(OFFSET('Sanitation Data'!$D$12,0,10*ROW('Sanitation Data'!D151))),'Data Summary'!CO157="Yes"),OFFSET('Sanitation Data'!$D$12,0,10*ROW('Sanitation Data'!D151)),NA())</f>
        <v>#N/A</v>
      </c>
      <c r="AA157" s="100" t="e">
        <f ca="true">+IF(AND(ISNUMBER(OFFSET('Sanitation Data'!$E$4,0,10*ROW('Sanitation Data'!E151))),'Data Summary'!CP157="Yes"),100-OFFSET('Sanitation Data'!$E$4,0,10*ROW('Sanitation Data'!E151)),NA())</f>
        <v>#N/A</v>
      </c>
      <c r="AB157" s="100" t="e">
        <f ca="true">+IF(AND(ISNUMBER(OFFSET('Sanitation Data'!$E$6,0,10*ROW('Sanitation Data'!E151))),'Data Summary'!CQ157="Yes"),OFFSET('Sanitation Data'!$E$6,0,10*ROW('Sanitation Data'!E151)),NA())</f>
        <v>#N/A</v>
      </c>
      <c r="AC157" s="100" t="e">
        <f ca="true">+IF(AND(ISNUMBER(OFFSET('Sanitation Data'!$E$10,0,10*ROW('Sanitation Data'!E151))),'Data Summary'!CR157="Yes"),OFFSET('Sanitation Data'!$E$10,0,10*ROW('Sanitation Data'!E151)),NA())</f>
        <v>#N/A</v>
      </c>
      <c r="AD157" s="100" t="e">
        <f ca="true">+IF(AND(ISNUMBER(OFFSET('Sanitation Data'!$E$11,0,10*ROW('Sanitation Data'!E151))),'Data Summary'!CS157="Yes"),OFFSET('Sanitation Data'!$E$11,0,10*ROW('Sanitation Data'!E151)),NA())</f>
        <v>#N/A</v>
      </c>
      <c r="AE157" s="100" t="e">
        <f ca="true">+IF(AND(ISNUMBER(OFFSET('Sanitation Data'!$E$12,0,10*ROW('Sanitation Data'!E151))),'Data Summary'!CT157="Yes"),OFFSET('Sanitation Data'!$E$12,0,10*ROW('Sanitation Data'!E151)),NA())</f>
        <v>#N/A</v>
      </c>
      <c r="AF157" s="100" t="e">
        <f ca="true">+IF(AND(ISNUMBER(OFFSET('Sanitation Data'!$F$4,0,10*ROW('Sanitation Data'!F151))),'Data Summary'!CU157="Yes"),100-OFFSET('Sanitation Data'!$F$4,0,10*ROW('Sanitation Data'!F151)),NA())</f>
        <v>#N/A</v>
      </c>
      <c r="AG157" s="100" t="e">
        <f ca="true">+IF(AND(ISNUMBER(OFFSET('Sanitation Data'!$F$6,0,10*ROW('Sanitation Data'!F151))),'Data Summary'!CV157="Yes"),OFFSET('Sanitation Data'!$F$6,0,10*ROW('Sanitation Data'!F151)),NA())</f>
        <v>#N/A</v>
      </c>
      <c r="AH157" s="100" t="e">
        <f ca="true">+IF(AND(ISNUMBER(OFFSET('Sanitation Data'!$F$10,0,10*ROW('Sanitation Data'!F151))),'Data Summary'!CW157="Yes"),OFFSET('Sanitation Data'!$F$10,0,10*ROW('Sanitation Data'!F151)),NA())</f>
        <v>#N/A</v>
      </c>
      <c r="AI157" s="100" t="e">
        <f ca="true">+IF(AND(ISNUMBER(OFFSET('Sanitation Data'!$F$11,0,10*ROW('Sanitation Data'!F151))),'Data Summary'!CX157="Yes"),OFFSET('Sanitation Data'!$F$11,0,10*ROW('Sanitation Data'!F151)),NA())</f>
        <v>#N/A</v>
      </c>
      <c r="AJ157" s="100" t="e">
        <f ca="true">+IF(AND(ISNUMBER(OFFSET('Sanitation Data'!$F$12,0,10*ROW('Sanitation Data'!F151))),'Data Summary'!CY157="Yes"),OFFSET('Sanitation Data'!$F$12,0,10*ROW('Sanitation Data'!F151)),NA())</f>
        <v>#N/A</v>
      </c>
      <c r="AK157" s="100" t="e">
        <f ca="true">+IF(AND(ISNUMBER(OFFSET('Sanitation Data'!$G$4,0,10*ROW('Sanitation Data'!G151))),'Data Summary'!CZ157="Yes"),100-OFFSET('Sanitation Data'!$G$4,0,10*ROW('Sanitation Data'!G151)),NA())</f>
        <v>#N/A</v>
      </c>
      <c r="AL157" s="100" t="e">
        <f ca="true">+IF(AND(ISNUMBER(OFFSET('Sanitation Data'!$G$6,0,10*ROW('Sanitation Data'!G151))),'Data Summary'!DA157="Yes"),OFFSET('Sanitation Data'!$G$6,0,10*ROW('Sanitation Data'!G151)),NA())</f>
        <v>#N/A</v>
      </c>
      <c r="AM157" s="100" t="e">
        <f ca="true">+IF(AND(ISNUMBER(OFFSET('Sanitation Data'!$G$10,0,10*ROW('Sanitation Data'!G151))),'Data Summary'!DB157="Yes"),OFFSET('Sanitation Data'!$G$10,0,10*ROW('Sanitation Data'!G151)),NA())</f>
        <v>#N/A</v>
      </c>
      <c r="AN157" s="100" t="e">
        <f ca="true">+IF(AND(ISNUMBER(OFFSET('Sanitation Data'!$G$11,0,10*ROW('Sanitation Data'!G151))),'Data Summary'!DC157="Yes"),OFFSET('Sanitation Data'!$G$11,0,10*ROW('Sanitation Data'!G151)),NA())</f>
        <v>#N/A</v>
      </c>
      <c r="AO157" s="100" t="e">
        <f ca="true">+IF(AND(ISNUMBER(OFFSET('Sanitation Data'!$G$12,0,10*ROW('Sanitation Data'!G151))),'Data Summary'!DD157="Yes"),OFFSET('Sanitation Data'!$G$12,0,10*ROW('Sanitation Data'!G151)),NA())</f>
        <v>#N/A</v>
      </c>
      <c r="AP157" s="100" t="e">
        <f ca="true">+IF(AND(ISNUMBER(OFFSET('Sanitation Data'!$H$4,0,10*ROW('Sanitation Data'!H151))),'Data Summary'!DE157="Yes"),100-OFFSET('Sanitation Data'!$H$4,0,10*ROW('Sanitation Data'!H151)),NA())</f>
        <v>#N/A</v>
      </c>
      <c r="AQ157" s="100" t="e">
        <f ca="true">+IF(AND(ISNUMBER(OFFSET('Sanitation Data'!$H$6,0,10*ROW('Sanitation Data'!H151))),'Data Summary'!DF157="Yes"),OFFSET('Sanitation Data'!$H$6,0,10*ROW('Sanitation Data'!H151)),NA())</f>
        <v>#N/A</v>
      </c>
      <c r="AR157" s="100" t="e">
        <f ca="true">+IF(AND(ISNUMBER(OFFSET('Sanitation Data'!$H$10,0,10*ROW('Sanitation Data'!H151))),'Data Summary'!DG157="Yes"),OFFSET('Sanitation Data'!$H$10,0,10*ROW('Sanitation Data'!H151)),NA())</f>
        <v>#N/A</v>
      </c>
      <c r="AS157" s="100" t="e">
        <f ca="true">+IF(AND(ISNUMBER(OFFSET('Sanitation Data'!$H$11,0,10*ROW('Sanitation Data'!H151))),'Data Summary'!DH157="Yes"),OFFSET('Sanitation Data'!$H$11,0,10*ROW('Sanitation Data'!H151)),NA())</f>
        <v>#N/A</v>
      </c>
      <c r="AT157" s="100" t="e">
        <f ca="true">+IF(AND(ISNUMBER(OFFSET('Sanitation Data'!$H$12,0,10*ROW('Sanitation Data'!H151))),'Data Summary'!DI157="Yes"),OFFSET('Sanitation Data'!$H$12,0,10*ROW('Sanitation Data'!H151)),NA())</f>
        <v>#N/A</v>
      </c>
      <c r="AU157" s="100" t="e">
        <f ca="true">+IF(AND(ISNUMBER(OFFSET('Sanitation Data'!$I$4,0,10*ROW('Sanitation Data'!I151))),'Data Summary'!DJ157="Yes"),100-OFFSET('Sanitation Data'!$I$4,0,10*ROW('Sanitation Data'!I151)),NA())</f>
        <v>#N/A</v>
      </c>
      <c r="AV157" s="100" t="e">
        <f ca="true">+IF(AND(ISNUMBER(OFFSET('Sanitation Data'!$I$6,0,10*ROW('Sanitation Data'!I151))),'Data Summary'!DK157="Yes"),OFFSET('Sanitation Data'!$I$6,0,10*ROW('Sanitation Data'!I151)),NA())</f>
        <v>#N/A</v>
      </c>
      <c r="AW157" s="100" t="e">
        <f ca="true">+IF(AND(ISNUMBER(OFFSET('Sanitation Data'!$I$10,0,10*ROW('Sanitation Data'!I151))),'Data Summary'!DL157="Yes"),OFFSET('Sanitation Data'!$I$10,0,10*ROW('Sanitation Data'!I151)),NA())</f>
        <v>#N/A</v>
      </c>
      <c r="AX157" s="100" t="e">
        <f ca="true">+IF(AND(ISNUMBER(OFFSET('Sanitation Data'!$I$11,0,10*ROW('Sanitation Data'!I151))),'Data Summary'!DM157="Yes"),OFFSET('Sanitation Data'!$I$11,0,10*ROW('Sanitation Data'!I151)),NA())</f>
        <v>#N/A</v>
      </c>
      <c r="AY157" s="100" t="e">
        <f ca="true">+IF(AND(ISNUMBER(OFFSET('Sanitation Data'!$I$12,0,10*ROW('Sanitation Data'!I151))),'Data Summary'!DN157="Yes"),OFFSET('Sanitation Data'!$I$12,0,10*ROW('Sanitation Data'!I151)),NA())</f>
        <v>#N/A</v>
      </c>
      <c r="AZ157" s="101" t="e">
        <f ca="true">+IF(AND(ISNUMBER(OFFSET('Hygiene Data'!$D$5,0,10*ROW('Hygiene Data'!D151))),'Data Summary'!DO157="Yes"),OFFSET('Hygiene Data'!$D$5,0,10*ROW('Hygiene Data'!D151)),NA())</f>
        <v>#N/A</v>
      </c>
      <c r="BA157" s="101" t="e">
        <f ca="true">+IF(AND(ISNUMBER(OFFSET('Hygiene Data'!$D$7,0,10*ROW('Hygiene Data'!D151))),'Data Summary'!DP157="Yes"),OFFSET('Hygiene Data'!$D$7,0,10*ROW('Hygiene Data'!D151)),NA())</f>
        <v>#N/A</v>
      </c>
      <c r="BB157" s="101" t="e">
        <f ca="true">+IF(AND(ISNUMBER(OFFSET('Hygiene Data'!$D$9,0,10*ROW('Hygiene Data'!D151))),'Data Summary'!DQ157="Yes"),OFFSET('Hygiene Data'!$D$9,0,10*ROW('Hygiene Data'!D151)),NA())</f>
        <v>#N/A</v>
      </c>
      <c r="BC157" s="101" t="e">
        <f ca="true">+IF(AND(ISNUMBER(OFFSET('Hygiene Data'!$E$5,0,10*ROW('Hygiene Data'!E151))),'Data Summary'!DR157="Yes"),OFFSET('Hygiene Data'!$E$5,0,10*ROW('Hygiene Data'!E151)),NA())</f>
        <v>#N/A</v>
      </c>
      <c r="BD157" s="101" t="e">
        <f ca="true">+IF(AND(ISNUMBER(OFFSET('Hygiene Data'!$E$7,0,10*ROW('Hygiene Data'!E151))),'Data Summary'!DS157="Yes"),OFFSET('Hygiene Data'!$E$7,0,10*ROW('Hygiene Data'!E151)),NA())</f>
        <v>#N/A</v>
      </c>
      <c r="BE157" s="101" t="e">
        <f ca="true">+IF(AND(ISNUMBER(OFFSET('Hygiene Data'!$E$9,0,10*ROW('Hygiene Data'!E151))),'Data Summary'!DT157="Yes"),OFFSET('Hygiene Data'!$E$9,0,10*ROW('Hygiene Data'!E151)),NA())</f>
        <v>#N/A</v>
      </c>
      <c r="BF157" s="101" t="e">
        <f ca="true">+IF(AND(ISNUMBER(OFFSET('Hygiene Data'!$F$5,0,10*ROW('Hygiene Data'!F151))),'Data Summary'!DU157="Yes"),OFFSET('Hygiene Data'!$F$5,0,10*ROW('Hygiene Data'!F151)),NA())</f>
        <v>#N/A</v>
      </c>
      <c r="BG157" s="101" t="e">
        <f ca="true">+IF(AND(ISNUMBER(OFFSET('Hygiene Data'!$F$7,0,10*ROW('Hygiene Data'!F151))),'Data Summary'!DV157="Yes"),OFFSET('Hygiene Data'!$F$7,0,10*ROW('Hygiene Data'!F151)),NA())</f>
        <v>#N/A</v>
      </c>
      <c r="BH157" s="101" t="e">
        <f ca="true">+IF(AND(ISNUMBER(OFFSET('Hygiene Data'!$F$9,0,10*ROW('Hygiene Data'!F151))),'Data Summary'!DW157="Yes"),OFFSET('Hygiene Data'!$F$9,0,10*ROW('Hygiene Data'!F151)),NA())</f>
        <v>#N/A</v>
      </c>
      <c r="BI157" s="101" t="e">
        <f ca="true">+IF(AND(ISNUMBER(OFFSET('Hygiene Data'!$G$5,0,10*ROW('Hygiene Data'!G151))),'Data Summary'!DX157="Yes"),OFFSET('Hygiene Data'!$G$5,0,10*ROW('Hygiene Data'!G151)),NA())</f>
        <v>#N/A</v>
      </c>
      <c r="BJ157" s="101" t="e">
        <f ca="true">+IF(AND(ISNUMBER(OFFSET('Hygiene Data'!$G$7,0,10*ROW('Hygiene Data'!G151))),'Data Summary'!DY157="Yes"),OFFSET('Hygiene Data'!$G$7,0,10*ROW('Hygiene Data'!G151)),NA())</f>
        <v>#N/A</v>
      </c>
      <c r="BK157" s="101" t="e">
        <f ca="true">+IF(AND(ISNUMBER(OFFSET('Hygiene Data'!$G$9,0,10*ROW('Hygiene Data'!G151))),'Data Summary'!DZ157="Yes"),OFFSET('Hygiene Data'!$G$9,0,10*ROW('Hygiene Data'!G151)),NA())</f>
        <v>#N/A</v>
      </c>
      <c r="BL157" s="101" t="e">
        <f ca="true">+IF(AND(ISNUMBER(OFFSET('Hygiene Data'!$H$5,0,10*ROW('Hygiene Data'!H151))),'Data Summary'!EA157="Yes"),OFFSET('Hygiene Data'!$H$5,0,10*ROW('Hygiene Data'!H151)),NA())</f>
        <v>#N/A</v>
      </c>
      <c r="BM157" s="101" t="e">
        <f ca="true">+IF(AND(ISNUMBER(OFFSET('Hygiene Data'!$H$7,0,10*ROW('Hygiene Data'!H151))),'Data Summary'!EB157="Yes"),OFFSET('Hygiene Data'!$H$7,0,10*ROW('Hygiene Data'!H151)),NA())</f>
        <v>#N/A</v>
      </c>
      <c r="BN157" s="101" t="e">
        <f ca="true">+IF(AND(ISNUMBER(OFFSET('Hygiene Data'!$H$9,0,10*ROW('Hygiene Data'!H151))),'Data Summary'!EC157="Yes"),OFFSET('Hygiene Data'!$H$9,0,10*ROW('Hygiene Data'!H151)),NA())</f>
        <v>#N/A</v>
      </c>
      <c r="BO157" s="101" t="e">
        <f ca="true">+IF(AND(ISNUMBER(OFFSET('Hygiene Data'!$I$5,0,10*ROW('Hygiene Data'!I151))),'Data Summary'!ED157="Yes"),OFFSET('Hygiene Data'!$I$5,0,10*ROW('Hygiene Data'!I151)),NA())</f>
        <v>#N/A</v>
      </c>
      <c r="BP157" s="101" t="e">
        <f ca="true">+IF(AND(ISNUMBER(OFFSET('Hygiene Data'!$I$7,0,10*ROW('Hygiene Data'!I151))),'Data Summary'!EE157="Yes"),OFFSET('Hygiene Data'!$I$7,0,10*ROW('Hygiene Data'!I151)),NA())</f>
        <v>#N/A</v>
      </c>
      <c r="BQ157" s="101" t="e">
        <f ca="true">+IF(AND(ISNUMBER(OFFSET('Hygiene Data'!$I$9,0,10*ROW('Hygiene Data'!I151))),'Data Summary'!EF157="Yes"),OFFSET('Hygiene Data'!$I$9,0,10*ROW('Hygiene Data'!I151)),NA())</f>
        <v>#N/A</v>
      </c>
    </row>
    <row xmlns:x14ac="http://schemas.microsoft.com/office/spreadsheetml/2009/9/ac" r="158" x14ac:dyDescent="0.2">
      <c r="A158" s="362" t="e">
        <f ca="true">+RIGHT('Data Summary'!A158,LEN('Data Summary'!A158)-9)</f>
        <v>#VALUE!</v>
      </c>
      <c r="B158" s="38" t="str">
        <f ca="true">+IF(ISTEXT('Data Summary'!B158),'Data Summary'!B158,"")</f>
        <v/>
      </c>
      <c r="C158" s="361" t="e">
        <f ca="true">+VALUE('Data Summary'!C158)</f>
        <v>#VALUE!</v>
      </c>
      <c r="D158" s="99" t="e">
        <f ca="true">+IF(AND(ISNUMBER(OFFSET('Water Data'!$D$4,0,10*ROW('Water Data'!D152))),'Data Summary'!BS158="Yes"),100-OFFSET('Water Data'!$D$4,0,10*ROW('Water Data'!D152)),NA())</f>
        <v>#N/A</v>
      </c>
      <c r="E158" s="99" t="e">
        <f ca="true">+IF(AND(ISNUMBER(OFFSET('Water Data'!$D$6,0,10*ROW('Water Data'!D152))),'Data Summary'!BT158="Yes"),OFFSET('Water Data'!$D$6,0,10*ROW('Water Data'!D152)),NA())</f>
        <v>#N/A</v>
      </c>
      <c r="F158" s="99" t="e">
        <f ca="true">+IF(AND(ISNUMBER(OFFSET('Water Data'!$D$9,0,10*ROW('Water Data'!D152))),'Data Summary'!BU158="Yes"),OFFSET('Water Data'!$D$9,0,10*ROW('Water Data'!D152)),NA())</f>
        <v>#N/A</v>
      </c>
      <c r="G158" s="99" t="e">
        <f ca="true">+IF(AND(ISNUMBER(OFFSET('Water Data'!$E$4,0,10*ROW('Water Data'!E152))),'Data Summary'!BV158="Yes"),100-OFFSET('Water Data'!$E$4,0,10*ROW('Water Data'!E152)),NA())</f>
        <v>#N/A</v>
      </c>
      <c r="H158" s="99" t="e">
        <f ca="true">+IF(AND(ISNUMBER(OFFSET('Water Data'!$E$6,0,10*ROW('Water Data'!E152))),'Data Summary'!BW158="Yes"),OFFSET('Water Data'!$E$6,0,10*ROW('Water Data'!E152)),NA())</f>
        <v>#N/A</v>
      </c>
      <c r="I158" s="99" t="e">
        <f ca="true">+IF(AND(ISNUMBER(OFFSET('Water Data'!$E$9,0,10*ROW('Water Data'!E152))),'Data Summary'!BX158="Yes"),OFFSET('Water Data'!$E$9,0,10*ROW('Water Data'!E152)),NA())</f>
        <v>#N/A</v>
      </c>
      <c r="J158" s="99" t="e">
        <f ca="true">+IF(AND(ISNUMBER(OFFSET('Water Data'!$F$4,0,10*ROW('Water Data'!F152))),'Data Summary'!BY158="Yes"),100-OFFSET('Water Data'!$F$4,0,10*ROW('Water Data'!F152)),NA())</f>
        <v>#N/A</v>
      </c>
      <c r="K158" s="99" t="e">
        <f ca="true">+IF(AND(ISNUMBER(OFFSET('Water Data'!$F$6,0,10*ROW('Water Data'!F152))),'Data Summary'!BZ158="Yes"),OFFSET('Water Data'!$F$6,0,10*ROW('Water Data'!F152)),NA())</f>
        <v>#N/A</v>
      </c>
      <c r="L158" s="99" t="e">
        <f ca="true">+IF(AND(ISNUMBER(OFFSET('Water Data'!$F$9,0,10*ROW('Water Data'!F152))),'Data Summary'!CA158="Yes"),OFFSET('Water Data'!$F$9,0,10*ROW('Water Data'!F152)),NA())</f>
        <v>#N/A</v>
      </c>
      <c r="M158" s="99" t="e">
        <f ca="true">+IF(AND(ISNUMBER(OFFSET('Water Data'!$G$4,0,10*ROW('Water Data'!G152))),'Data Summary'!CB158="Yes"),100-OFFSET('Water Data'!$G$4,0,10*ROW('Water Data'!G152)),NA())</f>
        <v>#N/A</v>
      </c>
      <c r="N158" s="99" t="e">
        <f ca="true">+IF(AND(ISNUMBER(OFFSET('Water Data'!$G$6,0,10*ROW('Water Data'!G152))),'Data Summary'!CC158="Yes"),OFFSET('Water Data'!$G$6,0,10*ROW('Water Data'!G152)),NA())</f>
        <v>#N/A</v>
      </c>
      <c r="O158" s="99" t="e">
        <f ca="true">+IF(AND(ISNUMBER(OFFSET('Water Data'!$G$9,0,10*ROW('Water Data'!G152))),'Data Summary'!CD158="Yes"),OFFSET('Water Data'!$G$9,0,10*ROW('Water Data'!G152)),NA())</f>
        <v>#N/A</v>
      </c>
      <c r="P158" s="99" t="e">
        <f ca="true">+IF(AND(ISNUMBER(OFFSET('Water Data'!$H$4,0,10*ROW('Water Data'!H152))),'Data Summary'!CE158="Yes"),100-OFFSET('Water Data'!$H$4,0,10*ROW('Water Data'!H152)),NA())</f>
        <v>#N/A</v>
      </c>
      <c r="Q158" s="99" t="e">
        <f ca="true">+IF(AND(ISNUMBER(OFFSET('Water Data'!$H$6,0,10*ROW('Water Data'!H152))),'Data Summary'!CF158="Yes"),OFFSET('Water Data'!$H$6,0,10*ROW('Water Data'!H152)),NA())</f>
        <v>#N/A</v>
      </c>
      <c r="R158" s="99" t="e">
        <f ca="true">+IF(AND(ISNUMBER(OFFSET('Water Data'!$H$9,0,10*ROW('Water Data'!H152))),'Data Summary'!CG158="Yes"),OFFSET('Water Data'!$H$9,0,10*ROW('Water Data'!H152)),NA())</f>
        <v>#N/A</v>
      </c>
      <c r="S158" s="99" t="e">
        <f ca="true">+IF(AND(ISNUMBER(OFFSET('Water Data'!$I$4,0,10*ROW('Water Data'!I152))),'Data Summary'!CH158="Yes"),100-OFFSET('Water Data'!$I$4,0,10*ROW('Water Data'!I152)),NA())</f>
        <v>#N/A</v>
      </c>
      <c r="T158" s="99" t="e">
        <f ca="true">+IF(AND(ISNUMBER(OFFSET('Water Data'!$I$6,0,10*ROW('Water Data'!I152))),'Data Summary'!CI158="Yes"),OFFSET('Water Data'!$I$6,0,10*ROW('Water Data'!I152)),NA())</f>
        <v>#N/A</v>
      </c>
      <c r="U158" s="99" t="e">
        <f ca="true">+IF(AND(ISNUMBER(OFFSET('Water Data'!$I$9,0,10*ROW('Water Data'!I152))),'Data Summary'!CJ158="Yes"),OFFSET('Water Data'!$I$9,0,10*ROW('Water Data'!I152)),NA())</f>
        <v>#N/A</v>
      </c>
      <c r="V158" s="100" t="e">
        <f ca="true">+IF(AND(ISNUMBER(OFFSET('Sanitation Data'!$D$4,0,10*ROW('Sanitation Data'!D152))),'Data Summary'!CK158="Yes"),100-OFFSET('Sanitation Data'!$D$4,0,10*ROW('Sanitation Data'!D152)),NA())</f>
        <v>#N/A</v>
      </c>
      <c r="W158" s="100" t="e">
        <f ca="true">+IF(AND(ISNUMBER(OFFSET('Sanitation Data'!$D$6,0,10*ROW('Sanitation Data'!D152))),'Data Summary'!CL158="Yes"),OFFSET('Sanitation Data'!$D$6,0,10*ROW('Sanitation Data'!D152)),NA())</f>
        <v>#N/A</v>
      </c>
      <c r="X158" s="100" t="e">
        <f ca="true">+IF(AND(ISNUMBER(OFFSET('Sanitation Data'!$D$10,0,10*ROW('Sanitation Data'!D152))),'Data Summary'!CM158="Yes"),OFFSET('Sanitation Data'!$D$10,0,10*ROW('Sanitation Data'!D152)),NA())</f>
        <v>#N/A</v>
      </c>
      <c r="Y158" s="100" t="e">
        <f ca="true">+IF(AND(ISNUMBER(OFFSET('Sanitation Data'!$D$11,0,10*ROW('Sanitation Data'!D152))),'Data Summary'!CN158="Yes"),OFFSET('Sanitation Data'!$D$11,0,10*ROW('Sanitation Data'!D152)),NA())</f>
        <v>#N/A</v>
      </c>
      <c r="Z158" s="100" t="e">
        <f ca="true">+IF(AND(ISNUMBER(OFFSET('Sanitation Data'!$D$12,0,10*ROW('Sanitation Data'!D152))),'Data Summary'!CO158="Yes"),OFFSET('Sanitation Data'!$D$12,0,10*ROW('Sanitation Data'!D152)),NA())</f>
        <v>#N/A</v>
      </c>
      <c r="AA158" s="100" t="e">
        <f ca="true">+IF(AND(ISNUMBER(OFFSET('Sanitation Data'!$E$4,0,10*ROW('Sanitation Data'!E152))),'Data Summary'!CP158="Yes"),100-OFFSET('Sanitation Data'!$E$4,0,10*ROW('Sanitation Data'!E152)),NA())</f>
        <v>#N/A</v>
      </c>
      <c r="AB158" s="100" t="e">
        <f ca="true">+IF(AND(ISNUMBER(OFFSET('Sanitation Data'!$E$6,0,10*ROW('Sanitation Data'!E152))),'Data Summary'!CQ158="Yes"),OFFSET('Sanitation Data'!$E$6,0,10*ROW('Sanitation Data'!E152)),NA())</f>
        <v>#N/A</v>
      </c>
      <c r="AC158" s="100" t="e">
        <f ca="true">+IF(AND(ISNUMBER(OFFSET('Sanitation Data'!$E$10,0,10*ROW('Sanitation Data'!E152))),'Data Summary'!CR158="Yes"),OFFSET('Sanitation Data'!$E$10,0,10*ROW('Sanitation Data'!E152)),NA())</f>
        <v>#N/A</v>
      </c>
      <c r="AD158" s="100" t="e">
        <f ca="true">+IF(AND(ISNUMBER(OFFSET('Sanitation Data'!$E$11,0,10*ROW('Sanitation Data'!E152))),'Data Summary'!CS158="Yes"),OFFSET('Sanitation Data'!$E$11,0,10*ROW('Sanitation Data'!E152)),NA())</f>
        <v>#N/A</v>
      </c>
      <c r="AE158" s="100" t="e">
        <f ca="true">+IF(AND(ISNUMBER(OFFSET('Sanitation Data'!$E$12,0,10*ROW('Sanitation Data'!E152))),'Data Summary'!CT158="Yes"),OFFSET('Sanitation Data'!$E$12,0,10*ROW('Sanitation Data'!E152)),NA())</f>
        <v>#N/A</v>
      </c>
      <c r="AF158" s="100" t="e">
        <f ca="true">+IF(AND(ISNUMBER(OFFSET('Sanitation Data'!$F$4,0,10*ROW('Sanitation Data'!F152))),'Data Summary'!CU158="Yes"),100-OFFSET('Sanitation Data'!$F$4,0,10*ROW('Sanitation Data'!F152)),NA())</f>
        <v>#N/A</v>
      </c>
      <c r="AG158" s="100" t="e">
        <f ca="true">+IF(AND(ISNUMBER(OFFSET('Sanitation Data'!$F$6,0,10*ROW('Sanitation Data'!F152))),'Data Summary'!CV158="Yes"),OFFSET('Sanitation Data'!$F$6,0,10*ROW('Sanitation Data'!F152)),NA())</f>
        <v>#N/A</v>
      </c>
      <c r="AH158" s="100" t="e">
        <f ca="true">+IF(AND(ISNUMBER(OFFSET('Sanitation Data'!$F$10,0,10*ROW('Sanitation Data'!F152))),'Data Summary'!CW158="Yes"),OFFSET('Sanitation Data'!$F$10,0,10*ROW('Sanitation Data'!F152)),NA())</f>
        <v>#N/A</v>
      </c>
      <c r="AI158" s="100" t="e">
        <f ca="true">+IF(AND(ISNUMBER(OFFSET('Sanitation Data'!$F$11,0,10*ROW('Sanitation Data'!F152))),'Data Summary'!CX158="Yes"),OFFSET('Sanitation Data'!$F$11,0,10*ROW('Sanitation Data'!F152)),NA())</f>
        <v>#N/A</v>
      </c>
      <c r="AJ158" s="100" t="e">
        <f ca="true">+IF(AND(ISNUMBER(OFFSET('Sanitation Data'!$F$12,0,10*ROW('Sanitation Data'!F152))),'Data Summary'!CY158="Yes"),OFFSET('Sanitation Data'!$F$12,0,10*ROW('Sanitation Data'!F152)),NA())</f>
        <v>#N/A</v>
      </c>
      <c r="AK158" s="100" t="e">
        <f ca="true">+IF(AND(ISNUMBER(OFFSET('Sanitation Data'!$G$4,0,10*ROW('Sanitation Data'!G152))),'Data Summary'!CZ158="Yes"),100-OFFSET('Sanitation Data'!$G$4,0,10*ROW('Sanitation Data'!G152)),NA())</f>
        <v>#N/A</v>
      </c>
      <c r="AL158" s="100" t="e">
        <f ca="true">+IF(AND(ISNUMBER(OFFSET('Sanitation Data'!$G$6,0,10*ROW('Sanitation Data'!G152))),'Data Summary'!DA158="Yes"),OFFSET('Sanitation Data'!$G$6,0,10*ROW('Sanitation Data'!G152)),NA())</f>
        <v>#N/A</v>
      </c>
      <c r="AM158" s="100" t="e">
        <f ca="true">+IF(AND(ISNUMBER(OFFSET('Sanitation Data'!$G$10,0,10*ROW('Sanitation Data'!G152))),'Data Summary'!DB158="Yes"),OFFSET('Sanitation Data'!$G$10,0,10*ROW('Sanitation Data'!G152)),NA())</f>
        <v>#N/A</v>
      </c>
      <c r="AN158" s="100" t="e">
        <f ca="true">+IF(AND(ISNUMBER(OFFSET('Sanitation Data'!$G$11,0,10*ROW('Sanitation Data'!G152))),'Data Summary'!DC158="Yes"),OFFSET('Sanitation Data'!$G$11,0,10*ROW('Sanitation Data'!G152)),NA())</f>
        <v>#N/A</v>
      </c>
      <c r="AO158" s="100" t="e">
        <f ca="true">+IF(AND(ISNUMBER(OFFSET('Sanitation Data'!$G$12,0,10*ROW('Sanitation Data'!G152))),'Data Summary'!DD158="Yes"),OFFSET('Sanitation Data'!$G$12,0,10*ROW('Sanitation Data'!G152)),NA())</f>
        <v>#N/A</v>
      </c>
      <c r="AP158" s="100" t="e">
        <f ca="true">+IF(AND(ISNUMBER(OFFSET('Sanitation Data'!$H$4,0,10*ROW('Sanitation Data'!H152))),'Data Summary'!DE158="Yes"),100-OFFSET('Sanitation Data'!$H$4,0,10*ROW('Sanitation Data'!H152)),NA())</f>
        <v>#N/A</v>
      </c>
      <c r="AQ158" s="100" t="e">
        <f ca="true">+IF(AND(ISNUMBER(OFFSET('Sanitation Data'!$H$6,0,10*ROW('Sanitation Data'!H152))),'Data Summary'!DF158="Yes"),OFFSET('Sanitation Data'!$H$6,0,10*ROW('Sanitation Data'!H152)),NA())</f>
        <v>#N/A</v>
      </c>
      <c r="AR158" s="100" t="e">
        <f ca="true">+IF(AND(ISNUMBER(OFFSET('Sanitation Data'!$H$10,0,10*ROW('Sanitation Data'!H152))),'Data Summary'!DG158="Yes"),OFFSET('Sanitation Data'!$H$10,0,10*ROW('Sanitation Data'!H152)),NA())</f>
        <v>#N/A</v>
      </c>
      <c r="AS158" s="100" t="e">
        <f ca="true">+IF(AND(ISNUMBER(OFFSET('Sanitation Data'!$H$11,0,10*ROW('Sanitation Data'!H152))),'Data Summary'!DH158="Yes"),OFFSET('Sanitation Data'!$H$11,0,10*ROW('Sanitation Data'!H152)),NA())</f>
        <v>#N/A</v>
      </c>
      <c r="AT158" s="100" t="e">
        <f ca="true">+IF(AND(ISNUMBER(OFFSET('Sanitation Data'!$H$12,0,10*ROW('Sanitation Data'!H152))),'Data Summary'!DI158="Yes"),OFFSET('Sanitation Data'!$H$12,0,10*ROW('Sanitation Data'!H152)),NA())</f>
        <v>#N/A</v>
      </c>
      <c r="AU158" s="100" t="e">
        <f ca="true">+IF(AND(ISNUMBER(OFFSET('Sanitation Data'!$I$4,0,10*ROW('Sanitation Data'!I152))),'Data Summary'!DJ158="Yes"),100-OFFSET('Sanitation Data'!$I$4,0,10*ROW('Sanitation Data'!I152)),NA())</f>
        <v>#N/A</v>
      </c>
      <c r="AV158" s="100" t="e">
        <f ca="true">+IF(AND(ISNUMBER(OFFSET('Sanitation Data'!$I$6,0,10*ROW('Sanitation Data'!I152))),'Data Summary'!DK158="Yes"),OFFSET('Sanitation Data'!$I$6,0,10*ROW('Sanitation Data'!I152)),NA())</f>
        <v>#N/A</v>
      </c>
      <c r="AW158" s="100" t="e">
        <f ca="true">+IF(AND(ISNUMBER(OFFSET('Sanitation Data'!$I$10,0,10*ROW('Sanitation Data'!I152))),'Data Summary'!DL158="Yes"),OFFSET('Sanitation Data'!$I$10,0,10*ROW('Sanitation Data'!I152)),NA())</f>
        <v>#N/A</v>
      </c>
      <c r="AX158" s="100" t="e">
        <f ca="true">+IF(AND(ISNUMBER(OFFSET('Sanitation Data'!$I$11,0,10*ROW('Sanitation Data'!I152))),'Data Summary'!DM158="Yes"),OFFSET('Sanitation Data'!$I$11,0,10*ROW('Sanitation Data'!I152)),NA())</f>
        <v>#N/A</v>
      </c>
      <c r="AY158" s="100" t="e">
        <f ca="true">+IF(AND(ISNUMBER(OFFSET('Sanitation Data'!$I$12,0,10*ROW('Sanitation Data'!I152))),'Data Summary'!DN158="Yes"),OFFSET('Sanitation Data'!$I$12,0,10*ROW('Sanitation Data'!I152)),NA())</f>
        <v>#N/A</v>
      </c>
      <c r="AZ158" s="101" t="e">
        <f ca="true">+IF(AND(ISNUMBER(OFFSET('Hygiene Data'!$D$5,0,10*ROW('Hygiene Data'!D152))),'Data Summary'!DO158="Yes"),OFFSET('Hygiene Data'!$D$5,0,10*ROW('Hygiene Data'!D152)),NA())</f>
        <v>#N/A</v>
      </c>
      <c r="BA158" s="101" t="e">
        <f ca="true">+IF(AND(ISNUMBER(OFFSET('Hygiene Data'!$D$7,0,10*ROW('Hygiene Data'!D152))),'Data Summary'!DP158="Yes"),OFFSET('Hygiene Data'!$D$7,0,10*ROW('Hygiene Data'!D152)),NA())</f>
        <v>#N/A</v>
      </c>
      <c r="BB158" s="101" t="e">
        <f ca="true">+IF(AND(ISNUMBER(OFFSET('Hygiene Data'!$D$9,0,10*ROW('Hygiene Data'!D152))),'Data Summary'!DQ158="Yes"),OFFSET('Hygiene Data'!$D$9,0,10*ROW('Hygiene Data'!D152)),NA())</f>
        <v>#N/A</v>
      </c>
      <c r="BC158" s="101" t="e">
        <f ca="true">+IF(AND(ISNUMBER(OFFSET('Hygiene Data'!$E$5,0,10*ROW('Hygiene Data'!E152))),'Data Summary'!DR158="Yes"),OFFSET('Hygiene Data'!$E$5,0,10*ROW('Hygiene Data'!E152)),NA())</f>
        <v>#N/A</v>
      </c>
      <c r="BD158" s="101" t="e">
        <f ca="true">+IF(AND(ISNUMBER(OFFSET('Hygiene Data'!$E$7,0,10*ROW('Hygiene Data'!E152))),'Data Summary'!DS158="Yes"),OFFSET('Hygiene Data'!$E$7,0,10*ROW('Hygiene Data'!E152)),NA())</f>
        <v>#N/A</v>
      </c>
      <c r="BE158" s="101" t="e">
        <f ca="true">+IF(AND(ISNUMBER(OFFSET('Hygiene Data'!$E$9,0,10*ROW('Hygiene Data'!E152))),'Data Summary'!DT158="Yes"),OFFSET('Hygiene Data'!$E$9,0,10*ROW('Hygiene Data'!E152)),NA())</f>
        <v>#N/A</v>
      </c>
      <c r="BF158" s="101" t="e">
        <f ca="true">+IF(AND(ISNUMBER(OFFSET('Hygiene Data'!$F$5,0,10*ROW('Hygiene Data'!F152))),'Data Summary'!DU158="Yes"),OFFSET('Hygiene Data'!$F$5,0,10*ROW('Hygiene Data'!F152)),NA())</f>
        <v>#N/A</v>
      </c>
      <c r="BG158" s="101" t="e">
        <f ca="true">+IF(AND(ISNUMBER(OFFSET('Hygiene Data'!$F$7,0,10*ROW('Hygiene Data'!F152))),'Data Summary'!DV158="Yes"),OFFSET('Hygiene Data'!$F$7,0,10*ROW('Hygiene Data'!F152)),NA())</f>
        <v>#N/A</v>
      </c>
      <c r="BH158" s="101" t="e">
        <f ca="true">+IF(AND(ISNUMBER(OFFSET('Hygiene Data'!$F$9,0,10*ROW('Hygiene Data'!F152))),'Data Summary'!DW158="Yes"),OFFSET('Hygiene Data'!$F$9,0,10*ROW('Hygiene Data'!F152)),NA())</f>
        <v>#N/A</v>
      </c>
      <c r="BI158" s="101" t="e">
        <f ca="true">+IF(AND(ISNUMBER(OFFSET('Hygiene Data'!$G$5,0,10*ROW('Hygiene Data'!G152))),'Data Summary'!DX158="Yes"),OFFSET('Hygiene Data'!$G$5,0,10*ROW('Hygiene Data'!G152)),NA())</f>
        <v>#N/A</v>
      </c>
      <c r="BJ158" s="101" t="e">
        <f ca="true">+IF(AND(ISNUMBER(OFFSET('Hygiene Data'!$G$7,0,10*ROW('Hygiene Data'!G152))),'Data Summary'!DY158="Yes"),OFFSET('Hygiene Data'!$G$7,0,10*ROW('Hygiene Data'!G152)),NA())</f>
        <v>#N/A</v>
      </c>
      <c r="BK158" s="101" t="e">
        <f ca="true">+IF(AND(ISNUMBER(OFFSET('Hygiene Data'!$G$9,0,10*ROW('Hygiene Data'!G152))),'Data Summary'!DZ158="Yes"),OFFSET('Hygiene Data'!$G$9,0,10*ROW('Hygiene Data'!G152)),NA())</f>
        <v>#N/A</v>
      </c>
      <c r="BL158" s="101" t="e">
        <f ca="true">+IF(AND(ISNUMBER(OFFSET('Hygiene Data'!$H$5,0,10*ROW('Hygiene Data'!H152))),'Data Summary'!EA158="Yes"),OFFSET('Hygiene Data'!$H$5,0,10*ROW('Hygiene Data'!H152)),NA())</f>
        <v>#N/A</v>
      </c>
      <c r="BM158" s="101" t="e">
        <f ca="true">+IF(AND(ISNUMBER(OFFSET('Hygiene Data'!$H$7,0,10*ROW('Hygiene Data'!H152))),'Data Summary'!EB158="Yes"),OFFSET('Hygiene Data'!$H$7,0,10*ROW('Hygiene Data'!H152)),NA())</f>
        <v>#N/A</v>
      </c>
      <c r="BN158" s="101" t="e">
        <f ca="true">+IF(AND(ISNUMBER(OFFSET('Hygiene Data'!$H$9,0,10*ROW('Hygiene Data'!H152))),'Data Summary'!EC158="Yes"),OFFSET('Hygiene Data'!$H$9,0,10*ROW('Hygiene Data'!H152)),NA())</f>
        <v>#N/A</v>
      </c>
      <c r="BO158" s="101" t="e">
        <f ca="true">+IF(AND(ISNUMBER(OFFSET('Hygiene Data'!$I$5,0,10*ROW('Hygiene Data'!I152))),'Data Summary'!ED158="Yes"),OFFSET('Hygiene Data'!$I$5,0,10*ROW('Hygiene Data'!I152)),NA())</f>
        <v>#N/A</v>
      </c>
      <c r="BP158" s="101" t="e">
        <f ca="true">+IF(AND(ISNUMBER(OFFSET('Hygiene Data'!$I$7,0,10*ROW('Hygiene Data'!I152))),'Data Summary'!EE158="Yes"),OFFSET('Hygiene Data'!$I$7,0,10*ROW('Hygiene Data'!I152)),NA())</f>
        <v>#N/A</v>
      </c>
      <c r="BQ158" s="101" t="e">
        <f ca="true">+IF(AND(ISNUMBER(OFFSET('Hygiene Data'!$I$9,0,10*ROW('Hygiene Data'!I152))),'Data Summary'!EF158="Yes"),OFFSET('Hygiene Data'!$I$9,0,10*ROW('Hygiene Data'!I152)),NA())</f>
        <v>#N/A</v>
      </c>
    </row>
    <row xmlns:x14ac="http://schemas.microsoft.com/office/spreadsheetml/2009/9/ac" r="159" x14ac:dyDescent="0.2">
      <c r="A159" s="362" t="e">
        <f ca="true">+RIGHT('Data Summary'!A159,LEN('Data Summary'!A159)-9)</f>
        <v>#VALUE!</v>
      </c>
      <c r="B159" s="38" t="str">
        <f ca="true">+IF(ISTEXT('Data Summary'!B159),'Data Summary'!B159,"")</f>
        <v/>
      </c>
      <c r="C159" s="361" t="e">
        <f ca="true">+VALUE('Data Summary'!C159)</f>
        <v>#VALUE!</v>
      </c>
      <c r="D159" s="99" t="e">
        <f ca="true">+IF(AND(ISNUMBER(OFFSET('Water Data'!$D$4,0,10*ROW('Water Data'!D153))),'Data Summary'!BS159="Yes"),100-OFFSET('Water Data'!$D$4,0,10*ROW('Water Data'!D153)),NA())</f>
        <v>#N/A</v>
      </c>
      <c r="E159" s="99" t="e">
        <f ca="true">+IF(AND(ISNUMBER(OFFSET('Water Data'!$D$6,0,10*ROW('Water Data'!D153))),'Data Summary'!BT159="Yes"),OFFSET('Water Data'!$D$6,0,10*ROW('Water Data'!D153)),NA())</f>
        <v>#N/A</v>
      </c>
      <c r="F159" s="99" t="e">
        <f ca="true">+IF(AND(ISNUMBER(OFFSET('Water Data'!$D$9,0,10*ROW('Water Data'!D153))),'Data Summary'!BU159="Yes"),OFFSET('Water Data'!$D$9,0,10*ROW('Water Data'!D153)),NA())</f>
        <v>#N/A</v>
      </c>
      <c r="G159" s="99" t="e">
        <f ca="true">+IF(AND(ISNUMBER(OFFSET('Water Data'!$E$4,0,10*ROW('Water Data'!E153))),'Data Summary'!BV159="Yes"),100-OFFSET('Water Data'!$E$4,0,10*ROW('Water Data'!E153)),NA())</f>
        <v>#N/A</v>
      </c>
      <c r="H159" s="99" t="e">
        <f ca="true">+IF(AND(ISNUMBER(OFFSET('Water Data'!$E$6,0,10*ROW('Water Data'!E153))),'Data Summary'!BW159="Yes"),OFFSET('Water Data'!$E$6,0,10*ROW('Water Data'!E153)),NA())</f>
        <v>#N/A</v>
      </c>
      <c r="I159" s="99" t="e">
        <f ca="true">+IF(AND(ISNUMBER(OFFSET('Water Data'!$E$9,0,10*ROW('Water Data'!E153))),'Data Summary'!BX159="Yes"),OFFSET('Water Data'!$E$9,0,10*ROW('Water Data'!E153)),NA())</f>
        <v>#N/A</v>
      </c>
      <c r="J159" s="99" t="e">
        <f ca="true">+IF(AND(ISNUMBER(OFFSET('Water Data'!$F$4,0,10*ROW('Water Data'!F153))),'Data Summary'!BY159="Yes"),100-OFFSET('Water Data'!$F$4,0,10*ROW('Water Data'!F153)),NA())</f>
        <v>#N/A</v>
      </c>
      <c r="K159" s="99" t="e">
        <f ca="true">+IF(AND(ISNUMBER(OFFSET('Water Data'!$F$6,0,10*ROW('Water Data'!F153))),'Data Summary'!BZ159="Yes"),OFFSET('Water Data'!$F$6,0,10*ROW('Water Data'!F153)),NA())</f>
        <v>#N/A</v>
      </c>
      <c r="L159" s="99" t="e">
        <f ca="true">+IF(AND(ISNUMBER(OFFSET('Water Data'!$F$9,0,10*ROW('Water Data'!F153))),'Data Summary'!CA159="Yes"),OFFSET('Water Data'!$F$9,0,10*ROW('Water Data'!F153)),NA())</f>
        <v>#N/A</v>
      </c>
      <c r="M159" s="99" t="e">
        <f ca="true">+IF(AND(ISNUMBER(OFFSET('Water Data'!$G$4,0,10*ROW('Water Data'!G153))),'Data Summary'!CB159="Yes"),100-OFFSET('Water Data'!$G$4,0,10*ROW('Water Data'!G153)),NA())</f>
        <v>#N/A</v>
      </c>
      <c r="N159" s="99" t="e">
        <f ca="true">+IF(AND(ISNUMBER(OFFSET('Water Data'!$G$6,0,10*ROW('Water Data'!G153))),'Data Summary'!CC159="Yes"),OFFSET('Water Data'!$G$6,0,10*ROW('Water Data'!G153)),NA())</f>
        <v>#N/A</v>
      </c>
      <c r="O159" s="99" t="e">
        <f ca="true">+IF(AND(ISNUMBER(OFFSET('Water Data'!$G$9,0,10*ROW('Water Data'!G153))),'Data Summary'!CD159="Yes"),OFFSET('Water Data'!$G$9,0,10*ROW('Water Data'!G153)),NA())</f>
        <v>#N/A</v>
      </c>
      <c r="P159" s="99" t="e">
        <f ca="true">+IF(AND(ISNUMBER(OFFSET('Water Data'!$H$4,0,10*ROW('Water Data'!H153))),'Data Summary'!CE159="Yes"),100-OFFSET('Water Data'!$H$4,0,10*ROW('Water Data'!H153)),NA())</f>
        <v>#N/A</v>
      </c>
      <c r="Q159" s="99" t="e">
        <f ca="true">+IF(AND(ISNUMBER(OFFSET('Water Data'!$H$6,0,10*ROW('Water Data'!H153))),'Data Summary'!CF159="Yes"),OFFSET('Water Data'!$H$6,0,10*ROW('Water Data'!H153)),NA())</f>
        <v>#N/A</v>
      </c>
      <c r="R159" s="99" t="e">
        <f ca="true">+IF(AND(ISNUMBER(OFFSET('Water Data'!$H$9,0,10*ROW('Water Data'!H153))),'Data Summary'!CG159="Yes"),OFFSET('Water Data'!$H$9,0,10*ROW('Water Data'!H153)),NA())</f>
        <v>#N/A</v>
      </c>
      <c r="S159" s="99" t="e">
        <f ca="true">+IF(AND(ISNUMBER(OFFSET('Water Data'!$I$4,0,10*ROW('Water Data'!I153))),'Data Summary'!CH159="Yes"),100-OFFSET('Water Data'!$I$4,0,10*ROW('Water Data'!I153)),NA())</f>
        <v>#N/A</v>
      </c>
      <c r="T159" s="99" t="e">
        <f ca="true">+IF(AND(ISNUMBER(OFFSET('Water Data'!$I$6,0,10*ROW('Water Data'!I153))),'Data Summary'!CI159="Yes"),OFFSET('Water Data'!$I$6,0,10*ROW('Water Data'!I153)),NA())</f>
        <v>#N/A</v>
      </c>
      <c r="U159" s="99" t="e">
        <f ca="true">+IF(AND(ISNUMBER(OFFSET('Water Data'!$I$9,0,10*ROW('Water Data'!I153))),'Data Summary'!CJ159="Yes"),OFFSET('Water Data'!$I$9,0,10*ROW('Water Data'!I153)),NA())</f>
        <v>#N/A</v>
      </c>
      <c r="V159" s="100" t="e">
        <f ca="true">+IF(AND(ISNUMBER(OFFSET('Sanitation Data'!$D$4,0,10*ROW('Sanitation Data'!D153))),'Data Summary'!CK159="Yes"),100-OFFSET('Sanitation Data'!$D$4,0,10*ROW('Sanitation Data'!D153)),NA())</f>
        <v>#N/A</v>
      </c>
      <c r="W159" s="100" t="e">
        <f ca="true">+IF(AND(ISNUMBER(OFFSET('Sanitation Data'!$D$6,0,10*ROW('Sanitation Data'!D153))),'Data Summary'!CL159="Yes"),OFFSET('Sanitation Data'!$D$6,0,10*ROW('Sanitation Data'!D153)),NA())</f>
        <v>#N/A</v>
      </c>
      <c r="X159" s="100" t="e">
        <f ca="true">+IF(AND(ISNUMBER(OFFSET('Sanitation Data'!$D$10,0,10*ROW('Sanitation Data'!D153))),'Data Summary'!CM159="Yes"),OFFSET('Sanitation Data'!$D$10,0,10*ROW('Sanitation Data'!D153)),NA())</f>
        <v>#N/A</v>
      </c>
      <c r="Y159" s="100" t="e">
        <f ca="true">+IF(AND(ISNUMBER(OFFSET('Sanitation Data'!$D$11,0,10*ROW('Sanitation Data'!D153))),'Data Summary'!CN159="Yes"),OFFSET('Sanitation Data'!$D$11,0,10*ROW('Sanitation Data'!D153)),NA())</f>
        <v>#N/A</v>
      </c>
      <c r="Z159" s="100" t="e">
        <f ca="true">+IF(AND(ISNUMBER(OFFSET('Sanitation Data'!$D$12,0,10*ROW('Sanitation Data'!D153))),'Data Summary'!CO159="Yes"),OFFSET('Sanitation Data'!$D$12,0,10*ROW('Sanitation Data'!D153)),NA())</f>
        <v>#N/A</v>
      </c>
      <c r="AA159" s="100" t="e">
        <f ca="true">+IF(AND(ISNUMBER(OFFSET('Sanitation Data'!$E$4,0,10*ROW('Sanitation Data'!E153))),'Data Summary'!CP159="Yes"),100-OFFSET('Sanitation Data'!$E$4,0,10*ROW('Sanitation Data'!E153)),NA())</f>
        <v>#N/A</v>
      </c>
      <c r="AB159" s="100" t="e">
        <f ca="true">+IF(AND(ISNUMBER(OFFSET('Sanitation Data'!$E$6,0,10*ROW('Sanitation Data'!E153))),'Data Summary'!CQ159="Yes"),OFFSET('Sanitation Data'!$E$6,0,10*ROW('Sanitation Data'!E153)),NA())</f>
        <v>#N/A</v>
      </c>
      <c r="AC159" s="100" t="e">
        <f ca="true">+IF(AND(ISNUMBER(OFFSET('Sanitation Data'!$E$10,0,10*ROW('Sanitation Data'!E153))),'Data Summary'!CR159="Yes"),OFFSET('Sanitation Data'!$E$10,0,10*ROW('Sanitation Data'!E153)),NA())</f>
        <v>#N/A</v>
      </c>
      <c r="AD159" s="100" t="e">
        <f ca="true">+IF(AND(ISNUMBER(OFFSET('Sanitation Data'!$E$11,0,10*ROW('Sanitation Data'!E153))),'Data Summary'!CS159="Yes"),OFFSET('Sanitation Data'!$E$11,0,10*ROW('Sanitation Data'!E153)),NA())</f>
        <v>#N/A</v>
      </c>
      <c r="AE159" s="100" t="e">
        <f ca="true">+IF(AND(ISNUMBER(OFFSET('Sanitation Data'!$E$12,0,10*ROW('Sanitation Data'!E153))),'Data Summary'!CT159="Yes"),OFFSET('Sanitation Data'!$E$12,0,10*ROW('Sanitation Data'!E153)),NA())</f>
        <v>#N/A</v>
      </c>
      <c r="AF159" s="100" t="e">
        <f ca="true">+IF(AND(ISNUMBER(OFFSET('Sanitation Data'!$F$4,0,10*ROW('Sanitation Data'!F153))),'Data Summary'!CU159="Yes"),100-OFFSET('Sanitation Data'!$F$4,0,10*ROW('Sanitation Data'!F153)),NA())</f>
        <v>#N/A</v>
      </c>
      <c r="AG159" s="100" t="e">
        <f ca="true">+IF(AND(ISNUMBER(OFFSET('Sanitation Data'!$F$6,0,10*ROW('Sanitation Data'!F153))),'Data Summary'!CV159="Yes"),OFFSET('Sanitation Data'!$F$6,0,10*ROW('Sanitation Data'!F153)),NA())</f>
        <v>#N/A</v>
      </c>
      <c r="AH159" s="100" t="e">
        <f ca="true">+IF(AND(ISNUMBER(OFFSET('Sanitation Data'!$F$10,0,10*ROW('Sanitation Data'!F153))),'Data Summary'!CW159="Yes"),OFFSET('Sanitation Data'!$F$10,0,10*ROW('Sanitation Data'!F153)),NA())</f>
        <v>#N/A</v>
      </c>
      <c r="AI159" s="100" t="e">
        <f ca="true">+IF(AND(ISNUMBER(OFFSET('Sanitation Data'!$F$11,0,10*ROW('Sanitation Data'!F153))),'Data Summary'!CX159="Yes"),OFFSET('Sanitation Data'!$F$11,0,10*ROW('Sanitation Data'!F153)),NA())</f>
        <v>#N/A</v>
      </c>
      <c r="AJ159" s="100" t="e">
        <f ca="true">+IF(AND(ISNUMBER(OFFSET('Sanitation Data'!$F$12,0,10*ROW('Sanitation Data'!F153))),'Data Summary'!CY159="Yes"),OFFSET('Sanitation Data'!$F$12,0,10*ROW('Sanitation Data'!F153)),NA())</f>
        <v>#N/A</v>
      </c>
      <c r="AK159" s="100" t="e">
        <f ca="true">+IF(AND(ISNUMBER(OFFSET('Sanitation Data'!$G$4,0,10*ROW('Sanitation Data'!G153))),'Data Summary'!CZ159="Yes"),100-OFFSET('Sanitation Data'!$G$4,0,10*ROW('Sanitation Data'!G153)),NA())</f>
        <v>#N/A</v>
      </c>
      <c r="AL159" s="100" t="e">
        <f ca="true">+IF(AND(ISNUMBER(OFFSET('Sanitation Data'!$G$6,0,10*ROW('Sanitation Data'!G153))),'Data Summary'!DA159="Yes"),OFFSET('Sanitation Data'!$G$6,0,10*ROW('Sanitation Data'!G153)),NA())</f>
        <v>#N/A</v>
      </c>
      <c r="AM159" s="100" t="e">
        <f ca="true">+IF(AND(ISNUMBER(OFFSET('Sanitation Data'!$G$10,0,10*ROW('Sanitation Data'!G153))),'Data Summary'!DB159="Yes"),OFFSET('Sanitation Data'!$G$10,0,10*ROW('Sanitation Data'!G153)),NA())</f>
        <v>#N/A</v>
      </c>
      <c r="AN159" s="100" t="e">
        <f ca="true">+IF(AND(ISNUMBER(OFFSET('Sanitation Data'!$G$11,0,10*ROW('Sanitation Data'!G153))),'Data Summary'!DC159="Yes"),OFFSET('Sanitation Data'!$G$11,0,10*ROW('Sanitation Data'!G153)),NA())</f>
        <v>#N/A</v>
      </c>
      <c r="AO159" s="100" t="e">
        <f ca="true">+IF(AND(ISNUMBER(OFFSET('Sanitation Data'!$G$12,0,10*ROW('Sanitation Data'!G153))),'Data Summary'!DD159="Yes"),OFFSET('Sanitation Data'!$G$12,0,10*ROW('Sanitation Data'!G153)),NA())</f>
        <v>#N/A</v>
      </c>
      <c r="AP159" s="100" t="e">
        <f ca="true">+IF(AND(ISNUMBER(OFFSET('Sanitation Data'!$H$4,0,10*ROW('Sanitation Data'!H153))),'Data Summary'!DE159="Yes"),100-OFFSET('Sanitation Data'!$H$4,0,10*ROW('Sanitation Data'!H153)),NA())</f>
        <v>#N/A</v>
      </c>
      <c r="AQ159" s="100" t="e">
        <f ca="true">+IF(AND(ISNUMBER(OFFSET('Sanitation Data'!$H$6,0,10*ROW('Sanitation Data'!H153))),'Data Summary'!DF159="Yes"),OFFSET('Sanitation Data'!$H$6,0,10*ROW('Sanitation Data'!H153)),NA())</f>
        <v>#N/A</v>
      </c>
      <c r="AR159" s="100" t="e">
        <f ca="true">+IF(AND(ISNUMBER(OFFSET('Sanitation Data'!$H$10,0,10*ROW('Sanitation Data'!H153))),'Data Summary'!DG159="Yes"),OFFSET('Sanitation Data'!$H$10,0,10*ROW('Sanitation Data'!H153)),NA())</f>
        <v>#N/A</v>
      </c>
      <c r="AS159" s="100" t="e">
        <f ca="true">+IF(AND(ISNUMBER(OFFSET('Sanitation Data'!$H$11,0,10*ROW('Sanitation Data'!H153))),'Data Summary'!DH159="Yes"),OFFSET('Sanitation Data'!$H$11,0,10*ROW('Sanitation Data'!H153)),NA())</f>
        <v>#N/A</v>
      </c>
      <c r="AT159" s="100" t="e">
        <f ca="true">+IF(AND(ISNUMBER(OFFSET('Sanitation Data'!$H$12,0,10*ROW('Sanitation Data'!H153))),'Data Summary'!DI159="Yes"),OFFSET('Sanitation Data'!$H$12,0,10*ROW('Sanitation Data'!H153)),NA())</f>
        <v>#N/A</v>
      </c>
      <c r="AU159" s="100" t="e">
        <f ca="true">+IF(AND(ISNUMBER(OFFSET('Sanitation Data'!$I$4,0,10*ROW('Sanitation Data'!I153))),'Data Summary'!DJ159="Yes"),100-OFFSET('Sanitation Data'!$I$4,0,10*ROW('Sanitation Data'!I153)),NA())</f>
        <v>#N/A</v>
      </c>
      <c r="AV159" s="100" t="e">
        <f ca="true">+IF(AND(ISNUMBER(OFFSET('Sanitation Data'!$I$6,0,10*ROW('Sanitation Data'!I153))),'Data Summary'!DK159="Yes"),OFFSET('Sanitation Data'!$I$6,0,10*ROW('Sanitation Data'!I153)),NA())</f>
        <v>#N/A</v>
      </c>
      <c r="AW159" s="100" t="e">
        <f ca="true">+IF(AND(ISNUMBER(OFFSET('Sanitation Data'!$I$10,0,10*ROW('Sanitation Data'!I153))),'Data Summary'!DL159="Yes"),OFFSET('Sanitation Data'!$I$10,0,10*ROW('Sanitation Data'!I153)),NA())</f>
        <v>#N/A</v>
      </c>
      <c r="AX159" s="100" t="e">
        <f ca="true">+IF(AND(ISNUMBER(OFFSET('Sanitation Data'!$I$11,0,10*ROW('Sanitation Data'!I153))),'Data Summary'!DM159="Yes"),OFFSET('Sanitation Data'!$I$11,0,10*ROW('Sanitation Data'!I153)),NA())</f>
        <v>#N/A</v>
      </c>
      <c r="AY159" s="100" t="e">
        <f ca="true">+IF(AND(ISNUMBER(OFFSET('Sanitation Data'!$I$12,0,10*ROW('Sanitation Data'!I153))),'Data Summary'!DN159="Yes"),OFFSET('Sanitation Data'!$I$12,0,10*ROW('Sanitation Data'!I153)),NA())</f>
        <v>#N/A</v>
      </c>
      <c r="AZ159" s="101" t="e">
        <f ca="true">+IF(AND(ISNUMBER(OFFSET('Hygiene Data'!$D$5,0,10*ROW('Hygiene Data'!D153))),'Data Summary'!DO159="Yes"),OFFSET('Hygiene Data'!$D$5,0,10*ROW('Hygiene Data'!D153)),NA())</f>
        <v>#N/A</v>
      </c>
      <c r="BA159" s="101" t="e">
        <f ca="true">+IF(AND(ISNUMBER(OFFSET('Hygiene Data'!$D$7,0,10*ROW('Hygiene Data'!D153))),'Data Summary'!DP159="Yes"),OFFSET('Hygiene Data'!$D$7,0,10*ROW('Hygiene Data'!D153)),NA())</f>
        <v>#N/A</v>
      </c>
      <c r="BB159" s="101" t="e">
        <f ca="true">+IF(AND(ISNUMBER(OFFSET('Hygiene Data'!$D$9,0,10*ROW('Hygiene Data'!D153))),'Data Summary'!DQ159="Yes"),OFFSET('Hygiene Data'!$D$9,0,10*ROW('Hygiene Data'!D153)),NA())</f>
        <v>#N/A</v>
      </c>
      <c r="BC159" s="101" t="e">
        <f ca="true">+IF(AND(ISNUMBER(OFFSET('Hygiene Data'!$E$5,0,10*ROW('Hygiene Data'!E153))),'Data Summary'!DR159="Yes"),OFFSET('Hygiene Data'!$E$5,0,10*ROW('Hygiene Data'!E153)),NA())</f>
        <v>#N/A</v>
      </c>
      <c r="BD159" s="101" t="e">
        <f ca="true">+IF(AND(ISNUMBER(OFFSET('Hygiene Data'!$E$7,0,10*ROW('Hygiene Data'!E153))),'Data Summary'!DS159="Yes"),OFFSET('Hygiene Data'!$E$7,0,10*ROW('Hygiene Data'!E153)),NA())</f>
        <v>#N/A</v>
      </c>
      <c r="BE159" s="101" t="e">
        <f ca="true">+IF(AND(ISNUMBER(OFFSET('Hygiene Data'!$E$9,0,10*ROW('Hygiene Data'!E153))),'Data Summary'!DT159="Yes"),OFFSET('Hygiene Data'!$E$9,0,10*ROW('Hygiene Data'!E153)),NA())</f>
        <v>#N/A</v>
      </c>
      <c r="BF159" s="101" t="e">
        <f ca="true">+IF(AND(ISNUMBER(OFFSET('Hygiene Data'!$F$5,0,10*ROW('Hygiene Data'!F153))),'Data Summary'!DU159="Yes"),OFFSET('Hygiene Data'!$F$5,0,10*ROW('Hygiene Data'!F153)),NA())</f>
        <v>#N/A</v>
      </c>
      <c r="BG159" s="101" t="e">
        <f ca="true">+IF(AND(ISNUMBER(OFFSET('Hygiene Data'!$F$7,0,10*ROW('Hygiene Data'!F153))),'Data Summary'!DV159="Yes"),OFFSET('Hygiene Data'!$F$7,0,10*ROW('Hygiene Data'!F153)),NA())</f>
        <v>#N/A</v>
      </c>
      <c r="BH159" s="101" t="e">
        <f ca="true">+IF(AND(ISNUMBER(OFFSET('Hygiene Data'!$F$9,0,10*ROW('Hygiene Data'!F153))),'Data Summary'!DW159="Yes"),OFFSET('Hygiene Data'!$F$9,0,10*ROW('Hygiene Data'!F153)),NA())</f>
        <v>#N/A</v>
      </c>
      <c r="BI159" s="101" t="e">
        <f ca="true">+IF(AND(ISNUMBER(OFFSET('Hygiene Data'!$G$5,0,10*ROW('Hygiene Data'!G153))),'Data Summary'!DX159="Yes"),OFFSET('Hygiene Data'!$G$5,0,10*ROW('Hygiene Data'!G153)),NA())</f>
        <v>#N/A</v>
      </c>
      <c r="BJ159" s="101" t="e">
        <f ca="true">+IF(AND(ISNUMBER(OFFSET('Hygiene Data'!$G$7,0,10*ROW('Hygiene Data'!G153))),'Data Summary'!DY159="Yes"),OFFSET('Hygiene Data'!$G$7,0,10*ROW('Hygiene Data'!G153)),NA())</f>
        <v>#N/A</v>
      </c>
      <c r="BK159" s="101" t="e">
        <f ca="true">+IF(AND(ISNUMBER(OFFSET('Hygiene Data'!$G$9,0,10*ROW('Hygiene Data'!G153))),'Data Summary'!DZ159="Yes"),OFFSET('Hygiene Data'!$G$9,0,10*ROW('Hygiene Data'!G153)),NA())</f>
        <v>#N/A</v>
      </c>
      <c r="BL159" s="101" t="e">
        <f ca="true">+IF(AND(ISNUMBER(OFFSET('Hygiene Data'!$H$5,0,10*ROW('Hygiene Data'!H153))),'Data Summary'!EA159="Yes"),OFFSET('Hygiene Data'!$H$5,0,10*ROW('Hygiene Data'!H153)),NA())</f>
        <v>#N/A</v>
      </c>
      <c r="BM159" s="101" t="e">
        <f ca="true">+IF(AND(ISNUMBER(OFFSET('Hygiene Data'!$H$7,0,10*ROW('Hygiene Data'!H153))),'Data Summary'!EB159="Yes"),OFFSET('Hygiene Data'!$H$7,0,10*ROW('Hygiene Data'!H153)),NA())</f>
        <v>#N/A</v>
      </c>
      <c r="BN159" s="101" t="e">
        <f ca="true">+IF(AND(ISNUMBER(OFFSET('Hygiene Data'!$H$9,0,10*ROW('Hygiene Data'!H153))),'Data Summary'!EC159="Yes"),OFFSET('Hygiene Data'!$H$9,0,10*ROW('Hygiene Data'!H153)),NA())</f>
        <v>#N/A</v>
      </c>
      <c r="BO159" s="101" t="e">
        <f ca="true">+IF(AND(ISNUMBER(OFFSET('Hygiene Data'!$I$5,0,10*ROW('Hygiene Data'!I153))),'Data Summary'!ED159="Yes"),OFFSET('Hygiene Data'!$I$5,0,10*ROW('Hygiene Data'!I153)),NA())</f>
        <v>#N/A</v>
      </c>
      <c r="BP159" s="101" t="e">
        <f ca="true">+IF(AND(ISNUMBER(OFFSET('Hygiene Data'!$I$7,0,10*ROW('Hygiene Data'!I153))),'Data Summary'!EE159="Yes"),OFFSET('Hygiene Data'!$I$7,0,10*ROW('Hygiene Data'!I153)),NA())</f>
        <v>#N/A</v>
      </c>
      <c r="BQ159" s="101" t="e">
        <f ca="true">+IF(AND(ISNUMBER(OFFSET('Hygiene Data'!$I$9,0,10*ROW('Hygiene Data'!I153))),'Data Summary'!EF159="Yes"),OFFSET('Hygiene Data'!$I$9,0,10*ROW('Hygiene Data'!I153)),NA())</f>
        <v>#N/A</v>
      </c>
    </row>
    <row xmlns:x14ac="http://schemas.microsoft.com/office/spreadsheetml/2009/9/ac" r="160" x14ac:dyDescent="0.2">
      <c r="A160" s="362" t="e">
        <f ca="true">+RIGHT('Data Summary'!A160,LEN('Data Summary'!A160)-9)</f>
        <v>#VALUE!</v>
      </c>
      <c r="B160" s="38" t="str">
        <f ca="true">+IF(ISTEXT('Data Summary'!B160),'Data Summary'!B160,"")</f>
        <v/>
      </c>
      <c r="C160" s="361" t="e">
        <f ca="true">+VALUE('Data Summary'!C160)</f>
        <v>#VALUE!</v>
      </c>
      <c r="D160" s="99" t="e">
        <f ca="true">+IF(AND(ISNUMBER(OFFSET('Water Data'!$D$4,0,10*ROW('Water Data'!D154))),'Data Summary'!BS160="Yes"),100-OFFSET('Water Data'!$D$4,0,10*ROW('Water Data'!D154)),NA())</f>
        <v>#N/A</v>
      </c>
      <c r="E160" s="99" t="e">
        <f ca="true">+IF(AND(ISNUMBER(OFFSET('Water Data'!$D$6,0,10*ROW('Water Data'!D154))),'Data Summary'!BT160="Yes"),OFFSET('Water Data'!$D$6,0,10*ROW('Water Data'!D154)),NA())</f>
        <v>#N/A</v>
      </c>
      <c r="F160" s="99" t="e">
        <f ca="true">+IF(AND(ISNUMBER(OFFSET('Water Data'!$D$9,0,10*ROW('Water Data'!D154))),'Data Summary'!BU160="Yes"),OFFSET('Water Data'!$D$9,0,10*ROW('Water Data'!D154)),NA())</f>
        <v>#N/A</v>
      </c>
      <c r="G160" s="99" t="e">
        <f ca="true">+IF(AND(ISNUMBER(OFFSET('Water Data'!$E$4,0,10*ROW('Water Data'!E154))),'Data Summary'!BV160="Yes"),100-OFFSET('Water Data'!$E$4,0,10*ROW('Water Data'!E154)),NA())</f>
        <v>#N/A</v>
      </c>
      <c r="H160" s="99" t="e">
        <f ca="true">+IF(AND(ISNUMBER(OFFSET('Water Data'!$E$6,0,10*ROW('Water Data'!E154))),'Data Summary'!BW160="Yes"),OFFSET('Water Data'!$E$6,0,10*ROW('Water Data'!E154)),NA())</f>
        <v>#N/A</v>
      </c>
      <c r="I160" s="99" t="e">
        <f ca="true">+IF(AND(ISNUMBER(OFFSET('Water Data'!$E$9,0,10*ROW('Water Data'!E154))),'Data Summary'!BX160="Yes"),OFFSET('Water Data'!$E$9,0,10*ROW('Water Data'!E154)),NA())</f>
        <v>#N/A</v>
      </c>
      <c r="J160" s="99" t="e">
        <f ca="true">+IF(AND(ISNUMBER(OFFSET('Water Data'!$F$4,0,10*ROW('Water Data'!F154))),'Data Summary'!BY160="Yes"),100-OFFSET('Water Data'!$F$4,0,10*ROW('Water Data'!F154)),NA())</f>
        <v>#N/A</v>
      </c>
      <c r="K160" s="99" t="e">
        <f ca="true">+IF(AND(ISNUMBER(OFFSET('Water Data'!$F$6,0,10*ROW('Water Data'!F154))),'Data Summary'!BZ160="Yes"),OFFSET('Water Data'!$F$6,0,10*ROW('Water Data'!F154)),NA())</f>
        <v>#N/A</v>
      </c>
      <c r="L160" s="99" t="e">
        <f ca="true">+IF(AND(ISNUMBER(OFFSET('Water Data'!$F$9,0,10*ROW('Water Data'!F154))),'Data Summary'!CA160="Yes"),OFFSET('Water Data'!$F$9,0,10*ROW('Water Data'!F154)),NA())</f>
        <v>#N/A</v>
      </c>
      <c r="M160" s="99" t="e">
        <f ca="true">+IF(AND(ISNUMBER(OFFSET('Water Data'!$G$4,0,10*ROW('Water Data'!G154))),'Data Summary'!CB160="Yes"),100-OFFSET('Water Data'!$G$4,0,10*ROW('Water Data'!G154)),NA())</f>
        <v>#N/A</v>
      </c>
      <c r="N160" s="99" t="e">
        <f ca="true">+IF(AND(ISNUMBER(OFFSET('Water Data'!$G$6,0,10*ROW('Water Data'!G154))),'Data Summary'!CC160="Yes"),OFFSET('Water Data'!$G$6,0,10*ROW('Water Data'!G154)),NA())</f>
        <v>#N/A</v>
      </c>
      <c r="O160" s="99" t="e">
        <f ca="true">+IF(AND(ISNUMBER(OFFSET('Water Data'!$G$9,0,10*ROW('Water Data'!G154))),'Data Summary'!CD160="Yes"),OFFSET('Water Data'!$G$9,0,10*ROW('Water Data'!G154)),NA())</f>
        <v>#N/A</v>
      </c>
      <c r="P160" s="99" t="e">
        <f ca="true">+IF(AND(ISNUMBER(OFFSET('Water Data'!$H$4,0,10*ROW('Water Data'!H154))),'Data Summary'!CE160="Yes"),100-OFFSET('Water Data'!$H$4,0,10*ROW('Water Data'!H154)),NA())</f>
        <v>#N/A</v>
      </c>
      <c r="Q160" s="99" t="e">
        <f ca="true">+IF(AND(ISNUMBER(OFFSET('Water Data'!$H$6,0,10*ROW('Water Data'!H154))),'Data Summary'!CF160="Yes"),OFFSET('Water Data'!$H$6,0,10*ROW('Water Data'!H154)),NA())</f>
        <v>#N/A</v>
      </c>
      <c r="R160" s="99" t="e">
        <f ca="true">+IF(AND(ISNUMBER(OFFSET('Water Data'!$H$9,0,10*ROW('Water Data'!H154))),'Data Summary'!CG160="Yes"),OFFSET('Water Data'!$H$9,0,10*ROW('Water Data'!H154)),NA())</f>
        <v>#N/A</v>
      </c>
      <c r="S160" s="99" t="e">
        <f ca="true">+IF(AND(ISNUMBER(OFFSET('Water Data'!$I$4,0,10*ROW('Water Data'!I154))),'Data Summary'!CH160="Yes"),100-OFFSET('Water Data'!$I$4,0,10*ROW('Water Data'!I154)),NA())</f>
        <v>#N/A</v>
      </c>
      <c r="T160" s="99" t="e">
        <f ca="true">+IF(AND(ISNUMBER(OFFSET('Water Data'!$I$6,0,10*ROW('Water Data'!I154))),'Data Summary'!CI160="Yes"),OFFSET('Water Data'!$I$6,0,10*ROW('Water Data'!I154)),NA())</f>
        <v>#N/A</v>
      </c>
      <c r="U160" s="99" t="e">
        <f ca="true">+IF(AND(ISNUMBER(OFFSET('Water Data'!$I$9,0,10*ROW('Water Data'!I154))),'Data Summary'!CJ160="Yes"),OFFSET('Water Data'!$I$9,0,10*ROW('Water Data'!I154)),NA())</f>
        <v>#N/A</v>
      </c>
      <c r="V160" s="100" t="e">
        <f ca="true">+IF(AND(ISNUMBER(OFFSET('Sanitation Data'!$D$4,0,10*ROW('Sanitation Data'!D154))),'Data Summary'!CK160="Yes"),100-OFFSET('Sanitation Data'!$D$4,0,10*ROW('Sanitation Data'!D154)),NA())</f>
        <v>#N/A</v>
      </c>
      <c r="W160" s="100" t="e">
        <f ca="true">+IF(AND(ISNUMBER(OFFSET('Sanitation Data'!$D$6,0,10*ROW('Sanitation Data'!D154))),'Data Summary'!CL160="Yes"),OFFSET('Sanitation Data'!$D$6,0,10*ROW('Sanitation Data'!D154)),NA())</f>
        <v>#N/A</v>
      </c>
      <c r="X160" s="100" t="e">
        <f ca="true">+IF(AND(ISNUMBER(OFFSET('Sanitation Data'!$D$10,0,10*ROW('Sanitation Data'!D154))),'Data Summary'!CM160="Yes"),OFFSET('Sanitation Data'!$D$10,0,10*ROW('Sanitation Data'!D154)),NA())</f>
        <v>#N/A</v>
      </c>
      <c r="Y160" s="100" t="e">
        <f ca="true">+IF(AND(ISNUMBER(OFFSET('Sanitation Data'!$D$11,0,10*ROW('Sanitation Data'!D154))),'Data Summary'!CN160="Yes"),OFFSET('Sanitation Data'!$D$11,0,10*ROW('Sanitation Data'!D154)),NA())</f>
        <v>#N/A</v>
      </c>
      <c r="Z160" s="100" t="e">
        <f ca="true">+IF(AND(ISNUMBER(OFFSET('Sanitation Data'!$D$12,0,10*ROW('Sanitation Data'!D154))),'Data Summary'!CO160="Yes"),OFFSET('Sanitation Data'!$D$12,0,10*ROW('Sanitation Data'!D154)),NA())</f>
        <v>#N/A</v>
      </c>
      <c r="AA160" s="100" t="e">
        <f ca="true">+IF(AND(ISNUMBER(OFFSET('Sanitation Data'!$E$4,0,10*ROW('Sanitation Data'!E154))),'Data Summary'!CP160="Yes"),100-OFFSET('Sanitation Data'!$E$4,0,10*ROW('Sanitation Data'!E154)),NA())</f>
        <v>#N/A</v>
      </c>
      <c r="AB160" s="100" t="e">
        <f ca="true">+IF(AND(ISNUMBER(OFFSET('Sanitation Data'!$E$6,0,10*ROW('Sanitation Data'!E154))),'Data Summary'!CQ160="Yes"),OFFSET('Sanitation Data'!$E$6,0,10*ROW('Sanitation Data'!E154)),NA())</f>
        <v>#N/A</v>
      </c>
      <c r="AC160" s="100" t="e">
        <f ca="true">+IF(AND(ISNUMBER(OFFSET('Sanitation Data'!$E$10,0,10*ROW('Sanitation Data'!E154))),'Data Summary'!CR160="Yes"),OFFSET('Sanitation Data'!$E$10,0,10*ROW('Sanitation Data'!E154)),NA())</f>
        <v>#N/A</v>
      </c>
      <c r="AD160" s="100" t="e">
        <f ca="true">+IF(AND(ISNUMBER(OFFSET('Sanitation Data'!$E$11,0,10*ROW('Sanitation Data'!E154))),'Data Summary'!CS160="Yes"),OFFSET('Sanitation Data'!$E$11,0,10*ROW('Sanitation Data'!E154)),NA())</f>
        <v>#N/A</v>
      </c>
      <c r="AE160" s="100" t="e">
        <f ca="true">+IF(AND(ISNUMBER(OFFSET('Sanitation Data'!$E$12,0,10*ROW('Sanitation Data'!E154))),'Data Summary'!CT160="Yes"),OFFSET('Sanitation Data'!$E$12,0,10*ROW('Sanitation Data'!E154)),NA())</f>
        <v>#N/A</v>
      </c>
      <c r="AF160" s="100" t="e">
        <f ca="true">+IF(AND(ISNUMBER(OFFSET('Sanitation Data'!$F$4,0,10*ROW('Sanitation Data'!F154))),'Data Summary'!CU160="Yes"),100-OFFSET('Sanitation Data'!$F$4,0,10*ROW('Sanitation Data'!F154)),NA())</f>
        <v>#N/A</v>
      </c>
      <c r="AG160" s="100" t="e">
        <f ca="true">+IF(AND(ISNUMBER(OFFSET('Sanitation Data'!$F$6,0,10*ROW('Sanitation Data'!F154))),'Data Summary'!CV160="Yes"),OFFSET('Sanitation Data'!$F$6,0,10*ROW('Sanitation Data'!F154)),NA())</f>
        <v>#N/A</v>
      </c>
      <c r="AH160" s="100" t="e">
        <f ca="true">+IF(AND(ISNUMBER(OFFSET('Sanitation Data'!$F$10,0,10*ROW('Sanitation Data'!F154))),'Data Summary'!CW160="Yes"),OFFSET('Sanitation Data'!$F$10,0,10*ROW('Sanitation Data'!F154)),NA())</f>
        <v>#N/A</v>
      </c>
      <c r="AI160" s="100" t="e">
        <f ca="true">+IF(AND(ISNUMBER(OFFSET('Sanitation Data'!$F$11,0,10*ROW('Sanitation Data'!F154))),'Data Summary'!CX160="Yes"),OFFSET('Sanitation Data'!$F$11,0,10*ROW('Sanitation Data'!F154)),NA())</f>
        <v>#N/A</v>
      </c>
      <c r="AJ160" s="100" t="e">
        <f ca="true">+IF(AND(ISNUMBER(OFFSET('Sanitation Data'!$F$12,0,10*ROW('Sanitation Data'!F154))),'Data Summary'!CY160="Yes"),OFFSET('Sanitation Data'!$F$12,0,10*ROW('Sanitation Data'!F154)),NA())</f>
        <v>#N/A</v>
      </c>
      <c r="AK160" s="100" t="e">
        <f ca="true">+IF(AND(ISNUMBER(OFFSET('Sanitation Data'!$G$4,0,10*ROW('Sanitation Data'!G154))),'Data Summary'!CZ160="Yes"),100-OFFSET('Sanitation Data'!$G$4,0,10*ROW('Sanitation Data'!G154)),NA())</f>
        <v>#N/A</v>
      </c>
      <c r="AL160" s="100" t="e">
        <f ca="true">+IF(AND(ISNUMBER(OFFSET('Sanitation Data'!$G$6,0,10*ROW('Sanitation Data'!G154))),'Data Summary'!DA160="Yes"),OFFSET('Sanitation Data'!$G$6,0,10*ROW('Sanitation Data'!G154)),NA())</f>
        <v>#N/A</v>
      </c>
      <c r="AM160" s="100" t="e">
        <f ca="true">+IF(AND(ISNUMBER(OFFSET('Sanitation Data'!$G$10,0,10*ROW('Sanitation Data'!G154))),'Data Summary'!DB160="Yes"),OFFSET('Sanitation Data'!$G$10,0,10*ROW('Sanitation Data'!G154)),NA())</f>
        <v>#N/A</v>
      </c>
      <c r="AN160" s="100" t="e">
        <f ca="true">+IF(AND(ISNUMBER(OFFSET('Sanitation Data'!$G$11,0,10*ROW('Sanitation Data'!G154))),'Data Summary'!DC160="Yes"),OFFSET('Sanitation Data'!$G$11,0,10*ROW('Sanitation Data'!G154)),NA())</f>
        <v>#N/A</v>
      </c>
      <c r="AO160" s="100" t="e">
        <f ca="true">+IF(AND(ISNUMBER(OFFSET('Sanitation Data'!$G$12,0,10*ROW('Sanitation Data'!G154))),'Data Summary'!DD160="Yes"),OFFSET('Sanitation Data'!$G$12,0,10*ROW('Sanitation Data'!G154)),NA())</f>
        <v>#N/A</v>
      </c>
      <c r="AP160" s="100" t="e">
        <f ca="true">+IF(AND(ISNUMBER(OFFSET('Sanitation Data'!$H$4,0,10*ROW('Sanitation Data'!H154))),'Data Summary'!DE160="Yes"),100-OFFSET('Sanitation Data'!$H$4,0,10*ROW('Sanitation Data'!H154)),NA())</f>
        <v>#N/A</v>
      </c>
      <c r="AQ160" s="100" t="e">
        <f ca="true">+IF(AND(ISNUMBER(OFFSET('Sanitation Data'!$H$6,0,10*ROW('Sanitation Data'!H154))),'Data Summary'!DF160="Yes"),OFFSET('Sanitation Data'!$H$6,0,10*ROW('Sanitation Data'!H154)),NA())</f>
        <v>#N/A</v>
      </c>
      <c r="AR160" s="100" t="e">
        <f ca="true">+IF(AND(ISNUMBER(OFFSET('Sanitation Data'!$H$10,0,10*ROW('Sanitation Data'!H154))),'Data Summary'!DG160="Yes"),OFFSET('Sanitation Data'!$H$10,0,10*ROW('Sanitation Data'!H154)),NA())</f>
        <v>#N/A</v>
      </c>
      <c r="AS160" s="100" t="e">
        <f ca="true">+IF(AND(ISNUMBER(OFFSET('Sanitation Data'!$H$11,0,10*ROW('Sanitation Data'!H154))),'Data Summary'!DH160="Yes"),OFFSET('Sanitation Data'!$H$11,0,10*ROW('Sanitation Data'!H154)),NA())</f>
        <v>#N/A</v>
      </c>
      <c r="AT160" s="100" t="e">
        <f ca="true">+IF(AND(ISNUMBER(OFFSET('Sanitation Data'!$H$12,0,10*ROW('Sanitation Data'!H154))),'Data Summary'!DI160="Yes"),OFFSET('Sanitation Data'!$H$12,0,10*ROW('Sanitation Data'!H154)),NA())</f>
        <v>#N/A</v>
      </c>
      <c r="AU160" s="100" t="e">
        <f ca="true">+IF(AND(ISNUMBER(OFFSET('Sanitation Data'!$I$4,0,10*ROW('Sanitation Data'!I154))),'Data Summary'!DJ160="Yes"),100-OFFSET('Sanitation Data'!$I$4,0,10*ROW('Sanitation Data'!I154)),NA())</f>
        <v>#N/A</v>
      </c>
      <c r="AV160" s="100" t="e">
        <f ca="true">+IF(AND(ISNUMBER(OFFSET('Sanitation Data'!$I$6,0,10*ROW('Sanitation Data'!I154))),'Data Summary'!DK160="Yes"),OFFSET('Sanitation Data'!$I$6,0,10*ROW('Sanitation Data'!I154)),NA())</f>
        <v>#N/A</v>
      </c>
      <c r="AW160" s="100" t="e">
        <f ca="true">+IF(AND(ISNUMBER(OFFSET('Sanitation Data'!$I$10,0,10*ROW('Sanitation Data'!I154))),'Data Summary'!DL160="Yes"),OFFSET('Sanitation Data'!$I$10,0,10*ROW('Sanitation Data'!I154)),NA())</f>
        <v>#N/A</v>
      </c>
      <c r="AX160" s="100" t="e">
        <f ca="true">+IF(AND(ISNUMBER(OFFSET('Sanitation Data'!$I$11,0,10*ROW('Sanitation Data'!I154))),'Data Summary'!DM160="Yes"),OFFSET('Sanitation Data'!$I$11,0,10*ROW('Sanitation Data'!I154)),NA())</f>
        <v>#N/A</v>
      </c>
      <c r="AY160" s="100" t="e">
        <f ca="true">+IF(AND(ISNUMBER(OFFSET('Sanitation Data'!$I$12,0,10*ROW('Sanitation Data'!I154))),'Data Summary'!DN160="Yes"),OFFSET('Sanitation Data'!$I$12,0,10*ROW('Sanitation Data'!I154)),NA())</f>
        <v>#N/A</v>
      </c>
      <c r="AZ160" s="101" t="e">
        <f ca="true">+IF(AND(ISNUMBER(OFFSET('Hygiene Data'!$D$5,0,10*ROW('Hygiene Data'!D154))),'Data Summary'!DO160="Yes"),OFFSET('Hygiene Data'!$D$5,0,10*ROW('Hygiene Data'!D154)),NA())</f>
        <v>#N/A</v>
      </c>
      <c r="BA160" s="101" t="e">
        <f ca="true">+IF(AND(ISNUMBER(OFFSET('Hygiene Data'!$D$7,0,10*ROW('Hygiene Data'!D154))),'Data Summary'!DP160="Yes"),OFFSET('Hygiene Data'!$D$7,0,10*ROW('Hygiene Data'!D154)),NA())</f>
        <v>#N/A</v>
      </c>
      <c r="BB160" s="101" t="e">
        <f ca="true">+IF(AND(ISNUMBER(OFFSET('Hygiene Data'!$D$9,0,10*ROW('Hygiene Data'!D154))),'Data Summary'!DQ160="Yes"),OFFSET('Hygiene Data'!$D$9,0,10*ROW('Hygiene Data'!D154)),NA())</f>
        <v>#N/A</v>
      </c>
      <c r="BC160" s="101" t="e">
        <f ca="true">+IF(AND(ISNUMBER(OFFSET('Hygiene Data'!$E$5,0,10*ROW('Hygiene Data'!E154))),'Data Summary'!DR160="Yes"),OFFSET('Hygiene Data'!$E$5,0,10*ROW('Hygiene Data'!E154)),NA())</f>
        <v>#N/A</v>
      </c>
      <c r="BD160" s="101" t="e">
        <f ca="true">+IF(AND(ISNUMBER(OFFSET('Hygiene Data'!$E$7,0,10*ROW('Hygiene Data'!E154))),'Data Summary'!DS160="Yes"),OFFSET('Hygiene Data'!$E$7,0,10*ROW('Hygiene Data'!E154)),NA())</f>
        <v>#N/A</v>
      </c>
      <c r="BE160" s="101" t="e">
        <f ca="true">+IF(AND(ISNUMBER(OFFSET('Hygiene Data'!$E$9,0,10*ROW('Hygiene Data'!E154))),'Data Summary'!DT160="Yes"),OFFSET('Hygiene Data'!$E$9,0,10*ROW('Hygiene Data'!E154)),NA())</f>
        <v>#N/A</v>
      </c>
      <c r="BF160" s="101" t="e">
        <f ca="true">+IF(AND(ISNUMBER(OFFSET('Hygiene Data'!$F$5,0,10*ROW('Hygiene Data'!F154))),'Data Summary'!DU160="Yes"),OFFSET('Hygiene Data'!$F$5,0,10*ROW('Hygiene Data'!F154)),NA())</f>
        <v>#N/A</v>
      </c>
      <c r="BG160" s="101" t="e">
        <f ca="true">+IF(AND(ISNUMBER(OFFSET('Hygiene Data'!$F$7,0,10*ROW('Hygiene Data'!F154))),'Data Summary'!DV160="Yes"),OFFSET('Hygiene Data'!$F$7,0,10*ROW('Hygiene Data'!F154)),NA())</f>
        <v>#N/A</v>
      </c>
      <c r="BH160" s="101" t="e">
        <f ca="true">+IF(AND(ISNUMBER(OFFSET('Hygiene Data'!$F$9,0,10*ROW('Hygiene Data'!F154))),'Data Summary'!DW160="Yes"),OFFSET('Hygiene Data'!$F$9,0,10*ROW('Hygiene Data'!F154)),NA())</f>
        <v>#N/A</v>
      </c>
      <c r="BI160" s="101" t="e">
        <f ca="true">+IF(AND(ISNUMBER(OFFSET('Hygiene Data'!$G$5,0,10*ROW('Hygiene Data'!G154))),'Data Summary'!DX160="Yes"),OFFSET('Hygiene Data'!$G$5,0,10*ROW('Hygiene Data'!G154)),NA())</f>
        <v>#N/A</v>
      </c>
      <c r="BJ160" s="101" t="e">
        <f ca="true">+IF(AND(ISNUMBER(OFFSET('Hygiene Data'!$G$7,0,10*ROW('Hygiene Data'!G154))),'Data Summary'!DY160="Yes"),OFFSET('Hygiene Data'!$G$7,0,10*ROW('Hygiene Data'!G154)),NA())</f>
        <v>#N/A</v>
      </c>
      <c r="BK160" s="101" t="e">
        <f ca="true">+IF(AND(ISNUMBER(OFFSET('Hygiene Data'!$G$9,0,10*ROW('Hygiene Data'!G154))),'Data Summary'!DZ160="Yes"),OFFSET('Hygiene Data'!$G$9,0,10*ROW('Hygiene Data'!G154)),NA())</f>
        <v>#N/A</v>
      </c>
      <c r="BL160" s="101" t="e">
        <f ca="true">+IF(AND(ISNUMBER(OFFSET('Hygiene Data'!$H$5,0,10*ROW('Hygiene Data'!H154))),'Data Summary'!EA160="Yes"),OFFSET('Hygiene Data'!$H$5,0,10*ROW('Hygiene Data'!H154)),NA())</f>
        <v>#N/A</v>
      </c>
      <c r="BM160" s="101" t="e">
        <f ca="true">+IF(AND(ISNUMBER(OFFSET('Hygiene Data'!$H$7,0,10*ROW('Hygiene Data'!H154))),'Data Summary'!EB160="Yes"),OFFSET('Hygiene Data'!$H$7,0,10*ROW('Hygiene Data'!H154)),NA())</f>
        <v>#N/A</v>
      </c>
      <c r="BN160" s="101" t="e">
        <f ca="true">+IF(AND(ISNUMBER(OFFSET('Hygiene Data'!$H$9,0,10*ROW('Hygiene Data'!H154))),'Data Summary'!EC160="Yes"),OFFSET('Hygiene Data'!$H$9,0,10*ROW('Hygiene Data'!H154)),NA())</f>
        <v>#N/A</v>
      </c>
      <c r="BO160" s="101" t="e">
        <f ca="true">+IF(AND(ISNUMBER(OFFSET('Hygiene Data'!$I$5,0,10*ROW('Hygiene Data'!I154))),'Data Summary'!ED160="Yes"),OFFSET('Hygiene Data'!$I$5,0,10*ROW('Hygiene Data'!I154)),NA())</f>
        <v>#N/A</v>
      </c>
      <c r="BP160" s="101" t="e">
        <f ca="true">+IF(AND(ISNUMBER(OFFSET('Hygiene Data'!$I$7,0,10*ROW('Hygiene Data'!I154))),'Data Summary'!EE160="Yes"),OFFSET('Hygiene Data'!$I$7,0,10*ROW('Hygiene Data'!I154)),NA())</f>
        <v>#N/A</v>
      </c>
      <c r="BQ160" s="101" t="e">
        <f ca="true">+IF(AND(ISNUMBER(OFFSET('Hygiene Data'!$I$9,0,10*ROW('Hygiene Data'!I154))),'Data Summary'!EF160="Yes"),OFFSET('Hygiene Data'!$I$9,0,10*ROW('Hygiene Data'!I154)),NA())</f>
        <v>#N/A</v>
      </c>
    </row>
    <row xmlns:x14ac="http://schemas.microsoft.com/office/spreadsheetml/2009/9/ac" r="161" x14ac:dyDescent="0.2">
      <c r="A161" s="362" t="e">
        <f ca="true">+RIGHT('Data Summary'!A161,LEN('Data Summary'!A161)-9)</f>
        <v>#VALUE!</v>
      </c>
      <c r="B161" s="38" t="str">
        <f ca="true">+IF(ISTEXT('Data Summary'!B161),'Data Summary'!B161,"")</f>
        <v/>
      </c>
      <c r="C161" s="361" t="e">
        <f ca="true">+VALUE('Data Summary'!C161)</f>
        <v>#VALUE!</v>
      </c>
      <c r="D161" s="99" t="e">
        <f ca="true">+IF(AND(ISNUMBER(OFFSET('Water Data'!$D$4,0,10*ROW('Water Data'!D155))),'Data Summary'!BS161="Yes"),100-OFFSET('Water Data'!$D$4,0,10*ROW('Water Data'!D155)),NA())</f>
        <v>#N/A</v>
      </c>
      <c r="E161" s="99" t="e">
        <f ca="true">+IF(AND(ISNUMBER(OFFSET('Water Data'!$D$6,0,10*ROW('Water Data'!D155))),'Data Summary'!BT161="Yes"),OFFSET('Water Data'!$D$6,0,10*ROW('Water Data'!D155)),NA())</f>
        <v>#N/A</v>
      </c>
      <c r="F161" s="99" t="e">
        <f ca="true">+IF(AND(ISNUMBER(OFFSET('Water Data'!$D$9,0,10*ROW('Water Data'!D155))),'Data Summary'!BU161="Yes"),OFFSET('Water Data'!$D$9,0,10*ROW('Water Data'!D155)),NA())</f>
        <v>#N/A</v>
      </c>
      <c r="G161" s="99" t="e">
        <f ca="true">+IF(AND(ISNUMBER(OFFSET('Water Data'!$E$4,0,10*ROW('Water Data'!E155))),'Data Summary'!BV161="Yes"),100-OFFSET('Water Data'!$E$4,0,10*ROW('Water Data'!E155)),NA())</f>
        <v>#N/A</v>
      </c>
      <c r="H161" s="99" t="e">
        <f ca="true">+IF(AND(ISNUMBER(OFFSET('Water Data'!$E$6,0,10*ROW('Water Data'!E155))),'Data Summary'!BW161="Yes"),OFFSET('Water Data'!$E$6,0,10*ROW('Water Data'!E155)),NA())</f>
        <v>#N/A</v>
      </c>
      <c r="I161" s="99" t="e">
        <f ca="true">+IF(AND(ISNUMBER(OFFSET('Water Data'!$E$9,0,10*ROW('Water Data'!E155))),'Data Summary'!BX161="Yes"),OFFSET('Water Data'!$E$9,0,10*ROW('Water Data'!E155)),NA())</f>
        <v>#N/A</v>
      </c>
      <c r="J161" s="99" t="e">
        <f ca="true">+IF(AND(ISNUMBER(OFFSET('Water Data'!$F$4,0,10*ROW('Water Data'!F155))),'Data Summary'!BY161="Yes"),100-OFFSET('Water Data'!$F$4,0,10*ROW('Water Data'!F155)),NA())</f>
        <v>#N/A</v>
      </c>
      <c r="K161" s="99" t="e">
        <f ca="true">+IF(AND(ISNUMBER(OFFSET('Water Data'!$F$6,0,10*ROW('Water Data'!F155))),'Data Summary'!BZ161="Yes"),OFFSET('Water Data'!$F$6,0,10*ROW('Water Data'!F155)),NA())</f>
        <v>#N/A</v>
      </c>
      <c r="L161" s="99" t="e">
        <f ca="true">+IF(AND(ISNUMBER(OFFSET('Water Data'!$F$9,0,10*ROW('Water Data'!F155))),'Data Summary'!CA161="Yes"),OFFSET('Water Data'!$F$9,0,10*ROW('Water Data'!F155)),NA())</f>
        <v>#N/A</v>
      </c>
      <c r="M161" s="99" t="e">
        <f ca="true">+IF(AND(ISNUMBER(OFFSET('Water Data'!$G$4,0,10*ROW('Water Data'!G155))),'Data Summary'!CB161="Yes"),100-OFFSET('Water Data'!$G$4,0,10*ROW('Water Data'!G155)),NA())</f>
        <v>#N/A</v>
      </c>
      <c r="N161" s="99" t="e">
        <f ca="true">+IF(AND(ISNUMBER(OFFSET('Water Data'!$G$6,0,10*ROW('Water Data'!G155))),'Data Summary'!CC161="Yes"),OFFSET('Water Data'!$G$6,0,10*ROW('Water Data'!G155)),NA())</f>
        <v>#N/A</v>
      </c>
      <c r="O161" s="99" t="e">
        <f ca="true">+IF(AND(ISNUMBER(OFFSET('Water Data'!$G$9,0,10*ROW('Water Data'!G155))),'Data Summary'!CD161="Yes"),OFFSET('Water Data'!$G$9,0,10*ROW('Water Data'!G155)),NA())</f>
        <v>#N/A</v>
      </c>
      <c r="P161" s="99" t="e">
        <f ca="true">+IF(AND(ISNUMBER(OFFSET('Water Data'!$H$4,0,10*ROW('Water Data'!H155))),'Data Summary'!CE161="Yes"),100-OFFSET('Water Data'!$H$4,0,10*ROW('Water Data'!H155)),NA())</f>
        <v>#N/A</v>
      </c>
      <c r="Q161" s="99" t="e">
        <f ca="true">+IF(AND(ISNUMBER(OFFSET('Water Data'!$H$6,0,10*ROW('Water Data'!H155))),'Data Summary'!CF161="Yes"),OFFSET('Water Data'!$H$6,0,10*ROW('Water Data'!H155)),NA())</f>
        <v>#N/A</v>
      </c>
      <c r="R161" s="99" t="e">
        <f ca="true">+IF(AND(ISNUMBER(OFFSET('Water Data'!$H$9,0,10*ROW('Water Data'!H155))),'Data Summary'!CG161="Yes"),OFFSET('Water Data'!$H$9,0,10*ROW('Water Data'!H155)),NA())</f>
        <v>#N/A</v>
      </c>
      <c r="S161" s="99" t="e">
        <f ca="true">+IF(AND(ISNUMBER(OFFSET('Water Data'!$I$4,0,10*ROW('Water Data'!I155))),'Data Summary'!CH161="Yes"),100-OFFSET('Water Data'!$I$4,0,10*ROW('Water Data'!I155)),NA())</f>
        <v>#N/A</v>
      </c>
      <c r="T161" s="99" t="e">
        <f ca="true">+IF(AND(ISNUMBER(OFFSET('Water Data'!$I$6,0,10*ROW('Water Data'!I155))),'Data Summary'!CI161="Yes"),OFFSET('Water Data'!$I$6,0,10*ROW('Water Data'!I155)),NA())</f>
        <v>#N/A</v>
      </c>
      <c r="U161" s="99" t="e">
        <f ca="true">+IF(AND(ISNUMBER(OFFSET('Water Data'!$I$9,0,10*ROW('Water Data'!I155))),'Data Summary'!CJ161="Yes"),OFFSET('Water Data'!$I$9,0,10*ROW('Water Data'!I155)),NA())</f>
        <v>#N/A</v>
      </c>
      <c r="V161" s="100" t="e">
        <f ca="true">+IF(AND(ISNUMBER(OFFSET('Sanitation Data'!$D$4,0,10*ROW('Sanitation Data'!D155))),'Data Summary'!CK161="Yes"),100-OFFSET('Sanitation Data'!$D$4,0,10*ROW('Sanitation Data'!D155)),NA())</f>
        <v>#N/A</v>
      </c>
      <c r="W161" s="100" t="e">
        <f ca="true">+IF(AND(ISNUMBER(OFFSET('Sanitation Data'!$D$6,0,10*ROW('Sanitation Data'!D155))),'Data Summary'!CL161="Yes"),OFFSET('Sanitation Data'!$D$6,0,10*ROW('Sanitation Data'!D155)),NA())</f>
        <v>#N/A</v>
      </c>
      <c r="X161" s="100" t="e">
        <f ca="true">+IF(AND(ISNUMBER(OFFSET('Sanitation Data'!$D$10,0,10*ROW('Sanitation Data'!D155))),'Data Summary'!CM161="Yes"),OFFSET('Sanitation Data'!$D$10,0,10*ROW('Sanitation Data'!D155)),NA())</f>
        <v>#N/A</v>
      </c>
      <c r="Y161" s="100" t="e">
        <f ca="true">+IF(AND(ISNUMBER(OFFSET('Sanitation Data'!$D$11,0,10*ROW('Sanitation Data'!D155))),'Data Summary'!CN161="Yes"),OFFSET('Sanitation Data'!$D$11,0,10*ROW('Sanitation Data'!D155)),NA())</f>
        <v>#N/A</v>
      </c>
      <c r="Z161" s="100" t="e">
        <f ca="true">+IF(AND(ISNUMBER(OFFSET('Sanitation Data'!$D$12,0,10*ROW('Sanitation Data'!D155))),'Data Summary'!CO161="Yes"),OFFSET('Sanitation Data'!$D$12,0,10*ROW('Sanitation Data'!D155)),NA())</f>
        <v>#N/A</v>
      </c>
      <c r="AA161" s="100" t="e">
        <f ca="true">+IF(AND(ISNUMBER(OFFSET('Sanitation Data'!$E$4,0,10*ROW('Sanitation Data'!E155))),'Data Summary'!CP161="Yes"),100-OFFSET('Sanitation Data'!$E$4,0,10*ROW('Sanitation Data'!E155)),NA())</f>
        <v>#N/A</v>
      </c>
      <c r="AB161" s="100" t="e">
        <f ca="true">+IF(AND(ISNUMBER(OFFSET('Sanitation Data'!$E$6,0,10*ROW('Sanitation Data'!E155))),'Data Summary'!CQ161="Yes"),OFFSET('Sanitation Data'!$E$6,0,10*ROW('Sanitation Data'!E155)),NA())</f>
        <v>#N/A</v>
      </c>
      <c r="AC161" s="100" t="e">
        <f ca="true">+IF(AND(ISNUMBER(OFFSET('Sanitation Data'!$E$10,0,10*ROW('Sanitation Data'!E155))),'Data Summary'!CR161="Yes"),OFFSET('Sanitation Data'!$E$10,0,10*ROW('Sanitation Data'!E155)),NA())</f>
        <v>#N/A</v>
      </c>
      <c r="AD161" s="100" t="e">
        <f ca="true">+IF(AND(ISNUMBER(OFFSET('Sanitation Data'!$E$11,0,10*ROW('Sanitation Data'!E155))),'Data Summary'!CS161="Yes"),OFFSET('Sanitation Data'!$E$11,0,10*ROW('Sanitation Data'!E155)),NA())</f>
        <v>#N/A</v>
      </c>
      <c r="AE161" s="100" t="e">
        <f ca="true">+IF(AND(ISNUMBER(OFFSET('Sanitation Data'!$E$12,0,10*ROW('Sanitation Data'!E155))),'Data Summary'!CT161="Yes"),OFFSET('Sanitation Data'!$E$12,0,10*ROW('Sanitation Data'!E155)),NA())</f>
        <v>#N/A</v>
      </c>
      <c r="AF161" s="100" t="e">
        <f ca="true">+IF(AND(ISNUMBER(OFFSET('Sanitation Data'!$F$4,0,10*ROW('Sanitation Data'!F155))),'Data Summary'!CU161="Yes"),100-OFFSET('Sanitation Data'!$F$4,0,10*ROW('Sanitation Data'!F155)),NA())</f>
        <v>#N/A</v>
      </c>
      <c r="AG161" s="100" t="e">
        <f ca="true">+IF(AND(ISNUMBER(OFFSET('Sanitation Data'!$F$6,0,10*ROW('Sanitation Data'!F155))),'Data Summary'!CV161="Yes"),OFFSET('Sanitation Data'!$F$6,0,10*ROW('Sanitation Data'!F155)),NA())</f>
        <v>#N/A</v>
      </c>
      <c r="AH161" s="100" t="e">
        <f ca="true">+IF(AND(ISNUMBER(OFFSET('Sanitation Data'!$F$10,0,10*ROW('Sanitation Data'!F155))),'Data Summary'!CW161="Yes"),OFFSET('Sanitation Data'!$F$10,0,10*ROW('Sanitation Data'!F155)),NA())</f>
        <v>#N/A</v>
      </c>
      <c r="AI161" s="100" t="e">
        <f ca="true">+IF(AND(ISNUMBER(OFFSET('Sanitation Data'!$F$11,0,10*ROW('Sanitation Data'!F155))),'Data Summary'!CX161="Yes"),OFFSET('Sanitation Data'!$F$11,0,10*ROW('Sanitation Data'!F155)),NA())</f>
        <v>#N/A</v>
      </c>
      <c r="AJ161" s="100" t="e">
        <f ca="true">+IF(AND(ISNUMBER(OFFSET('Sanitation Data'!$F$12,0,10*ROW('Sanitation Data'!F155))),'Data Summary'!CY161="Yes"),OFFSET('Sanitation Data'!$F$12,0,10*ROW('Sanitation Data'!F155)),NA())</f>
        <v>#N/A</v>
      </c>
      <c r="AK161" s="100" t="e">
        <f ca="true">+IF(AND(ISNUMBER(OFFSET('Sanitation Data'!$G$4,0,10*ROW('Sanitation Data'!G155))),'Data Summary'!CZ161="Yes"),100-OFFSET('Sanitation Data'!$G$4,0,10*ROW('Sanitation Data'!G155)),NA())</f>
        <v>#N/A</v>
      </c>
      <c r="AL161" s="100" t="e">
        <f ca="true">+IF(AND(ISNUMBER(OFFSET('Sanitation Data'!$G$6,0,10*ROW('Sanitation Data'!G155))),'Data Summary'!DA161="Yes"),OFFSET('Sanitation Data'!$G$6,0,10*ROW('Sanitation Data'!G155)),NA())</f>
        <v>#N/A</v>
      </c>
      <c r="AM161" s="100" t="e">
        <f ca="true">+IF(AND(ISNUMBER(OFFSET('Sanitation Data'!$G$10,0,10*ROW('Sanitation Data'!G155))),'Data Summary'!DB161="Yes"),OFFSET('Sanitation Data'!$G$10,0,10*ROW('Sanitation Data'!G155)),NA())</f>
        <v>#N/A</v>
      </c>
      <c r="AN161" s="100" t="e">
        <f ca="true">+IF(AND(ISNUMBER(OFFSET('Sanitation Data'!$G$11,0,10*ROW('Sanitation Data'!G155))),'Data Summary'!DC161="Yes"),OFFSET('Sanitation Data'!$G$11,0,10*ROW('Sanitation Data'!G155)),NA())</f>
        <v>#N/A</v>
      </c>
      <c r="AO161" s="100" t="e">
        <f ca="true">+IF(AND(ISNUMBER(OFFSET('Sanitation Data'!$G$12,0,10*ROW('Sanitation Data'!G155))),'Data Summary'!DD161="Yes"),OFFSET('Sanitation Data'!$G$12,0,10*ROW('Sanitation Data'!G155)),NA())</f>
        <v>#N/A</v>
      </c>
      <c r="AP161" s="100" t="e">
        <f ca="true">+IF(AND(ISNUMBER(OFFSET('Sanitation Data'!$H$4,0,10*ROW('Sanitation Data'!H155))),'Data Summary'!DE161="Yes"),100-OFFSET('Sanitation Data'!$H$4,0,10*ROW('Sanitation Data'!H155)),NA())</f>
        <v>#N/A</v>
      </c>
      <c r="AQ161" s="100" t="e">
        <f ca="true">+IF(AND(ISNUMBER(OFFSET('Sanitation Data'!$H$6,0,10*ROW('Sanitation Data'!H155))),'Data Summary'!DF161="Yes"),OFFSET('Sanitation Data'!$H$6,0,10*ROW('Sanitation Data'!H155)),NA())</f>
        <v>#N/A</v>
      </c>
      <c r="AR161" s="100" t="e">
        <f ca="true">+IF(AND(ISNUMBER(OFFSET('Sanitation Data'!$H$10,0,10*ROW('Sanitation Data'!H155))),'Data Summary'!DG161="Yes"),OFFSET('Sanitation Data'!$H$10,0,10*ROW('Sanitation Data'!H155)),NA())</f>
        <v>#N/A</v>
      </c>
      <c r="AS161" s="100" t="e">
        <f ca="true">+IF(AND(ISNUMBER(OFFSET('Sanitation Data'!$H$11,0,10*ROW('Sanitation Data'!H155))),'Data Summary'!DH161="Yes"),OFFSET('Sanitation Data'!$H$11,0,10*ROW('Sanitation Data'!H155)),NA())</f>
        <v>#N/A</v>
      </c>
      <c r="AT161" s="100" t="e">
        <f ca="true">+IF(AND(ISNUMBER(OFFSET('Sanitation Data'!$H$12,0,10*ROW('Sanitation Data'!H155))),'Data Summary'!DI161="Yes"),OFFSET('Sanitation Data'!$H$12,0,10*ROW('Sanitation Data'!H155)),NA())</f>
        <v>#N/A</v>
      </c>
      <c r="AU161" s="100" t="e">
        <f ca="true">+IF(AND(ISNUMBER(OFFSET('Sanitation Data'!$I$4,0,10*ROW('Sanitation Data'!I155))),'Data Summary'!DJ161="Yes"),100-OFFSET('Sanitation Data'!$I$4,0,10*ROW('Sanitation Data'!I155)),NA())</f>
        <v>#N/A</v>
      </c>
      <c r="AV161" s="100" t="e">
        <f ca="true">+IF(AND(ISNUMBER(OFFSET('Sanitation Data'!$I$6,0,10*ROW('Sanitation Data'!I155))),'Data Summary'!DK161="Yes"),OFFSET('Sanitation Data'!$I$6,0,10*ROW('Sanitation Data'!I155)),NA())</f>
        <v>#N/A</v>
      </c>
      <c r="AW161" s="100" t="e">
        <f ca="true">+IF(AND(ISNUMBER(OFFSET('Sanitation Data'!$I$10,0,10*ROW('Sanitation Data'!I155))),'Data Summary'!DL161="Yes"),OFFSET('Sanitation Data'!$I$10,0,10*ROW('Sanitation Data'!I155)),NA())</f>
        <v>#N/A</v>
      </c>
      <c r="AX161" s="100" t="e">
        <f ca="true">+IF(AND(ISNUMBER(OFFSET('Sanitation Data'!$I$11,0,10*ROW('Sanitation Data'!I155))),'Data Summary'!DM161="Yes"),OFFSET('Sanitation Data'!$I$11,0,10*ROW('Sanitation Data'!I155)),NA())</f>
        <v>#N/A</v>
      </c>
      <c r="AY161" s="100" t="e">
        <f ca="true">+IF(AND(ISNUMBER(OFFSET('Sanitation Data'!$I$12,0,10*ROW('Sanitation Data'!I155))),'Data Summary'!DN161="Yes"),OFFSET('Sanitation Data'!$I$12,0,10*ROW('Sanitation Data'!I155)),NA())</f>
        <v>#N/A</v>
      </c>
      <c r="AZ161" s="101" t="e">
        <f ca="true">+IF(AND(ISNUMBER(OFFSET('Hygiene Data'!$D$5,0,10*ROW('Hygiene Data'!D155))),'Data Summary'!DO161="Yes"),OFFSET('Hygiene Data'!$D$5,0,10*ROW('Hygiene Data'!D155)),NA())</f>
        <v>#N/A</v>
      </c>
      <c r="BA161" s="101" t="e">
        <f ca="true">+IF(AND(ISNUMBER(OFFSET('Hygiene Data'!$D$7,0,10*ROW('Hygiene Data'!D155))),'Data Summary'!DP161="Yes"),OFFSET('Hygiene Data'!$D$7,0,10*ROW('Hygiene Data'!D155)),NA())</f>
        <v>#N/A</v>
      </c>
      <c r="BB161" s="101" t="e">
        <f ca="true">+IF(AND(ISNUMBER(OFFSET('Hygiene Data'!$D$9,0,10*ROW('Hygiene Data'!D155))),'Data Summary'!DQ161="Yes"),OFFSET('Hygiene Data'!$D$9,0,10*ROW('Hygiene Data'!D155)),NA())</f>
        <v>#N/A</v>
      </c>
      <c r="BC161" s="101" t="e">
        <f ca="true">+IF(AND(ISNUMBER(OFFSET('Hygiene Data'!$E$5,0,10*ROW('Hygiene Data'!E155))),'Data Summary'!DR161="Yes"),OFFSET('Hygiene Data'!$E$5,0,10*ROW('Hygiene Data'!E155)),NA())</f>
        <v>#N/A</v>
      </c>
      <c r="BD161" s="101" t="e">
        <f ca="true">+IF(AND(ISNUMBER(OFFSET('Hygiene Data'!$E$7,0,10*ROW('Hygiene Data'!E155))),'Data Summary'!DS161="Yes"),OFFSET('Hygiene Data'!$E$7,0,10*ROW('Hygiene Data'!E155)),NA())</f>
        <v>#N/A</v>
      </c>
      <c r="BE161" s="101" t="e">
        <f ca="true">+IF(AND(ISNUMBER(OFFSET('Hygiene Data'!$E$9,0,10*ROW('Hygiene Data'!E155))),'Data Summary'!DT161="Yes"),OFFSET('Hygiene Data'!$E$9,0,10*ROW('Hygiene Data'!E155)),NA())</f>
        <v>#N/A</v>
      </c>
      <c r="BF161" s="101" t="e">
        <f ca="true">+IF(AND(ISNUMBER(OFFSET('Hygiene Data'!$F$5,0,10*ROW('Hygiene Data'!F155))),'Data Summary'!DU161="Yes"),OFFSET('Hygiene Data'!$F$5,0,10*ROW('Hygiene Data'!F155)),NA())</f>
        <v>#N/A</v>
      </c>
      <c r="BG161" s="101" t="e">
        <f ca="true">+IF(AND(ISNUMBER(OFFSET('Hygiene Data'!$F$7,0,10*ROW('Hygiene Data'!F155))),'Data Summary'!DV161="Yes"),OFFSET('Hygiene Data'!$F$7,0,10*ROW('Hygiene Data'!F155)),NA())</f>
        <v>#N/A</v>
      </c>
      <c r="BH161" s="101" t="e">
        <f ca="true">+IF(AND(ISNUMBER(OFFSET('Hygiene Data'!$F$9,0,10*ROW('Hygiene Data'!F155))),'Data Summary'!DW161="Yes"),OFFSET('Hygiene Data'!$F$9,0,10*ROW('Hygiene Data'!F155)),NA())</f>
        <v>#N/A</v>
      </c>
      <c r="BI161" s="101" t="e">
        <f ca="true">+IF(AND(ISNUMBER(OFFSET('Hygiene Data'!$G$5,0,10*ROW('Hygiene Data'!G155))),'Data Summary'!DX161="Yes"),OFFSET('Hygiene Data'!$G$5,0,10*ROW('Hygiene Data'!G155)),NA())</f>
        <v>#N/A</v>
      </c>
      <c r="BJ161" s="101" t="e">
        <f ca="true">+IF(AND(ISNUMBER(OFFSET('Hygiene Data'!$G$7,0,10*ROW('Hygiene Data'!G155))),'Data Summary'!DY161="Yes"),OFFSET('Hygiene Data'!$G$7,0,10*ROW('Hygiene Data'!G155)),NA())</f>
        <v>#N/A</v>
      </c>
      <c r="BK161" s="101" t="e">
        <f ca="true">+IF(AND(ISNUMBER(OFFSET('Hygiene Data'!$G$9,0,10*ROW('Hygiene Data'!G155))),'Data Summary'!DZ161="Yes"),OFFSET('Hygiene Data'!$G$9,0,10*ROW('Hygiene Data'!G155)),NA())</f>
        <v>#N/A</v>
      </c>
      <c r="BL161" s="101" t="e">
        <f ca="true">+IF(AND(ISNUMBER(OFFSET('Hygiene Data'!$H$5,0,10*ROW('Hygiene Data'!H155))),'Data Summary'!EA161="Yes"),OFFSET('Hygiene Data'!$H$5,0,10*ROW('Hygiene Data'!H155)),NA())</f>
        <v>#N/A</v>
      </c>
      <c r="BM161" s="101" t="e">
        <f ca="true">+IF(AND(ISNUMBER(OFFSET('Hygiene Data'!$H$7,0,10*ROW('Hygiene Data'!H155))),'Data Summary'!EB161="Yes"),OFFSET('Hygiene Data'!$H$7,0,10*ROW('Hygiene Data'!H155)),NA())</f>
        <v>#N/A</v>
      </c>
      <c r="BN161" s="101" t="e">
        <f ca="true">+IF(AND(ISNUMBER(OFFSET('Hygiene Data'!$H$9,0,10*ROW('Hygiene Data'!H155))),'Data Summary'!EC161="Yes"),OFFSET('Hygiene Data'!$H$9,0,10*ROW('Hygiene Data'!H155)),NA())</f>
        <v>#N/A</v>
      </c>
      <c r="BO161" s="101" t="e">
        <f ca="true">+IF(AND(ISNUMBER(OFFSET('Hygiene Data'!$I$5,0,10*ROW('Hygiene Data'!I155))),'Data Summary'!ED161="Yes"),OFFSET('Hygiene Data'!$I$5,0,10*ROW('Hygiene Data'!I155)),NA())</f>
        <v>#N/A</v>
      </c>
      <c r="BP161" s="101" t="e">
        <f ca="true">+IF(AND(ISNUMBER(OFFSET('Hygiene Data'!$I$7,0,10*ROW('Hygiene Data'!I155))),'Data Summary'!EE161="Yes"),OFFSET('Hygiene Data'!$I$7,0,10*ROW('Hygiene Data'!I155)),NA())</f>
        <v>#N/A</v>
      </c>
      <c r="BQ161" s="101" t="e">
        <f ca="true">+IF(AND(ISNUMBER(OFFSET('Hygiene Data'!$I$9,0,10*ROW('Hygiene Data'!I155))),'Data Summary'!EF161="Yes"),OFFSET('Hygiene Data'!$I$9,0,10*ROW('Hygiene Data'!I155)),NA())</f>
        <v>#N/A</v>
      </c>
    </row>
    <row xmlns:x14ac="http://schemas.microsoft.com/office/spreadsheetml/2009/9/ac" r="162" x14ac:dyDescent="0.2">
      <c r="A162" s="362" t="e">
        <f ca="true">+RIGHT('Data Summary'!A162,LEN('Data Summary'!A162)-9)</f>
        <v>#VALUE!</v>
      </c>
      <c r="B162" s="38" t="str">
        <f ca="true">+IF(ISTEXT('Data Summary'!B162),'Data Summary'!B162,"")</f>
        <v/>
      </c>
      <c r="C162" s="361" t="e">
        <f ca="true">+VALUE('Data Summary'!C162)</f>
        <v>#VALUE!</v>
      </c>
      <c r="D162" s="99" t="e">
        <f ca="true">+IF(AND(ISNUMBER(OFFSET('Water Data'!$D$4,0,10*ROW('Water Data'!D156))),'Data Summary'!BS162="Yes"),100-OFFSET('Water Data'!$D$4,0,10*ROW('Water Data'!D156)),NA())</f>
        <v>#N/A</v>
      </c>
      <c r="E162" s="99" t="e">
        <f ca="true">+IF(AND(ISNUMBER(OFFSET('Water Data'!$D$6,0,10*ROW('Water Data'!D156))),'Data Summary'!BT162="Yes"),OFFSET('Water Data'!$D$6,0,10*ROW('Water Data'!D156)),NA())</f>
        <v>#N/A</v>
      </c>
      <c r="F162" s="99" t="e">
        <f ca="true">+IF(AND(ISNUMBER(OFFSET('Water Data'!$D$9,0,10*ROW('Water Data'!D156))),'Data Summary'!BU162="Yes"),OFFSET('Water Data'!$D$9,0,10*ROW('Water Data'!D156)),NA())</f>
        <v>#N/A</v>
      </c>
      <c r="G162" s="99" t="e">
        <f ca="true">+IF(AND(ISNUMBER(OFFSET('Water Data'!$E$4,0,10*ROW('Water Data'!E156))),'Data Summary'!BV162="Yes"),100-OFFSET('Water Data'!$E$4,0,10*ROW('Water Data'!E156)),NA())</f>
        <v>#N/A</v>
      </c>
      <c r="H162" s="99" t="e">
        <f ca="true">+IF(AND(ISNUMBER(OFFSET('Water Data'!$E$6,0,10*ROW('Water Data'!E156))),'Data Summary'!BW162="Yes"),OFFSET('Water Data'!$E$6,0,10*ROW('Water Data'!E156)),NA())</f>
        <v>#N/A</v>
      </c>
      <c r="I162" s="99" t="e">
        <f ca="true">+IF(AND(ISNUMBER(OFFSET('Water Data'!$E$9,0,10*ROW('Water Data'!E156))),'Data Summary'!BX162="Yes"),OFFSET('Water Data'!$E$9,0,10*ROW('Water Data'!E156)),NA())</f>
        <v>#N/A</v>
      </c>
      <c r="J162" s="99" t="e">
        <f ca="true">+IF(AND(ISNUMBER(OFFSET('Water Data'!$F$4,0,10*ROW('Water Data'!F156))),'Data Summary'!BY162="Yes"),100-OFFSET('Water Data'!$F$4,0,10*ROW('Water Data'!F156)),NA())</f>
        <v>#N/A</v>
      </c>
      <c r="K162" s="99" t="e">
        <f ca="true">+IF(AND(ISNUMBER(OFFSET('Water Data'!$F$6,0,10*ROW('Water Data'!F156))),'Data Summary'!BZ162="Yes"),OFFSET('Water Data'!$F$6,0,10*ROW('Water Data'!F156)),NA())</f>
        <v>#N/A</v>
      </c>
      <c r="L162" s="99" t="e">
        <f ca="true">+IF(AND(ISNUMBER(OFFSET('Water Data'!$F$9,0,10*ROW('Water Data'!F156))),'Data Summary'!CA162="Yes"),OFFSET('Water Data'!$F$9,0,10*ROW('Water Data'!F156)),NA())</f>
        <v>#N/A</v>
      </c>
      <c r="M162" s="99" t="e">
        <f ca="true">+IF(AND(ISNUMBER(OFFSET('Water Data'!$G$4,0,10*ROW('Water Data'!G156))),'Data Summary'!CB162="Yes"),100-OFFSET('Water Data'!$G$4,0,10*ROW('Water Data'!G156)),NA())</f>
        <v>#N/A</v>
      </c>
      <c r="N162" s="99" t="e">
        <f ca="true">+IF(AND(ISNUMBER(OFFSET('Water Data'!$G$6,0,10*ROW('Water Data'!G156))),'Data Summary'!CC162="Yes"),OFFSET('Water Data'!$G$6,0,10*ROW('Water Data'!G156)),NA())</f>
        <v>#N/A</v>
      </c>
      <c r="O162" s="99" t="e">
        <f ca="true">+IF(AND(ISNUMBER(OFFSET('Water Data'!$G$9,0,10*ROW('Water Data'!G156))),'Data Summary'!CD162="Yes"),OFFSET('Water Data'!$G$9,0,10*ROW('Water Data'!G156)),NA())</f>
        <v>#N/A</v>
      </c>
      <c r="P162" s="99" t="e">
        <f ca="true">+IF(AND(ISNUMBER(OFFSET('Water Data'!$H$4,0,10*ROW('Water Data'!H156))),'Data Summary'!CE162="Yes"),100-OFFSET('Water Data'!$H$4,0,10*ROW('Water Data'!H156)),NA())</f>
        <v>#N/A</v>
      </c>
      <c r="Q162" s="99" t="e">
        <f ca="true">+IF(AND(ISNUMBER(OFFSET('Water Data'!$H$6,0,10*ROW('Water Data'!H156))),'Data Summary'!CF162="Yes"),OFFSET('Water Data'!$H$6,0,10*ROW('Water Data'!H156)),NA())</f>
        <v>#N/A</v>
      </c>
      <c r="R162" s="99" t="e">
        <f ca="true">+IF(AND(ISNUMBER(OFFSET('Water Data'!$H$9,0,10*ROW('Water Data'!H156))),'Data Summary'!CG162="Yes"),OFFSET('Water Data'!$H$9,0,10*ROW('Water Data'!H156)),NA())</f>
        <v>#N/A</v>
      </c>
      <c r="S162" s="99" t="e">
        <f ca="true">+IF(AND(ISNUMBER(OFFSET('Water Data'!$I$4,0,10*ROW('Water Data'!I156))),'Data Summary'!CH162="Yes"),100-OFFSET('Water Data'!$I$4,0,10*ROW('Water Data'!I156)),NA())</f>
        <v>#N/A</v>
      </c>
      <c r="T162" s="99" t="e">
        <f ca="true">+IF(AND(ISNUMBER(OFFSET('Water Data'!$I$6,0,10*ROW('Water Data'!I156))),'Data Summary'!CI162="Yes"),OFFSET('Water Data'!$I$6,0,10*ROW('Water Data'!I156)),NA())</f>
        <v>#N/A</v>
      </c>
      <c r="U162" s="99" t="e">
        <f ca="true">+IF(AND(ISNUMBER(OFFSET('Water Data'!$I$9,0,10*ROW('Water Data'!I156))),'Data Summary'!CJ162="Yes"),OFFSET('Water Data'!$I$9,0,10*ROW('Water Data'!I156)),NA())</f>
        <v>#N/A</v>
      </c>
      <c r="V162" s="100" t="e">
        <f ca="true">+IF(AND(ISNUMBER(OFFSET('Sanitation Data'!$D$4,0,10*ROW('Sanitation Data'!D156))),'Data Summary'!CK162="Yes"),100-OFFSET('Sanitation Data'!$D$4,0,10*ROW('Sanitation Data'!D156)),NA())</f>
        <v>#N/A</v>
      </c>
      <c r="W162" s="100" t="e">
        <f ca="true">+IF(AND(ISNUMBER(OFFSET('Sanitation Data'!$D$6,0,10*ROW('Sanitation Data'!D156))),'Data Summary'!CL162="Yes"),OFFSET('Sanitation Data'!$D$6,0,10*ROW('Sanitation Data'!D156)),NA())</f>
        <v>#N/A</v>
      </c>
      <c r="X162" s="100" t="e">
        <f ca="true">+IF(AND(ISNUMBER(OFFSET('Sanitation Data'!$D$10,0,10*ROW('Sanitation Data'!D156))),'Data Summary'!CM162="Yes"),OFFSET('Sanitation Data'!$D$10,0,10*ROW('Sanitation Data'!D156)),NA())</f>
        <v>#N/A</v>
      </c>
      <c r="Y162" s="100" t="e">
        <f ca="true">+IF(AND(ISNUMBER(OFFSET('Sanitation Data'!$D$11,0,10*ROW('Sanitation Data'!D156))),'Data Summary'!CN162="Yes"),OFFSET('Sanitation Data'!$D$11,0,10*ROW('Sanitation Data'!D156)),NA())</f>
        <v>#N/A</v>
      </c>
      <c r="Z162" s="100" t="e">
        <f ca="true">+IF(AND(ISNUMBER(OFFSET('Sanitation Data'!$D$12,0,10*ROW('Sanitation Data'!D156))),'Data Summary'!CO162="Yes"),OFFSET('Sanitation Data'!$D$12,0,10*ROW('Sanitation Data'!D156)),NA())</f>
        <v>#N/A</v>
      </c>
      <c r="AA162" s="100" t="e">
        <f ca="true">+IF(AND(ISNUMBER(OFFSET('Sanitation Data'!$E$4,0,10*ROW('Sanitation Data'!E156))),'Data Summary'!CP162="Yes"),100-OFFSET('Sanitation Data'!$E$4,0,10*ROW('Sanitation Data'!E156)),NA())</f>
        <v>#N/A</v>
      </c>
      <c r="AB162" s="100" t="e">
        <f ca="true">+IF(AND(ISNUMBER(OFFSET('Sanitation Data'!$E$6,0,10*ROW('Sanitation Data'!E156))),'Data Summary'!CQ162="Yes"),OFFSET('Sanitation Data'!$E$6,0,10*ROW('Sanitation Data'!E156)),NA())</f>
        <v>#N/A</v>
      </c>
      <c r="AC162" s="100" t="e">
        <f ca="true">+IF(AND(ISNUMBER(OFFSET('Sanitation Data'!$E$10,0,10*ROW('Sanitation Data'!E156))),'Data Summary'!CR162="Yes"),OFFSET('Sanitation Data'!$E$10,0,10*ROW('Sanitation Data'!E156)),NA())</f>
        <v>#N/A</v>
      </c>
      <c r="AD162" s="100" t="e">
        <f ca="true">+IF(AND(ISNUMBER(OFFSET('Sanitation Data'!$E$11,0,10*ROW('Sanitation Data'!E156))),'Data Summary'!CS162="Yes"),OFFSET('Sanitation Data'!$E$11,0,10*ROW('Sanitation Data'!E156)),NA())</f>
        <v>#N/A</v>
      </c>
      <c r="AE162" s="100" t="e">
        <f ca="true">+IF(AND(ISNUMBER(OFFSET('Sanitation Data'!$E$12,0,10*ROW('Sanitation Data'!E156))),'Data Summary'!CT162="Yes"),OFFSET('Sanitation Data'!$E$12,0,10*ROW('Sanitation Data'!E156)),NA())</f>
        <v>#N/A</v>
      </c>
      <c r="AF162" s="100" t="e">
        <f ca="true">+IF(AND(ISNUMBER(OFFSET('Sanitation Data'!$F$4,0,10*ROW('Sanitation Data'!F156))),'Data Summary'!CU162="Yes"),100-OFFSET('Sanitation Data'!$F$4,0,10*ROW('Sanitation Data'!F156)),NA())</f>
        <v>#N/A</v>
      </c>
      <c r="AG162" s="100" t="e">
        <f ca="true">+IF(AND(ISNUMBER(OFFSET('Sanitation Data'!$F$6,0,10*ROW('Sanitation Data'!F156))),'Data Summary'!CV162="Yes"),OFFSET('Sanitation Data'!$F$6,0,10*ROW('Sanitation Data'!F156)),NA())</f>
        <v>#N/A</v>
      </c>
      <c r="AH162" s="100" t="e">
        <f ca="true">+IF(AND(ISNUMBER(OFFSET('Sanitation Data'!$F$10,0,10*ROW('Sanitation Data'!F156))),'Data Summary'!CW162="Yes"),OFFSET('Sanitation Data'!$F$10,0,10*ROW('Sanitation Data'!F156)),NA())</f>
        <v>#N/A</v>
      </c>
      <c r="AI162" s="100" t="e">
        <f ca="true">+IF(AND(ISNUMBER(OFFSET('Sanitation Data'!$F$11,0,10*ROW('Sanitation Data'!F156))),'Data Summary'!CX162="Yes"),OFFSET('Sanitation Data'!$F$11,0,10*ROW('Sanitation Data'!F156)),NA())</f>
        <v>#N/A</v>
      </c>
      <c r="AJ162" s="100" t="e">
        <f ca="true">+IF(AND(ISNUMBER(OFFSET('Sanitation Data'!$F$12,0,10*ROW('Sanitation Data'!F156))),'Data Summary'!CY162="Yes"),OFFSET('Sanitation Data'!$F$12,0,10*ROW('Sanitation Data'!F156)),NA())</f>
        <v>#N/A</v>
      </c>
      <c r="AK162" s="100" t="e">
        <f ca="true">+IF(AND(ISNUMBER(OFFSET('Sanitation Data'!$G$4,0,10*ROW('Sanitation Data'!G156))),'Data Summary'!CZ162="Yes"),100-OFFSET('Sanitation Data'!$G$4,0,10*ROW('Sanitation Data'!G156)),NA())</f>
        <v>#N/A</v>
      </c>
      <c r="AL162" s="100" t="e">
        <f ca="true">+IF(AND(ISNUMBER(OFFSET('Sanitation Data'!$G$6,0,10*ROW('Sanitation Data'!G156))),'Data Summary'!DA162="Yes"),OFFSET('Sanitation Data'!$G$6,0,10*ROW('Sanitation Data'!G156)),NA())</f>
        <v>#N/A</v>
      </c>
      <c r="AM162" s="100" t="e">
        <f ca="true">+IF(AND(ISNUMBER(OFFSET('Sanitation Data'!$G$10,0,10*ROW('Sanitation Data'!G156))),'Data Summary'!DB162="Yes"),OFFSET('Sanitation Data'!$G$10,0,10*ROW('Sanitation Data'!G156)),NA())</f>
        <v>#N/A</v>
      </c>
      <c r="AN162" s="100" t="e">
        <f ca="true">+IF(AND(ISNUMBER(OFFSET('Sanitation Data'!$G$11,0,10*ROW('Sanitation Data'!G156))),'Data Summary'!DC162="Yes"),OFFSET('Sanitation Data'!$G$11,0,10*ROW('Sanitation Data'!G156)),NA())</f>
        <v>#N/A</v>
      </c>
      <c r="AO162" s="100" t="e">
        <f ca="true">+IF(AND(ISNUMBER(OFFSET('Sanitation Data'!$G$12,0,10*ROW('Sanitation Data'!G156))),'Data Summary'!DD162="Yes"),OFFSET('Sanitation Data'!$G$12,0,10*ROW('Sanitation Data'!G156)),NA())</f>
        <v>#N/A</v>
      </c>
      <c r="AP162" s="100" t="e">
        <f ca="true">+IF(AND(ISNUMBER(OFFSET('Sanitation Data'!$H$4,0,10*ROW('Sanitation Data'!H156))),'Data Summary'!DE162="Yes"),100-OFFSET('Sanitation Data'!$H$4,0,10*ROW('Sanitation Data'!H156)),NA())</f>
        <v>#N/A</v>
      </c>
      <c r="AQ162" s="100" t="e">
        <f ca="true">+IF(AND(ISNUMBER(OFFSET('Sanitation Data'!$H$6,0,10*ROW('Sanitation Data'!H156))),'Data Summary'!DF162="Yes"),OFFSET('Sanitation Data'!$H$6,0,10*ROW('Sanitation Data'!H156)),NA())</f>
        <v>#N/A</v>
      </c>
      <c r="AR162" s="100" t="e">
        <f ca="true">+IF(AND(ISNUMBER(OFFSET('Sanitation Data'!$H$10,0,10*ROW('Sanitation Data'!H156))),'Data Summary'!DG162="Yes"),OFFSET('Sanitation Data'!$H$10,0,10*ROW('Sanitation Data'!H156)),NA())</f>
        <v>#N/A</v>
      </c>
      <c r="AS162" s="100" t="e">
        <f ca="true">+IF(AND(ISNUMBER(OFFSET('Sanitation Data'!$H$11,0,10*ROW('Sanitation Data'!H156))),'Data Summary'!DH162="Yes"),OFFSET('Sanitation Data'!$H$11,0,10*ROW('Sanitation Data'!H156)),NA())</f>
        <v>#N/A</v>
      </c>
      <c r="AT162" s="100" t="e">
        <f ca="true">+IF(AND(ISNUMBER(OFFSET('Sanitation Data'!$H$12,0,10*ROW('Sanitation Data'!H156))),'Data Summary'!DI162="Yes"),OFFSET('Sanitation Data'!$H$12,0,10*ROW('Sanitation Data'!H156)),NA())</f>
        <v>#N/A</v>
      </c>
      <c r="AU162" s="100" t="e">
        <f ca="true">+IF(AND(ISNUMBER(OFFSET('Sanitation Data'!$I$4,0,10*ROW('Sanitation Data'!I156))),'Data Summary'!DJ162="Yes"),100-OFFSET('Sanitation Data'!$I$4,0,10*ROW('Sanitation Data'!I156)),NA())</f>
        <v>#N/A</v>
      </c>
      <c r="AV162" s="100" t="e">
        <f ca="true">+IF(AND(ISNUMBER(OFFSET('Sanitation Data'!$I$6,0,10*ROW('Sanitation Data'!I156))),'Data Summary'!DK162="Yes"),OFFSET('Sanitation Data'!$I$6,0,10*ROW('Sanitation Data'!I156)),NA())</f>
        <v>#N/A</v>
      </c>
      <c r="AW162" s="100" t="e">
        <f ca="true">+IF(AND(ISNUMBER(OFFSET('Sanitation Data'!$I$10,0,10*ROW('Sanitation Data'!I156))),'Data Summary'!DL162="Yes"),OFFSET('Sanitation Data'!$I$10,0,10*ROW('Sanitation Data'!I156)),NA())</f>
        <v>#N/A</v>
      </c>
      <c r="AX162" s="100" t="e">
        <f ca="true">+IF(AND(ISNUMBER(OFFSET('Sanitation Data'!$I$11,0,10*ROW('Sanitation Data'!I156))),'Data Summary'!DM162="Yes"),OFFSET('Sanitation Data'!$I$11,0,10*ROW('Sanitation Data'!I156)),NA())</f>
        <v>#N/A</v>
      </c>
      <c r="AY162" s="100" t="e">
        <f ca="true">+IF(AND(ISNUMBER(OFFSET('Sanitation Data'!$I$12,0,10*ROW('Sanitation Data'!I156))),'Data Summary'!DN162="Yes"),OFFSET('Sanitation Data'!$I$12,0,10*ROW('Sanitation Data'!I156)),NA())</f>
        <v>#N/A</v>
      </c>
      <c r="AZ162" s="101" t="e">
        <f ca="true">+IF(AND(ISNUMBER(OFFSET('Hygiene Data'!$D$5,0,10*ROW('Hygiene Data'!D156))),'Data Summary'!DO162="Yes"),OFFSET('Hygiene Data'!$D$5,0,10*ROW('Hygiene Data'!D156)),NA())</f>
        <v>#N/A</v>
      </c>
      <c r="BA162" s="101" t="e">
        <f ca="true">+IF(AND(ISNUMBER(OFFSET('Hygiene Data'!$D$7,0,10*ROW('Hygiene Data'!D156))),'Data Summary'!DP162="Yes"),OFFSET('Hygiene Data'!$D$7,0,10*ROW('Hygiene Data'!D156)),NA())</f>
        <v>#N/A</v>
      </c>
      <c r="BB162" s="101" t="e">
        <f ca="true">+IF(AND(ISNUMBER(OFFSET('Hygiene Data'!$D$9,0,10*ROW('Hygiene Data'!D156))),'Data Summary'!DQ162="Yes"),OFFSET('Hygiene Data'!$D$9,0,10*ROW('Hygiene Data'!D156)),NA())</f>
        <v>#N/A</v>
      </c>
      <c r="BC162" s="101" t="e">
        <f ca="true">+IF(AND(ISNUMBER(OFFSET('Hygiene Data'!$E$5,0,10*ROW('Hygiene Data'!E156))),'Data Summary'!DR162="Yes"),OFFSET('Hygiene Data'!$E$5,0,10*ROW('Hygiene Data'!E156)),NA())</f>
        <v>#N/A</v>
      </c>
      <c r="BD162" s="101" t="e">
        <f ca="true">+IF(AND(ISNUMBER(OFFSET('Hygiene Data'!$E$7,0,10*ROW('Hygiene Data'!E156))),'Data Summary'!DS162="Yes"),OFFSET('Hygiene Data'!$E$7,0,10*ROW('Hygiene Data'!E156)),NA())</f>
        <v>#N/A</v>
      </c>
      <c r="BE162" s="101" t="e">
        <f ca="true">+IF(AND(ISNUMBER(OFFSET('Hygiene Data'!$E$9,0,10*ROW('Hygiene Data'!E156))),'Data Summary'!DT162="Yes"),OFFSET('Hygiene Data'!$E$9,0,10*ROW('Hygiene Data'!E156)),NA())</f>
        <v>#N/A</v>
      </c>
      <c r="BF162" s="101" t="e">
        <f ca="true">+IF(AND(ISNUMBER(OFFSET('Hygiene Data'!$F$5,0,10*ROW('Hygiene Data'!F156))),'Data Summary'!DU162="Yes"),OFFSET('Hygiene Data'!$F$5,0,10*ROW('Hygiene Data'!F156)),NA())</f>
        <v>#N/A</v>
      </c>
      <c r="BG162" s="101" t="e">
        <f ca="true">+IF(AND(ISNUMBER(OFFSET('Hygiene Data'!$F$7,0,10*ROW('Hygiene Data'!F156))),'Data Summary'!DV162="Yes"),OFFSET('Hygiene Data'!$F$7,0,10*ROW('Hygiene Data'!F156)),NA())</f>
        <v>#N/A</v>
      </c>
      <c r="BH162" s="101" t="e">
        <f ca="true">+IF(AND(ISNUMBER(OFFSET('Hygiene Data'!$F$9,0,10*ROW('Hygiene Data'!F156))),'Data Summary'!DW162="Yes"),OFFSET('Hygiene Data'!$F$9,0,10*ROW('Hygiene Data'!F156)),NA())</f>
        <v>#N/A</v>
      </c>
      <c r="BI162" s="101" t="e">
        <f ca="true">+IF(AND(ISNUMBER(OFFSET('Hygiene Data'!$G$5,0,10*ROW('Hygiene Data'!G156))),'Data Summary'!DX162="Yes"),OFFSET('Hygiene Data'!$G$5,0,10*ROW('Hygiene Data'!G156)),NA())</f>
        <v>#N/A</v>
      </c>
      <c r="BJ162" s="101" t="e">
        <f ca="true">+IF(AND(ISNUMBER(OFFSET('Hygiene Data'!$G$7,0,10*ROW('Hygiene Data'!G156))),'Data Summary'!DY162="Yes"),OFFSET('Hygiene Data'!$G$7,0,10*ROW('Hygiene Data'!G156)),NA())</f>
        <v>#N/A</v>
      </c>
      <c r="BK162" s="101" t="e">
        <f ca="true">+IF(AND(ISNUMBER(OFFSET('Hygiene Data'!$G$9,0,10*ROW('Hygiene Data'!G156))),'Data Summary'!DZ162="Yes"),OFFSET('Hygiene Data'!$G$9,0,10*ROW('Hygiene Data'!G156)),NA())</f>
        <v>#N/A</v>
      </c>
      <c r="BL162" s="101" t="e">
        <f ca="true">+IF(AND(ISNUMBER(OFFSET('Hygiene Data'!$H$5,0,10*ROW('Hygiene Data'!H156))),'Data Summary'!EA162="Yes"),OFFSET('Hygiene Data'!$H$5,0,10*ROW('Hygiene Data'!H156)),NA())</f>
        <v>#N/A</v>
      </c>
      <c r="BM162" s="101" t="e">
        <f ca="true">+IF(AND(ISNUMBER(OFFSET('Hygiene Data'!$H$7,0,10*ROW('Hygiene Data'!H156))),'Data Summary'!EB162="Yes"),OFFSET('Hygiene Data'!$H$7,0,10*ROW('Hygiene Data'!H156)),NA())</f>
        <v>#N/A</v>
      </c>
      <c r="BN162" s="101" t="e">
        <f ca="true">+IF(AND(ISNUMBER(OFFSET('Hygiene Data'!$H$9,0,10*ROW('Hygiene Data'!H156))),'Data Summary'!EC162="Yes"),OFFSET('Hygiene Data'!$H$9,0,10*ROW('Hygiene Data'!H156)),NA())</f>
        <v>#N/A</v>
      </c>
      <c r="BO162" s="101" t="e">
        <f ca="true">+IF(AND(ISNUMBER(OFFSET('Hygiene Data'!$I$5,0,10*ROW('Hygiene Data'!I156))),'Data Summary'!ED162="Yes"),OFFSET('Hygiene Data'!$I$5,0,10*ROW('Hygiene Data'!I156)),NA())</f>
        <v>#N/A</v>
      </c>
      <c r="BP162" s="101" t="e">
        <f ca="true">+IF(AND(ISNUMBER(OFFSET('Hygiene Data'!$I$7,0,10*ROW('Hygiene Data'!I156))),'Data Summary'!EE162="Yes"),OFFSET('Hygiene Data'!$I$7,0,10*ROW('Hygiene Data'!I156)),NA())</f>
        <v>#N/A</v>
      </c>
      <c r="BQ162" s="101" t="e">
        <f ca="true">+IF(AND(ISNUMBER(OFFSET('Hygiene Data'!$I$9,0,10*ROW('Hygiene Data'!I156))),'Data Summary'!EF162="Yes"),OFFSET('Hygiene Data'!$I$9,0,10*ROW('Hygiene Data'!I156)),NA())</f>
        <v>#N/A</v>
      </c>
    </row>
    <row xmlns:x14ac="http://schemas.microsoft.com/office/spreadsheetml/2009/9/ac" r="163" x14ac:dyDescent="0.2">
      <c r="A163" s="362" t="e">
        <f ca="true">+RIGHT('Data Summary'!A163,LEN('Data Summary'!A163)-9)</f>
        <v>#VALUE!</v>
      </c>
      <c r="B163" s="38" t="str">
        <f ca="true">+IF(ISTEXT('Data Summary'!B163),'Data Summary'!B163,"")</f>
        <v/>
      </c>
      <c r="C163" s="361" t="e">
        <f ca="true">+VALUE('Data Summary'!C163)</f>
        <v>#VALUE!</v>
      </c>
      <c r="D163" s="99" t="e">
        <f ca="true">+IF(AND(ISNUMBER(OFFSET('Water Data'!$D$4,0,10*ROW('Water Data'!D157))),'Data Summary'!BS163="Yes"),100-OFFSET('Water Data'!$D$4,0,10*ROW('Water Data'!D157)),NA())</f>
        <v>#N/A</v>
      </c>
      <c r="E163" s="99" t="e">
        <f ca="true">+IF(AND(ISNUMBER(OFFSET('Water Data'!$D$6,0,10*ROW('Water Data'!D157))),'Data Summary'!BT163="Yes"),OFFSET('Water Data'!$D$6,0,10*ROW('Water Data'!D157)),NA())</f>
        <v>#N/A</v>
      </c>
      <c r="F163" s="99" t="e">
        <f ca="true">+IF(AND(ISNUMBER(OFFSET('Water Data'!$D$9,0,10*ROW('Water Data'!D157))),'Data Summary'!BU163="Yes"),OFFSET('Water Data'!$D$9,0,10*ROW('Water Data'!D157)),NA())</f>
        <v>#N/A</v>
      </c>
      <c r="G163" s="99" t="e">
        <f ca="true">+IF(AND(ISNUMBER(OFFSET('Water Data'!$E$4,0,10*ROW('Water Data'!E157))),'Data Summary'!BV163="Yes"),100-OFFSET('Water Data'!$E$4,0,10*ROW('Water Data'!E157)),NA())</f>
        <v>#N/A</v>
      </c>
      <c r="H163" s="99" t="e">
        <f ca="true">+IF(AND(ISNUMBER(OFFSET('Water Data'!$E$6,0,10*ROW('Water Data'!E157))),'Data Summary'!BW163="Yes"),OFFSET('Water Data'!$E$6,0,10*ROW('Water Data'!E157)),NA())</f>
        <v>#N/A</v>
      </c>
      <c r="I163" s="99" t="e">
        <f ca="true">+IF(AND(ISNUMBER(OFFSET('Water Data'!$E$9,0,10*ROW('Water Data'!E157))),'Data Summary'!BX163="Yes"),OFFSET('Water Data'!$E$9,0,10*ROW('Water Data'!E157)),NA())</f>
        <v>#N/A</v>
      </c>
      <c r="J163" s="99" t="e">
        <f ca="true">+IF(AND(ISNUMBER(OFFSET('Water Data'!$F$4,0,10*ROW('Water Data'!F157))),'Data Summary'!BY163="Yes"),100-OFFSET('Water Data'!$F$4,0,10*ROW('Water Data'!F157)),NA())</f>
        <v>#N/A</v>
      </c>
      <c r="K163" s="99" t="e">
        <f ca="true">+IF(AND(ISNUMBER(OFFSET('Water Data'!$F$6,0,10*ROW('Water Data'!F157))),'Data Summary'!BZ163="Yes"),OFFSET('Water Data'!$F$6,0,10*ROW('Water Data'!F157)),NA())</f>
        <v>#N/A</v>
      </c>
      <c r="L163" s="99" t="e">
        <f ca="true">+IF(AND(ISNUMBER(OFFSET('Water Data'!$F$9,0,10*ROW('Water Data'!F157))),'Data Summary'!CA163="Yes"),OFFSET('Water Data'!$F$9,0,10*ROW('Water Data'!F157)),NA())</f>
        <v>#N/A</v>
      </c>
      <c r="M163" s="99" t="e">
        <f ca="true">+IF(AND(ISNUMBER(OFFSET('Water Data'!$G$4,0,10*ROW('Water Data'!G157))),'Data Summary'!CB163="Yes"),100-OFFSET('Water Data'!$G$4,0,10*ROW('Water Data'!G157)),NA())</f>
        <v>#N/A</v>
      </c>
      <c r="N163" s="99" t="e">
        <f ca="true">+IF(AND(ISNUMBER(OFFSET('Water Data'!$G$6,0,10*ROW('Water Data'!G157))),'Data Summary'!CC163="Yes"),OFFSET('Water Data'!$G$6,0,10*ROW('Water Data'!G157)),NA())</f>
        <v>#N/A</v>
      </c>
      <c r="O163" s="99" t="e">
        <f ca="true">+IF(AND(ISNUMBER(OFFSET('Water Data'!$G$9,0,10*ROW('Water Data'!G157))),'Data Summary'!CD163="Yes"),OFFSET('Water Data'!$G$9,0,10*ROW('Water Data'!G157)),NA())</f>
        <v>#N/A</v>
      </c>
      <c r="P163" s="99" t="e">
        <f ca="true">+IF(AND(ISNUMBER(OFFSET('Water Data'!$H$4,0,10*ROW('Water Data'!H157))),'Data Summary'!CE163="Yes"),100-OFFSET('Water Data'!$H$4,0,10*ROW('Water Data'!H157)),NA())</f>
        <v>#N/A</v>
      </c>
      <c r="Q163" s="99" t="e">
        <f ca="true">+IF(AND(ISNUMBER(OFFSET('Water Data'!$H$6,0,10*ROW('Water Data'!H157))),'Data Summary'!CF163="Yes"),OFFSET('Water Data'!$H$6,0,10*ROW('Water Data'!H157)),NA())</f>
        <v>#N/A</v>
      </c>
      <c r="R163" s="99" t="e">
        <f ca="true">+IF(AND(ISNUMBER(OFFSET('Water Data'!$H$9,0,10*ROW('Water Data'!H157))),'Data Summary'!CG163="Yes"),OFFSET('Water Data'!$H$9,0,10*ROW('Water Data'!H157)),NA())</f>
        <v>#N/A</v>
      </c>
      <c r="S163" s="99" t="e">
        <f ca="true">+IF(AND(ISNUMBER(OFFSET('Water Data'!$I$4,0,10*ROW('Water Data'!I157))),'Data Summary'!CH163="Yes"),100-OFFSET('Water Data'!$I$4,0,10*ROW('Water Data'!I157)),NA())</f>
        <v>#N/A</v>
      </c>
      <c r="T163" s="99" t="e">
        <f ca="true">+IF(AND(ISNUMBER(OFFSET('Water Data'!$I$6,0,10*ROW('Water Data'!I157))),'Data Summary'!CI163="Yes"),OFFSET('Water Data'!$I$6,0,10*ROW('Water Data'!I157)),NA())</f>
        <v>#N/A</v>
      </c>
      <c r="U163" s="99" t="e">
        <f ca="true">+IF(AND(ISNUMBER(OFFSET('Water Data'!$I$9,0,10*ROW('Water Data'!I157))),'Data Summary'!CJ163="Yes"),OFFSET('Water Data'!$I$9,0,10*ROW('Water Data'!I157)),NA())</f>
        <v>#N/A</v>
      </c>
      <c r="V163" s="100" t="e">
        <f ca="true">+IF(AND(ISNUMBER(OFFSET('Sanitation Data'!$D$4,0,10*ROW('Sanitation Data'!D157))),'Data Summary'!CK163="Yes"),100-OFFSET('Sanitation Data'!$D$4,0,10*ROW('Sanitation Data'!D157)),NA())</f>
        <v>#N/A</v>
      </c>
      <c r="W163" s="100" t="e">
        <f ca="true">+IF(AND(ISNUMBER(OFFSET('Sanitation Data'!$D$6,0,10*ROW('Sanitation Data'!D157))),'Data Summary'!CL163="Yes"),OFFSET('Sanitation Data'!$D$6,0,10*ROW('Sanitation Data'!D157)),NA())</f>
        <v>#N/A</v>
      </c>
      <c r="X163" s="100" t="e">
        <f ca="true">+IF(AND(ISNUMBER(OFFSET('Sanitation Data'!$D$10,0,10*ROW('Sanitation Data'!D157))),'Data Summary'!CM163="Yes"),OFFSET('Sanitation Data'!$D$10,0,10*ROW('Sanitation Data'!D157)),NA())</f>
        <v>#N/A</v>
      </c>
      <c r="Y163" s="100" t="e">
        <f ca="true">+IF(AND(ISNUMBER(OFFSET('Sanitation Data'!$D$11,0,10*ROW('Sanitation Data'!D157))),'Data Summary'!CN163="Yes"),OFFSET('Sanitation Data'!$D$11,0,10*ROW('Sanitation Data'!D157)),NA())</f>
        <v>#N/A</v>
      </c>
      <c r="Z163" s="100" t="e">
        <f ca="true">+IF(AND(ISNUMBER(OFFSET('Sanitation Data'!$D$12,0,10*ROW('Sanitation Data'!D157))),'Data Summary'!CO163="Yes"),OFFSET('Sanitation Data'!$D$12,0,10*ROW('Sanitation Data'!D157)),NA())</f>
        <v>#N/A</v>
      </c>
      <c r="AA163" s="100" t="e">
        <f ca="true">+IF(AND(ISNUMBER(OFFSET('Sanitation Data'!$E$4,0,10*ROW('Sanitation Data'!E157))),'Data Summary'!CP163="Yes"),100-OFFSET('Sanitation Data'!$E$4,0,10*ROW('Sanitation Data'!E157)),NA())</f>
        <v>#N/A</v>
      </c>
      <c r="AB163" s="100" t="e">
        <f ca="true">+IF(AND(ISNUMBER(OFFSET('Sanitation Data'!$E$6,0,10*ROW('Sanitation Data'!E157))),'Data Summary'!CQ163="Yes"),OFFSET('Sanitation Data'!$E$6,0,10*ROW('Sanitation Data'!E157)),NA())</f>
        <v>#N/A</v>
      </c>
      <c r="AC163" s="100" t="e">
        <f ca="true">+IF(AND(ISNUMBER(OFFSET('Sanitation Data'!$E$10,0,10*ROW('Sanitation Data'!E157))),'Data Summary'!CR163="Yes"),OFFSET('Sanitation Data'!$E$10,0,10*ROW('Sanitation Data'!E157)),NA())</f>
        <v>#N/A</v>
      </c>
      <c r="AD163" s="100" t="e">
        <f ca="true">+IF(AND(ISNUMBER(OFFSET('Sanitation Data'!$E$11,0,10*ROW('Sanitation Data'!E157))),'Data Summary'!CS163="Yes"),OFFSET('Sanitation Data'!$E$11,0,10*ROW('Sanitation Data'!E157)),NA())</f>
        <v>#N/A</v>
      </c>
      <c r="AE163" s="100" t="e">
        <f ca="true">+IF(AND(ISNUMBER(OFFSET('Sanitation Data'!$E$12,0,10*ROW('Sanitation Data'!E157))),'Data Summary'!CT163="Yes"),OFFSET('Sanitation Data'!$E$12,0,10*ROW('Sanitation Data'!E157)),NA())</f>
        <v>#N/A</v>
      </c>
      <c r="AF163" s="100" t="e">
        <f ca="true">+IF(AND(ISNUMBER(OFFSET('Sanitation Data'!$F$4,0,10*ROW('Sanitation Data'!F157))),'Data Summary'!CU163="Yes"),100-OFFSET('Sanitation Data'!$F$4,0,10*ROW('Sanitation Data'!F157)),NA())</f>
        <v>#N/A</v>
      </c>
      <c r="AG163" s="100" t="e">
        <f ca="true">+IF(AND(ISNUMBER(OFFSET('Sanitation Data'!$F$6,0,10*ROW('Sanitation Data'!F157))),'Data Summary'!CV163="Yes"),OFFSET('Sanitation Data'!$F$6,0,10*ROW('Sanitation Data'!F157)),NA())</f>
        <v>#N/A</v>
      </c>
      <c r="AH163" s="100" t="e">
        <f ca="true">+IF(AND(ISNUMBER(OFFSET('Sanitation Data'!$F$10,0,10*ROW('Sanitation Data'!F157))),'Data Summary'!CW163="Yes"),OFFSET('Sanitation Data'!$F$10,0,10*ROW('Sanitation Data'!F157)),NA())</f>
        <v>#N/A</v>
      </c>
      <c r="AI163" s="100" t="e">
        <f ca="true">+IF(AND(ISNUMBER(OFFSET('Sanitation Data'!$F$11,0,10*ROW('Sanitation Data'!F157))),'Data Summary'!CX163="Yes"),OFFSET('Sanitation Data'!$F$11,0,10*ROW('Sanitation Data'!F157)),NA())</f>
        <v>#N/A</v>
      </c>
      <c r="AJ163" s="100" t="e">
        <f ca="true">+IF(AND(ISNUMBER(OFFSET('Sanitation Data'!$F$12,0,10*ROW('Sanitation Data'!F157))),'Data Summary'!CY163="Yes"),OFFSET('Sanitation Data'!$F$12,0,10*ROW('Sanitation Data'!F157)),NA())</f>
        <v>#N/A</v>
      </c>
      <c r="AK163" s="100" t="e">
        <f ca="true">+IF(AND(ISNUMBER(OFFSET('Sanitation Data'!$G$4,0,10*ROW('Sanitation Data'!G157))),'Data Summary'!CZ163="Yes"),100-OFFSET('Sanitation Data'!$G$4,0,10*ROW('Sanitation Data'!G157)),NA())</f>
        <v>#N/A</v>
      </c>
      <c r="AL163" s="100" t="e">
        <f ca="true">+IF(AND(ISNUMBER(OFFSET('Sanitation Data'!$G$6,0,10*ROW('Sanitation Data'!G157))),'Data Summary'!DA163="Yes"),OFFSET('Sanitation Data'!$G$6,0,10*ROW('Sanitation Data'!G157)),NA())</f>
        <v>#N/A</v>
      </c>
      <c r="AM163" s="100" t="e">
        <f ca="true">+IF(AND(ISNUMBER(OFFSET('Sanitation Data'!$G$10,0,10*ROW('Sanitation Data'!G157))),'Data Summary'!DB163="Yes"),OFFSET('Sanitation Data'!$G$10,0,10*ROW('Sanitation Data'!G157)),NA())</f>
        <v>#N/A</v>
      </c>
      <c r="AN163" s="100" t="e">
        <f ca="true">+IF(AND(ISNUMBER(OFFSET('Sanitation Data'!$G$11,0,10*ROW('Sanitation Data'!G157))),'Data Summary'!DC163="Yes"),OFFSET('Sanitation Data'!$G$11,0,10*ROW('Sanitation Data'!G157)),NA())</f>
        <v>#N/A</v>
      </c>
      <c r="AO163" s="100" t="e">
        <f ca="true">+IF(AND(ISNUMBER(OFFSET('Sanitation Data'!$G$12,0,10*ROW('Sanitation Data'!G157))),'Data Summary'!DD163="Yes"),OFFSET('Sanitation Data'!$G$12,0,10*ROW('Sanitation Data'!G157)),NA())</f>
        <v>#N/A</v>
      </c>
      <c r="AP163" s="100" t="e">
        <f ca="true">+IF(AND(ISNUMBER(OFFSET('Sanitation Data'!$H$4,0,10*ROW('Sanitation Data'!H157))),'Data Summary'!DE163="Yes"),100-OFFSET('Sanitation Data'!$H$4,0,10*ROW('Sanitation Data'!H157)),NA())</f>
        <v>#N/A</v>
      </c>
      <c r="AQ163" s="100" t="e">
        <f ca="true">+IF(AND(ISNUMBER(OFFSET('Sanitation Data'!$H$6,0,10*ROW('Sanitation Data'!H157))),'Data Summary'!DF163="Yes"),OFFSET('Sanitation Data'!$H$6,0,10*ROW('Sanitation Data'!H157)),NA())</f>
        <v>#N/A</v>
      </c>
      <c r="AR163" s="100" t="e">
        <f ca="true">+IF(AND(ISNUMBER(OFFSET('Sanitation Data'!$H$10,0,10*ROW('Sanitation Data'!H157))),'Data Summary'!DG163="Yes"),OFFSET('Sanitation Data'!$H$10,0,10*ROW('Sanitation Data'!H157)),NA())</f>
        <v>#N/A</v>
      </c>
      <c r="AS163" s="100" t="e">
        <f ca="true">+IF(AND(ISNUMBER(OFFSET('Sanitation Data'!$H$11,0,10*ROW('Sanitation Data'!H157))),'Data Summary'!DH163="Yes"),OFFSET('Sanitation Data'!$H$11,0,10*ROW('Sanitation Data'!H157)),NA())</f>
        <v>#N/A</v>
      </c>
      <c r="AT163" s="100" t="e">
        <f ca="true">+IF(AND(ISNUMBER(OFFSET('Sanitation Data'!$H$12,0,10*ROW('Sanitation Data'!H157))),'Data Summary'!DI163="Yes"),OFFSET('Sanitation Data'!$H$12,0,10*ROW('Sanitation Data'!H157)),NA())</f>
        <v>#N/A</v>
      </c>
      <c r="AU163" s="100" t="e">
        <f ca="true">+IF(AND(ISNUMBER(OFFSET('Sanitation Data'!$I$4,0,10*ROW('Sanitation Data'!I157))),'Data Summary'!DJ163="Yes"),100-OFFSET('Sanitation Data'!$I$4,0,10*ROW('Sanitation Data'!I157)),NA())</f>
        <v>#N/A</v>
      </c>
      <c r="AV163" s="100" t="e">
        <f ca="true">+IF(AND(ISNUMBER(OFFSET('Sanitation Data'!$I$6,0,10*ROW('Sanitation Data'!I157))),'Data Summary'!DK163="Yes"),OFFSET('Sanitation Data'!$I$6,0,10*ROW('Sanitation Data'!I157)),NA())</f>
        <v>#N/A</v>
      </c>
      <c r="AW163" s="100" t="e">
        <f ca="true">+IF(AND(ISNUMBER(OFFSET('Sanitation Data'!$I$10,0,10*ROW('Sanitation Data'!I157))),'Data Summary'!DL163="Yes"),OFFSET('Sanitation Data'!$I$10,0,10*ROW('Sanitation Data'!I157)),NA())</f>
        <v>#N/A</v>
      </c>
      <c r="AX163" s="100" t="e">
        <f ca="true">+IF(AND(ISNUMBER(OFFSET('Sanitation Data'!$I$11,0,10*ROW('Sanitation Data'!I157))),'Data Summary'!DM163="Yes"),OFFSET('Sanitation Data'!$I$11,0,10*ROW('Sanitation Data'!I157)),NA())</f>
        <v>#N/A</v>
      </c>
      <c r="AY163" s="100" t="e">
        <f ca="true">+IF(AND(ISNUMBER(OFFSET('Sanitation Data'!$I$12,0,10*ROW('Sanitation Data'!I157))),'Data Summary'!DN163="Yes"),OFFSET('Sanitation Data'!$I$12,0,10*ROW('Sanitation Data'!I157)),NA())</f>
        <v>#N/A</v>
      </c>
      <c r="AZ163" s="101" t="e">
        <f ca="true">+IF(AND(ISNUMBER(OFFSET('Hygiene Data'!$D$5,0,10*ROW('Hygiene Data'!D157))),'Data Summary'!DO163="Yes"),OFFSET('Hygiene Data'!$D$5,0,10*ROW('Hygiene Data'!D157)),NA())</f>
        <v>#N/A</v>
      </c>
      <c r="BA163" s="101" t="e">
        <f ca="true">+IF(AND(ISNUMBER(OFFSET('Hygiene Data'!$D$7,0,10*ROW('Hygiene Data'!D157))),'Data Summary'!DP163="Yes"),OFFSET('Hygiene Data'!$D$7,0,10*ROW('Hygiene Data'!D157)),NA())</f>
        <v>#N/A</v>
      </c>
      <c r="BB163" s="101" t="e">
        <f ca="true">+IF(AND(ISNUMBER(OFFSET('Hygiene Data'!$D$9,0,10*ROW('Hygiene Data'!D157))),'Data Summary'!DQ163="Yes"),OFFSET('Hygiene Data'!$D$9,0,10*ROW('Hygiene Data'!D157)),NA())</f>
        <v>#N/A</v>
      </c>
      <c r="BC163" s="101" t="e">
        <f ca="true">+IF(AND(ISNUMBER(OFFSET('Hygiene Data'!$E$5,0,10*ROW('Hygiene Data'!E157))),'Data Summary'!DR163="Yes"),OFFSET('Hygiene Data'!$E$5,0,10*ROW('Hygiene Data'!E157)),NA())</f>
        <v>#N/A</v>
      </c>
      <c r="BD163" s="101" t="e">
        <f ca="true">+IF(AND(ISNUMBER(OFFSET('Hygiene Data'!$E$7,0,10*ROW('Hygiene Data'!E157))),'Data Summary'!DS163="Yes"),OFFSET('Hygiene Data'!$E$7,0,10*ROW('Hygiene Data'!E157)),NA())</f>
        <v>#N/A</v>
      </c>
      <c r="BE163" s="101" t="e">
        <f ca="true">+IF(AND(ISNUMBER(OFFSET('Hygiene Data'!$E$9,0,10*ROW('Hygiene Data'!E157))),'Data Summary'!DT163="Yes"),OFFSET('Hygiene Data'!$E$9,0,10*ROW('Hygiene Data'!E157)),NA())</f>
        <v>#N/A</v>
      </c>
      <c r="BF163" s="101" t="e">
        <f ca="true">+IF(AND(ISNUMBER(OFFSET('Hygiene Data'!$F$5,0,10*ROW('Hygiene Data'!F157))),'Data Summary'!DU163="Yes"),OFFSET('Hygiene Data'!$F$5,0,10*ROW('Hygiene Data'!F157)),NA())</f>
        <v>#N/A</v>
      </c>
      <c r="BG163" s="101" t="e">
        <f ca="true">+IF(AND(ISNUMBER(OFFSET('Hygiene Data'!$F$7,0,10*ROW('Hygiene Data'!F157))),'Data Summary'!DV163="Yes"),OFFSET('Hygiene Data'!$F$7,0,10*ROW('Hygiene Data'!F157)),NA())</f>
        <v>#N/A</v>
      </c>
      <c r="BH163" s="101" t="e">
        <f ca="true">+IF(AND(ISNUMBER(OFFSET('Hygiene Data'!$F$9,0,10*ROW('Hygiene Data'!F157))),'Data Summary'!DW163="Yes"),OFFSET('Hygiene Data'!$F$9,0,10*ROW('Hygiene Data'!F157)),NA())</f>
        <v>#N/A</v>
      </c>
      <c r="BI163" s="101" t="e">
        <f ca="true">+IF(AND(ISNUMBER(OFFSET('Hygiene Data'!$G$5,0,10*ROW('Hygiene Data'!G157))),'Data Summary'!DX163="Yes"),OFFSET('Hygiene Data'!$G$5,0,10*ROW('Hygiene Data'!G157)),NA())</f>
        <v>#N/A</v>
      </c>
      <c r="BJ163" s="101" t="e">
        <f ca="true">+IF(AND(ISNUMBER(OFFSET('Hygiene Data'!$G$7,0,10*ROW('Hygiene Data'!G157))),'Data Summary'!DY163="Yes"),OFFSET('Hygiene Data'!$G$7,0,10*ROW('Hygiene Data'!G157)),NA())</f>
        <v>#N/A</v>
      </c>
      <c r="BK163" s="101" t="e">
        <f ca="true">+IF(AND(ISNUMBER(OFFSET('Hygiene Data'!$G$9,0,10*ROW('Hygiene Data'!G157))),'Data Summary'!DZ163="Yes"),OFFSET('Hygiene Data'!$G$9,0,10*ROW('Hygiene Data'!G157)),NA())</f>
        <v>#N/A</v>
      </c>
      <c r="BL163" s="101" t="e">
        <f ca="true">+IF(AND(ISNUMBER(OFFSET('Hygiene Data'!$H$5,0,10*ROW('Hygiene Data'!H157))),'Data Summary'!EA163="Yes"),OFFSET('Hygiene Data'!$H$5,0,10*ROW('Hygiene Data'!H157)),NA())</f>
        <v>#N/A</v>
      </c>
      <c r="BM163" s="101" t="e">
        <f ca="true">+IF(AND(ISNUMBER(OFFSET('Hygiene Data'!$H$7,0,10*ROW('Hygiene Data'!H157))),'Data Summary'!EB163="Yes"),OFFSET('Hygiene Data'!$H$7,0,10*ROW('Hygiene Data'!H157)),NA())</f>
        <v>#N/A</v>
      </c>
      <c r="BN163" s="101" t="e">
        <f ca="true">+IF(AND(ISNUMBER(OFFSET('Hygiene Data'!$H$9,0,10*ROW('Hygiene Data'!H157))),'Data Summary'!EC163="Yes"),OFFSET('Hygiene Data'!$H$9,0,10*ROW('Hygiene Data'!H157)),NA())</f>
        <v>#N/A</v>
      </c>
      <c r="BO163" s="101" t="e">
        <f ca="true">+IF(AND(ISNUMBER(OFFSET('Hygiene Data'!$I$5,0,10*ROW('Hygiene Data'!I157))),'Data Summary'!ED163="Yes"),OFFSET('Hygiene Data'!$I$5,0,10*ROW('Hygiene Data'!I157)),NA())</f>
        <v>#N/A</v>
      </c>
      <c r="BP163" s="101" t="e">
        <f ca="true">+IF(AND(ISNUMBER(OFFSET('Hygiene Data'!$I$7,0,10*ROW('Hygiene Data'!I157))),'Data Summary'!EE163="Yes"),OFFSET('Hygiene Data'!$I$7,0,10*ROW('Hygiene Data'!I157)),NA())</f>
        <v>#N/A</v>
      </c>
      <c r="BQ163" s="101" t="e">
        <f ca="true">+IF(AND(ISNUMBER(OFFSET('Hygiene Data'!$I$9,0,10*ROW('Hygiene Data'!I157))),'Data Summary'!EF163="Yes"),OFFSET('Hygiene Data'!$I$9,0,10*ROW('Hygiene Data'!I157)),NA())</f>
        <v>#N/A</v>
      </c>
    </row>
    <row xmlns:x14ac="http://schemas.microsoft.com/office/spreadsheetml/2009/9/ac" r="164" x14ac:dyDescent="0.2">
      <c r="A164" s="362" t="e">
        <f ca="true">+RIGHT('Data Summary'!A164,LEN('Data Summary'!A164)-9)</f>
        <v>#VALUE!</v>
      </c>
      <c r="B164" s="38" t="str">
        <f ca="true">+IF(ISTEXT('Data Summary'!B164),'Data Summary'!B164,"")</f>
        <v/>
      </c>
      <c r="C164" s="361" t="e">
        <f ca="true">+VALUE('Data Summary'!C164)</f>
        <v>#VALUE!</v>
      </c>
      <c r="D164" s="99" t="e">
        <f ca="true">+IF(AND(ISNUMBER(OFFSET('Water Data'!$D$4,0,10*ROW('Water Data'!D158))),'Data Summary'!BS164="Yes"),100-OFFSET('Water Data'!$D$4,0,10*ROW('Water Data'!D158)),NA())</f>
        <v>#N/A</v>
      </c>
      <c r="E164" s="99" t="e">
        <f ca="true">+IF(AND(ISNUMBER(OFFSET('Water Data'!$D$6,0,10*ROW('Water Data'!D158))),'Data Summary'!BT164="Yes"),OFFSET('Water Data'!$D$6,0,10*ROW('Water Data'!D158)),NA())</f>
        <v>#N/A</v>
      </c>
      <c r="F164" s="99" t="e">
        <f ca="true">+IF(AND(ISNUMBER(OFFSET('Water Data'!$D$9,0,10*ROW('Water Data'!D158))),'Data Summary'!BU164="Yes"),OFFSET('Water Data'!$D$9,0,10*ROW('Water Data'!D158)),NA())</f>
        <v>#N/A</v>
      </c>
      <c r="G164" s="99" t="e">
        <f ca="true">+IF(AND(ISNUMBER(OFFSET('Water Data'!$E$4,0,10*ROW('Water Data'!E158))),'Data Summary'!BV164="Yes"),100-OFFSET('Water Data'!$E$4,0,10*ROW('Water Data'!E158)),NA())</f>
        <v>#N/A</v>
      </c>
      <c r="H164" s="99" t="e">
        <f ca="true">+IF(AND(ISNUMBER(OFFSET('Water Data'!$E$6,0,10*ROW('Water Data'!E158))),'Data Summary'!BW164="Yes"),OFFSET('Water Data'!$E$6,0,10*ROW('Water Data'!E158)),NA())</f>
        <v>#N/A</v>
      </c>
      <c r="I164" s="99" t="e">
        <f ca="true">+IF(AND(ISNUMBER(OFFSET('Water Data'!$E$9,0,10*ROW('Water Data'!E158))),'Data Summary'!BX164="Yes"),OFFSET('Water Data'!$E$9,0,10*ROW('Water Data'!E158)),NA())</f>
        <v>#N/A</v>
      </c>
      <c r="J164" s="99" t="e">
        <f ca="true">+IF(AND(ISNUMBER(OFFSET('Water Data'!$F$4,0,10*ROW('Water Data'!F158))),'Data Summary'!BY164="Yes"),100-OFFSET('Water Data'!$F$4,0,10*ROW('Water Data'!F158)),NA())</f>
        <v>#N/A</v>
      </c>
      <c r="K164" s="99" t="e">
        <f ca="true">+IF(AND(ISNUMBER(OFFSET('Water Data'!$F$6,0,10*ROW('Water Data'!F158))),'Data Summary'!BZ164="Yes"),OFFSET('Water Data'!$F$6,0,10*ROW('Water Data'!F158)),NA())</f>
        <v>#N/A</v>
      </c>
      <c r="L164" s="99" t="e">
        <f ca="true">+IF(AND(ISNUMBER(OFFSET('Water Data'!$F$9,0,10*ROW('Water Data'!F158))),'Data Summary'!CA164="Yes"),OFFSET('Water Data'!$F$9,0,10*ROW('Water Data'!F158)),NA())</f>
        <v>#N/A</v>
      </c>
      <c r="M164" s="99" t="e">
        <f ca="true">+IF(AND(ISNUMBER(OFFSET('Water Data'!$G$4,0,10*ROW('Water Data'!G158))),'Data Summary'!CB164="Yes"),100-OFFSET('Water Data'!$G$4,0,10*ROW('Water Data'!G158)),NA())</f>
        <v>#N/A</v>
      </c>
      <c r="N164" s="99" t="e">
        <f ca="true">+IF(AND(ISNUMBER(OFFSET('Water Data'!$G$6,0,10*ROW('Water Data'!G158))),'Data Summary'!CC164="Yes"),OFFSET('Water Data'!$G$6,0,10*ROW('Water Data'!G158)),NA())</f>
        <v>#N/A</v>
      </c>
      <c r="O164" s="99" t="e">
        <f ca="true">+IF(AND(ISNUMBER(OFFSET('Water Data'!$G$9,0,10*ROW('Water Data'!G158))),'Data Summary'!CD164="Yes"),OFFSET('Water Data'!$G$9,0,10*ROW('Water Data'!G158)),NA())</f>
        <v>#N/A</v>
      </c>
      <c r="P164" s="99" t="e">
        <f ca="true">+IF(AND(ISNUMBER(OFFSET('Water Data'!$H$4,0,10*ROW('Water Data'!H158))),'Data Summary'!CE164="Yes"),100-OFFSET('Water Data'!$H$4,0,10*ROW('Water Data'!H158)),NA())</f>
        <v>#N/A</v>
      </c>
      <c r="Q164" s="99" t="e">
        <f ca="true">+IF(AND(ISNUMBER(OFFSET('Water Data'!$H$6,0,10*ROW('Water Data'!H158))),'Data Summary'!CF164="Yes"),OFFSET('Water Data'!$H$6,0,10*ROW('Water Data'!H158)),NA())</f>
        <v>#N/A</v>
      </c>
      <c r="R164" s="99" t="e">
        <f ca="true">+IF(AND(ISNUMBER(OFFSET('Water Data'!$H$9,0,10*ROW('Water Data'!H158))),'Data Summary'!CG164="Yes"),OFFSET('Water Data'!$H$9,0,10*ROW('Water Data'!H158)),NA())</f>
        <v>#N/A</v>
      </c>
      <c r="S164" s="99" t="e">
        <f ca="true">+IF(AND(ISNUMBER(OFFSET('Water Data'!$I$4,0,10*ROW('Water Data'!I158))),'Data Summary'!CH164="Yes"),100-OFFSET('Water Data'!$I$4,0,10*ROW('Water Data'!I158)),NA())</f>
        <v>#N/A</v>
      </c>
      <c r="T164" s="99" t="e">
        <f ca="true">+IF(AND(ISNUMBER(OFFSET('Water Data'!$I$6,0,10*ROW('Water Data'!I158))),'Data Summary'!CI164="Yes"),OFFSET('Water Data'!$I$6,0,10*ROW('Water Data'!I158)),NA())</f>
        <v>#N/A</v>
      </c>
      <c r="U164" s="99" t="e">
        <f ca="true">+IF(AND(ISNUMBER(OFFSET('Water Data'!$I$9,0,10*ROW('Water Data'!I158))),'Data Summary'!CJ164="Yes"),OFFSET('Water Data'!$I$9,0,10*ROW('Water Data'!I158)),NA())</f>
        <v>#N/A</v>
      </c>
      <c r="V164" s="100" t="e">
        <f ca="true">+IF(AND(ISNUMBER(OFFSET('Sanitation Data'!$D$4,0,10*ROW('Sanitation Data'!D158))),'Data Summary'!CK164="Yes"),100-OFFSET('Sanitation Data'!$D$4,0,10*ROW('Sanitation Data'!D158)),NA())</f>
        <v>#N/A</v>
      </c>
      <c r="W164" s="100" t="e">
        <f ca="true">+IF(AND(ISNUMBER(OFFSET('Sanitation Data'!$D$6,0,10*ROW('Sanitation Data'!D158))),'Data Summary'!CL164="Yes"),OFFSET('Sanitation Data'!$D$6,0,10*ROW('Sanitation Data'!D158)),NA())</f>
        <v>#N/A</v>
      </c>
      <c r="X164" s="100" t="e">
        <f ca="true">+IF(AND(ISNUMBER(OFFSET('Sanitation Data'!$D$10,0,10*ROW('Sanitation Data'!D158))),'Data Summary'!CM164="Yes"),OFFSET('Sanitation Data'!$D$10,0,10*ROW('Sanitation Data'!D158)),NA())</f>
        <v>#N/A</v>
      </c>
      <c r="Y164" s="100" t="e">
        <f ca="true">+IF(AND(ISNUMBER(OFFSET('Sanitation Data'!$D$11,0,10*ROW('Sanitation Data'!D158))),'Data Summary'!CN164="Yes"),OFFSET('Sanitation Data'!$D$11,0,10*ROW('Sanitation Data'!D158)),NA())</f>
        <v>#N/A</v>
      </c>
      <c r="Z164" s="100" t="e">
        <f ca="true">+IF(AND(ISNUMBER(OFFSET('Sanitation Data'!$D$12,0,10*ROW('Sanitation Data'!D158))),'Data Summary'!CO164="Yes"),OFFSET('Sanitation Data'!$D$12,0,10*ROW('Sanitation Data'!D158)),NA())</f>
        <v>#N/A</v>
      </c>
      <c r="AA164" s="100" t="e">
        <f ca="true">+IF(AND(ISNUMBER(OFFSET('Sanitation Data'!$E$4,0,10*ROW('Sanitation Data'!E158))),'Data Summary'!CP164="Yes"),100-OFFSET('Sanitation Data'!$E$4,0,10*ROW('Sanitation Data'!E158)),NA())</f>
        <v>#N/A</v>
      </c>
      <c r="AB164" s="100" t="e">
        <f ca="true">+IF(AND(ISNUMBER(OFFSET('Sanitation Data'!$E$6,0,10*ROW('Sanitation Data'!E158))),'Data Summary'!CQ164="Yes"),OFFSET('Sanitation Data'!$E$6,0,10*ROW('Sanitation Data'!E158)),NA())</f>
        <v>#N/A</v>
      </c>
      <c r="AC164" s="100" t="e">
        <f ca="true">+IF(AND(ISNUMBER(OFFSET('Sanitation Data'!$E$10,0,10*ROW('Sanitation Data'!E158))),'Data Summary'!CR164="Yes"),OFFSET('Sanitation Data'!$E$10,0,10*ROW('Sanitation Data'!E158)),NA())</f>
        <v>#N/A</v>
      </c>
      <c r="AD164" s="100" t="e">
        <f ca="true">+IF(AND(ISNUMBER(OFFSET('Sanitation Data'!$E$11,0,10*ROW('Sanitation Data'!E158))),'Data Summary'!CS164="Yes"),OFFSET('Sanitation Data'!$E$11,0,10*ROW('Sanitation Data'!E158)),NA())</f>
        <v>#N/A</v>
      </c>
      <c r="AE164" s="100" t="e">
        <f ca="true">+IF(AND(ISNUMBER(OFFSET('Sanitation Data'!$E$12,0,10*ROW('Sanitation Data'!E158))),'Data Summary'!CT164="Yes"),OFFSET('Sanitation Data'!$E$12,0,10*ROW('Sanitation Data'!E158)),NA())</f>
        <v>#N/A</v>
      </c>
      <c r="AF164" s="100" t="e">
        <f ca="true">+IF(AND(ISNUMBER(OFFSET('Sanitation Data'!$F$4,0,10*ROW('Sanitation Data'!F158))),'Data Summary'!CU164="Yes"),100-OFFSET('Sanitation Data'!$F$4,0,10*ROW('Sanitation Data'!F158)),NA())</f>
        <v>#N/A</v>
      </c>
      <c r="AG164" s="100" t="e">
        <f ca="true">+IF(AND(ISNUMBER(OFFSET('Sanitation Data'!$F$6,0,10*ROW('Sanitation Data'!F158))),'Data Summary'!CV164="Yes"),OFFSET('Sanitation Data'!$F$6,0,10*ROW('Sanitation Data'!F158)),NA())</f>
        <v>#N/A</v>
      </c>
      <c r="AH164" s="100" t="e">
        <f ca="true">+IF(AND(ISNUMBER(OFFSET('Sanitation Data'!$F$10,0,10*ROW('Sanitation Data'!F158))),'Data Summary'!CW164="Yes"),OFFSET('Sanitation Data'!$F$10,0,10*ROW('Sanitation Data'!F158)),NA())</f>
        <v>#N/A</v>
      </c>
      <c r="AI164" s="100" t="e">
        <f ca="true">+IF(AND(ISNUMBER(OFFSET('Sanitation Data'!$F$11,0,10*ROW('Sanitation Data'!F158))),'Data Summary'!CX164="Yes"),OFFSET('Sanitation Data'!$F$11,0,10*ROW('Sanitation Data'!F158)),NA())</f>
        <v>#N/A</v>
      </c>
      <c r="AJ164" s="100" t="e">
        <f ca="true">+IF(AND(ISNUMBER(OFFSET('Sanitation Data'!$F$12,0,10*ROW('Sanitation Data'!F158))),'Data Summary'!CY164="Yes"),OFFSET('Sanitation Data'!$F$12,0,10*ROW('Sanitation Data'!F158)),NA())</f>
        <v>#N/A</v>
      </c>
      <c r="AK164" s="100" t="e">
        <f ca="true">+IF(AND(ISNUMBER(OFFSET('Sanitation Data'!$G$4,0,10*ROW('Sanitation Data'!G158))),'Data Summary'!CZ164="Yes"),100-OFFSET('Sanitation Data'!$G$4,0,10*ROW('Sanitation Data'!G158)),NA())</f>
        <v>#N/A</v>
      </c>
      <c r="AL164" s="100" t="e">
        <f ca="true">+IF(AND(ISNUMBER(OFFSET('Sanitation Data'!$G$6,0,10*ROW('Sanitation Data'!G158))),'Data Summary'!DA164="Yes"),OFFSET('Sanitation Data'!$G$6,0,10*ROW('Sanitation Data'!G158)),NA())</f>
        <v>#N/A</v>
      </c>
      <c r="AM164" s="100" t="e">
        <f ca="true">+IF(AND(ISNUMBER(OFFSET('Sanitation Data'!$G$10,0,10*ROW('Sanitation Data'!G158))),'Data Summary'!DB164="Yes"),OFFSET('Sanitation Data'!$G$10,0,10*ROW('Sanitation Data'!G158)),NA())</f>
        <v>#N/A</v>
      </c>
      <c r="AN164" s="100" t="e">
        <f ca="true">+IF(AND(ISNUMBER(OFFSET('Sanitation Data'!$G$11,0,10*ROW('Sanitation Data'!G158))),'Data Summary'!DC164="Yes"),OFFSET('Sanitation Data'!$G$11,0,10*ROW('Sanitation Data'!G158)),NA())</f>
        <v>#N/A</v>
      </c>
      <c r="AO164" s="100" t="e">
        <f ca="true">+IF(AND(ISNUMBER(OFFSET('Sanitation Data'!$G$12,0,10*ROW('Sanitation Data'!G158))),'Data Summary'!DD164="Yes"),OFFSET('Sanitation Data'!$G$12,0,10*ROW('Sanitation Data'!G158)),NA())</f>
        <v>#N/A</v>
      </c>
      <c r="AP164" s="100" t="e">
        <f ca="true">+IF(AND(ISNUMBER(OFFSET('Sanitation Data'!$H$4,0,10*ROW('Sanitation Data'!H158))),'Data Summary'!DE164="Yes"),100-OFFSET('Sanitation Data'!$H$4,0,10*ROW('Sanitation Data'!H158)),NA())</f>
        <v>#N/A</v>
      </c>
      <c r="AQ164" s="100" t="e">
        <f ca="true">+IF(AND(ISNUMBER(OFFSET('Sanitation Data'!$H$6,0,10*ROW('Sanitation Data'!H158))),'Data Summary'!DF164="Yes"),OFFSET('Sanitation Data'!$H$6,0,10*ROW('Sanitation Data'!H158)),NA())</f>
        <v>#N/A</v>
      </c>
      <c r="AR164" s="100" t="e">
        <f ca="true">+IF(AND(ISNUMBER(OFFSET('Sanitation Data'!$H$10,0,10*ROW('Sanitation Data'!H158))),'Data Summary'!DG164="Yes"),OFFSET('Sanitation Data'!$H$10,0,10*ROW('Sanitation Data'!H158)),NA())</f>
        <v>#N/A</v>
      </c>
      <c r="AS164" s="100" t="e">
        <f ca="true">+IF(AND(ISNUMBER(OFFSET('Sanitation Data'!$H$11,0,10*ROW('Sanitation Data'!H158))),'Data Summary'!DH164="Yes"),OFFSET('Sanitation Data'!$H$11,0,10*ROW('Sanitation Data'!H158)),NA())</f>
        <v>#N/A</v>
      </c>
      <c r="AT164" s="100" t="e">
        <f ca="true">+IF(AND(ISNUMBER(OFFSET('Sanitation Data'!$H$12,0,10*ROW('Sanitation Data'!H158))),'Data Summary'!DI164="Yes"),OFFSET('Sanitation Data'!$H$12,0,10*ROW('Sanitation Data'!H158)),NA())</f>
        <v>#N/A</v>
      </c>
      <c r="AU164" s="100" t="e">
        <f ca="true">+IF(AND(ISNUMBER(OFFSET('Sanitation Data'!$I$4,0,10*ROW('Sanitation Data'!I158))),'Data Summary'!DJ164="Yes"),100-OFFSET('Sanitation Data'!$I$4,0,10*ROW('Sanitation Data'!I158)),NA())</f>
        <v>#N/A</v>
      </c>
      <c r="AV164" s="100" t="e">
        <f ca="true">+IF(AND(ISNUMBER(OFFSET('Sanitation Data'!$I$6,0,10*ROW('Sanitation Data'!I158))),'Data Summary'!DK164="Yes"),OFFSET('Sanitation Data'!$I$6,0,10*ROW('Sanitation Data'!I158)),NA())</f>
        <v>#N/A</v>
      </c>
      <c r="AW164" s="100" t="e">
        <f ca="true">+IF(AND(ISNUMBER(OFFSET('Sanitation Data'!$I$10,0,10*ROW('Sanitation Data'!I158))),'Data Summary'!DL164="Yes"),OFFSET('Sanitation Data'!$I$10,0,10*ROW('Sanitation Data'!I158)),NA())</f>
        <v>#N/A</v>
      </c>
      <c r="AX164" s="100" t="e">
        <f ca="true">+IF(AND(ISNUMBER(OFFSET('Sanitation Data'!$I$11,0,10*ROW('Sanitation Data'!I158))),'Data Summary'!DM164="Yes"),OFFSET('Sanitation Data'!$I$11,0,10*ROW('Sanitation Data'!I158)),NA())</f>
        <v>#N/A</v>
      </c>
      <c r="AY164" s="100" t="e">
        <f ca="true">+IF(AND(ISNUMBER(OFFSET('Sanitation Data'!$I$12,0,10*ROW('Sanitation Data'!I158))),'Data Summary'!DN164="Yes"),OFFSET('Sanitation Data'!$I$12,0,10*ROW('Sanitation Data'!I158)),NA())</f>
        <v>#N/A</v>
      </c>
      <c r="AZ164" s="101" t="e">
        <f ca="true">+IF(AND(ISNUMBER(OFFSET('Hygiene Data'!$D$5,0,10*ROW('Hygiene Data'!D158))),'Data Summary'!DO164="Yes"),OFFSET('Hygiene Data'!$D$5,0,10*ROW('Hygiene Data'!D158)),NA())</f>
        <v>#N/A</v>
      </c>
      <c r="BA164" s="101" t="e">
        <f ca="true">+IF(AND(ISNUMBER(OFFSET('Hygiene Data'!$D$7,0,10*ROW('Hygiene Data'!D158))),'Data Summary'!DP164="Yes"),OFFSET('Hygiene Data'!$D$7,0,10*ROW('Hygiene Data'!D158)),NA())</f>
        <v>#N/A</v>
      </c>
      <c r="BB164" s="101" t="e">
        <f ca="true">+IF(AND(ISNUMBER(OFFSET('Hygiene Data'!$D$9,0,10*ROW('Hygiene Data'!D158))),'Data Summary'!DQ164="Yes"),OFFSET('Hygiene Data'!$D$9,0,10*ROW('Hygiene Data'!D158)),NA())</f>
        <v>#N/A</v>
      </c>
      <c r="BC164" s="101" t="e">
        <f ca="true">+IF(AND(ISNUMBER(OFFSET('Hygiene Data'!$E$5,0,10*ROW('Hygiene Data'!E158))),'Data Summary'!DR164="Yes"),OFFSET('Hygiene Data'!$E$5,0,10*ROW('Hygiene Data'!E158)),NA())</f>
        <v>#N/A</v>
      </c>
      <c r="BD164" s="101" t="e">
        <f ca="true">+IF(AND(ISNUMBER(OFFSET('Hygiene Data'!$E$7,0,10*ROW('Hygiene Data'!E158))),'Data Summary'!DS164="Yes"),OFFSET('Hygiene Data'!$E$7,0,10*ROW('Hygiene Data'!E158)),NA())</f>
        <v>#N/A</v>
      </c>
      <c r="BE164" s="101" t="e">
        <f ca="true">+IF(AND(ISNUMBER(OFFSET('Hygiene Data'!$E$9,0,10*ROW('Hygiene Data'!E158))),'Data Summary'!DT164="Yes"),OFFSET('Hygiene Data'!$E$9,0,10*ROW('Hygiene Data'!E158)),NA())</f>
        <v>#N/A</v>
      </c>
      <c r="BF164" s="101" t="e">
        <f ca="true">+IF(AND(ISNUMBER(OFFSET('Hygiene Data'!$F$5,0,10*ROW('Hygiene Data'!F158))),'Data Summary'!DU164="Yes"),OFFSET('Hygiene Data'!$F$5,0,10*ROW('Hygiene Data'!F158)),NA())</f>
        <v>#N/A</v>
      </c>
      <c r="BG164" s="101" t="e">
        <f ca="true">+IF(AND(ISNUMBER(OFFSET('Hygiene Data'!$F$7,0,10*ROW('Hygiene Data'!F158))),'Data Summary'!DV164="Yes"),OFFSET('Hygiene Data'!$F$7,0,10*ROW('Hygiene Data'!F158)),NA())</f>
        <v>#N/A</v>
      </c>
      <c r="BH164" s="101" t="e">
        <f ca="true">+IF(AND(ISNUMBER(OFFSET('Hygiene Data'!$F$9,0,10*ROW('Hygiene Data'!F158))),'Data Summary'!DW164="Yes"),OFFSET('Hygiene Data'!$F$9,0,10*ROW('Hygiene Data'!F158)),NA())</f>
        <v>#N/A</v>
      </c>
      <c r="BI164" s="101" t="e">
        <f ca="true">+IF(AND(ISNUMBER(OFFSET('Hygiene Data'!$G$5,0,10*ROW('Hygiene Data'!G158))),'Data Summary'!DX164="Yes"),OFFSET('Hygiene Data'!$G$5,0,10*ROW('Hygiene Data'!G158)),NA())</f>
        <v>#N/A</v>
      </c>
      <c r="BJ164" s="101" t="e">
        <f ca="true">+IF(AND(ISNUMBER(OFFSET('Hygiene Data'!$G$7,0,10*ROW('Hygiene Data'!G158))),'Data Summary'!DY164="Yes"),OFFSET('Hygiene Data'!$G$7,0,10*ROW('Hygiene Data'!G158)),NA())</f>
        <v>#N/A</v>
      </c>
      <c r="BK164" s="101" t="e">
        <f ca="true">+IF(AND(ISNUMBER(OFFSET('Hygiene Data'!$G$9,0,10*ROW('Hygiene Data'!G158))),'Data Summary'!DZ164="Yes"),OFFSET('Hygiene Data'!$G$9,0,10*ROW('Hygiene Data'!G158)),NA())</f>
        <v>#N/A</v>
      </c>
      <c r="BL164" s="101" t="e">
        <f ca="true">+IF(AND(ISNUMBER(OFFSET('Hygiene Data'!$H$5,0,10*ROW('Hygiene Data'!H158))),'Data Summary'!EA164="Yes"),OFFSET('Hygiene Data'!$H$5,0,10*ROW('Hygiene Data'!H158)),NA())</f>
        <v>#N/A</v>
      </c>
      <c r="BM164" s="101" t="e">
        <f ca="true">+IF(AND(ISNUMBER(OFFSET('Hygiene Data'!$H$7,0,10*ROW('Hygiene Data'!H158))),'Data Summary'!EB164="Yes"),OFFSET('Hygiene Data'!$H$7,0,10*ROW('Hygiene Data'!H158)),NA())</f>
        <v>#N/A</v>
      </c>
      <c r="BN164" s="101" t="e">
        <f ca="true">+IF(AND(ISNUMBER(OFFSET('Hygiene Data'!$H$9,0,10*ROW('Hygiene Data'!H158))),'Data Summary'!EC164="Yes"),OFFSET('Hygiene Data'!$H$9,0,10*ROW('Hygiene Data'!H158)),NA())</f>
        <v>#N/A</v>
      </c>
      <c r="BO164" s="101" t="e">
        <f ca="true">+IF(AND(ISNUMBER(OFFSET('Hygiene Data'!$I$5,0,10*ROW('Hygiene Data'!I158))),'Data Summary'!ED164="Yes"),OFFSET('Hygiene Data'!$I$5,0,10*ROW('Hygiene Data'!I158)),NA())</f>
        <v>#N/A</v>
      </c>
      <c r="BP164" s="101" t="e">
        <f ca="true">+IF(AND(ISNUMBER(OFFSET('Hygiene Data'!$I$7,0,10*ROW('Hygiene Data'!I158))),'Data Summary'!EE164="Yes"),OFFSET('Hygiene Data'!$I$7,0,10*ROW('Hygiene Data'!I158)),NA())</f>
        <v>#N/A</v>
      </c>
      <c r="BQ164" s="101" t="e">
        <f ca="true">+IF(AND(ISNUMBER(OFFSET('Hygiene Data'!$I$9,0,10*ROW('Hygiene Data'!I158))),'Data Summary'!EF164="Yes"),OFFSET('Hygiene Data'!$I$9,0,10*ROW('Hygiene Data'!I158)),NA())</f>
        <v>#N/A</v>
      </c>
    </row>
    <row xmlns:x14ac="http://schemas.microsoft.com/office/spreadsheetml/2009/9/ac" r="165" x14ac:dyDescent="0.2">
      <c r="A165" s="362" t="e">
        <f ca="true">+RIGHT('Data Summary'!A165,LEN('Data Summary'!A165)-9)</f>
        <v>#VALUE!</v>
      </c>
      <c r="B165" s="38" t="str">
        <f ca="true">+IF(ISTEXT('Data Summary'!B165),'Data Summary'!B165,"")</f>
        <v/>
      </c>
      <c r="C165" s="361" t="e">
        <f ca="true">+VALUE('Data Summary'!C165)</f>
        <v>#VALUE!</v>
      </c>
      <c r="D165" s="99" t="e">
        <f ca="true">+IF(AND(ISNUMBER(OFFSET('Water Data'!$D$4,0,10*ROW('Water Data'!D159))),'Data Summary'!BS165="Yes"),100-OFFSET('Water Data'!$D$4,0,10*ROW('Water Data'!D159)),NA())</f>
        <v>#N/A</v>
      </c>
      <c r="E165" s="99" t="e">
        <f ca="true">+IF(AND(ISNUMBER(OFFSET('Water Data'!$D$6,0,10*ROW('Water Data'!D159))),'Data Summary'!BT165="Yes"),OFFSET('Water Data'!$D$6,0,10*ROW('Water Data'!D159)),NA())</f>
        <v>#N/A</v>
      </c>
      <c r="F165" s="99" t="e">
        <f ca="true">+IF(AND(ISNUMBER(OFFSET('Water Data'!$D$9,0,10*ROW('Water Data'!D159))),'Data Summary'!BU165="Yes"),OFFSET('Water Data'!$D$9,0,10*ROW('Water Data'!D159)),NA())</f>
        <v>#N/A</v>
      </c>
      <c r="G165" s="99" t="e">
        <f ca="true">+IF(AND(ISNUMBER(OFFSET('Water Data'!$E$4,0,10*ROW('Water Data'!E159))),'Data Summary'!BV165="Yes"),100-OFFSET('Water Data'!$E$4,0,10*ROW('Water Data'!E159)),NA())</f>
        <v>#N/A</v>
      </c>
      <c r="H165" s="99" t="e">
        <f ca="true">+IF(AND(ISNUMBER(OFFSET('Water Data'!$E$6,0,10*ROW('Water Data'!E159))),'Data Summary'!BW165="Yes"),OFFSET('Water Data'!$E$6,0,10*ROW('Water Data'!E159)),NA())</f>
        <v>#N/A</v>
      </c>
      <c r="I165" s="99" t="e">
        <f ca="true">+IF(AND(ISNUMBER(OFFSET('Water Data'!$E$9,0,10*ROW('Water Data'!E159))),'Data Summary'!BX165="Yes"),OFFSET('Water Data'!$E$9,0,10*ROW('Water Data'!E159)),NA())</f>
        <v>#N/A</v>
      </c>
      <c r="J165" s="99" t="e">
        <f ca="true">+IF(AND(ISNUMBER(OFFSET('Water Data'!$F$4,0,10*ROW('Water Data'!F159))),'Data Summary'!BY165="Yes"),100-OFFSET('Water Data'!$F$4,0,10*ROW('Water Data'!F159)),NA())</f>
        <v>#N/A</v>
      </c>
      <c r="K165" s="99" t="e">
        <f ca="true">+IF(AND(ISNUMBER(OFFSET('Water Data'!$F$6,0,10*ROW('Water Data'!F159))),'Data Summary'!BZ165="Yes"),OFFSET('Water Data'!$F$6,0,10*ROW('Water Data'!F159)),NA())</f>
        <v>#N/A</v>
      </c>
      <c r="L165" s="99" t="e">
        <f ca="true">+IF(AND(ISNUMBER(OFFSET('Water Data'!$F$9,0,10*ROW('Water Data'!F159))),'Data Summary'!CA165="Yes"),OFFSET('Water Data'!$F$9,0,10*ROW('Water Data'!F159)),NA())</f>
        <v>#N/A</v>
      </c>
      <c r="M165" s="99" t="e">
        <f ca="true">+IF(AND(ISNUMBER(OFFSET('Water Data'!$G$4,0,10*ROW('Water Data'!G159))),'Data Summary'!CB165="Yes"),100-OFFSET('Water Data'!$G$4,0,10*ROW('Water Data'!G159)),NA())</f>
        <v>#N/A</v>
      </c>
      <c r="N165" s="99" t="e">
        <f ca="true">+IF(AND(ISNUMBER(OFFSET('Water Data'!$G$6,0,10*ROW('Water Data'!G159))),'Data Summary'!CC165="Yes"),OFFSET('Water Data'!$G$6,0,10*ROW('Water Data'!G159)),NA())</f>
        <v>#N/A</v>
      </c>
      <c r="O165" s="99" t="e">
        <f ca="true">+IF(AND(ISNUMBER(OFFSET('Water Data'!$G$9,0,10*ROW('Water Data'!G159))),'Data Summary'!CD165="Yes"),OFFSET('Water Data'!$G$9,0,10*ROW('Water Data'!G159)),NA())</f>
        <v>#N/A</v>
      </c>
      <c r="P165" s="99" t="e">
        <f ca="true">+IF(AND(ISNUMBER(OFFSET('Water Data'!$H$4,0,10*ROW('Water Data'!H159))),'Data Summary'!CE165="Yes"),100-OFFSET('Water Data'!$H$4,0,10*ROW('Water Data'!H159)),NA())</f>
        <v>#N/A</v>
      </c>
      <c r="Q165" s="99" t="e">
        <f ca="true">+IF(AND(ISNUMBER(OFFSET('Water Data'!$H$6,0,10*ROW('Water Data'!H159))),'Data Summary'!CF165="Yes"),OFFSET('Water Data'!$H$6,0,10*ROW('Water Data'!H159)),NA())</f>
        <v>#N/A</v>
      </c>
      <c r="R165" s="99" t="e">
        <f ca="true">+IF(AND(ISNUMBER(OFFSET('Water Data'!$H$9,0,10*ROW('Water Data'!H159))),'Data Summary'!CG165="Yes"),OFFSET('Water Data'!$H$9,0,10*ROW('Water Data'!H159)),NA())</f>
        <v>#N/A</v>
      </c>
      <c r="S165" s="99" t="e">
        <f ca="true">+IF(AND(ISNUMBER(OFFSET('Water Data'!$I$4,0,10*ROW('Water Data'!I159))),'Data Summary'!CH165="Yes"),100-OFFSET('Water Data'!$I$4,0,10*ROW('Water Data'!I159)),NA())</f>
        <v>#N/A</v>
      </c>
      <c r="T165" s="99" t="e">
        <f ca="true">+IF(AND(ISNUMBER(OFFSET('Water Data'!$I$6,0,10*ROW('Water Data'!I159))),'Data Summary'!CI165="Yes"),OFFSET('Water Data'!$I$6,0,10*ROW('Water Data'!I159)),NA())</f>
        <v>#N/A</v>
      </c>
      <c r="U165" s="99" t="e">
        <f ca="true">+IF(AND(ISNUMBER(OFFSET('Water Data'!$I$9,0,10*ROW('Water Data'!I159))),'Data Summary'!CJ165="Yes"),OFFSET('Water Data'!$I$9,0,10*ROW('Water Data'!I159)),NA())</f>
        <v>#N/A</v>
      </c>
      <c r="V165" s="100" t="e">
        <f ca="true">+IF(AND(ISNUMBER(OFFSET('Sanitation Data'!$D$4,0,10*ROW('Sanitation Data'!D159))),'Data Summary'!CK165="Yes"),100-OFFSET('Sanitation Data'!$D$4,0,10*ROW('Sanitation Data'!D159)),NA())</f>
        <v>#N/A</v>
      </c>
      <c r="W165" s="100" t="e">
        <f ca="true">+IF(AND(ISNUMBER(OFFSET('Sanitation Data'!$D$6,0,10*ROW('Sanitation Data'!D159))),'Data Summary'!CL165="Yes"),OFFSET('Sanitation Data'!$D$6,0,10*ROW('Sanitation Data'!D159)),NA())</f>
        <v>#N/A</v>
      </c>
      <c r="X165" s="100" t="e">
        <f ca="true">+IF(AND(ISNUMBER(OFFSET('Sanitation Data'!$D$10,0,10*ROW('Sanitation Data'!D159))),'Data Summary'!CM165="Yes"),OFFSET('Sanitation Data'!$D$10,0,10*ROW('Sanitation Data'!D159)),NA())</f>
        <v>#N/A</v>
      </c>
      <c r="Y165" s="100" t="e">
        <f ca="true">+IF(AND(ISNUMBER(OFFSET('Sanitation Data'!$D$11,0,10*ROW('Sanitation Data'!D159))),'Data Summary'!CN165="Yes"),OFFSET('Sanitation Data'!$D$11,0,10*ROW('Sanitation Data'!D159)),NA())</f>
        <v>#N/A</v>
      </c>
      <c r="Z165" s="100" t="e">
        <f ca="true">+IF(AND(ISNUMBER(OFFSET('Sanitation Data'!$D$12,0,10*ROW('Sanitation Data'!D159))),'Data Summary'!CO165="Yes"),OFFSET('Sanitation Data'!$D$12,0,10*ROW('Sanitation Data'!D159)),NA())</f>
        <v>#N/A</v>
      </c>
      <c r="AA165" s="100" t="e">
        <f ca="true">+IF(AND(ISNUMBER(OFFSET('Sanitation Data'!$E$4,0,10*ROW('Sanitation Data'!E159))),'Data Summary'!CP165="Yes"),100-OFFSET('Sanitation Data'!$E$4,0,10*ROW('Sanitation Data'!E159)),NA())</f>
        <v>#N/A</v>
      </c>
      <c r="AB165" s="100" t="e">
        <f ca="true">+IF(AND(ISNUMBER(OFFSET('Sanitation Data'!$E$6,0,10*ROW('Sanitation Data'!E159))),'Data Summary'!CQ165="Yes"),OFFSET('Sanitation Data'!$E$6,0,10*ROW('Sanitation Data'!E159)),NA())</f>
        <v>#N/A</v>
      </c>
      <c r="AC165" s="100" t="e">
        <f ca="true">+IF(AND(ISNUMBER(OFFSET('Sanitation Data'!$E$10,0,10*ROW('Sanitation Data'!E159))),'Data Summary'!CR165="Yes"),OFFSET('Sanitation Data'!$E$10,0,10*ROW('Sanitation Data'!E159)),NA())</f>
        <v>#N/A</v>
      </c>
      <c r="AD165" s="100" t="e">
        <f ca="true">+IF(AND(ISNUMBER(OFFSET('Sanitation Data'!$E$11,0,10*ROW('Sanitation Data'!E159))),'Data Summary'!CS165="Yes"),OFFSET('Sanitation Data'!$E$11,0,10*ROW('Sanitation Data'!E159)),NA())</f>
        <v>#N/A</v>
      </c>
      <c r="AE165" s="100" t="e">
        <f ca="true">+IF(AND(ISNUMBER(OFFSET('Sanitation Data'!$E$12,0,10*ROW('Sanitation Data'!E159))),'Data Summary'!CT165="Yes"),OFFSET('Sanitation Data'!$E$12,0,10*ROW('Sanitation Data'!E159)),NA())</f>
        <v>#N/A</v>
      </c>
      <c r="AF165" s="100" t="e">
        <f ca="true">+IF(AND(ISNUMBER(OFFSET('Sanitation Data'!$F$4,0,10*ROW('Sanitation Data'!F159))),'Data Summary'!CU165="Yes"),100-OFFSET('Sanitation Data'!$F$4,0,10*ROW('Sanitation Data'!F159)),NA())</f>
        <v>#N/A</v>
      </c>
      <c r="AG165" s="100" t="e">
        <f ca="true">+IF(AND(ISNUMBER(OFFSET('Sanitation Data'!$F$6,0,10*ROW('Sanitation Data'!F159))),'Data Summary'!CV165="Yes"),OFFSET('Sanitation Data'!$F$6,0,10*ROW('Sanitation Data'!F159)),NA())</f>
        <v>#N/A</v>
      </c>
      <c r="AH165" s="100" t="e">
        <f ca="true">+IF(AND(ISNUMBER(OFFSET('Sanitation Data'!$F$10,0,10*ROW('Sanitation Data'!F159))),'Data Summary'!CW165="Yes"),OFFSET('Sanitation Data'!$F$10,0,10*ROW('Sanitation Data'!F159)),NA())</f>
        <v>#N/A</v>
      </c>
      <c r="AI165" s="100" t="e">
        <f ca="true">+IF(AND(ISNUMBER(OFFSET('Sanitation Data'!$F$11,0,10*ROW('Sanitation Data'!F159))),'Data Summary'!CX165="Yes"),OFFSET('Sanitation Data'!$F$11,0,10*ROW('Sanitation Data'!F159)),NA())</f>
        <v>#N/A</v>
      </c>
      <c r="AJ165" s="100" t="e">
        <f ca="true">+IF(AND(ISNUMBER(OFFSET('Sanitation Data'!$F$12,0,10*ROW('Sanitation Data'!F159))),'Data Summary'!CY165="Yes"),OFFSET('Sanitation Data'!$F$12,0,10*ROW('Sanitation Data'!F159)),NA())</f>
        <v>#N/A</v>
      </c>
      <c r="AK165" s="100" t="e">
        <f ca="true">+IF(AND(ISNUMBER(OFFSET('Sanitation Data'!$G$4,0,10*ROW('Sanitation Data'!G159))),'Data Summary'!CZ165="Yes"),100-OFFSET('Sanitation Data'!$G$4,0,10*ROW('Sanitation Data'!G159)),NA())</f>
        <v>#N/A</v>
      </c>
      <c r="AL165" s="100" t="e">
        <f ca="true">+IF(AND(ISNUMBER(OFFSET('Sanitation Data'!$G$6,0,10*ROW('Sanitation Data'!G159))),'Data Summary'!DA165="Yes"),OFFSET('Sanitation Data'!$G$6,0,10*ROW('Sanitation Data'!G159)),NA())</f>
        <v>#N/A</v>
      </c>
      <c r="AM165" s="100" t="e">
        <f ca="true">+IF(AND(ISNUMBER(OFFSET('Sanitation Data'!$G$10,0,10*ROW('Sanitation Data'!G159))),'Data Summary'!DB165="Yes"),OFFSET('Sanitation Data'!$G$10,0,10*ROW('Sanitation Data'!G159)),NA())</f>
        <v>#N/A</v>
      </c>
      <c r="AN165" s="100" t="e">
        <f ca="true">+IF(AND(ISNUMBER(OFFSET('Sanitation Data'!$G$11,0,10*ROW('Sanitation Data'!G159))),'Data Summary'!DC165="Yes"),OFFSET('Sanitation Data'!$G$11,0,10*ROW('Sanitation Data'!G159)),NA())</f>
        <v>#N/A</v>
      </c>
      <c r="AO165" s="100" t="e">
        <f ca="true">+IF(AND(ISNUMBER(OFFSET('Sanitation Data'!$G$12,0,10*ROW('Sanitation Data'!G159))),'Data Summary'!DD165="Yes"),OFFSET('Sanitation Data'!$G$12,0,10*ROW('Sanitation Data'!G159)),NA())</f>
        <v>#N/A</v>
      </c>
      <c r="AP165" s="100" t="e">
        <f ca="true">+IF(AND(ISNUMBER(OFFSET('Sanitation Data'!$H$4,0,10*ROW('Sanitation Data'!H159))),'Data Summary'!DE165="Yes"),100-OFFSET('Sanitation Data'!$H$4,0,10*ROW('Sanitation Data'!H159)),NA())</f>
        <v>#N/A</v>
      </c>
      <c r="AQ165" s="100" t="e">
        <f ca="true">+IF(AND(ISNUMBER(OFFSET('Sanitation Data'!$H$6,0,10*ROW('Sanitation Data'!H159))),'Data Summary'!DF165="Yes"),OFFSET('Sanitation Data'!$H$6,0,10*ROW('Sanitation Data'!H159)),NA())</f>
        <v>#N/A</v>
      </c>
      <c r="AR165" s="100" t="e">
        <f ca="true">+IF(AND(ISNUMBER(OFFSET('Sanitation Data'!$H$10,0,10*ROW('Sanitation Data'!H159))),'Data Summary'!DG165="Yes"),OFFSET('Sanitation Data'!$H$10,0,10*ROW('Sanitation Data'!H159)),NA())</f>
        <v>#N/A</v>
      </c>
      <c r="AS165" s="100" t="e">
        <f ca="true">+IF(AND(ISNUMBER(OFFSET('Sanitation Data'!$H$11,0,10*ROW('Sanitation Data'!H159))),'Data Summary'!DH165="Yes"),OFFSET('Sanitation Data'!$H$11,0,10*ROW('Sanitation Data'!H159)),NA())</f>
        <v>#N/A</v>
      </c>
      <c r="AT165" s="100" t="e">
        <f ca="true">+IF(AND(ISNUMBER(OFFSET('Sanitation Data'!$H$12,0,10*ROW('Sanitation Data'!H159))),'Data Summary'!DI165="Yes"),OFFSET('Sanitation Data'!$H$12,0,10*ROW('Sanitation Data'!H159)),NA())</f>
        <v>#N/A</v>
      </c>
      <c r="AU165" s="100" t="e">
        <f ca="true">+IF(AND(ISNUMBER(OFFSET('Sanitation Data'!$I$4,0,10*ROW('Sanitation Data'!I159))),'Data Summary'!DJ165="Yes"),100-OFFSET('Sanitation Data'!$I$4,0,10*ROW('Sanitation Data'!I159)),NA())</f>
        <v>#N/A</v>
      </c>
      <c r="AV165" s="100" t="e">
        <f ca="true">+IF(AND(ISNUMBER(OFFSET('Sanitation Data'!$I$6,0,10*ROW('Sanitation Data'!I159))),'Data Summary'!DK165="Yes"),OFFSET('Sanitation Data'!$I$6,0,10*ROW('Sanitation Data'!I159)),NA())</f>
        <v>#N/A</v>
      </c>
      <c r="AW165" s="100" t="e">
        <f ca="true">+IF(AND(ISNUMBER(OFFSET('Sanitation Data'!$I$10,0,10*ROW('Sanitation Data'!I159))),'Data Summary'!DL165="Yes"),OFFSET('Sanitation Data'!$I$10,0,10*ROW('Sanitation Data'!I159)),NA())</f>
        <v>#N/A</v>
      </c>
      <c r="AX165" s="100" t="e">
        <f ca="true">+IF(AND(ISNUMBER(OFFSET('Sanitation Data'!$I$11,0,10*ROW('Sanitation Data'!I159))),'Data Summary'!DM165="Yes"),OFFSET('Sanitation Data'!$I$11,0,10*ROW('Sanitation Data'!I159)),NA())</f>
        <v>#N/A</v>
      </c>
      <c r="AY165" s="100" t="e">
        <f ca="true">+IF(AND(ISNUMBER(OFFSET('Sanitation Data'!$I$12,0,10*ROW('Sanitation Data'!I159))),'Data Summary'!DN165="Yes"),OFFSET('Sanitation Data'!$I$12,0,10*ROW('Sanitation Data'!I159)),NA())</f>
        <v>#N/A</v>
      </c>
      <c r="AZ165" s="101" t="e">
        <f ca="true">+IF(AND(ISNUMBER(OFFSET('Hygiene Data'!$D$5,0,10*ROW('Hygiene Data'!D159))),'Data Summary'!DO165="Yes"),OFFSET('Hygiene Data'!$D$5,0,10*ROW('Hygiene Data'!D159)),NA())</f>
        <v>#N/A</v>
      </c>
      <c r="BA165" s="101" t="e">
        <f ca="true">+IF(AND(ISNUMBER(OFFSET('Hygiene Data'!$D$7,0,10*ROW('Hygiene Data'!D159))),'Data Summary'!DP165="Yes"),OFFSET('Hygiene Data'!$D$7,0,10*ROW('Hygiene Data'!D159)),NA())</f>
        <v>#N/A</v>
      </c>
      <c r="BB165" s="101" t="e">
        <f ca="true">+IF(AND(ISNUMBER(OFFSET('Hygiene Data'!$D$9,0,10*ROW('Hygiene Data'!D159))),'Data Summary'!DQ165="Yes"),OFFSET('Hygiene Data'!$D$9,0,10*ROW('Hygiene Data'!D159)),NA())</f>
        <v>#N/A</v>
      </c>
      <c r="BC165" s="101" t="e">
        <f ca="true">+IF(AND(ISNUMBER(OFFSET('Hygiene Data'!$E$5,0,10*ROW('Hygiene Data'!E159))),'Data Summary'!DR165="Yes"),OFFSET('Hygiene Data'!$E$5,0,10*ROW('Hygiene Data'!E159)),NA())</f>
        <v>#N/A</v>
      </c>
      <c r="BD165" s="101" t="e">
        <f ca="true">+IF(AND(ISNUMBER(OFFSET('Hygiene Data'!$E$7,0,10*ROW('Hygiene Data'!E159))),'Data Summary'!DS165="Yes"),OFFSET('Hygiene Data'!$E$7,0,10*ROW('Hygiene Data'!E159)),NA())</f>
        <v>#N/A</v>
      </c>
      <c r="BE165" s="101" t="e">
        <f ca="true">+IF(AND(ISNUMBER(OFFSET('Hygiene Data'!$E$9,0,10*ROW('Hygiene Data'!E159))),'Data Summary'!DT165="Yes"),OFFSET('Hygiene Data'!$E$9,0,10*ROW('Hygiene Data'!E159)),NA())</f>
        <v>#N/A</v>
      </c>
      <c r="BF165" s="101" t="e">
        <f ca="true">+IF(AND(ISNUMBER(OFFSET('Hygiene Data'!$F$5,0,10*ROW('Hygiene Data'!F159))),'Data Summary'!DU165="Yes"),OFFSET('Hygiene Data'!$F$5,0,10*ROW('Hygiene Data'!F159)),NA())</f>
        <v>#N/A</v>
      </c>
      <c r="BG165" s="101" t="e">
        <f ca="true">+IF(AND(ISNUMBER(OFFSET('Hygiene Data'!$F$7,0,10*ROW('Hygiene Data'!F159))),'Data Summary'!DV165="Yes"),OFFSET('Hygiene Data'!$F$7,0,10*ROW('Hygiene Data'!F159)),NA())</f>
        <v>#N/A</v>
      </c>
      <c r="BH165" s="101" t="e">
        <f ca="true">+IF(AND(ISNUMBER(OFFSET('Hygiene Data'!$F$9,0,10*ROW('Hygiene Data'!F159))),'Data Summary'!DW165="Yes"),OFFSET('Hygiene Data'!$F$9,0,10*ROW('Hygiene Data'!F159)),NA())</f>
        <v>#N/A</v>
      </c>
      <c r="BI165" s="101" t="e">
        <f ca="true">+IF(AND(ISNUMBER(OFFSET('Hygiene Data'!$G$5,0,10*ROW('Hygiene Data'!G159))),'Data Summary'!DX165="Yes"),OFFSET('Hygiene Data'!$G$5,0,10*ROW('Hygiene Data'!G159)),NA())</f>
        <v>#N/A</v>
      </c>
      <c r="BJ165" s="101" t="e">
        <f ca="true">+IF(AND(ISNUMBER(OFFSET('Hygiene Data'!$G$7,0,10*ROW('Hygiene Data'!G159))),'Data Summary'!DY165="Yes"),OFFSET('Hygiene Data'!$G$7,0,10*ROW('Hygiene Data'!G159)),NA())</f>
        <v>#N/A</v>
      </c>
      <c r="BK165" s="101" t="e">
        <f ca="true">+IF(AND(ISNUMBER(OFFSET('Hygiene Data'!$G$9,0,10*ROW('Hygiene Data'!G159))),'Data Summary'!DZ165="Yes"),OFFSET('Hygiene Data'!$G$9,0,10*ROW('Hygiene Data'!G159)),NA())</f>
        <v>#N/A</v>
      </c>
      <c r="BL165" s="101" t="e">
        <f ca="true">+IF(AND(ISNUMBER(OFFSET('Hygiene Data'!$H$5,0,10*ROW('Hygiene Data'!H159))),'Data Summary'!EA165="Yes"),OFFSET('Hygiene Data'!$H$5,0,10*ROW('Hygiene Data'!H159)),NA())</f>
        <v>#N/A</v>
      </c>
      <c r="BM165" s="101" t="e">
        <f ca="true">+IF(AND(ISNUMBER(OFFSET('Hygiene Data'!$H$7,0,10*ROW('Hygiene Data'!H159))),'Data Summary'!EB165="Yes"),OFFSET('Hygiene Data'!$H$7,0,10*ROW('Hygiene Data'!H159)),NA())</f>
        <v>#N/A</v>
      </c>
      <c r="BN165" s="101" t="e">
        <f ca="true">+IF(AND(ISNUMBER(OFFSET('Hygiene Data'!$H$9,0,10*ROW('Hygiene Data'!H159))),'Data Summary'!EC165="Yes"),OFFSET('Hygiene Data'!$H$9,0,10*ROW('Hygiene Data'!H159)),NA())</f>
        <v>#N/A</v>
      </c>
      <c r="BO165" s="101" t="e">
        <f ca="true">+IF(AND(ISNUMBER(OFFSET('Hygiene Data'!$I$5,0,10*ROW('Hygiene Data'!I159))),'Data Summary'!ED165="Yes"),OFFSET('Hygiene Data'!$I$5,0,10*ROW('Hygiene Data'!I159)),NA())</f>
        <v>#N/A</v>
      </c>
      <c r="BP165" s="101" t="e">
        <f ca="true">+IF(AND(ISNUMBER(OFFSET('Hygiene Data'!$I$7,0,10*ROW('Hygiene Data'!I159))),'Data Summary'!EE165="Yes"),OFFSET('Hygiene Data'!$I$7,0,10*ROW('Hygiene Data'!I159)),NA())</f>
        <v>#N/A</v>
      </c>
      <c r="BQ165" s="101" t="e">
        <f ca="true">+IF(AND(ISNUMBER(OFFSET('Hygiene Data'!$I$9,0,10*ROW('Hygiene Data'!I159))),'Data Summary'!EF165="Yes"),OFFSET('Hygiene Data'!$I$9,0,10*ROW('Hygiene Data'!I159)),NA())</f>
        <v>#N/A</v>
      </c>
    </row>
    <row xmlns:x14ac="http://schemas.microsoft.com/office/spreadsheetml/2009/9/ac" r="166" x14ac:dyDescent="0.2">
      <c r="A166" s="362" t="e">
        <f ca="true">+RIGHT('Data Summary'!A166,LEN('Data Summary'!A166)-9)</f>
        <v>#VALUE!</v>
      </c>
      <c r="B166" s="38" t="str">
        <f ca="true">+IF(ISTEXT('Data Summary'!B166),'Data Summary'!B166,"")</f>
        <v/>
      </c>
      <c r="C166" s="361" t="e">
        <f ca="true">+VALUE('Data Summary'!C166)</f>
        <v>#VALUE!</v>
      </c>
      <c r="D166" s="99" t="e">
        <f ca="true">+IF(AND(ISNUMBER(OFFSET('Water Data'!$D$4,0,10*ROW('Water Data'!D160))),'Data Summary'!BS166="Yes"),100-OFFSET('Water Data'!$D$4,0,10*ROW('Water Data'!D160)),NA())</f>
        <v>#N/A</v>
      </c>
      <c r="E166" s="99" t="e">
        <f ca="true">+IF(AND(ISNUMBER(OFFSET('Water Data'!$D$6,0,10*ROW('Water Data'!D160))),'Data Summary'!BT166="Yes"),OFFSET('Water Data'!$D$6,0,10*ROW('Water Data'!D160)),NA())</f>
        <v>#N/A</v>
      </c>
      <c r="F166" s="99" t="e">
        <f ca="true">+IF(AND(ISNUMBER(OFFSET('Water Data'!$D$9,0,10*ROW('Water Data'!D160))),'Data Summary'!BU166="Yes"),OFFSET('Water Data'!$D$9,0,10*ROW('Water Data'!D160)),NA())</f>
        <v>#N/A</v>
      </c>
      <c r="G166" s="99" t="e">
        <f ca="true">+IF(AND(ISNUMBER(OFFSET('Water Data'!$E$4,0,10*ROW('Water Data'!E160))),'Data Summary'!BV166="Yes"),100-OFFSET('Water Data'!$E$4,0,10*ROW('Water Data'!E160)),NA())</f>
        <v>#N/A</v>
      </c>
      <c r="H166" s="99" t="e">
        <f ca="true">+IF(AND(ISNUMBER(OFFSET('Water Data'!$E$6,0,10*ROW('Water Data'!E160))),'Data Summary'!BW166="Yes"),OFFSET('Water Data'!$E$6,0,10*ROW('Water Data'!E160)),NA())</f>
        <v>#N/A</v>
      </c>
      <c r="I166" s="99" t="e">
        <f ca="true">+IF(AND(ISNUMBER(OFFSET('Water Data'!$E$9,0,10*ROW('Water Data'!E160))),'Data Summary'!BX166="Yes"),OFFSET('Water Data'!$E$9,0,10*ROW('Water Data'!E160)),NA())</f>
        <v>#N/A</v>
      </c>
      <c r="J166" s="99" t="e">
        <f ca="true">+IF(AND(ISNUMBER(OFFSET('Water Data'!$F$4,0,10*ROW('Water Data'!F160))),'Data Summary'!BY166="Yes"),100-OFFSET('Water Data'!$F$4,0,10*ROW('Water Data'!F160)),NA())</f>
        <v>#N/A</v>
      </c>
      <c r="K166" s="99" t="e">
        <f ca="true">+IF(AND(ISNUMBER(OFFSET('Water Data'!$F$6,0,10*ROW('Water Data'!F160))),'Data Summary'!BZ166="Yes"),OFFSET('Water Data'!$F$6,0,10*ROW('Water Data'!F160)),NA())</f>
        <v>#N/A</v>
      </c>
      <c r="L166" s="99" t="e">
        <f ca="true">+IF(AND(ISNUMBER(OFFSET('Water Data'!$F$9,0,10*ROW('Water Data'!F160))),'Data Summary'!CA166="Yes"),OFFSET('Water Data'!$F$9,0,10*ROW('Water Data'!F160)),NA())</f>
        <v>#N/A</v>
      </c>
      <c r="M166" s="99" t="e">
        <f ca="true">+IF(AND(ISNUMBER(OFFSET('Water Data'!$G$4,0,10*ROW('Water Data'!G160))),'Data Summary'!CB166="Yes"),100-OFFSET('Water Data'!$G$4,0,10*ROW('Water Data'!G160)),NA())</f>
        <v>#N/A</v>
      </c>
      <c r="N166" s="99" t="e">
        <f ca="true">+IF(AND(ISNUMBER(OFFSET('Water Data'!$G$6,0,10*ROW('Water Data'!G160))),'Data Summary'!CC166="Yes"),OFFSET('Water Data'!$G$6,0,10*ROW('Water Data'!G160)),NA())</f>
        <v>#N/A</v>
      </c>
      <c r="O166" s="99" t="e">
        <f ca="true">+IF(AND(ISNUMBER(OFFSET('Water Data'!$G$9,0,10*ROW('Water Data'!G160))),'Data Summary'!CD166="Yes"),OFFSET('Water Data'!$G$9,0,10*ROW('Water Data'!G160)),NA())</f>
        <v>#N/A</v>
      </c>
      <c r="P166" s="99" t="e">
        <f ca="true">+IF(AND(ISNUMBER(OFFSET('Water Data'!$H$4,0,10*ROW('Water Data'!H160))),'Data Summary'!CE166="Yes"),100-OFFSET('Water Data'!$H$4,0,10*ROW('Water Data'!H160)),NA())</f>
        <v>#N/A</v>
      </c>
      <c r="Q166" s="99" t="e">
        <f ca="true">+IF(AND(ISNUMBER(OFFSET('Water Data'!$H$6,0,10*ROW('Water Data'!H160))),'Data Summary'!CF166="Yes"),OFFSET('Water Data'!$H$6,0,10*ROW('Water Data'!H160)),NA())</f>
        <v>#N/A</v>
      </c>
      <c r="R166" s="99" t="e">
        <f ca="true">+IF(AND(ISNUMBER(OFFSET('Water Data'!$H$9,0,10*ROW('Water Data'!H160))),'Data Summary'!CG166="Yes"),OFFSET('Water Data'!$H$9,0,10*ROW('Water Data'!H160)),NA())</f>
        <v>#N/A</v>
      </c>
      <c r="S166" s="99" t="e">
        <f ca="true">+IF(AND(ISNUMBER(OFFSET('Water Data'!$I$4,0,10*ROW('Water Data'!I160))),'Data Summary'!CH166="Yes"),100-OFFSET('Water Data'!$I$4,0,10*ROW('Water Data'!I160)),NA())</f>
        <v>#N/A</v>
      </c>
      <c r="T166" s="99" t="e">
        <f ca="true">+IF(AND(ISNUMBER(OFFSET('Water Data'!$I$6,0,10*ROW('Water Data'!I160))),'Data Summary'!CI166="Yes"),OFFSET('Water Data'!$I$6,0,10*ROW('Water Data'!I160)),NA())</f>
        <v>#N/A</v>
      </c>
      <c r="U166" s="99" t="e">
        <f ca="true">+IF(AND(ISNUMBER(OFFSET('Water Data'!$I$9,0,10*ROW('Water Data'!I160))),'Data Summary'!CJ166="Yes"),OFFSET('Water Data'!$I$9,0,10*ROW('Water Data'!I160)),NA())</f>
        <v>#N/A</v>
      </c>
      <c r="V166" s="100" t="e">
        <f ca="true">+IF(AND(ISNUMBER(OFFSET('Sanitation Data'!$D$4,0,10*ROW('Sanitation Data'!D160))),'Data Summary'!CK166="Yes"),100-OFFSET('Sanitation Data'!$D$4,0,10*ROW('Sanitation Data'!D160)),NA())</f>
        <v>#N/A</v>
      </c>
      <c r="W166" s="100" t="e">
        <f ca="true">+IF(AND(ISNUMBER(OFFSET('Sanitation Data'!$D$6,0,10*ROW('Sanitation Data'!D160))),'Data Summary'!CL166="Yes"),OFFSET('Sanitation Data'!$D$6,0,10*ROW('Sanitation Data'!D160)),NA())</f>
        <v>#N/A</v>
      </c>
      <c r="X166" s="100" t="e">
        <f ca="true">+IF(AND(ISNUMBER(OFFSET('Sanitation Data'!$D$10,0,10*ROW('Sanitation Data'!D160))),'Data Summary'!CM166="Yes"),OFFSET('Sanitation Data'!$D$10,0,10*ROW('Sanitation Data'!D160)),NA())</f>
        <v>#N/A</v>
      </c>
      <c r="Y166" s="100" t="e">
        <f ca="true">+IF(AND(ISNUMBER(OFFSET('Sanitation Data'!$D$11,0,10*ROW('Sanitation Data'!D160))),'Data Summary'!CN166="Yes"),OFFSET('Sanitation Data'!$D$11,0,10*ROW('Sanitation Data'!D160)),NA())</f>
        <v>#N/A</v>
      </c>
      <c r="Z166" s="100" t="e">
        <f ca="true">+IF(AND(ISNUMBER(OFFSET('Sanitation Data'!$D$12,0,10*ROW('Sanitation Data'!D160))),'Data Summary'!CO166="Yes"),OFFSET('Sanitation Data'!$D$12,0,10*ROW('Sanitation Data'!D160)),NA())</f>
        <v>#N/A</v>
      </c>
      <c r="AA166" s="100" t="e">
        <f ca="true">+IF(AND(ISNUMBER(OFFSET('Sanitation Data'!$E$4,0,10*ROW('Sanitation Data'!E160))),'Data Summary'!CP166="Yes"),100-OFFSET('Sanitation Data'!$E$4,0,10*ROW('Sanitation Data'!E160)),NA())</f>
        <v>#N/A</v>
      </c>
      <c r="AB166" s="100" t="e">
        <f ca="true">+IF(AND(ISNUMBER(OFFSET('Sanitation Data'!$E$6,0,10*ROW('Sanitation Data'!E160))),'Data Summary'!CQ166="Yes"),OFFSET('Sanitation Data'!$E$6,0,10*ROW('Sanitation Data'!E160)),NA())</f>
        <v>#N/A</v>
      </c>
      <c r="AC166" s="100" t="e">
        <f ca="true">+IF(AND(ISNUMBER(OFFSET('Sanitation Data'!$E$10,0,10*ROW('Sanitation Data'!E160))),'Data Summary'!CR166="Yes"),OFFSET('Sanitation Data'!$E$10,0,10*ROW('Sanitation Data'!E160)),NA())</f>
        <v>#N/A</v>
      </c>
      <c r="AD166" s="100" t="e">
        <f ca="true">+IF(AND(ISNUMBER(OFFSET('Sanitation Data'!$E$11,0,10*ROW('Sanitation Data'!E160))),'Data Summary'!CS166="Yes"),OFFSET('Sanitation Data'!$E$11,0,10*ROW('Sanitation Data'!E160)),NA())</f>
        <v>#N/A</v>
      </c>
      <c r="AE166" s="100" t="e">
        <f ca="true">+IF(AND(ISNUMBER(OFFSET('Sanitation Data'!$E$12,0,10*ROW('Sanitation Data'!E160))),'Data Summary'!CT166="Yes"),OFFSET('Sanitation Data'!$E$12,0,10*ROW('Sanitation Data'!E160)),NA())</f>
        <v>#N/A</v>
      </c>
      <c r="AF166" s="100" t="e">
        <f ca="true">+IF(AND(ISNUMBER(OFFSET('Sanitation Data'!$F$4,0,10*ROW('Sanitation Data'!F160))),'Data Summary'!CU166="Yes"),100-OFFSET('Sanitation Data'!$F$4,0,10*ROW('Sanitation Data'!F160)),NA())</f>
        <v>#N/A</v>
      </c>
      <c r="AG166" s="100" t="e">
        <f ca="true">+IF(AND(ISNUMBER(OFFSET('Sanitation Data'!$F$6,0,10*ROW('Sanitation Data'!F160))),'Data Summary'!CV166="Yes"),OFFSET('Sanitation Data'!$F$6,0,10*ROW('Sanitation Data'!F160)),NA())</f>
        <v>#N/A</v>
      </c>
      <c r="AH166" s="100" t="e">
        <f ca="true">+IF(AND(ISNUMBER(OFFSET('Sanitation Data'!$F$10,0,10*ROW('Sanitation Data'!F160))),'Data Summary'!CW166="Yes"),OFFSET('Sanitation Data'!$F$10,0,10*ROW('Sanitation Data'!F160)),NA())</f>
        <v>#N/A</v>
      </c>
      <c r="AI166" s="100" t="e">
        <f ca="true">+IF(AND(ISNUMBER(OFFSET('Sanitation Data'!$F$11,0,10*ROW('Sanitation Data'!F160))),'Data Summary'!CX166="Yes"),OFFSET('Sanitation Data'!$F$11,0,10*ROW('Sanitation Data'!F160)),NA())</f>
        <v>#N/A</v>
      </c>
      <c r="AJ166" s="100" t="e">
        <f ca="true">+IF(AND(ISNUMBER(OFFSET('Sanitation Data'!$F$12,0,10*ROW('Sanitation Data'!F160))),'Data Summary'!CY166="Yes"),OFFSET('Sanitation Data'!$F$12,0,10*ROW('Sanitation Data'!F160)),NA())</f>
        <v>#N/A</v>
      </c>
      <c r="AK166" s="100" t="e">
        <f ca="true">+IF(AND(ISNUMBER(OFFSET('Sanitation Data'!$G$4,0,10*ROW('Sanitation Data'!G160))),'Data Summary'!CZ166="Yes"),100-OFFSET('Sanitation Data'!$G$4,0,10*ROW('Sanitation Data'!G160)),NA())</f>
        <v>#N/A</v>
      </c>
      <c r="AL166" s="100" t="e">
        <f ca="true">+IF(AND(ISNUMBER(OFFSET('Sanitation Data'!$G$6,0,10*ROW('Sanitation Data'!G160))),'Data Summary'!DA166="Yes"),OFFSET('Sanitation Data'!$G$6,0,10*ROW('Sanitation Data'!G160)),NA())</f>
        <v>#N/A</v>
      </c>
      <c r="AM166" s="100" t="e">
        <f ca="true">+IF(AND(ISNUMBER(OFFSET('Sanitation Data'!$G$10,0,10*ROW('Sanitation Data'!G160))),'Data Summary'!DB166="Yes"),OFFSET('Sanitation Data'!$G$10,0,10*ROW('Sanitation Data'!G160)),NA())</f>
        <v>#N/A</v>
      </c>
      <c r="AN166" s="100" t="e">
        <f ca="true">+IF(AND(ISNUMBER(OFFSET('Sanitation Data'!$G$11,0,10*ROW('Sanitation Data'!G160))),'Data Summary'!DC166="Yes"),OFFSET('Sanitation Data'!$G$11,0,10*ROW('Sanitation Data'!G160)),NA())</f>
        <v>#N/A</v>
      </c>
      <c r="AO166" s="100" t="e">
        <f ca="true">+IF(AND(ISNUMBER(OFFSET('Sanitation Data'!$G$12,0,10*ROW('Sanitation Data'!G160))),'Data Summary'!DD166="Yes"),OFFSET('Sanitation Data'!$G$12,0,10*ROW('Sanitation Data'!G160)),NA())</f>
        <v>#N/A</v>
      </c>
      <c r="AP166" s="100" t="e">
        <f ca="true">+IF(AND(ISNUMBER(OFFSET('Sanitation Data'!$H$4,0,10*ROW('Sanitation Data'!H160))),'Data Summary'!DE166="Yes"),100-OFFSET('Sanitation Data'!$H$4,0,10*ROW('Sanitation Data'!H160)),NA())</f>
        <v>#N/A</v>
      </c>
      <c r="AQ166" s="100" t="e">
        <f ca="true">+IF(AND(ISNUMBER(OFFSET('Sanitation Data'!$H$6,0,10*ROW('Sanitation Data'!H160))),'Data Summary'!DF166="Yes"),OFFSET('Sanitation Data'!$H$6,0,10*ROW('Sanitation Data'!H160)),NA())</f>
        <v>#N/A</v>
      </c>
      <c r="AR166" s="100" t="e">
        <f ca="true">+IF(AND(ISNUMBER(OFFSET('Sanitation Data'!$H$10,0,10*ROW('Sanitation Data'!H160))),'Data Summary'!DG166="Yes"),OFFSET('Sanitation Data'!$H$10,0,10*ROW('Sanitation Data'!H160)),NA())</f>
        <v>#N/A</v>
      </c>
      <c r="AS166" s="100" t="e">
        <f ca="true">+IF(AND(ISNUMBER(OFFSET('Sanitation Data'!$H$11,0,10*ROW('Sanitation Data'!H160))),'Data Summary'!DH166="Yes"),OFFSET('Sanitation Data'!$H$11,0,10*ROW('Sanitation Data'!H160)),NA())</f>
        <v>#N/A</v>
      </c>
      <c r="AT166" s="100" t="e">
        <f ca="true">+IF(AND(ISNUMBER(OFFSET('Sanitation Data'!$H$12,0,10*ROW('Sanitation Data'!H160))),'Data Summary'!DI166="Yes"),OFFSET('Sanitation Data'!$H$12,0,10*ROW('Sanitation Data'!H160)),NA())</f>
        <v>#N/A</v>
      </c>
      <c r="AU166" s="100" t="e">
        <f ca="true">+IF(AND(ISNUMBER(OFFSET('Sanitation Data'!$I$4,0,10*ROW('Sanitation Data'!I160))),'Data Summary'!DJ166="Yes"),100-OFFSET('Sanitation Data'!$I$4,0,10*ROW('Sanitation Data'!I160)),NA())</f>
        <v>#N/A</v>
      </c>
      <c r="AV166" s="100" t="e">
        <f ca="true">+IF(AND(ISNUMBER(OFFSET('Sanitation Data'!$I$6,0,10*ROW('Sanitation Data'!I160))),'Data Summary'!DK166="Yes"),OFFSET('Sanitation Data'!$I$6,0,10*ROW('Sanitation Data'!I160)),NA())</f>
        <v>#N/A</v>
      </c>
      <c r="AW166" s="100" t="e">
        <f ca="true">+IF(AND(ISNUMBER(OFFSET('Sanitation Data'!$I$10,0,10*ROW('Sanitation Data'!I160))),'Data Summary'!DL166="Yes"),OFFSET('Sanitation Data'!$I$10,0,10*ROW('Sanitation Data'!I160)),NA())</f>
        <v>#N/A</v>
      </c>
      <c r="AX166" s="100" t="e">
        <f ca="true">+IF(AND(ISNUMBER(OFFSET('Sanitation Data'!$I$11,0,10*ROW('Sanitation Data'!I160))),'Data Summary'!DM166="Yes"),OFFSET('Sanitation Data'!$I$11,0,10*ROW('Sanitation Data'!I160)),NA())</f>
        <v>#N/A</v>
      </c>
      <c r="AY166" s="100" t="e">
        <f ca="true">+IF(AND(ISNUMBER(OFFSET('Sanitation Data'!$I$12,0,10*ROW('Sanitation Data'!I160))),'Data Summary'!DN166="Yes"),OFFSET('Sanitation Data'!$I$12,0,10*ROW('Sanitation Data'!I160)),NA())</f>
        <v>#N/A</v>
      </c>
      <c r="AZ166" s="101" t="e">
        <f ca="true">+IF(AND(ISNUMBER(OFFSET('Hygiene Data'!$D$5,0,10*ROW('Hygiene Data'!D160))),'Data Summary'!DO166="Yes"),OFFSET('Hygiene Data'!$D$5,0,10*ROW('Hygiene Data'!D160)),NA())</f>
        <v>#N/A</v>
      </c>
      <c r="BA166" s="101" t="e">
        <f ca="true">+IF(AND(ISNUMBER(OFFSET('Hygiene Data'!$D$7,0,10*ROW('Hygiene Data'!D160))),'Data Summary'!DP166="Yes"),OFFSET('Hygiene Data'!$D$7,0,10*ROW('Hygiene Data'!D160)),NA())</f>
        <v>#N/A</v>
      </c>
      <c r="BB166" s="101" t="e">
        <f ca="true">+IF(AND(ISNUMBER(OFFSET('Hygiene Data'!$D$9,0,10*ROW('Hygiene Data'!D160))),'Data Summary'!DQ166="Yes"),OFFSET('Hygiene Data'!$D$9,0,10*ROW('Hygiene Data'!D160)),NA())</f>
        <v>#N/A</v>
      </c>
      <c r="BC166" s="101" t="e">
        <f ca="true">+IF(AND(ISNUMBER(OFFSET('Hygiene Data'!$E$5,0,10*ROW('Hygiene Data'!E160))),'Data Summary'!DR166="Yes"),OFFSET('Hygiene Data'!$E$5,0,10*ROW('Hygiene Data'!E160)),NA())</f>
        <v>#N/A</v>
      </c>
      <c r="BD166" s="101" t="e">
        <f ca="true">+IF(AND(ISNUMBER(OFFSET('Hygiene Data'!$E$7,0,10*ROW('Hygiene Data'!E160))),'Data Summary'!DS166="Yes"),OFFSET('Hygiene Data'!$E$7,0,10*ROW('Hygiene Data'!E160)),NA())</f>
        <v>#N/A</v>
      </c>
      <c r="BE166" s="101" t="e">
        <f ca="true">+IF(AND(ISNUMBER(OFFSET('Hygiene Data'!$E$9,0,10*ROW('Hygiene Data'!E160))),'Data Summary'!DT166="Yes"),OFFSET('Hygiene Data'!$E$9,0,10*ROW('Hygiene Data'!E160)),NA())</f>
        <v>#N/A</v>
      </c>
      <c r="BF166" s="101" t="e">
        <f ca="true">+IF(AND(ISNUMBER(OFFSET('Hygiene Data'!$F$5,0,10*ROW('Hygiene Data'!F160))),'Data Summary'!DU166="Yes"),OFFSET('Hygiene Data'!$F$5,0,10*ROW('Hygiene Data'!F160)),NA())</f>
        <v>#N/A</v>
      </c>
      <c r="BG166" s="101" t="e">
        <f ca="true">+IF(AND(ISNUMBER(OFFSET('Hygiene Data'!$F$7,0,10*ROW('Hygiene Data'!F160))),'Data Summary'!DV166="Yes"),OFFSET('Hygiene Data'!$F$7,0,10*ROW('Hygiene Data'!F160)),NA())</f>
        <v>#N/A</v>
      </c>
      <c r="BH166" s="101" t="e">
        <f ca="true">+IF(AND(ISNUMBER(OFFSET('Hygiene Data'!$F$9,0,10*ROW('Hygiene Data'!F160))),'Data Summary'!DW166="Yes"),OFFSET('Hygiene Data'!$F$9,0,10*ROW('Hygiene Data'!F160)),NA())</f>
        <v>#N/A</v>
      </c>
      <c r="BI166" s="101" t="e">
        <f ca="true">+IF(AND(ISNUMBER(OFFSET('Hygiene Data'!$G$5,0,10*ROW('Hygiene Data'!G160))),'Data Summary'!DX166="Yes"),OFFSET('Hygiene Data'!$G$5,0,10*ROW('Hygiene Data'!G160)),NA())</f>
        <v>#N/A</v>
      </c>
      <c r="BJ166" s="101" t="e">
        <f ca="true">+IF(AND(ISNUMBER(OFFSET('Hygiene Data'!$G$7,0,10*ROW('Hygiene Data'!G160))),'Data Summary'!DY166="Yes"),OFFSET('Hygiene Data'!$G$7,0,10*ROW('Hygiene Data'!G160)),NA())</f>
        <v>#N/A</v>
      </c>
      <c r="BK166" s="101" t="e">
        <f ca="true">+IF(AND(ISNUMBER(OFFSET('Hygiene Data'!$G$9,0,10*ROW('Hygiene Data'!G160))),'Data Summary'!DZ166="Yes"),OFFSET('Hygiene Data'!$G$9,0,10*ROW('Hygiene Data'!G160)),NA())</f>
        <v>#N/A</v>
      </c>
      <c r="BL166" s="101" t="e">
        <f ca="true">+IF(AND(ISNUMBER(OFFSET('Hygiene Data'!$H$5,0,10*ROW('Hygiene Data'!H160))),'Data Summary'!EA166="Yes"),OFFSET('Hygiene Data'!$H$5,0,10*ROW('Hygiene Data'!H160)),NA())</f>
        <v>#N/A</v>
      </c>
      <c r="BM166" s="101" t="e">
        <f ca="true">+IF(AND(ISNUMBER(OFFSET('Hygiene Data'!$H$7,0,10*ROW('Hygiene Data'!H160))),'Data Summary'!EB166="Yes"),OFFSET('Hygiene Data'!$H$7,0,10*ROW('Hygiene Data'!H160)),NA())</f>
        <v>#N/A</v>
      </c>
      <c r="BN166" s="101" t="e">
        <f ca="true">+IF(AND(ISNUMBER(OFFSET('Hygiene Data'!$H$9,0,10*ROW('Hygiene Data'!H160))),'Data Summary'!EC166="Yes"),OFFSET('Hygiene Data'!$H$9,0,10*ROW('Hygiene Data'!H160)),NA())</f>
        <v>#N/A</v>
      </c>
      <c r="BO166" s="101" t="e">
        <f ca="true">+IF(AND(ISNUMBER(OFFSET('Hygiene Data'!$I$5,0,10*ROW('Hygiene Data'!I160))),'Data Summary'!ED166="Yes"),OFFSET('Hygiene Data'!$I$5,0,10*ROW('Hygiene Data'!I160)),NA())</f>
        <v>#N/A</v>
      </c>
      <c r="BP166" s="101" t="e">
        <f ca="true">+IF(AND(ISNUMBER(OFFSET('Hygiene Data'!$I$7,0,10*ROW('Hygiene Data'!I160))),'Data Summary'!EE166="Yes"),OFFSET('Hygiene Data'!$I$7,0,10*ROW('Hygiene Data'!I160)),NA())</f>
        <v>#N/A</v>
      </c>
      <c r="BQ166" s="101" t="e">
        <f ca="true">+IF(AND(ISNUMBER(OFFSET('Hygiene Data'!$I$9,0,10*ROW('Hygiene Data'!I160))),'Data Summary'!EF166="Yes"),OFFSET('Hygiene Data'!$I$9,0,10*ROW('Hygiene Data'!I160)),NA())</f>
        <v>#N/A</v>
      </c>
    </row>
    <row xmlns:x14ac="http://schemas.microsoft.com/office/spreadsheetml/2009/9/ac" r="167" x14ac:dyDescent="0.2">
      <c r="A167" s="362" t="e">
        <f ca="true">+RIGHT('Data Summary'!A167,LEN('Data Summary'!A167)-9)</f>
        <v>#VALUE!</v>
      </c>
      <c r="B167" s="38" t="str">
        <f ca="true">+IF(ISTEXT('Data Summary'!B167),'Data Summary'!B167,"")</f>
        <v/>
      </c>
      <c r="C167" s="361" t="e">
        <f ca="true">+VALUE('Data Summary'!C167)</f>
        <v>#VALUE!</v>
      </c>
      <c r="D167" s="99" t="e">
        <f ca="true">+IF(AND(ISNUMBER(OFFSET('Water Data'!$D$4,0,10*ROW('Water Data'!D161))),'Data Summary'!BS167="Yes"),100-OFFSET('Water Data'!$D$4,0,10*ROW('Water Data'!D161)),NA())</f>
        <v>#N/A</v>
      </c>
      <c r="E167" s="99" t="e">
        <f ca="true">+IF(AND(ISNUMBER(OFFSET('Water Data'!$D$6,0,10*ROW('Water Data'!D161))),'Data Summary'!BT167="Yes"),OFFSET('Water Data'!$D$6,0,10*ROW('Water Data'!D161)),NA())</f>
        <v>#N/A</v>
      </c>
      <c r="F167" s="99" t="e">
        <f ca="true">+IF(AND(ISNUMBER(OFFSET('Water Data'!$D$9,0,10*ROW('Water Data'!D161))),'Data Summary'!BU167="Yes"),OFFSET('Water Data'!$D$9,0,10*ROW('Water Data'!D161)),NA())</f>
        <v>#N/A</v>
      </c>
      <c r="G167" s="99" t="e">
        <f ca="true">+IF(AND(ISNUMBER(OFFSET('Water Data'!$E$4,0,10*ROW('Water Data'!E161))),'Data Summary'!BV167="Yes"),100-OFFSET('Water Data'!$E$4,0,10*ROW('Water Data'!E161)),NA())</f>
        <v>#N/A</v>
      </c>
      <c r="H167" s="99" t="e">
        <f ca="true">+IF(AND(ISNUMBER(OFFSET('Water Data'!$E$6,0,10*ROW('Water Data'!E161))),'Data Summary'!BW167="Yes"),OFFSET('Water Data'!$E$6,0,10*ROW('Water Data'!E161)),NA())</f>
        <v>#N/A</v>
      </c>
      <c r="I167" s="99" t="e">
        <f ca="true">+IF(AND(ISNUMBER(OFFSET('Water Data'!$E$9,0,10*ROW('Water Data'!E161))),'Data Summary'!BX167="Yes"),OFFSET('Water Data'!$E$9,0,10*ROW('Water Data'!E161)),NA())</f>
        <v>#N/A</v>
      </c>
      <c r="J167" s="99" t="e">
        <f ca="true">+IF(AND(ISNUMBER(OFFSET('Water Data'!$F$4,0,10*ROW('Water Data'!F161))),'Data Summary'!BY167="Yes"),100-OFFSET('Water Data'!$F$4,0,10*ROW('Water Data'!F161)),NA())</f>
        <v>#N/A</v>
      </c>
      <c r="K167" s="99" t="e">
        <f ca="true">+IF(AND(ISNUMBER(OFFSET('Water Data'!$F$6,0,10*ROW('Water Data'!F161))),'Data Summary'!BZ167="Yes"),OFFSET('Water Data'!$F$6,0,10*ROW('Water Data'!F161)),NA())</f>
        <v>#N/A</v>
      </c>
      <c r="L167" s="99" t="e">
        <f ca="true">+IF(AND(ISNUMBER(OFFSET('Water Data'!$F$9,0,10*ROW('Water Data'!F161))),'Data Summary'!CA167="Yes"),OFFSET('Water Data'!$F$9,0,10*ROW('Water Data'!F161)),NA())</f>
        <v>#N/A</v>
      </c>
      <c r="M167" s="99" t="e">
        <f ca="true">+IF(AND(ISNUMBER(OFFSET('Water Data'!$G$4,0,10*ROW('Water Data'!G161))),'Data Summary'!CB167="Yes"),100-OFFSET('Water Data'!$G$4,0,10*ROW('Water Data'!G161)),NA())</f>
        <v>#N/A</v>
      </c>
      <c r="N167" s="99" t="e">
        <f ca="true">+IF(AND(ISNUMBER(OFFSET('Water Data'!$G$6,0,10*ROW('Water Data'!G161))),'Data Summary'!CC167="Yes"),OFFSET('Water Data'!$G$6,0,10*ROW('Water Data'!G161)),NA())</f>
        <v>#N/A</v>
      </c>
      <c r="O167" s="99" t="e">
        <f ca="true">+IF(AND(ISNUMBER(OFFSET('Water Data'!$G$9,0,10*ROW('Water Data'!G161))),'Data Summary'!CD167="Yes"),OFFSET('Water Data'!$G$9,0,10*ROW('Water Data'!G161)),NA())</f>
        <v>#N/A</v>
      </c>
      <c r="P167" s="99" t="e">
        <f ca="true">+IF(AND(ISNUMBER(OFFSET('Water Data'!$H$4,0,10*ROW('Water Data'!H161))),'Data Summary'!CE167="Yes"),100-OFFSET('Water Data'!$H$4,0,10*ROW('Water Data'!H161)),NA())</f>
        <v>#N/A</v>
      </c>
      <c r="Q167" s="99" t="e">
        <f ca="true">+IF(AND(ISNUMBER(OFFSET('Water Data'!$H$6,0,10*ROW('Water Data'!H161))),'Data Summary'!CF167="Yes"),OFFSET('Water Data'!$H$6,0,10*ROW('Water Data'!H161)),NA())</f>
        <v>#N/A</v>
      </c>
      <c r="R167" s="99" t="e">
        <f ca="true">+IF(AND(ISNUMBER(OFFSET('Water Data'!$H$9,0,10*ROW('Water Data'!H161))),'Data Summary'!CG167="Yes"),OFFSET('Water Data'!$H$9,0,10*ROW('Water Data'!H161)),NA())</f>
        <v>#N/A</v>
      </c>
      <c r="S167" s="99" t="e">
        <f ca="true">+IF(AND(ISNUMBER(OFFSET('Water Data'!$I$4,0,10*ROW('Water Data'!I161))),'Data Summary'!CH167="Yes"),100-OFFSET('Water Data'!$I$4,0,10*ROW('Water Data'!I161)),NA())</f>
        <v>#N/A</v>
      </c>
      <c r="T167" s="99" t="e">
        <f ca="true">+IF(AND(ISNUMBER(OFFSET('Water Data'!$I$6,0,10*ROW('Water Data'!I161))),'Data Summary'!CI167="Yes"),OFFSET('Water Data'!$I$6,0,10*ROW('Water Data'!I161)),NA())</f>
        <v>#N/A</v>
      </c>
      <c r="U167" s="99" t="e">
        <f ca="true">+IF(AND(ISNUMBER(OFFSET('Water Data'!$I$9,0,10*ROW('Water Data'!I161))),'Data Summary'!CJ167="Yes"),OFFSET('Water Data'!$I$9,0,10*ROW('Water Data'!I161)),NA())</f>
        <v>#N/A</v>
      </c>
      <c r="V167" s="100" t="e">
        <f ca="true">+IF(AND(ISNUMBER(OFFSET('Sanitation Data'!$D$4,0,10*ROW('Sanitation Data'!D161))),'Data Summary'!CK167="Yes"),100-OFFSET('Sanitation Data'!$D$4,0,10*ROW('Sanitation Data'!D161)),NA())</f>
        <v>#N/A</v>
      </c>
      <c r="W167" s="100" t="e">
        <f ca="true">+IF(AND(ISNUMBER(OFFSET('Sanitation Data'!$D$6,0,10*ROW('Sanitation Data'!D161))),'Data Summary'!CL167="Yes"),OFFSET('Sanitation Data'!$D$6,0,10*ROW('Sanitation Data'!D161)),NA())</f>
        <v>#N/A</v>
      </c>
      <c r="X167" s="100" t="e">
        <f ca="true">+IF(AND(ISNUMBER(OFFSET('Sanitation Data'!$D$10,0,10*ROW('Sanitation Data'!D161))),'Data Summary'!CM167="Yes"),OFFSET('Sanitation Data'!$D$10,0,10*ROW('Sanitation Data'!D161)),NA())</f>
        <v>#N/A</v>
      </c>
      <c r="Y167" s="100" t="e">
        <f ca="true">+IF(AND(ISNUMBER(OFFSET('Sanitation Data'!$D$11,0,10*ROW('Sanitation Data'!D161))),'Data Summary'!CN167="Yes"),OFFSET('Sanitation Data'!$D$11,0,10*ROW('Sanitation Data'!D161)),NA())</f>
        <v>#N/A</v>
      </c>
      <c r="Z167" s="100" t="e">
        <f ca="true">+IF(AND(ISNUMBER(OFFSET('Sanitation Data'!$D$12,0,10*ROW('Sanitation Data'!D161))),'Data Summary'!CO167="Yes"),OFFSET('Sanitation Data'!$D$12,0,10*ROW('Sanitation Data'!D161)),NA())</f>
        <v>#N/A</v>
      </c>
      <c r="AA167" s="100" t="e">
        <f ca="true">+IF(AND(ISNUMBER(OFFSET('Sanitation Data'!$E$4,0,10*ROW('Sanitation Data'!E161))),'Data Summary'!CP167="Yes"),100-OFFSET('Sanitation Data'!$E$4,0,10*ROW('Sanitation Data'!E161)),NA())</f>
        <v>#N/A</v>
      </c>
      <c r="AB167" s="100" t="e">
        <f ca="true">+IF(AND(ISNUMBER(OFFSET('Sanitation Data'!$E$6,0,10*ROW('Sanitation Data'!E161))),'Data Summary'!CQ167="Yes"),OFFSET('Sanitation Data'!$E$6,0,10*ROW('Sanitation Data'!E161)),NA())</f>
        <v>#N/A</v>
      </c>
      <c r="AC167" s="100" t="e">
        <f ca="true">+IF(AND(ISNUMBER(OFFSET('Sanitation Data'!$E$10,0,10*ROW('Sanitation Data'!E161))),'Data Summary'!CR167="Yes"),OFFSET('Sanitation Data'!$E$10,0,10*ROW('Sanitation Data'!E161)),NA())</f>
        <v>#N/A</v>
      </c>
      <c r="AD167" s="100" t="e">
        <f ca="true">+IF(AND(ISNUMBER(OFFSET('Sanitation Data'!$E$11,0,10*ROW('Sanitation Data'!E161))),'Data Summary'!CS167="Yes"),OFFSET('Sanitation Data'!$E$11,0,10*ROW('Sanitation Data'!E161)),NA())</f>
        <v>#N/A</v>
      </c>
      <c r="AE167" s="100" t="e">
        <f ca="true">+IF(AND(ISNUMBER(OFFSET('Sanitation Data'!$E$12,0,10*ROW('Sanitation Data'!E161))),'Data Summary'!CT167="Yes"),OFFSET('Sanitation Data'!$E$12,0,10*ROW('Sanitation Data'!E161)),NA())</f>
        <v>#N/A</v>
      </c>
      <c r="AF167" s="100" t="e">
        <f ca="true">+IF(AND(ISNUMBER(OFFSET('Sanitation Data'!$F$4,0,10*ROW('Sanitation Data'!F161))),'Data Summary'!CU167="Yes"),100-OFFSET('Sanitation Data'!$F$4,0,10*ROW('Sanitation Data'!F161)),NA())</f>
        <v>#N/A</v>
      </c>
      <c r="AG167" s="100" t="e">
        <f ca="true">+IF(AND(ISNUMBER(OFFSET('Sanitation Data'!$F$6,0,10*ROW('Sanitation Data'!F161))),'Data Summary'!CV167="Yes"),OFFSET('Sanitation Data'!$F$6,0,10*ROW('Sanitation Data'!F161)),NA())</f>
        <v>#N/A</v>
      </c>
      <c r="AH167" s="100" t="e">
        <f ca="true">+IF(AND(ISNUMBER(OFFSET('Sanitation Data'!$F$10,0,10*ROW('Sanitation Data'!F161))),'Data Summary'!CW167="Yes"),OFFSET('Sanitation Data'!$F$10,0,10*ROW('Sanitation Data'!F161)),NA())</f>
        <v>#N/A</v>
      </c>
      <c r="AI167" s="100" t="e">
        <f ca="true">+IF(AND(ISNUMBER(OFFSET('Sanitation Data'!$F$11,0,10*ROW('Sanitation Data'!F161))),'Data Summary'!CX167="Yes"),OFFSET('Sanitation Data'!$F$11,0,10*ROW('Sanitation Data'!F161)),NA())</f>
        <v>#N/A</v>
      </c>
      <c r="AJ167" s="100" t="e">
        <f ca="true">+IF(AND(ISNUMBER(OFFSET('Sanitation Data'!$F$12,0,10*ROW('Sanitation Data'!F161))),'Data Summary'!CY167="Yes"),OFFSET('Sanitation Data'!$F$12,0,10*ROW('Sanitation Data'!F161)),NA())</f>
        <v>#N/A</v>
      </c>
      <c r="AK167" s="100" t="e">
        <f ca="true">+IF(AND(ISNUMBER(OFFSET('Sanitation Data'!$G$4,0,10*ROW('Sanitation Data'!G161))),'Data Summary'!CZ167="Yes"),100-OFFSET('Sanitation Data'!$G$4,0,10*ROW('Sanitation Data'!G161)),NA())</f>
        <v>#N/A</v>
      </c>
      <c r="AL167" s="100" t="e">
        <f ca="true">+IF(AND(ISNUMBER(OFFSET('Sanitation Data'!$G$6,0,10*ROW('Sanitation Data'!G161))),'Data Summary'!DA167="Yes"),OFFSET('Sanitation Data'!$G$6,0,10*ROW('Sanitation Data'!G161)),NA())</f>
        <v>#N/A</v>
      </c>
      <c r="AM167" s="100" t="e">
        <f ca="true">+IF(AND(ISNUMBER(OFFSET('Sanitation Data'!$G$10,0,10*ROW('Sanitation Data'!G161))),'Data Summary'!DB167="Yes"),OFFSET('Sanitation Data'!$G$10,0,10*ROW('Sanitation Data'!G161)),NA())</f>
        <v>#N/A</v>
      </c>
      <c r="AN167" s="100" t="e">
        <f ca="true">+IF(AND(ISNUMBER(OFFSET('Sanitation Data'!$G$11,0,10*ROW('Sanitation Data'!G161))),'Data Summary'!DC167="Yes"),OFFSET('Sanitation Data'!$G$11,0,10*ROW('Sanitation Data'!G161)),NA())</f>
        <v>#N/A</v>
      </c>
      <c r="AO167" s="100" t="e">
        <f ca="true">+IF(AND(ISNUMBER(OFFSET('Sanitation Data'!$G$12,0,10*ROW('Sanitation Data'!G161))),'Data Summary'!DD167="Yes"),OFFSET('Sanitation Data'!$G$12,0,10*ROW('Sanitation Data'!G161)),NA())</f>
        <v>#N/A</v>
      </c>
      <c r="AP167" s="100" t="e">
        <f ca="true">+IF(AND(ISNUMBER(OFFSET('Sanitation Data'!$H$4,0,10*ROW('Sanitation Data'!H161))),'Data Summary'!DE167="Yes"),100-OFFSET('Sanitation Data'!$H$4,0,10*ROW('Sanitation Data'!H161)),NA())</f>
        <v>#N/A</v>
      </c>
      <c r="AQ167" s="100" t="e">
        <f ca="true">+IF(AND(ISNUMBER(OFFSET('Sanitation Data'!$H$6,0,10*ROW('Sanitation Data'!H161))),'Data Summary'!DF167="Yes"),OFFSET('Sanitation Data'!$H$6,0,10*ROW('Sanitation Data'!H161)),NA())</f>
        <v>#N/A</v>
      </c>
      <c r="AR167" s="100" t="e">
        <f ca="true">+IF(AND(ISNUMBER(OFFSET('Sanitation Data'!$H$10,0,10*ROW('Sanitation Data'!H161))),'Data Summary'!DG167="Yes"),OFFSET('Sanitation Data'!$H$10,0,10*ROW('Sanitation Data'!H161)),NA())</f>
        <v>#N/A</v>
      </c>
      <c r="AS167" s="100" t="e">
        <f ca="true">+IF(AND(ISNUMBER(OFFSET('Sanitation Data'!$H$11,0,10*ROW('Sanitation Data'!H161))),'Data Summary'!DH167="Yes"),OFFSET('Sanitation Data'!$H$11,0,10*ROW('Sanitation Data'!H161)),NA())</f>
        <v>#N/A</v>
      </c>
      <c r="AT167" s="100" t="e">
        <f ca="true">+IF(AND(ISNUMBER(OFFSET('Sanitation Data'!$H$12,0,10*ROW('Sanitation Data'!H161))),'Data Summary'!DI167="Yes"),OFFSET('Sanitation Data'!$H$12,0,10*ROW('Sanitation Data'!H161)),NA())</f>
        <v>#N/A</v>
      </c>
      <c r="AU167" s="100" t="e">
        <f ca="true">+IF(AND(ISNUMBER(OFFSET('Sanitation Data'!$I$4,0,10*ROW('Sanitation Data'!I161))),'Data Summary'!DJ167="Yes"),100-OFFSET('Sanitation Data'!$I$4,0,10*ROW('Sanitation Data'!I161)),NA())</f>
        <v>#N/A</v>
      </c>
      <c r="AV167" s="100" t="e">
        <f ca="true">+IF(AND(ISNUMBER(OFFSET('Sanitation Data'!$I$6,0,10*ROW('Sanitation Data'!I161))),'Data Summary'!DK167="Yes"),OFFSET('Sanitation Data'!$I$6,0,10*ROW('Sanitation Data'!I161)),NA())</f>
        <v>#N/A</v>
      </c>
      <c r="AW167" s="100" t="e">
        <f ca="true">+IF(AND(ISNUMBER(OFFSET('Sanitation Data'!$I$10,0,10*ROW('Sanitation Data'!I161))),'Data Summary'!DL167="Yes"),OFFSET('Sanitation Data'!$I$10,0,10*ROW('Sanitation Data'!I161)),NA())</f>
        <v>#N/A</v>
      </c>
      <c r="AX167" s="100" t="e">
        <f ca="true">+IF(AND(ISNUMBER(OFFSET('Sanitation Data'!$I$11,0,10*ROW('Sanitation Data'!I161))),'Data Summary'!DM167="Yes"),OFFSET('Sanitation Data'!$I$11,0,10*ROW('Sanitation Data'!I161)),NA())</f>
        <v>#N/A</v>
      </c>
      <c r="AY167" s="100" t="e">
        <f ca="true">+IF(AND(ISNUMBER(OFFSET('Sanitation Data'!$I$12,0,10*ROW('Sanitation Data'!I161))),'Data Summary'!DN167="Yes"),OFFSET('Sanitation Data'!$I$12,0,10*ROW('Sanitation Data'!I161)),NA())</f>
        <v>#N/A</v>
      </c>
      <c r="AZ167" s="101" t="e">
        <f ca="true">+IF(AND(ISNUMBER(OFFSET('Hygiene Data'!$D$5,0,10*ROW('Hygiene Data'!D161))),'Data Summary'!DO167="Yes"),OFFSET('Hygiene Data'!$D$5,0,10*ROW('Hygiene Data'!D161)),NA())</f>
        <v>#N/A</v>
      </c>
      <c r="BA167" s="101" t="e">
        <f ca="true">+IF(AND(ISNUMBER(OFFSET('Hygiene Data'!$D$7,0,10*ROW('Hygiene Data'!D161))),'Data Summary'!DP167="Yes"),OFFSET('Hygiene Data'!$D$7,0,10*ROW('Hygiene Data'!D161)),NA())</f>
        <v>#N/A</v>
      </c>
      <c r="BB167" s="101" t="e">
        <f ca="true">+IF(AND(ISNUMBER(OFFSET('Hygiene Data'!$D$9,0,10*ROW('Hygiene Data'!D161))),'Data Summary'!DQ167="Yes"),OFFSET('Hygiene Data'!$D$9,0,10*ROW('Hygiene Data'!D161)),NA())</f>
        <v>#N/A</v>
      </c>
      <c r="BC167" s="101" t="e">
        <f ca="true">+IF(AND(ISNUMBER(OFFSET('Hygiene Data'!$E$5,0,10*ROW('Hygiene Data'!E161))),'Data Summary'!DR167="Yes"),OFFSET('Hygiene Data'!$E$5,0,10*ROW('Hygiene Data'!E161)),NA())</f>
        <v>#N/A</v>
      </c>
      <c r="BD167" s="101" t="e">
        <f ca="true">+IF(AND(ISNUMBER(OFFSET('Hygiene Data'!$E$7,0,10*ROW('Hygiene Data'!E161))),'Data Summary'!DS167="Yes"),OFFSET('Hygiene Data'!$E$7,0,10*ROW('Hygiene Data'!E161)),NA())</f>
        <v>#N/A</v>
      </c>
      <c r="BE167" s="101" t="e">
        <f ca="true">+IF(AND(ISNUMBER(OFFSET('Hygiene Data'!$E$9,0,10*ROW('Hygiene Data'!E161))),'Data Summary'!DT167="Yes"),OFFSET('Hygiene Data'!$E$9,0,10*ROW('Hygiene Data'!E161)),NA())</f>
        <v>#N/A</v>
      </c>
      <c r="BF167" s="101" t="e">
        <f ca="true">+IF(AND(ISNUMBER(OFFSET('Hygiene Data'!$F$5,0,10*ROW('Hygiene Data'!F161))),'Data Summary'!DU167="Yes"),OFFSET('Hygiene Data'!$F$5,0,10*ROW('Hygiene Data'!F161)),NA())</f>
        <v>#N/A</v>
      </c>
      <c r="BG167" s="101" t="e">
        <f ca="true">+IF(AND(ISNUMBER(OFFSET('Hygiene Data'!$F$7,0,10*ROW('Hygiene Data'!F161))),'Data Summary'!DV167="Yes"),OFFSET('Hygiene Data'!$F$7,0,10*ROW('Hygiene Data'!F161)),NA())</f>
        <v>#N/A</v>
      </c>
      <c r="BH167" s="101" t="e">
        <f ca="true">+IF(AND(ISNUMBER(OFFSET('Hygiene Data'!$F$9,0,10*ROW('Hygiene Data'!F161))),'Data Summary'!DW167="Yes"),OFFSET('Hygiene Data'!$F$9,0,10*ROW('Hygiene Data'!F161)),NA())</f>
        <v>#N/A</v>
      </c>
      <c r="BI167" s="101" t="e">
        <f ca="true">+IF(AND(ISNUMBER(OFFSET('Hygiene Data'!$G$5,0,10*ROW('Hygiene Data'!G161))),'Data Summary'!DX167="Yes"),OFFSET('Hygiene Data'!$G$5,0,10*ROW('Hygiene Data'!G161)),NA())</f>
        <v>#N/A</v>
      </c>
      <c r="BJ167" s="101" t="e">
        <f ca="true">+IF(AND(ISNUMBER(OFFSET('Hygiene Data'!$G$7,0,10*ROW('Hygiene Data'!G161))),'Data Summary'!DY167="Yes"),OFFSET('Hygiene Data'!$G$7,0,10*ROW('Hygiene Data'!G161)),NA())</f>
        <v>#N/A</v>
      </c>
      <c r="BK167" s="101" t="e">
        <f ca="true">+IF(AND(ISNUMBER(OFFSET('Hygiene Data'!$G$9,0,10*ROW('Hygiene Data'!G161))),'Data Summary'!DZ167="Yes"),OFFSET('Hygiene Data'!$G$9,0,10*ROW('Hygiene Data'!G161)),NA())</f>
        <v>#N/A</v>
      </c>
      <c r="BL167" s="101" t="e">
        <f ca="true">+IF(AND(ISNUMBER(OFFSET('Hygiene Data'!$H$5,0,10*ROW('Hygiene Data'!H161))),'Data Summary'!EA167="Yes"),OFFSET('Hygiene Data'!$H$5,0,10*ROW('Hygiene Data'!H161)),NA())</f>
        <v>#N/A</v>
      </c>
      <c r="BM167" s="101" t="e">
        <f ca="true">+IF(AND(ISNUMBER(OFFSET('Hygiene Data'!$H$7,0,10*ROW('Hygiene Data'!H161))),'Data Summary'!EB167="Yes"),OFFSET('Hygiene Data'!$H$7,0,10*ROW('Hygiene Data'!H161)),NA())</f>
        <v>#N/A</v>
      </c>
      <c r="BN167" s="101" t="e">
        <f ca="true">+IF(AND(ISNUMBER(OFFSET('Hygiene Data'!$H$9,0,10*ROW('Hygiene Data'!H161))),'Data Summary'!EC167="Yes"),OFFSET('Hygiene Data'!$H$9,0,10*ROW('Hygiene Data'!H161)),NA())</f>
        <v>#N/A</v>
      </c>
      <c r="BO167" s="101" t="e">
        <f ca="true">+IF(AND(ISNUMBER(OFFSET('Hygiene Data'!$I$5,0,10*ROW('Hygiene Data'!I161))),'Data Summary'!ED167="Yes"),OFFSET('Hygiene Data'!$I$5,0,10*ROW('Hygiene Data'!I161)),NA())</f>
        <v>#N/A</v>
      </c>
      <c r="BP167" s="101" t="e">
        <f ca="true">+IF(AND(ISNUMBER(OFFSET('Hygiene Data'!$I$7,0,10*ROW('Hygiene Data'!I161))),'Data Summary'!EE167="Yes"),OFFSET('Hygiene Data'!$I$7,0,10*ROW('Hygiene Data'!I161)),NA())</f>
        <v>#N/A</v>
      </c>
      <c r="BQ167" s="101" t="e">
        <f ca="true">+IF(AND(ISNUMBER(OFFSET('Hygiene Data'!$I$9,0,10*ROW('Hygiene Data'!I161))),'Data Summary'!EF167="Yes"),OFFSET('Hygiene Data'!$I$9,0,10*ROW('Hygiene Data'!I161)),NA())</f>
        <v>#N/A</v>
      </c>
    </row>
    <row xmlns:x14ac="http://schemas.microsoft.com/office/spreadsheetml/2009/9/ac" r="168" x14ac:dyDescent="0.2">
      <c r="A168" s="362" t="e">
        <f ca="true">+RIGHT('Data Summary'!A168,LEN('Data Summary'!A168)-9)</f>
        <v>#VALUE!</v>
      </c>
      <c r="B168" s="38" t="str">
        <f ca="true">+IF(ISTEXT('Data Summary'!B168),'Data Summary'!B168,"")</f>
        <v/>
      </c>
      <c r="C168" s="361" t="e">
        <f ca="true">+VALUE('Data Summary'!C168)</f>
        <v>#VALUE!</v>
      </c>
      <c r="D168" s="99" t="e">
        <f ca="true">+IF(AND(ISNUMBER(OFFSET('Water Data'!$D$4,0,10*ROW('Water Data'!D162))),'Data Summary'!BS168="Yes"),100-OFFSET('Water Data'!$D$4,0,10*ROW('Water Data'!D162)),NA())</f>
        <v>#N/A</v>
      </c>
      <c r="E168" s="99" t="e">
        <f ca="true">+IF(AND(ISNUMBER(OFFSET('Water Data'!$D$6,0,10*ROW('Water Data'!D162))),'Data Summary'!BT168="Yes"),OFFSET('Water Data'!$D$6,0,10*ROW('Water Data'!D162)),NA())</f>
        <v>#N/A</v>
      </c>
      <c r="F168" s="99" t="e">
        <f ca="true">+IF(AND(ISNUMBER(OFFSET('Water Data'!$D$9,0,10*ROW('Water Data'!D162))),'Data Summary'!BU168="Yes"),OFFSET('Water Data'!$D$9,0,10*ROW('Water Data'!D162)),NA())</f>
        <v>#N/A</v>
      </c>
      <c r="G168" s="99" t="e">
        <f ca="true">+IF(AND(ISNUMBER(OFFSET('Water Data'!$E$4,0,10*ROW('Water Data'!E162))),'Data Summary'!BV168="Yes"),100-OFFSET('Water Data'!$E$4,0,10*ROW('Water Data'!E162)),NA())</f>
        <v>#N/A</v>
      </c>
      <c r="H168" s="99" t="e">
        <f ca="true">+IF(AND(ISNUMBER(OFFSET('Water Data'!$E$6,0,10*ROW('Water Data'!E162))),'Data Summary'!BW168="Yes"),OFFSET('Water Data'!$E$6,0,10*ROW('Water Data'!E162)),NA())</f>
        <v>#N/A</v>
      </c>
      <c r="I168" s="99" t="e">
        <f ca="true">+IF(AND(ISNUMBER(OFFSET('Water Data'!$E$9,0,10*ROW('Water Data'!E162))),'Data Summary'!BX168="Yes"),OFFSET('Water Data'!$E$9,0,10*ROW('Water Data'!E162)),NA())</f>
        <v>#N/A</v>
      </c>
      <c r="J168" s="99" t="e">
        <f ca="true">+IF(AND(ISNUMBER(OFFSET('Water Data'!$F$4,0,10*ROW('Water Data'!F162))),'Data Summary'!BY168="Yes"),100-OFFSET('Water Data'!$F$4,0,10*ROW('Water Data'!F162)),NA())</f>
        <v>#N/A</v>
      </c>
      <c r="K168" s="99" t="e">
        <f ca="true">+IF(AND(ISNUMBER(OFFSET('Water Data'!$F$6,0,10*ROW('Water Data'!F162))),'Data Summary'!BZ168="Yes"),OFFSET('Water Data'!$F$6,0,10*ROW('Water Data'!F162)),NA())</f>
        <v>#N/A</v>
      </c>
      <c r="L168" s="99" t="e">
        <f ca="true">+IF(AND(ISNUMBER(OFFSET('Water Data'!$F$9,0,10*ROW('Water Data'!F162))),'Data Summary'!CA168="Yes"),OFFSET('Water Data'!$F$9,0,10*ROW('Water Data'!F162)),NA())</f>
        <v>#N/A</v>
      </c>
      <c r="M168" s="99" t="e">
        <f ca="true">+IF(AND(ISNUMBER(OFFSET('Water Data'!$G$4,0,10*ROW('Water Data'!G162))),'Data Summary'!CB168="Yes"),100-OFFSET('Water Data'!$G$4,0,10*ROW('Water Data'!G162)),NA())</f>
        <v>#N/A</v>
      </c>
      <c r="N168" s="99" t="e">
        <f ca="true">+IF(AND(ISNUMBER(OFFSET('Water Data'!$G$6,0,10*ROW('Water Data'!G162))),'Data Summary'!CC168="Yes"),OFFSET('Water Data'!$G$6,0,10*ROW('Water Data'!G162)),NA())</f>
        <v>#N/A</v>
      </c>
      <c r="O168" s="99" t="e">
        <f ca="true">+IF(AND(ISNUMBER(OFFSET('Water Data'!$G$9,0,10*ROW('Water Data'!G162))),'Data Summary'!CD168="Yes"),OFFSET('Water Data'!$G$9,0,10*ROW('Water Data'!G162)),NA())</f>
        <v>#N/A</v>
      </c>
      <c r="P168" s="99" t="e">
        <f ca="true">+IF(AND(ISNUMBER(OFFSET('Water Data'!$H$4,0,10*ROW('Water Data'!H162))),'Data Summary'!CE168="Yes"),100-OFFSET('Water Data'!$H$4,0,10*ROW('Water Data'!H162)),NA())</f>
        <v>#N/A</v>
      </c>
      <c r="Q168" s="99" t="e">
        <f ca="true">+IF(AND(ISNUMBER(OFFSET('Water Data'!$H$6,0,10*ROW('Water Data'!H162))),'Data Summary'!CF168="Yes"),OFFSET('Water Data'!$H$6,0,10*ROW('Water Data'!H162)),NA())</f>
        <v>#N/A</v>
      </c>
      <c r="R168" s="99" t="e">
        <f ca="true">+IF(AND(ISNUMBER(OFFSET('Water Data'!$H$9,0,10*ROW('Water Data'!H162))),'Data Summary'!CG168="Yes"),OFFSET('Water Data'!$H$9,0,10*ROW('Water Data'!H162)),NA())</f>
        <v>#N/A</v>
      </c>
      <c r="S168" s="99" t="e">
        <f ca="true">+IF(AND(ISNUMBER(OFFSET('Water Data'!$I$4,0,10*ROW('Water Data'!I162))),'Data Summary'!CH168="Yes"),100-OFFSET('Water Data'!$I$4,0,10*ROW('Water Data'!I162)),NA())</f>
        <v>#N/A</v>
      </c>
      <c r="T168" s="99" t="e">
        <f ca="true">+IF(AND(ISNUMBER(OFFSET('Water Data'!$I$6,0,10*ROW('Water Data'!I162))),'Data Summary'!CI168="Yes"),OFFSET('Water Data'!$I$6,0,10*ROW('Water Data'!I162)),NA())</f>
        <v>#N/A</v>
      </c>
      <c r="U168" s="99" t="e">
        <f ca="true">+IF(AND(ISNUMBER(OFFSET('Water Data'!$I$9,0,10*ROW('Water Data'!I162))),'Data Summary'!CJ168="Yes"),OFFSET('Water Data'!$I$9,0,10*ROW('Water Data'!I162)),NA())</f>
        <v>#N/A</v>
      </c>
      <c r="V168" s="100" t="e">
        <f ca="true">+IF(AND(ISNUMBER(OFFSET('Sanitation Data'!$D$4,0,10*ROW('Sanitation Data'!D162))),'Data Summary'!CK168="Yes"),100-OFFSET('Sanitation Data'!$D$4,0,10*ROW('Sanitation Data'!D162)),NA())</f>
        <v>#N/A</v>
      </c>
      <c r="W168" s="100" t="e">
        <f ca="true">+IF(AND(ISNUMBER(OFFSET('Sanitation Data'!$D$6,0,10*ROW('Sanitation Data'!D162))),'Data Summary'!CL168="Yes"),OFFSET('Sanitation Data'!$D$6,0,10*ROW('Sanitation Data'!D162)),NA())</f>
        <v>#N/A</v>
      </c>
      <c r="X168" s="100" t="e">
        <f ca="true">+IF(AND(ISNUMBER(OFFSET('Sanitation Data'!$D$10,0,10*ROW('Sanitation Data'!D162))),'Data Summary'!CM168="Yes"),OFFSET('Sanitation Data'!$D$10,0,10*ROW('Sanitation Data'!D162)),NA())</f>
        <v>#N/A</v>
      </c>
      <c r="Y168" s="100" t="e">
        <f ca="true">+IF(AND(ISNUMBER(OFFSET('Sanitation Data'!$D$11,0,10*ROW('Sanitation Data'!D162))),'Data Summary'!CN168="Yes"),OFFSET('Sanitation Data'!$D$11,0,10*ROW('Sanitation Data'!D162)),NA())</f>
        <v>#N/A</v>
      </c>
      <c r="Z168" s="100" t="e">
        <f ca="true">+IF(AND(ISNUMBER(OFFSET('Sanitation Data'!$D$12,0,10*ROW('Sanitation Data'!D162))),'Data Summary'!CO168="Yes"),OFFSET('Sanitation Data'!$D$12,0,10*ROW('Sanitation Data'!D162)),NA())</f>
        <v>#N/A</v>
      </c>
      <c r="AA168" s="100" t="e">
        <f ca="true">+IF(AND(ISNUMBER(OFFSET('Sanitation Data'!$E$4,0,10*ROW('Sanitation Data'!E162))),'Data Summary'!CP168="Yes"),100-OFFSET('Sanitation Data'!$E$4,0,10*ROW('Sanitation Data'!E162)),NA())</f>
        <v>#N/A</v>
      </c>
      <c r="AB168" s="100" t="e">
        <f ca="true">+IF(AND(ISNUMBER(OFFSET('Sanitation Data'!$E$6,0,10*ROW('Sanitation Data'!E162))),'Data Summary'!CQ168="Yes"),OFFSET('Sanitation Data'!$E$6,0,10*ROW('Sanitation Data'!E162)),NA())</f>
        <v>#N/A</v>
      </c>
      <c r="AC168" s="100" t="e">
        <f ca="true">+IF(AND(ISNUMBER(OFFSET('Sanitation Data'!$E$10,0,10*ROW('Sanitation Data'!E162))),'Data Summary'!CR168="Yes"),OFFSET('Sanitation Data'!$E$10,0,10*ROW('Sanitation Data'!E162)),NA())</f>
        <v>#N/A</v>
      </c>
      <c r="AD168" s="100" t="e">
        <f ca="true">+IF(AND(ISNUMBER(OFFSET('Sanitation Data'!$E$11,0,10*ROW('Sanitation Data'!E162))),'Data Summary'!CS168="Yes"),OFFSET('Sanitation Data'!$E$11,0,10*ROW('Sanitation Data'!E162)),NA())</f>
        <v>#N/A</v>
      </c>
      <c r="AE168" s="100" t="e">
        <f ca="true">+IF(AND(ISNUMBER(OFFSET('Sanitation Data'!$E$12,0,10*ROW('Sanitation Data'!E162))),'Data Summary'!CT168="Yes"),OFFSET('Sanitation Data'!$E$12,0,10*ROW('Sanitation Data'!E162)),NA())</f>
        <v>#N/A</v>
      </c>
      <c r="AF168" s="100" t="e">
        <f ca="true">+IF(AND(ISNUMBER(OFFSET('Sanitation Data'!$F$4,0,10*ROW('Sanitation Data'!F162))),'Data Summary'!CU168="Yes"),100-OFFSET('Sanitation Data'!$F$4,0,10*ROW('Sanitation Data'!F162)),NA())</f>
        <v>#N/A</v>
      </c>
      <c r="AG168" s="100" t="e">
        <f ca="true">+IF(AND(ISNUMBER(OFFSET('Sanitation Data'!$F$6,0,10*ROW('Sanitation Data'!F162))),'Data Summary'!CV168="Yes"),OFFSET('Sanitation Data'!$F$6,0,10*ROW('Sanitation Data'!F162)),NA())</f>
        <v>#N/A</v>
      </c>
      <c r="AH168" s="100" t="e">
        <f ca="true">+IF(AND(ISNUMBER(OFFSET('Sanitation Data'!$F$10,0,10*ROW('Sanitation Data'!F162))),'Data Summary'!CW168="Yes"),OFFSET('Sanitation Data'!$F$10,0,10*ROW('Sanitation Data'!F162)),NA())</f>
        <v>#N/A</v>
      </c>
      <c r="AI168" s="100" t="e">
        <f ca="true">+IF(AND(ISNUMBER(OFFSET('Sanitation Data'!$F$11,0,10*ROW('Sanitation Data'!F162))),'Data Summary'!CX168="Yes"),OFFSET('Sanitation Data'!$F$11,0,10*ROW('Sanitation Data'!F162)),NA())</f>
        <v>#N/A</v>
      </c>
      <c r="AJ168" s="100" t="e">
        <f ca="true">+IF(AND(ISNUMBER(OFFSET('Sanitation Data'!$F$12,0,10*ROW('Sanitation Data'!F162))),'Data Summary'!CY168="Yes"),OFFSET('Sanitation Data'!$F$12,0,10*ROW('Sanitation Data'!F162)),NA())</f>
        <v>#N/A</v>
      </c>
      <c r="AK168" s="100" t="e">
        <f ca="true">+IF(AND(ISNUMBER(OFFSET('Sanitation Data'!$G$4,0,10*ROW('Sanitation Data'!G162))),'Data Summary'!CZ168="Yes"),100-OFFSET('Sanitation Data'!$G$4,0,10*ROW('Sanitation Data'!G162)),NA())</f>
        <v>#N/A</v>
      </c>
      <c r="AL168" s="100" t="e">
        <f ca="true">+IF(AND(ISNUMBER(OFFSET('Sanitation Data'!$G$6,0,10*ROW('Sanitation Data'!G162))),'Data Summary'!DA168="Yes"),OFFSET('Sanitation Data'!$G$6,0,10*ROW('Sanitation Data'!G162)),NA())</f>
        <v>#N/A</v>
      </c>
      <c r="AM168" s="100" t="e">
        <f ca="true">+IF(AND(ISNUMBER(OFFSET('Sanitation Data'!$G$10,0,10*ROW('Sanitation Data'!G162))),'Data Summary'!DB168="Yes"),OFFSET('Sanitation Data'!$G$10,0,10*ROW('Sanitation Data'!G162)),NA())</f>
        <v>#N/A</v>
      </c>
      <c r="AN168" s="100" t="e">
        <f ca="true">+IF(AND(ISNUMBER(OFFSET('Sanitation Data'!$G$11,0,10*ROW('Sanitation Data'!G162))),'Data Summary'!DC168="Yes"),OFFSET('Sanitation Data'!$G$11,0,10*ROW('Sanitation Data'!G162)),NA())</f>
        <v>#N/A</v>
      </c>
      <c r="AO168" s="100" t="e">
        <f ca="true">+IF(AND(ISNUMBER(OFFSET('Sanitation Data'!$G$12,0,10*ROW('Sanitation Data'!G162))),'Data Summary'!DD168="Yes"),OFFSET('Sanitation Data'!$G$12,0,10*ROW('Sanitation Data'!G162)),NA())</f>
        <v>#N/A</v>
      </c>
      <c r="AP168" s="100" t="e">
        <f ca="true">+IF(AND(ISNUMBER(OFFSET('Sanitation Data'!$H$4,0,10*ROW('Sanitation Data'!H162))),'Data Summary'!DE168="Yes"),100-OFFSET('Sanitation Data'!$H$4,0,10*ROW('Sanitation Data'!H162)),NA())</f>
        <v>#N/A</v>
      </c>
      <c r="AQ168" s="100" t="e">
        <f ca="true">+IF(AND(ISNUMBER(OFFSET('Sanitation Data'!$H$6,0,10*ROW('Sanitation Data'!H162))),'Data Summary'!DF168="Yes"),OFFSET('Sanitation Data'!$H$6,0,10*ROW('Sanitation Data'!H162)),NA())</f>
        <v>#N/A</v>
      </c>
      <c r="AR168" s="100" t="e">
        <f ca="true">+IF(AND(ISNUMBER(OFFSET('Sanitation Data'!$H$10,0,10*ROW('Sanitation Data'!H162))),'Data Summary'!DG168="Yes"),OFFSET('Sanitation Data'!$H$10,0,10*ROW('Sanitation Data'!H162)),NA())</f>
        <v>#N/A</v>
      </c>
      <c r="AS168" s="100" t="e">
        <f ca="true">+IF(AND(ISNUMBER(OFFSET('Sanitation Data'!$H$11,0,10*ROW('Sanitation Data'!H162))),'Data Summary'!DH168="Yes"),OFFSET('Sanitation Data'!$H$11,0,10*ROW('Sanitation Data'!H162)),NA())</f>
        <v>#N/A</v>
      </c>
      <c r="AT168" s="100" t="e">
        <f ca="true">+IF(AND(ISNUMBER(OFFSET('Sanitation Data'!$H$12,0,10*ROW('Sanitation Data'!H162))),'Data Summary'!DI168="Yes"),OFFSET('Sanitation Data'!$H$12,0,10*ROW('Sanitation Data'!H162)),NA())</f>
        <v>#N/A</v>
      </c>
      <c r="AU168" s="100" t="e">
        <f ca="true">+IF(AND(ISNUMBER(OFFSET('Sanitation Data'!$I$4,0,10*ROW('Sanitation Data'!I162))),'Data Summary'!DJ168="Yes"),100-OFFSET('Sanitation Data'!$I$4,0,10*ROW('Sanitation Data'!I162)),NA())</f>
        <v>#N/A</v>
      </c>
      <c r="AV168" s="100" t="e">
        <f ca="true">+IF(AND(ISNUMBER(OFFSET('Sanitation Data'!$I$6,0,10*ROW('Sanitation Data'!I162))),'Data Summary'!DK168="Yes"),OFFSET('Sanitation Data'!$I$6,0,10*ROW('Sanitation Data'!I162)),NA())</f>
        <v>#N/A</v>
      </c>
      <c r="AW168" s="100" t="e">
        <f ca="true">+IF(AND(ISNUMBER(OFFSET('Sanitation Data'!$I$10,0,10*ROW('Sanitation Data'!I162))),'Data Summary'!DL168="Yes"),OFFSET('Sanitation Data'!$I$10,0,10*ROW('Sanitation Data'!I162)),NA())</f>
        <v>#N/A</v>
      </c>
      <c r="AX168" s="100" t="e">
        <f ca="true">+IF(AND(ISNUMBER(OFFSET('Sanitation Data'!$I$11,0,10*ROW('Sanitation Data'!I162))),'Data Summary'!DM168="Yes"),OFFSET('Sanitation Data'!$I$11,0,10*ROW('Sanitation Data'!I162)),NA())</f>
        <v>#N/A</v>
      </c>
      <c r="AY168" s="100" t="e">
        <f ca="true">+IF(AND(ISNUMBER(OFFSET('Sanitation Data'!$I$12,0,10*ROW('Sanitation Data'!I162))),'Data Summary'!DN168="Yes"),OFFSET('Sanitation Data'!$I$12,0,10*ROW('Sanitation Data'!I162)),NA())</f>
        <v>#N/A</v>
      </c>
      <c r="AZ168" s="101" t="e">
        <f ca="true">+IF(AND(ISNUMBER(OFFSET('Hygiene Data'!$D$5,0,10*ROW('Hygiene Data'!D162))),'Data Summary'!DO168="Yes"),OFFSET('Hygiene Data'!$D$5,0,10*ROW('Hygiene Data'!D162)),NA())</f>
        <v>#N/A</v>
      </c>
      <c r="BA168" s="101" t="e">
        <f ca="true">+IF(AND(ISNUMBER(OFFSET('Hygiene Data'!$D$7,0,10*ROW('Hygiene Data'!D162))),'Data Summary'!DP168="Yes"),OFFSET('Hygiene Data'!$D$7,0,10*ROW('Hygiene Data'!D162)),NA())</f>
        <v>#N/A</v>
      </c>
      <c r="BB168" s="101" t="e">
        <f ca="true">+IF(AND(ISNUMBER(OFFSET('Hygiene Data'!$D$9,0,10*ROW('Hygiene Data'!D162))),'Data Summary'!DQ168="Yes"),OFFSET('Hygiene Data'!$D$9,0,10*ROW('Hygiene Data'!D162)),NA())</f>
        <v>#N/A</v>
      </c>
      <c r="BC168" s="101" t="e">
        <f ca="true">+IF(AND(ISNUMBER(OFFSET('Hygiene Data'!$E$5,0,10*ROW('Hygiene Data'!E162))),'Data Summary'!DR168="Yes"),OFFSET('Hygiene Data'!$E$5,0,10*ROW('Hygiene Data'!E162)),NA())</f>
        <v>#N/A</v>
      </c>
      <c r="BD168" s="101" t="e">
        <f ca="true">+IF(AND(ISNUMBER(OFFSET('Hygiene Data'!$E$7,0,10*ROW('Hygiene Data'!E162))),'Data Summary'!DS168="Yes"),OFFSET('Hygiene Data'!$E$7,0,10*ROW('Hygiene Data'!E162)),NA())</f>
        <v>#N/A</v>
      </c>
      <c r="BE168" s="101" t="e">
        <f ca="true">+IF(AND(ISNUMBER(OFFSET('Hygiene Data'!$E$9,0,10*ROW('Hygiene Data'!E162))),'Data Summary'!DT168="Yes"),OFFSET('Hygiene Data'!$E$9,0,10*ROW('Hygiene Data'!E162)),NA())</f>
        <v>#N/A</v>
      </c>
      <c r="BF168" s="101" t="e">
        <f ca="true">+IF(AND(ISNUMBER(OFFSET('Hygiene Data'!$F$5,0,10*ROW('Hygiene Data'!F162))),'Data Summary'!DU168="Yes"),OFFSET('Hygiene Data'!$F$5,0,10*ROW('Hygiene Data'!F162)),NA())</f>
        <v>#N/A</v>
      </c>
      <c r="BG168" s="101" t="e">
        <f ca="true">+IF(AND(ISNUMBER(OFFSET('Hygiene Data'!$F$7,0,10*ROW('Hygiene Data'!F162))),'Data Summary'!DV168="Yes"),OFFSET('Hygiene Data'!$F$7,0,10*ROW('Hygiene Data'!F162)),NA())</f>
        <v>#N/A</v>
      </c>
      <c r="BH168" s="101" t="e">
        <f ca="true">+IF(AND(ISNUMBER(OFFSET('Hygiene Data'!$F$9,0,10*ROW('Hygiene Data'!F162))),'Data Summary'!DW168="Yes"),OFFSET('Hygiene Data'!$F$9,0,10*ROW('Hygiene Data'!F162)),NA())</f>
        <v>#N/A</v>
      </c>
      <c r="BI168" s="101" t="e">
        <f ca="true">+IF(AND(ISNUMBER(OFFSET('Hygiene Data'!$G$5,0,10*ROW('Hygiene Data'!G162))),'Data Summary'!DX168="Yes"),OFFSET('Hygiene Data'!$G$5,0,10*ROW('Hygiene Data'!G162)),NA())</f>
        <v>#N/A</v>
      </c>
      <c r="BJ168" s="101" t="e">
        <f ca="true">+IF(AND(ISNUMBER(OFFSET('Hygiene Data'!$G$7,0,10*ROW('Hygiene Data'!G162))),'Data Summary'!DY168="Yes"),OFFSET('Hygiene Data'!$G$7,0,10*ROW('Hygiene Data'!G162)),NA())</f>
        <v>#N/A</v>
      </c>
      <c r="BK168" s="101" t="e">
        <f ca="true">+IF(AND(ISNUMBER(OFFSET('Hygiene Data'!$G$9,0,10*ROW('Hygiene Data'!G162))),'Data Summary'!DZ168="Yes"),OFFSET('Hygiene Data'!$G$9,0,10*ROW('Hygiene Data'!G162)),NA())</f>
        <v>#N/A</v>
      </c>
      <c r="BL168" s="101" t="e">
        <f ca="true">+IF(AND(ISNUMBER(OFFSET('Hygiene Data'!$H$5,0,10*ROW('Hygiene Data'!H162))),'Data Summary'!EA168="Yes"),OFFSET('Hygiene Data'!$H$5,0,10*ROW('Hygiene Data'!H162)),NA())</f>
        <v>#N/A</v>
      </c>
      <c r="BM168" s="101" t="e">
        <f ca="true">+IF(AND(ISNUMBER(OFFSET('Hygiene Data'!$H$7,0,10*ROW('Hygiene Data'!H162))),'Data Summary'!EB168="Yes"),OFFSET('Hygiene Data'!$H$7,0,10*ROW('Hygiene Data'!H162)),NA())</f>
        <v>#N/A</v>
      </c>
      <c r="BN168" s="101" t="e">
        <f ca="true">+IF(AND(ISNUMBER(OFFSET('Hygiene Data'!$H$9,0,10*ROW('Hygiene Data'!H162))),'Data Summary'!EC168="Yes"),OFFSET('Hygiene Data'!$H$9,0,10*ROW('Hygiene Data'!H162)),NA())</f>
        <v>#N/A</v>
      </c>
      <c r="BO168" s="101" t="e">
        <f ca="true">+IF(AND(ISNUMBER(OFFSET('Hygiene Data'!$I$5,0,10*ROW('Hygiene Data'!I162))),'Data Summary'!ED168="Yes"),OFFSET('Hygiene Data'!$I$5,0,10*ROW('Hygiene Data'!I162)),NA())</f>
        <v>#N/A</v>
      </c>
      <c r="BP168" s="101" t="e">
        <f ca="true">+IF(AND(ISNUMBER(OFFSET('Hygiene Data'!$I$7,0,10*ROW('Hygiene Data'!I162))),'Data Summary'!EE168="Yes"),OFFSET('Hygiene Data'!$I$7,0,10*ROW('Hygiene Data'!I162)),NA())</f>
        <v>#N/A</v>
      </c>
      <c r="BQ168" s="101" t="e">
        <f ca="true">+IF(AND(ISNUMBER(OFFSET('Hygiene Data'!$I$9,0,10*ROW('Hygiene Data'!I162))),'Data Summary'!EF168="Yes"),OFFSET('Hygiene Data'!$I$9,0,10*ROW('Hygiene Data'!I162)),NA())</f>
        <v>#N/A</v>
      </c>
    </row>
    <row xmlns:x14ac="http://schemas.microsoft.com/office/spreadsheetml/2009/9/ac" r="169" x14ac:dyDescent="0.2">
      <c r="A169" s="362" t="e">
        <f ca="true">+RIGHT('Data Summary'!A169,LEN('Data Summary'!A169)-9)</f>
        <v>#VALUE!</v>
      </c>
      <c r="B169" s="38" t="str">
        <f ca="true">+IF(ISTEXT('Data Summary'!B169),'Data Summary'!B169,"")</f>
        <v/>
      </c>
      <c r="C169" s="361" t="e">
        <f ca="true">+VALUE('Data Summary'!C169)</f>
        <v>#VALUE!</v>
      </c>
      <c r="D169" s="99" t="e">
        <f ca="true">+IF(AND(ISNUMBER(OFFSET('Water Data'!$D$4,0,10*ROW('Water Data'!D163))),'Data Summary'!BS169="Yes"),100-OFFSET('Water Data'!$D$4,0,10*ROW('Water Data'!D163)),NA())</f>
        <v>#N/A</v>
      </c>
      <c r="E169" s="99" t="e">
        <f ca="true">+IF(AND(ISNUMBER(OFFSET('Water Data'!$D$6,0,10*ROW('Water Data'!D163))),'Data Summary'!BT169="Yes"),OFFSET('Water Data'!$D$6,0,10*ROW('Water Data'!D163)),NA())</f>
        <v>#N/A</v>
      </c>
      <c r="F169" s="99" t="e">
        <f ca="true">+IF(AND(ISNUMBER(OFFSET('Water Data'!$D$9,0,10*ROW('Water Data'!D163))),'Data Summary'!BU169="Yes"),OFFSET('Water Data'!$D$9,0,10*ROW('Water Data'!D163)),NA())</f>
        <v>#N/A</v>
      </c>
      <c r="G169" s="99" t="e">
        <f ca="true">+IF(AND(ISNUMBER(OFFSET('Water Data'!$E$4,0,10*ROW('Water Data'!E163))),'Data Summary'!BV169="Yes"),100-OFFSET('Water Data'!$E$4,0,10*ROW('Water Data'!E163)),NA())</f>
        <v>#N/A</v>
      </c>
      <c r="H169" s="99" t="e">
        <f ca="true">+IF(AND(ISNUMBER(OFFSET('Water Data'!$E$6,0,10*ROW('Water Data'!E163))),'Data Summary'!BW169="Yes"),OFFSET('Water Data'!$E$6,0,10*ROW('Water Data'!E163)),NA())</f>
        <v>#N/A</v>
      </c>
      <c r="I169" s="99" t="e">
        <f ca="true">+IF(AND(ISNUMBER(OFFSET('Water Data'!$E$9,0,10*ROW('Water Data'!E163))),'Data Summary'!BX169="Yes"),OFFSET('Water Data'!$E$9,0,10*ROW('Water Data'!E163)),NA())</f>
        <v>#N/A</v>
      </c>
      <c r="J169" s="99" t="e">
        <f ca="true">+IF(AND(ISNUMBER(OFFSET('Water Data'!$F$4,0,10*ROW('Water Data'!F163))),'Data Summary'!BY169="Yes"),100-OFFSET('Water Data'!$F$4,0,10*ROW('Water Data'!F163)),NA())</f>
        <v>#N/A</v>
      </c>
      <c r="K169" s="99" t="e">
        <f ca="true">+IF(AND(ISNUMBER(OFFSET('Water Data'!$F$6,0,10*ROW('Water Data'!F163))),'Data Summary'!BZ169="Yes"),OFFSET('Water Data'!$F$6,0,10*ROW('Water Data'!F163)),NA())</f>
        <v>#N/A</v>
      </c>
      <c r="L169" s="99" t="e">
        <f ca="true">+IF(AND(ISNUMBER(OFFSET('Water Data'!$F$9,0,10*ROW('Water Data'!F163))),'Data Summary'!CA169="Yes"),OFFSET('Water Data'!$F$9,0,10*ROW('Water Data'!F163)),NA())</f>
        <v>#N/A</v>
      </c>
      <c r="M169" s="99" t="e">
        <f ca="true">+IF(AND(ISNUMBER(OFFSET('Water Data'!$G$4,0,10*ROW('Water Data'!G163))),'Data Summary'!CB169="Yes"),100-OFFSET('Water Data'!$G$4,0,10*ROW('Water Data'!G163)),NA())</f>
        <v>#N/A</v>
      </c>
      <c r="N169" s="99" t="e">
        <f ca="true">+IF(AND(ISNUMBER(OFFSET('Water Data'!$G$6,0,10*ROW('Water Data'!G163))),'Data Summary'!CC169="Yes"),OFFSET('Water Data'!$G$6,0,10*ROW('Water Data'!G163)),NA())</f>
        <v>#N/A</v>
      </c>
      <c r="O169" s="99" t="e">
        <f ca="true">+IF(AND(ISNUMBER(OFFSET('Water Data'!$G$9,0,10*ROW('Water Data'!G163))),'Data Summary'!CD169="Yes"),OFFSET('Water Data'!$G$9,0,10*ROW('Water Data'!G163)),NA())</f>
        <v>#N/A</v>
      </c>
      <c r="P169" s="99" t="e">
        <f ca="true">+IF(AND(ISNUMBER(OFFSET('Water Data'!$H$4,0,10*ROW('Water Data'!H163))),'Data Summary'!CE169="Yes"),100-OFFSET('Water Data'!$H$4,0,10*ROW('Water Data'!H163)),NA())</f>
        <v>#N/A</v>
      </c>
      <c r="Q169" s="99" t="e">
        <f ca="true">+IF(AND(ISNUMBER(OFFSET('Water Data'!$H$6,0,10*ROW('Water Data'!H163))),'Data Summary'!CF169="Yes"),OFFSET('Water Data'!$H$6,0,10*ROW('Water Data'!H163)),NA())</f>
        <v>#N/A</v>
      </c>
      <c r="R169" s="99" t="e">
        <f ca="true">+IF(AND(ISNUMBER(OFFSET('Water Data'!$H$9,0,10*ROW('Water Data'!H163))),'Data Summary'!CG169="Yes"),OFFSET('Water Data'!$H$9,0,10*ROW('Water Data'!H163)),NA())</f>
        <v>#N/A</v>
      </c>
      <c r="S169" s="99" t="e">
        <f ca="true">+IF(AND(ISNUMBER(OFFSET('Water Data'!$I$4,0,10*ROW('Water Data'!I163))),'Data Summary'!CH169="Yes"),100-OFFSET('Water Data'!$I$4,0,10*ROW('Water Data'!I163)),NA())</f>
        <v>#N/A</v>
      </c>
      <c r="T169" s="99" t="e">
        <f ca="true">+IF(AND(ISNUMBER(OFFSET('Water Data'!$I$6,0,10*ROW('Water Data'!I163))),'Data Summary'!CI169="Yes"),OFFSET('Water Data'!$I$6,0,10*ROW('Water Data'!I163)),NA())</f>
        <v>#N/A</v>
      </c>
      <c r="U169" s="99" t="e">
        <f ca="true">+IF(AND(ISNUMBER(OFFSET('Water Data'!$I$9,0,10*ROW('Water Data'!I163))),'Data Summary'!CJ169="Yes"),OFFSET('Water Data'!$I$9,0,10*ROW('Water Data'!I163)),NA())</f>
        <v>#N/A</v>
      </c>
      <c r="V169" s="100" t="e">
        <f ca="true">+IF(AND(ISNUMBER(OFFSET('Sanitation Data'!$D$4,0,10*ROW('Sanitation Data'!D163))),'Data Summary'!CK169="Yes"),100-OFFSET('Sanitation Data'!$D$4,0,10*ROW('Sanitation Data'!D163)),NA())</f>
        <v>#N/A</v>
      </c>
      <c r="W169" s="100" t="e">
        <f ca="true">+IF(AND(ISNUMBER(OFFSET('Sanitation Data'!$D$6,0,10*ROW('Sanitation Data'!D163))),'Data Summary'!CL169="Yes"),OFFSET('Sanitation Data'!$D$6,0,10*ROW('Sanitation Data'!D163)),NA())</f>
        <v>#N/A</v>
      </c>
      <c r="X169" s="100" t="e">
        <f ca="true">+IF(AND(ISNUMBER(OFFSET('Sanitation Data'!$D$10,0,10*ROW('Sanitation Data'!D163))),'Data Summary'!CM169="Yes"),OFFSET('Sanitation Data'!$D$10,0,10*ROW('Sanitation Data'!D163)),NA())</f>
        <v>#N/A</v>
      </c>
      <c r="Y169" s="100" t="e">
        <f ca="true">+IF(AND(ISNUMBER(OFFSET('Sanitation Data'!$D$11,0,10*ROW('Sanitation Data'!D163))),'Data Summary'!CN169="Yes"),OFFSET('Sanitation Data'!$D$11,0,10*ROW('Sanitation Data'!D163)),NA())</f>
        <v>#N/A</v>
      </c>
      <c r="Z169" s="100" t="e">
        <f ca="true">+IF(AND(ISNUMBER(OFFSET('Sanitation Data'!$D$12,0,10*ROW('Sanitation Data'!D163))),'Data Summary'!CO169="Yes"),OFFSET('Sanitation Data'!$D$12,0,10*ROW('Sanitation Data'!D163)),NA())</f>
        <v>#N/A</v>
      </c>
      <c r="AA169" s="100" t="e">
        <f ca="true">+IF(AND(ISNUMBER(OFFSET('Sanitation Data'!$E$4,0,10*ROW('Sanitation Data'!E163))),'Data Summary'!CP169="Yes"),100-OFFSET('Sanitation Data'!$E$4,0,10*ROW('Sanitation Data'!E163)),NA())</f>
        <v>#N/A</v>
      </c>
      <c r="AB169" s="100" t="e">
        <f ca="true">+IF(AND(ISNUMBER(OFFSET('Sanitation Data'!$E$6,0,10*ROW('Sanitation Data'!E163))),'Data Summary'!CQ169="Yes"),OFFSET('Sanitation Data'!$E$6,0,10*ROW('Sanitation Data'!E163)),NA())</f>
        <v>#N/A</v>
      </c>
      <c r="AC169" s="100" t="e">
        <f ca="true">+IF(AND(ISNUMBER(OFFSET('Sanitation Data'!$E$10,0,10*ROW('Sanitation Data'!E163))),'Data Summary'!CR169="Yes"),OFFSET('Sanitation Data'!$E$10,0,10*ROW('Sanitation Data'!E163)),NA())</f>
        <v>#N/A</v>
      </c>
      <c r="AD169" s="100" t="e">
        <f ca="true">+IF(AND(ISNUMBER(OFFSET('Sanitation Data'!$E$11,0,10*ROW('Sanitation Data'!E163))),'Data Summary'!CS169="Yes"),OFFSET('Sanitation Data'!$E$11,0,10*ROW('Sanitation Data'!E163)),NA())</f>
        <v>#N/A</v>
      </c>
      <c r="AE169" s="100" t="e">
        <f ca="true">+IF(AND(ISNUMBER(OFFSET('Sanitation Data'!$E$12,0,10*ROW('Sanitation Data'!E163))),'Data Summary'!CT169="Yes"),OFFSET('Sanitation Data'!$E$12,0,10*ROW('Sanitation Data'!E163)),NA())</f>
        <v>#N/A</v>
      </c>
      <c r="AF169" s="100" t="e">
        <f ca="true">+IF(AND(ISNUMBER(OFFSET('Sanitation Data'!$F$4,0,10*ROW('Sanitation Data'!F163))),'Data Summary'!CU169="Yes"),100-OFFSET('Sanitation Data'!$F$4,0,10*ROW('Sanitation Data'!F163)),NA())</f>
        <v>#N/A</v>
      </c>
      <c r="AG169" s="100" t="e">
        <f ca="true">+IF(AND(ISNUMBER(OFFSET('Sanitation Data'!$F$6,0,10*ROW('Sanitation Data'!F163))),'Data Summary'!CV169="Yes"),OFFSET('Sanitation Data'!$F$6,0,10*ROW('Sanitation Data'!F163)),NA())</f>
        <v>#N/A</v>
      </c>
      <c r="AH169" s="100" t="e">
        <f ca="true">+IF(AND(ISNUMBER(OFFSET('Sanitation Data'!$F$10,0,10*ROW('Sanitation Data'!F163))),'Data Summary'!CW169="Yes"),OFFSET('Sanitation Data'!$F$10,0,10*ROW('Sanitation Data'!F163)),NA())</f>
        <v>#N/A</v>
      </c>
      <c r="AI169" s="100" t="e">
        <f ca="true">+IF(AND(ISNUMBER(OFFSET('Sanitation Data'!$F$11,0,10*ROW('Sanitation Data'!F163))),'Data Summary'!CX169="Yes"),OFFSET('Sanitation Data'!$F$11,0,10*ROW('Sanitation Data'!F163)),NA())</f>
        <v>#N/A</v>
      </c>
      <c r="AJ169" s="100" t="e">
        <f ca="true">+IF(AND(ISNUMBER(OFFSET('Sanitation Data'!$F$12,0,10*ROW('Sanitation Data'!F163))),'Data Summary'!CY169="Yes"),OFFSET('Sanitation Data'!$F$12,0,10*ROW('Sanitation Data'!F163)),NA())</f>
        <v>#N/A</v>
      </c>
      <c r="AK169" s="100" t="e">
        <f ca="true">+IF(AND(ISNUMBER(OFFSET('Sanitation Data'!$G$4,0,10*ROW('Sanitation Data'!G163))),'Data Summary'!CZ169="Yes"),100-OFFSET('Sanitation Data'!$G$4,0,10*ROW('Sanitation Data'!G163)),NA())</f>
        <v>#N/A</v>
      </c>
      <c r="AL169" s="100" t="e">
        <f ca="true">+IF(AND(ISNUMBER(OFFSET('Sanitation Data'!$G$6,0,10*ROW('Sanitation Data'!G163))),'Data Summary'!DA169="Yes"),OFFSET('Sanitation Data'!$G$6,0,10*ROW('Sanitation Data'!G163)),NA())</f>
        <v>#N/A</v>
      </c>
      <c r="AM169" s="100" t="e">
        <f ca="true">+IF(AND(ISNUMBER(OFFSET('Sanitation Data'!$G$10,0,10*ROW('Sanitation Data'!G163))),'Data Summary'!DB169="Yes"),OFFSET('Sanitation Data'!$G$10,0,10*ROW('Sanitation Data'!G163)),NA())</f>
        <v>#N/A</v>
      </c>
      <c r="AN169" s="100" t="e">
        <f ca="true">+IF(AND(ISNUMBER(OFFSET('Sanitation Data'!$G$11,0,10*ROW('Sanitation Data'!G163))),'Data Summary'!DC169="Yes"),OFFSET('Sanitation Data'!$G$11,0,10*ROW('Sanitation Data'!G163)),NA())</f>
        <v>#N/A</v>
      </c>
      <c r="AO169" s="100" t="e">
        <f ca="true">+IF(AND(ISNUMBER(OFFSET('Sanitation Data'!$G$12,0,10*ROW('Sanitation Data'!G163))),'Data Summary'!DD169="Yes"),OFFSET('Sanitation Data'!$G$12,0,10*ROW('Sanitation Data'!G163)),NA())</f>
        <v>#N/A</v>
      </c>
      <c r="AP169" s="100" t="e">
        <f ca="true">+IF(AND(ISNUMBER(OFFSET('Sanitation Data'!$H$4,0,10*ROW('Sanitation Data'!H163))),'Data Summary'!DE169="Yes"),100-OFFSET('Sanitation Data'!$H$4,0,10*ROW('Sanitation Data'!H163)),NA())</f>
        <v>#N/A</v>
      </c>
      <c r="AQ169" s="100" t="e">
        <f ca="true">+IF(AND(ISNUMBER(OFFSET('Sanitation Data'!$H$6,0,10*ROW('Sanitation Data'!H163))),'Data Summary'!DF169="Yes"),OFFSET('Sanitation Data'!$H$6,0,10*ROW('Sanitation Data'!H163)),NA())</f>
        <v>#N/A</v>
      </c>
      <c r="AR169" s="100" t="e">
        <f ca="true">+IF(AND(ISNUMBER(OFFSET('Sanitation Data'!$H$10,0,10*ROW('Sanitation Data'!H163))),'Data Summary'!DG169="Yes"),OFFSET('Sanitation Data'!$H$10,0,10*ROW('Sanitation Data'!H163)),NA())</f>
        <v>#N/A</v>
      </c>
      <c r="AS169" s="100" t="e">
        <f ca="true">+IF(AND(ISNUMBER(OFFSET('Sanitation Data'!$H$11,0,10*ROW('Sanitation Data'!H163))),'Data Summary'!DH169="Yes"),OFFSET('Sanitation Data'!$H$11,0,10*ROW('Sanitation Data'!H163)),NA())</f>
        <v>#N/A</v>
      </c>
      <c r="AT169" s="100" t="e">
        <f ca="true">+IF(AND(ISNUMBER(OFFSET('Sanitation Data'!$H$12,0,10*ROW('Sanitation Data'!H163))),'Data Summary'!DI169="Yes"),OFFSET('Sanitation Data'!$H$12,0,10*ROW('Sanitation Data'!H163)),NA())</f>
        <v>#N/A</v>
      </c>
      <c r="AU169" s="100" t="e">
        <f ca="true">+IF(AND(ISNUMBER(OFFSET('Sanitation Data'!$I$4,0,10*ROW('Sanitation Data'!I163))),'Data Summary'!DJ169="Yes"),100-OFFSET('Sanitation Data'!$I$4,0,10*ROW('Sanitation Data'!I163)),NA())</f>
        <v>#N/A</v>
      </c>
      <c r="AV169" s="100" t="e">
        <f ca="true">+IF(AND(ISNUMBER(OFFSET('Sanitation Data'!$I$6,0,10*ROW('Sanitation Data'!I163))),'Data Summary'!DK169="Yes"),OFFSET('Sanitation Data'!$I$6,0,10*ROW('Sanitation Data'!I163)),NA())</f>
        <v>#N/A</v>
      </c>
      <c r="AW169" s="100" t="e">
        <f ca="true">+IF(AND(ISNUMBER(OFFSET('Sanitation Data'!$I$10,0,10*ROW('Sanitation Data'!I163))),'Data Summary'!DL169="Yes"),OFFSET('Sanitation Data'!$I$10,0,10*ROW('Sanitation Data'!I163)),NA())</f>
        <v>#N/A</v>
      </c>
      <c r="AX169" s="100" t="e">
        <f ca="true">+IF(AND(ISNUMBER(OFFSET('Sanitation Data'!$I$11,0,10*ROW('Sanitation Data'!I163))),'Data Summary'!DM169="Yes"),OFFSET('Sanitation Data'!$I$11,0,10*ROW('Sanitation Data'!I163)),NA())</f>
        <v>#N/A</v>
      </c>
      <c r="AY169" s="100" t="e">
        <f ca="true">+IF(AND(ISNUMBER(OFFSET('Sanitation Data'!$I$12,0,10*ROW('Sanitation Data'!I163))),'Data Summary'!DN169="Yes"),OFFSET('Sanitation Data'!$I$12,0,10*ROW('Sanitation Data'!I163)),NA())</f>
        <v>#N/A</v>
      </c>
      <c r="AZ169" s="101" t="e">
        <f ca="true">+IF(AND(ISNUMBER(OFFSET('Hygiene Data'!$D$5,0,10*ROW('Hygiene Data'!D163))),'Data Summary'!DO169="Yes"),OFFSET('Hygiene Data'!$D$5,0,10*ROW('Hygiene Data'!D163)),NA())</f>
        <v>#N/A</v>
      </c>
      <c r="BA169" s="101" t="e">
        <f ca="true">+IF(AND(ISNUMBER(OFFSET('Hygiene Data'!$D$7,0,10*ROW('Hygiene Data'!D163))),'Data Summary'!DP169="Yes"),OFFSET('Hygiene Data'!$D$7,0,10*ROW('Hygiene Data'!D163)),NA())</f>
        <v>#N/A</v>
      </c>
      <c r="BB169" s="101" t="e">
        <f ca="true">+IF(AND(ISNUMBER(OFFSET('Hygiene Data'!$D$9,0,10*ROW('Hygiene Data'!D163))),'Data Summary'!DQ169="Yes"),OFFSET('Hygiene Data'!$D$9,0,10*ROW('Hygiene Data'!D163)),NA())</f>
        <v>#N/A</v>
      </c>
      <c r="BC169" s="101" t="e">
        <f ca="true">+IF(AND(ISNUMBER(OFFSET('Hygiene Data'!$E$5,0,10*ROW('Hygiene Data'!E163))),'Data Summary'!DR169="Yes"),OFFSET('Hygiene Data'!$E$5,0,10*ROW('Hygiene Data'!E163)),NA())</f>
        <v>#N/A</v>
      </c>
      <c r="BD169" s="101" t="e">
        <f ca="true">+IF(AND(ISNUMBER(OFFSET('Hygiene Data'!$E$7,0,10*ROW('Hygiene Data'!E163))),'Data Summary'!DS169="Yes"),OFFSET('Hygiene Data'!$E$7,0,10*ROW('Hygiene Data'!E163)),NA())</f>
        <v>#N/A</v>
      </c>
      <c r="BE169" s="101" t="e">
        <f ca="true">+IF(AND(ISNUMBER(OFFSET('Hygiene Data'!$E$9,0,10*ROW('Hygiene Data'!E163))),'Data Summary'!DT169="Yes"),OFFSET('Hygiene Data'!$E$9,0,10*ROW('Hygiene Data'!E163)),NA())</f>
        <v>#N/A</v>
      </c>
      <c r="BF169" s="101" t="e">
        <f ca="true">+IF(AND(ISNUMBER(OFFSET('Hygiene Data'!$F$5,0,10*ROW('Hygiene Data'!F163))),'Data Summary'!DU169="Yes"),OFFSET('Hygiene Data'!$F$5,0,10*ROW('Hygiene Data'!F163)),NA())</f>
        <v>#N/A</v>
      </c>
      <c r="BG169" s="101" t="e">
        <f ca="true">+IF(AND(ISNUMBER(OFFSET('Hygiene Data'!$F$7,0,10*ROW('Hygiene Data'!F163))),'Data Summary'!DV169="Yes"),OFFSET('Hygiene Data'!$F$7,0,10*ROW('Hygiene Data'!F163)),NA())</f>
        <v>#N/A</v>
      </c>
      <c r="BH169" s="101" t="e">
        <f ca="true">+IF(AND(ISNUMBER(OFFSET('Hygiene Data'!$F$9,0,10*ROW('Hygiene Data'!F163))),'Data Summary'!DW169="Yes"),OFFSET('Hygiene Data'!$F$9,0,10*ROW('Hygiene Data'!F163)),NA())</f>
        <v>#N/A</v>
      </c>
      <c r="BI169" s="101" t="e">
        <f ca="true">+IF(AND(ISNUMBER(OFFSET('Hygiene Data'!$G$5,0,10*ROW('Hygiene Data'!G163))),'Data Summary'!DX169="Yes"),OFFSET('Hygiene Data'!$G$5,0,10*ROW('Hygiene Data'!G163)),NA())</f>
        <v>#N/A</v>
      </c>
      <c r="BJ169" s="101" t="e">
        <f ca="true">+IF(AND(ISNUMBER(OFFSET('Hygiene Data'!$G$7,0,10*ROW('Hygiene Data'!G163))),'Data Summary'!DY169="Yes"),OFFSET('Hygiene Data'!$G$7,0,10*ROW('Hygiene Data'!G163)),NA())</f>
        <v>#N/A</v>
      </c>
      <c r="BK169" s="101" t="e">
        <f ca="true">+IF(AND(ISNUMBER(OFFSET('Hygiene Data'!$G$9,0,10*ROW('Hygiene Data'!G163))),'Data Summary'!DZ169="Yes"),OFFSET('Hygiene Data'!$G$9,0,10*ROW('Hygiene Data'!G163)),NA())</f>
        <v>#N/A</v>
      </c>
      <c r="BL169" s="101" t="e">
        <f ca="true">+IF(AND(ISNUMBER(OFFSET('Hygiene Data'!$H$5,0,10*ROW('Hygiene Data'!H163))),'Data Summary'!EA169="Yes"),OFFSET('Hygiene Data'!$H$5,0,10*ROW('Hygiene Data'!H163)),NA())</f>
        <v>#N/A</v>
      </c>
      <c r="BM169" s="101" t="e">
        <f ca="true">+IF(AND(ISNUMBER(OFFSET('Hygiene Data'!$H$7,0,10*ROW('Hygiene Data'!H163))),'Data Summary'!EB169="Yes"),OFFSET('Hygiene Data'!$H$7,0,10*ROW('Hygiene Data'!H163)),NA())</f>
        <v>#N/A</v>
      </c>
      <c r="BN169" s="101" t="e">
        <f ca="true">+IF(AND(ISNUMBER(OFFSET('Hygiene Data'!$H$9,0,10*ROW('Hygiene Data'!H163))),'Data Summary'!EC169="Yes"),OFFSET('Hygiene Data'!$H$9,0,10*ROW('Hygiene Data'!H163)),NA())</f>
        <v>#N/A</v>
      </c>
      <c r="BO169" s="101" t="e">
        <f ca="true">+IF(AND(ISNUMBER(OFFSET('Hygiene Data'!$I$5,0,10*ROW('Hygiene Data'!I163))),'Data Summary'!ED169="Yes"),OFFSET('Hygiene Data'!$I$5,0,10*ROW('Hygiene Data'!I163)),NA())</f>
        <v>#N/A</v>
      </c>
      <c r="BP169" s="101" t="e">
        <f ca="true">+IF(AND(ISNUMBER(OFFSET('Hygiene Data'!$I$7,0,10*ROW('Hygiene Data'!I163))),'Data Summary'!EE169="Yes"),OFFSET('Hygiene Data'!$I$7,0,10*ROW('Hygiene Data'!I163)),NA())</f>
        <v>#N/A</v>
      </c>
      <c r="BQ169" s="101" t="e">
        <f ca="true">+IF(AND(ISNUMBER(OFFSET('Hygiene Data'!$I$9,0,10*ROW('Hygiene Data'!I163))),'Data Summary'!EF169="Yes"),OFFSET('Hygiene Data'!$I$9,0,10*ROW('Hygiene Data'!I163)),NA())</f>
        <v>#N/A</v>
      </c>
    </row>
    <row xmlns:x14ac="http://schemas.microsoft.com/office/spreadsheetml/2009/9/ac" r="170" x14ac:dyDescent="0.2">
      <c r="A170" s="362" t="e">
        <f ca="true">+RIGHT('Data Summary'!A170,LEN('Data Summary'!A170)-9)</f>
        <v>#VALUE!</v>
      </c>
      <c r="B170" s="38" t="str">
        <f ca="true">+IF(ISTEXT('Data Summary'!B170),'Data Summary'!B170,"")</f>
        <v/>
      </c>
      <c r="C170" s="361" t="e">
        <f ca="true">+VALUE('Data Summary'!C170)</f>
        <v>#VALUE!</v>
      </c>
      <c r="D170" s="99" t="e">
        <f ca="true">+IF(AND(ISNUMBER(OFFSET('Water Data'!$D$4,0,10*ROW('Water Data'!D164))),'Data Summary'!BS170="Yes"),100-OFFSET('Water Data'!$D$4,0,10*ROW('Water Data'!D164)),NA())</f>
        <v>#N/A</v>
      </c>
      <c r="E170" s="99" t="e">
        <f ca="true">+IF(AND(ISNUMBER(OFFSET('Water Data'!$D$6,0,10*ROW('Water Data'!D164))),'Data Summary'!BT170="Yes"),OFFSET('Water Data'!$D$6,0,10*ROW('Water Data'!D164)),NA())</f>
        <v>#N/A</v>
      </c>
      <c r="F170" s="99" t="e">
        <f ca="true">+IF(AND(ISNUMBER(OFFSET('Water Data'!$D$9,0,10*ROW('Water Data'!D164))),'Data Summary'!BU170="Yes"),OFFSET('Water Data'!$D$9,0,10*ROW('Water Data'!D164)),NA())</f>
        <v>#N/A</v>
      </c>
      <c r="G170" s="99" t="e">
        <f ca="true">+IF(AND(ISNUMBER(OFFSET('Water Data'!$E$4,0,10*ROW('Water Data'!E164))),'Data Summary'!BV170="Yes"),100-OFFSET('Water Data'!$E$4,0,10*ROW('Water Data'!E164)),NA())</f>
        <v>#N/A</v>
      </c>
      <c r="H170" s="99" t="e">
        <f ca="true">+IF(AND(ISNUMBER(OFFSET('Water Data'!$E$6,0,10*ROW('Water Data'!E164))),'Data Summary'!BW170="Yes"),OFFSET('Water Data'!$E$6,0,10*ROW('Water Data'!E164)),NA())</f>
        <v>#N/A</v>
      </c>
      <c r="I170" s="99" t="e">
        <f ca="true">+IF(AND(ISNUMBER(OFFSET('Water Data'!$E$9,0,10*ROW('Water Data'!E164))),'Data Summary'!BX170="Yes"),OFFSET('Water Data'!$E$9,0,10*ROW('Water Data'!E164)),NA())</f>
        <v>#N/A</v>
      </c>
      <c r="J170" s="99" t="e">
        <f ca="true">+IF(AND(ISNUMBER(OFFSET('Water Data'!$F$4,0,10*ROW('Water Data'!F164))),'Data Summary'!BY170="Yes"),100-OFFSET('Water Data'!$F$4,0,10*ROW('Water Data'!F164)),NA())</f>
        <v>#N/A</v>
      </c>
      <c r="K170" s="99" t="e">
        <f ca="true">+IF(AND(ISNUMBER(OFFSET('Water Data'!$F$6,0,10*ROW('Water Data'!F164))),'Data Summary'!BZ170="Yes"),OFFSET('Water Data'!$F$6,0,10*ROW('Water Data'!F164)),NA())</f>
        <v>#N/A</v>
      </c>
      <c r="L170" s="99" t="e">
        <f ca="true">+IF(AND(ISNUMBER(OFFSET('Water Data'!$F$9,0,10*ROW('Water Data'!F164))),'Data Summary'!CA170="Yes"),OFFSET('Water Data'!$F$9,0,10*ROW('Water Data'!F164)),NA())</f>
        <v>#N/A</v>
      </c>
      <c r="M170" s="99" t="e">
        <f ca="true">+IF(AND(ISNUMBER(OFFSET('Water Data'!$G$4,0,10*ROW('Water Data'!G164))),'Data Summary'!CB170="Yes"),100-OFFSET('Water Data'!$G$4,0,10*ROW('Water Data'!G164)),NA())</f>
        <v>#N/A</v>
      </c>
      <c r="N170" s="99" t="e">
        <f ca="true">+IF(AND(ISNUMBER(OFFSET('Water Data'!$G$6,0,10*ROW('Water Data'!G164))),'Data Summary'!CC170="Yes"),OFFSET('Water Data'!$G$6,0,10*ROW('Water Data'!G164)),NA())</f>
        <v>#N/A</v>
      </c>
      <c r="O170" s="99" t="e">
        <f ca="true">+IF(AND(ISNUMBER(OFFSET('Water Data'!$G$9,0,10*ROW('Water Data'!G164))),'Data Summary'!CD170="Yes"),OFFSET('Water Data'!$G$9,0,10*ROW('Water Data'!G164)),NA())</f>
        <v>#N/A</v>
      </c>
      <c r="P170" s="99" t="e">
        <f ca="true">+IF(AND(ISNUMBER(OFFSET('Water Data'!$H$4,0,10*ROW('Water Data'!H164))),'Data Summary'!CE170="Yes"),100-OFFSET('Water Data'!$H$4,0,10*ROW('Water Data'!H164)),NA())</f>
        <v>#N/A</v>
      </c>
      <c r="Q170" s="99" t="e">
        <f ca="true">+IF(AND(ISNUMBER(OFFSET('Water Data'!$H$6,0,10*ROW('Water Data'!H164))),'Data Summary'!CF170="Yes"),OFFSET('Water Data'!$H$6,0,10*ROW('Water Data'!H164)),NA())</f>
        <v>#N/A</v>
      </c>
      <c r="R170" s="99" t="e">
        <f ca="true">+IF(AND(ISNUMBER(OFFSET('Water Data'!$H$9,0,10*ROW('Water Data'!H164))),'Data Summary'!CG170="Yes"),OFFSET('Water Data'!$H$9,0,10*ROW('Water Data'!H164)),NA())</f>
        <v>#N/A</v>
      </c>
      <c r="S170" s="99" t="e">
        <f ca="true">+IF(AND(ISNUMBER(OFFSET('Water Data'!$I$4,0,10*ROW('Water Data'!I164))),'Data Summary'!CH170="Yes"),100-OFFSET('Water Data'!$I$4,0,10*ROW('Water Data'!I164)),NA())</f>
        <v>#N/A</v>
      </c>
      <c r="T170" s="99" t="e">
        <f ca="true">+IF(AND(ISNUMBER(OFFSET('Water Data'!$I$6,0,10*ROW('Water Data'!I164))),'Data Summary'!CI170="Yes"),OFFSET('Water Data'!$I$6,0,10*ROW('Water Data'!I164)),NA())</f>
        <v>#N/A</v>
      </c>
      <c r="U170" s="99" t="e">
        <f ca="true">+IF(AND(ISNUMBER(OFFSET('Water Data'!$I$9,0,10*ROW('Water Data'!I164))),'Data Summary'!CJ170="Yes"),OFFSET('Water Data'!$I$9,0,10*ROW('Water Data'!I164)),NA())</f>
        <v>#N/A</v>
      </c>
      <c r="V170" s="100" t="e">
        <f ca="true">+IF(AND(ISNUMBER(OFFSET('Sanitation Data'!$D$4,0,10*ROW('Sanitation Data'!D164))),'Data Summary'!CK170="Yes"),100-OFFSET('Sanitation Data'!$D$4,0,10*ROW('Sanitation Data'!D164)),NA())</f>
        <v>#N/A</v>
      </c>
      <c r="W170" s="100" t="e">
        <f ca="true">+IF(AND(ISNUMBER(OFFSET('Sanitation Data'!$D$6,0,10*ROW('Sanitation Data'!D164))),'Data Summary'!CL170="Yes"),OFFSET('Sanitation Data'!$D$6,0,10*ROW('Sanitation Data'!D164)),NA())</f>
        <v>#N/A</v>
      </c>
      <c r="X170" s="100" t="e">
        <f ca="true">+IF(AND(ISNUMBER(OFFSET('Sanitation Data'!$D$10,0,10*ROW('Sanitation Data'!D164))),'Data Summary'!CM170="Yes"),OFFSET('Sanitation Data'!$D$10,0,10*ROW('Sanitation Data'!D164)),NA())</f>
        <v>#N/A</v>
      </c>
      <c r="Y170" s="100" t="e">
        <f ca="true">+IF(AND(ISNUMBER(OFFSET('Sanitation Data'!$D$11,0,10*ROW('Sanitation Data'!D164))),'Data Summary'!CN170="Yes"),OFFSET('Sanitation Data'!$D$11,0,10*ROW('Sanitation Data'!D164)),NA())</f>
        <v>#N/A</v>
      </c>
      <c r="Z170" s="100" t="e">
        <f ca="true">+IF(AND(ISNUMBER(OFFSET('Sanitation Data'!$D$12,0,10*ROW('Sanitation Data'!D164))),'Data Summary'!CO170="Yes"),OFFSET('Sanitation Data'!$D$12,0,10*ROW('Sanitation Data'!D164)),NA())</f>
        <v>#N/A</v>
      </c>
      <c r="AA170" s="100" t="e">
        <f ca="true">+IF(AND(ISNUMBER(OFFSET('Sanitation Data'!$E$4,0,10*ROW('Sanitation Data'!E164))),'Data Summary'!CP170="Yes"),100-OFFSET('Sanitation Data'!$E$4,0,10*ROW('Sanitation Data'!E164)),NA())</f>
        <v>#N/A</v>
      </c>
      <c r="AB170" s="100" t="e">
        <f ca="true">+IF(AND(ISNUMBER(OFFSET('Sanitation Data'!$E$6,0,10*ROW('Sanitation Data'!E164))),'Data Summary'!CQ170="Yes"),OFFSET('Sanitation Data'!$E$6,0,10*ROW('Sanitation Data'!E164)),NA())</f>
        <v>#N/A</v>
      </c>
      <c r="AC170" s="100" t="e">
        <f ca="true">+IF(AND(ISNUMBER(OFFSET('Sanitation Data'!$E$10,0,10*ROW('Sanitation Data'!E164))),'Data Summary'!CR170="Yes"),OFFSET('Sanitation Data'!$E$10,0,10*ROW('Sanitation Data'!E164)),NA())</f>
        <v>#N/A</v>
      </c>
      <c r="AD170" s="100" t="e">
        <f ca="true">+IF(AND(ISNUMBER(OFFSET('Sanitation Data'!$E$11,0,10*ROW('Sanitation Data'!E164))),'Data Summary'!CS170="Yes"),OFFSET('Sanitation Data'!$E$11,0,10*ROW('Sanitation Data'!E164)),NA())</f>
        <v>#N/A</v>
      </c>
      <c r="AE170" s="100" t="e">
        <f ca="true">+IF(AND(ISNUMBER(OFFSET('Sanitation Data'!$E$12,0,10*ROW('Sanitation Data'!E164))),'Data Summary'!CT170="Yes"),OFFSET('Sanitation Data'!$E$12,0,10*ROW('Sanitation Data'!E164)),NA())</f>
        <v>#N/A</v>
      </c>
      <c r="AF170" s="100" t="e">
        <f ca="true">+IF(AND(ISNUMBER(OFFSET('Sanitation Data'!$F$4,0,10*ROW('Sanitation Data'!F164))),'Data Summary'!CU170="Yes"),100-OFFSET('Sanitation Data'!$F$4,0,10*ROW('Sanitation Data'!F164)),NA())</f>
        <v>#N/A</v>
      </c>
      <c r="AG170" s="100" t="e">
        <f ca="true">+IF(AND(ISNUMBER(OFFSET('Sanitation Data'!$F$6,0,10*ROW('Sanitation Data'!F164))),'Data Summary'!CV170="Yes"),OFFSET('Sanitation Data'!$F$6,0,10*ROW('Sanitation Data'!F164)),NA())</f>
        <v>#N/A</v>
      </c>
      <c r="AH170" s="100" t="e">
        <f ca="true">+IF(AND(ISNUMBER(OFFSET('Sanitation Data'!$F$10,0,10*ROW('Sanitation Data'!F164))),'Data Summary'!CW170="Yes"),OFFSET('Sanitation Data'!$F$10,0,10*ROW('Sanitation Data'!F164)),NA())</f>
        <v>#N/A</v>
      </c>
      <c r="AI170" s="100" t="e">
        <f ca="true">+IF(AND(ISNUMBER(OFFSET('Sanitation Data'!$F$11,0,10*ROW('Sanitation Data'!F164))),'Data Summary'!CX170="Yes"),OFFSET('Sanitation Data'!$F$11,0,10*ROW('Sanitation Data'!F164)),NA())</f>
        <v>#N/A</v>
      </c>
      <c r="AJ170" s="100" t="e">
        <f ca="true">+IF(AND(ISNUMBER(OFFSET('Sanitation Data'!$F$12,0,10*ROW('Sanitation Data'!F164))),'Data Summary'!CY170="Yes"),OFFSET('Sanitation Data'!$F$12,0,10*ROW('Sanitation Data'!F164)),NA())</f>
        <v>#N/A</v>
      </c>
      <c r="AK170" s="100" t="e">
        <f ca="true">+IF(AND(ISNUMBER(OFFSET('Sanitation Data'!$G$4,0,10*ROW('Sanitation Data'!G164))),'Data Summary'!CZ170="Yes"),100-OFFSET('Sanitation Data'!$G$4,0,10*ROW('Sanitation Data'!G164)),NA())</f>
        <v>#N/A</v>
      </c>
      <c r="AL170" s="100" t="e">
        <f ca="true">+IF(AND(ISNUMBER(OFFSET('Sanitation Data'!$G$6,0,10*ROW('Sanitation Data'!G164))),'Data Summary'!DA170="Yes"),OFFSET('Sanitation Data'!$G$6,0,10*ROW('Sanitation Data'!G164)),NA())</f>
        <v>#N/A</v>
      </c>
      <c r="AM170" s="100" t="e">
        <f ca="true">+IF(AND(ISNUMBER(OFFSET('Sanitation Data'!$G$10,0,10*ROW('Sanitation Data'!G164))),'Data Summary'!DB170="Yes"),OFFSET('Sanitation Data'!$G$10,0,10*ROW('Sanitation Data'!G164)),NA())</f>
        <v>#N/A</v>
      </c>
      <c r="AN170" s="100" t="e">
        <f ca="true">+IF(AND(ISNUMBER(OFFSET('Sanitation Data'!$G$11,0,10*ROW('Sanitation Data'!G164))),'Data Summary'!DC170="Yes"),OFFSET('Sanitation Data'!$G$11,0,10*ROW('Sanitation Data'!G164)),NA())</f>
        <v>#N/A</v>
      </c>
      <c r="AO170" s="100" t="e">
        <f ca="true">+IF(AND(ISNUMBER(OFFSET('Sanitation Data'!$G$12,0,10*ROW('Sanitation Data'!G164))),'Data Summary'!DD170="Yes"),OFFSET('Sanitation Data'!$G$12,0,10*ROW('Sanitation Data'!G164)),NA())</f>
        <v>#N/A</v>
      </c>
      <c r="AP170" s="100" t="e">
        <f ca="true">+IF(AND(ISNUMBER(OFFSET('Sanitation Data'!$H$4,0,10*ROW('Sanitation Data'!H164))),'Data Summary'!DE170="Yes"),100-OFFSET('Sanitation Data'!$H$4,0,10*ROW('Sanitation Data'!H164)),NA())</f>
        <v>#N/A</v>
      </c>
      <c r="AQ170" s="100" t="e">
        <f ca="true">+IF(AND(ISNUMBER(OFFSET('Sanitation Data'!$H$6,0,10*ROW('Sanitation Data'!H164))),'Data Summary'!DF170="Yes"),OFFSET('Sanitation Data'!$H$6,0,10*ROW('Sanitation Data'!H164)),NA())</f>
        <v>#N/A</v>
      </c>
      <c r="AR170" s="100" t="e">
        <f ca="true">+IF(AND(ISNUMBER(OFFSET('Sanitation Data'!$H$10,0,10*ROW('Sanitation Data'!H164))),'Data Summary'!DG170="Yes"),OFFSET('Sanitation Data'!$H$10,0,10*ROW('Sanitation Data'!H164)),NA())</f>
        <v>#N/A</v>
      </c>
      <c r="AS170" s="100" t="e">
        <f ca="true">+IF(AND(ISNUMBER(OFFSET('Sanitation Data'!$H$11,0,10*ROW('Sanitation Data'!H164))),'Data Summary'!DH170="Yes"),OFFSET('Sanitation Data'!$H$11,0,10*ROW('Sanitation Data'!H164)),NA())</f>
        <v>#N/A</v>
      </c>
      <c r="AT170" s="100" t="e">
        <f ca="true">+IF(AND(ISNUMBER(OFFSET('Sanitation Data'!$H$12,0,10*ROW('Sanitation Data'!H164))),'Data Summary'!DI170="Yes"),OFFSET('Sanitation Data'!$H$12,0,10*ROW('Sanitation Data'!H164)),NA())</f>
        <v>#N/A</v>
      </c>
      <c r="AU170" s="100" t="e">
        <f ca="true">+IF(AND(ISNUMBER(OFFSET('Sanitation Data'!$I$4,0,10*ROW('Sanitation Data'!I164))),'Data Summary'!DJ170="Yes"),100-OFFSET('Sanitation Data'!$I$4,0,10*ROW('Sanitation Data'!I164)),NA())</f>
        <v>#N/A</v>
      </c>
      <c r="AV170" s="100" t="e">
        <f ca="true">+IF(AND(ISNUMBER(OFFSET('Sanitation Data'!$I$6,0,10*ROW('Sanitation Data'!I164))),'Data Summary'!DK170="Yes"),OFFSET('Sanitation Data'!$I$6,0,10*ROW('Sanitation Data'!I164)),NA())</f>
        <v>#N/A</v>
      </c>
      <c r="AW170" s="100" t="e">
        <f ca="true">+IF(AND(ISNUMBER(OFFSET('Sanitation Data'!$I$10,0,10*ROW('Sanitation Data'!I164))),'Data Summary'!DL170="Yes"),OFFSET('Sanitation Data'!$I$10,0,10*ROW('Sanitation Data'!I164)),NA())</f>
        <v>#N/A</v>
      </c>
      <c r="AX170" s="100" t="e">
        <f ca="true">+IF(AND(ISNUMBER(OFFSET('Sanitation Data'!$I$11,0,10*ROW('Sanitation Data'!I164))),'Data Summary'!DM170="Yes"),OFFSET('Sanitation Data'!$I$11,0,10*ROW('Sanitation Data'!I164)),NA())</f>
        <v>#N/A</v>
      </c>
      <c r="AY170" s="100" t="e">
        <f ca="true">+IF(AND(ISNUMBER(OFFSET('Sanitation Data'!$I$12,0,10*ROW('Sanitation Data'!I164))),'Data Summary'!DN170="Yes"),OFFSET('Sanitation Data'!$I$12,0,10*ROW('Sanitation Data'!I164)),NA())</f>
        <v>#N/A</v>
      </c>
      <c r="AZ170" s="101" t="e">
        <f ca="true">+IF(AND(ISNUMBER(OFFSET('Hygiene Data'!$D$5,0,10*ROW('Hygiene Data'!D164))),'Data Summary'!DO170="Yes"),OFFSET('Hygiene Data'!$D$5,0,10*ROW('Hygiene Data'!D164)),NA())</f>
        <v>#N/A</v>
      </c>
      <c r="BA170" s="101" t="e">
        <f ca="true">+IF(AND(ISNUMBER(OFFSET('Hygiene Data'!$D$7,0,10*ROW('Hygiene Data'!D164))),'Data Summary'!DP170="Yes"),OFFSET('Hygiene Data'!$D$7,0,10*ROW('Hygiene Data'!D164)),NA())</f>
        <v>#N/A</v>
      </c>
      <c r="BB170" s="101" t="e">
        <f ca="true">+IF(AND(ISNUMBER(OFFSET('Hygiene Data'!$D$9,0,10*ROW('Hygiene Data'!D164))),'Data Summary'!DQ170="Yes"),OFFSET('Hygiene Data'!$D$9,0,10*ROW('Hygiene Data'!D164)),NA())</f>
        <v>#N/A</v>
      </c>
      <c r="BC170" s="101" t="e">
        <f ca="true">+IF(AND(ISNUMBER(OFFSET('Hygiene Data'!$E$5,0,10*ROW('Hygiene Data'!E164))),'Data Summary'!DR170="Yes"),OFFSET('Hygiene Data'!$E$5,0,10*ROW('Hygiene Data'!E164)),NA())</f>
        <v>#N/A</v>
      </c>
      <c r="BD170" s="101" t="e">
        <f ca="true">+IF(AND(ISNUMBER(OFFSET('Hygiene Data'!$E$7,0,10*ROW('Hygiene Data'!E164))),'Data Summary'!DS170="Yes"),OFFSET('Hygiene Data'!$E$7,0,10*ROW('Hygiene Data'!E164)),NA())</f>
        <v>#N/A</v>
      </c>
      <c r="BE170" s="101" t="e">
        <f ca="true">+IF(AND(ISNUMBER(OFFSET('Hygiene Data'!$E$9,0,10*ROW('Hygiene Data'!E164))),'Data Summary'!DT170="Yes"),OFFSET('Hygiene Data'!$E$9,0,10*ROW('Hygiene Data'!E164)),NA())</f>
        <v>#N/A</v>
      </c>
      <c r="BF170" s="101" t="e">
        <f ca="true">+IF(AND(ISNUMBER(OFFSET('Hygiene Data'!$F$5,0,10*ROW('Hygiene Data'!F164))),'Data Summary'!DU170="Yes"),OFFSET('Hygiene Data'!$F$5,0,10*ROW('Hygiene Data'!F164)),NA())</f>
        <v>#N/A</v>
      </c>
      <c r="BG170" s="101" t="e">
        <f ca="true">+IF(AND(ISNUMBER(OFFSET('Hygiene Data'!$F$7,0,10*ROW('Hygiene Data'!F164))),'Data Summary'!DV170="Yes"),OFFSET('Hygiene Data'!$F$7,0,10*ROW('Hygiene Data'!F164)),NA())</f>
        <v>#N/A</v>
      </c>
      <c r="BH170" s="101" t="e">
        <f ca="true">+IF(AND(ISNUMBER(OFFSET('Hygiene Data'!$F$9,0,10*ROW('Hygiene Data'!F164))),'Data Summary'!DW170="Yes"),OFFSET('Hygiene Data'!$F$9,0,10*ROW('Hygiene Data'!F164)),NA())</f>
        <v>#N/A</v>
      </c>
      <c r="BI170" s="101" t="e">
        <f ca="true">+IF(AND(ISNUMBER(OFFSET('Hygiene Data'!$G$5,0,10*ROW('Hygiene Data'!G164))),'Data Summary'!DX170="Yes"),OFFSET('Hygiene Data'!$G$5,0,10*ROW('Hygiene Data'!G164)),NA())</f>
        <v>#N/A</v>
      </c>
      <c r="BJ170" s="101" t="e">
        <f ca="true">+IF(AND(ISNUMBER(OFFSET('Hygiene Data'!$G$7,0,10*ROW('Hygiene Data'!G164))),'Data Summary'!DY170="Yes"),OFFSET('Hygiene Data'!$G$7,0,10*ROW('Hygiene Data'!G164)),NA())</f>
        <v>#N/A</v>
      </c>
      <c r="BK170" s="101" t="e">
        <f ca="true">+IF(AND(ISNUMBER(OFFSET('Hygiene Data'!$G$9,0,10*ROW('Hygiene Data'!G164))),'Data Summary'!DZ170="Yes"),OFFSET('Hygiene Data'!$G$9,0,10*ROW('Hygiene Data'!G164)),NA())</f>
        <v>#N/A</v>
      </c>
      <c r="BL170" s="101" t="e">
        <f ca="true">+IF(AND(ISNUMBER(OFFSET('Hygiene Data'!$H$5,0,10*ROW('Hygiene Data'!H164))),'Data Summary'!EA170="Yes"),OFFSET('Hygiene Data'!$H$5,0,10*ROW('Hygiene Data'!H164)),NA())</f>
        <v>#N/A</v>
      </c>
      <c r="BM170" s="101" t="e">
        <f ca="true">+IF(AND(ISNUMBER(OFFSET('Hygiene Data'!$H$7,0,10*ROW('Hygiene Data'!H164))),'Data Summary'!EB170="Yes"),OFFSET('Hygiene Data'!$H$7,0,10*ROW('Hygiene Data'!H164)),NA())</f>
        <v>#N/A</v>
      </c>
      <c r="BN170" s="101" t="e">
        <f ca="true">+IF(AND(ISNUMBER(OFFSET('Hygiene Data'!$H$9,0,10*ROW('Hygiene Data'!H164))),'Data Summary'!EC170="Yes"),OFFSET('Hygiene Data'!$H$9,0,10*ROW('Hygiene Data'!H164)),NA())</f>
        <v>#N/A</v>
      </c>
      <c r="BO170" s="101" t="e">
        <f ca="true">+IF(AND(ISNUMBER(OFFSET('Hygiene Data'!$I$5,0,10*ROW('Hygiene Data'!I164))),'Data Summary'!ED170="Yes"),OFFSET('Hygiene Data'!$I$5,0,10*ROW('Hygiene Data'!I164)),NA())</f>
        <v>#N/A</v>
      </c>
      <c r="BP170" s="101" t="e">
        <f ca="true">+IF(AND(ISNUMBER(OFFSET('Hygiene Data'!$I$7,0,10*ROW('Hygiene Data'!I164))),'Data Summary'!EE170="Yes"),OFFSET('Hygiene Data'!$I$7,0,10*ROW('Hygiene Data'!I164)),NA())</f>
        <v>#N/A</v>
      </c>
      <c r="BQ170" s="101" t="e">
        <f ca="true">+IF(AND(ISNUMBER(OFFSET('Hygiene Data'!$I$9,0,10*ROW('Hygiene Data'!I164))),'Data Summary'!EF170="Yes"),OFFSET('Hygiene Data'!$I$9,0,10*ROW('Hygiene Data'!I164)),NA())</f>
        <v>#N/A</v>
      </c>
    </row>
    <row xmlns:x14ac="http://schemas.microsoft.com/office/spreadsheetml/2009/9/ac" r="171" x14ac:dyDescent="0.2">
      <c r="A171" s="362" t="e">
        <f ca="true">+RIGHT('Data Summary'!A171,LEN('Data Summary'!A171)-9)</f>
        <v>#VALUE!</v>
      </c>
      <c r="B171" s="38" t="str">
        <f ca="true">+IF(ISTEXT('Data Summary'!B171),'Data Summary'!B171,"")</f>
        <v/>
      </c>
      <c r="C171" s="361" t="e">
        <f ca="true">+VALUE('Data Summary'!C171)</f>
        <v>#VALUE!</v>
      </c>
      <c r="D171" s="99" t="e">
        <f ca="true">+IF(AND(ISNUMBER(OFFSET('Water Data'!$D$4,0,10*ROW('Water Data'!D165))),'Data Summary'!BS171="Yes"),100-OFFSET('Water Data'!$D$4,0,10*ROW('Water Data'!D165)),NA())</f>
        <v>#N/A</v>
      </c>
      <c r="E171" s="99" t="e">
        <f ca="true">+IF(AND(ISNUMBER(OFFSET('Water Data'!$D$6,0,10*ROW('Water Data'!D165))),'Data Summary'!BT171="Yes"),OFFSET('Water Data'!$D$6,0,10*ROW('Water Data'!D165)),NA())</f>
        <v>#N/A</v>
      </c>
      <c r="F171" s="99" t="e">
        <f ca="true">+IF(AND(ISNUMBER(OFFSET('Water Data'!$D$9,0,10*ROW('Water Data'!D165))),'Data Summary'!BU171="Yes"),OFFSET('Water Data'!$D$9,0,10*ROW('Water Data'!D165)),NA())</f>
        <v>#N/A</v>
      </c>
      <c r="G171" s="99" t="e">
        <f ca="true">+IF(AND(ISNUMBER(OFFSET('Water Data'!$E$4,0,10*ROW('Water Data'!E165))),'Data Summary'!BV171="Yes"),100-OFFSET('Water Data'!$E$4,0,10*ROW('Water Data'!E165)),NA())</f>
        <v>#N/A</v>
      </c>
      <c r="H171" s="99" t="e">
        <f ca="true">+IF(AND(ISNUMBER(OFFSET('Water Data'!$E$6,0,10*ROW('Water Data'!E165))),'Data Summary'!BW171="Yes"),OFFSET('Water Data'!$E$6,0,10*ROW('Water Data'!E165)),NA())</f>
        <v>#N/A</v>
      </c>
      <c r="I171" s="99" t="e">
        <f ca="true">+IF(AND(ISNUMBER(OFFSET('Water Data'!$E$9,0,10*ROW('Water Data'!E165))),'Data Summary'!BX171="Yes"),OFFSET('Water Data'!$E$9,0,10*ROW('Water Data'!E165)),NA())</f>
        <v>#N/A</v>
      </c>
      <c r="J171" s="99" t="e">
        <f ca="true">+IF(AND(ISNUMBER(OFFSET('Water Data'!$F$4,0,10*ROW('Water Data'!F165))),'Data Summary'!BY171="Yes"),100-OFFSET('Water Data'!$F$4,0,10*ROW('Water Data'!F165)),NA())</f>
        <v>#N/A</v>
      </c>
      <c r="K171" s="99" t="e">
        <f ca="true">+IF(AND(ISNUMBER(OFFSET('Water Data'!$F$6,0,10*ROW('Water Data'!F165))),'Data Summary'!BZ171="Yes"),OFFSET('Water Data'!$F$6,0,10*ROW('Water Data'!F165)),NA())</f>
        <v>#N/A</v>
      </c>
      <c r="L171" s="99" t="e">
        <f ca="true">+IF(AND(ISNUMBER(OFFSET('Water Data'!$F$9,0,10*ROW('Water Data'!F165))),'Data Summary'!CA171="Yes"),OFFSET('Water Data'!$F$9,0,10*ROW('Water Data'!F165)),NA())</f>
        <v>#N/A</v>
      </c>
      <c r="M171" s="99" t="e">
        <f ca="true">+IF(AND(ISNUMBER(OFFSET('Water Data'!$G$4,0,10*ROW('Water Data'!G165))),'Data Summary'!CB171="Yes"),100-OFFSET('Water Data'!$G$4,0,10*ROW('Water Data'!G165)),NA())</f>
        <v>#N/A</v>
      </c>
      <c r="N171" s="99" t="e">
        <f ca="true">+IF(AND(ISNUMBER(OFFSET('Water Data'!$G$6,0,10*ROW('Water Data'!G165))),'Data Summary'!CC171="Yes"),OFFSET('Water Data'!$G$6,0,10*ROW('Water Data'!G165)),NA())</f>
        <v>#N/A</v>
      </c>
      <c r="O171" s="99" t="e">
        <f ca="true">+IF(AND(ISNUMBER(OFFSET('Water Data'!$G$9,0,10*ROW('Water Data'!G165))),'Data Summary'!CD171="Yes"),OFFSET('Water Data'!$G$9,0,10*ROW('Water Data'!G165)),NA())</f>
        <v>#N/A</v>
      </c>
      <c r="P171" s="99" t="e">
        <f ca="true">+IF(AND(ISNUMBER(OFFSET('Water Data'!$H$4,0,10*ROW('Water Data'!H165))),'Data Summary'!CE171="Yes"),100-OFFSET('Water Data'!$H$4,0,10*ROW('Water Data'!H165)),NA())</f>
        <v>#N/A</v>
      </c>
      <c r="Q171" s="99" t="e">
        <f ca="true">+IF(AND(ISNUMBER(OFFSET('Water Data'!$H$6,0,10*ROW('Water Data'!H165))),'Data Summary'!CF171="Yes"),OFFSET('Water Data'!$H$6,0,10*ROW('Water Data'!H165)),NA())</f>
        <v>#N/A</v>
      </c>
      <c r="R171" s="99" t="e">
        <f ca="true">+IF(AND(ISNUMBER(OFFSET('Water Data'!$H$9,0,10*ROW('Water Data'!H165))),'Data Summary'!CG171="Yes"),OFFSET('Water Data'!$H$9,0,10*ROW('Water Data'!H165)),NA())</f>
        <v>#N/A</v>
      </c>
      <c r="S171" s="99" t="e">
        <f ca="true">+IF(AND(ISNUMBER(OFFSET('Water Data'!$I$4,0,10*ROW('Water Data'!I165))),'Data Summary'!CH171="Yes"),100-OFFSET('Water Data'!$I$4,0,10*ROW('Water Data'!I165)),NA())</f>
        <v>#N/A</v>
      </c>
      <c r="T171" s="99" t="e">
        <f ca="true">+IF(AND(ISNUMBER(OFFSET('Water Data'!$I$6,0,10*ROW('Water Data'!I165))),'Data Summary'!CI171="Yes"),OFFSET('Water Data'!$I$6,0,10*ROW('Water Data'!I165)),NA())</f>
        <v>#N/A</v>
      </c>
      <c r="U171" s="99" t="e">
        <f ca="true">+IF(AND(ISNUMBER(OFFSET('Water Data'!$I$9,0,10*ROW('Water Data'!I165))),'Data Summary'!CJ171="Yes"),OFFSET('Water Data'!$I$9,0,10*ROW('Water Data'!I165)),NA())</f>
        <v>#N/A</v>
      </c>
      <c r="V171" s="100" t="e">
        <f ca="true">+IF(AND(ISNUMBER(OFFSET('Sanitation Data'!$D$4,0,10*ROW('Sanitation Data'!D165))),'Data Summary'!CK171="Yes"),100-OFFSET('Sanitation Data'!$D$4,0,10*ROW('Sanitation Data'!D165)),NA())</f>
        <v>#N/A</v>
      </c>
      <c r="W171" s="100" t="e">
        <f ca="true">+IF(AND(ISNUMBER(OFFSET('Sanitation Data'!$D$6,0,10*ROW('Sanitation Data'!D165))),'Data Summary'!CL171="Yes"),OFFSET('Sanitation Data'!$D$6,0,10*ROW('Sanitation Data'!D165)),NA())</f>
        <v>#N/A</v>
      </c>
      <c r="X171" s="100" t="e">
        <f ca="true">+IF(AND(ISNUMBER(OFFSET('Sanitation Data'!$D$10,0,10*ROW('Sanitation Data'!D165))),'Data Summary'!CM171="Yes"),OFFSET('Sanitation Data'!$D$10,0,10*ROW('Sanitation Data'!D165)),NA())</f>
        <v>#N/A</v>
      </c>
      <c r="Y171" s="100" t="e">
        <f ca="true">+IF(AND(ISNUMBER(OFFSET('Sanitation Data'!$D$11,0,10*ROW('Sanitation Data'!D165))),'Data Summary'!CN171="Yes"),OFFSET('Sanitation Data'!$D$11,0,10*ROW('Sanitation Data'!D165)),NA())</f>
        <v>#N/A</v>
      </c>
      <c r="Z171" s="100" t="e">
        <f ca="true">+IF(AND(ISNUMBER(OFFSET('Sanitation Data'!$D$12,0,10*ROW('Sanitation Data'!D165))),'Data Summary'!CO171="Yes"),OFFSET('Sanitation Data'!$D$12,0,10*ROW('Sanitation Data'!D165)),NA())</f>
        <v>#N/A</v>
      </c>
      <c r="AA171" s="100" t="e">
        <f ca="true">+IF(AND(ISNUMBER(OFFSET('Sanitation Data'!$E$4,0,10*ROW('Sanitation Data'!E165))),'Data Summary'!CP171="Yes"),100-OFFSET('Sanitation Data'!$E$4,0,10*ROW('Sanitation Data'!E165)),NA())</f>
        <v>#N/A</v>
      </c>
      <c r="AB171" s="100" t="e">
        <f ca="true">+IF(AND(ISNUMBER(OFFSET('Sanitation Data'!$E$6,0,10*ROW('Sanitation Data'!E165))),'Data Summary'!CQ171="Yes"),OFFSET('Sanitation Data'!$E$6,0,10*ROW('Sanitation Data'!E165)),NA())</f>
        <v>#N/A</v>
      </c>
      <c r="AC171" s="100" t="e">
        <f ca="true">+IF(AND(ISNUMBER(OFFSET('Sanitation Data'!$E$10,0,10*ROW('Sanitation Data'!E165))),'Data Summary'!CR171="Yes"),OFFSET('Sanitation Data'!$E$10,0,10*ROW('Sanitation Data'!E165)),NA())</f>
        <v>#N/A</v>
      </c>
      <c r="AD171" s="100" t="e">
        <f ca="true">+IF(AND(ISNUMBER(OFFSET('Sanitation Data'!$E$11,0,10*ROW('Sanitation Data'!E165))),'Data Summary'!CS171="Yes"),OFFSET('Sanitation Data'!$E$11,0,10*ROW('Sanitation Data'!E165)),NA())</f>
        <v>#N/A</v>
      </c>
      <c r="AE171" s="100" t="e">
        <f ca="true">+IF(AND(ISNUMBER(OFFSET('Sanitation Data'!$E$12,0,10*ROW('Sanitation Data'!E165))),'Data Summary'!CT171="Yes"),OFFSET('Sanitation Data'!$E$12,0,10*ROW('Sanitation Data'!E165)),NA())</f>
        <v>#N/A</v>
      </c>
      <c r="AF171" s="100" t="e">
        <f ca="true">+IF(AND(ISNUMBER(OFFSET('Sanitation Data'!$F$4,0,10*ROW('Sanitation Data'!F165))),'Data Summary'!CU171="Yes"),100-OFFSET('Sanitation Data'!$F$4,0,10*ROW('Sanitation Data'!F165)),NA())</f>
        <v>#N/A</v>
      </c>
      <c r="AG171" s="100" t="e">
        <f ca="true">+IF(AND(ISNUMBER(OFFSET('Sanitation Data'!$F$6,0,10*ROW('Sanitation Data'!F165))),'Data Summary'!CV171="Yes"),OFFSET('Sanitation Data'!$F$6,0,10*ROW('Sanitation Data'!F165)),NA())</f>
        <v>#N/A</v>
      </c>
      <c r="AH171" s="100" t="e">
        <f ca="true">+IF(AND(ISNUMBER(OFFSET('Sanitation Data'!$F$10,0,10*ROW('Sanitation Data'!F165))),'Data Summary'!CW171="Yes"),OFFSET('Sanitation Data'!$F$10,0,10*ROW('Sanitation Data'!F165)),NA())</f>
        <v>#N/A</v>
      </c>
      <c r="AI171" s="100" t="e">
        <f ca="true">+IF(AND(ISNUMBER(OFFSET('Sanitation Data'!$F$11,0,10*ROW('Sanitation Data'!F165))),'Data Summary'!CX171="Yes"),OFFSET('Sanitation Data'!$F$11,0,10*ROW('Sanitation Data'!F165)),NA())</f>
        <v>#N/A</v>
      </c>
      <c r="AJ171" s="100" t="e">
        <f ca="true">+IF(AND(ISNUMBER(OFFSET('Sanitation Data'!$F$12,0,10*ROW('Sanitation Data'!F165))),'Data Summary'!CY171="Yes"),OFFSET('Sanitation Data'!$F$12,0,10*ROW('Sanitation Data'!F165)),NA())</f>
        <v>#N/A</v>
      </c>
      <c r="AK171" s="100" t="e">
        <f ca="true">+IF(AND(ISNUMBER(OFFSET('Sanitation Data'!$G$4,0,10*ROW('Sanitation Data'!G165))),'Data Summary'!CZ171="Yes"),100-OFFSET('Sanitation Data'!$G$4,0,10*ROW('Sanitation Data'!G165)),NA())</f>
        <v>#N/A</v>
      </c>
      <c r="AL171" s="100" t="e">
        <f ca="true">+IF(AND(ISNUMBER(OFFSET('Sanitation Data'!$G$6,0,10*ROW('Sanitation Data'!G165))),'Data Summary'!DA171="Yes"),OFFSET('Sanitation Data'!$G$6,0,10*ROW('Sanitation Data'!G165)),NA())</f>
        <v>#N/A</v>
      </c>
      <c r="AM171" s="100" t="e">
        <f ca="true">+IF(AND(ISNUMBER(OFFSET('Sanitation Data'!$G$10,0,10*ROW('Sanitation Data'!G165))),'Data Summary'!DB171="Yes"),OFFSET('Sanitation Data'!$G$10,0,10*ROW('Sanitation Data'!G165)),NA())</f>
        <v>#N/A</v>
      </c>
      <c r="AN171" s="100" t="e">
        <f ca="true">+IF(AND(ISNUMBER(OFFSET('Sanitation Data'!$G$11,0,10*ROW('Sanitation Data'!G165))),'Data Summary'!DC171="Yes"),OFFSET('Sanitation Data'!$G$11,0,10*ROW('Sanitation Data'!G165)),NA())</f>
        <v>#N/A</v>
      </c>
      <c r="AO171" s="100" t="e">
        <f ca="true">+IF(AND(ISNUMBER(OFFSET('Sanitation Data'!$G$12,0,10*ROW('Sanitation Data'!G165))),'Data Summary'!DD171="Yes"),OFFSET('Sanitation Data'!$G$12,0,10*ROW('Sanitation Data'!G165)),NA())</f>
        <v>#N/A</v>
      </c>
      <c r="AP171" s="100" t="e">
        <f ca="true">+IF(AND(ISNUMBER(OFFSET('Sanitation Data'!$H$4,0,10*ROW('Sanitation Data'!H165))),'Data Summary'!DE171="Yes"),100-OFFSET('Sanitation Data'!$H$4,0,10*ROW('Sanitation Data'!H165)),NA())</f>
        <v>#N/A</v>
      </c>
      <c r="AQ171" s="100" t="e">
        <f ca="true">+IF(AND(ISNUMBER(OFFSET('Sanitation Data'!$H$6,0,10*ROW('Sanitation Data'!H165))),'Data Summary'!DF171="Yes"),OFFSET('Sanitation Data'!$H$6,0,10*ROW('Sanitation Data'!H165)),NA())</f>
        <v>#N/A</v>
      </c>
      <c r="AR171" s="100" t="e">
        <f ca="true">+IF(AND(ISNUMBER(OFFSET('Sanitation Data'!$H$10,0,10*ROW('Sanitation Data'!H165))),'Data Summary'!DG171="Yes"),OFFSET('Sanitation Data'!$H$10,0,10*ROW('Sanitation Data'!H165)),NA())</f>
        <v>#N/A</v>
      </c>
      <c r="AS171" s="100" t="e">
        <f ca="true">+IF(AND(ISNUMBER(OFFSET('Sanitation Data'!$H$11,0,10*ROW('Sanitation Data'!H165))),'Data Summary'!DH171="Yes"),OFFSET('Sanitation Data'!$H$11,0,10*ROW('Sanitation Data'!H165)),NA())</f>
        <v>#N/A</v>
      </c>
      <c r="AT171" s="100" t="e">
        <f ca="true">+IF(AND(ISNUMBER(OFFSET('Sanitation Data'!$H$12,0,10*ROW('Sanitation Data'!H165))),'Data Summary'!DI171="Yes"),OFFSET('Sanitation Data'!$H$12,0,10*ROW('Sanitation Data'!H165)),NA())</f>
        <v>#N/A</v>
      </c>
      <c r="AU171" s="100" t="e">
        <f ca="true">+IF(AND(ISNUMBER(OFFSET('Sanitation Data'!$I$4,0,10*ROW('Sanitation Data'!I165))),'Data Summary'!DJ171="Yes"),100-OFFSET('Sanitation Data'!$I$4,0,10*ROW('Sanitation Data'!I165)),NA())</f>
        <v>#N/A</v>
      </c>
      <c r="AV171" s="100" t="e">
        <f ca="true">+IF(AND(ISNUMBER(OFFSET('Sanitation Data'!$I$6,0,10*ROW('Sanitation Data'!I165))),'Data Summary'!DK171="Yes"),OFFSET('Sanitation Data'!$I$6,0,10*ROW('Sanitation Data'!I165)),NA())</f>
        <v>#N/A</v>
      </c>
      <c r="AW171" s="100" t="e">
        <f ca="true">+IF(AND(ISNUMBER(OFFSET('Sanitation Data'!$I$10,0,10*ROW('Sanitation Data'!I165))),'Data Summary'!DL171="Yes"),OFFSET('Sanitation Data'!$I$10,0,10*ROW('Sanitation Data'!I165)),NA())</f>
        <v>#N/A</v>
      </c>
      <c r="AX171" s="100" t="e">
        <f ca="true">+IF(AND(ISNUMBER(OFFSET('Sanitation Data'!$I$11,0,10*ROW('Sanitation Data'!I165))),'Data Summary'!DM171="Yes"),OFFSET('Sanitation Data'!$I$11,0,10*ROW('Sanitation Data'!I165)),NA())</f>
        <v>#N/A</v>
      </c>
      <c r="AY171" s="100" t="e">
        <f ca="true">+IF(AND(ISNUMBER(OFFSET('Sanitation Data'!$I$12,0,10*ROW('Sanitation Data'!I165))),'Data Summary'!DN171="Yes"),OFFSET('Sanitation Data'!$I$12,0,10*ROW('Sanitation Data'!I165)),NA())</f>
        <v>#N/A</v>
      </c>
      <c r="AZ171" s="101" t="e">
        <f ca="true">+IF(AND(ISNUMBER(OFFSET('Hygiene Data'!$D$5,0,10*ROW('Hygiene Data'!D165))),'Data Summary'!DO171="Yes"),OFFSET('Hygiene Data'!$D$5,0,10*ROW('Hygiene Data'!D165)),NA())</f>
        <v>#N/A</v>
      </c>
      <c r="BA171" s="101" t="e">
        <f ca="true">+IF(AND(ISNUMBER(OFFSET('Hygiene Data'!$D$7,0,10*ROW('Hygiene Data'!D165))),'Data Summary'!DP171="Yes"),OFFSET('Hygiene Data'!$D$7,0,10*ROW('Hygiene Data'!D165)),NA())</f>
        <v>#N/A</v>
      </c>
      <c r="BB171" s="101" t="e">
        <f ca="true">+IF(AND(ISNUMBER(OFFSET('Hygiene Data'!$D$9,0,10*ROW('Hygiene Data'!D165))),'Data Summary'!DQ171="Yes"),OFFSET('Hygiene Data'!$D$9,0,10*ROW('Hygiene Data'!D165)),NA())</f>
        <v>#N/A</v>
      </c>
      <c r="BC171" s="101" t="e">
        <f ca="true">+IF(AND(ISNUMBER(OFFSET('Hygiene Data'!$E$5,0,10*ROW('Hygiene Data'!E165))),'Data Summary'!DR171="Yes"),OFFSET('Hygiene Data'!$E$5,0,10*ROW('Hygiene Data'!E165)),NA())</f>
        <v>#N/A</v>
      </c>
      <c r="BD171" s="101" t="e">
        <f ca="true">+IF(AND(ISNUMBER(OFFSET('Hygiene Data'!$E$7,0,10*ROW('Hygiene Data'!E165))),'Data Summary'!DS171="Yes"),OFFSET('Hygiene Data'!$E$7,0,10*ROW('Hygiene Data'!E165)),NA())</f>
        <v>#N/A</v>
      </c>
      <c r="BE171" s="101" t="e">
        <f ca="true">+IF(AND(ISNUMBER(OFFSET('Hygiene Data'!$E$9,0,10*ROW('Hygiene Data'!E165))),'Data Summary'!DT171="Yes"),OFFSET('Hygiene Data'!$E$9,0,10*ROW('Hygiene Data'!E165)),NA())</f>
        <v>#N/A</v>
      </c>
      <c r="BF171" s="101" t="e">
        <f ca="true">+IF(AND(ISNUMBER(OFFSET('Hygiene Data'!$F$5,0,10*ROW('Hygiene Data'!F165))),'Data Summary'!DU171="Yes"),OFFSET('Hygiene Data'!$F$5,0,10*ROW('Hygiene Data'!F165)),NA())</f>
        <v>#N/A</v>
      </c>
      <c r="BG171" s="101" t="e">
        <f ca="true">+IF(AND(ISNUMBER(OFFSET('Hygiene Data'!$F$7,0,10*ROW('Hygiene Data'!F165))),'Data Summary'!DV171="Yes"),OFFSET('Hygiene Data'!$F$7,0,10*ROW('Hygiene Data'!F165)),NA())</f>
        <v>#N/A</v>
      </c>
      <c r="BH171" s="101" t="e">
        <f ca="true">+IF(AND(ISNUMBER(OFFSET('Hygiene Data'!$F$9,0,10*ROW('Hygiene Data'!F165))),'Data Summary'!DW171="Yes"),OFFSET('Hygiene Data'!$F$9,0,10*ROW('Hygiene Data'!F165)),NA())</f>
        <v>#N/A</v>
      </c>
      <c r="BI171" s="101" t="e">
        <f ca="true">+IF(AND(ISNUMBER(OFFSET('Hygiene Data'!$G$5,0,10*ROW('Hygiene Data'!G165))),'Data Summary'!DX171="Yes"),OFFSET('Hygiene Data'!$G$5,0,10*ROW('Hygiene Data'!G165)),NA())</f>
        <v>#N/A</v>
      </c>
      <c r="BJ171" s="101" t="e">
        <f ca="true">+IF(AND(ISNUMBER(OFFSET('Hygiene Data'!$G$7,0,10*ROW('Hygiene Data'!G165))),'Data Summary'!DY171="Yes"),OFFSET('Hygiene Data'!$G$7,0,10*ROW('Hygiene Data'!G165)),NA())</f>
        <v>#N/A</v>
      </c>
      <c r="BK171" s="101" t="e">
        <f ca="true">+IF(AND(ISNUMBER(OFFSET('Hygiene Data'!$G$9,0,10*ROW('Hygiene Data'!G165))),'Data Summary'!DZ171="Yes"),OFFSET('Hygiene Data'!$G$9,0,10*ROW('Hygiene Data'!G165)),NA())</f>
        <v>#N/A</v>
      </c>
      <c r="BL171" s="101" t="e">
        <f ca="true">+IF(AND(ISNUMBER(OFFSET('Hygiene Data'!$H$5,0,10*ROW('Hygiene Data'!H165))),'Data Summary'!EA171="Yes"),OFFSET('Hygiene Data'!$H$5,0,10*ROW('Hygiene Data'!H165)),NA())</f>
        <v>#N/A</v>
      </c>
      <c r="BM171" s="101" t="e">
        <f ca="true">+IF(AND(ISNUMBER(OFFSET('Hygiene Data'!$H$7,0,10*ROW('Hygiene Data'!H165))),'Data Summary'!EB171="Yes"),OFFSET('Hygiene Data'!$H$7,0,10*ROW('Hygiene Data'!H165)),NA())</f>
        <v>#N/A</v>
      </c>
      <c r="BN171" s="101" t="e">
        <f ca="true">+IF(AND(ISNUMBER(OFFSET('Hygiene Data'!$H$9,0,10*ROW('Hygiene Data'!H165))),'Data Summary'!EC171="Yes"),OFFSET('Hygiene Data'!$H$9,0,10*ROW('Hygiene Data'!H165)),NA())</f>
        <v>#N/A</v>
      </c>
      <c r="BO171" s="101" t="e">
        <f ca="true">+IF(AND(ISNUMBER(OFFSET('Hygiene Data'!$I$5,0,10*ROW('Hygiene Data'!I165))),'Data Summary'!ED171="Yes"),OFFSET('Hygiene Data'!$I$5,0,10*ROW('Hygiene Data'!I165)),NA())</f>
        <v>#N/A</v>
      </c>
      <c r="BP171" s="101" t="e">
        <f ca="true">+IF(AND(ISNUMBER(OFFSET('Hygiene Data'!$I$7,0,10*ROW('Hygiene Data'!I165))),'Data Summary'!EE171="Yes"),OFFSET('Hygiene Data'!$I$7,0,10*ROW('Hygiene Data'!I165)),NA())</f>
        <v>#N/A</v>
      </c>
      <c r="BQ171" s="101" t="e">
        <f ca="true">+IF(AND(ISNUMBER(OFFSET('Hygiene Data'!$I$9,0,10*ROW('Hygiene Data'!I165))),'Data Summary'!EF171="Yes"),OFFSET('Hygiene Data'!$I$9,0,10*ROW('Hygiene Data'!I165)),NA())</f>
        <v>#N/A</v>
      </c>
    </row>
    <row xmlns:x14ac="http://schemas.microsoft.com/office/spreadsheetml/2009/9/ac" r="172" x14ac:dyDescent="0.2">
      <c r="A172" s="362" t="e">
        <f ca="true">+RIGHT('Data Summary'!A172,LEN('Data Summary'!A172)-9)</f>
        <v>#VALUE!</v>
      </c>
      <c r="B172" s="38" t="str">
        <f ca="true">+IF(ISTEXT('Data Summary'!B172),'Data Summary'!B172,"")</f>
        <v/>
      </c>
      <c r="C172" s="361" t="e">
        <f ca="true">+VALUE('Data Summary'!C172)</f>
        <v>#VALUE!</v>
      </c>
      <c r="D172" s="99" t="e">
        <f ca="true">+IF(AND(ISNUMBER(OFFSET('Water Data'!$D$4,0,10*ROW('Water Data'!D166))),'Data Summary'!BS172="Yes"),100-OFFSET('Water Data'!$D$4,0,10*ROW('Water Data'!D166)),NA())</f>
        <v>#N/A</v>
      </c>
      <c r="E172" s="99" t="e">
        <f ca="true">+IF(AND(ISNUMBER(OFFSET('Water Data'!$D$6,0,10*ROW('Water Data'!D166))),'Data Summary'!BT172="Yes"),OFFSET('Water Data'!$D$6,0,10*ROW('Water Data'!D166)),NA())</f>
        <v>#N/A</v>
      </c>
      <c r="F172" s="99" t="e">
        <f ca="true">+IF(AND(ISNUMBER(OFFSET('Water Data'!$D$9,0,10*ROW('Water Data'!D166))),'Data Summary'!BU172="Yes"),OFFSET('Water Data'!$D$9,0,10*ROW('Water Data'!D166)),NA())</f>
        <v>#N/A</v>
      </c>
      <c r="G172" s="99" t="e">
        <f ca="true">+IF(AND(ISNUMBER(OFFSET('Water Data'!$E$4,0,10*ROW('Water Data'!E166))),'Data Summary'!BV172="Yes"),100-OFFSET('Water Data'!$E$4,0,10*ROW('Water Data'!E166)),NA())</f>
        <v>#N/A</v>
      </c>
      <c r="H172" s="99" t="e">
        <f ca="true">+IF(AND(ISNUMBER(OFFSET('Water Data'!$E$6,0,10*ROW('Water Data'!E166))),'Data Summary'!BW172="Yes"),OFFSET('Water Data'!$E$6,0,10*ROW('Water Data'!E166)),NA())</f>
        <v>#N/A</v>
      </c>
      <c r="I172" s="99" t="e">
        <f ca="true">+IF(AND(ISNUMBER(OFFSET('Water Data'!$E$9,0,10*ROW('Water Data'!E166))),'Data Summary'!BX172="Yes"),OFFSET('Water Data'!$E$9,0,10*ROW('Water Data'!E166)),NA())</f>
        <v>#N/A</v>
      </c>
      <c r="J172" s="99" t="e">
        <f ca="true">+IF(AND(ISNUMBER(OFFSET('Water Data'!$F$4,0,10*ROW('Water Data'!F166))),'Data Summary'!BY172="Yes"),100-OFFSET('Water Data'!$F$4,0,10*ROW('Water Data'!F166)),NA())</f>
        <v>#N/A</v>
      </c>
      <c r="K172" s="99" t="e">
        <f ca="true">+IF(AND(ISNUMBER(OFFSET('Water Data'!$F$6,0,10*ROW('Water Data'!F166))),'Data Summary'!BZ172="Yes"),OFFSET('Water Data'!$F$6,0,10*ROW('Water Data'!F166)),NA())</f>
        <v>#N/A</v>
      </c>
      <c r="L172" s="99" t="e">
        <f ca="true">+IF(AND(ISNUMBER(OFFSET('Water Data'!$F$9,0,10*ROW('Water Data'!F166))),'Data Summary'!CA172="Yes"),OFFSET('Water Data'!$F$9,0,10*ROW('Water Data'!F166)),NA())</f>
        <v>#N/A</v>
      </c>
      <c r="M172" s="99" t="e">
        <f ca="true">+IF(AND(ISNUMBER(OFFSET('Water Data'!$G$4,0,10*ROW('Water Data'!G166))),'Data Summary'!CB172="Yes"),100-OFFSET('Water Data'!$G$4,0,10*ROW('Water Data'!G166)),NA())</f>
        <v>#N/A</v>
      </c>
      <c r="N172" s="99" t="e">
        <f ca="true">+IF(AND(ISNUMBER(OFFSET('Water Data'!$G$6,0,10*ROW('Water Data'!G166))),'Data Summary'!CC172="Yes"),OFFSET('Water Data'!$G$6,0,10*ROW('Water Data'!G166)),NA())</f>
        <v>#N/A</v>
      </c>
      <c r="O172" s="99" t="e">
        <f ca="true">+IF(AND(ISNUMBER(OFFSET('Water Data'!$G$9,0,10*ROW('Water Data'!G166))),'Data Summary'!CD172="Yes"),OFFSET('Water Data'!$G$9,0,10*ROW('Water Data'!G166)),NA())</f>
        <v>#N/A</v>
      </c>
      <c r="P172" s="99" t="e">
        <f ca="true">+IF(AND(ISNUMBER(OFFSET('Water Data'!$H$4,0,10*ROW('Water Data'!H166))),'Data Summary'!CE172="Yes"),100-OFFSET('Water Data'!$H$4,0,10*ROW('Water Data'!H166)),NA())</f>
        <v>#N/A</v>
      </c>
      <c r="Q172" s="99" t="e">
        <f ca="true">+IF(AND(ISNUMBER(OFFSET('Water Data'!$H$6,0,10*ROW('Water Data'!H166))),'Data Summary'!CF172="Yes"),OFFSET('Water Data'!$H$6,0,10*ROW('Water Data'!H166)),NA())</f>
        <v>#N/A</v>
      </c>
      <c r="R172" s="99" t="e">
        <f ca="true">+IF(AND(ISNUMBER(OFFSET('Water Data'!$H$9,0,10*ROW('Water Data'!H166))),'Data Summary'!CG172="Yes"),OFFSET('Water Data'!$H$9,0,10*ROW('Water Data'!H166)),NA())</f>
        <v>#N/A</v>
      </c>
      <c r="S172" s="99" t="e">
        <f ca="true">+IF(AND(ISNUMBER(OFFSET('Water Data'!$I$4,0,10*ROW('Water Data'!I166))),'Data Summary'!CH172="Yes"),100-OFFSET('Water Data'!$I$4,0,10*ROW('Water Data'!I166)),NA())</f>
        <v>#N/A</v>
      </c>
      <c r="T172" s="99" t="e">
        <f ca="true">+IF(AND(ISNUMBER(OFFSET('Water Data'!$I$6,0,10*ROW('Water Data'!I166))),'Data Summary'!CI172="Yes"),OFFSET('Water Data'!$I$6,0,10*ROW('Water Data'!I166)),NA())</f>
        <v>#N/A</v>
      </c>
      <c r="U172" s="99" t="e">
        <f ca="true">+IF(AND(ISNUMBER(OFFSET('Water Data'!$I$9,0,10*ROW('Water Data'!I166))),'Data Summary'!CJ172="Yes"),OFFSET('Water Data'!$I$9,0,10*ROW('Water Data'!I166)),NA())</f>
        <v>#N/A</v>
      </c>
      <c r="V172" s="100" t="e">
        <f ca="true">+IF(AND(ISNUMBER(OFFSET('Sanitation Data'!$D$4,0,10*ROW('Sanitation Data'!D166))),'Data Summary'!CK172="Yes"),100-OFFSET('Sanitation Data'!$D$4,0,10*ROW('Sanitation Data'!D166)),NA())</f>
        <v>#N/A</v>
      </c>
      <c r="W172" s="100" t="e">
        <f ca="true">+IF(AND(ISNUMBER(OFFSET('Sanitation Data'!$D$6,0,10*ROW('Sanitation Data'!D166))),'Data Summary'!CL172="Yes"),OFFSET('Sanitation Data'!$D$6,0,10*ROW('Sanitation Data'!D166)),NA())</f>
        <v>#N/A</v>
      </c>
      <c r="X172" s="100" t="e">
        <f ca="true">+IF(AND(ISNUMBER(OFFSET('Sanitation Data'!$D$10,0,10*ROW('Sanitation Data'!D166))),'Data Summary'!CM172="Yes"),OFFSET('Sanitation Data'!$D$10,0,10*ROW('Sanitation Data'!D166)),NA())</f>
        <v>#N/A</v>
      </c>
      <c r="Y172" s="100" t="e">
        <f ca="true">+IF(AND(ISNUMBER(OFFSET('Sanitation Data'!$D$11,0,10*ROW('Sanitation Data'!D166))),'Data Summary'!CN172="Yes"),OFFSET('Sanitation Data'!$D$11,0,10*ROW('Sanitation Data'!D166)),NA())</f>
        <v>#N/A</v>
      </c>
      <c r="Z172" s="100" t="e">
        <f ca="true">+IF(AND(ISNUMBER(OFFSET('Sanitation Data'!$D$12,0,10*ROW('Sanitation Data'!D166))),'Data Summary'!CO172="Yes"),OFFSET('Sanitation Data'!$D$12,0,10*ROW('Sanitation Data'!D166)),NA())</f>
        <v>#N/A</v>
      </c>
      <c r="AA172" s="100" t="e">
        <f ca="true">+IF(AND(ISNUMBER(OFFSET('Sanitation Data'!$E$4,0,10*ROW('Sanitation Data'!E166))),'Data Summary'!CP172="Yes"),100-OFFSET('Sanitation Data'!$E$4,0,10*ROW('Sanitation Data'!E166)),NA())</f>
        <v>#N/A</v>
      </c>
      <c r="AB172" s="100" t="e">
        <f ca="true">+IF(AND(ISNUMBER(OFFSET('Sanitation Data'!$E$6,0,10*ROW('Sanitation Data'!E166))),'Data Summary'!CQ172="Yes"),OFFSET('Sanitation Data'!$E$6,0,10*ROW('Sanitation Data'!E166)),NA())</f>
        <v>#N/A</v>
      </c>
      <c r="AC172" s="100" t="e">
        <f ca="true">+IF(AND(ISNUMBER(OFFSET('Sanitation Data'!$E$10,0,10*ROW('Sanitation Data'!E166))),'Data Summary'!CR172="Yes"),OFFSET('Sanitation Data'!$E$10,0,10*ROW('Sanitation Data'!E166)),NA())</f>
        <v>#N/A</v>
      </c>
      <c r="AD172" s="100" t="e">
        <f ca="true">+IF(AND(ISNUMBER(OFFSET('Sanitation Data'!$E$11,0,10*ROW('Sanitation Data'!E166))),'Data Summary'!CS172="Yes"),OFFSET('Sanitation Data'!$E$11,0,10*ROW('Sanitation Data'!E166)),NA())</f>
        <v>#N/A</v>
      </c>
      <c r="AE172" s="100" t="e">
        <f ca="true">+IF(AND(ISNUMBER(OFFSET('Sanitation Data'!$E$12,0,10*ROW('Sanitation Data'!E166))),'Data Summary'!CT172="Yes"),OFFSET('Sanitation Data'!$E$12,0,10*ROW('Sanitation Data'!E166)),NA())</f>
        <v>#N/A</v>
      </c>
      <c r="AF172" s="100" t="e">
        <f ca="true">+IF(AND(ISNUMBER(OFFSET('Sanitation Data'!$F$4,0,10*ROW('Sanitation Data'!F166))),'Data Summary'!CU172="Yes"),100-OFFSET('Sanitation Data'!$F$4,0,10*ROW('Sanitation Data'!F166)),NA())</f>
        <v>#N/A</v>
      </c>
      <c r="AG172" s="100" t="e">
        <f ca="true">+IF(AND(ISNUMBER(OFFSET('Sanitation Data'!$F$6,0,10*ROW('Sanitation Data'!F166))),'Data Summary'!CV172="Yes"),OFFSET('Sanitation Data'!$F$6,0,10*ROW('Sanitation Data'!F166)),NA())</f>
        <v>#N/A</v>
      </c>
      <c r="AH172" s="100" t="e">
        <f ca="true">+IF(AND(ISNUMBER(OFFSET('Sanitation Data'!$F$10,0,10*ROW('Sanitation Data'!F166))),'Data Summary'!CW172="Yes"),OFFSET('Sanitation Data'!$F$10,0,10*ROW('Sanitation Data'!F166)),NA())</f>
        <v>#N/A</v>
      </c>
      <c r="AI172" s="100" t="e">
        <f ca="true">+IF(AND(ISNUMBER(OFFSET('Sanitation Data'!$F$11,0,10*ROW('Sanitation Data'!F166))),'Data Summary'!CX172="Yes"),OFFSET('Sanitation Data'!$F$11,0,10*ROW('Sanitation Data'!F166)),NA())</f>
        <v>#N/A</v>
      </c>
      <c r="AJ172" s="100" t="e">
        <f ca="true">+IF(AND(ISNUMBER(OFFSET('Sanitation Data'!$F$12,0,10*ROW('Sanitation Data'!F166))),'Data Summary'!CY172="Yes"),OFFSET('Sanitation Data'!$F$12,0,10*ROW('Sanitation Data'!F166)),NA())</f>
        <v>#N/A</v>
      </c>
      <c r="AK172" s="100" t="e">
        <f ca="true">+IF(AND(ISNUMBER(OFFSET('Sanitation Data'!$G$4,0,10*ROW('Sanitation Data'!G166))),'Data Summary'!CZ172="Yes"),100-OFFSET('Sanitation Data'!$G$4,0,10*ROW('Sanitation Data'!G166)),NA())</f>
        <v>#N/A</v>
      </c>
      <c r="AL172" s="100" t="e">
        <f ca="true">+IF(AND(ISNUMBER(OFFSET('Sanitation Data'!$G$6,0,10*ROW('Sanitation Data'!G166))),'Data Summary'!DA172="Yes"),OFFSET('Sanitation Data'!$G$6,0,10*ROW('Sanitation Data'!G166)),NA())</f>
        <v>#N/A</v>
      </c>
      <c r="AM172" s="100" t="e">
        <f ca="true">+IF(AND(ISNUMBER(OFFSET('Sanitation Data'!$G$10,0,10*ROW('Sanitation Data'!G166))),'Data Summary'!DB172="Yes"),OFFSET('Sanitation Data'!$G$10,0,10*ROW('Sanitation Data'!G166)),NA())</f>
        <v>#N/A</v>
      </c>
      <c r="AN172" s="100" t="e">
        <f ca="true">+IF(AND(ISNUMBER(OFFSET('Sanitation Data'!$G$11,0,10*ROW('Sanitation Data'!G166))),'Data Summary'!DC172="Yes"),OFFSET('Sanitation Data'!$G$11,0,10*ROW('Sanitation Data'!G166)),NA())</f>
        <v>#N/A</v>
      </c>
      <c r="AO172" s="100" t="e">
        <f ca="true">+IF(AND(ISNUMBER(OFFSET('Sanitation Data'!$G$12,0,10*ROW('Sanitation Data'!G166))),'Data Summary'!DD172="Yes"),OFFSET('Sanitation Data'!$G$12,0,10*ROW('Sanitation Data'!G166)),NA())</f>
        <v>#N/A</v>
      </c>
      <c r="AP172" s="100" t="e">
        <f ca="true">+IF(AND(ISNUMBER(OFFSET('Sanitation Data'!$H$4,0,10*ROW('Sanitation Data'!H166))),'Data Summary'!DE172="Yes"),100-OFFSET('Sanitation Data'!$H$4,0,10*ROW('Sanitation Data'!H166)),NA())</f>
        <v>#N/A</v>
      </c>
      <c r="AQ172" s="100" t="e">
        <f ca="true">+IF(AND(ISNUMBER(OFFSET('Sanitation Data'!$H$6,0,10*ROW('Sanitation Data'!H166))),'Data Summary'!DF172="Yes"),OFFSET('Sanitation Data'!$H$6,0,10*ROW('Sanitation Data'!H166)),NA())</f>
        <v>#N/A</v>
      </c>
      <c r="AR172" s="100" t="e">
        <f ca="true">+IF(AND(ISNUMBER(OFFSET('Sanitation Data'!$H$10,0,10*ROW('Sanitation Data'!H166))),'Data Summary'!DG172="Yes"),OFFSET('Sanitation Data'!$H$10,0,10*ROW('Sanitation Data'!H166)),NA())</f>
        <v>#N/A</v>
      </c>
      <c r="AS172" s="100" t="e">
        <f ca="true">+IF(AND(ISNUMBER(OFFSET('Sanitation Data'!$H$11,0,10*ROW('Sanitation Data'!H166))),'Data Summary'!DH172="Yes"),OFFSET('Sanitation Data'!$H$11,0,10*ROW('Sanitation Data'!H166)),NA())</f>
        <v>#N/A</v>
      </c>
      <c r="AT172" s="100" t="e">
        <f ca="true">+IF(AND(ISNUMBER(OFFSET('Sanitation Data'!$H$12,0,10*ROW('Sanitation Data'!H166))),'Data Summary'!DI172="Yes"),OFFSET('Sanitation Data'!$H$12,0,10*ROW('Sanitation Data'!H166)),NA())</f>
        <v>#N/A</v>
      </c>
      <c r="AU172" s="100" t="e">
        <f ca="true">+IF(AND(ISNUMBER(OFFSET('Sanitation Data'!$I$4,0,10*ROW('Sanitation Data'!I166))),'Data Summary'!DJ172="Yes"),100-OFFSET('Sanitation Data'!$I$4,0,10*ROW('Sanitation Data'!I166)),NA())</f>
        <v>#N/A</v>
      </c>
      <c r="AV172" s="100" t="e">
        <f ca="true">+IF(AND(ISNUMBER(OFFSET('Sanitation Data'!$I$6,0,10*ROW('Sanitation Data'!I166))),'Data Summary'!DK172="Yes"),OFFSET('Sanitation Data'!$I$6,0,10*ROW('Sanitation Data'!I166)),NA())</f>
        <v>#N/A</v>
      </c>
      <c r="AW172" s="100" t="e">
        <f ca="true">+IF(AND(ISNUMBER(OFFSET('Sanitation Data'!$I$10,0,10*ROW('Sanitation Data'!I166))),'Data Summary'!DL172="Yes"),OFFSET('Sanitation Data'!$I$10,0,10*ROW('Sanitation Data'!I166)),NA())</f>
        <v>#N/A</v>
      </c>
      <c r="AX172" s="100" t="e">
        <f ca="true">+IF(AND(ISNUMBER(OFFSET('Sanitation Data'!$I$11,0,10*ROW('Sanitation Data'!I166))),'Data Summary'!DM172="Yes"),OFFSET('Sanitation Data'!$I$11,0,10*ROW('Sanitation Data'!I166)),NA())</f>
        <v>#N/A</v>
      </c>
      <c r="AY172" s="100" t="e">
        <f ca="true">+IF(AND(ISNUMBER(OFFSET('Sanitation Data'!$I$12,0,10*ROW('Sanitation Data'!I166))),'Data Summary'!DN172="Yes"),OFFSET('Sanitation Data'!$I$12,0,10*ROW('Sanitation Data'!I166)),NA())</f>
        <v>#N/A</v>
      </c>
      <c r="AZ172" s="101" t="e">
        <f ca="true">+IF(AND(ISNUMBER(OFFSET('Hygiene Data'!$D$5,0,10*ROW('Hygiene Data'!D166))),'Data Summary'!DO172="Yes"),OFFSET('Hygiene Data'!$D$5,0,10*ROW('Hygiene Data'!D166)),NA())</f>
        <v>#N/A</v>
      </c>
      <c r="BA172" s="101" t="e">
        <f ca="true">+IF(AND(ISNUMBER(OFFSET('Hygiene Data'!$D$7,0,10*ROW('Hygiene Data'!D166))),'Data Summary'!DP172="Yes"),OFFSET('Hygiene Data'!$D$7,0,10*ROW('Hygiene Data'!D166)),NA())</f>
        <v>#N/A</v>
      </c>
      <c r="BB172" s="101" t="e">
        <f ca="true">+IF(AND(ISNUMBER(OFFSET('Hygiene Data'!$D$9,0,10*ROW('Hygiene Data'!D166))),'Data Summary'!DQ172="Yes"),OFFSET('Hygiene Data'!$D$9,0,10*ROW('Hygiene Data'!D166)),NA())</f>
        <v>#N/A</v>
      </c>
      <c r="BC172" s="101" t="e">
        <f ca="true">+IF(AND(ISNUMBER(OFFSET('Hygiene Data'!$E$5,0,10*ROW('Hygiene Data'!E166))),'Data Summary'!DR172="Yes"),OFFSET('Hygiene Data'!$E$5,0,10*ROW('Hygiene Data'!E166)),NA())</f>
        <v>#N/A</v>
      </c>
      <c r="BD172" s="101" t="e">
        <f ca="true">+IF(AND(ISNUMBER(OFFSET('Hygiene Data'!$E$7,0,10*ROW('Hygiene Data'!E166))),'Data Summary'!DS172="Yes"),OFFSET('Hygiene Data'!$E$7,0,10*ROW('Hygiene Data'!E166)),NA())</f>
        <v>#N/A</v>
      </c>
      <c r="BE172" s="101" t="e">
        <f ca="true">+IF(AND(ISNUMBER(OFFSET('Hygiene Data'!$E$9,0,10*ROW('Hygiene Data'!E166))),'Data Summary'!DT172="Yes"),OFFSET('Hygiene Data'!$E$9,0,10*ROW('Hygiene Data'!E166)),NA())</f>
        <v>#N/A</v>
      </c>
      <c r="BF172" s="101" t="e">
        <f ca="true">+IF(AND(ISNUMBER(OFFSET('Hygiene Data'!$F$5,0,10*ROW('Hygiene Data'!F166))),'Data Summary'!DU172="Yes"),OFFSET('Hygiene Data'!$F$5,0,10*ROW('Hygiene Data'!F166)),NA())</f>
        <v>#N/A</v>
      </c>
      <c r="BG172" s="101" t="e">
        <f ca="true">+IF(AND(ISNUMBER(OFFSET('Hygiene Data'!$F$7,0,10*ROW('Hygiene Data'!F166))),'Data Summary'!DV172="Yes"),OFFSET('Hygiene Data'!$F$7,0,10*ROW('Hygiene Data'!F166)),NA())</f>
        <v>#N/A</v>
      </c>
      <c r="BH172" s="101" t="e">
        <f ca="true">+IF(AND(ISNUMBER(OFFSET('Hygiene Data'!$F$9,0,10*ROW('Hygiene Data'!F166))),'Data Summary'!DW172="Yes"),OFFSET('Hygiene Data'!$F$9,0,10*ROW('Hygiene Data'!F166)),NA())</f>
        <v>#N/A</v>
      </c>
      <c r="BI172" s="101" t="e">
        <f ca="true">+IF(AND(ISNUMBER(OFFSET('Hygiene Data'!$G$5,0,10*ROW('Hygiene Data'!G166))),'Data Summary'!DX172="Yes"),OFFSET('Hygiene Data'!$G$5,0,10*ROW('Hygiene Data'!G166)),NA())</f>
        <v>#N/A</v>
      </c>
      <c r="BJ172" s="101" t="e">
        <f ca="true">+IF(AND(ISNUMBER(OFFSET('Hygiene Data'!$G$7,0,10*ROW('Hygiene Data'!G166))),'Data Summary'!DY172="Yes"),OFFSET('Hygiene Data'!$G$7,0,10*ROW('Hygiene Data'!G166)),NA())</f>
        <v>#N/A</v>
      </c>
      <c r="BK172" s="101" t="e">
        <f ca="true">+IF(AND(ISNUMBER(OFFSET('Hygiene Data'!$G$9,0,10*ROW('Hygiene Data'!G166))),'Data Summary'!DZ172="Yes"),OFFSET('Hygiene Data'!$G$9,0,10*ROW('Hygiene Data'!G166)),NA())</f>
        <v>#N/A</v>
      </c>
      <c r="BL172" s="101" t="e">
        <f ca="true">+IF(AND(ISNUMBER(OFFSET('Hygiene Data'!$H$5,0,10*ROW('Hygiene Data'!H166))),'Data Summary'!EA172="Yes"),OFFSET('Hygiene Data'!$H$5,0,10*ROW('Hygiene Data'!H166)),NA())</f>
        <v>#N/A</v>
      </c>
      <c r="BM172" s="101" t="e">
        <f ca="true">+IF(AND(ISNUMBER(OFFSET('Hygiene Data'!$H$7,0,10*ROW('Hygiene Data'!H166))),'Data Summary'!EB172="Yes"),OFFSET('Hygiene Data'!$H$7,0,10*ROW('Hygiene Data'!H166)),NA())</f>
        <v>#N/A</v>
      </c>
      <c r="BN172" s="101" t="e">
        <f ca="true">+IF(AND(ISNUMBER(OFFSET('Hygiene Data'!$H$9,0,10*ROW('Hygiene Data'!H166))),'Data Summary'!EC172="Yes"),OFFSET('Hygiene Data'!$H$9,0,10*ROW('Hygiene Data'!H166)),NA())</f>
        <v>#N/A</v>
      </c>
      <c r="BO172" s="101" t="e">
        <f ca="true">+IF(AND(ISNUMBER(OFFSET('Hygiene Data'!$I$5,0,10*ROW('Hygiene Data'!I166))),'Data Summary'!ED172="Yes"),OFFSET('Hygiene Data'!$I$5,0,10*ROW('Hygiene Data'!I166)),NA())</f>
        <v>#N/A</v>
      </c>
      <c r="BP172" s="101" t="e">
        <f ca="true">+IF(AND(ISNUMBER(OFFSET('Hygiene Data'!$I$7,0,10*ROW('Hygiene Data'!I166))),'Data Summary'!EE172="Yes"),OFFSET('Hygiene Data'!$I$7,0,10*ROW('Hygiene Data'!I166)),NA())</f>
        <v>#N/A</v>
      </c>
      <c r="BQ172" s="101" t="e">
        <f ca="true">+IF(AND(ISNUMBER(OFFSET('Hygiene Data'!$I$9,0,10*ROW('Hygiene Data'!I166))),'Data Summary'!EF172="Yes"),OFFSET('Hygiene Data'!$I$9,0,10*ROW('Hygiene Data'!I166)),NA())</f>
        <v>#N/A</v>
      </c>
    </row>
    <row xmlns:x14ac="http://schemas.microsoft.com/office/spreadsheetml/2009/9/ac" r="173" x14ac:dyDescent="0.2">
      <c r="A173" s="362" t="e">
        <f ca="true">+RIGHT('Data Summary'!A173,LEN('Data Summary'!A173)-9)</f>
        <v>#VALUE!</v>
      </c>
      <c r="B173" s="38" t="str">
        <f ca="true">+IF(ISTEXT('Data Summary'!B173),'Data Summary'!B173,"")</f>
        <v/>
      </c>
      <c r="C173" s="361" t="e">
        <f ca="true">+VALUE('Data Summary'!C173)</f>
        <v>#VALUE!</v>
      </c>
      <c r="D173" s="99" t="e">
        <f ca="true">+IF(AND(ISNUMBER(OFFSET('Water Data'!$D$4,0,10*ROW('Water Data'!D167))),'Data Summary'!BS173="Yes"),100-OFFSET('Water Data'!$D$4,0,10*ROW('Water Data'!D167)),NA())</f>
        <v>#N/A</v>
      </c>
      <c r="E173" s="99" t="e">
        <f ca="true">+IF(AND(ISNUMBER(OFFSET('Water Data'!$D$6,0,10*ROW('Water Data'!D167))),'Data Summary'!BT173="Yes"),OFFSET('Water Data'!$D$6,0,10*ROW('Water Data'!D167)),NA())</f>
        <v>#N/A</v>
      </c>
      <c r="F173" s="99" t="e">
        <f ca="true">+IF(AND(ISNUMBER(OFFSET('Water Data'!$D$9,0,10*ROW('Water Data'!D167))),'Data Summary'!BU173="Yes"),OFFSET('Water Data'!$D$9,0,10*ROW('Water Data'!D167)),NA())</f>
        <v>#N/A</v>
      </c>
      <c r="G173" s="99" t="e">
        <f ca="true">+IF(AND(ISNUMBER(OFFSET('Water Data'!$E$4,0,10*ROW('Water Data'!E167))),'Data Summary'!BV173="Yes"),100-OFFSET('Water Data'!$E$4,0,10*ROW('Water Data'!E167)),NA())</f>
        <v>#N/A</v>
      </c>
      <c r="H173" s="99" t="e">
        <f ca="true">+IF(AND(ISNUMBER(OFFSET('Water Data'!$E$6,0,10*ROW('Water Data'!E167))),'Data Summary'!BW173="Yes"),OFFSET('Water Data'!$E$6,0,10*ROW('Water Data'!E167)),NA())</f>
        <v>#N/A</v>
      </c>
      <c r="I173" s="99" t="e">
        <f ca="true">+IF(AND(ISNUMBER(OFFSET('Water Data'!$E$9,0,10*ROW('Water Data'!E167))),'Data Summary'!BX173="Yes"),OFFSET('Water Data'!$E$9,0,10*ROW('Water Data'!E167)),NA())</f>
        <v>#N/A</v>
      </c>
      <c r="J173" s="99" t="e">
        <f ca="true">+IF(AND(ISNUMBER(OFFSET('Water Data'!$F$4,0,10*ROW('Water Data'!F167))),'Data Summary'!BY173="Yes"),100-OFFSET('Water Data'!$F$4,0,10*ROW('Water Data'!F167)),NA())</f>
        <v>#N/A</v>
      </c>
      <c r="K173" s="99" t="e">
        <f ca="true">+IF(AND(ISNUMBER(OFFSET('Water Data'!$F$6,0,10*ROW('Water Data'!F167))),'Data Summary'!BZ173="Yes"),OFFSET('Water Data'!$F$6,0,10*ROW('Water Data'!F167)),NA())</f>
        <v>#N/A</v>
      </c>
      <c r="L173" s="99" t="e">
        <f ca="true">+IF(AND(ISNUMBER(OFFSET('Water Data'!$F$9,0,10*ROW('Water Data'!F167))),'Data Summary'!CA173="Yes"),OFFSET('Water Data'!$F$9,0,10*ROW('Water Data'!F167)),NA())</f>
        <v>#N/A</v>
      </c>
      <c r="M173" s="99" t="e">
        <f ca="true">+IF(AND(ISNUMBER(OFFSET('Water Data'!$G$4,0,10*ROW('Water Data'!G167))),'Data Summary'!CB173="Yes"),100-OFFSET('Water Data'!$G$4,0,10*ROW('Water Data'!G167)),NA())</f>
        <v>#N/A</v>
      </c>
      <c r="N173" s="99" t="e">
        <f ca="true">+IF(AND(ISNUMBER(OFFSET('Water Data'!$G$6,0,10*ROW('Water Data'!G167))),'Data Summary'!CC173="Yes"),OFFSET('Water Data'!$G$6,0,10*ROW('Water Data'!G167)),NA())</f>
        <v>#N/A</v>
      </c>
      <c r="O173" s="99" t="e">
        <f ca="true">+IF(AND(ISNUMBER(OFFSET('Water Data'!$G$9,0,10*ROW('Water Data'!G167))),'Data Summary'!CD173="Yes"),OFFSET('Water Data'!$G$9,0,10*ROW('Water Data'!G167)),NA())</f>
        <v>#N/A</v>
      </c>
      <c r="P173" s="99" t="e">
        <f ca="true">+IF(AND(ISNUMBER(OFFSET('Water Data'!$H$4,0,10*ROW('Water Data'!H167))),'Data Summary'!CE173="Yes"),100-OFFSET('Water Data'!$H$4,0,10*ROW('Water Data'!H167)),NA())</f>
        <v>#N/A</v>
      </c>
      <c r="Q173" s="99" t="e">
        <f ca="true">+IF(AND(ISNUMBER(OFFSET('Water Data'!$H$6,0,10*ROW('Water Data'!H167))),'Data Summary'!CF173="Yes"),OFFSET('Water Data'!$H$6,0,10*ROW('Water Data'!H167)),NA())</f>
        <v>#N/A</v>
      </c>
      <c r="R173" s="99" t="e">
        <f ca="true">+IF(AND(ISNUMBER(OFFSET('Water Data'!$H$9,0,10*ROW('Water Data'!H167))),'Data Summary'!CG173="Yes"),OFFSET('Water Data'!$H$9,0,10*ROW('Water Data'!H167)),NA())</f>
        <v>#N/A</v>
      </c>
      <c r="S173" s="99" t="e">
        <f ca="true">+IF(AND(ISNUMBER(OFFSET('Water Data'!$I$4,0,10*ROW('Water Data'!I167))),'Data Summary'!CH173="Yes"),100-OFFSET('Water Data'!$I$4,0,10*ROW('Water Data'!I167)),NA())</f>
        <v>#N/A</v>
      </c>
      <c r="T173" s="99" t="e">
        <f ca="true">+IF(AND(ISNUMBER(OFFSET('Water Data'!$I$6,0,10*ROW('Water Data'!I167))),'Data Summary'!CI173="Yes"),OFFSET('Water Data'!$I$6,0,10*ROW('Water Data'!I167)),NA())</f>
        <v>#N/A</v>
      </c>
      <c r="U173" s="99" t="e">
        <f ca="true">+IF(AND(ISNUMBER(OFFSET('Water Data'!$I$9,0,10*ROW('Water Data'!I167))),'Data Summary'!CJ173="Yes"),OFFSET('Water Data'!$I$9,0,10*ROW('Water Data'!I167)),NA())</f>
        <v>#N/A</v>
      </c>
      <c r="V173" s="100" t="e">
        <f ca="true">+IF(AND(ISNUMBER(OFFSET('Sanitation Data'!$D$4,0,10*ROW('Sanitation Data'!D167))),'Data Summary'!CK173="Yes"),100-OFFSET('Sanitation Data'!$D$4,0,10*ROW('Sanitation Data'!D167)),NA())</f>
        <v>#N/A</v>
      </c>
      <c r="W173" s="100" t="e">
        <f ca="true">+IF(AND(ISNUMBER(OFFSET('Sanitation Data'!$D$6,0,10*ROW('Sanitation Data'!D167))),'Data Summary'!CL173="Yes"),OFFSET('Sanitation Data'!$D$6,0,10*ROW('Sanitation Data'!D167)),NA())</f>
        <v>#N/A</v>
      </c>
      <c r="X173" s="100" t="e">
        <f ca="true">+IF(AND(ISNUMBER(OFFSET('Sanitation Data'!$D$10,0,10*ROW('Sanitation Data'!D167))),'Data Summary'!CM173="Yes"),OFFSET('Sanitation Data'!$D$10,0,10*ROW('Sanitation Data'!D167)),NA())</f>
        <v>#N/A</v>
      </c>
      <c r="Y173" s="100" t="e">
        <f ca="true">+IF(AND(ISNUMBER(OFFSET('Sanitation Data'!$D$11,0,10*ROW('Sanitation Data'!D167))),'Data Summary'!CN173="Yes"),OFFSET('Sanitation Data'!$D$11,0,10*ROW('Sanitation Data'!D167)),NA())</f>
        <v>#N/A</v>
      </c>
      <c r="Z173" s="100" t="e">
        <f ca="true">+IF(AND(ISNUMBER(OFFSET('Sanitation Data'!$D$12,0,10*ROW('Sanitation Data'!D167))),'Data Summary'!CO173="Yes"),OFFSET('Sanitation Data'!$D$12,0,10*ROW('Sanitation Data'!D167)),NA())</f>
        <v>#N/A</v>
      </c>
      <c r="AA173" s="100" t="e">
        <f ca="true">+IF(AND(ISNUMBER(OFFSET('Sanitation Data'!$E$4,0,10*ROW('Sanitation Data'!E167))),'Data Summary'!CP173="Yes"),100-OFFSET('Sanitation Data'!$E$4,0,10*ROW('Sanitation Data'!E167)),NA())</f>
        <v>#N/A</v>
      </c>
      <c r="AB173" s="100" t="e">
        <f ca="true">+IF(AND(ISNUMBER(OFFSET('Sanitation Data'!$E$6,0,10*ROW('Sanitation Data'!E167))),'Data Summary'!CQ173="Yes"),OFFSET('Sanitation Data'!$E$6,0,10*ROW('Sanitation Data'!E167)),NA())</f>
        <v>#N/A</v>
      </c>
      <c r="AC173" s="100" t="e">
        <f ca="true">+IF(AND(ISNUMBER(OFFSET('Sanitation Data'!$E$10,0,10*ROW('Sanitation Data'!E167))),'Data Summary'!CR173="Yes"),OFFSET('Sanitation Data'!$E$10,0,10*ROW('Sanitation Data'!E167)),NA())</f>
        <v>#N/A</v>
      </c>
      <c r="AD173" s="100" t="e">
        <f ca="true">+IF(AND(ISNUMBER(OFFSET('Sanitation Data'!$E$11,0,10*ROW('Sanitation Data'!E167))),'Data Summary'!CS173="Yes"),OFFSET('Sanitation Data'!$E$11,0,10*ROW('Sanitation Data'!E167)),NA())</f>
        <v>#N/A</v>
      </c>
      <c r="AE173" s="100" t="e">
        <f ca="true">+IF(AND(ISNUMBER(OFFSET('Sanitation Data'!$E$12,0,10*ROW('Sanitation Data'!E167))),'Data Summary'!CT173="Yes"),OFFSET('Sanitation Data'!$E$12,0,10*ROW('Sanitation Data'!E167)),NA())</f>
        <v>#N/A</v>
      </c>
      <c r="AF173" s="100" t="e">
        <f ca="true">+IF(AND(ISNUMBER(OFFSET('Sanitation Data'!$F$4,0,10*ROW('Sanitation Data'!F167))),'Data Summary'!CU173="Yes"),100-OFFSET('Sanitation Data'!$F$4,0,10*ROW('Sanitation Data'!F167)),NA())</f>
        <v>#N/A</v>
      </c>
      <c r="AG173" s="100" t="e">
        <f ca="true">+IF(AND(ISNUMBER(OFFSET('Sanitation Data'!$F$6,0,10*ROW('Sanitation Data'!F167))),'Data Summary'!CV173="Yes"),OFFSET('Sanitation Data'!$F$6,0,10*ROW('Sanitation Data'!F167)),NA())</f>
        <v>#N/A</v>
      </c>
      <c r="AH173" s="100" t="e">
        <f ca="true">+IF(AND(ISNUMBER(OFFSET('Sanitation Data'!$F$10,0,10*ROW('Sanitation Data'!F167))),'Data Summary'!CW173="Yes"),OFFSET('Sanitation Data'!$F$10,0,10*ROW('Sanitation Data'!F167)),NA())</f>
        <v>#N/A</v>
      </c>
      <c r="AI173" s="100" t="e">
        <f ca="true">+IF(AND(ISNUMBER(OFFSET('Sanitation Data'!$F$11,0,10*ROW('Sanitation Data'!F167))),'Data Summary'!CX173="Yes"),OFFSET('Sanitation Data'!$F$11,0,10*ROW('Sanitation Data'!F167)),NA())</f>
        <v>#N/A</v>
      </c>
      <c r="AJ173" s="100" t="e">
        <f ca="true">+IF(AND(ISNUMBER(OFFSET('Sanitation Data'!$F$12,0,10*ROW('Sanitation Data'!F167))),'Data Summary'!CY173="Yes"),OFFSET('Sanitation Data'!$F$12,0,10*ROW('Sanitation Data'!F167)),NA())</f>
        <v>#N/A</v>
      </c>
      <c r="AK173" s="100" t="e">
        <f ca="true">+IF(AND(ISNUMBER(OFFSET('Sanitation Data'!$G$4,0,10*ROW('Sanitation Data'!G167))),'Data Summary'!CZ173="Yes"),100-OFFSET('Sanitation Data'!$G$4,0,10*ROW('Sanitation Data'!G167)),NA())</f>
        <v>#N/A</v>
      </c>
      <c r="AL173" s="100" t="e">
        <f ca="true">+IF(AND(ISNUMBER(OFFSET('Sanitation Data'!$G$6,0,10*ROW('Sanitation Data'!G167))),'Data Summary'!DA173="Yes"),OFFSET('Sanitation Data'!$G$6,0,10*ROW('Sanitation Data'!G167)),NA())</f>
        <v>#N/A</v>
      </c>
      <c r="AM173" s="100" t="e">
        <f ca="true">+IF(AND(ISNUMBER(OFFSET('Sanitation Data'!$G$10,0,10*ROW('Sanitation Data'!G167))),'Data Summary'!DB173="Yes"),OFFSET('Sanitation Data'!$G$10,0,10*ROW('Sanitation Data'!G167)),NA())</f>
        <v>#N/A</v>
      </c>
      <c r="AN173" s="100" t="e">
        <f ca="true">+IF(AND(ISNUMBER(OFFSET('Sanitation Data'!$G$11,0,10*ROW('Sanitation Data'!G167))),'Data Summary'!DC173="Yes"),OFFSET('Sanitation Data'!$G$11,0,10*ROW('Sanitation Data'!G167)),NA())</f>
        <v>#N/A</v>
      </c>
      <c r="AO173" s="100" t="e">
        <f ca="true">+IF(AND(ISNUMBER(OFFSET('Sanitation Data'!$G$12,0,10*ROW('Sanitation Data'!G167))),'Data Summary'!DD173="Yes"),OFFSET('Sanitation Data'!$G$12,0,10*ROW('Sanitation Data'!G167)),NA())</f>
        <v>#N/A</v>
      </c>
      <c r="AP173" s="100" t="e">
        <f ca="true">+IF(AND(ISNUMBER(OFFSET('Sanitation Data'!$H$4,0,10*ROW('Sanitation Data'!H167))),'Data Summary'!DE173="Yes"),100-OFFSET('Sanitation Data'!$H$4,0,10*ROW('Sanitation Data'!H167)),NA())</f>
        <v>#N/A</v>
      </c>
      <c r="AQ173" s="100" t="e">
        <f ca="true">+IF(AND(ISNUMBER(OFFSET('Sanitation Data'!$H$6,0,10*ROW('Sanitation Data'!H167))),'Data Summary'!DF173="Yes"),OFFSET('Sanitation Data'!$H$6,0,10*ROW('Sanitation Data'!H167)),NA())</f>
        <v>#N/A</v>
      </c>
      <c r="AR173" s="100" t="e">
        <f ca="true">+IF(AND(ISNUMBER(OFFSET('Sanitation Data'!$H$10,0,10*ROW('Sanitation Data'!H167))),'Data Summary'!DG173="Yes"),OFFSET('Sanitation Data'!$H$10,0,10*ROW('Sanitation Data'!H167)),NA())</f>
        <v>#N/A</v>
      </c>
      <c r="AS173" s="100" t="e">
        <f ca="true">+IF(AND(ISNUMBER(OFFSET('Sanitation Data'!$H$11,0,10*ROW('Sanitation Data'!H167))),'Data Summary'!DH173="Yes"),OFFSET('Sanitation Data'!$H$11,0,10*ROW('Sanitation Data'!H167)),NA())</f>
        <v>#N/A</v>
      </c>
      <c r="AT173" s="100" t="e">
        <f ca="true">+IF(AND(ISNUMBER(OFFSET('Sanitation Data'!$H$12,0,10*ROW('Sanitation Data'!H167))),'Data Summary'!DI173="Yes"),OFFSET('Sanitation Data'!$H$12,0,10*ROW('Sanitation Data'!H167)),NA())</f>
        <v>#N/A</v>
      </c>
      <c r="AU173" s="100" t="e">
        <f ca="true">+IF(AND(ISNUMBER(OFFSET('Sanitation Data'!$I$4,0,10*ROW('Sanitation Data'!I167))),'Data Summary'!DJ173="Yes"),100-OFFSET('Sanitation Data'!$I$4,0,10*ROW('Sanitation Data'!I167)),NA())</f>
        <v>#N/A</v>
      </c>
      <c r="AV173" s="100" t="e">
        <f ca="true">+IF(AND(ISNUMBER(OFFSET('Sanitation Data'!$I$6,0,10*ROW('Sanitation Data'!I167))),'Data Summary'!DK173="Yes"),OFFSET('Sanitation Data'!$I$6,0,10*ROW('Sanitation Data'!I167)),NA())</f>
        <v>#N/A</v>
      </c>
      <c r="AW173" s="100" t="e">
        <f ca="true">+IF(AND(ISNUMBER(OFFSET('Sanitation Data'!$I$10,0,10*ROW('Sanitation Data'!I167))),'Data Summary'!DL173="Yes"),OFFSET('Sanitation Data'!$I$10,0,10*ROW('Sanitation Data'!I167)),NA())</f>
        <v>#N/A</v>
      </c>
      <c r="AX173" s="100" t="e">
        <f ca="true">+IF(AND(ISNUMBER(OFFSET('Sanitation Data'!$I$11,0,10*ROW('Sanitation Data'!I167))),'Data Summary'!DM173="Yes"),OFFSET('Sanitation Data'!$I$11,0,10*ROW('Sanitation Data'!I167)),NA())</f>
        <v>#N/A</v>
      </c>
      <c r="AY173" s="100" t="e">
        <f ca="true">+IF(AND(ISNUMBER(OFFSET('Sanitation Data'!$I$12,0,10*ROW('Sanitation Data'!I167))),'Data Summary'!DN173="Yes"),OFFSET('Sanitation Data'!$I$12,0,10*ROW('Sanitation Data'!I167)),NA())</f>
        <v>#N/A</v>
      </c>
      <c r="AZ173" s="101" t="e">
        <f ca="true">+IF(AND(ISNUMBER(OFFSET('Hygiene Data'!$D$5,0,10*ROW('Hygiene Data'!D167))),'Data Summary'!DO173="Yes"),OFFSET('Hygiene Data'!$D$5,0,10*ROW('Hygiene Data'!D167)),NA())</f>
        <v>#N/A</v>
      </c>
      <c r="BA173" s="101" t="e">
        <f ca="true">+IF(AND(ISNUMBER(OFFSET('Hygiene Data'!$D$7,0,10*ROW('Hygiene Data'!D167))),'Data Summary'!DP173="Yes"),OFFSET('Hygiene Data'!$D$7,0,10*ROW('Hygiene Data'!D167)),NA())</f>
        <v>#N/A</v>
      </c>
      <c r="BB173" s="101" t="e">
        <f ca="true">+IF(AND(ISNUMBER(OFFSET('Hygiene Data'!$D$9,0,10*ROW('Hygiene Data'!D167))),'Data Summary'!DQ173="Yes"),OFFSET('Hygiene Data'!$D$9,0,10*ROW('Hygiene Data'!D167)),NA())</f>
        <v>#N/A</v>
      </c>
      <c r="BC173" s="101" t="e">
        <f ca="true">+IF(AND(ISNUMBER(OFFSET('Hygiene Data'!$E$5,0,10*ROW('Hygiene Data'!E167))),'Data Summary'!DR173="Yes"),OFFSET('Hygiene Data'!$E$5,0,10*ROW('Hygiene Data'!E167)),NA())</f>
        <v>#N/A</v>
      </c>
      <c r="BD173" s="101" t="e">
        <f ca="true">+IF(AND(ISNUMBER(OFFSET('Hygiene Data'!$E$7,0,10*ROW('Hygiene Data'!E167))),'Data Summary'!DS173="Yes"),OFFSET('Hygiene Data'!$E$7,0,10*ROW('Hygiene Data'!E167)),NA())</f>
        <v>#N/A</v>
      </c>
      <c r="BE173" s="101" t="e">
        <f ca="true">+IF(AND(ISNUMBER(OFFSET('Hygiene Data'!$E$9,0,10*ROW('Hygiene Data'!E167))),'Data Summary'!DT173="Yes"),OFFSET('Hygiene Data'!$E$9,0,10*ROW('Hygiene Data'!E167)),NA())</f>
        <v>#N/A</v>
      </c>
      <c r="BF173" s="101" t="e">
        <f ca="true">+IF(AND(ISNUMBER(OFFSET('Hygiene Data'!$F$5,0,10*ROW('Hygiene Data'!F167))),'Data Summary'!DU173="Yes"),OFFSET('Hygiene Data'!$F$5,0,10*ROW('Hygiene Data'!F167)),NA())</f>
        <v>#N/A</v>
      </c>
      <c r="BG173" s="101" t="e">
        <f ca="true">+IF(AND(ISNUMBER(OFFSET('Hygiene Data'!$F$7,0,10*ROW('Hygiene Data'!F167))),'Data Summary'!DV173="Yes"),OFFSET('Hygiene Data'!$F$7,0,10*ROW('Hygiene Data'!F167)),NA())</f>
        <v>#N/A</v>
      </c>
      <c r="BH173" s="101" t="e">
        <f ca="true">+IF(AND(ISNUMBER(OFFSET('Hygiene Data'!$F$9,0,10*ROW('Hygiene Data'!F167))),'Data Summary'!DW173="Yes"),OFFSET('Hygiene Data'!$F$9,0,10*ROW('Hygiene Data'!F167)),NA())</f>
        <v>#N/A</v>
      </c>
      <c r="BI173" s="101" t="e">
        <f ca="true">+IF(AND(ISNUMBER(OFFSET('Hygiene Data'!$G$5,0,10*ROW('Hygiene Data'!G167))),'Data Summary'!DX173="Yes"),OFFSET('Hygiene Data'!$G$5,0,10*ROW('Hygiene Data'!G167)),NA())</f>
        <v>#N/A</v>
      </c>
      <c r="BJ173" s="101" t="e">
        <f ca="true">+IF(AND(ISNUMBER(OFFSET('Hygiene Data'!$G$7,0,10*ROW('Hygiene Data'!G167))),'Data Summary'!DY173="Yes"),OFFSET('Hygiene Data'!$G$7,0,10*ROW('Hygiene Data'!G167)),NA())</f>
        <v>#N/A</v>
      </c>
      <c r="BK173" s="101" t="e">
        <f ca="true">+IF(AND(ISNUMBER(OFFSET('Hygiene Data'!$G$9,0,10*ROW('Hygiene Data'!G167))),'Data Summary'!DZ173="Yes"),OFFSET('Hygiene Data'!$G$9,0,10*ROW('Hygiene Data'!G167)),NA())</f>
        <v>#N/A</v>
      </c>
      <c r="BL173" s="101" t="e">
        <f ca="true">+IF(AND(ISNUMBER(OFFSET('Hygiene Data'!$H$5,0,10*ROW('Hygiene Data'!H167))),'Data Summary'!EA173="Yes"),OFFSET('Hygiene Data'!$H$5,0,10*ROW('Hygiene Data'!H167)),NA())</f>
        <v>#N/A</v>
      </c>
      <c r="BM173" s="101" t="e">
        <f ca="true">+IF(AND(ISNUMBER(OFFSET('Hygiene Data'!$H$7,0,10*ROW('Hygiene Data'!H167))),'Data Summary'!EB173="Yes"),OFFSET('Hygiene Data'!$H$7,0,10*ROW('Hygiene Data'!H167)),NA())</f>
        <v>#N/A</v>
      </c>
      <c r="BN173" s="101" t="e">
        <f ca="true">+IF(AND(ISNUMBER(OFFSET('Hygiene Data'!$H$9,0,10*ROW('Hygiene Data'!H167))),'Data Summary'!EC173="Yes"),OFFSET('Hygiene Data'!$H$9,0,10*ROW('Hygiene Data'!H167)),NA())</f>
        <v>#N/A</v>
      </c>
      <c r="BO173" s="101" t="e">
        <f ca="true">+IF(AND(ISNUMBER(OFFSET('Hygiene Data'!$I$5,0,10*ROW('Hygiene Data'!I167))),'Data Summary'!ED173="Yes"),OFFSET('Hygiene Data'!$I$5,0,10*ROW('Hygiene Data'!I167)),NA())</f>
        <v>#N/A</v>
      </c>
      <c r="BP173" s="101" t="e">
        <f ca="true">+IF(AND(ISNUMBER(OFFSET('Hygiene Data'!$I$7,0,10*ROW('Hygiene Data'!I167))),'Data Summary'!EE173="Yes"),OFFSET('Hygiene Data'!$I$7,0,10*ROW('Hygiene Data'!I167)),NA())</f>
        <v>#N/A</v>
      </c>
      <c r="BQ173" s="101" t="e">
        <f ca="true">+IF(AND(ISNUMBER(OFFSET('Hygiene Data'!$I$9,0,10*ROW('Hygiene Data'!I167))),'Data Summary'!EF173="Yes"),OFFSET('Hygiene Data'!$I$9,0,10*ROW('Hygiene Data'!I167)),NA())</f>
        <v>#N/A</v>
      </c>
    </row>
    <row xmlns:x14ac="http://schemas.microsoft.com/office/spreadsheetml/2009/9/ac" r="174" x14ac:dyDescent="0.2">
      <c r="A174" s="362" t="e">
        <f ca="true">+RIGHT('Data Summary'!A174,LEN('Data Summary'!A174)-9)</f>
        <v>#VALUE!</v>
      </c>
      <c r="B174" s="38" t="str">
        <f ca="true">+IF(ISTEXT('Data Summary'!B174),'Data Summary'!B174,"")</f>
        <v/>
      </c>
      <c r="C174" s="361" t="e">
        <f ca="true">+VALUE('Data Summary'!C174)</f>
        <v>#VALUE!</v>
      </c>
      <c r="D174" s="99" t="e">
        <f ca="true">+IF(AND(ISNUMBER(OFFSET('Water Data'!$D$4,0,10*ROW('Water Data'!D168))),'Data Summary'!BS174="Yes"),100-OFFSET('Water Data'!$D$4,0,10*ROW('Water Data'!D168)),NA())</f>
        <v>#N/A</v>
      </c>
      <c r="E174" s="99" t="e">
        <f ca="true">+IF(AND(ISNUMBER(OFFSET('Water Data'!$D$6,0,10*ROW('Water Data'!D168))),'Data Summary'!BT174="Yes"),OFFSET('Water Data'!$D$6,0,10*ROW('Water Data'!D168)),NA())</f>
        <v>#N/A</v>
      </c>
      <c r="F174" s="99" t="e">
        <f ca="true">+IF(AND(ISNUMBER(OFFSET('Water Data'!$D$9,0,10*ROW('Water Data'!D168))),'Data Summary'!BU174="Yes"),OFFSET('Water Data'!$D$9,0,10*ROW('Water Data'!D168)),NA())</f>
        <v>#N/A</v>
      </c>
      <c r="G174" s="99" t="e">
        <f ca="true">+IF(AND(ISNUMBER(OFFSET('Water Data'!$E$4,0,10*ROW('Water Data'!E168))),'Data Summary'!BV174="Yes"),100-OFFSET('Water Data'!$E$4,0,10*ROW('Water Data'!E168)),NA())</f>
        <v>#N/A</v>
      </c>
      <c r="H174" s="99" t="e">
        <f ca="true">+IF(AND(ISNUMBER(OFFSET('Water Data'!$E$6,0,10*ROW('Water Data'!E168))),'Data Summary'!BW174="Yes"),OFFSET('Water Data'!$E$6,0,10*ROW('Water Data'!E168)),NA())</f>
        <v>#N/A</v>
      </c>
      <c r="I174" s="99" t="e">
        <f ca="true">+IF(AND(ISNUMBER(OFFSET('Water Data'!$E$9,0,10*ROW('Water Data'!E168))),'Data Summary'!BX174="Yes"),OFFSET('Water Data'!$E$9,0,10*ROW('Water Data'!E168)),NA())</f>
        <v>#N/A</v>
      </c>
      <c r="J174" s="99" t="e">
        <f ca="true">+IF(AND(ISNUMBER(OFFSET('Water Data'!$F$4,0,10*ROW('Water Data'!F168))),'Data Summary'!BY174="Yes"),100-OFFSET('Water Data'!$F$4,0,10*ROW('Water Data'!F168)),NA())</f>
        <v>#N/A</v>
      </c>
      <c r="K174" s="99" t="e">
        <f ca="true">+IF(AND(ISNUMBER(OFFSET('Water Data'!$F$6,0,10*ROW('Water Data'!F168))),'Data Summary'!BZ174="Yes"),OFFSET('Water Data'!$F$6,0,10*ROW('Water Data'!F168)),NA())</f>
        <v>#N/A</v>
      </c>
      <c r="L174" s="99" t="e">
        <f ca="true">+IF(AND(ISNUMBER(OFFSET('Water Data'!$F$9,0,10*ROW('Water Data'!F168))),'Data Summary'!CA174="Yes"),OFFSET('Water Data'!$F$9,0,10*ROW('Water Data'!F168)),NA())</f>
        <v>#N/A</v>
      </c>
      <c r="M174" s="99" t="e">
        <f ca="true">+IF(AND(ISNUMBER(OFFSET('Water Data'!$G$4,0,10*ROW('Water Data'!G168))),'Data Summary'!CB174="Yes"),100-OFFSET('Water Data'!$G$4,0,10*ROW('Water Data'!G168)),NA())</f>
        <v>#N/A</v>
      </c>
      <c r="N174" s="99" t="e">
        <f ca="true">+IF(AND(ISNUMBER(OFFSET('Water Data'!$G$6,0,10*ROW('Water Data'!G168))),'Data Summary'!CC174="Yes"),OFFSET('Water Data'!$G$6,0,10*ROW('Water Data'!G168)),NA())</f>
        <v>#N/A</v>
      </c>
      <c r="O174" s="99" t="e">
        <f ca="true">+IF(AND(ISNUMBER(OFFSET('Water Data'!$G$9,0,10*ROW('Water Data'!G168))),'Data Summary'!CD174="Yes"),OFFSET('Water Data'!$G$9,0,10*ROW('Water Data'!G168)),NA())</f>
        <v>#N/A</v>
      </c>
      <c r="P174" s="99" t="e">
        <f ca="true">+IF(AND(ISNUMBER(OFFSET('Water Data'!$H$4,0,10*ROW('Water Data'!H168))),'Data Summary'!CE174="Yes"),100-OFFSET('Water Data'!$H$4,0,10*ROW('Water Data'!H168)),NA())</f>
        <v>#N/A</v>
      </c>
      <c r="Q174" s="99" t="e">
        <f ca="true">+IF(AND(ISNUMBER(OFFSET('Water Data'!$H$6,0,10*ROW('Water Data'!H168))),'Data Summary'!CF174="Yes"),OFFSET('Water Data'!$H$6,0,10*ROW('Water Data'!H168)),NA())</f>
        <v>#N/A</v>
      </c>
      <c r="R174" s="99" t="e">
        <f ca="true">+IF(AND(ISNUMBER(OFFSET('Water Data'!$H$9,0,10*ROW('Water Data'!H168))),'Data Summary'!CG174="Yes"),OFFSET('Water Data'!$H$9,0,10*ROW('Water Data'!H168)),NA())</f>
        <v>#N/A</v>
      </c>
      <c r="S174" s="99" t="e">
        <f ca="true">+IF(AND(ISNUMBER(OFFSET('Water Data'!$I$4,0,10*ROW('Water Data'!I168))),'Data Summary'!CH174="Yes"),100-OFFSET('Water Data'!$I$4,0,10*ROW('Water Data'!I168)),NA())</f>
        <v>#N/A</v>
      </c>
      <c r="T174" s="99" t="e">
        <f ca="true">+IF(AND(ISNUMBER(OFFSET('Water Data'!$I$6,0,10*ROW('Water Data'!I168))),'Data Summary'!CI174="Yes"),OFFSET('Water Data'!$I$6,0,10*ROW('Water Data'!I168)),NA())</f>
        <v>#N/A</v>
      </c>
      <c r="U174" s="99" t="e">
        <f ca="true">+IF(AND(ISNUMBER(OFFSET('Water Data'!$I$9,0,10*ROW('Water Data'!I168))),'Data Summary'!CJ174="Yes"),OFFSET('Water Data'!$I$9,0,10*ROW('Water Data'!I168)),NA())</f>
        <v>#N/A</v>
      </c>
      <c r="V174" s="100" t="e">
        <f ca="true">+IF(AND(ISNUMBER(OFFSET('Sanitation Data'!$D$4,0,10*ROW('Sanitation Data'!D168))),'Data Summary'!CK174="Yes"),100-OFFSET('Sanitation Data'!$D$4,0,10*ROW('Sanitation Data'!D168)),NA())</f>
        <v>#N/A</v>
      </c>
      <c r="W174" s="100" t="e">
        <f ca="true">+IF(AND(ISNUMBER(OFFSET('Sanitation Data'!$D$6,0,10*ROW('Sanitation Data'!D168))),'Data Summary'!CL174="Yes"),OFFSET('Sanitation Data'!$D$6,0,10*ROW('Sanitation Data'!D168)),NA())</f>
        <v>#N/A</v>
      </c>
      <c r="X174" s="100" t="e">
        <f ca="true">+IF(AND(ISNUMBER(OFFSET('Sanitation Data'!$D$10,0,10*ROW('Sanitation Data'!D168))),'Data Summary'!CM174="Yes"),OFFSET('Sanitation Data'!$D$10,0,10*ROW('Sanitation Data'!D168)),NA())</f>
        <v>#N/A</v>
      </c>
      <c r="Y174" s="100" t="e">
        <f ca="true">+IF(AND(ISNUMBER(OFFSET('Sanitation Data'!$D$11,0,10*ROW('Sanitation Data'!D168))),'Data Summary'!CN174="Yes"),OFFSET('Sanitation Data'!$D$11,0,10*ROW('Sanitation Data'!D168)),NA())</f>
        <v>#N/A</v>
      </c>
      <c r="Z174" s="100" t="e">
        <f ca="true">+IF(AND(ISNUMBER(OFFSET('Sanitation Data'!$D$12,0,10*ROW('Sanitation Data'!D168))),'Data Summary'!CO174="Yes"),OFFSET('Sanitation Data'!$D$12,0,10*ROW('Sanitation Data'!D168)),NA())</f>
        <v>#N/A</v>
      </c>
      <c r="AA174" s="100" t="e">
        <f ca="true">+IF(AND(ISNUMBER(OFFSET('Sanitation Data'!$E$4,0,10*ROW('Sanitation Data'!E168))),'Data Summary'!CP174="Yes"),100-OFFSET('Sanitation Data'!$E$4,0,10*ROW('Sanitation Data'!E168)),NA())</f>
        <v>#N/A</v>
      </c>
      <c r="AB174" s="100" t="e">
        <f ca="true">+IF(AND(ISNUMBER(OFFSET('Sanitation Data'!$E$6,0,10*ROW('Sanitation Data'!E168))),'Data Summary'!CQ174="Yes"),OFFSET('Sanitation Data'!$E$6,0,10*ROW('Sanitation Data'!E168)),NA())</f>
        <v>#N/A</v>
      </c>
      <c r="AC174" s="100" t="e">
        <f ca="true">+IF(AND(ISNUMBER(OFFSET('Sanitation Data'!$E$10,0,10*ROW('Sanitation Data'!E168))),'Data Summary'!CR174="Yes"),OFFSET('Sanitation Data'!$E$10,0,10*ROW('Sanitation Data'!E168)),NA())</f>
        <v>#N/A</v>
      </c>
      <c r="AD174" s="100" t="e">
        <f ca="true">+IF(AND(ISNUMBER(OFFSET('Sanitation Data'!$E$11,0,10*ROW('Sanitation Data'!E168))),'Data Summary'!CS174="Yes"),OFFSET('Sanitation Data'!$E$11,0,10*ROW('Sanitation Data'!E168)),NA())</f>
        <v>#N/A</v>
      </c>
      <c r="AE174" s="100" t="e">
        <f ca="true">+IF(AND(ISNUMBER(OFFSET('Sanitation Data'!$E$12,0,10*ROW('Sanitation Data'!E168))),'Data Summary'!CT174="Yes"),OFFSET('Sanitation Data'!$E$12,0,10*ROW('Sanitation Data'!E168)),NA())</f>
        <v>#N/A</v>
      </c>
      <c r="AF174" s="100" t="e">
        <f ca="true">+IF(AND(ISNUMBER(OFFSET('Sanitation Data'!$F$4,0,10*ROW('Sanitation Data'!F168))),'Data Summary'!CU174="Yes"),100-OFFSET('Sanitation Data'!$F$4,0,10*ROW('Sanitation Data'!F168)),NA())</f>
        <v>#N/A</v>
      </c>
      <c r="AG174" s="100" t="e">
        <f ca="true">+IF(AND(ISNUMBER(OFFSET('Sanitation Data'!$F$6,0,10*ROW('Sanitation Data'!F168))),'Data Summary'!CV174="Yes"),OFFSET('Sanitation Data'!$F$6,0,10*ROW('Sanitation Data'!F168)),NA())</f>
        <v>#N/A</v>
      </c>
      <c r="AH174" s="100" t="e">
        <f ca="true">+IF(AND(ISNUMBER(OFFSET('Sanitation Data'!$F$10,0,10*ROW('Sanitation Data'!F168))),'Data Summary'!CW174="Yes"),OFFSET('Sanitation Data'!$F$10,0,10*ROW('Sanitation Data'!F168)),NA())</f>
        <v>#N/A</v>
      </c>
      <c r="AI174" s="100" t="e">
        <f ca="true">+IF(AND(ISNUMBER(OFFSET('Sanitation Data'!$F$11,0,10*ROW('Sanitation Data'!F168))),'Data Summary'!CX174="Yes"),OFFSET('Sanitation Data'!$F$11,0,10*ROW('Sanitation Data'!F168)),NA())</f>
        <v>#N/A</v>
      </c>
      <c r="AJ174" s="100" t="e">
        <f ca="true">+IF(AND(ISNUMBER(OFFSET('Sanitation Data'!$F$12,0,10*ROW('Sanitation Data'!F168))),'Data Summary'!CY174="Yes"),OFFSET('Sanitation Data'!$F$12,0,10*ROW('Sanitation Data'!F168)),NA())</f>
        <v>#N/A</v>
      </c>
      <c r="AK174" s="100" t="e">
        <f ca="true">+IF(AND(ISNUMBER(OFFSET('Sanitation Data'!$G$4,0,10*ROW('Sanitation Data'!G168))),'Data Summary'!CZ174="Yes"),100-OFFSET('Sanitation Data'!$G$4,0,10*ROW('Sanitation Data'!G168)),NA())</f>
        <v>#N/A</v>
      </c>
      <c r="AL174" s="100" t="e">
        <f ca="true">+IF(AND(ISNUMBER(OFFSET('Sanitation Data'!$G$6,0,10*ROW('Sanitation Data'!G168))),'Data Summary'!DA174="Yes"),OFFSET('Sanitation Data'!$G$6,0,10*ROW('Sanitation Data'!G168)),NA())</f>
        <v>#N/A</v>
      </c>
      <c r="AM174" s="100" t="e">
        <f ca="true">+IF(AND(ISNUMBER(OFFSET('Sanitation Data'!$G$10,0,10*ROW('Sanitation Data'!G168))),'Data Summary'!DB174="Yes"),OFFSET('Sanitation Data'!$G$10,0,10*ROW('Sanitation Data'!G168)),NA())</f>
        <v>#N/A</v>
      </c>
      <c r="AN174" s="100" t="e">
        <f ca="true">+IF(AND(ISNUMBER(OFFSET('Sanitation Data'!$G$11,0,10*ROW('Sanitation Data'!G168))),'Data Summary'!DC174="Yes"),OFFSET('Sanitation Data'!$G$11,0,10*ROW('Sanitation Data'!G168)),NA())</f>
        <v>#N/A</v>
      </c>
      <c r="AO174" s="100" t="e">
        <f ca="true">+IF(AND(ISNUMBER(OFFSET('Sanitation Data'!$G$12,0,10*ROW('Sanitation Data'!G168))),'Data Summary'!DD174="Yes"),OFFSET('Sanitation Data'!$G$12,0,10*ROW('Sanitation Data'!G168)),NA())</f>
        <v>#N/A</v>
      </c>
      <c r="AP174" s="100" t="e">
        <f ca="true">+IF(AND(ISNUMBER(OFFSET('Sanitation Data'!$H$4,0,10*ROW('Sanitation Data'!H168))),'Data Summary'!DE174="Yes"),100-OFFSET('Sanitation Data'!$H$4,0,10*ROW('Sanitation Data'!H168)),NA())</f>
        <v>#N/A</v>
      </c>
      <c r="AQ174" s="100" t="e">
        <f ca="true">+IF(AND(ISNUMBER(OFFSET('Sanitation Data'!$H$6,0,10*ROW('Sanitation Data'!H168))),'Data Summary'!DF174="Yes"),OFFSET('Sanitation Data'!$H$6,0,10*ROW('Sanitation Data'!H168)),NA())</f>
        <v>#N/A</v>
      </c>
      <c r="AR174" s="100" t="e">
        <f ca="true">+IF(AND(ISNUMBER(OFFSET('Sanitation Data'!$H$10,0,10*ROW('Sanitation Data'!H168))),'Data Summary'!DG174="Yes"),OFFSET('Sanitation Data'!$H$10,0,10*ROW('Sanitation Data'!H168)),NA())</f>
        <v>#N/A</v>
      </c>
      <c r="AS174" s="100" t="e">
        <f ca="true">+IF(AND(ISNUMBER(OFFSET('Sanitation Data'!$H$11,0,10*ROW('Sanitation Data'!H168))),'Data Summary'!DH174="Yes"),OFFSET('Sanitation Data'!$H$11,0,10*ROW('Sanitation Data'!H168)),NA())</f>
        <v>#N/A</v>
      </c>
      <c r="AT174" s="100" t="e">
        <f ca="true">+IF(AND(ISNUMBER(OFFSET('Sanitation Data'!$H$12,0,10*ROW('Sanitation Data'!H168))),'Data Summary'!DI174="Yes"),OFFSET('Sanitation Data'!$H$12,0,10*ROW('Sanitation Data'!H168)),NA())</f>
        <v>#N/A</v>
      </c>
      <c r="AU174" s="100" t="e">
        <f ca="true">+IF(AND(ISNUMBER(OFFSET('Sanitation Data'!$I$4,0,10*ROW('Sanitation Data'!I168))),'Data Summary'!DJ174="Yes"),100-OFFSET('Sanitation Data'!$I$4,0,10*ROW('Sanitation Data'!I168)),NA())</f>
        <v>#N/A</v>
      </c>
      <c r="AV174" s="100" t="e">
        <f ca="true">+IF(AND(ISNUMBER(OFFSET('Sanitation Data'!$I$6,0,10*ROW('Sanitation Data'!I168))),'Data Summary'!DK174="Yes"),OFFSET('Sanitation Data'!$I$6,0,10*ROW('Sanitation Data'!I168)),NA())</f>
        <v>#N/A</v>
      </c>
      <c r="AW174" s="100" t="e">
        <f ca="true">+IF(AND(ISNUMBER(OFFSET('Sanitation Data'!$I$10,0,10*ROW('Sanitation Data'!I168))),'Data Summary'!DL174="Yes"),OFFSET('Sanitation Data'!$I$10,0,10*ROW('Sanitation Data'!I168)),NA())</f>
        <v>#N/A</v>
      </c>
      <c r="AX174" s="100" t="e">
        <f ca="true">+IF(AND(ISNUMBER(OFFSET('Sanitation Data'!$I$11,0,10*ROW('Sanitation Data'!I168))),'Data Summary'!DM174="Yes"),OFFSET('Sanitation Data'!$I$11,0,10*ROW('Sanitation Data'!I168)),NA())</f>
        <v>#N/A</v>
      </c>
      <c r="AY174" s="100" t="e">
        <f ca="true">+IF(AND(ISNUMBER(OFFSET('Sanitation Data'!$I$12,0,10*ROW('Sanitation Data'!I168))),'Data Summary'!DN174="Yes"),OFFSET('Sanitation Data'!$I$12,0,10*ROW('Sanitation Data'!I168)),NA())</f>
        <v>#N/A</v>
      </c>
      <c r="AZ174" s="101" t="e">
        <f ca="true">+IF(AND(ISNUMBER(OFFSET('Hygiene Data'!$D$5,0,10*ROW('Hygiene Data'!D168))),'Data Summary'!DO174="Yes"),OFFSET('Hygiene Data'!$D$5,0,10*ROW('Hygiene Data'!D168)),NA())</f>
        <v>#N/A</v>
      </c>
      <c r="BA174" s="101" t="e">
        <f ca="true">+IF(AND(ISNUMBER(OFFSET('Hygiene Data'!$D$7,0,10*ROW('Hygiene Data'!D168))),'Data Summary'!DP174="Yes"),OFFSET('Hygiene Data'!$D$7,0,10*ROW('Hygiene Data'!D168)),NA())</f>
        <v>#N/A</v>
      </c>
      <c r="BB174" s="101" t="e">
        <f ca="true">+IF(AND(ISNUMBER(OFFSET('Hygiene Data'!$D$9,0,10*ROW('Hygiene Data'!D168))),'Data Summary'!DQ174="Yes"),OFFSET('Hygiene Data'!$D$9,0,10*ROW('Hygiene Data'!D168)),NA())</f>
        <v>#N/A</v>
      </c>
      <c r="BC174" s="101" t="e">
        <f ca="true">+IF(AND(ISNUMBER(OFFSET('Hygiene Data'!$E$5,0,10*ROW('Hygiene Data'!E168))),'Data Summary'!DR174="Yes"),OFFSET('Hygiene Data'!$E$5,0,10*ROW('Hygiene Data'!E168)),NA())</f>
        <v>#N/A</v>
      </c>
      <c r="BD174" s="101" t="e">
        <f ca="true">+IF(AND(ISNUMBER(OFFSET('Hygiene Data'!$E$7,0,10*ROW('Hygiene Data'!E168))),'Data Summary'!DS174="Yes"),OFFSET('Hygiene Data'!$E$7,0,10*ROW('Hygiene Data'!E168)),NA())</f>
        <v>#N/A</v>
      </c>
      <c r="BE174" s="101" t="e">
        <f ca="true">+IF(AND(ISNUMBER(OFFSET('Hygiene Data'!$E$9,0,10*ROW('Hygiene Data'!E168))),'Data Summary'!DT174="Yes"),OFFSET('Hygiene Data'!$E$9,0,10*ROW('Hygiene Data'!E168)),NA())</f>
        <v>#N/A</v>
      </c>
      <c r="BF174" s="101" t="e">
        <f ca="true">+IF(AND(ISNUMBER(OFFSET('Hygiene Data'!$F$5,0,10*ROW('Hygiene Data'!F168))),'Data Summary'!DU174="Yes"),OFFSET('Hygiene Data'!$F$5,0,10*ROW('Hygiene Data'!F168)),NA())</f>
        <v>#N/A</v>
      </c>
      <c r="BG174" s="101" t="e">
        <f ca="true">+IF(AND(ISNUMBER(OFFSET('Hygiene Data'!$F$7,0,10*ROW('Hygiene Data'!F168))),'Data Summary'!DV174="Yes"),OFFSET('Hygiene Data'!$F$7,0,10*ROW('Hygiene Data'!F168)),NA())</f>
        <v>#N/A</v>
      </c>
      <c r="BH174" s="101" t="e">
        <f ca="true">+IF(AND(ISNUMBER(OFFSET('Hygiene Data'!$F$9,0,10*ROW('Hygiene Data'!F168))),'Data Summary'!DW174="Yes"),OFFSET('Hygiene Data'!$F$9,0,10*ROW('Hygiene Data'!F168)),NA())</f>
        <v>#N/A</v>
      </c>
      <c r="BI174" s="101" t="e">
        <f ca="true">+IF(AND(ISNUMBER(OFFSET('Hygiene Data'!$G$5,0,10*ROW('Hygiene Data'!G168))),'Data Summary'!DX174="Yes"),OFFSET('Hygiene Data'!$G$5,0,10*ROW('Hygiene Data'!G168)),NA())</f>
        <v>#N/A</v>
      </c>
      <c r="BJ174" s="101" t="e">
        <f ca="true">+IF(AND(ISNUMBER(OFFSET('Hygiene Data'!$G$7,0,10*ROW('Hygiene Data'!G168))),'Data Summary'!DY174="Yes"),OFFSET('Hygiene Data'!$G$7,0,10*ROW('Hygiene Data'!G168)),NA())</f>
        <v>#N/A</v>
      </c>
      <c r="BK174" s="101" t="e">
        <f ca="true">+IF(AND(ISNUMBER(OFFSET('Hygiene Data'!$G$9,0,10*ROW('Hygiene Data'!G168))),'Data Summary'!DZ174="Yes"),OFFSET('Hygiene Data'!$G$9,0,10*ROW('Hygiene Data'!G168)),NA())</f>
        <v>#N/A</v>
      </c>
      <c r="BL174" s="101" t="e">
        <f ca="true">+IF(AND(ISNUMBER(OFFSET('Hygiene Data'!$H$5,0,10*ROW('Hygiene Data'!H168))),'Data Summary'!EA174="Yes"),OFFSET('Hygiene Data'!$H$5,0,10*ROW('Hygiene Data'!H168)),NA())</f>
        <v>#N/A</v>
      </c>
      <c r="BM174" s="101" t="e">
        <f ca="true">+IF(AND(ISNUMBER(OFFSET('Hygiene Data'!$H$7,0,10*ROW('Hygiene Data'!H168))),'Data Summary'!EB174="Yes"),OFFSET('Hygiene Data'!$H$7,0,10*ROW('Hygiene Data'!H168)),NA())</f>
        <v>#N/A</v>
      </c>
      <c r="BN174" s="101" t="e">
        <f ca="true">+IF(AND(ISNUMBER(OFFSET('Hygiene Data'!$H$9,0,10*ROW('Hygiene Data'!H168))),'Data Summary'!EC174="Yes"),OFFSET('Hygiene Data'!$H$9,0,10*ROW('Hygiene Data'!H168)),NA())</f>
        <v>#N/A</v>
      </c>
      <c r="BO174" s="101" t="e">
        <f ca="true">+IF(AND(ISNUMBER(OFFSET('Hygiene Data'!$I$5,0,10*ROW('Hygiene Data'!I168))),'Data Summary'!ED174="Yes"),OFFSET('Hygiene Data'!$I$5,0,10*ROW('Hygiene Data'!I168)),NA())</f>
        <v>#N/A</v>
      </c>
      <c r="BP174" s="101" t="e">
        <f ca="true">+IF(AND(ISNUMBER(OFFSET('Hygiene Data'!$I$7,0,10*ROW('Hygiene Data'!I168))),'Data Summary'!EE174="Yes"),OFFSET('Hygiene Data'!$I$7,0,10*ROW('Hygiene Data'!I168)),NA())</f>
        <v>#N/A</v>
      </c>
      <c r="BQ174" s="101" t="e">
        <f ca="true">+IF(AND(ISNUMBER(OFFSET('Hygiene Data'!$I$9,0,10*ROW('Hygiene Data'!I168))),'Data Summary'!EF174="Yes"),OFFSET('Hygiene Data'!$I$9,0,10*ROW('Hygiene Data'!I168)),NA())</f>
        <v>#N/A</v>
      </c>
    </row>
    <row xmlns:x14ac="http://schemas.microsoft.com/office/spreadsheetml/2009/9/ac" r="175" x14ac:dyDescent="0.2">
      <c r="A175" s="362" t="e">
        <f ca="true">+RIGHT('Data Summary'!A175,LEN('Data Summary'!A175)-9)</f>
        <v>#VALUE!</v>
      </c>
      <c r="B175" s="38" t="str">
        <f ca="true">+IF(ISTEXT('Data Summary'!B175),'Data Summary'!B175,"")</f>
        <v/>
      </c>
      <c r="C175" s="361" t="e">
        <f ca="true">+VALUE('Data Summary'!C175)</f>
        <v>#VALUE!</v>
      </c>
      <c r="D175" s="99" t="e">
        <f ca="true">+IF(AND(ISNUMBER(OFFSET('Water Data'!$D$4,0,10*ROW('Water Data'!D169))),'Data Summary'!BS175="Yes"),100-OFFSET('Water Data'!$D$4,0,10*ROW('Water Data'!D169)),NA())</f>
        <v>#N/A</v>
      </c>
      <c r="E175" s="99" t="e">
        <f ca="true">+IF(AND(ISNUMBER(OFFSET('Water Data'!$D$6,0,10*ROW('Water Data'!D169))),'Data Summary'!BT175="Yes"),OFFSET('Water Data'!$D$6,0,10*ROW('Water Data'!D169)),NA())</f>
        <v>#N/A</v>
      </c>
      <c r="F175" s="99" t="e">
        <f ca="true">+IF(AND(ISNUMBER(OFFSET('Water Data'!$D$9,0,10*ROW('Water Data'!D169))),'Data Summary'!BU175="Yes"),OFFSET('Water Data'!$D$9,0,10*ROW('Water Data'!D169)),NA())</f>
        <v>#N/A</v>
      </c>
      <c r="G175" s="99" t="e">
        <f ca="true">+IF(AND(ISNUMBER(OFFSET('Water Data'!$E$4,0,10*ROW('Water Data'!E169))),'Data Summary'!BV175="Yes"),100-OFFSET('Water Data'!$E$4,0,10*ROW('Water Data'!E169)),NA())</f>
        <v>#N/A</v>
      </c>
      <c r="H175" s="99" t="e">
        <f ca="true">+IF(AND(ISNUMBER(OFFSET('Water Data'!$E$6,0,10*ROW('Water Data'!E169))),'Data Summary'!BW175="Yes"),OFFSET('Water Data'!$E$6,0,10*ROW('Water Data'!E169)),NA())</f>
        <v>#N/A</v>
      </c>
      <c r="I175" s="99" t="e">
        <f ca="true">+IF(AND(ISNUMBER(OFFSET('Water Data'!$E$9,0,10*ROW('Water Data'!E169))),'Data Summary'!BX175="Yes"),OFFSET('Water Data'!$E$9,0,10*ROW('Water Data'!E169)),NA())</f>
        <v>#N/A</v>
      </c>
      <c r="J175" s="99" t="e">
        <f ca="true">+IF(AND(ISNUMBER(OFFSET('Water Data'!$F$4,0,10*ROW('Water Data'!F169))),'Data Summary'!BY175="Yes"),100-OFFSET('Water Data'!$F$4,0,10*ROW('Water Data'!F169)),NA())</f>
        <v>#N/A</v>
      </c>
      <c r="K175" s="99" t="e">
        <f ca="true">+IF(AND(ISNUMBER(OFFSET('Water Data'!$F$6,0,10*ROW('Water Data'!F169))),'Data Summary'!BZ175="Yes"),OFFSET('Water Data'!$F$6,0,10*ROW('Water Data'!F169)),NA())</f>
        <v>#N/A</v>
      </c>
      <c r="L175" s="99" t="e">
        <f ca="true">+IF(AND(ISNUMBER(OFFSET('Water Data'!$F$9,0,10*ROW('Water Data'!F169))),'Data Summary'!CA175="Yes"),OFFSET('Water Data'!$F$9,0,10*ROW('Water Data'!F169)),NA())</f>
        <v>#N/A</v>
      </c>
      <c r="M175" s="99" t="e">
        <f ca="true">+IF(AND(ISNUMBER(OFFSET('Water Data'!$G$4,0,10*ROW('Water Data'!G169))),'Data Summary'!CB175="Yes"),100-OFFSET('Water Data'!$G$4,0,10*ROW('Water Data'!G169)),NA())</f>
        <v>#N/A</v>
      </c>
      <c r="N175" s="99" t="e">
        <f ca="true">+IF(AND(ISNUMBER(OFFSET('Water Data'!$G$6,0,10*ROW('Water Data'!G169))),'Data Summary'!CC175="Yes"),OFFSET('Water Data'!$G$6,0,10*ROW('Water Data'!G169)),NA())</f>
        <v>#N/A</v>
      </c>
      <c r="O175" s="99" t="e">
        <f ca="true">+IF(AND(ISNUMBER(OFFSET('Water Data'!$G$9,0,10*ROW('Water Data'!G169))),'Data Summary'!CD175="Yes"),OFFSET('Water Data'!$G$9,0,10*ROW('Water Data'!G169)),NA())</f>
        <v>#N/A</v>
      </c>
      <c r="P175" s="99" t="e">
        <f ca="true">+IF(AND(ISNUMBER(OFFSET('Water Data'!$H$4,0,10*ROW('Water Data'!H169))),'Data Summary'!CE175="Yes"),100-OFFSET('Water Data'!$H$4,0,10*ROW('Water Data'!H169)),NA())</f>
        <v>#N/A</v>
      </c>
      <c r="Q175" s="99" t="e">
        <f ca="true">+IF(AND(ISNUMBER(OFFSET('Water Data'!$H$6,0,10*ROW('Water Data'!H169))),'Data Summary'!CF175="Yes"),OFFSET('Water Data'!$H$6,0,10*ROW('Water Data'!H169)),NA())</f>
        <v>#N/A</v>
      </c>
      <c r="R175" s="99" t="e">
        <f ca="true">+IF(AND(ISNUMBER(OFFSET('Water Data'!$H$9,0,10*ROW('Water Data'!H169))),'Data Summary'!CG175="Yes"),OFFSET('Water Data'!$H$9,0,10*ROW('Water Data'!H169)),NA())</f>
        <v>#N/A</v>
      </c>
      <c r="S175" s="99" t="e">
        <f ca="true">+IF(AND(ISNUMBER(OFFSET('Water Data'!$I$4,0,10*ROW('Water Data'!I169))),'Data Summary'!CH175="Yes"),100-OFFSET('Water Data'!$I$4,0,10*ROW('Water Data'!I169)),NA())</f>
        <v>#N/A</v>
      </c>
      <c r="T175" s="99" t="e">
        <f ca="true">+IF(AND(ISNUMBER(OFFSET('Water Data'!$I$6,0,10*ROW('Water Data'!I169))),'Data Summary'!CI175="Yes"),OFFSET('Water Data'!$I$6,0,10*ROW('Water Data'!I169)),NA())</f>
        <v>#N/A</v>
      </c>
      <c r="U175" s="99" t="e">
        <f ca="true">+IF(AND(ISNUMBER(OFFSET('Water Data'!$I$9,0,10*ROW('Water Data'!I169))),'Data Summary'!CJ175="Yes"),OFFSET('Water Data'!$I$9,0,10*ROW('Water Data'!I169)),NA())</f>
        <v>#N/A</v>
      </c>
      <c r="V175" s="100" t="e">
        <f ca="true">+IF(AND(ISNUMBER(OFFSET('Sanitation Data'!$D$4,0,10*ROW('Sanitation Data'!D169))),'Data Summary'!CK175="Yes"),100-OFFSET('Sanitation Data'!$D$4,0,10*ROW('Sanitation Data'!D169)),NA())</f>
        <v>#N/A</v>
      </c>
      <c r="W175" s="100" t="e">
        <f ca="true">+IF(AND(ISNUMBER(OFFSET('Sanitation Data'!$D$6,0,10*ROW('Sanitation Data'!D169))),'Data Summary'!CL175="Yes"),OFFSET('Sanitation Data'!$D$6,0,10*ROW('Sanitation Data'!D169)),NA())</f>
        <v>#N/A</v>
      </c>
      <c r="X175" s="100" t="e">
        <f ca="true">+IF(AND(ISNUMBER(OFFSET('Sanitation Data'!$D$10,0,10*ROW('Sanitation Data'!D169))),'Data Summary'!CM175="Yes"),OFFSET('Sanitation Data'!$D$10,0,10*ROW('Sanitation Data'!D169)),NA())</f>
        <v>#N/A</v>
      </c>
      <c r="Y175" s="100" t="e">
        <f ca="true">+IF(AND(ISNUMBER(OFFSET('Sanitation Data'!$D$11,0,10*ROW('Sanitation Data'!D169))),'Data Summary'!CN175="Yes"),OFFSET('Sanitation Data'!$D$11,0,10*ROW('Sanitation Data'!D169)),NA())</f>
        <v>#N/A</v>
      </c>
      <c r="Z175" s="100" t="e">
        <f ca="true">+IF(AND(ISNUMBER(OFFSET('Sanitation Data'!$D$12,0,10*ROW('Sanitation Data'!D169))),'Data Summary'!CO175="Yes"),OFFSET('Sanitation Data'!$D$12,0,10*ROW('Sanitation Data'!D169)),NA())</f>
        <v>#N/A</v>
      </c>
      <c r="AA175" s="100" t="e">
        <f ca="true">+IF(AND(ISNUMBER(OFFSET('Sanitation Data'!$E$4,0,10*ROW('Sanitation Data'!E169))),'Data Summary'!CP175="Yes"),100-OFFSET('Sanitation Data'!$E$4,0,10*ROW('Sanitation Data'!E169)),NA())</f>
        <v>#N/A</v>
      </c>
      <c r="AB175" s="100" t="e">
        <f ca="true">+IF(AND(ISNUMBER(OFFSET('Sanitation Data'!$E$6,0,10*ROW('Sanitation Data'!E169))),'Data Summary'!CQ175="Yes"),OFFSET('Sanitation Data'!$E$6,0,10*ROW('Sanitation Data'!E169)),NA())</f>
        <v>#N/A</v>
      </c>
      <c r="AC175" s="100" t="e">
        <f ca="true">+IF(AND(ISNUMBER(OFFSET('Sanitation Data'!$E$10,0,10*ROW('Sanitation Data'!E169))),'Data Summary'!CR175="Yes"),OFFSET('Sanitation Data'!$E$10,0,10*ROW('Sanitation Data'!E169)),NA())</f>
        <v>#N/A</v>
      </c>
      <c r="AD175" s="100" t="e">
        <f ca="true">+IF(AND(ISNUMBER(OFFSET('Sanitation Data'!$E$11,0,10*ROW('Sanitation Data'!E169))),'Data Summary'!CS175="Yes"),OFFSET('Sanitation Data'!$E$11,0,10*ROW('Sanitation Data'!E169)),NA())</f>
        <v>#N/A</v>
      </c>
      <c r="AE175" s="100" t="e">
        <f ca="true">+IF(AND(ISNUMBER(OFFSET('Sanitation Data'!$E$12,0,10*ROW('Sanitation Data'!E169))),'Data Summary'!CT175="Yes"),OFFSET('Sanitation Data'!$E$12,0,10*ROW('Sanitation Data'!E169)),NA())</f>
        <v>#N/A</v>
      </c>
      <c r="AF175" s="100" t="e">
        <f ca="true">+IF(AND(ISNUMBER(OFFSET('Sanitation Data'!$F$4,0,10*ROW('Sanitation Data'!F169))),'Data Summary'!CU175="Yes"),100-OFFSET('Sanitation Data'!$F$4,0,10*ROW('Sanitation Data'!F169)),NA())</f>
        <v>#N/A</v>
      </c>
      <c r="AG175" s="100" t="e">
        <f ca="true">+IF(AND(ISNUMBER(OFFSET('Sanitation Data'!$F$6,0,10*ROW('Sanitation Data'!F169))),'Data Summary'!CV175="Yes"),OFFSET('Sanitation Data'!$F$6,0,10*ROW('Sanitation Data'!F169)),NA())</f>
        <v>#N/A</v>
      </c>
      <c r="AH175" s="100" t="e">
        <f ca="true">+IF(AND(ISNUMBER(OFFSET('Sanitation Data'!$F$10,0,10*ROW('Sanitation Data'!F169))),'Data Summary'!CW175="Yes"),OFFSET('Sanitation Data'!$F$10,0,10*ROW('Sanitation Data'!F169)),NA())</f>
        <v>#N/A</v>
      </c>
      <c r="AI175" s="100" t="e">
        <f ca="true">+IF(AND(ISNUMBER(OFFSET('Sanitation Data'!$F$11,0,10*ROW('Sanitation Data'!F169))),'Data Summary'!CX175="Yes"),OFFSET('Sanitation Data'!$F$11,0,10*ROW('Sanitation Data'!F169)),NA())</f>
        <v>#N/A</v>
      </c>
      <c r="AJ175" s="100" t="e">
        <f ca="true">+IF(AND(ISNUMBER(OFFSET('Sanitation Data'!$F$12,0,10*ROW('Sanitation Data'!F169))),'Data Summary'!CY175="Yes"),OFFSET('Sanitation Data'!$F$12,0,10*ROW('Sanitation Data'!F169)),NA())</f>
        <v>#N/A</v>
      </c>
      <c r="AK175" s="100" t="e">
        <f ca="true">+IF(AND(ISNUMBER(OFFSET('Sanitation Data'!$G$4,0,10*ROW('Sanitation Data'!G169))),'Data Summary'!CZ175="Yes"),100-OFFSET('Sanitation Data'!$G$4,0,10*ROW('Sanitation Data'!G169)),NA())</f>
        <v>#N/A</v>
      </c>
      <c r="AL175" s="100" t="e">
        <f ca="true">+IF(AND(ISNUMBER(OFFSET('Sanitation Data'!$G$6,0,10*ROW('Sanitation Data'!G169))),'Data Summary'!DA175="Yes"),OFFSET('Sanitation Data'!$G$6,0,10*ROW('Sanitation Data'!G169)),NA())</f>
        <v>#N/A</v>
      </c>
      <c r="AM175" s="100" t="e">
        <f ca="true">+IF(AND(ISNUMBER(OFFSET('Sanitation Data'!$G$10,0,10*ROW('Sanitation Data'!G169))),'Data Summary'!DB175="Yes"),OFFSET('Sanitation Data'!$G$10,0,10*ROW('Sanitation Data'!G169)),NA())</f>
        <v>#N/A</v>
      </c>
      <c r="AN175" s="100" t="e">
        <f ca="true">+IF(AND(ISNUMBER(OFFSET('Sanitation Data'!$G$11,0,10*ROW('Sanitation Data'!G169))),'Data Summary'!DC175="Yes"),OFFSET('Sanitation Data'!$G$11,0,10*ROW('Sanitation Data'!G169)),NA())</f>
        <v>#N/A</v>
      </c>
      <c r="AO175" s="100" t="e">
        <f ca="true">+IF(AND(ISNUMBER(OFFSET('Sanitation Data'!$G$12,0,10*ROW('Sanitation Data'!G169))),'Data Summary'!DD175="Yes"),OFFSET('Sanitation Data'!$G$12,0,10*ROW('Sanitation Data'!G169)),NA())</f>
        <v>#N/A</v>
      </c>
      <c r="AP175" s="100" t="e">
        <f ca="true">+IF(AND(ISNUMBER(OFFSET('Sanitation Data'!$H$4,0,10*ROW('Sanitation Data'!H169))),'Data Summary'!DE175="Yes"),100-OFFSET('Sanitation Data'!$H$4,0,10*ROW('Sanitation Data'!H169)),NA())</f>
        <v>#N/A</v>
      </c>
      <c r="AQ175" s="100" t="e">
        <f ca="true">+IF(AND(ISNUMBER(OFFSET('Sanitation Data'!$H$6,0,10*ROW('Sanitation Data'!H169))),'Data Summary'!DF175="Yes"),OFFSET('Sanitation Data'!$H$6,0,10*ROW('Sanitation Data'!H169)),NA())</f>
        <v>#N/A</v>
      </c>
      <c r="AR175" s="100" t="e">
        <f ca="true">+IF(AND(ISNUMBER(OFFSET('Sanitation Data'!$H$10,0,10*ROW('Sanitation Data'!H169))),'Data Summary'!DG175="Yes"),OFFSET('Sanitation Data'!$H$10,0,10*ROW('Sanitation Data'!H169)),NA())</f>
        <v>#N/A</v>
      </c>
      <c r="AS175" s="100" t="e">
        <f ca="true">+IF(AND(ISNUMBER(OFFSET('Sanitation Data'!$H$11,0,10*ROW('Sanitation Data'!H169))),'Data Summary'!DH175="Yes"),OFFSET('Sanitation Data'!$H$11,0,10*ROW('Sanitation Data'!H169)),NA())</f>
        <v>#N/A</v>
      </c>
      <c r="AT175" s="100" t="e">
        <f ca="true">+IF(AND(ISNUMBER(OFFSET('Sanitation Data'!$H$12,0,10*ROW('Sanitation Data'!H169))),'Data Summary'!DI175="Yes"),OFFSET('Sanitation Data'!$H$12,0,10*ROW('Sanitation Data'!H169)),NA())</f>
        <v>#N/A</v>
      </c>
      <c r="AU175" s="100" t="e">
        <f ca="true">+IF(AND(ISNUMBER(OFFSET('Sanitation Data'!$I$4,0,10*ROW('Sanitation Data'!I169))),'Data Summary'!DJ175="Yes"),100-OFFSET('Sanitation Data'!$I$4,0,10*ROW('Sanitation Data'!I169)),NA())</f>
        <v>#N/A</v>
      </c>
      <c r="AV175" s="100" t="e">
        <f ca="true">+IF(AND(ISNUMBER(OFFSET('Sanitation Data'!$I$6,0,10*ROW('Sanitation Data'!I169))),'Data Summary'!DK175="Yes"),OFFSET('Sanitation Data'!$I$6,0,10*ROW('Sanitation Data'!I169)),NA())</f>
        <v>#N/A</v>
      </c>
      <c r="AW175" s="100" t="e">
        <f ca="true">+IF(AND(ISNUMBER(OFFSET('Sanitation Data'!$I$10,0,10*ROW('Sanitation Data'!I169))),'Data Summary'!DL175="Yes"),OFFSET('Sanitation Data'!$I$10,0,10*ROW('Sanitation Data'!I169)),NA())</f>
        <v>#N/A</v>
      </c>
      <c r="AX175" s="100" t="e">
        <f ca="true">+IF(AND(ISNUMBER(OFFSET('Sanitation Data'!$I$11,0,10*ROW('Sanitation Data'!I169))),'Data Summary'!DM175="Yes"),OFFSET('Sanitation Data'!$I$11,0,10*ROW('Sanitation Data'!I169)),NA())</f>
        <v>#N/A</v>
      </c>
      <c r="AY175" s="100" t="e">
        <f ca="true">+IF(AND(ISNUMBER(OFFSET('Sanitation Data'!$I$12,0,10*ROW('Sanitation Data'!I169))),'Data Summary'!DN175="Yes"),OFFSET('Sanitation Data'!$I$12,0,10*ROW('Sanitation Data'!I169)),NA())</f>
        <v>#N/A</v>
      </c>
      <c r="AZ175" s="101" t="e">
        <f ca="true">+IF(AND(ISNUMBER(OFFSET('Hygiene Data'!$D$5,0,10*ROW('Hygiene Data'!D169))),'Data Summary'!DO175="Yes"),OFFSET('Hygiene Data'!$D$5,0,10*ROW('Hygiene Data'!D169)),NA())</f>
        <v>#N/A</v>
      </c>
      <c r="BA175" s="101" t="e">
        <f ca="true">+IF(AND(ISNUMBER(OFFSET('Hygiene Data'!$D$7,0,10*ROW('Hygiene Data'!D169))),'Data Summary'!DP175="Yes"),OFFSET('Hygiene Data'!$D$7,0,10*ROW('Hygiene Data'!D169)),NA())</f>
        <v>#N/A</v>
      </c>
      <c r="BB175" s="101" t="e">
        <f ca="true">+IF(AND(ISNUMBER(OFFSET('Hygiene Data'!$D$9,0,10*ROW('Hygiene Data'!D169))),'Data Summary'!DQ175="Yes"),OFFSET('Hygiene Data'!$D$9,0,10*ROW('Hygiene Data'!D169)),NA())</f>
        <v>#N/A</v>
      </c>
      <c r="BC175" s="101" t="e">
        <f ca="true">+IF(AND(ISNUMBER(OFFSET('Hygiene Data'!$E$5,0,10*ROW('Hygiene Data'!E169))),'Data Summary'!DR175="Yes"),OFFSET('Hygiene Data'!$E$5,0,10*ROW('Hygiene Data'!E169)),NA())</f>
        <v>#N/A</v>
      </c>
      <c r="BD175" s="101" t="e">
        <f ca="true">+IF(AND(ISNUMBER(OFFSET('Hygiene Data'!$E$7,0,10*ROW('Hygiene Data'!E169))),'Data Summary'!DS175="Yes"),OFFSET('Hygiene Data'!$E$7,0,10*ROW('Hygiene Data'!E169)),NA())</f>
        <v>#N/A</v>
      </c>
      <c r="BE175" s="101" t="e">
        <f ca="true">+IF(AND(ISNUMBER(OFFSET('Hygiene Data'!$E$9,0,10*ROW('Hygiene Data'!E169))),'Data Summary'!DT175="Yes"),OFFSET('Hygiene Data'!$E$9,0,10*ROW('Hygiene Data'!E169)),NA())</f>
        <v>#N/A</v>
      </c>
      <c r="BF175" s="101" t="e">
        <f ca="true">+IF(AND(ISNUMBER(OFFSET('Hygiene Data'!$F$5,0,10*ROW('Hygiene Data'!F169))),'Data Summary'!DU175="Yes"),OFFSET('Hygiene Data'!$F$5,0,10*ROW('Hygiene Data'!F169)),NA())</f>
        <v>#N/A</v>
      </c>
      <c r="BG175" s="101" t="e">
        <f ca="true">+IF(AND(ISNUMBER(OFFSET('Hygiene Data'!$F$7,0,10*ROW('Hygiene Data'!F169))),'Data Summary'!DV175="Yes"),OFFSET('Hygiene Data'!$F$7,0,10*ROW('Hygiene Data'!F169)),NA())</f>
        <v>#N/A</v>
      </c>
      <c r="BH175" s="101" t="e">
        <f ca="true">+IF(AND(ISNUMBER(OFFSET('Hygiene Data'!$F$9,0,10*ROW('Hygiene Data'!F169))),'Data Summary'!DW175="Yes"),OFFSET('Hygiene Data'!$F$9,0,10*ROW('Hygiene Data'!F169)),NA())</f>
        <v>#N/A</v>
      </c>
      <c r="BI175" s="101" t="e">
        <f ca="true">+IF(AND(ISNUMBER(OFFSET('Hygiene Data'!$G$5,0,10*ROW('Hygiene Data'!G169))),'Data Summary'!DX175="Yes"),OFFSET('Hygiene Data'!$G$5,0,10*ROW('Hygiene Data'!G169)),NA())</f>
        <v>#N/A</v>
      </c>
      <c r="BJ175" s="101" t="e">
        <f ca="true">+IF(AND(ISNUMBER(OFFSET('Hygiene Data'!$G$7,0,10*ROW('Hygiene Data'!G169))),'Data Summary'!DY175="Yes"),OFFSET('Hygiene Data'!$G$7,0,10*ROW('Hygiene Data'!G169)),NA())</f>
        <v>#N/A</v>
      </c>
      <c r="BK175" s="101" t="e">
        <f ca="true">+IF(AND(ISNUMBER(OFFSET('Hygiene Data'!$G$9,0,10*ROW('Hygiene Data'!G169))),'Data Summary'!DZ175="Yes"),OFFSET('Hygiene Data'!$G$9,0,10*ROW('Hygiene Data'!G169)),NA())</f>
        <v>#N/A</v>
      </c>
      <c r="BL175" s="101" t="e">
        <f ca="true">+IF(AND(ISNUMBER(OFFSET('Hygiene Data'!$H$5,0,10*ROW('Hygiene Data'!H169))),'Data Summary'!EA175="Yes"),OFFSET('Hygiene Data'!$H$5,0,10*ROW('Hygiene Data'!H169)),NA())</f>
        <v>#N/A</v>
      </c>
      <c r="BM175" s="101" t="e">
        <f ca="true">+IF(AND(ISNUMBER(OFFSET('Hygiene Data'!$H$7,0,10*ROW('Hygiene Data'!H169))),'Data Summary'!EB175="Yes"),OFFSET('Hygiene Data'!$H$7,0,10*ROW('Hygiene Data'!H169)),NA())</f>
        <v>#N/A</v>
      </c>
      <c r="BN175" s="101" t="e">
        <f ca="true">+IF(AND(ISNUMBER(OFFSET('Hygiene Data'!$H$9,0,10*ROW('Hygiene Data'!H169))),'Data Summary'!EC175="Yes"),OFFSET('Hygiene Data'!$H$9,0,10*ROW('Hygiene Data'!H169)),NA())</f>
        <v>#N/A</v>
      </c>
      <c r="BO175" s="101" t="e">
        <f ca="true">+IF(AND(ISNUMBER(OFFSET('Hygiene Data'!$I$5,0,10*ROW('Hygiene Data'!I169))),'Data Summary'!ED175="Yes"),OFFSET('Hygiene Data'!$I$5,0,10*ROW('Hygiene Data'!I169)),NA())</f>
        <v>#N/A</v>
      </c>
      <c r="BP175" s="101" t="e">
        <f ca="true">+IF(AND(ISNUMBER(OFFSET('Hygiene Data'!$I$7,0,10*ROW('Hygiene Data'!I169))),'Data Summary'!EE175="Yes"),OFFSET('Hygiene Data'!$I$7,0,10*ROW('Hygiene Data'!I169)),NA())</f>
        <v>#N/A</v>
      </c>
      <c r="BQ175" s="101" t="e">
        <f ca="true">+IF(AND(ISNUMBER(OFFSET('Hygiene Data'!$I$9,0,10*ROW('Hygiene Data'!I169))),'Data Summary'!EF175="Yes"),OFFSET('Hygiene Data'!$I$9,0,10*ROW('Hygiene Data'!I169)),NA())</f>
        <v>#N/A</v>
      </c>
    </row>
    <row xmlns:x14ac="http://schemas.microsoft.com/office/spreadsheetml/2009/9/ac" r="176" x14ac:dyDescent="0.2">
      <c r="A176" s="362" t="e">
        <f ca="true">+RIGHT('Data Summary'!A176,LEN('Data Summary'!A176)-9)</f>
        <v>#VALUE!</v>
      </c>
      <c r="B176" s="38" t="str">
        <f ca="true">+IF(ISTEXT('Data Summary'!B176),'Data Summary'!B176,"")</f>
        <v/>
      </c>
      <c r="C176" s="361" t="e">
        <f ca="true">+VALUE('Data Summary'!C176)</f>
        <v>#VALUE!</v>
      </c>
      <c r="D176" s="99" t="e">
        <f ca="true">+IF(AND(ISNUMBER(OFFSET('Water Data'!$D$4,0,10*ROW('Water Data'!D170))),'Data Summary'!BS176="Yes"),100-OFFSET('Water Data'!$D$4,0,10*ROW('Water Data'!D170)),NA())</f>
        <v>#N/A</v>
      </c>
      <c r="E176" s="99" t="e">
        <f ca="true">+IF(AND(ISNUMBER(OFFSET('Water Data'!$D$6,0,10*ROW('Water Data'!D170))),'Data Summary'!BT176="Yes"),OFFSET('Water Data'!$D$6,0,10*ROW('Water Data'!D170)),NA())</f>
        <v>#N/A</v>
      </c>
      <c r="F176" s="99" t="e">
        <f ca="true">+IF(AND(ISNUMBER(OFFSET('Water Data'!$D$9,0,10*ROW('Water Data'!D170))),'Data Summary'!BU176="Yes"),OFFSET('Water Data'!$D$9,0,10*ROW('Water Data'!D170)),NA())</f>
        <v>#N/A</v>
      </c>
      <c r="G176" s="99" t="e">
        <f ca="true">+IF(AND(ISNUMBER(OFFSET('Water Data'!$E$4,0,10*ROW('Water Data'!E170))),'Data Summary'!BV176="Yes"),100-OFFSET('Water Data'!$E$4,0,10*ROW('Water Data'!E170)),NA())</f>
        <v>#N/A</v>
      </c>
      <c r="H176" s="99" t="e">
        <f ca="true">+IF(AND(ISNUMBER(OFFSET('Water Data'!$E$6,0,10*ROW('Water Data'!E170))),'Data Summary'!BW176="Yes"),OFFSET('Water Data'!$E$6,0,10*ROW('Water Data'!E170)),NA())</f>
        <v>#N/A</v>
      </c>
      <c r="I176" s="99" t="e">
        <f ca="true">+IF(AND(ISNUMBER(OFFSET('Water Data'!$E$9,0,10*ROW('Water Data'!E170))),'Data Summary'!BX176="Yes"),OFFSET('Water Data'!$E$9,0,10*ROW('Water Data'!E170)),NA())</f>
        <v>#N/A</v>
      </c>
      <c r="J176" s="99" t="e">
        <f ca="true">+IF(AND(ISNUMBER(OFFSET('Water Data'!$F$4,0,10*ROW('Water Data'!F170))),'Data Summary'!BY176="Yes"),100-OFFSET('Water Data'!$F$4,0,10*ROW('Water Data'!F170)),NA())</f>
        <v>#N/A</v>
      </c>
      <c r="K176" s="99" t="e">
        <f ca="true">+IF(AND(ISNUMBER(OFFSET('Water Data'!$F$6,0,10*ROW('Water Data'!F170))),'Data Summary'!BZ176="Yes"),OFFSET('Water Data'!$F$6,0,10*ROW('Water Data'!F170)),NA())</f>
        <v>#N/A</v>
      </c>
      <c r="L176" s="99" t="e">
        <f ca="true">+IF(AND(ISNUMBER(OFFSET('Water Data'!$F$9,0,10*ROW('Water Data'!F170))),'Data Summary'!CA176="Yes"),OFFSET('Water Data'!$F$9,0,10*ROW('Water Data'!F170)),NA())</f>
        <v>#N/A</v>
      </c>
      <c r="M176" s="99" t="e">
        <f ca="true">+IF(AND(ISNUMBER(OFFSET('Water Data'!$G$4,0,10*ROW('Water Data'!G170))),'Data Summary'!CB176="Yes"),100-OFFSET('Water Data'!$G$4,0,10*ROW('Water Data'!G170)),NA())</f>
        <v>#N/A</v>
      </c>
      <c r="N176" s="99" t="e">
        <f ca="true">+IF(AND(ISNUMBER(OFFSET('Water Data'!$G$6,0,10*ROW('Water Data'!G170))),'Data Summary'!CC176="Yes"),OFFSET('Water Data'!$G$6,0,10*ROW('Water Data'!G170)),NA())</f>
        <v>#N/A</v>
      </c>
      <c r="O176" s="99" t="e">
        <f ca="true">+IF(AND(ISNUMBER(OFFSET('Water Data'!$G$9,0,10*ROW('Water Data'!G170))),'Data Summary'!CD176="Yes"),OFFSET('Water Data'!$G$9,0,10*ROW('Water Data'!G170)),NA())</f>
        <v>#N/A</v>
      </c>
      <c r="P176" s="99" t="e">
        <f ca="true">+IF(AND(ISNUMBER(OFFSET('Water Data'!$H$4,0,10*ROW('Water Data'!H170))),'Data Summary'!CE176="Yes"),100-OFFSET('Water Data'!$H$4,0,10*ROW('Water Data'!H170)),NA())</f>
        <v>#N/A</v>
      </c>
      <c r="Q176" s="99" t="e">
        <f ca="true">+IF(AND(ISNUMBER(OFFSET('Water Data'!$H$6,0,10*ROW('Water Data'!H170))),'Data Summary'!CF176="Yes"),OFFSET('Water Data'!$H$6,0,10*ROW('Water Data'!H170)),NA())</f>
        <v>#N/A</v>
      </c>
      <c r="R176" s="99" t="e">
        <f ca="true">+IF(AND(ISNUMBER(OFFSET('Water Data'!$H$9,0,10*ROW('Water Data'!H170))),'Data Summary'!CG176="Yes"),OFFSET('Water Data'!$H$9,0,10*ROW('Water Data'!H170)),NA())</f>
        <v>#N/A</v>
      </c>
      <c r="S176" s="99" t="e">
        <f ca="true">+IF(AND(ISNUMBER(OFFSET('Water Data'!$I$4,0,10*ROW('Water Data'!I170))),'Data Summary'!CH176="Yes"),100-OFFSET('Water Data'!$I$4,0,10*ROW('Water Data'!I170)),NA())</f>
        <v>#N/A</v>
      </c>
      <c r="T176" s="99" t="e">
        <f ca="true">+IF(AND(ISNUMBER(OFFSET('Water Data'!$I$6,0,10*ROW('Water Data'!I170))),'Data Summary'!CI176="Yes"),OFFSET('Water Data'!$I$6,0,10*ROW('Water Data'!I170)),NA())</f>
        <v>#N/A</v>
      </c>
      <c r="U176" s="99" t="e">
        <f ca="true">+IF(AND(ISNUMBER(OFFSET('Water Data'!$I$9,0,10*ROW('Water Data'!I170))),'Data Summary'!CJ176="Yes"),OFFSET('Water Data'!$I$9,0,10*ROW('Water Data'!I170)),NA())</f>
        <v>#N/A</v>
      </c>
      <c r="V176" s="100" t="e">
        <f ca="true">+IF(AND(ISNUMBER(OFFSET('Sanitation Data'!$D$4,0,10*ROW('Sanitation Data'!D170))),'Data Summary'!CK176="Yes"),100-OFFSET('Sanitation Data'!$D$4,0,10*ROW('Sanitation Data'!D170)),NA())</f>
        <v>#N/A</v>
      </c>
      <c r="W176" s="100" t="e">
        <f ca="true">+IF(AND(ISNUMBER(OFFSET('Sanitation Data'!$D$6,0,10*ROW('Sanitation Data'!D170))),'Data Summary'!CL176="Yes"),OFFSET('Sanitation Data'!$D$6,0,10*ROW('Sanitation Data'!D170)),NA())</f>
        <v>#N/A</v>
      </c>
      <c r="X176" s="100" t="e">
        <f ca="true">+IF(AND(ISNUMBER(OFFSET('Sanitation Data'!$D$10,0,10*ROW('Sanitation Data'!D170))),'Data Summary'!CM176="Yes"),OFFSET('Sanitation Data'!$D$10,0,10*ROW('Sanitation Data'!D170)),NA())</f>
        <v>#N/A</v>
      </c>
      <c r="Y176" s="100" t="e">
        <f ca="true">+IF(AND(ISNUMBER(OFFSET('Sanitation Data'!$D$11,0,10*ROW('Sanitation Data'!D170))),'Data Summary'!CN176="Yes"),OFFSET('Sanitation Data'!$D$11,0,10*ROW('Sanitation Data'!D170)),NA())</f>
        <v>#N/A</v>
      </c>
      <c r="Z176" s="100" t="e">
        <f ca="true">+IF(AND(ISNUMBER(OFFSET('Sanitation Data'!$D$12,0,10*ROW('Sanitation Data'!D170))),'Data Summary'!CO176="Yes"),OFFSET('Sanitation Data'!$D$12,0,10*ROW('Sanitation Data'!D170)),NA())</f>
        <v>#N/A</v>
      </c>
      <c r="AA176" s="100" t="e">
        <f ca="true">+IF(AND(ISNUMBER(OFFSET('Sanitation Data'!$E$4,0,10*ROW('Sanitation Data'!E170))),'Data Summary'!CP176="Yes"),100-OFFSET('Sanitation Data'!$E$4,0,10*ROW('Sanitation Data'!E170)),NA())</f>
        <v>#N/A</v>
      </c>
      <c r="AB176" s="100" t="e">
        <f ca="true">+IF(AND(ISNUMBER(OFFSET('Sanitation Data'!$E$6,0,10*ROW('Sanitation Data'!E170))),'Data Summary'!CQ176="Yes"),OFFSET('Sanitation Data'!$E$6,0,10*ROW('Sanitation Data'!E170)),NA())</f>
        <v>#N/A</v>
      </c>
      <c r="AC176" s="100" t="e">
        <f ca="true">+IF(AND(ISNUMBER(OFFSET('Sanitation Data'!$E$10,0,10*ROW('Sanitation Data'!E170))),'Data Summary'!CR176="Yes"),OFFSET('Sanitation Data'!$E$10,0,10*ROW('Sanitation Data'!E170)),NA())</f>
        <v>#N/A</v>
      </c>
      <c r="AD176" s="100" t="e">
        <f ca="true">+IF(AND(ISNUMBER(OFFSET('Sanitation Data'!$E$11,0,10*ROW('Sanitation Data'!E170))),'Data Summary'!CS176="Yes"),OFFSET('Sanitation Data'!$E$11,0,10*ROW('Sanitation Data'!E170)),NA())</f>
        <v>#N/A</v>
      </c>
      <c r="AE176" s="100" t="e">
        <f ca="true">+IF(AND(ISNUMBER(OFFSET('Sanitation Data'!$E$12,0,10*ROW('Sanitation Data'!E170))),'Data Summary'!CT176="Yes"),OFFSET('Sanitation Data'!$E$12,0,10*ROW('Sanitation Data'!E170)),NA())</f>
        <v>#N/A</v>
      </c>
      <c r="AF176" s="100" t="e">
        <f ca="true">+IF(AND(ISNUMBER(OFFSET('Sanitation Data'!$F$4,0,10*ROW('Sanitation Data'!F170))),'Data Summary'!CU176="Yes"),100-OFFSET('Sanitation Data'!$F$4,0,10*ROW('Sanitation Data'!F170)),NA())</f>
        <v>#N/A</v>
      </c>
      <c r="AG176" s="100" t="e">
        <f ca="true">+IF(AND(ISNUMBER(OFFSET('Sanitation Data'!$F$6,0,10*ROW('Sanitation Data'!F170))),'Data Summary'!CV176="Yes"),OFFSET('Sanitation Data'!$F$6,0,10*ROW('Sanitation Data'!F170)),NA())</f>
        <v>#N/A</v>
      </c>
      <c r="AH176" s="100" t="e">
        <f ca="true">+IF(AND(ISNUMBER(OFFSET('Sanitation Data'!$F$10,0,10*ROW('Sanitation Data'!F170))),'Data Summary'!CW176="Yes"),OFFSET('Sanitation Data'!$F$10,0,10*ROW('Sanitation Data'!F170)),NA())</f>
        <v>#N/A</v>
      </c>
      <c r="AI176" s="100" t="e">
        <f ca="true">+IF(AND(ISNUMBER(OFFSET('Sanitation Data'!$F$11,0,10*ROW('Sanitation Data'!F170))),'Data Summary'!CX176="Yes"),OFFSET('Sanitation Data'!$F$11,0,10*ROW('Sanitation Data'!F170)),NA())</f>
        <v>#N/A</v>
      </c>
      <c r="AJ176" s="100" t="e">
        <f ca="true">+IF(AND(ISNUMBER(OFFSET('Sanitation Data'!$F$12,0,10*ROW('Sanitation Data'!F170))),'Data Summary'!CY176="Yes"),OFFSET('Sanitation Data'!$F$12,0,10*ROW('Sanitation Data'!F170)),NA())</f>
        <v>#N/A</v>
      </c>
      <c r="AK176" s="100" t="e">
        <f ca="true">+IF(AND(ISNUMBER(OFFSET('Sanitation Data'!$G$4,0,10*ROW('Sanitation Data'!G170))),'Data Summary'!CZ176="Yes"),100-OFFSET('Sanitation Data'!$G$4,0,10*ROW('Sanitation Data'!G170)),NA())</f>
        <v>#N/A</v>
      </c>
      <c r="AL176" s="100" t="e">
        <f ca="true">+IF(AND(ISNUMBER(OFFSET('Sanitation Data'!$G$6,0,10*ROW('Sanitation Data'!G170))),'Data Summary'!DA176="Yes"),OFFSET('Sanitation Data'!$G$6,0,10*ROW('Sanitation Data'!G170)),NA())</f>
        <v>#N/A</v>
      </c>
      <c r="AM176" s="100" t="e">
        <f ca="true">+IF(AND(ISNUMBER(OFFSET('Sanitation Data'!$G$10,0,10*ROW('Sanitation Data'!G170))),'Data Summary'!DB176="Yes"),OFFSET('Sanitation Data'!$G$10,0,10*ROW('Sanitation Data'!G170)),NA())</f>
        <v>#N/A</v>
      </c>
      <c r="AN176" s="100" t="e">
        <f ca="true">+IF(AND(ISNUMBER(OFFSET('Sanitation Data'!$G$11,0,10*ROW('Sanitation Data'!G170))),'Data Summary'!DC176="Yes"),OFFSET('Sanitation Data'!$G$11,0,10*ROW('Sanitation Data'!G170)),NA())</f>
        <v>#N/A</v>
      </c>
      <c r="AO176" s="100" t="e">
        <f ca="true">+IF(AND(ISNUMBER(OFFSET('Sanitation Data'!$G$12,0,10*ROW('Sanitation Data'!G170))),'Data Summary'!DD176="Yes"),OFFSET('Sanitation Data'!$G$12,0,10*ROW('Sanitation Data'!G170)),NA())</f>
        <v>#N/A</v>
      </c>
      <c r="AP176" s="100" t="e">
        <f ca="true">+IF(AND(ISNUMBER(OFFSET('Sanitation Data'!$H$4,0,10*ROW('Sanitation Data'!H170))),'Data Summary'!DE176="Yes"),100-OFFSET('Sanitation Data'!$H$4,0,10*ROW('Sanitation Data'!H170)),NA())</f>
        <v>#N/A</v>
      </c>
      <c r="AQ176" s="100" t="e">
        <f ca="true">+IF(AND(ISNUMBER(OFFSET('Sanitation Data'!$H$6,0,10*ROW('Sanitation Data'!H170))),'Data Summary'!DF176="Yes"),OFFSET('Sanitation Data'!$H$6,0,10*ROW('Sanitation Data'!H170)),NA())</f>
        <v>#N/A</v>
      </c>
      <c r="AR176" s="100" t="e">
        <f ca="true">+IF(AND(ISNUMBER(OFFSET('Sanitation Data'!$H$10,0,10*ROW('Sanitation Data'!H170))),'Data Summary'!DG176="Yes"),OFFSET('Sanitation Data'!$H$10,0,10*ROW('Sanitation Data'!H170)),NA())</f>
        <v>#N/A</v>
      </c>
      <c r="AS176" s="100" t="e">
        <f ca="true">+IF(AND(ISNUMBER(OFFSET('Sanitation Data'!$H$11,0,10*ROW('Sanitation Data'!H170))),'Data Summary'!DH176="Yes"),OFFSET('Sanitation Data'!$H$11,0,10*ROW('Sanitation Data'!H170)),NA())</f>
        <v>#N/A</v>
      </c>
      <c r="AT176" s="100" t="e">
        <f ca="true">+IF(AND(ISNUMBER(OFFSET('Sanitation Data'!$H$12,0,10*ROW('Sanitation Data'!H170))),'Data Summary'!DI176="Yes"),OFFSET('Sanitation Data'!$H$12,0,10*ROW('Sanitation Data'!H170)),NA())</f>
        <v>#N/A</v>
      </c>
      <c r="AU176" s="100" t="e">
        <f ca="true">+IF(AND(ISNUMBER(OFFSET('Sanitation Data'!$I$4,0,10*ROW('Sanitation Data'!I170))),'Data Summary'!DJ176="Yes"),100-OFFSET('Sanitation Data'!$I$4,0,10*ROW('Sanitation Data'!I170)),NA())</f>
        <v>#N/A</v>
      </c>
      <c r="AV176" s="100" t="e">
        <f ca="true">+IF(AND(ISNUMBER(OFFSET('Sanitation Data'!$I$6,0,10*ROW('Sanitation Data'!I170))),'Data Summary'!DK176="Yes"),OFFSET('Sanitation Data'!$I$6,0,10*ROW('Sanitation Data'!I170)),NA())</f>
        <v>#N/A</v>
      </c>
      <c r="AW176" s="100" t="e">
        <f ca="true">+IF(AND(ISNUMBER(OFFSET('Sanitation Data'!$I$10,0,10*ROW('Sanitation Data'!I170))),'Data Summary'!DL176="Yes"),OFFSET('Sanitation Data'!$I$10,0,10*ROW('Sanitation Data'!I170)),NA())</f>
        <v>#N/A</v>
      </c>
      <c r="AX176" s="100" t="e">
        <f ca="true">+IF(AND(ISNUMBER(OFFSET('Sanitation Data'!$I$11,0,10*ROW('Sanitation Data'!I170))),'Data Summary'!DM176="Yes"),OFFSET('Sanitation Data'!$I$11,0,10*ROW('Sanitation Data'!I170)),NA())</f>
        <v>#N/A</v>
      </c>
      <c r="AY176" s="100" t="e">
        <f ca="true">+IF(AND(ISNUMBER(OFFSET('Sanitation Data'!$I$12,0,10*ROW('Sanitation Data'!I170))),'Data Summary'!DN176="Yes"),OFFSET('Sanitation Data'!$I$12,0,10*ROW('Sanitation Data'!I170)),NA())</f>
        <v>#N/A</v>
      </c>
      <c r="AZ176" s="101" t="e">
        <f ca="true">+IF(AND(ISNUMBER(OFFSET('Hygiene Data'!$D$5,0,10*ROW('Hygiene Data'!D170))),'Data Summary'!DO176="Yes"),OFFSET('Hygiene Data'!$D$5,0,10*ROW('Hygiene Data'!D170)),NA())</f>
        <v>#N/A</v>
      </c>
      <c r="BA176" s="101" t="e">
        <f ca="true">+IF(AND(ISNUMBER(OFFSET('Hygiene Data'!$D$7,0,10*ROW('Hygiene Data'!D170))),'Data Summary'!DP176="Yes"),OFFSET('Hygiene Data'!$D$7,0,10*ROW('Hygiene Data'!D170)),NA())</f>
        <v>#N/A</v>
      </c>
      <c r="BB176" s="101" t="e">
        <f ca="true">+IF(AND(ISNUMBER(OFFSET('Hygiene Data'!$D$9,0,10*ROW('Hygiene Data'!D170))),'Data Summary'!DQ176="Yes"),OFFSET('Hygiene Data'!$D$9,0,10*ROW('Hygiene Data'!D170)),NA())</f>
        <v>#N/A</v>
      </c>
      <c r="BC176" s="101" t="e">
        <f ca="true">+IF(AND(ISNUMBER(OFFSET('Hygiene Data'!$E$5,0,10*ROW('Hygiene Data'!E170))),'Data Summary'!DR176="Yes"),OFFSET('Hygiene Data'!$E$5,0,10*ROW('Hygiene Data'!E170)),NA())</f>
        <v>#N/A</v>
      </c>
      <c r="BD176" s="101" t="e">
        <f ca="true">+IF(AND(ISNUMBER(OFFSET('Hygiene Data'!$E$7,0,10*ROW('Hygiene Data'!E170))),'Data Summary'!DS176="Yes"),OFFSET('Hygiene Data'!$E$7,0,10*ROW('Hygiene Data'!E170)),NA())</f>
        <v>#N/A</v>
      </c>
      <c r="BE176" s="101" t="e">
        <f ca="true">+IF(AND(ISNUMBER(OFFSET('Hygiene Data'!$E$9,0,10*ROW('Hygiene Data'!E170))),'Data Summary'!DT176="Yes"),OFFSET('Hygiene Data'!$E$9,0,10*ROW('Hygiene Data'!E170)),NA())</f>
        <v>#N/A</v>
      </c>
      <c r="BF176" s="101" t="e">
        <f ca="true">+IF(AND(ISNUMBER(OFFSET('Hygiene Data'!$F$5,0,10*ROW('Hygiene Data'!F170))),'Data Summary'!DU176="Yes"),OFFSET('Hygiene Data'!$F$5,0,10*ROW('Hygiene Data'!F170)),NA())</f>
        <v>#N/A</v>
      </c>
      <c r="BG176" s="101" t="e">
        <f ca="true">+IF(AND(ISNUMBER(OFFSET('Hygiene Data'!$F$7,0,10*ROW('Hygiene Data'!F170))),'Data Summary'!DV176="Yes"),OFFSET('Hygiene Data'!$F$7,0,10*ROW('Hygiene Data'!F170)),NA())</f>
        <v>#N/A</v>
      </c>
      <c r="BH176" s="101" t="e">
        <f ca="true">+IF(AND(ISNUMBER(OFFSET('Hygiene Data'!$F$9,0,10*ROW('Hygiene Data'!F170))),'Data Summary'!DW176="Yes"),OFFSET('Hygiene Data'!$F$9,0,10*ROW('Hygiene Data'!F170)),NA())</f>
        <v>#N/A</v>
      </c>
      <c r="BI176" s="101" t="e">
        <f ca="true">+IF(AND(ISNUMBER(OFFSET('Hygiene Data'!$G$5,0,10*ROW('Hygiene Data'!G170))),'Data Summary'!DX176="Yes"),OFFSET('Hygiene Data'!$G$5,0,10*ROW('Hygiene Data'!G170)),NA())</f>
        <v>#N/A</v>
      </c>
      <c r="BJ176" s="101" t="e">
        <f ca="true">+IF(AND(ISNUMBER(OFFSET('Hygiene Data'!$G$7,0,10*ROW('Hygiene Data'!G170))),'Data Summary'!DY176="Yes"),OFFSET('Hygiene Data'!$G$7,0,10*ROW('Hygiene Data'!G170)),NA())</f>
        <v>#N/A</v>
      </c>
      <c r="BK176" s="101" t="e">
        <f ca="true">+IF(AND(ISNUMBER(OFFSET('Hygiene Data'!$G$9,0,10*ROW('Hygiene Data'!G170))),'Data Summary'!DZ176="Yes"),OFFSET('Hygiene Data'!$G$9,0,10*ROW('Hygiene Data'!G170)),NA())</f>
        <v>#N/A</v>
      </c>
      <c r="BL176" s="101" t="e">
        <f ca="true">+IF(AND(ISNUMBER(OFFSET('Hygiene Data'!$H$5,0,10*ROW('Hygiene Data'!H170))),'Data Summary'!EA176="Yes"),OFFSET('Hygiene Data'!$H$5,0,10*ROW('Hygiene Data'!H170)),NA())</f>
        <v>#N/A</v>
      </c>
      <c r="BM176" s="101" t="e">
        <f ca="true">+IF(AND(ISNUMBER(OFFSET('Hygiene Data'!$H$7,0,10*ROW('Hygiene Data'!H170))),'Data Summary'!EB176="Yes"),OFFSET('Hygiene Data'!$H$7,0,10*ROW('Hygiene Data'!H170)),NA())</f>
        <v>#N/A</v>
      </c>
      <c r="BN176" s="101" t="e">
        <f ca="true">+IF(AND(ISNUMBER(OFFSET('Hygiene Data'!$H$9,0,10*ROW('Hygiene Data'!H170))),'Data Summary'!EC176="Yes"),OFFSET('Hygiene Data'!$H$9,0,10*ROW('Hygiene Data'!H170)),NA())</f>
        <v>#N/A</v>
      </c>
      <c r="BO176" s="101" t="e">
        <f ca="true">+IF(AND(ISNUMBER(OFFSET('Hygiene Data'!$I$5,0,10*ROW('Hygiene Data'!I170))),'Data Summary'!ED176="Yes"),OFFSET('Hygiene Data'!$I$5,0,10*ROW('Hygiene Data'!I170)),NA())</f>
        <v>#N/A</v>
      </c>
      <c r="BP176" s="101" t="e">
        <f ca="true">+IF(AND(ISNUMBER(OFFSET('Hygiene Data'!$I$7,0,10*ROW('Hygiene Data'!I170))),'Data Summary'!EE176="Yes"),OFFSET('Hygiene Data'!$I$7,0,10*ROW('Hygiene Data'!I170)),NA())</f>
        <v>#N/A</v>
      </c>
      <c r="BQ176" s="101" t="e">
        <f ca="true">+IF(AND(ISNUMBER(OFFSET('Hygiene Data'!$I$9,0,10*ROW('Hygiene Data'!I170))),'Data Summary'!EF176="Yes"),OFFSET('Hygiene Data'!$I$9,0,10*ROW('Hygiene Data'!I170)),NA())</f>
        <v>#N/A</v>
      </c>
    </row>
    <row xmlns:x14ac="http://schemas.microsoft.com/office/spreadsheetml/2009/9/ac" r="177" x14ac:dyDescent="0.2">
      <c r="A177" s="362" t="e">
        <f ca="true">+RIGHT('Data Summary'!A177,LEN('Data Summary'!A177)-9)</f>
        <v>#VALUE!</v>
      </c>
      <c r="B177" s="38" t="str">
        <f ca="true">+IF(ISTEXT('Data Summary'!B177),'Data Summary'!B177,"")</f>
        <v/>
      </c>
      <c r="C177" s="361" t="e">
        <f ca="true">+VALUE('Data Summary'!C177)</f>
        <v>#VALUE!</v>
      </c>
      <c r="D177" s="99" t="e">
        <f ca="true">+IF(AND(ISNUMBER(OFFSET('Water Data'!$D$4,0,10*ROW('Water Data'!D171))),'Data Summary'!BS177="Yes"),100-OFFSET('Water Data'!$D$4,0,10*ROW('Water Data'!D171)),NA())</f>
        <v>#N/A</v>
      </c>
      <c r="E177" s="99" t="e">
        <f ca="true">+IF(AND(ISNUMBER(OFFSET('Water Data'!$D$6,0,10*ROW('Water Data'!D171))),'Data Summary'!BT177="Yes"),OFFSET('Water Data'!$D$6,0,10*ROW('Water Data'!D171)),NA())</f>
        <v>#N/A</v>
      </c>
      <c r="F177" s="99" t="e">
        <f ca="true">+IF(AND(ISNUMBER(OFFSET('Water Data'!$D$9,0,10*ROW('Water Data'!D171))),'Data Summary'!BU177="Yes"),OFFSET('Water Data'!$D$9,0,10*ROW('Water Data'!D171)),NA())</f>
        <v>#N/A</v>
      </c>
      <c r="G177" s="99" t="e">
        <f ca="true">+IF(AND(ISNUMBER(OFFSET('Water Data'!$E$4,0,10*ROW('Water Data'!E171))),'Data Summary'!BV177="Yes"),100-OFFSET('Water Data'!$E$4,0,10*ROW('Water Data'!E171)),NA())</f>
        <v>#N/A</v>
      </c>
      <c r="H177" s="99" t="e">
        <f ca="true">+IF(AND(ISNUMBER(OFFSET('Water Data'!$E$6,0,10*ROW('Water Data'!E171))),'Data Summary'!BW177="Yes"),OFFSET('Water Data'!$E$6,0,10*ROW('Water Data'!E171)),NA())</f>
        <v>#N/A</v>
      </c>
      <c r="I177" s="99" t="e">
        <f ca="true">+IF(AND(ISNUMBER(OFFSET('Water Data'!$E$9,0,10*ROW('Water Data'!E171))),'Data Summary'!BX177="Yes"),OFFSET('Water Data'!$E$9,0,10*ROW('Water Data'!E171)),NA())</f>
        <v>#N/A</v>
      </c>
      <c r="J177" s="99" t="e">
        <f ca="true">+IF(AND(ISNUMBER(OFFSET('Water Data'!$F$4,0,10*ROW('Water Data'!F171))),'Data Summary'!BY177="Yes"),100-OFFSET('Water Data'!$F$4,0,10*ROW('Water Data'!F171)),NA())</f>
        <v>#N/A</v>
      </c>
      <c r="K177" s="99" t="e">
        <f ca="true">+IF(AND(ISNUMBER(OFFSET('Water Data'!$F$6,0,10*ROW('Water Data'!F171))),'Data Summary'!BZ177="Yes"),OFFSET('Water Data'!$F$6,0,10*ROW('Water Data'!F171)),NA())</f>
        <v>#N/A</v>
      </c>
      <c r="L177" s="99" t="e">
        <f ca="true">+IF(AND(ISNUMBER(OFFSET('Water Data'!$F$9,0,10*ROW('Water Data'!F171))),'Data Summary'!CA177="Yes"),OFFSET('Water Data'!$F$9,0,10*ROW('Water Data'!F171)),NA())</f>
        <v>#N/A</v>
      </c>
      <c r="M177" s="99" t="e">
        <f ca="true">+IF(AND(ISNUMBER(OFFSET('Water Data'!$G$4,0,10*ROW('Water Data'!G171))),'Data Summary'!CB177="Yes"),100-OFFSET('Water Data'!$G$4,0,10*ROW('Water Data'!G171)),NA())</f>
        <v>#N/A</v>
      </c>
      <c r="N177" s="99" t="e">
        <f ca="true">+IF(AND(ISNUMBER(OFFSET('Water Data'!$G$6,0,10*ROW('Water Data'!G171))),'Data Summary'!CC177="Yes"),OFFSET('Water Data'!$G$6,0,10*ROW('Water Data'!G171)),NA())</f>
        <v>#N/A</v>
      </c>
      <c r="O177" s="99" t="e">
        <f ca="true">+IF(AND(ISNUMBER(OFFSET('Water Data'!$G$9,0,10*ROW('Water Data'!G171))),'Data Summary'!CD177="Yes"),OFFSET('Water Data'!$G$9,0,10*ROW('Water Data'!G171)),NA())</f>
        <v>#N/A</v>
      </c>
      <c r="P177" s="99" t="e">
        <f ca="true">+IF(AND(ISNUMBER(OFFSET('Water Data'!$H$4,0,10*ROW('Water Data'!H171))),'Data Summary'!CE177="Yes"),100-OFFSET('Water Data'!$H$4,0,10*ROW('Water Data'!H171)),NA())</f>
        <v>#N/A</v>
      </c>
      <c r="Q177" s="99" t="e">
        <f ca="true">+IF(AND(ISNUMBER(OFFSET('Water Data'!$H$6,0,10*ROW('Water Data'!H171))),'Data Summary'!CF177="Yes"),OFFSET('Water Data'!$H$6,0,10*ROW('Water Data'!H171)),NA())</f>
        <v>#N/A</v>
      </c>
      <c r="R177" s="99" t="e">
        <f ca="true">+IF(AND(ISNUMBER(OFFSET('Water Data'!$H$9,0,10*ROW('Water Data'!H171))),'Data Summary'!CG177="Yes"),OFFSET('Water Data'!$H$9,0,10*ROW('Water Data'!H171)),NA())</f>
        <v>#N/A</v>
      </c>
      <c r="S177" s="99" t="e">
        <f ca="true">+IF(AND(ISNUMBER(OFFSET('Water Data'!$I$4,0,10*ROW('Water Data'!I171))),'Data Summary'!CH177="Yes"),100-OFFSET('Water Data'!$I$4,0,10*ROW('Water Data'!I171)),NA())</f>
        <v>#N/A</v>
      </c>
      <c r="T177" s="99" t="e">
        <f ca="true">+IF(AND(ISNUMBER(OFFSET('Water Data'!$I$6,0,10*ROW('Water Data'!I171))),'Data Summary'!CI177="Yes"),OFFSET('Water Data'!$I$6,0,10*ROW('Water Data'!I171)),NA())</f>
        <v>#N/A</v>
      </c>
      <c r="U177" s="99" t="e">
        <f ca="true">+IF(AND(ISNUMBER(OFFSET('Water Data'!$I$9,0,10*ROW('Water Data'!I171))),'Data Summary'!CJ177="Yes"),OFFSET('Water Data'!$I$9,0,10*ROW('Water Data'!I171)),NA())</f>
        <v>#N/A</v>
      </c>
      <c r="V177" s="100" t="e">
        <f ca="true">+IF(AND(ISNUMBER(OFFSET('Sanitation Data'!$D$4,0,10*ROW('Sanitation Data'!D171))),'Data Summary'!CK177="Yes"),100-OFFSET('Sanitation Data'!$D$4,0,10*ROW('Sanitation Data'!D171)),NA())</f>
        <v>#N/A</v>
      </c>
      <c r="W177" s="100" t="e">
        <f ca="true">+IF(AND(ISNUMBER(OFFSET('Sanitation Data'!$D$6,0,10*ROW('Sanitation Data'!D171))),'Data Summary'!CL177="Yes"),OFFSET('Sanitation Data'!$D$6,0,10*ROW('Sanitation Data'!D171)),NA())</f>
        <v>#N/A</v>
      </c>
      <c r="X177" s="100" t="e">
        <f ca="true">+IF(AND(ISNUMBER(OFFSET('Sanitation Data'!$D$10,0,10*ROW('Sanitation Data'!D171))),'Data Summary'!CM177="Yes"),OFFSET('Sanitation Data'!$D$10,0,10*ROW('Sanitation Data'!D171)),NA())</f>
        <v>#N/A</v>
      </c>
      <c r="Y177" s="100" t="e">
        <f ca="true">+IF(AND(ISNUMBER(OFFSET('Sanitation Data'!$D$11,0,10*ROW('Sanitation Data'!D171))),'Data Summary'!CN177="Yes"),OFFSET('Sanitation Data'!$D$11,0,10*ROW('Sanitation Data'!D171)),NA())</f>
        <v>#N/A</v>
      </c>
      <c r="Z177" s="100" t="e">
        <f ca="true">+IF(AND(ISNUMBER(OFFSET('Sanitation Data'!$D$12,0,10*ROW('Sanitation Data'!D171))),'Data Summary'!CO177="Yes"),OFFSET('Sanitation Data'!$D$12,0,10*ROW('Sanitation Data'!D171)),NA())</f>
        <v>#N/A</v>
      </c>
      <c r="AA177" s="100" t="e">
        <f ca="true">+IF(AND(ISNUMBER(OFFSET('Sanitation Data'!$E$4,0,10*ROW('Sanitation Data'!E171))),'Data Summary'!CP177="Yes"),100-OFFSET('Sanitation Data'!$E$4,0,10*ROW('Sanitation Data'!E171)),NA())</f>
        <v>#N/A</v>
      </c>
      <c r="AB177" s="100" t="e">
        <f ca="true">+IF(AND(ISNUMBER(OFFSET('Sanitation Data'!$E$6,0,10*ROW('Sanitation Data'!E171))),'Data Summary'!CQ177="Yes"),OFFSET('Sanitation Data'!$E$6,0,10*ROW('Sanitation Data'!E171)),NA())</f>
        <v>#N/A</v>
      </c>
      <c r="AC177" s="100" t="e">
        <f ca="true">+IF(AND(ISNUMBER(OFFSET('Sanitation Data'!$E$10,0,10*ROW('Sanitation Data'!E171))),'Data Summary'!CR177="Yes"),OFFSET('Sanitation Data'!$E$10,0,10*ROW('Sanitation Data'!E171)),NA())</f>
        <v>#N/A</v>
      </c>
      <c r="AD177" s="100" t="e">
        <f ca="true">+IF(AND(ISNUMBER(OFFSET('Sanitation Data'!$E$11,0,10*ROW('Sanitation Data'!E171))),'Data Summary'!CS177="Yes"),OFFSET('Sanitation Data'!$E$11,0,10*ROW('Sanitation Data'!E171)),NA())</f>
        <v>#N/A</v>
      </c>
      <c r="AE177" s="100" t="e">
        <f ca="true">+IF(AND(ISNUMBER(OFFSET('Sanitation Data'!$E$12,0,10*ROW('Sanitation Data'!E171))),'Data Summary'!CT177="Yes"),OFFSET('Sanitation Data'!$E$12,0,10*ROW('Sanitation Data'!E171)),NA())</f>
        <v>#N/A</v>
      </c>
      <c r="AF177" s="100" t="e">
        <f ca="true">+IF(AND(ISNUMBER(OFFSET('Sanitation Data'!$F$4,0,10*ROW('Sanitation Data'!F171))),'Data Summary'!CU177="Yes"),100-OFFSET('Sanitation Data'!$F$4,0,10*ROW('Sanitation Data'!F171)),NA())</f>
        <v>#N/A</v>
      </c>
      <c r="AG177" s="100" t="e">
        <f ca="true">+IF(AND(ISNUMBER(OFFSET('Sanitation Data'!$F$6,0,10*ROW('Sanitation Data'!F171))),'Data Summary'!CV177="Yes"),OFFSET('Sanitation Data'!$F$6,0,10*ROW('Sanitation Data'!F171)),NA())</f>
        <v>#N/A</v>
      </c>
      <c r="AH177" s="100" t="e">
        <f ca="true">+IF(AND(ISNUMBER(OFFSET('Sanitation Data'!$F$10,0,10*ROW('Sanitation Data'!F171))),'Data Summary'!CW177="Yes"),OFFSET('Sanitation Data'!$F$10,0,10*ROW('Sanitation Data'!F171)),NA())</f>
        <v>#N/A</v>
      </c>
      <c r="AI177" s="100" t="e">
        <f ca="true">+IF(AND(ISNUMBER(OFFSET('Sanitation Data'!$F$11,0,10*ROW('Sanitation Data'!F171))),'Data Summary'!CX177="Yes"),OFFSET('Sanitation Data'!$F$11,0,10*ROW('Sanitation Data'!F171)),NA())</f>
        <v>#N/A</v>
      </c>
      <c r="AJ177" s="100" t="e">
        <f ca="true">+IF(AND(ISNUMBER(OFFSET('Sanitation Data'!$F$12,0,10*ROW('Sanitation Data'!F171))),'Data Summary'!CY177="Yes"),OFFSET('Sanitation Data'!$F$12,0,10*ROW('Sanitation Data'!F171)),NA())</f>
        <v>#N/A</v>
      </c>
      <c r="AK177" s="100" t="e">
        <f ca="true">+IF(AND(ISNUMBER(OFFSET('Sanitation Data'!$G$4,0,10*ROW('Sanitation Data'!G171))),'Data Summary'!CZ177="Yes"),100-OFFSET('Sanitation Data'!$G$4,0,10*ROW('Sanitation Data'!G171)),NA())</f>
        <v>#N/A</v>
      </c>
      <c r="AL177" s="100" t="e">
        <f ca="true">+IF(AND(ISNUMBER(OFFSET('Sanitation Data'!$G$6,0,10*ROW('Sanitation Data'!G171))),'Data Summary'!DA177="Yes"),OFFSET('Sanitation Data'!$G$6,0,10*ROW('Sanitation Data'!G171)),NA())</f>
        <v>#N/A</v>
      </c>
      <c r="AM177" s="100" t="e">
        <f ca="true">+IF(AND(ISNUMBER(OFFSET('Sanitation Data'!$G$10,0,10*ROW('Sanitation Data'!G171))),'Data Summary'!DB177="Yes"),OFFSET('Sanitation Data'!$G$10,0,10*ROW('Sanitation Data'!G171)),NA())</f>
        <v>#N/A</v>
      </c>
      <c r="AN177" s="100" t="e">
        <f ca="true">+IF(AND(ISNUMBER(OFFSET('Sanitation Data'!$G$11,0,10*ROW('Sanitation Data'!G171))),'Data Summary'!DC177="Yes"),OFFSET('Sanitation Data'!$G$11,0,10*ROW('Sanitation Data'!G171)),NA())</f>
        <v>#N/A</v>
      </c>
      <c r="AO177" s="100" t="e">
        <f ca="true">+IF(AND(ISNUMBER(OFFSET('Sanitation Data'!$G$12,0,10*ROW('Sanitation Data'!G171))),'Data Summary'!DD177="Yes"),OFFSET('Sanitation Data'!$G$12,0,10*ROW('Sanitation Data'!G171)),NA())</f>
        <v>#N/A</v>
      </c>
      <c r="AP177" s="100" t="e">
        <f ca="true">+IF(AND(ISNUMBER(OFFSET('Sanitation Data'!$H$4,0,10*ROW('Sanitation Data'!H171))),'Data Summary'!DE177="Yes"),100-OFFSET('Sanitation Data'!$H$4,0,10*ROW('Sanitation Data'!H171)),NA())</f>
        <v>#N/A</v>
      </c>
      <c r="AQ177" s="100" t="e">
        <f ca="true">+IF(AND(ISNUMBER(OFFSET('Sanitation Data'!$H$6,0,10*ROW('Sanitation Data'!H171))),'Data Summary'!DF177="Yes"),OFFSET('Sanitation Data'!$H$6,0,10*ROW('Sanitation Data'!H171)),NA())</f>
        <v>#N/A</v>
      </c>
      <c r="AR177" s="100" t="e">
        <f ca="true">+IF(AND(ISNUMBER(OFFSET('Sanitation Data'!$H$10,0,10*ROW('Sanitation Data'!H171))),'Data Summary'!DG177="Yes"),OFFSET('Sanitation Data'!$H$10,0,10*ROW('Sanitation Data'!H171)),NA())</f>
        <v>#N/A</v>
      </c>
      <c r="AS177" s="100" t="e">
        <f ca="true">+IF(AND(ISNUMBER(OFFSET('Sanitation Data'!$H$11,0,10*ROW('Sanitation Data'!H171))),'Data Summary'!DH177="Yes"),OFFSET('Sanitation Data'!$H$11,0,10*ROW('Sanitation Data'!H171)),NA())</f>
        <v>#N/A</v>
      </c>
      <c r="AT177" s="100" t="e">
        <f ca="true">+IF(AND(ISNUMBER(OFFSET('Sanitation Data'!$H$12,0,10*ROW('Sanitation Data'!H171))),'Data Summary'!DI177="Yes"),OFFSET('Sanitation Data'!$H$12,0,10*ROW('Sanitation Data'!H171)),NA())</f>
        <v>#N/A</v>
      </c>
      <c r="AU177" s="100" t="e">
        <f ca="true">+IF(AND(ISNUMBER(OFFSET('Sanitation Data'!$I$4,0,10*ROW('Sanitation Data'!I171))),'Data Summary'!DJ177="Yes"),100-OFFSET('Sanitation Data'!$I$4,0,10*ROW('Sanitation Data'!I171)),NA())</f>
        <v>#N/A</v>
      </c>
      <c r="AV177" s="100" t="e">
        <f ca="true">+IF(AND(ISNUMBER(OFFSET('Sanitation Data'!$I$6,0,10*ROW('Sanitation Data'!I171))),'Data Summary'!DK177="Yes"),OFFSET('Sanitation Data'!$I$6,0,10*ROW('Sanitation Data'!I171)),NA())</f>
        <v>#N/A</v>
      </c>
      <c r="AW177" s="100" t="e">
        <f ca="true">+IF(AND(ISNUMBER(OFFSET('Sanitation Data'!$I$10,0,10*ROW('Sanitation Data'!I171))),'Data Summary'!DL177="Yes"),OFFSET('Sanitation Data'!$I$10,0,10*ROW('Sanitation Data'!I171)),NA())</f>
        <v>#N/A</v>
      </c>
      <c r="AX177" s="100" t="e">
        <f ca="true">+IF(AND(ISNUMBER(OFFSET('Sanitation Data'!$I$11,0,10*ROW('Sanitation Data'!I171))),'Data Summary'!DM177="Yes"),OFFSET('Sanitation Data'!$I$11,0,10*ROW('Sanitation Data'!I171)),NA())</f>
        <v>#N/A</v>
      </c>
      <c r="AY177" s="100" t="e">
        <f ca="true">+IF(AND(ISNUMBER(OFFSET('Sanitation Data'!$I$12,0,10*ROW('Sanitation Data'!I171))),'Data Summary'!DN177="Yes"),OFFSET('Sanitation Data'!$I$12,0,10*ROW('Sanitation Data'!I171)),NA())</f>
        <v>#N/A</v>
      </c>
      <c r="AZ177" s="101" t="e">
        <f ca="true">+IF(AND(ISNUMBER(OFFSET('Hygiene Data'!$D$5,0,10*ROW('Hygiene Data'!D171))),'Data Summary'!DO177="Yes"),OFFSET('Hygiene Data'!$D$5,0,10*ROW('Hygiene Data'!D171)),NA())</f>
        <v>#N/A</v>
      </c>
      <c r="BA177" s="101" t="e">
        <f ca="true">+IF(AND(ISNUMBER(OFFSET('Hygiene Data'!$D$7,0,10*ROW('Hygiene Data'!D171))),'Data Summary'!DP177="Yes"),OFFSET('Hygiene Data'!$D$7,0,10*ROW('Hygiene Data'!D171)),NA())</f>
        <v>#N/A</v>
      </c>
      <c r="BB177" s="101" t="e">
        <f ca="true">+IF(AND(ISNUMBER(OFFSET('Hygiene Data'!$D$9,0,10*ROW('Hygiene Data'!D171))),'Data Summary'!DQ177="Yes"),OFFSET('Hygiene Data'!$D$9,0,10*ROW('Hygiene Data'!D171)),NA())</f>
        <v>#N/A</v>
      </c>
      <c r="BC177" s="101" t="e">
        <f ca="true">+IF(AND(ISNUMBER(OFFSET('Hygiene Data'!$E$5,0,10*ROW('Hygiene Data'!E171))),'Data Summary'!DR177="Yes"),OFFSET('Hygiene Data'!$E$5,0,10*ROW('Hygiene Data'!E171)),NA())</f>
        <v>#N/A</v>
      </c>
      <c r="BD177" s="101" t="e">
        <f ca="true">+IF(AND(ISNUMBER(OFFSET('Hygiene Data'!$E$7,0,10*ROW('Hygiene Data'!E171))),'Data Summary'!DS177="Yes"),OFFSET('Hygiene Data'!$E$7,0,10*ROW('Hygiene Data'!E171)),NA())</f>
        <v>#N/A</v>
      </c>
      <c r="BE177" s="101" t="e">
        <f ca="true">+IF(AND(ISNUMBER(OFFSET('Hygiene Data'!$E$9,0,10*ROW('Hygiene Data'!E171))),'Data Summary'!DT177="Yes"),OFFSET('Hygiene Data'!$E$9,0,10*ROW('Hygiene Data'!E171)),NA())</f>
        <v>#N/A</v>
      </c>
      <c r="BF177" s="101" t="e">
        <f ca="true">+IF(AND(ISNUMBER(OFFSET('Hygiene Data'!$F$5,0,10*ROW('Hygiene Data'!F171))),'Data Summary'!DU177="Yes"),OFFSET('Hygiene Data'!$F$5,0,10*ROW('Hygiene Data'!F171)),NA())</f>
        <v>#N/A</v>
      </c>
      <c r="BG177" s="101" t="e">
        <f ca="true">+IF(AND(ISNUMBER(OFFSET('Hygiene Data'!$F$7,0,10*ROW('Hygiene Data'!F171))),'Data Summary'!DV177="Yes"),OFFSET('Hygiene Data'!$F$7,0,10*ROW('Hygiene Data'!F171)),NA())</f>
        <v>#N/A</v>
      </c>
      <c r="BH177" s="101" t="e">
        <f ca="true">+IF(AND(ISNUMBER(OFFSET('Hygiene Data'!$F$9,0,10*ROW('Hygiene Data'!F171))),'Data Summary'!DW177="Yes"),OFFSET('Hygiene Data'!$F$9,0,10*ROW('Hygiene Data'!F171)),NA())</f>
        <v>#N/A</v>
      </c>
      <c r="BI177" s="101" t="e">
        <f ca="true">+IF(AND(ISNUMBER(OFFSET('Hygiene Data'!$G$5,0,10*ROW('Hygiene Data'!G171))),'Data Summary'!DX177="Yes"),OFFSET('Hygiene Data'!$G$5,0,10*ROW('Hygiene Data'!G171)),NA())</f>
        <v>#N/A</v>
      </c>
      <c r="BJ177" s="101" t="e">
        <f ca="true">+IF(AND(ISNUMBER(OFFSET('Hygiene Data'!$G$7,0,10*ROW('Hygiene Data'!G171))),'Data Summary'!DY177="Yes"),OFFSET('Hygiene Data'!$G$7,0,10*ROW('Hygiene Data'!G171)),NA())</f>
        <v>#N/A</v>
      </c>
      <c r="BK177" s="101" t="e">
        <f ca="true">+IF(AND(ISNUMBER(OFFSET('Hygiene Data'!$G$9,0,10*ROW('Hygiene Data'!G171))),'Data Summary'!DZ177="Yes"),OFFSET('Hygiene Data'!$G$9,0,10*ROW('Hygiene Data'!G171)),NA())</f>
        <v>#N/A</v>
      </c>
      <c r="BL177" s="101" t="e">
        <f ca="true">+IF(AND(ISNUMBER(OFFSET('Hygiene Data'!$H$5,0,10*ROW('Hygiene Data'!H171))),'Data Summary'!EA177="Yes"),OFFSET('Hygiene Data'!$H$5,0,10*ROW('Hygiene Data'!H171)),NA())</f>
        <v>#N/A</v>
      </c>
      <c r="BM177" s="101" t="e">
        <f ca="true">+IF(AND(ISNUMBER(OFFSET('Hygiene Data'!$H$7,0,10*ROW('Hygiene Data'!H171))),'Data Summary'!EB177="Yes"),OFFSET('Hygiene Data'!$H$7,0,10*ROW('Hygiene Data'!H171)),NA())</f>
        <v>#N/A</v>
      </c>
      <c r="BN177" s="101" t="e">
        <f ca="true">+IF(AND(ISNUMBER(OFFSET('Hygiene Data'!$H$9,0,10*ROW('Hygiene Data'!H171))),'Data Summary'!EC177="Yes"),OFFSET('Hygiene Data'!$H$9,0,10*ROW('Hygiene Data'!H171)),NA())</f>
        <v>#N/A</v>
      </c>
      <c r="BO177" s="101" t="e">
        <f ca="true">+IF(AND(ISNUMBER(OFFSET('Hygiene Data'!$I$5,0,10*ROW('Hygiene Data'!I171))),'Data Summary'!ED177="Yes"),OFFSET('Hygiene Data'!$I$5,0,10*ROW('Hygiene Data'!I171)),NA())</f>
        <v>#N/A</v>
      </c>
      <c r="BP177" s="101" t="e">
        <f ca="true">+IF(AND(ISNUMBER(OFFSET('Hygiene Data'!$I$7,0,10*ROW('Hygiene Data'!I171))),'Data Summary'!EE177="Yes"),OFFSET('Hygiene Data'!$I$7,0,10*ROW('Hygiene Data'!I171)),NA())</f>
        <v>#N/A</v>
      </c>
      <c r="BQ177" s="101" t="e">
        <f ca="true">+IF(AND(ISNUMBER(OFFSET('Hygiene Data'!$I$9,0,10*ROW('Hygiene Data'!I171))),'Data Summary'!EF177="Yes"),OFFSET('Hygiene Data'!$I$9,0,10*ROW('Hygiene Data'!I171)),NA())</f>
        <v>#N/A</v>
      </c>
    </row>
    <row xmlns:x14ac="http://schemas.microsoft.com/office/spreadsheetml/2009/9/ac" r="178" x14ac:dyDescent="0.2">
      <c r="A178" s="362" t="e">
        <f ca="true">+RIGHT('Data Summary'!A178,LEN('Data Summary'!A178)-9)</f>
        <v>#VALUE!</v>
      </c>
      <c r="B178" s="38" t="str">
        <f ca="true">+IF(ISTEXT('Data Summary'!B178),'Data Summary'!B178,"")</f>
        <v/>
      </c>
      <c r="C178" s="361" t="e">
        <f ca="true">+VALUE('Data Summary'!C178)</f>
        <v>#VALUE!</v>
      </c>
      <c r="D178" s="99" t="e">
        <f ca="true">+IF(AND(ISNUMBER(OFFSET('Water Data'!$D$4,0,10*ROW('Water Data'!D172))),'Data Summary'!BS178="Yes"),100-OFFSET('Water Data'!$D$4,0,10*ROW('Water Data'!D172)),NA())</f>
        <v>#N/A</v>
      </c>
      <c r="E178" s="99" t="e">
        <f ca="true">+IF(AND(ISNUMBER(OFFSET('Water Data'!$D$6,0,10*ROW('Water Data'!D172))),'Data Summary'!BT178="Yes"),OFFSET('Water Data'!$D$6,0,10*ROW('Water Data'!D172)),NA())</f>
        <v>#N/A</v>
      </c>
      <c r="F178" s="99" t="e">
        <f ca="true">+IF(AND(ISNUMBER(OFFSET('Water Data'!$D$9,0,10*ROW('Water Data'!D172))),'Data Summary'!BU178="Yes"),OFFSET('Water Data'!$D$9,0,10*ROW('Water Data'!D172)),NA())</f>
        <v>#N/A</v>
      </c>
      <c r="G178" s="99" t="e">
        <f ca="true">+IF(AND(ISNUMBER(OFFSET('Water Data'!$E$4,0,10*ROW('Water Data'!E172))),'Data Summary'!BV178="Yes"),100-OFFSET('Water Data'!$E$4,0,10*ROW('Water Data'!E172)),NA())</f>
        <v>#N/A</v>
      </c>
      <c r="H178" s="99" t="e">
        <f ca="true">+IF(AND(ISNUMBER(OFFSET('Water Data'!$E$6,0,10*ROW('Water Data'!E172))),'Data Summary'!BW178="Yes"),OFFSET('Water Data'!$E$6,0,10*ROW('Water Data'!E172)),NA())</f>
        <v>#N/A</v>
      </c>
      <c r="I178" s="99" t="e">
        <f ca="true">+IF(AND(ISNUMBER(OFFSET('Water Data'!$E$9,0,10*ROW('Water Data'!E172))),'Data Summary'!BX178="Yes"),OFFSET('Water Data'!$E$9,0,10*ROW('Water Data'!E172)),NA())</f>
        <v>#N/A</v>
      </c>
      <c r="J178" s="99" t="e">
        <f ca="true">+IF(AND(ISNUMBER(OFFSET('Water Data'!$F$4,0,10*ROW('Water Data'!F172))),'Data Summary'!BY178="Yes"),100-OFFSET('Water Data'!$F$4,0,10*ROW('Water Data'!F172)),NA())</f>
        <v>#N/A</v>
      </c>
      <c r="K178" s="99" t="e">
        <f ca="true">+IF(AND(ISNUMBER(OFFSET('Water Data'!$F$6,0,10*ROW('Water Data'!F172))),'Data Summary'!BZ178="Yes"),OFFSET('Water Data'!$F$6,0,10*ROW('Water Data'!F172)),NA())</f>
        <v>#N/A</v>
      </c>
      <c r="L178" s="99" t="e">
        <f ca="true">+IF(AND(ISNUMBER(OFFSET('Water Data'!$F$9,0,10*ROW('Water Data'!F172))),'Data Summary'!CA178="Yes"),OFFSET('Water Data'!$F$9,0,10*ROW('Water Data'!F172)),NA())</f>
        <v>#N/A</v>
      </c>
      <c r="M178" s="99" t="e">
        <f ca="true">+IF(AND(ISNUMBER(OFFSET('Water Data'!$G$4,0,10*ROW('Water Data'!G172))),'Data Summary'!CB178="Yes"),100-OFFSET('Water Data'!$G$4,0,10*ROW('Water Data'!G172)),NA())</f>
        <v>#N/A</v>
      </c>
      <c r="N178" s="99" t="e">
        <f ca="true">+IF(AND(ISNUMBER(OFFSET('Water Data'!$G$6,0,10*ROW('Water Data'!G172))),'Data Summary'!CC178="Yes"),OFFSET('Water Data'!$G$6,0,10*ROW('Water Data'!G172)),NA())</f>
        <v>#N/A</v>
      </c>
      <c r="O178" s="99" t="e">
        <f ca="true">+IF(AND(ISNUMBER(OFFSET('Water Data'!$G$9,0,10*ROW('Water Data'!G172))),'Data Summary'!CD178="Yes"),OFFSET('Water Data'!$G$9,0,10*ROW('Water Data'!G172)),NA())</f>
        <v>#N/A</v>
      </c>
      <c r="P178" s="99" t="e">
        <f ca="true">+IF(AND(ISNUMBER(OFFSET('Water Data'!$H$4,0,10*ROW('Water Data'!H172))),'Data Summary'!CE178="Yes"),100-OFFSET('Water Data'!$H$4,0,10*ROW('Water Data'!H172)),NA())</f>
        <v>#N/A</v>
      </c>
      <c r="Q178" s="99" t="e">
        <f ca="true">+IF(AND(ISNUMBER(OFFSET('Water Data'!$H$6,0,10*ROW('Water Data'!H172))),'Data Summary'!CF178="Yes"),OFFSET('Water Data'!$H$6,0,10*ROW('Water Data'!H172)),NA())</f>
        <v>#N/A</v>
      </c>
      <c r="R178" s="99" t="e">
        <f ca="true">+IF(AND(ISNUMBER(OFFSET('Water Data'!$H$9,0,10*ROW('Water Data'!H172))),'Data Summary'!CG178="Yes"),OFFSET('Water Data'!$H$9,0,10*ROW('Water Data'!H172)),NA())</f>
        <v>#N/A</v>
      </c>
      <c r="S178" s="99" t="e">
        <f ca="true">+IF(AND(ISNUMBER(OFFSET('Water Data'!$I$4,0,10*ROW('Water Data'!I172))),'Data Summary'!CH178="Yes"),100-OFFSET('Water Data'!$I$4,0,10*ROW('Water Data'!I172)),NA())</f>
        <v>#N/A</v>
      </c>
      <c r="T178" s="99" t="e">
        <f ca="true">+IF(AND(ISNUMBER(OFFSET('Water Data'!$I$6,0,10*ROW('Water Data'!I172))),'Data Summary'!CI178="Yes"),OFFSET('Water Data'!$I$6,0,10*ROW('Water Data'!I172)),NA())</f>
        <v>#N/A</v>
      </c>
      <c r="U178" s="99" t="e">
        <f ca="true">+IF(AND(ISNUMBER(OFFSET('Water Data'!$I$9,0,10*ROW('Water Data'!I172))),'Data Summary'!CJ178="Yes"),OFFSET('Water Data'!$I$9,0,10*ROW('Water Data'!I172)),NA())</f>
        <v>#N/A</v>
      </c>
      <c r="V178" s="100" t="e">
        <f ca="true">+IF(AND(ISNUMBER(OFFSET('Sanitation Data'!$D$4,0,10*ROW('Sanitation Data'!D172))),'Data Summary'!CK178="Yes"),100-OFFSET('Sanitation Data'!$D$4,0,10*ROW('Sanitation Data'!D172)),NA())</f>
        <v>#N/A</v>
      </c>
      <c r="W178" s="100" t="e">
        <f ca="true">+IF(AND(ISNUMBER(OFFSET('Sanitation Data'!$D$6,0,10*ROW('Sanitation Data'!D172))),'Data Summary'!CL178="Yes"),OFFSET('Sanitation Data'!$D$6,0,10*ROW('Sanitation Data'!D172)),NA())</f>
        <v>#N/A</v>
      </c>
      <c r="X178" s="100" t="e">
        <f ca="true">+IF(AND(ISNUMBER(OFFSET('Sanitation Data'!$D$10,0,10*ROW('Sanitation Data'!D172))),'Data Summary'!CM178="Yes"),OFFSET('Sanitation Data'!$D$10,0,10*ROW('Sanitation Data'!D172)),NA())</f>
        <v>#N/A</v>
      </c>
      <c r="Y178" s="100" t="e">
        <f ca="true">+IF(AND(ISNUMBER(OFFSET('Sanitation Data'!$D$11,0,10*ROW('Sanitation Data'!D172))),'Data Summary'!CN178="Yes"),OFFSET('Sanitation Data'!$D$11,0,10*ROW('Sanitation Data'!D172)),NA())</f>
        <v>#N/A</v>
      </c>
      <c r="Z178" s="100" t="e">
        <f ca="true">+IF(AND(ISNUMBER(OFFSET('Sanitation Data'!$D$12,0,10*ROW('Sanitation Data'!D172))),'Data Summary'!CO178="Yes"),OFFSET('Sanitation Data'!$D$12,0,10*ROW('Sanitation Data'!D172)),NA())</f>
        <v>#N/A</v>
      </c>
      <c r="AA178" s="100" t="e">
        <f ca="true">+IF(AND(ISNUMBER(OFFSET('Sanitation Data'!$E$4,0,10*ROW('Sanitation Data'!E172))),'Data Summary'!CP178="Yes"),100-OFFSET('Sanitation Data'!$E$4,0,10*ROW('Sanitation Data'!E172)),NA())</f>
        <v>#N/A</v>
      </c>
      <c r="AB178" s="100" t="e">
        <f ca="true">+IF(AND(ISNUMBER(OFFSET('Sanitation Data'!$E$6,0,10*ROW('Sanitation Data'!E172))),'Data Summary'!CQ178="Yes"),OFFSET('Sanitation Data'!$E$6,0,10*ROW('Sanitation Data'!E172)),NA())</f>
        <v>#N/A</v>
      </c>
      <c r="AC178" s="100" t="e">
        <f ca="true">+IF(AND(ISNUMBER(OFFSET('Sanitation Data'!$E$10,0,10*ROW('Sanitation Data'!E172))),'Data Summary'!CR178="Yes"),OFFSET('Sanitation Data'!$E$10,0,10*ROW('Sanitation Data'!E172)),NA())</f>
        <v>#N/A</v>
      </c>
      <c r="AD178" s="100" t="e">
        <f ca="true">+IF(AND(ISNUMBER(OFFSET('Sanitation Data'!$E$11,0,10*ROW('Sanitation Data'!E172))),'Data Summary'!CS178="Yes"),OFFSET('Sanitation Data'!$E$11,0,10*ROW('Sanitation Data'!E172)),NA())</f>
        <v>#N/A</v>
      </c>
      <c r="AE178" s="100" t="e">
        <f ca="true">+IF(AND(ISNUMBER(OFFSET('Sanitation Data'!$E$12,0,10*ROW('Sanitation Data'!E172))),'Data Summary'!CT178="Yes"),OFFSET('Sanitation Data'!$E$12,0,10*ROW('Sanitation Data'!E172)),NA())</f>
        <v>#N/A</v>
      </c>
      <c r="AF178" s="100" t="e">
        <f ca="true">+IF(AND(ISNUMBER(OFFSET('Sanitation Data'!$F$4,0,10*ROW('Sanitation Data'!F172))),'Data Summary'!CU178="Yes"),100-OFFSET('Sanitation Data'!$F$4,0,10*ROW('Sanitation Data'!F172)),NA())</f>
        <v>#N/A</v>
      </c>
      <c r="AG178" s="100" t="e">
        <f ca="true">+IF(AND(ISNUMBER(OFFSET('Sanitation Data'!$F$6,0,10*ROW('Sanitation Data'!F172))),'Data Summary'!CV178="Yes"),OFFSET('Sanitation Data'!$F$6,0,10*ROW('Sanitation Data'!F172)),NA())</f>
        <v>#N/A</v>
      </c>
      <c r="AH178" s="100" t="e">
        <f ca="true">+IF(AND(ISNUMBER(OFFSET('Sanitation Data'!$F$10,0,10*ROW('Sanitation Data'!F172))),'Data Summary'!CW178="Yes"),OFFSET('Sanitation Data'!$F$10,0,10*ROW('Sanitation Data'!F172)),NA())</f>
        <v>#N/A</v>
      </c>
      <c r="AI178" s="100" t="e">
        <f ca="true">+IF(AND(ISNUMBER(OFFSET('Sanitation Data'!$F$11,0,10*ROW('Sanitation Data'!F172))),'Data Summary'!CX178="Yes"),OFFSET('Sanitation Data'!$F$11,0,10*ROW('Sanitation Data'!F172)),NA())</f>
        <v>#N/A</v>
      </c>
      <c r="AJ178" s="100" t="e">
        <f ca="true">+IF(AND(ISNUMBER(OFFSET('Sanitation Data'!$F$12,0,10*ROW('Sanitation Data'!F172))),'Data Summary'!CY178="Yes"),OFFSET('Sanitation Data'!$F$12,0,10*ROW('Sanitation Data'!F172)),NA())</f>
        <v>#N/A</v>
      </c>
      <c r="AK178" s="100" t="e">
        <f ca="true">+IF(AND(ISNUMBER(OFFSET('Sanitation Data'!$G$4,0,10*ROW('Sanitation Data'!G172))),'Data Summary'!CZ178="Yes"),100-OFFSET('Sanitation Data'!$G$4,0,10*ROW('Sanitation Data'!G172)),NA())</f>
        <v>#N/A</v>
      </c>
      <c r="AL178" s="100" t="e">
        <f ca="true">+IF(AND(ISNUMBER(OFFSET('Sanitation Data'!$G$6,0,10*ROW('Sanitation Data'!G172))),'Data Summary'!DA178="Yes"),OFFSET('Sanitation Data'!$G$6,0,10*ROW('Sanitation Data'!G172)),NA())</f>
        <v>#N/A</v>
      </c>
      <c r="AM178" s="100" t="e">
        <f ca="true">+IF(AND(ISNUMBER(OFFSET('Sanitation Data'!$G$10,0,10*ROW('Sanitation Data'!G172))),'Data Summary'!DB178="Yes"),OFFSET('Sanitation Data'!$G$10,0,10*ROW('Sanitation Data'!G172)),NA())</f>
        <v>#N/A</v>
      </c>
      <c r="AN178" s="100" t="e">
        <f ca="true">+IF(AND(ISNUMBER(OFFSET('Sanitation Data'!$G$11,0,10*ROW('Sanitation Data'!G172))),'Data Summary'!DC178="Yes"),OFFSET('Sanitation Data'!$G$11,0,10*ROW('Sanitation Data'!G172)),NA())</f>
        <v>#N/A</v>
      </c>
      <c r="AO178" s="100" t="e">
        <f ca="true">+IF(AND(ISNUMBER(OFFSET('Sanitation Data'!$G$12,0,10*ROW('Sanitation Data'!G172))),'Data Summary'!DD178="Yes"),OFFSET('Sanitation Data'!$G$12,0,10*ROW('Sanitation Data'!G172)),NA())</f>
        <v>#N/A</v>
      </c>
      <c r="AP178" s="100" t="e">
        <f ca="true">+IF(AND(ISNUMBER(OFFSET('Sanitation Data'!$H$4,0,10*ROW('Sanitation Data'!H172))),'Data Summary'!DE178="Yes"),100-OFFSET('Sanitation Data'!$H$4,0,10*ROW('Sanitation Data'!H172)),NA())</f>
        <v>#N/A</v>
      </c>
      <c r="AQ178" s="100" t="e">
        <f ca="true">+IF(AND(ISNUMBER(OFFSET('Sanitation Data'!$H$6,0,10*ROW('Sanitation Data'!H172))),'Data Summary'!DF178="Yes"),OFFSET('Sanitation Data'!$H$6,0,10*ROW('Sanitation Data'!H172)),NA())</f>
        <v>#N/A</v>
      </c>
      <c r="AR178" s="100" t="e">
        <f ca="true">+IF(AND(ISNUMBER(OFFSET('Sanitation Data'!$H$10,0,10*ROW('Sanitation Data'!H172))),'Data Summary'!DG178="Yes"),OFFSET('Sanitation Data'!$H$10,0,10*ROW('Sanitation Data'!H172)),NA())</f>
        <v>#N/A</v>
      </c>
      <c r="AS178" s="100" t="e">
        <f ca="true">+IF(AND(ISNUMBER(OFFSET('Sanitation Data'!$H$11,0,10*ROW('Sanitation Data'!H172))),'Data Summary'!DH178="Yes"),OFFSET('Sanitation Data'!$H$11,0,10*ROW('Sanitation Data'!H172)),NA())</f>
        <v>#N/A</v>
      </c>
      <c r="AT178" s="100" t="e">
        <f ca="true">+IF(AND(ISNUMBER(OFFSET('Sanitation Data'!$H$12,0,10*ROW('Sanitation Data'!H172))),'Data Summary'!DI178="Yes"),OFFSET('Sanitation Data'!$H$12,0,10*ROW('Sanitation Data'!H172)),NA())</f>
        <v>#N/A</v>
      </c>
      <c r="AU178" s="100" t="e">
        <f ca="true">+IF(AND(ISNUMBER(OFFSET('Sanitation Data'!$I$4,0,10*ROW('Sanitation Data'!I172))),'Data Summary'!DJ178="Yes"),100-OFFSET('Sanitation Data'!$I$4,0,10*ROW('Sanitation Data'!I172)),NA())</f>
        <v>#N/A</v>
      </c>
      <c r="AV178" s="100" t="e">
        <f ca="true">+IF(AND(ISNUMBER(OFFSET('Sanitation Data'!$I$6,0,10*ROW('Sanitation Data'!I172))),'Data Summary'!DK178="Yes"),OFFSET('Sanitation Data'!$I$6,0,10*ROW('Sanitation Data'!I172)),NA())</f>
        <v>#N/A</v>
      </c>
      <c r="AW178" s="100" t="e">
        <f ca="true">+IF(AND(ISNUMBER(OFFSET('Sanitation Data'!$I$10,0,10*ROW('Sanitation Data'!I172))),'Data Summary'!DL178="Yes"),OFFSET('Sanitation Data'!$I$10,0,10*ROW('Sanitation Data'!I172)),NA())</f>
        <v>#N/A</v>
      </c>
      <c r="AX178" s="100" t="e">
        <f ca="true">+IF(AND(ISNUMBER(OFFSET('Sanitation Data'!$I$11,0,10*ROW('Sanitation Data'!I172))),'Data Summary'!DM178="Yes"),OFFSET('Sanitation Data'!$I$11,0,10*ROW('Sanitation Data'!I172)),NA())</f>
        <v>#N/A</v>
      </c>
      <c r="AY178" s="100" t="e">
        <f ca="true">+IF(AND(ISNUMBER(OFFSET('Sanitation Data'!$I$12,0,10*ROW('Sanitation Data'!I172))),'Data Summary'!DN178="Yes"),OFFSET('Sanitation Data'!$I$12,0,10*ROW('Sanitation Data'!I172)),NA())</f>
        <v>#N/A</v>
      </c>
      <c r="AZ178" s="101" t="e">
        <f ca="true">+IF(AND(ISNUMBER(OFFSET('Hygiene Data'!$D$5,0,10*ROW('Hygiene Data'!D172))),'Data Summary'!DO178="Yes"),OFFSET('Hygiene Data'!$D$5,0,10*ROW('Hygiene Data'!D172)),NA())</f>
        <v>#N/A</v>
      </c>
      <c r="BA178" s="101" t="e">
        <f ca="true">+IF(AND(ISNUMBER(OFFSET('Hygiene Data'!$D$7,0,10*ROW('Hygiene Data'!D172))),'Data Summary'!DP178="Yes"),OFFSET('Hygiene Data'!$D$7,0,10*ROW('Hygiene Data'!D172)),NA())</f>
        <v>#N/A</v>
      </c>
      <c r="BB178" s="101" t="e">
        <f ca="true">+IF(AND(ISNUMBER(OFFSET('Hygiene Data'!$D$9,0,10*ROW('Hygiene Data'!D172))),'Data Summary'!DQ178="Yes"),OFFSET('Hygiene Data'!$D$9,0,10*ROW('Hygiene Data'!D172)),NA())</f>
        <v>#N/A</v>
      </c>
      <c r="BC178" s="101" t="e">
        <f ca="true">+IF(AND(ISNUMBER(OFFSET('Hygiene Data'!$E$5,0,10*ROW('Hygiene Data'!E172))),'Data Summary'!DR178="Yes"),OFFSET('Hygiene Data'!$E$5,0,10*ROW('Hygiene Data'!E172)),NA())</f>
        <v>#N/A</v>
      </c>
      <c r="BD178" s="101" t="e">
        <f ca="true">+IF(AND(ISNUMBER(OFFSET('Hygiene Data'!$E$7,0,10*ROW('Hygiene Data'!E172))),'Data Summary'!DS178="Yes"),OFFSET('Hygiene Data'!$E$7,0,10*ROW('Hygiene Data'!E172)),NA())</f>
        <v>#N/A</v>
      </c>
      <c r="BE178" s="101" t="e">
        <f ca="true">+IF(AND(ISNUMBER(OFFSET('Hygiene Data'!$E$9,0,10*ROW('Hygiene Data'!E172))),'Data Summary'!DT178="Yes"),OFFSET('Hygiene Data'!$E$9,0,10*ROW('Hygiene Data'!E172)),NA())</f>
        <v>#N/A</v>
      </c>
      <c r="BF178" s="101" t="e">
        <f ca="true">+IF(AND(ISNUMBER(OFFSET('Hygiene Data'!$F$5,0,10*ROW('Hygiene Data'!F172))),'Data Summary'!DU178="Yes"),OFFSET('Hygiene Data'!$F$5,0,10*ROW('Hygiene Data'!F172)),NA())</f>
        <v>#N/A</v>
      </c>
      <c r="BG178" s="101" t="e">
        <f ca="true">+IF(AND(ISNUMBER(OFFSET('Hygiene Data'!$F$7,0,10*ROW('Hygiene Data'!F172))),'Data Summary'!DV178="Yes"),OFFSET('Hygiene Data'!$F$7,0,10*ROW('Hygiene Data'!F172)),NA())</f>
        <v>#N/A</v>
      </c>
      <c r="BH178" s="101" t="e">
        <f ca="true">+IF(AND(ISNUMBER(OFFSET('Hygiene Data'!$F$9,0,10*ROW('Hygiene Data'!F172))),'Data Summary'!DW178="Yes"),OFFSET('Hygiene Data'!$F$9,0,10*ROW('Hygiene Data'!F172)),NA())</f>
        <v>#N/A</v>
      </c>
      <c r="BI178" s="101" t="e">
        <f ca="true">+IF(AND(ISNUMBER(OFFSET('Hygiene Data'!$G$5,0,10*ROW('Hygiene Data'!G172))),'Data Summary'!DX178="Yes"),OFFSET('Hygiene Data'!$G$5,0,10*ROW('Hygiene Data'!G172)),NA())</f>
        <v>#N/A</v>
      </c>
      <c r="BJ178" s="101" t="e">
        <f ca="true">+IF(AND(ISNUMBER(OFFSET('Hygiene Data'!$G$7,0,10*ROW('Hygiene Data'!G172))),'Data Summary'!DY178="Yes"),OFFSET('Hygiene Data'!$G$7,0,10*ROW('Hygiene Data'!G172)),NA())</f>
        <v>#N/A</v>
      </c>
      <c r="BK178" s="101" t="e">
        <f ca="true">+IF(AND(ISNUMBER(OFFSET('Hygiene Data'!$G$9,0,10*ROW('Hygiene Data'!G172))),'Data Summary'!DZ178="Yes"),OFFSET('Hygiene Data'!$G$9,0,10*ROW('Hygiene Data'!G172)),NA())</f>
        <v>#N/A</v>
      </c>
      <c r="BL178" s="101" t="e">
        <f ca="true">+IF(AND(ISNUMBER(OFFSET('Hygiene Data'!$H$5,0,10*ROW('Hygiene Data'!H172))),'Data Summary'!EA178="Yes"),OFFSET('Hygiene Data'!$H$5,0,10*ROW('Hygiene Data'!H172)),NA())</f>
        <v>#N/A</v>
      </c>
      <c r="BM178" s="101" t="e">
        <f ca="true">+IF(AND(ISNUMBER(OFFSET('Hygiene Data'!$H$7,0,10*ROW('Hygiene Data'!H172))),'Data Summary'!EB178="Yes"),OFFSET('Hygiene Data'!$H$7,0,10*ROW('Hygiene Data'!H172)),NA())</f>
        <v>#N/A</v>
      </c>
      <c r="BN178" s="101" t="e">
        <f ca="true">+IF(AND(ISNUMBER(OFFSET('Hygiene Data'!$H$9,0,10*ROW('Hygiene Data'!H172))),'Data Summary'!EC178="Yes"),OFFSET('Hygiene Data'!$H$9,0,10*ROW('Hygiene Data'!H172)),NA())</f>
        <v>#N/A</v>
      </c>
      <c r="BO178" s="101" t="e">
        <f ca="true">+IF(AND(ISNUMBER(OFFSET('Hygiene Data'!$I$5,0,10*ROW('Hygiene Data'!I172))),'Data Summary'!ED178="Yes"),OFFSET('Hygiene Data'!$I$5,0,10*ROW('Hygiene Data'!I172)),NA())</f>
        <v>#N/A</v>
      </c>
      <c r="BP178" s="101" t="e">
        <f ca="true">+IF(AND(ISNUMBER(OFFSET('Hygiene Data'!$I$7,0,10*ROW('Hygiene Data'!I172))),'Data Summary'!EE178="Yes"),OFFSET('Hygiene Data'!$I$7,0,10*ROW('Hygiene Data'!I172)),NA())</f>
        <v>#N/A</v>
      </c>
      <c r="BQ178" s="101" t="e">
        <f ca="true">+IF(AND(ISNUMBER(OFFSET('Hygiene Data'!$I$9,0,10*ROW('Hygiene Data'!I172))),'Data Summary'!EF178="Yes"),OFFSET('Hygiene Data'!$I$9,0,10*ROW('Hygiene Data'!I172)),NA())</f>
        <v>#N/A</v>
      </c>
    </row>
    <row xmlns:x14ac="http://schemas.microsoft.com/office/spreadsheetml/2009/9/ac" r="179" x14ac:dyDescent="0.2">
      <c r="A179" s="362" t="e">
        <f ca="true">+RIGHT('Data Summary'!A179,LEN('Data Summary'!A179)-9)</f>
        <v>#VALUE!</v>
      </c>
      <c r="B179" s="38" t="str">
        <f ca="true">+IF(ISTEXT('Data Summary'!B179),'Data Summary'!B179,"")</f>
        <v/>
      </c>
      <c r="C179" s="361" t="e">
        <f ca="true">+VALUE('Data Summary'!C179)</f>
        <v>#VALUE!</v>
      </c>
      <c r="D179" s="99" t="e">
        <f ca="true">+IF(AND(ISNUMBER(OFFSET('Water Data'!$D$4,0,10*ROW('Water Data'!D173))),'Data Summary'!BS179="Yes"),100-OFFSET('Water Data'!$D$4,0,10*ROW('Water Data'!D173)),NA())</f>
        <v>#N/A</v>
      </c>
      <c r="E179" s="99" t="e">
        <f ca="true">+IF(AND(ISNUMBER(OFFSET('Water Data'!$D$6,0,10*ROW('Water Data'!D173))),'Data Summary'!BT179="Yes"),OFFSET('Water Data'!$D$6,0,10*ROW('Water Data'!D173)),NA())</f>
        <v>#N/A</v>
      </c>
      <c r="F179" s="99" t="e">
        <f ca="true">+IF(AND(ISNUMBER(OFFSET('Water Data'!$D$9,0,10*ROW('Water Data'!D173))),'Data Summary'!BU179="Yes"),OFFSET('Water Data'!$D$9,0,10*ROW('Water Data'!D173)),NA())</f>
        <v>#N/A</v>
      </c>
      <c r="G179" s="99" t="e">
        <f ca="true">+IF(AND(ISNUMBER(OFFSET('Water Data'!$E$4,0,10*ROW('Water Data'!E173))),'Data Summary'!BV179="Yes"),100-OFFSET('Water Data'!$E$4,0,10*ROW('Water Data'!E173)),NA())</f>
        <v>#N/A</v>
      </c>
      <c r="H179" s="99" t="e">
        <f ca="true">+IF(AND(ISNUMBER(OFFSET('Water Data'!$E$6,0,10*ROW('Water Data'!E173))),'Data Summary'!BW179="Yes"),OFFSET('Water Data'!$E$6,0,10*ROW('Water Data'!E173)),NA())</f>
        <v>#N/A</v>
      </c>
      <c r="I179" s="99" t="e">
        <f ca="true">+IF(AND(ISNUMBER(OFFSET('Water Data'!$E$9,0,10*ROW('Water Data'!E173))),'Data Summary'!BX179="Yes"),OFFSET('Water Data'!$E$9,0,10*ROW('Water Data'!E173)),NA())</f>
        <v>#N/A</v>
      </c>
      <c r="J179" s="99" t="e">
        <f ca="true">+IF(AND(ISNUMBER(OFFSET('Water Data'!$F$4,0,10*ROW('Water Data'!F173))),'Data Summary'!BY179="Yes"),100-OFFSET('Water Data'!$F$4,0,10*ROW('Water Data'!F173)),NA())</f>
        <v>#N/A</v>
      </c>
      <c r="K179" s="99" t="e">
        <f ca="true">+IF(AND(ISNUMBER(OFFSET('Water Data'!$F$6,0,10*ROW('Water Data'!F173))),'Data Summary'!BZ179="Yes"),OFFSET('Water Data'!$F$6,0,10*ROW('Water Data'!F173)),NA())</f>
        <v>#N/A</v>
      </c>
      <c r="L179" s="99" t="e">
        <f ca="true">+IF(AND(ISNUMBER(OFFSET('Water Data'!$F$9,0,10*ROW('Water Data'!F173))),'Data Summary'!CA179="Yes"),OFFSET('Water Data'!$F$9,0,10*ROW('Water Data'!F173)),NA())</f>
        <v>#N/A</v>
      </c>
      <c r="M179" s="99" t="e">
        <f ca="true">+IF(AND(ISNUMBER(OFFSET('Water Data'!$G$4,0,10*ROW('Water Data'!G173))),'Data Summary'!CB179="Yes"),100-OFFSET('Water Data'!$G$4,0,10*ROW('Water Data'!G173)),NA())</f>
        <v>#N/A</v>
      </c>
      <c r="N179" s="99" t="e">
        <f ca="true">+IF(AND(ISNUMBER(OFFSET('Water Data'!$G$6,0,10*ROW('Water Data'!G173))),'Data Summary'!CC179="Yes"),OFFSET('Water Data'!$G$6,0,10*ROW('Water Data'!G173)),NA())</f>
        <v>#N/A</v>
      </c>
      <c r="O179" s="99" t="e">
        <f ca="true">+IF(AND(ISNUMBER(OFFSET('Water Data'!$G$9,0,10*ROW('Water Data'!G173))),'Data Summary'!CD179="Yes"),OFFSET('Water Data'!$G$9,0,10*ROW('Water Data'!G173)),NA())</f>
        <v>#N/A</v>
      </c>
      <c r="P179" s="99" t="e">
        <f ca="true">+IF(AND(ISNUMBER(OFFSET('Water Data'!$H$4,0,10*ROW('Water Data'!H173))),'Data Summary'!CE179="Yes"),100-OFFSET('Water Data'!$H$4,0,10*ROW('Water Data'!H173)),NA())</f>
        <v>#N/A</v>
      </c>
      <c r="Q179" s="99" t="e">
        <f ca="true">+IF(AND(ISNUMBER(OFFSET('Water Data'!$H$6,0,10*ROW('Water Data'!H173))),'Data Summary'!CF179="Yes"),OFFSET('Water Data'!$H$6,0,10*ROW('Water Data'!H173)),NA())</f>
        <v>#N/A</v>
      </c>
      <c r="R179" s="99" t="e">
        <f ca="true">+IF(AND(ISNUMBER(OFFSET('Water Data'!$H$9,0,10*ROW('Water Data'!H173))),'Data Summary'!CG179="Yes"),OFFSET('Water Data'!$H$9,0,10*ROW('Water Data'!H173)),NA())</f>
        <v>#N/A</v>
      </c>
      <c r="S179" s="99" t="e">
        <f ca="true">+IF(AND(ISNUMBER(OFFSET('Water Data'!$I$4,0,10*ROW('Water Data'!I173))),'Data Summary'!CH179="Yes"),100-OFFSET('Water Data'!$I$4,0,10*ROW('Water Data'!I173)),NA())</f>
        <v>#N/A</v>
      </c>
      <c r="T179" s="99" t="e">
        <f ca="true">+IF(AND(ISNUMBER(OFFSET('Water Data'!$I$6,0,10*ROW('Water Data'!I173))),'Data Summary'!CI179="Yes"),OFFSET('Water Data'!$I$6,0,10*ROW('Water Data'!I173)),NA())</f>
        <v>#N/A</v>
      </c>
      <c r="U179" s="99" t="e">
        <f ca="true">+IF(AND(ISNUMBER(OFFSET('Water Data'!$I$9,0,10*ROW('Water Data'!I173))),'Data Summary'!CJ179="Yes"),OFFSET('Water Data'!$I$9,0,10*ROW('Water Data'!I173)),NA())</f>
        <v>#N/A</v>
      </c>
      <c r="V179" s="100" t="e">
        <f ca="true">+IF(AND(ISNUMBER(OFFSET('Sanitation Data'!$D$4,0,10*ROW('Sanitation Data'!D173))),'Data Summary'!CK179="Yes"),100-OFFSET('Sanitation Data'!$D$4,0,10*ROW('Sanitation Data'!D173)),NA())</f>
        <v>#N/A</v>
      </c>
      <c r="W179" s="100" t="e">
        <f ca="true">+IF(AND(ISNUMBER(OFFSET('Sanitation Data'!$D$6,0,10*ROW('Sanitation Data'!D173))),'Data Summary'!CL179="Yes"),OFFSET('Sanitation Data'!$D$6,0,10*ROW('Sanitation Data'!D173)),NA())</f>
        <v>#N/A</v>
      </c>
      <c r="X179" s="100" t="e">
        <f ca="true">+IF(AND(ISNUMBER(OFFSET('Sanitation Data'!$D$10,0,10*ROW('Sanitation Data'!D173))),'Data Summary'!CM179="Yes"),OFFSET('Sanitation Data'!$D$10,0,10*ROW('Sanitation Data'!D173)),NA())</f>
        <v>#N/A</v>
      </c>
      <c r="Y179" s="100" t="e">
        <f ca="true">+IF(AND(ISNUMBER(OFFSET('Sanitation Data'!$D$11,0,10*ROW('Sanitation Data'!D173))),'Data Summary'!CN179="Yes"),OFFSET('Sanitation Data'!$D$11,0,10*ROW('Sanitation Data'!D173)),NA())</f>
        <v>#N/A</v>
      </c>
      <c r="Z179" s="100" t="e">
        <f ca="true">+IF(AND(ISNUMBER(OFFSET('Sanitation Data'!$D$12,0,10*ROW('Sanitation Data'!D173))),'Data Summary'!CO179="Yes"),OFFSET('Sanitation Data'!$D$12,0,10*ROW('Sanitation Data'!D173)),NA())</f>
        <v>#N/A</v>
      </c>
      <c r="AA179" s="100" t="e">
        <f ca="true">+IF(AND(ISNUMBER(OFFSET('Sanitation Data'!$E$4,0,10*ROW('Sanitation Data'!E173))),'Data Summary'!CP179="Yes"),100-OFFSET('Sanitation Data'!$E$4,0,10*ROW('Sanitation Data'!E173)),NA())</f>
        <v>#N/A</v>
      </c>
      <c r="AB179" s="100" t="e">
        <f ca="true">+IF(AND(ISNUMBER(OFFSET('Sanitation Data'!$E$6,0,10*ROW('Sanitation Data'!E173))),'Data Summary'!CQ179="Yes"),OFFSET('Sanitation Data'!$E$6,0,10*ROW('Sanitation Data'!E173)),NA())</f>
        <v>#N/A</v>
      </c>
      <c r="AC179" s="100" t="e">
        <f ca="true">+IF(AND(ISNUMBER(OFFSET('Sanitation Data'!$E$10,0,10*ROW('Sanitation Data'!E173))),'Data Summary'!CR179="Yes"),OFFSET('Sanitation Data'!$E$10,0,10*ROW('Sanitation Data'!E173)),NA())</f>
        <v>#N/A</v>
      </c>
      <c r="AD179" s="100" t="e">
        <f ca="true">+IF(AND(ISNUMBER(OFFSET('Sanitation Data'!$E$11,0,10*ROW('Sanitation Data'!E173))),'Data Summary'!CS179="Yes"),OFFSET('Sanitation Data'!$E$11,0,10*ROW('Sanitation Data'!E173)),NA())</f>
        <v>#N/A</v>
      </c>
      <c r="AE179" s="100" t="e">
        <f ca="true">+IF(AND(ISNUMBER(OFFSET('Sanitation Data'!$E$12,0,10*ROW('Sanitation Data'!E173))),'Data Summary'!CT179="Yes"),OFFSET('Sanitation Data'!$E$12,0,10*ROW('Sanitation Data'!E173)),NA())</f>
        <v>#N/A</v>
      </c>
      <c r="AF179" s="100" t="e">
        <f ca="true">+IF(AND(ISNUMBER(OFFSET('Sanitation Data'!$F$4,0,10*ROW('Sanitation Data'!F173))),'Data Summary'!CU179="Yes"),100-OFFSET('Sanitation Data'!$F$4,0,10*ROW('Sanitation Data'!F173)),NA())</f>
        <v>#N/A</v>
      </c>
      <c r="AG179" s="100" t="e">
        <f ca="true">+IF(AND(ISNUMBER(OFFSET('Sanitation Data'!$F$6,0,10*ROW('Sanitation Data'!F173))),'Data Summary'!CV179="Yes"),OFFSET('Sanitation Data'!$F$6,0,10*ROW('Sanitation Data'!F173)),NA())</f>
        <v>#N/A</v>
      </c>
      <c r="AH179" s="100" t="e">
        <f ca="true">+IF(AND(ISNUMBER(OFFSET('Sanitation Data'!$F$10,0,10*ROW('Sanitation Data'!F173))),'Data Summary'!CW179="Yes"),OFFSET('Sanitation Data'!$F$10,0,10*ROW('Sanitation Data'!F173)),NA())</f>
        <v>#N/A</v>
      </c>
      <c r="AI179" s="100" t="e">
        <f ca="true">+IF(AND(ISNUMBER(OFFSET('Sanitation Data'!$F$11,0,10*ROW('Sanitation Data'!F173))),'Data Summary'!CX179="Yes"),OFFSET('Sanitation Data'!$F$11,0,10*ROW('Sanitation Data'!F173)),NA())</f>
        <v>#N/A</v>
      </c>
      <c r="AJ179" s="100" t="e">
        <f ca="true">+IF(AND(ISNUMBER(OFFSET('Sanitation Data'!$F$12,0,10*ROW('Sanitation Data'!F173))),'Data Summary'!CY179="Yes"),OFFSET('Sanitation Data'!$F$12,0,10*ROW('Sanitation Data'!F173)),NA())</f>
        <v>#N/A</v>
      </c>
      <c r="AK179" s="100" t="e">
        <f ca="true">+IF(AND(ISNUMBER(OFFSET('Sanitation Data'!$G$4,0,10*ROW('Sanitation Data'!G173))),'Data Summary'!CZ179="Yes"),100-OFFSET('Sanitation Data'!$G$4,0,10*ROW('Sanitation Data'!G173)),NA())</f>
        <v>#N/A</v>
      </c>
      <c r="AL179" s="100" t="e">
        <f ca="true">+IF(AND(ISNUMBER(OFFSET('Sanitation Data'!$G$6,0,10*ROW('Sanitation Data'!G173))),'Data Summary'!DA179="Yes"),OFFSET('Sanitation Data'!$G$6,0,10*ROW('Sanitation Data'!G173)),NA())</f>
        <v>#N/A</v>
      </c>
      <c r="AM179" s="100" t="e">
        <f ca="true">+IF(AND(ISNUMBER(OFFSET('Sanitation Data'!$G$10,0,10*ROW('Sanitation Data'!G173))),'Data Summary'!DB179="Yes"),OFFSET('Sanitation Data'!$G$10,0,10*ROW('Sanitation Data'!G173)),NA())</f>
        <v>#N/A</v>
      </c>
      <c r="AN179" s="100" t="e">
        <f ca="true">+IF(AND(ISNUMBER(OFFSET('Sanitation Data'!$G$11,0,10*ROW('Sanitation Data'!G173))),'Data Summary'!DC179="Yes"),OFFSET('Sanitation Data'!$G$11,0,10*ROW('Sanitation Data'!G173)),NA())</f>
        <v>#N/A</v>
      </c>
      <c r="AO179" s="100" t="e">
        <f ca="true">+IF(AND(ISNUMBER(OFFSET('Sanitation Data'!$G$12,0,10*ROW('Sanitation Data'!G173))),'Data Summary'!DD179="Yes"),OFFSET('Sanitation Data'!$G$12,0,10*ROW('Sanitation Data'!G173)),NA())</f>
        <v>#N/A</v>
      </c>
      <c r="AP179" s="100" t="e">
        <f ca="true">+IF(AND(ISNUMBER(OFFSET('Sanitation Data'!$H$4,0,10*ROW('Sanitation Data'!H173))),'Data Summary'!DE179="Yes"),100-OFFSET('Sanitation Data'!$H$4,0,10*ROW('Sanitation Data'!H173)),NA())</f>
        <v>#N/A</v>
      </c>
      <c r="AQ179" s="100" t="e">
        <f ca="true">+IF(AND(ISNUMBER(OFFSET('Sanitation Data'!$H$6,0,10*ROW('Sanitation Data'!H173))),'Data Summary'!DF179="Yes"),OFFSET('Sanitation Data'!$H$6,0,10*ROW('Sanitation Data'!H173)),NA())</f>
        <v>#N/A</v>
      </c>
      <c r="AR179" s="100" t="e">
        <f ca="true">+IF(AND(ISNUMBER(OFFSET('Sanitation Data'!$H$10,0,10*ROW('Sanitation Data'!H173))),'Data Summary'!DG179="Yes"),OFFSET('Sanitation Data'!$H$10,0,10*ROW('Sanitation Data'!H173)),NA())</f>
        <v>#N/A</v>
      </c>
      <c r="AS179" s="100" t="e">
        <f ca="true">+IF(AND(ISNUMBER(OFFSET('Sanitation Data'!$H$11,0,10*ROW('Sanitation Data'!H173))),'Data Summary'!DH179="Yes"),OFFSET('Sanitation Data'!$H$11,0,10*ROW('Sanitation Data'!H173)),NA())</f>
        <v>#N/A</v>
      </c>
      <c r="AT179" s="100" t="e">
        <f ca="true">+IF(AND(ISNUMBER(OFFSET('Sanitation Data'!$H$12,0,10*ROW('Sanitation Data'!H173))),'Data Summary'!DI179="Yes"),OFFSET('Sanitation Data'!$H$12,0,10*ROW('Sanitation Data'!H173)),NA())</f>
        <v>#N/A</v>
      </c>
      <c r="AU179" s="100" t="e">
        <f ca="true">+IF(AND(ISNUMBER(OFFSET('Sanitation Data'!$I$4,0,10*ROW('Sanitation Data'!I173))),'Data Summary'!DJ179="Yes"),100-OFFSET('Sanitation Data'!$I$4,0,10*ROW('Sanitation Data'!I173)),NA())</f>
        <v>#N/A</v>
      </c>
      <c r="AV179" s="100" t="e">
        <f ca="true">+IF(AND(ISNUMBER(OFFSET('Sanitation Data'!$I$6,0,10*ROW('Sanitation Data'!I173))),'Data Summary'!DK179="Yes"),OFFSET('Sanitation Data'!$I$6,0,10*ROW('Sanitation Data'!I173)),NA())</f>
        <v>#N/A</v>
      </c>
      <c r="AW179" s="100" t="e">
        <f ca="true">+IF(AND(ISNUMBER(OFFSET('Sanitation Data'!$I$10,0,10*ROW('Sanitation Data'!I173))),'Data Summary'!DL179="Yes"),OFFSET('Sanitation Data'!$I$10,0,10*ROW('Sanitation Data'!I173)),NA())</f>
        <v>#N/A</v>
      </c>
      <c r="AX179" s="100" t="e">
        <f ca="true">+IF(AND(ISNUMBER(OFFSET('Sanitation Data'!$I$11,0,10*ROW('Sanitation Data'!I173))),'Data Summary'!DM179="Yes"),OFFSET('Sanitation Data'!$I$11,0,10*ROW('Sanitation Data'!I173)),NA())</f>
        <v>#N/A</v>
      </c>
      <c r="AY179" s="100" t="e">
        <f ca="true">+IF(AND(ISNUMBER(OFFSET('Sanitation Data'!$I$12,0,10*ROW('Sanitation Data'!I173))),'Data Summary'!DN179="Yes"),OFFSET('Sanitation Data'!$I$12,0,10*ROW('Sanitation Data'!I173)),NA())</f>
        <v>#N/A</v>
      </c>
      <c r="AZ179" s="101" t="e">
        <f ca="true">+IF(AND(ISNUMBER(OFFSET('Hygiene Data'!$D$5,0,10*ROW('Hygiene Data'!D173))),'Data Summary'!DO179="Yes"),OFFSET('Hygiene Data'!$D$5,0,10*ROW('Hygiene Data'!D173)),NA())</f>
        <v>#N/A</v>
      </c>
      <c r="BA179" s="101" t="e">
        <f ca="true">+IF(AND(ISNUMBER(OFFSET('Hygiene Data'!$D$7,0,10*ROW('Hygiene Data'!D173))),'Data Summary'!DP179="Yes"),OFFSET('Hygiene Data'!$D$7,0,10*ROW('Hygiene Data'!D173)),NA())</f>
        <v>#N/A</v>
      </c>
      <c r="BB179" s="101" t="e">
        <f ca="true">+IF(AND(ISNUMBER(OFFSET('Hygiene Data'!$D$9,0,10*ROW('Hygiene Data'!D173))),'Data Summary'!DQ179="Yes"),OFFSET('Hygiene Data'!$D$9,0,10*ROW('Hygiene Data'!D173)),NA())</f>
        <v>#N/A</v>
      </c>
      <c r="BC179" s="101" t="e">
        <f ca="true">+IF(AND(ISNUMBER(OFFSET('Hygiene Data'!$E$5,0,10*ROW('Hygiene Data'!E173))),'Data Summary'!DR179="Yes"),OFFSET('Hygiene Data'!$E$5,0,10*ROW('Hygiene Data'!E173)),NA())</f>
        <v>#N/A</v>
      </c>
      <c r="BD179" s="101" t="e">
        <f ca="true">+IF(AND(ISNUMBER(OFFSET('Hygiene Data'!$E$7,0,10*ROW('Hygiene Data'!E173))),'Data Summary'!DS179="Yes"),OFFSET('Hygiene Data'!$E$7,0,10*ROW('Hygiene Data'!E173)),NA())</f>
        <v>#N/A</v>
      </c>
      <c r="BE179" s="101" t="e">
        <f ca="true">+IF(AND(ISNUMBER(OFFSET('Hygiene Data'!$E$9,0,10*ROW('Hygiene Data'!E173))),'Data Summary'!DT179="Yes"),OFFSET('Hygiene Data'!$E$9,0,10*ROW('Hygiene Data'!E173)),NA())</f>
        <v>#N/A</v>
      </c>
      <c r="BF179" s="101" t="e">
        <f ca="true">+IF(AND(ISNUMBER(OFFSET('Hygiene Data'!$F$5,0,10*ROW('Hygiene Data'!F173))),'Data Summary'!DU179="Yes"),OFFSET('Hygiene Data'!$F$5,0,10*ROW('Hygiene Data'!F173)),NA())</f>
        <v>#N/A</v>
      </c>
      <c r="BG179" s="101" t="e">
        <f ca="true">+IF(AND(ISNUMBER(OFFSET('Hygiene Data'!$F$7,0,10*ROW('Hygiene Data'!F173))),'Data Summary'!DV179="Yes"),OFFSET('Hygiene Data'!$F$7,0,10*ROW('Hygiene Data'!F173)),NA())</f>
        <v>#N/A</v>
      </c>
      <c r="BH179" s="101" t="e">
        <f ca="true">+IF(AND(ISNUMBER(OFFSET('Hygiene Data'!$F$9,0,10*ROW('Hygiene Data'!F173))),'Data Summary'!DW179="Yes"),OFFSET('Hygiene Data'!$F$9,0,10*ROW('Hygiene Data'!F173)),NA())</f>
        <v>#N/A</v>
      </c>
      <c r="BI179" s="101" t="e">
        <f ca="true">+IF(AND(ISNUMBER(OFFSET('Hygiene Data'!$G$5,0,10*ROW('Hygiene Data'!G173))),'Data Summary'!DX179="Yes"),OFFSET('Hygiene Data'!$G$5,0,10*ROW('Hygiene Data'!G173)),NA())</f>
        <v>#N/A</v>
      </c>
      <c r="BJ179" s="101" t="e">
        <f ca="true">+IF(AND(ISNUMBER(OFFSET('Hygiene Data'!$G$7,0,10*ROW('Hygiene Data'!G173))),'Data Summary'!DY179="Yes"),OFFSET('Hygiene Data'!$G$7,0,10*ROW('Hygiene Data'!G173)),NA())</f>
        <v>#N/A</v>
      </c>
      <c r="BK179" s="101" t="e">
        <f ca="true">+IF(AND(ISNUMBER(OFFSET('Hygiene Data'!$G$9,0,10*ROW('Hygiene Data'!G173))),'Data Summary'!DZ179="Yes"),OFFSET('Hygiene Data'!$G$9,0,10*ROW('Hygiene Data'!G173)),NA())</f>
        <v>#N/A</v>
      </c>
      <c r="BL179" s="101" t="e">
        <f ca="true">+IF(AND(ISNUMBER(OFFSET('Hygiene Data'!$H$5,0,10*ROW('Hygiene Data'!H173))),'Data Summary'!EA179="Yes"),OFFSET('Hygiene Data'!$H$5,0,10*ROW('Hygiene Data'!H173)),NA())</f>
        <v>#N/A</v>
      </c>
      <c r="BM179" s="101" t="e">
        <f ca="true">+IF(AND(ISNUMBER(OFFSET('Hygiene Data'!$H$7,0,10*ROW('Hygiene Data'!H173))),'Data Summary'!EB179="Yes"),OFFSET('Hygiene Data'!$H$7,0,10*ROW('Hygiene Data'!H173)),NA())</f>
        <v>#N/A</v>
      </c>
      <c r="BN179" s="101" t="e">
        <f ca="true">+IF(AND(ISNUMBER(OFFSET('Hygiene Data'!$H$9,0,10*ROW('Hygiene Data'!H173))),'Data Summary'!EC179="Yes"),OFFSET('Hygiene Data'!$H$9,0,10*ROW('Hygiene Data'!H173)),NA())</f>
        <v>#N/A</v>
      </c>
      <c r="BO179" s="101" t="e">
        <f ca="true">+IF(AND(ISNUMBER(OFFSET('Hygiene Data'!$I$5,0,10*ROW('Hygiene Data'!I173))),'Data Summary'!ED179="Yes"),OFFSET('Hygiene Data'!$I$5,0,10*ROW('Hygiene Data'!I173)),NA())</f>
        <v>#N/A</v>
      </c>
      <c r="BP179" s="101" t="e">
        <f ca="true">+IF(AND(ISNUMBER(OFFSET('Hygiene Data'!$I$7,0,10*ROW('Hygiene Data'!I173))),'Data Summary'!EE179="Yes"),OFFSET('Hygiene Data'!$I$7,0,10*ROW('Hygiene Data'!I173)),NA())</f>
        <v>#N/A</v>
      </c>
      <c r="BQ179" s="101" t="e">
        <f ca="true">+IF(AND(ISNUMBER(OFFSET('Hygiene Data'!$I$9,0,10*ROW('Hygiene Data'!I173))),'Data Summary'!EF179="Yes"),OFFSET('Hygiene Data'!$I$9,0,10*ROW('Hygiene Data'!I173)),NA())</f>
        <v>#N/A</v>
      </c>
    </row>
    <row xmlns:x14ac="http://schemas.microsoft.com/office/spreadsheetml/2009/9/ac" r="180" x14ac:dyDescent="0.2">
      <c r="A180" s="362" t="e">
        <f ca="true">+RIGHT('Data Summary'!A180,LEN('Data Summary'!A180)-9)</f>
        <v>#VALUE!</v>
      </c>
      <c r="B180" s="38" t="str">
        <f ca="true">+IF(ISTEXT('Data Summary'!B180),'Data Summary'!B180,"")</f>
        <v/>
      </c>
      <c r="C180" s="361" t="e">
        <f ca="true">+VALUE('Data Summary'!C180)</f>
        <v>#VALUE!</v>
      </c>
      <c r="D180" s="99" t="e">
        <f ca="true">+IF(AND(ISNUMBER(OFFSET('Water Data'!$D$4,0,10*ROW('Water Data'!D174))),'Data Summary'!BS180="Yes"),100-OFFSET('Water Data'!$D$4,0,10*ROW('Water Data'!D174)),NA())</f>
        <v>#N/A</v>
      </c>
      <c r="E180" s="99" t="e">
        <f ca="true">+IF(AND(ISNUMBER(OFFSET('Water Data'!$D$6,0,10*ROW('Water Data'!D174))),'Data Summary'!BT180="Yes"),OFFSET('Water Data'!$D$6,0,10*ROW('Water Data'!D174)),NA())</f>
        <v>#N/A</v>
      </c>
      <c r="F180" s="99" t="e">
        <f ca="true">+IF(AND(ISNUMBER(OFFSET('Water Data'!$D$9,0,10*ROW('Water Data'!D174))),'Data Summary'!BU180="Yes"),OFFSET('Water Data'!$D$9,0,10*ROW('Water Data'!D174)),NA())</f>
        <v>#N/A</v>
      </c>
      <c r="G180" s="99" t="e">
        <f ca="true">+IF(AND(ISNUMBER(OFFSET('Water Data'!$E$4,0,10*ROW('Water Data'!E174))),'Data Summary'!BV180="Yes"),100-OFFSET('Water Data'!$E$4,0,10*ROW('Water Data'!E174)),NA())</f>
        <v>#N/A</v>
      </c>
      <c r="H180" s="99" t="e">
        <f ca="true">+IF(AND(ISNUMBER(OFFSET('Water Data'!$E$6,0,10*ROW('Water Data'!E174))),'Data Summary'!BW180="Yes"),OFFSET('Water Data'!$E$6,0,10*ROW('Water Data'!E174)),NA())</f>
        <v>#N/A</v>
      </c>
      <c r="I180" s="99" t="e">
        <f ca="true">+IF(AND(ISNUMBER(OFFSET('Water Data'!$E$9,0,10*ROW('Water Data'!E174))),'Data Summary'!BX180="Yes"),OFFSET('Water Data'!$E$9,0,10*ROW('Water Data'!E174)),NA())</f>
        <v>#N/A</v>
      </c>
      <c r="J180" s="99" t="e">
        <f ca="true">+IF(AND(ISNUMBER(OFFSET('Water Data'!$F$4,0,10*ROW('Water Data'!F174))),'Data Summary'!BY180="Yes"),100-OFFSET('Water Data'!$F$4,0,10*ROW('Water Data'!F174)),NA())</f>
        <v>#N/A</v>
      </c>
      <c r="K180" s="99" t="e">
        <f ca="true">+IF(AND(ISNUMBER(OFFSET('Water Data'!$F$6,0,10*ROW('Water Data'!F174))),'Data Summary'!BZ180="Yes"),OFFSET('Water Data'!$F$6,0,10*ROW('Water Data'!F174)),NA())</f>
        <v>#N/A</v>
      </c>
      <c r="L180" s="99" t="e">
        <f ca="true">+IF(AND(ISNUMBER(OFFSET('Water Data'!$F$9,0,10*ROW('Water Data'!F174))),'Data Summary'!CA180="Yes"),OFFSET('Water Data'!$F$9,0,10*ROW('Water Data'!F174)),NA())</f>
        <v>#N/A</v>
      </c>
      <c r="M180" s="99" t="e">
        <f ca="true">+IF(AND(ISNUMBER(OFFSET('Water Data'!$G$4,0,10*ROW('Water Data'!G174))),'Data Summary'!CB180="Yes"),100-OFFSET('Water Data'!$G$4,0,10*ROW('Water Data'!G174)),NA())</f>
        <v>#N/A</v>
      </c>
      <c r="N180" s="99" t="e">
        <f ca="true">+IF(AND(ISNUMBER(OFFSET('Water Data'!$G$6,0,10*ROW('Water Data'!G174))),'Data Summary'!CC180="Yes"),OFFSET('Water Data'!$G$6,0,10*ROW('Water Data'!G174)),NA())</f>
        <v>#N/A</v>
      </c>
      <c r="O180" s="99" t="e">
        <f ca="true">+IF(AND(ISNUMBER(OFFSET('Water Data'!$G$9,0,10*ROW('Water Data'!G174))),'Data Summary'!CD180="Yes"),OFFSET('Water Data'!$G$9,0,10*ROW('Water Data'!G174)),NA())</f>
        <v>#N/A</v>
      </c>
      <c r="P180" s="99" t="e">
        <f ca="true">+IF(AND(ISNUMBER(OFFSET('Water Data'!$H$4,0,10*ROW('Water Data'!H174))),'Data Summary'!CE180="Yes"),100-OFFSET('Water Data'!$H$4,0,10*ROW('Water Data'!H174)),NA())</f>
        <v>#N/A</v>
      </c>
      <c r="Q180" s="99" t="e">
        <f ca="true">+IF(AND(ISNUMBER(OFFSET('Water Data'!$H$6,0,10*ROW('Water Data'!H174))),'Data Summary'!CF180="Yes"),OFFSET('Water Data'!$H$6,0,10*ROW('Water Data'!H174)),NA())</f>
        <v>#N/A</v>
      </c>
      <c r="R180" s="99" t="e">
        <f ca="true">+IF(AND(ISNUMBER(OFFSET('Water Data'!$H$9,0,10*ROW('Water Data'!H174))),'Data Summary'!CG180="Yes"),OFFSET('Water Data'!$H$9,0,10*ROW('Water Data'!H174)),NA())</f>
        <v>#N/A</v>
      </c>
      <c r="S180" s="99" t="e">
        <f ca="true">+IF(AND(ISNUMBER(OFFSET('Water Data'!$I$4,0,10*ROW('Water Data'!I174))),'Data Summary'!CH180="Yes"),100-OFFSET('Water Data'!$I$4,0,10*ROW('Water Data'!I174)),NA())</f>
        <v>#N/A</v>
      </c>
      <c r="T180" s="99" t="e">
        <f ca="true">+IF(AND(ISNUMBER(OFFSET('Water Data'!$I$6,0,10*ROW('Water Data'!I174))),'Data Summary'!CI180="Yes"),OFFSET('Water Data'!$I$6,0,10*ROW('Water Data'!I174)),NA())</f>
        <v>#N/A</v>
      </c>
      <c r="U180" s="99" t="e">
        <f ca="true">+IF(AND(ISNUMBER(OFFSET('Water Data'!$I$9,0,10*ROW('Water Data'!I174))),'Data Summary'!CJ180="Yes"),OFFSET('Water Data'!$I$9,0,10*ROW('Water Data'!I174)),NA())</f>
        <v>#N/A</v>
      </c>
      <c r="V180" s="100" t="e">
        <f ca="true">+IF(AND(ISNUMBER(OFFSET('Sanitation Data'!$D$4,0,10*ROW('Sanitation Data'!D174))),'Data Summary'!CK180="Yes"),100-OFFSET('Sanitation Data'!$D$4,0,10*ROW('Sanitation Data'!D174)),NA())</f>
        <v>#N/A</v>
      </c>
      <c r="W180" s="100" t="e">
        <f ca="true">+IF(AND(ISNUMBER(OFFSET('Sanitation Data'!$D$6,0,10*ROW('Sanitation Data'!D174))),'Data Summary'!CL180="Yes"),OFFSET('Sanitation Data'!$D$6,0,10*ROW('Sanitation Data'!D174)),NA())</f>
        <v>#N/A</v>
      </c>
      <c r="X180" s="100" t="e">
        <f ca="true">+IF(AND(ISNUMBER(OFFSET('Sanitation Data'!$D$10,0,10*ROW('Sanitation Data'!D174))),'Data Summary'!CM180="Yes"),OFFSET('Sanitation Data'!$D$10,0,10*ROW('Sanitation Data'!D174)),NA())</f>
        <v>#N/A</v>
      </c>
      <c r="Y180" s="100" t="e">
        <f ca="true">+IF(AND(ISNUMBER(OFFSET('Sanitation Data'!$D$11,0,10*ROW('Sanitation Data'!D174))),'Data Summary'!CN180="Yes"),OFFSET('Sanitation Data'!$D$11,0,10*ROW('Sanitation Data'!D174)),NA())</f>
        <v>#N/A</v>
      </c>
      <c r="Z180" s="100" t="e">
        <f ca="true">+IF(AND(ISNUMBER(OFFSET('Sanitation Data'!$D$12,0,10*ROW('Sanitation Data'!D174))),'Data Summary'!CO180="Yes"),OFFSET('Sanitation Data'!$D$12,0,10*ROW('Sanitation Data'!D174)),NA())</f>
        <v>#N/A</v>
      </c>
      <c r="AA180" s="100" t="e">
        <f ca="true">+IF(AND(ISNUMBER(OFFSET('Sanitation Data'!$E$4,0,10*ROW('Sanitation Data'!E174))),'Data Summary'!CP180="Yes"),100-OFFSET('Sanitation Data'!$E$4,0,10*ROW('Sanitation Data'!E174)),NA())</f>
        <v>#N/A</v>
      </c>
      <c r="AB180" s="100" t="e">
        <f ca="true">+IF(AND(ISNUMBER(OFFSET('Sanitation Data'!$E$6,0,10*ROW('Sanitation Data'!E174))),'Data Summary'!CQ180="Yes"),OFFSET('Sanitation Data'!$E$6,0,10*ROW('Sanitation Data'!E174)),NA())</f>
        <v>#N/A</v>
      </c>
      <c r="AC180" s="100" t="e">
        <f ca="true">+IF(AND(ISNUMBER(OFFSET('Sanitation Data'!$E$10,0,10*ROW('Sanitation Data'!E174))),'Data Summary'!CR180="Yes"),OFFSET('Sanitation Data'!$E$10,0,10*ROW('Sanitation Data'!E174)),NA())</f>
        <v>#N/A</v>
      </c>
      <c r="AD180" s="100" t="e">
        <f ca="true">+IF(AND(ISNUMBER(OFFSET('Sanitation Data'!$E$11,0,10*ROW('Sanitation Data'!E174))),'Data Summary'!CS180="Yes"),OFFSET('Sanitation Data'!$E$11,0,10*ROW('Sanitation Data'!E174)),NA())</f>
        <v>#N/A</v>
      </c>
      <c r="AE180" s="100" t="e">
        <f ca="true">+IF(AND(ISNUMBER(OFFSET('Sanitation Data'!$E$12,0,10*ROW('Sanitation Data'!E174))),'Data Summary'!CT180="Yes"),OFFSET('Sanitation Data'!$E$12,0,10*ROW('Sanitation Data'!E174)),NA())</f>
        <v>#N/A</v>
      </c>
      <c r="AF180" s="100" t="e">
        <f ca="true">+IF(AND(ISNUMBER(OFFSET('Sanitation Data'!$F$4,0,10*ROW('Sanitation Data'!F174))),'Data Summary'!CU180="Yes"),100-OFFSET('Sanitation Data'!$F$4,0,10*ROW('Sanitation Data'!F174)),NA())</f>
        <v>#N/A</v>
      </c>
      <c r="AG180" s="100" t="e">
        <f ca="true">+IF(AND(ISNUMBER(OFFSET('Sanitation Data'!$F$6,0,10*ROW('Sanitation Data'!F174))),'Data Summary'!CV180="Yes"),OFFSET('Sanitation Data'!$F$6,0,10*ROW('Sanitation Data'!F174)),NA())</f>
        <v>#N/A</v>
      </c>
      <c r="AH180" s="100" t="e">
        <f ca="true">+IF(AND(ISNUMBER(OFFSET('Sanitation Data'!$F$10,0,10*ROW('Sanitation Data'!F174))),'Data Summary'!CW180="Yes"),OFFSET('Sanitation Data'!$F$10,0,10*ROW('Sanitation Data'!F174)),NA())</f>
        <v>#N/A</v>
      </c>
      <c r="AI180" s="100" t="e">
        <f ca="true">+IF(AND(ISNUMBER(OFFSET('Sanitation Data'!$F$11,0,10*ROW('Sanitation Data'!F174))),'Data Summary'!CX180="Yes"),OFFSET('Sanitation Data'!$F$11,0,10*ROW('Sanitation Data'!F174)),NA())</f>
        <v>#N/A</v>
      </c>
      <c r="AJ180" s="100" t="e">
        <f ca="true">+IF(AND(ISNUMBER(OFFSET('Sanitation Data'!$F$12,0,10*ROW('Sanitation Data'!F174))),'Data Summary'!CY180="Yes"),OFFSET('Sanitation Data'!$F$12,0,10*ROW('Sanitation Data'!F174)),NA())</f>
        <v>#N/A</v>
      </c>
      <c r="AK180" s="100" t="e">
        <f ca="true">+IF(AND(ISNUMBER(OFFSET('Sanitation Data'!$G$4,0,10*ROW('Sanitation Data'!G174))),'Data Summary'!CZ180="Yes"),100-OFFSET('Sanitation Data'!$G$4,0,10*ROW('Sanitation Data'!G174)),NA())</f>
        <v>#N/A</v>
      </c>
      <c r="AL180" s="100" t="e">
        <f ca="true">+IF(AND(ISNUMBER(OFFSET('Sanitation Data'!$G$6,0,10*ROW('Sanitation Data'!G174))),'Data Summary'!DA180="Yes"),OFFSET('Sanitation Data'!$G$6,0,10*ROW('Sanitation Data'!G174)),NA())</f>
        <v>#N/A</v>
      </c>
      <c r="AM180" s="100" t="e">
        <f ca="true">+IF(AND(ISNUMBER(OFFSET('Sanitation Data'!$G$10,0,10*ROW('Sanitation Data'!G174))),'Data Summary'!DB180="Yes"),OFFSET('Sanitation Data'!$G$10,0,10*ROW('Sanitation Data'!G174)),NA())</f>
        <v>#N/A</v>
      </c>
      <c r="AN180" s="100" t="e">
        <f ca="true">+IF(AND(ISNUMBER(OFFSET('Sanitation Data'!$G$11,0,10*ROW('Sanitation Data'!G174))),'Data Summary'!DC180="Yes"),OFFSET('Sanitation Data'!$G$11,0,10*ROW('Sanitation Data'!G174)),NA())</f>
        <v>#N/A</v>
      </c>
      <c r="AO180" s="100" t="e">
        <f ca="true">+IF(AND(ISNUMBER(OFFSET('Sanitation Data'!$G$12,0,10*ROW('Sanitation Data'!G174))),'Data Summary'!DD180="Yes"),OFFSET('Sanitation Data'!$G$12,0,10*ROW('Sanitation Data'!G174)),NA())</f>
        <v>#N/A</v>
      </c>
      <c r="AP180" s="100" t="e">
        <f ca="true">+IF(AND(ISNUMBER(OFFSET('Sanitation Data'!$H$4,0,10*ROW('Sanitation Data'!H174))),'Data Summary'!DE180="Yes"),100-OFFSET('Sanitation Data'!$H$4,0,10*ROW('Sanitation Data'!H174)),NA())</f>
        <v>#N/A</v>
      </c>
      <c r="AQ180" s="100" t="e">
        <f ca="true">+IF(AND(ISNUMBER(OFFSET('Sanitation Data'!$H$6,0,10*ROW('Sanitation Data'!H174))),'Data Summary'!DF180="Yes"),OFFSET('Sanitation Data'!$H$6,0,10*ROW('Sanitation Data'!H174)),NA())</f>
        <v>#N/A</v>
      </c>
      <c r="AR180" s="100" t="e">
        <f ca="true">+IF(AND(ISNUMBER(OFFSET('Sanitation Data'!$H$10,0,10*ROW('Sanitation Data'!H174))),'Data Summary'!DG180="Yes"),OFFSET('Sanitation Data'!$H$10,0,10*ROW('Sanitation Data'!H174)),NA())</f>
        <v>#N/A</v>
      </c>
      <c r="AS180" s="100" t="e">
        <f ca="true">+IF(AND(ISNUMBER(OFFSET('Sanitation Data'!$H$11,0,10*ROW('Sanitation Data'!H174))),'Data Summary'!DH180="Yes"),OFFSET('Sanitation Data'!$H$11,0,10*ROW('Sanitation Data'!H174)),NA())</f>
        <v>#N/A</v>
      </c>
      <c r="AT180" s="100" t="e">
        <f ca="true">+IF(AND(ISNUMBER(OFFSET('Sanitation Data'!$H$12,0,10*ROW('Sanitation Data'!H174))),'Data Summary'!DI180="Yes"),OFFSET('Sanitation Data'!$H$12,0,10*ROW('Sanitation Data'!H174)),NA())</f>
        <v>#N/A</v>
      </c>
      <c r="AU180" s="100" t="e">
        <f ca="true">+IF(AND(ISNUMBER(OFFSET('Sanitation Data'!$I$4,0,10*ROW('Sanitation Data'!I174))),'Data Summary'!DJ180="Yes"),100-OFFSET('Sanitation Data'!$I$4,0,10*ROW('Sanitation Data'!I174)),NA())</f>
        <v>#N/A</v>
      </c>
      <c r="AV180" s="100" t="e">
        <f ca="true">+IF(AND(ISNUMBER(OFFSET('Sanitation Data'!$I$6,0,10*ROW('Sanitation Data'!I174))),'Data Summary'!DK180="Yes"),OFFSET('Sanitation Data'!$I$6,0,10*ROW('Sanitation Data'!I174)),NA())</f>
        <v>#N/A</v>
      </c>
      <c r="AW180" s="100" t="e">
        <f ca="true">+IF(AND(ISNUMBER(OFFSET('Sanitation Data'!$I$10,0,10*ROW('Sanitation Data'!I174))),'Data Summary'!DL180="Yes"),OFFSET('Sanitation Data'!$I$10,0,10*ROW('Sanitation Data'!I174)),NA())</f>
        <v>#N/A</v>
      </c>
      <c r="AX180" s="100" t="e">
        <f ca="true">+IF(AND(ISNUMBER(OFFSET('Sanitation Data'!$I$11,0,10*ROW('Sanitation Data'!I174))),'Data Summary'!DM180="Yes"),OFFSET('Sanitation Data'!$I$11,0,10*ROW('Sanitation Data'!I174)),NA())</f>
        <v>#N/A</v>
      </c>
      <c r="AY180" s="100" t="e">
        <f ca="true">+IF(AND(ISNUMBER(OFFSET('Sanitation Data'!$I$12,0,10*ROW('Sanitation Data'!I174))),'Data Summary'!DN180="Yes"),OFFSET('Sanitation Data'!$I$12,0,10*ROW('Sanitation Data'!I174)),NA())</f>
        <v>#N/A</v>
      </c>
      <c r="AZ180" s="101" t="e">
        <f ca="true">+IF(AND(ISNUMBER(OFFSET('Hygiene Data'!$D$5,0,10*ROW('Hygiene Data'!D174))),'Data Summary'!DO180="Yes"),OFFSET('Hygiene Data'!$D$5,0,10*ROW('Hygiene Data'!D174)),NA())</f>
        <v>#N/A</v>
      </c>
      <c r="BA180" s="101" t="e">
        <f ca="true">+IF(AND(ISNUMBER(OFFSET('Hygiene Data'!$D$7,0,10*ROW('Hygiene Data'!D174))),'Data Summary'!DP180="Yes"),OFFSET('Hygiene Data'!$D$7,0,10*ROW('Hygiene Data'!D174)),NA())</f>
        <v>#N/A</v>
      </c>
      <c r="BB180" s="101" t="e">
        <f ca="true">+IF(AND(ISNUMBER(OFFSET('Hygiene Data'!$D$9,0,10*ROW('Hygiene Data'!D174))),'Data Summary'!DQ180="Yes"),OFFSET('Hygiene Data'!$D$9,0,10*ROW('Hygiene Data'!D174)),NA())</f>
        <v>#N/A</v>
      </c>
      <c r="BC180" s="101" t="e">
        <f ca="true">+IF(AND(ISNUMBER(OFFSET('Hygiene Data'!$E$5,0,10*ROW('Hygiene Data'!E174))),'Data Summary'!DR180="Yes"),OFFSET('Hygiene Data'!$E$5,0,10*ROW('Hygiene Data'!E174)),NA())</f>
        <v>#N/A</v>
      </c>
      <c r="BD180" s="101" t="e">
        <f ca="true">+IF(AND(ISNUMBER(OFFSET('Hygiene Data'!$E$7,0,10*ROW('Hygiene Data'!E174))),'Data Summary'!DS180="Yes"),OFFSET('Hygiene Data'!$E$7,0,10*ROW('Hygiene Data'!E174)),NA())</f>
        <v>#N/A</v>
      </c>
      <c r="BE180" s="101" t="e">
        <f ca="true">+IF(AND(ISNUMBER(OFFSET('Hygiene Data'!$E$9,0,10*ROW('Hygiene Data'!E174))),'Data Summary'!DT180="Yes"),OFFSET('Hygiene Data'!$E$9,0,10*ROW('Hygiene Data'!E174)),NA())</f>
        <v>#N/A</v>
      </c>
      <c r="BF180" s="101" t="e">
        <f ca="true">+IF(AND(ISNUMBER(OFFSET('Hygiene Data'!$F$5,0,10*ROW('Hygiene Data'!F174))),'Data Summary'!DU180="Yes"),OFFSET('Hygiene Data'!$F$5,0,10*ROW('Hygiene Data'!F174)),NA())</f>
        <v>#N/A</v>
      </c>
      <c r="BG180" s="101" t="e">
        <f ca="true">+IF(AND(ISNUMBER(OFFSET('Hygiene Data'!$F$7,0,10*ROW('Hygiene Data'!F174))),'Data Summary'!DV180="Yes"),OFFSET('Hygiene Data'!$F$7,0,10*ROW('Hygiene Data'!F174)),NA())</f>
        <v>#N/A</v>
      </c>
      <c r="BH180" s="101" t="e">
        <f ca="true">+IF(AND(ISNUMBER(OFFSET('Hygiene Data'!$F$9,0,10*ROW('Hygiene Data'!F174))),'Data Summary'!DW180="Yes"),OFFSET('Hygiene Data'!$F$9,0,10*ROW('Hygiene Data'!F174)),NA())</f>
        <v>#N/A</v>
      </c>
      <c r="BI180" s="101" t="e">
        <f ca="true">+IF(AND(ISNUMBER(OFFSET('Hygiene Data'!$G$5,0,10*ROW('Hygiene Data'!G174))),'Data Summary'!DX180="Yes"),OFFSET('Hygiene Data'!$G$5,0,10*ROW('Hygiene Data'!G174)),NA())</f>
        <v>#N/A</v>
      </c>
      <c r="BJ180" s="101" t="e">
        <f ca="true">+IF(AND(ISNUMBER(OFFSET('Hygiene Data'!$G$7,0,10*ROW('Hygiene Data'!G174))),'Data Summary'!DY180="Yes"),OFFSET('Hygiene Data'!$G$7,0,10*ROW('Hygiene Data'!G174)),NA())</f>
        <v>#N/A</v>
      </c>
      <c r="BK180" s="101" t="e">
        <f ca="true">+IF(AND(ISNUMBER(OFFSET('Hygiene Data'!$G$9,0,10*ROW('Hygiene Data'!G174))),'Data Summary'!DZ180="Yes"),OFFSET('Hygiene Data'!$G$9,0,10*ROW('Hygiene Data'!G174)),NA())</f>
        <v>#N/A</v>
      </c>
      <c r="BL180" s="101" t="e">
        <f ca="true">+IF(AND(ISNUMBER(OFFSET('Hygiene Data'!$H$5,0,10*ROW('Hygiene Data'!H174))),'Data Summary'!EA180="Yes"),OFFSET('Hygiene Data'!$H$5,0,10*ROW('Hygiene Data'!H174)),NA())</f>
        <v>#N/A</v>
      </c>
      <c r="BM180" s="101" t="e">
        <f ca="true">+IF(AND(ISNUMBER(OFFSET('Hygiene Data'!$H$7,0,10*ROW('Hygiene Data'!H174))),'Data Summary'!EB180="Yes"),OFFSET('Hygiene Data'!$H$7,0,10*ROW('Hygiene Data'!H174)),NA())</f>
        <v>#N/A</v>
      </c>
      <c r="BN180" s="101" t="e">
        <f ca="true">+IF(AND(ISNUMBER(OFFSET('Hygiene Data'!$H$9,0,10*ROW('Hygiene Data'!H174))),'Data Summary'!EC180="Yes"),OFFSET('Hygiene Data'!$H$9,0,10*ROW('Hygiene Data'!H174)),NA())</f>
        <v>#N/A</v>
      </c>
      <c r="BO180" s="101" t="e">
        <f ca="true">+IF(AND(ISNUMBER(OFFSET('Hygiene Data'!$I$5,0,10*ROW('Hygiene Data'!I174))),'Data Summary'!ED180="Yes"),OFFSET('Hygiene Data'!$I$5,0,10*ROW('Hygiene Data'!I174)),NA())</f>
        <v>#N/A</v>
      </c>
      <c r="BP180" s="101" t="e">
        <f ca="true">+IF(AND(ISNUMBER(OFFSET('Hygiene Data'!$I$7,0,10*ROW('Hygiene Data'!I174))),'Data Summary'!EE180="Yes"),OFFSET('Hygiene Data'!$I$7,0,10*ROW('Hygiene Data'!I174)),NA())</f>
        <v>#N/A</v>
      </c>
      <c r="BQ180" s="101" t="e">
        <f ca="true">+IF(AND(ISNUMBER(OFFSET('Hygiene Data'!$I$9,0,10*ROW('Hygiene Data'!I174))),'Data Summary'!EF180="Yes"),OFFSET('Hygiene Data'!$I$9,0,10*ROW('Hygiene Data'!I174)),NA())</f>
        <v>#N/A</v>
      </c>
    </row>
    <row xmlns:x14ac="http://schemas.microsoft.com/office/spreadsheetml/2009/9/ac" r="181" x14ac:dyDescent="0.2">
      <c r="A181" s="362" t="e">
        <f ca="true">+RIGHT('Data Summary'!A181,LEN('Data Summary'!A181)-9)</f>
        <v>#VALUE!</v>
      </c>
      <c r="B181" s="38" t="str">
        <f ca="true">+IF(ISTEXT('Data Summary'!B181),'Data Summary'!B181,"")</f>
        <v/>
      </c>
      <c r="C181" s="361" t="e">
        <f ca="true">+VALUE('Data Summary'!C181)</f>
        <v>#VALUE!</v>
      </c>
      <c r="D181" s="99" t="e">
        <f ca="true">+IF(AND(ISNUMBER(OFFSET('Water Data'!$D$4,0,10*ROW('Water Data'!D175))),'Data Summary'!BS181="Yes"),100-OFFSET('Water Data'!$D$4,0,10*ROW('Water Data'!D175)),NA())</f>
        <v>#N/A</v>
      </c>
      <c r="E181" s="99" t="e">
        <f ca="true">+IF(AND(ISNUMBER(OFFSET('Water Data'!$D$6,0,10*ROW('Water Data'!D175))),'Data Summary'!BT181="Yes"),OFFSET('Water Data'!$D$6,0,10*ROW('Water Data'!D175)),NA())</f>
        <v>#N/A</v>
      </c>
      <c r="F181" s="99" t="e">
        <f ca="true">+IF(AND(ISNUMBER(OFFSET('Water Data'!$D$9,0,10*ROW('Water Data'!D175))),'Data Summary'!BU181="Yes"),OFFSET('Water Data'!$D$9,0,10*ROW('Water Data'!D175)),NA())</f>
        <v>#N/A</v>
      </c>
      <c r="G181" s="99" t="e">
        <f ca="true">+IF(AND(ISNUMBER(OFFSET('Water Data'!$E$4,0,10*ROW('Water Data'!E175))),'Data Summary'!BV181="Yes"),100-OFFSET('Water Data'!$E$4,0,10*ROW('Water Data'!E175)),NA())</f>
        <v>#N/A</v>
      </c>
      <c r="H181" s="99" t="e">
        <f ca="true">+IF(AND(ISNUMBER(OFFSET('Water Data'!$E$6,0,10*ROW('Water Data'!E175))),'Data Summary'!BW181="Yes"),OFFSET('Water Data'!$E$6,0,10*ROW('Water Data'!E175)),NA())</f>
        <v>#N/A</v>
      </c>
      <c r="I181" s="99" t="e">
        <f ca="true">+IF(AND(ISNUMBER(OFFSET('Water Data'!$E$9,0,10*ROW('Water Data'!E175))),'Data Summary'!BX181="Yes"),OFFSET('Water Data'!$E$9,0,10*ROW('Water Data'!E175)),NA())</f>
        <v>#N/A</v>
      </c>
      <c r="J181" s="99" t="e">
        <f ca="true">+IF(AND(ISNUMBER(OFFSET('Water Data'!$F$4,0,10*ROW('Water Data'!F175))),'Data Summary'!BY181="Yes"),100-OFFSET('Water Data'!$F$4,0,10*ROW('Water Data'!F175)),NA())</f>
        <v>#N/A</v>
      </c>
      <c r="K181" s="99" t="e">
        <f ca="true">+IF(AND(ISNUMBER(OFFSET('Water Data'!$F$6,0,10*ROW('Water Data'!F175))),'Data Summary'!BZ181="Yes"),OFFSET('Water Data'!$F$6,0,10*ROW('Water Data'!F175)),NA())</f>
        <v>#N/A</v>
      </c>
      <c r="L181" s="99" t="e">
        <f ca="true">+IF(AND(ISNUMBER(OFFSET('Water Data'!$F$9,0,10*ROW('Water Data'!F175))),'Data Summary'!CA181="Yes"),OFFSET('Water Data'!$F$9,0,10*ROW('Water Data'!F175)),NA())</f>
        <v>#N/A</v>
      </c>
      <c r="M181" s="99" t="e">
        <f ca="true">+IF(AND(ISNUMBER(OFFSET('Water Data'!$G$4,0,10*ROW('Water Data'!G175))),'Data Summary'!CB181="Yes"),100-OFFSET('Water Data'!$G$4,0,10*ROW('Water Data'!G175)),NA())</f>
        <v>#N/A</v>
      </c>
      <c r="N181" s="99" t="e">
        <f ca="true">+IF(AND(ISNUMBER(OFFSET('Water Data'!$G$6,0,10*ROW('Water Data'!G175))),'Data Summary'!CC181="Yes"),OFFSET('Water Data'!$G$6,0,10*ROW('Water Data'!G175)),NA())</f>
        <v>#N/A</v>
      </c>
      <c r="O181" s="99" t="e">
        <f ca="true">+IF(AND(ISNUMBER(OFFSET('Water Data'!$G$9,0,10*ROW('Water Data'!G175))),'Data Summary'!CD181="Yes"),OFFSET('Water Data'!$G$9,0,10*ROW('Water Data'!G175)),NA())</f>
        <v>#N/A</v>
      </c>
      <c r="P181" s="99" t="e">
        <f ca="true">+IF(AND(ISNUMBER(OFFSET('Water Data'!$H$4,0,10*ROW('Water Data'!H175))),'Data Summary'!CE181="Yes"),100-OFFSET('Water Data'!$H$4,0,10*ROW('Water Data'!H175)),NA())</f>
        <v>#N/A</v>
      </c>
      <c r="Q181" s="99" t="e">
        <f ca="true">+IF(AND(ISNUMBER(OFFSET('Water Data'!$H$6,0,10*ROW('Water Data'!H175))),'Data Summary'!CF181="Yes"),OFFSET('Water Data'!$H$6,0,10*ROW('Water Data'!H175)),NA())</f>
        <v>#N/A</v>
      </c>
      <c r="R181" s="99" t="e">
        <f ca="true">+IF(AND(ISNUMBER(OFFSET('Water Data'!$H$9,0,10*ROW('Water Data'!H175))),'Data Summary'!CG181="Yes"),OFFSET('Water Data'!$H$9,0,10*ROW('Water Data'!H175)),NA())</f>
        <v>#N/A</v>
      </c>
      <c r="S181" s="99" t="e">
        <f ca="true">+IF(AND(ISNUMBER(OFFSET('Water Data'!$I$4,0,10*ROW('Water Data'!I175))),'Data Summary'!CH181="Yes"),100-OFFSET('Water Data'!$I$4,0,10*ROW('Water Data'!I175)),NA())</f>
        <v>#N/A</v>
      </c>
      <c r="T181" s="99" t="e">
        <f ca="true">+IF(AND(ISNUMBER(OFFSET('Water Data'!$I$6,0,10*ROW('Water Data'!I175))),'Data Summary'!CI181="Yes"),OFFSET('Water Data'!$I$6,0,10*ROW('Water Data'!I175)),NA())</f>
        <v>#N/A</v>
      </c>
      <c r="U181" s="99" t="e">
        <f ca="true">+IF(AND(ISNUMBER(OFFSET('Water Data'!$I$9,0,10*ROW('Water Data'!I175))),'Data Summary'!CJ181="Yes"),OFFSET('Water Data'!$I$9,0,10*ROW('Water Data'!I175)),NA())</f>
        <v>#N/A</v>
      </c>
      <c r="V181" s="100" t="e">
        <f ca="true">+IF(AND(ISNUMBER(OFFSET('Sanitation Data'!$D$4,0,10*ROW('Sanitation Data'!D175))),'Data Summary'!CK181="Yes"),100-OFFSET('Sanitation Data'!$D$4,0,10*ROW('Sanitation Data'!D175)),NA())</f>
        <v>#N/A</v>
      </c>
      <c r="W181" s="100" t="e">
        <f ca="true">+IF(AND(ISNUMBER(OFFSET('Sanitation Data'!$D$6,0,10*ROW('Sanitation Data'!D175))),'Data Summary'!CL181="Yes"),OFFSET('Sanitation Data'!$D$6,0,10*ROW('Sanitation Data'!D175)),NA())</f>
        <v>#N/A</v>
      </c>
      <c r="X181" s="100" t="e">
        <f ca="true">+IF(AND(ISNUMBER(OFFSET('Sanitation Data'!$D$10,0,10*ROW('Sanitation Data'!D175))),'Data Summary'!CM181="Yes"),OFFSET('Sanitation Data'!$D$10,0,10*ROW('Sanitation Data'!D175)),NA())</f>
        <v>#N/A</v>
      </c>
      <c r="Y181" s="100" t="e">
        <f ca="true">+IF(AND(ISNUMBER(OFFSET('Sanitation Data'!$D$11,0,10*ROW('Sanitation Data'!D175))),'Data Summary'!CN181="Yes"),OFFSET('Sanitation Data'!$D$11,0,10*ROW('Sanitation Data'!D175)),NA())</f>
        <v>#N/A</v>
      </c>
      <c r="Z181" s="100" t="e">
        <f ca="true">+IF(AND(ISNUMBER(OFFSET('Sanitation Data'!$D$12,0,10*ROW('Sanitation Data'!D175))),'Data Summary'!CO181="Yes"),OFFSET('Sanitation Data'!$D$12,0,10*ROW('Sanitation Data'!D175)),NA())</f>
        <v>#N/A</v>
      </c>
      <c r="AA181" s="100" t="e">
        <f ca="true">+IF(AND(ISNUMBER(OFFSET('Sanitation Data'!$E$4,0,10*ROW('Sanitation Data'!E175))),'Data Summary'!CP181="Yes"),100-OFFSET('Sanitation Data'!$E$4,0,10*ROW('Sanitation Data'!E175)),NA())</f>
        <v>#N/A</v>
      </c>
      <c r="AB181" s="100" t="e">
        <f ca="true">+IF(AND(ISNUMBER(OFFSET('Sanitation Data'!$E$6,0,10*ROW('Sanitation Data'!E175))),'Data Summary'!CQ181="Yes"),OFFSET('Sanitation Data'!$E$6,0,10*ROW('Sanitation Data'!E175)),NA())</f>
        <v>#N/A</v>
      </c>
      <c r="AC181" s="100" t="e">
        <f ca="true">+IF(AND(ISNUMBER(OFFSET('Sanitation Data'!$E$10,0,10*ROW('Sanitation Data'!E175))),'Data Summary'!CR181="Yes"),OFFSET('Sanitation Data'!$E$10,0,10*ROW('Sanitation Data'!E175)),NA())</f>
        <v>#N/A</v>
      </c>
      <c r="AD181" s="100" t="e">
        <f ca="true">+IF(AND(ISNUMBER(OFFSET('Sanitation Data'!$E$11,0,10*ROW('Sanitation Data'!E175))),'Data Summary'!CS181="Yes"),OFFSET('Sanitation Data'!$E$11,0,10*ROW('Sanitation Data'!E175)),NA())</f>
        <v>#N/A</v>
      </c>
      <c r="AE181" s="100" t="e">
        <f ca="true">+IF(AND(ISNUMBER(OFFSET('Sanitation Data'!$E$12,0,10*ROW('Sanitation Data'!E175))),'Data Summary'!CT181="Yes"),OFFSET('Sanitation Data'!$E$12,0,10*ROW('Sanitation Data'!E175)),NA())</f>
        <v>#N/A</v>
      </c>
      <c r="AF181" s="100" t="e">
        <f ca="true">+IF(AND(ISNUMBER(OFFSET('Sanitation Data'!$F$4,0,10*ROW('Sanitation Data'!F175))),'Data Summary'!CU181="Yes"),100-OFFSET('Sanitation Data'!$F$4,0,10*ROW('Sanitation Data'!F175)),NA())</f>
        <v>#N/A</v>
      </c>
      <c r="AG181" s="100" t="e">
        <f ca="true">+IF(AND(ISNUMBER(OFFSET('Sanitation Data'!$F$6,0,10*ROW('Sanitation Data'!F175))),'Data Summary'!CV181="Yes"),OFFSET('Sanitation Data'!$F$6,0,10*ROW('Sanitation Data'!F175)),NA())</f>
        <v>#N/A</v>
      </c>
      <c r="AH181" s="100" t="e">
        <f ca="true">+IF(AND(ISNUMBER(OFFSET('Sanitation Data'!$F$10,0,10*ROW('Sanitation Data'!F175))),'Data Summary'!CW181="Yes"),OFFSET('Sanitation Data'!$F$10,0,10*ROW('Sanitation Data'!F175)),NA())</f>
        <v>#N/A</v>
      </c>
      <c r="AI181" s="100" t="e">
        <f ca="true">+IF(AND(ISNUMBER(OFFSET('Sanitation Data'!$F$11,0,10*ROW('Sanitation Data'!F175))),'Data Summary'!CX181="Yes"),OFFSET('Sanitation Data'!$F$11,0,10*ROW('Sanitation Data'!F175)),NA())</f>
        <v>#N/A</v>
      </c>
      <c r="AJ181" s="100" t="e">
        <f ca="true">+IF(AND(ISNUMBER(OFFSET('Sanitation Data'!$F$12,0,10*ROW('Sanitation Data'!F175))),'Data Summary'!CY181="Yes"),OFFSET('Sanitation Data'!$F$12,0,10*ROW('Sanitation Data'!F175)),NA())</f>
        <v>#N/A</v>
      </c>
      <c r="AK181" s="100" t="e">
        <f ca="true">+IF(AND(ISNUMBER(OFFSET('Sanitation Data'!$G$4,0,10*ROW('Sanitation Data'!G175))),'Data Summary'!CZ181="Yes"),100-OFFSET('Sanitation Data'!$G$4,0,10*ROW('Sanitation Data'!G175)),NA())</f>
        <v>#N/A</v>
      </c>
      <c r="AL181" s="100" t="e">
        <f ca="true">+IF(AND(ISNUMBER(OFFSET('Sanitation Data'!$G$6,0,10*ROW('Sanitation Data'!G175))),'Data Summary'!DA181="Yes"),OFFSET('Sanitation Data'!$G$6,0,10*ROW('Sanitation Data'!G175)),NA())</f>
        <v>#N/A</v>
      </c>
      <c r="AM181" s="100" t="e">
        <f ca="true">+IF(AND(ISNUMBER(OFFSET('Sanitation Data'!$G$10,0,10*ROW('Sanitation Data'!G175))),'Data Summary'!DB181="Yes"),OFFSET('Sanitation Data'!$G$10,0,10*ROW('Sanitation Data'!G175)),NA())</f>
        <v>#N/A</v>
      </c>
      <c r="AN181" s="100" t="e">
        <f ca="true">+IF(AND(ISNUMBER(OFFSET('Sanitation Data'!$G$11,0,10*ROW('Sanitation Data'!G175))),'Data Summary'!DC181="Yes"),OFFSET('Sanitation Data'!$G$11,0,10*ROW('Sanitation Data'!G175)),NA())</f>
        <v>#N/A</v>
      </c>
      <c r="AO181" s="100" t="e">
        <f ca="true">+IF(AND(ISNUMBER(OFFSET('Sanitation Data'!$G$12,0,10*ROW('Sanitation Data'!G175))),'Data Summary'!DD181="Yes"),OFFSET('Sanitation Data'!$G$12,0,10*ROW('Sanitation Data'!G175)),NA())</f>
        <v>#N/A</v>
      </c>
      <c r="AP181" s="100" t="e">
        <f ca="true">+IF(AND(ISNUMBER(OFFSET('Sanitation Data'!$H$4,0,10*ROW('Sanitation Data'!H175))),'Data Summary'!DE181="Yes"),100-OFFSET('Sanitation Data'!$H$4,0,10*ROW('Sanitation Data'!H175)),NA())</f>
        <v>#N/A</v>
      </c>
      <c r="AQ181" s="100" t="e">
        <f ca="true">+IF(AND(ISNUMBER(OFFSET('Sanitation Data'!$H$6,0,10*ROW('Sanitation Data'!H175))),'Data Summary'!DF181="Yes"),OFFSET('Sanitation Data'!$H$6,0,10*ROW('Sanitation Data'!H175)),NA())</f>
        <v>#N/A</v>
      </c>
      <c r="AR181" s="100" t="e">
        <f ca="true">+IF(AND(ISNUMBER(OFFSET('Sanitation Data'!$H$10,0,10*ROW('Sanitation Data'!H175))),'Data Summary'!DG181="Yes"),OFFSET('Sanitation Data'!$H$10,0,10*ROW('Sanitation Data'!H175)),NA())</f>
        <v>#N/A</v>
      </c>
      <c r="AS181" s="100" t="e">
        <f ca="true">+IF(AND(ISNUMBER(OFFSET('Sanitation Data'!$H$11,0,10*ROW('Sanitation Data'!H175))),'Data Summary'!DH181="Yes"),OFFSET('Sanitation Data'!$H$11,0,10*ROW('Sanitation Data'!H175)),NA())</f>
        <v>#N/A</v>
      </c>
      <c r="AT181" s="100" t="e">
        <f ca="true">+IF(AND(ISNUMBER(OFFSET('Sanitation Data'!$H$12,0,10*ROW('Sanitation Data'!H175))),'Data Summary'!DI181="Yes"),OFFSET('Sanitation Data'!$H$12,0,10*ROW('Sanitation Data'!H175)),NA())</f>
        <v>#N/A</v>
      </c>
      <c r="AU181" s="100" t="e">
        <f ca="true">+IF(AND(ISNUMBER(OFFSET('Sanitation Data'!$I$4,0,10*ROW('Sanitation Data'!I175))),'Data Summary'!DJ181="Yes"),100-OFFSET('Sanitation Data'!$I$4,0,10*ROW('Sanitation Data'!I175)),NA())</f>
        <v>#N/A</v>
      </c>
      <c r="AV181" s="100" t="e">
        <f ca="true">+IF(AND(ISNUMBER(OFFSET('Sanitation Data'!$I$6,0,10*ROW('Sanitation Data'!I175))),'Data Summary'!DK181="Yes"),OFFSET('Sanitation Data'!$I$6,0,10*ROW('Sanitation Data'!I175)),NA())</f>
        <v>#N/A</v>
      </c>
      <c r="AW181" s="100" t="e">
        <f ca="true">+IF(AND(ISNUMBER(OFFSET('Sanitation Data'!$I$10,0,10*ROW('Sanitation Data'!I175))),'Data Summary'!DL181="Yes"),OFFSET('Sanitation Data'!$I$10,0,10*ROW('Sanitation Data'!I175)),NA())</f>
        <v>#N/A</v>
      </c>
      <c r="AX181" s="100" t="e">
        <f ca="true">+IF(AND(ISNUMBER(OFFSET('Sanitation Data'!$I$11,0,10*ROW('Sanitation Data'!I175))),'Data Summary'!DM181="Yes"),OFFSET('Sanitation Data'!$I$11,0,10*ROW('Sanitation Data'!I175)),NA())</f>
        <v>#N/A</v>
      </c>
      <c r="AY181" s="100" t="e">
        <f ca="true">+IF(AND(ISNUMBER(OFFSET('Sanitation Data'!$I$12,0,10*ROW('Sanitation Data'!I175))),'Data Summary'!DN181="Yes"),OFFSET('Sanitation Data'!$I$12,0,10*ROW('Sanitation Data'!I175)),NA())</f>
        <v>#N/A</v>
      </c>
      <c r="AZ181" s="101" t="e">
        <f ca="true">+IF(AND(ISNUMBER(OFFSET('Hygiene Data'!$D$5,0,10*ROW('Hygiene Data'!D175))),'Data Summary'!DO181="Yes"),OFFSET('Hygiene Data'!$D$5,0,10*ROW('Hygiene Data'!D175)),NA())</f>
        <v>#N/A</v>
      </c>
      <c r="BA181" s="101" t="e">
        <f ca="true">+IF(AND(ISNUMBER(OFFSET('Hygiene Data'!$D$7,0,10*ROW('Hygiene Data'!D175))),'Data Summary'!DP181="Yes"),OFFSET('Hygiene Data'!$D$7,0,10*ROW('Hygiene Data'!D175)),NA())</f>
        <v>#N/A</v>
      </c>
      <c r="BB181" s="101" t="e">
        <f ca="true">+IF(AND(ISNUMBER(OFFSET('Hygiene Data'!$D$9,0,10*ROW('Hygiene Data'!D175))),'Data Summary'!DQ181="Yes"),OFFSET('Hygiene Data'!$D$9,0,10*ROW('Hygiene Data'!D175)),NA())</f>
        <v>#N/A</v>
      </c>
      <c r="BC181" s="101" t="e">
        <f ca="true">+IF(AND(ISNUMBER(OFFSET('Hygiene Data'!$E$5,0,10*ROW('Hygiene Data'!E175))),'Data Summary'!DR181="Yes"),OFFSET('Hygiene Data'!$E$5,0,10*ROW('Hygiene Data'!E175)),NA())</f>
        <v>#N/A</v>
      </c>
      <c r="BD181" s="101" t="e">
        <f ca="true">+IF(AND(ISNUMBER(OFFSET('Hygiene Data'!$E$7,0,10*ROW('Hygiene Data'!E175))),'Data Summary'!DS181="Yes"),OFFSET('Hygiene Data'!$E$7,0,10*ROW('Hygiene Data'!E175)),NA())</f>
        <v>#N/A</v>
      </c>
      <c r="BE181" s="101" t="e">
        <f ca="true">+IF(AND(ISNUMBER(OFFSET('Hygiene Data'!$E$9,0,10*ROW('Hygiene Data'!E175))),'Data Summary'!DT181="Yes"),OFFSET('Hygiene Data'!$E$9,0,10*ROW('Hygiene Data'!E175)),NA())</f>
        <v>#N/A</v>
      </c>
      <c r="BF181" s="101" t="e">
        <f ca="true">+IF(AND(ISNUMBER(OFFSET('Hygiene Data'!$F$5,0,10*ROW('Hygiene Data'!F175))),'Data Summary'!DU181="Yes"),OFFSET('Hygiene Data'!$F$5,0,10*ROW('Hygiene Data'!F175)),NA())</f>
        <v>#N/A</v>
      </c>
      <c r="BG181" s="101" t="e">
        <f ca="true">+IF(AND(ISNUMBER(OFFSET('Hygiene Data'!$F$7,0,10*ROW('Hygiene Data'!F175))),'Data Summary'!DV181="Yes"),OFFSET('Hygiene Data'!$F$7,0,10*ROW('Hygiene Data'!F175)),NA())</f>
        <v>#N/A</v>
      </c>
      <c r="BH181" s="101" t="e">
        <f ca="true">+IF(AND(ISNUMBER(OFFSET('Hygiene Data'!$F$9,0,10*ROW('Hygiene Data'!F175))),'Data Summary'!DW181="Yes"),OFFSET('Hygiene Data'!$F$9,0,10*ROW('Hygiene Data'!F175)),NA())</f>
        <v>#N/A</v>
      </c>
      <c r="BI181" s="101" t="e">
        <f ca="true">+IF(AND(ISNUMBER(OFFSET('Hygiene Data'!$G$5,0,10*ROW('Hygiene Data'!G175))),'Data Summary'!DX181="Yes"),OFFSET('Hygiene Data'!$G$5,0,10*ROW('Hygiene Data'!G175)),NA())</f>
        <v>#N/A</v>
      </c>
      <c r="BJ181" s="101" t="e">
        <f ca="true">+IF(AND(ISNUMBER(OFFSET('Hygiene Data'!$G$7,0,10*ROW('Hygiene Data'!G175))),'Data Summary'!DY181="Yes"),OFFSET('Hygiene Data'!$G$7,0,10*ROW('Hygiene Data'!G175)),NA())</f>
        <v>#N/A</v>
      </c>
      <c r="BK181" s="101" t="e">
        <f ca="true">+IF(AND(ISNUMBER(OFFSET('Hygiene Data'!$G$9,0,10*ROW('Hygiene Data'!G175))),'Data Summary'!DZ181="Yes"),OFFSET('Hygiene Data'!$G$9,0,10*ROW('Hygiene Data'!G175)),NA())</f>
        <v>#N/A</v>
      </c>
      <c r="BL181" s="101" t="e">
        <f ca="true">+IF(AND(ISNUMBER(OFFSET('Hygiene Data'!$H$5,0,10*ROW('Hygiene Data'!H175))),'Data Summary'!EA181="Yes"),OFFSET('Hygiene Data'!$H$5,0,10*ROW('Hygiene Data'!H175)),NA())</f>
        <v>#N/A</v>
      </c>
      <c r="BM181" s="101" t="e">
        <f ca="true">+IF(AND(ISNUMBER(OFFSET('Hygiene Data'!$H$7,0,10*ROW('Hygiene Data'!H175))),'Data Summary'!EB181="Yes"),OFFSET('Hygiene Data'!$H$7,0,10*ROW('Hygiene Data'!H175)),NA())</f>
        <v>#N/A</v>
      </c>
      <c r="BN181" s="101" t="e">
        <f ca="true">+IF(AND(ISNUMBER(OFFSET('Hygiene Data'!$H$9,0,10*ROW('Hygiene Data'!H175))),'Data Summary'!EC181="Yes"),OFFSET('Hygiene Data'!$H$9,0,10*ROW('Hygiene Data'!H175)),NA())</f>
        <v>#N/A</v>
      </c>
      <c r="BO181" s="101" t="e">
        <f ca="true">+IF(AND(ISNUMBER(OFFSET('Hygiene Data'!$I$5,0,10*ROW('Hygiene Data'!I175))),'Data Summary'!ED181="Yes"),OFFSET('Hygiene Data'!$I$5,0,10*ROW('Hygiene Data'!I175)),NA())</f>
        <v>#N/A</v>
      </c>
      <c r="BP181" s="101" t="e">
        <f ca="true">+IF(AND(ISNUMBER(OFFSET('Hygiene Data'!$I$7,0,10*ROW('Hygiene Data'!I175))),'Data Summary'!EE181="Yes"),OFFSET('Hygiene Data'!$I$7,0,10*ROW('Hygiene Data'!I175)),NA())</f>
        <v>#N/A</v>
      </c>
      <c r="BQ181" s="101" t="e">
        <f ca="true">+IF(AND(ISNUMBER(OFFSET('Hygiene Data'!$I$9,0,10*ROW('Hygiene Data'!I175))),'Data Summary'!EF181="Yes"),OFFSET('Hygiene Data'!$I$9,0,10*ROW('Hygiene Data'!I175)),NA())</f>
        <v>#N/A</v>
      </c>
    </row>
    <row xmlns:x14ac="http://schemas.microsoft.com/office/spreadsheetml/2009/9/ac" r="182" x14ac:dyDescent="0.2">
      <c r="A182" s="362" t="e">
        <f ca="true">+RIGHT('Data Summary'!A182,LEN('Data Summary'!A182)-9)</f>
        <v>#VALUE!</v>
      </c>
      <c r="B182" s="38" t="str">
        <f ca="true">+IF(ISTEXT('Data Summary'!B182),'Data Summary'!B182,"")</f>
        <v/>
      </c>
      <c r="C182" s="361" t="e">
        <f ca="true">+VALUE('Data Summary'!C182)</f>
        <v>#VALUE!</v>
      </c>
      <c r="D182" s="99" t="e">
        <f ca="true">+IF(AND(ISNUMBER(OFFSET('Water Data'!$D$4,0,10*ROW('Water Data'!D176))),'Data Summary'!BS182="Yes"),100-OFFSET('Water Data'!$D$4,0,10*ROW('Water Data'!D176)),NA())</f>
        <v>#N/A</v>
      </c>
      <c r="E182" s="99" t="e">
        <f ca="true">+IF(AND(ISNUMBER(OFFSET('Water Data'!$D$6,0,10*ROW('Water Data'!D176))),'Data Summary'!BT182="Yes"),OFFSET('Water Data'!$D$6,0,10*ROW('Water Data'!D176)),NA())</f>
        <v>#N/A</v>
      </c>
      <c r="F182" s="99" t="e">
        <f ca="true">+IF(AND(ISNUMBER(OFFSET('Water Data'!$D$9,0,10*ROW('Water Data'!D176))),'Data Summary'!BU182="Yes"),OFFSET('Water Data'!$D$9,0,10*ROW('Water Data'!D176)),NA())</f>
        <v>#N/A</v>
      </c>
      <c r="G182" s="99" t="e">
        <f ca="true">+IF(AND(ISNUMBER(OFFSET('Water Data'!$E$4,0,10*ROW('Water Data'!E176))),'Data Summary'!BV182="Yes"),100-OFFSET('Water Data'!$E$4,0,10*ROW('Water Data'!E176)),NA())</f>
        <v>#N/A</v>
      </c>
      <c r="H182" s="99" t="e">
        <f ca="true">+IF(AND(ISNUMBER(OFFSET('Water Data'!$E$6,0,10*ROW('Water Data'!E176))),'Data Summary'!BW182="Yes"),OFFSET('Water Data'!$E$6,0,10*ROW('Water Data'!E176)),NA())</f>
        <v>#N/A</v>
      </c>
      <c r="I182" s="99" t="e">
        <f ca="true">+IF(AND(ISNUMBER(OFFSET('Water Data'!$E$9,0,10*ROW('Water Data'!E176))),'Data Summary'!BX182="Yes"),OFFSET('Water Data'!$E$9,0,10*ROW('Water Data'!E176)),NA())</f>
        <v>#N/A</v>
      </c>
      <c r="J182" s="99" t="e">
        <f ca="true">+IF(AND(ISNUMBER(OFFSET('Water Data'!$F$4,0,10*ROW('Water Data'!F176))),'Data Summary'!BY182="Yes"),100-OFFSET('Water Data'!$F$4,0,10*ROW('Water Data'!F176)),NA())</f>
        <v>#N/A</v>
      </c>
      <c r="K182" s="99" t="e">
        <f ca="true">+IF(AND(ISNUMBER(OFFSET('Water Data'!$F$6,0,10*ROW('Water Data'!F176))),'Data Summary'!BZ182="Yes"),OFFSET('Water Data'!$F$6,0,10*ROW('Water Data'!F176)),NA())</f>
        <v>#N/A</v>
      </c>
      <c r="L182" s="99" t="e">
        <f ca="true">+IF(AND(ISNUMBER(OFFSET('Water Data'!$F$9,0,10*ROW('Water Data'!F176))),'Data Summary'!CA182="Yes"),OFFSET('Water Data'!$F$9,0,10*ROW('Water Data'!F176)),NA())</f>
        <v>#N/A</v>
      </c>
      <c r="M182" s="99" t="e">
        <f ca="true">+IF(AND(ISNUMBER(OFFSET('Water Data'!$G$4,0,10*ROW('Water Data'!G176))),'Data Summary'!CB182="Yes"),100-OFFSET('Water Data'!$G$4,0,10*ROW('Water Data'!G176)),NA())</f>
        <v>#N/A</v>
      </c>
      <c r="N182" s="99" t="e">
        <f ca="true">+IF(AND(ISNUMBER(OFFSET('Water Data'!$G$6,0,10*ROW('Water Data'!G176))),'Data Summary'!CC182="Yes"),OFFSET('Water Data'!$G$6,0,10*ROW('Water Data'!G176)),NA())</f>
        <v>#N/A</v>
      </c>
      <c r="O182" s="99" t="e">
        <f ca="true">+IF(AND(ISNUMBER(OFFSET('Water Data'!$G$9,0,10*ROW('Water Data'!G176))),'Data Summary'!CD182="Yes"),OFFSET('Water Data'!$G$9,0,10*ROW('Water Data'!G176)),NA())</f>
        <v>#N/A</v>
      </c>
      <c r="P182" s="99" t="e">
        <f ca="true">+IF(AND(ISNUMBER(OFFSET('Water Data'!$H$4,0,10*ROW('Water Data'!H176))),'Data Summary'!CE182="Yes"),100-OFFSET('Water Data'!$H$4,0,10*ROW('Water Data'!H176)),NA())</f>
        <v>#N/A</v>
      </c>
      <c r="Q182" s="99" t="e">
        <f ca="true">+IF(AND(ISNUMBER(OFFSET('Water Data'!$H$6,0,10*ROW('Water Data'!H176))),'Data Summary'!CF182="Yes"),OFFSET('Water Data'!$H$6,0,10*ROW('Water Data'!H176)),NA())</f>
        <v>#N/A</v>
      </c>
      <c r="R182" s="99" t="e">
        <f ca="true">+IF(AND(ISNUMBER(OFFSET('Water Data'!$H$9,0,10*ROW('Water Data'!H176))),'Data Summary'!CG182="Yes"),OFFSET('Water Data'!$H$9,0,10*ROW('Water Data'!H176)),NA())</f>
        <v>#N/A</v>
      </c>
      <c r="S182" s="99" t="e">
        <f ca="true">+IF(AND(ISNUMBER(OFFSET('Water Data'!$I$4,0,10*ROW('Water Data'!I176))),'Data Summary'!CH182="Yes"),100-OFFSET('Water Data'!$I$4,0,10*ROW('Water Data'!I176)),NA())</f>
        <v>#N/A</v>
      </c>
      <c r="T182" s="99" t="e">
        <f ca="true">+IF(AND(ISNUMBER(OFFSET('Water Data'!$I$6,0,10*ROW('Water Data'!I176))),'Data Summary'!CI182="Yes"),OFFSET('Water Data'!$I$6,0,10*ROW('Water Data'!I176)),NA())</f>
        <v>#N/A</v>
      </c>
      <c r="U182" s="99" t="e">
        <f ca="true">+IF(AND(ISNUMBER(OFFSET('Water Data'!$I$9,0,10*ROW('Water Data'!I176))),'Data Summary'!CJ182="Yes"),OFFSET('Water Data'!$I$9,0,10*ROW('Water Data'!I176)),NA())</f>
        <v>#N/A</v>
      </c>
      <c r="V182" s="100" t="e">
        <f ca="true">+IF(AND(ISNUMBER(OFFSET('Sanitation Data'!$D$4,0,10*ROW('Sanitation Data'!D176))),'Data Summary'!CK182="Yes"),100-OFFSET('Sanitation Data'!$D$4,0,10*ROW('Sanitation Data'!D176)),NA())</f>
        <v>#N/A</v>
      </c>
      <c r="W182" s="100" t="e">
        <f ca="true">+IF(AND(ISNUMBER(OFFSET('Sanitation Data'!$D$6,0,10*ROW('Sanitation Data'!D176))),'Data Summary'!CL182="Yes"),OFFSET('Sanitation Data'!$D$6,0,10*ROW('Sanitation Data'!D176)),NA())</f>
        <v>#N/A</v>
      </c>
      <c r="X182" s="100" t="e">
        <f ca="true">+IF(AND(ISNUMBER(OFFSET('Sanitation Data'!$D$10,0,10*ROW('Sanitation Data'!D176))),'Data Summary'!CM182="Yes"),OFFSET('Sanitation Data'!$D$10,0,10*ROW('Sanitation Data'!D176)),NA())</f>
        <v>#N/A</v>
      </c>
      <c r="Y182" s="100" t="e">
        <f ca="true">+IF(AND(ISNUMBER(OFFSET('Sanitation Data'!$D$11,0,10*ROW('Sanitation Data'!D176))),'Data Summary'!CN182="Yes"),OFFSET('Sanitation Data'!$D$11,0,10*ROW('Sanitation Data'!D176)),NA())</f>
        <v>#N/A</v>
      </c>
      <c r="Z182" s="100" t="e">
        <f ca="true">+IF(AND(ISNUMBER(OFFSET('Sanitation Data'!$D$12,0,10*ROW('Sanitation Data'!D176))),'Data Summary'!CO182="Yes"),OFFSET('Sanitation Data'!$D$12,0,10*ROW('Sanitation Data'!D176)),NA())</f>
        <v>#N/A</v>
      </c>
      <c r="AA182" s="100" t="e">
        <f ca="true">+IF(AND(ISNUMBER(OFFSET('Sanitation Data'!$E$4,0,10*ROW('Sanitation Data'!E176))),'Data Summary'!CP182="Yes"),100-OFFSET('Sanitation Data'!$E$4,0,10*ROW('Sanitation Data'!E176)),NA())</f>
        <v>#N/A</v>
      </c>
      <c r="AB182" s="100" t="e">
        <f ca="true">+IF(AND(ISNUMBER(OFFSET('Sanitation Data'!$E$6,0,10*ROW('Sanitation Data'!E176))),'Data Summary'!CQ182="Yes"),OFFSET('Sanitation Data'!$E$6,0,10*ROW('Sanitation Data'!E176)),NA())</f>
        <v>#N/A</v>
      </c>
      <c r="AC182" s="100" t="e">
        <f ca="true">+IF(AND(ISNUMBER(OFFSET('Sanitation Data'!$E$10,0,10*ROW('Sanitation Data'!E176))),'Data Summary'!CR182="Yes"),OFFSET('Sanitation Data'!$E$10,0,10*ROW('Sanitation Data'!E176)),NA())</f>
        <v>#N/A</v>
      </c>
      <c r="AD182" s="100" t="e">
        <f ca="true">+IF(AND(ISNUMBER(OFFSET('Sanitation Data'!$E$11,0,10*ROW('Sanitation Data'!E176))),'Data Summary'!CS182="Yes"),OFFSET('Sanitation Data'!$E$11,0,10*ROW('Sanitation Data'!E176)),NA())</f>
        <v>#N/A</v>
      </c>
      <c r="AE182" s="100" t="e">
        <f ca="true">+IF(AND(ISNUMBER(OFFSET('Sanitation Data'!$E$12,0,10*ROW('Sanitation Data'!E176))),'Data Summary'!CT182="Yes"),OFFSET('Sanitation Data'!$E$12,0,10*ROW('Sanitation Data'!E176)),NA())</f>
        <v>#N/A</v>
      </c>
      <c r="AF182" s="100" t="e">
        <f ca="true">+IF(AND(ISNUMBER(OFFSET('Sanitation Data'!$F$4,0,10*ROW('Sanitation Data'!F176))),'Data Summary'!CU182="Yes"),100-OFFSET('Sanitation Data'!$F$4,0,10*ROW('Sanitation Data'!F176)),NA())</f>
        <v>#N/A</v>
      </c>
      <c r="AG182" s="100" t="e">
        <f ca="true">+IF(AND(ISNUMBER(OFFSET('Sanitation Data'!$F$6,0,10*ROW('Sanitation Data'!F176))),'Data Summary'!CV182="Yes"),OFFSET('Sanitation Data'!$F$6,0,10*ROW('Sanitation Data'!F176)),NA())</f>
        <v>#N/A</v>
      </c>
      <c r="AH182" s="100" t="e">
        <f ca="true">+IF(AND(ISNUMBER(OFFSET('Sanitation Data'!$F$10,0,10*ROW('Sanitation Data'!F176))),'Data Summary'!CW182="Yes"),OFFSET('Sanitation Data'!$F$10,0,10*ROW('Sanitation Data'!F176)),NA())</f>
        <v>#N/A</v>
      </c>
      <c r="AI182" s="100" t="e">
        <f ca="true">+IF(AND(ISNUMBER(OFFSET('Sanitation Data'!$F$11,0,10*ROW('Sanitation Data'!F176))),'Data Summary'!CX182="Yes"),OFFSET('Sanitation Data'!$F$11,0,10*ROW('Sanitation Data'!F176)),NA())</f>
        <v>#N/A</v>
      </c>
      <c r="AJ182" s="100" t="e">
        <f ca="true">+IF(AND(ISNUMBER(OFFSET('Sanitation Data'!$F$12,0,10*ROW('Sanitation Data'!F176))),'Data Summary'!CY182="Yes"),OFFSET('Sanitation Data'!$F$12,0,10*ROW('Sanitation Data'!F176)),NA())</f>
        <v>#N/A</v>
      </c>
      <c r="AK182" s="100" t="e">
        <f ca="true">+IF(AND(ISNUMBER(OFFSET('Sanitation Data'!$G$4,0,10*ROW('Sanitation Data'!G176))),'Data Summary'!CZ182="Yes"),100-OFFSET('Sanitation Data'!$G$4,0,10*ROW('Sanitation Data'!G176)),NA())</f>
        <v>#N/A</v>
      </c>
      <c r="AL182" s="100" t="e">
        <f ca="true">+IF(AND(ISNUMBER(OFFSET('Sanitation Data'!$G$6,0,10*ROW('Sanitation Data'!G176))),'Data Summary'!DA182="Yes"),OFFSET('Sanitation Data'!$G$6,0,10*ROW('Sanitation Data'!G176)),NA())</f>
        <v>#N/A</v>
      </c>
      <c r="AM182" s="100" t="e">
        <f ca="true">+IF(AND(ISNUMBER(OFFSET('Sanitation Data'!$G$10,0,10*ROW('Sanitation Data'!G176))),'Data Summary'!DB182="Yes"),OFFSET('Sanitation Data'!$G$10,0,10*ROW('Sanitation Data'!G176)),NA())</f>
        <v>#N/A</v>
      </c>
      <c r="AN182" s="100" t="e">
        <f ca="true">+IF(AND(ISNUMBER(OFFSET('Sanitation Data'!$G$11,0,10*ROW('Sanitation Data'!G176))),'Data Summary'!DC182="Yes"),OFFSET('Sanitation Data'!$G$11,0,10*ROW('Sanitation Data'!G176)),NA())</f>
        <v>#N/A</v>
      </c>
      <c r="AO182" s="100" t="e">
        <f ca="true">+IF(AND(ISNUMBER(OFFSET('Sanitation Data'!$G$12,0,10*ROW('Sanitation Data'!G176))),'Data Summary'!DD182="Yes"),OFFSET('Sanitation Data'!$G$12,0,10*ROW('Sanitation Data'!G176)),NA())</f>
        <v>#N/A</v>
      </c>
      <c r="AP182" s="100" t="e">
        <f ca="true">+IF(AND(ISNUMBER(OFFSET('Sanitation Data'!$H$4,0,10*ROW('Sanitation Data'!H176))),'Data Summary'!DE182="Yes"),100-OFFSET('Sanitation Data'!$H$4,0,10*ROW('Sanitation Data'!H176)),NA())</f>
        <v>#N/A</v>
      </c>
      <c r="AQ182" s="100" t="e">
        <f ca="true">+IF(AND(ISNUMBER(OFFSET('Sanitation Data'!$H$6,0,10*ROW('Sanitation Data'!H176))),'Data Summary'!DF182="Yes"),OFFSET('Sanitation Data'!$H$6,0,10*ROW('Sanitation Data'!H176)),NA())</f>
        <v>#N/A</v>
      </c>
      <c r="AR182" s="100" t="e">
        <f ca="true">+IF(AND(ISNUMBER(OFFSET('Sanitation Data'!$H$10,0,10*ROW('Sanitation Data'!H176))),'Data Summary'!DG182="Yes"),OFFSET('Sanitation Data'!$H$10,0,10*ROW('Sanitation Data'!H176)),NA())</f>
        <v>#N/A</v>
      </c>
      <c r="AS182" s="100" t="e">
        <f ca="true">+IF(AND(ISNUMBER(OFFSET('Sanitation Data'!$H$11,0,10*ROW('Sanitation Data'!H176))),'Data Summary'!DH182="Yes"),OFFSET('Sanitation Data'!$H$11,0,10*ROW('Sanitation Data'!H176)),NA())</f>
        <v>#N/A</v>
      </c>
      <c r="AT182" s="100" t="e">
        <f ca="true">+IF(AND(ISNUMBER(OFFSET('Sanitation Data'!$H$12,0,10*ROW('Sanitation Data'!H176))),'Data Summary'!DI182="Yes"),OFFSET('Sanitation Data'!$H$12,0,10*ROW('Sanitation Data'!H176)),NA())</f>
        <v>#N/A</v>
      </c>
      <c r="AU182" s="100" t="e">
        <f ca="true">+IF(AND(ISNUMBER(OFFSET('Sanitation Data'!$I$4,0,10*ROW('Sanitation Data'!I176))),'Data Summary'!DJ182="Yes"),100-OFFSET('Sanitation Data'!$I$4,0,10*ROW('Sanitation Data'!I176)),NA())</f>
        <v>#N/A</v>
      </c>
      <c r="AV182" s="100" t="e">
        <f ca="true">+IF(AND(ISNUMBER(OFFSET('Sanitation Data'!$I$6,0,10*ROW('Sanitation Data'!I176))),'Data Summary'!DK182="Yes"),OFFSET('Sanitation Data'!$I$6,0,10*ROW('Sanitation Data'!I176)),NA())</f>
        <v>#N/A</v>
      </c>
      <c r="AW182" s="100" t="e">
        <f ca="true">+IF(AND(ISNUMBER(OFFSET('Sanitation Data'!$I$10,0,10*ROW('Sanitation Data'!I176))),'Data Summary'!DL182="Yes"),OFFSET('Sanitation Data'!$I$10,0,10*ROW('Sanitation Data'!I176)),NA())</f>
        <v>#N/A</v>
      </c>
      <c r="AX182" s="100" t="e">
        <f ca="true">+IF(AND(ISNUMBER(OFFSET('Sanitation Data'!$I$11,0,10*ROW('Sanitation Data'!I176))),'Data Summary'!DM182="Yes"),OFFSET('Sanitation Data'!$I$11,0,10*ROW('Sanitation Data'!I176)),NA())</f>
        <v>#N/A</v>
      </c>
      <c r="AY182" s="100" t="e">
        <f ca="true">+IF(AND(ISNUMBER(OFFSET('Sanitation Data'!$I$12,0,10*ROW('Sanitation Data'!I176))),'Data Summary'!DN182="Yes"),OFFSET('Sanitation Data'!$I$12,0,10*ROW('Sanitation Data'!I176)),NA())</f>
        <v>#N/A</v>
      </c>
      <c r="AZ182" s="101" t="e">
        <f ca="true">+IF(AND(ISNUMBER(OFFSET('Hygiene Data'!$D$5,0,10*ROW('Hygiene Data'!D176))),'Data Summary'!DO182="Yes"),OFFSET('Hygiene Data'!$D$5,0,10*ROW('Hygiene Data'!D176)),NA())</f>
        <v>#N/A</v>
      </c>
      <c r="BA182" s="101" t="e">
        <f ca="true">+IF(AND(ISNUMBER(OFFSET('Hygiene Data'!$D$7,0,10*ROW('Hygiene Data'!D176))),'Data Summary'!DP182="Yes"),OFFSET('Hygiene Data'!$D$7,0,10*ROW('Hygiene Data'!D176)),NA())</f>
        <v>#N/A</v>
      </c>
      <c r="BB182" s="101" t="e">
        <f ca="true">+IF(AND(ISNUMBER(OFFSET('Hygiene Data'!$D$9,0,10*ROW('Hygiene Data'!D176))),'Data Summary'!DQ182="Yes"),OFFSET('Hygiene Data'!$D$9,0,10*ROW('Hygiene Data'!D176)),NA())</f>
        <v>#N/A</v>
      </c>
      <c r="BC182" s="101" t="e">
        <f ca="true">+IF(AND(ISNUMBER(OFFSET('Hygiene Data'!$E$5,0,10*ROW('Hygiene Data'!E176))),'Data Summary'!DR182="Yes"),OFFSET('Hygiene Data'!$E$5,0,10*ROW('Hygiene Data'!E176)),NA())</f>
        <v>#N/A</v>
      </c>
      <c r="BD182" s="101" t="e">
        <f ca="true">+IF(AND(ISNUMBER(OFFSET('Hygiene Data'!$E$7,0,10*ROW('Hygiene Data'!E176))),'Data Summary'!DS182="Yes"),OFFSET('Hygiene Data'!$E$7,0,10*ROW('Hygiene Data'!E176)),NA())</f>
        <v>#N/A</v>
      </c>
      <c r="BE182" s="101" t="e">
        <f ca="true">+IF(AND(ISNUMBER(OFFSET('Hygiene Data'!$E$9,0,10*ROW('Hygiene Data'!E176))),'Data Summary'!DT182="Yes"),OFFSET('Hygiene Data'!$E$9,0,10*ROW('Hygiene Data'!E176)),NA())</f>
        <v>#N/A</v>
      </c>
      <c r="BF182" s="101" t="e">
        <f ca="true">+IF(AND(ISNUMBER(OFFSET('Hygiene Data'!$F$5,0,10*ROW('Hygiene Data'!F176))),'Data Summary'!DU182="Yes"),OFFSET('Hygiene Data'!$F$5,0,10*ROW('Hygiene Data'!F176)),NA())</f>
        <v>#N/A</v>
      </c>
      <c r="BG182" s="101" t="e">
        <f ca="true">+IF(AND(ISNUMBER(OFFSET('Hygiene Data'!$F$7,0,10*ROW('Hygiene Data'!F176))),'Data Summary'!DV182="Yes"),OFFSET('Hygiene Data'!$F$7,0,10*ROW('Hygiene Data'!F176)),NA())</f>
        <v>#N/A</v>
      </c>
      <c r="BH182" s="101" t="e">
        <f ca="true">+IF(AND(ISNUMBER(OFFSET('Hygiene Data'!$F$9,0,10*ROW('Hygiene Data'!F176))),'Data Summary'!DW182="Yes"),OFFSET('Hygiene Data'!$F$9,0,10*ROW('Hygiene Data'!F176)),NA())</f>
        <v>#N/A</v>
      </c>
      <c r="BI182" s="101" t="e">
        <f ca="true">+IF(AND(ISNUMBER(OFFSET('Hygiene Data'!$G$5,0,10*ROW('Hygiene Data'!G176))),'Data Summary'!DX182="Yes"),OFFSET('Hygiene Data'!$G$5,0,10*ROW('Hygiene Data'!G176)),NA())</f>
        <v>#N/A</v>
      </c>
      <c r="BJ182" s="101" t="e">
        <f ca="true">+IF(AND(ISNUMBER(OFFSET('Hygiene Data'!$G$7,0,10*ROW('Hygiene Data'!G176))),'Data Summary'!DY182="Yes"),OFFSET('Hygiene Data'!$G$7,0,10*ROW('Hygiene Data'!G176)),NA())</f>
        <v>#N/A</v>
      </c>
      <c r="BK182" s="101" t="e">
        <f ca="true">+IF(AND(ISNUMBER(OFFSET('Hygiene Data'!$G$9,0,10*ROW('Hygiene Data'!G176))),'Data Summary'!DZ182="Yes"),OFFSET('Hygiene Data'!$G$9,0,10*ROW('Hygiene Data'!G176)),NA())</f>
        <v>#N/A</v>
      </c>
      <c r="BL182" s="101" t="e">
        <f ca="true">+IF(AND(ISNUMBER(OFFSET('Hygiene Data'!$H$5,0,10*ROW('Hygiene Data'!H176))),'Data Summary'!EA182="Yes"),OFFSET('Hygiene Data'!$H$5,0,10*ROW('Hygiene Data'!H176)),NA())</f>
        <v>#N/A</v>
      </c>
      <c r="BM182" s="101" t="e">
        <f ca="true">+IF(AND(ISNUMBER(OFFSET('Hygiene Data'!$H$7,0,10*ROW('Hygiene Data'!H176))),'Data Summary'!EB182="Yes"),OFFSET('Hygiene Data'!$H$7,0,10*ROW('Hygiene Data'!H176)),NA())</f>
        <v>#N/A</v>
      </c>
      <c r="BN182" s="101" t="e">
        <f ca="true">+IF(AND(ISNUMBER(OFFSET('Hygiene Data'!$H$9,0,10*ROW('Hygiene Data'!H176))),'Data Summary'!EC182="Yes"),OFFSET('Hygiene Data'!$H$9,0,10*ROW('Hygiene Data'!H176)),NA())</f>
        <v>#N/A</v>
      </c>
      <c r="BO182" s="101" t="e">
        <f ca="true">+IF(AND(ISNUMBER(OFFSET('Hygiene Data'!$I$5,0,10*ROW('Hygiene Data'!I176))),'Data Summary'!ED182="Yes"),OFFSET('Hygiene Data'!$I$5,0,10*ROW('Hygiene Data'!I176)),NA())</f>
        <v>#N/A</v>
      </c>
      <c r="BP182" s="101" t="e">
        <f ca="true">+IF(AND(ISNUMBER(OFFSET('Hygiene Data'!$I$7,0,10*ROW('Hygiene Data'!I176))),'Data Summary'!EE182="Yes"),OFFSET('Hygiene Data'!$I$7,0,10*ROW('Hygiene Data'!I176)),NA())</f>
        <v>#N/A</v>
      </c>
      <c r="BQ182" s="101" t="e">
        <f ca="true">+IF(AND(ISNUMBER(OFFSET('Hygiene Data'!$I$9,0,10*ROW('Hygiene Data'!I176))),'Data Summary'!EF182="Yes"),OFFSET('Hygiene Data'!$I$9,0,10*ROW('Hygiene Data'!I176)),NA())</f>
        <v>#N/A</v>
      </c>
    </row>
    <row xmlns:x14ac="http://schemas.microsoft.com/office/spreadsheetml/2009/9/ac" r="183" x14ac:dyDescent="0.2">
      <c r="A183" s="362" t="e">
        <f ca="true">+RIGHT('Data Summary'!A183,LEN('Data Summary'!A183)-9)</f>
        <v>#VALUE!</v>
      </c>
      <c r="B183" s="38" t="str">
        <f ca="true">+IF(ISTEXT('Data Summary'!B183),'Data Summary'!B183,"")</f>
        <v/>
      </c>
      <c r="C183" s="361" t="e">
        <f ca="true">+VALUE('Data Summary'!C183)</f>
        <v>#VALUE!</v>
      </c>
      <c r="D183" s="99" t="e">
        <f ca="true">+IF(AND(ISNUMBER(OFFSET('Water Data'!$D$4,0,10*ROW('Water Data'!D177))),'Data Summary'!BS183="Yes"),100-OFFSET('Water Data'!$D$4,0,10*ROW('Water Data'!D177)),NA())</f>
        <v>#N/A</v>
      </c>
      <c r="E183" s="99" t="e">
        <f ca="true">+IF(AND(ISNUMBER(OFFSET('Water Data'!$D$6,0,10*ROW('Water Data'!D177))),'Data Summary'!BT183="Yes"),OFFSET('Water Data'!$D$6,0,10*ROW('Water Data'!D177)),NA())</f>
        <v>#N/A</v>
      </c>
      <c r="F183" s="99" t="e">
        <f ca="true">+IF(AND(ISNUMBER(OFFSET('Water Data'!$D$9,0,10*ROW('Water Data'!D177))),'Data Summary'!BU183="Yes"),OFFSET('Water Data'!$D$9,0,10*ROW('Water Data'!D177)),NA())</f>
        <v>#N/A</v>
      </c>
      <c r="G183" s="99" t="e">
        <f ca="true">+IF(AND(ISNUMBER(OFFSET('Water Data'!$E$4,0,10*ROW('Water Data'!E177))),'Data Summary'!BV183="Yes"),100-OFFSET('Water Data'!$E$4,0,10*ROW('Water Data'!E177)),NA())</f>
        <v>#N/A</v>
      </c>
      <c r="H183" s="99" t="e">
        <f ca="true">+IF(AND(ISNUMBER(OFFSET('Water Data'!$E$6,0,10*ROW('Water Data'!E177))),'Data Summary'!BW183="Yes"),OFFSET('Water Data'!$E$6,0,10*ROW('Water Data'!E177)),NA())</f>
        <v>#N/A</v>
      </c>
      <c r="I183" s="99" t="e">
        <f ca="true">+IF(AND(ISNUMBER(OFFSET('Water Data'!$E$9,0,10*ROW('Water Data'!E177))),'Data Summary'!BX183="Yes"),OFFSET('Water Data'!$E$9,0,10*ROW('Water Data'!E177)),NA())</f>
        <v>#N/A</v>
      </c>
      <c r="J183" s="99" t="e">
        <f ca="true">+IF(AND(ISNUMBER(OFFSET('Water Data'!$F$4,0,10*ROW('Water Data'!F177))),'Data Summary'!BY183="Yes"),100-OFFSET('Water Data'!$F$4,0,10*ROW('Water Data'!F177)),NA())</f>
        <v>#N/A</v>
      </c>
      <c r="K183" s="99" t="e">
        <f ca="true">+IF(AND(ISNUMBER(OFFSET('Water Data'!$F$6,0,10*ROW('Water Data'!F177))),'Data Summary'!BZ183="Yes"),OFFSET('Water Data'!$F$6,0,10*ROW('Water Data'!F177)),NA())</f>
        <v>#N/A</v>
      </c>
      <c r="L183" s="99" t="e">
        <f ca="true">+IF(AND(ISNUMBER(OFFSET('Water Data'!$F$9,0,10*ROW('Water Data'!F177))),'Data Summary'!CA183="Yes"),OFFSET('Water Data'!$F$9,0,10*ROW('Water Data'!F177)),NA())</f>
        <v>#N/A</v>
      </c>
      <c r="M183" s="99" t="e">
        <f ca="true">+IF(AND(ISNUMBER(OFFSET('Water Data'!$G$4,0,10*ROW('Water Data'!G177))),'Data Summary'!CB183="Yes"),100-OFFSET('Water Data'!$G$4,0,10*ROW('Water Data'!G177)),NA())</f>
        <v>#N/A</v>
      </c>
      <c r="N183" s="99" t="e">
        <f ca="true">+IF(AND(ISNUMBER(OFFSET('Water Data'!$G$6,0,10*ROW('Water Data'!G177))),'Data Summary'!CC183="Yes"),OFFSET('Water Data'!$G$6,0,10*ROW('Water Data'!G177)),NA())</f>
        <v>#N/A</v>
      </c>
      <c r="O183" s="99" t="e">
        <f ca="true">+IF(AND(ISNUMBER(OFFSET('Water Data'!$G$9,0,10*ROW('Water Data'!G177))),'Data Summary'!CD183="Yes"),OFFSET('Water Data'!$G$9,0,10*ROW('Water Data'!G177)),NA())</f>
        <v>#N/A</v>
      </c>
      <c r="P183" s="99" t="e">
        <f ca="true">+IF(AND(ISNUMBER(OFFSET('Water Data'!$H$4,0,10*ROW('Water Data'!H177))),'Data Summary'!CE183="Yes"),100-OFFSET('Water Data'!$H$4,0,10*ROW('Water Data'!H177)),NA())</f>
        <v>#N/A</v>
      </c>
      <c r="Q183" s="99" t="e">
        <f ca="true">+IF(AND(ISNUMBER(OFFSET('Water Data'!$H$6,0,10*ROW('Water Data'!H177))),'Data Summary'!CF183="Yes"),OFFSET('Water Data'!$H$6,0,10*ROW('Water Data'!H177)),NA())</f>
        <v>#N/A</v>
      </c>
      <c r="R183" s="99" t="e">
        <f ca="true">+IF(AND(ISNUMBER(OFFSET('Water Data'!$H$9,0,10*ROW('Water Data'!H177))),'Data Summary'!CG183="Yes"),OFFSET('Water Data'!$H$9,0,10*ROW('Water Data'!H177)),NA())</f>
        <v>#N/A</v>
      </c>
      <c r="S183" s="99" t="e">
        <f ca="true">+IF(AND(ISNUMBER(OFFSET('Water Data'!$I$4,0,10*ROW('Water Data'!I177))),'Data Summary'!CH183="Yes"),100-OFFSET('Water Data'!$I$4,0,10*ROW('Water Data'!I177)),NA())</f>
        <v>#N/A</v>
      </c>
      <c r="T183" s="99" t="e">
        <f ca="true">+IF(AND(ISNUMBER(OFFSET('Water Data'!$I$6,0,10*ROW('Water Data'!I177))),'Data Summary'!CI183="Yes"),OFFSET('Water Data'!$I$6,0,10*ROW('Water Data'!I177)),NA())</f>
        <v>#N/A</v>
      </c>
      <c r="U183" s="99" t="e">
        <f ca="true">+IF(AND(ISNUMBER(OFFSET('Water Data'!$I$9,0,10*ROW('Water Data'!I177))),'Data Summary'!CJ183="Yes"),OFFSET('Water Data'!$I$9,0,10*ROW('Water Data'!I177)),NA())</f>
        <v>#N/A</v>
      </c>
      <c r="V183" s="100" t="e">
        <f ca="true">+IF(AND(ISNUMBER(OFFSET('Sanitation Data'!$D$4,0,10*ROW('Sanitation Data'!D177))),'Data Summary'!CK183="Yes"),100-OFFSET('Sanitation Data'!$D$4,0,10*ROW('Sanitation Data'!D177)),NA())</f>
        <v>#N/A</v>
      </c>
      <c r="W183" s="100" t="e">
        <f ca="true">+IF(AND(ISNUMBER(OFFSET('Sanitation Data'!$D$6,0,10*ROW('Sanitation Data'!D177))),'Data Summary'!CL183="Yes"),OFFSET('Sanitation Data'!$D$6,0,10*ROW('Sanitation Data'!D177)),NA())</f>
        <v>#N/A</v>
      </c>
      <c r="X183" s="100" t="e">
        <f ca="true">+IF(AND(ISNUMBER(OFFSET('Sanitation Data'!$D$10,0,10*ROW('Sanitation Data'!D177))),'Data Summary'!CM183="Yes"),OFFSET('Sanitation Data'!$D$10,0,10*ROW('Sanitation Data'!D177)),NA())</f>
        <v>#N/A</v>
      </c>
      <c r="Y183" s="100" t="e">
        <f ca="true">+IF(AND(ISNUMBER(OFFSET('Sanitation Data'!$D$11,0,10*ROW('Sanitation Data'!D177))),'Data Summary'!CN183="Yes"),OFFSET('Sanitation Data'!$D$11,0,10*ROW('Sanitation Data'!D177)),NA())</f>
        <v>#N/A</v>
      </c>
      <c r="Z183" s="100" t="e">
        <f ca="true">+IF(AND(ISNUMBER(OFFSET('Sanitation Data'!$D$12,0,10*ROW('Sanitation Data'!D177))),'Data Summary'!CO183="Yes"),OFFSET('Sanitation Data'!$D$12,0,10*ROW('Sanitation Data'!D177)),NA())</f>
        <v>#N/A</v>
      </c>
      <c r="AA183" s="100" t="e">
        <f ca="true">+IF(AND(ISNUMBER(OFFSET('Sanitation Data'!$E$4,0,10*ROW('Sanitation Data'!E177))),'Data Summary'!CP183="Yes"),100-OFFSET('Sanitation Data'!$E$4,0,10*ROW('Sanitation Data'!E177)),NA())</f>
        <v>#N/A</v>
      </c>
      <c r="AB183" s="100" t="e">
        <f ca="true">+IF(AND(ISNUMBER(OFFSET('Sanitation Data'!$E$6,0,10*ROW('Sanitation Data'!E177))),'Data Summary'!CQ183="Yes"),OFFSET('Sanitation Data'!$E$6,0,10*ROW('Sanitation Data'!E177)),NA())</f>
        <v>#N/A</v>
      </c>
      <c r="AC183" s="100" t="e">
        <f ca="true">+IF(AND(ISNUMBER(OFFSET('Sanitation Data'!$E$10,0,10*ROW('Sanitation Data'!E177))),'Data Summary'!CR183="Yes"),OFFSET('Sanitation Data'!$E$10,0,10*ROW('Sanitation Data'!E177)),NA())</f>
        <v>#N/A</v>
      </c>
      <c r="AD183" s="100" t="e">
        <f ca="true">+IF(AND(ISNUMBER(OFFSET('Sanitation Data'!$E$11,0,10*ROW('Sanitation Data'!E177))),'Data Summary'!CS183="Yes"),OFFSET('Sanitation Data'!$E$11,0,10*ROW('Sanitation Data'!E177)),NA())</f>
        <v>#N/A</v>
      </c>
      <c r="AE183" s="100" t="e">
        <f ca="true">+IF(AND(ISNUMBER(OFFSET('Sanitation Data'!$E$12,0,10*ROW('Sanitation Data'!E177))),'Data Summary'!CT183="Yes"),OFFSET('Sanitation Data'!$E$12,0,10*ROW('Sanitation Data'!E177)),NA())</f>
        <v>#N/A</v>
      </c>
      <c r="AF183" s="100" t="e">
        <f ca="true">+IF(AND(ISNUMBER(OFFSET('Sanitation Data'!$F$4,0,10*ROW('Sanitation Data'!F177))),'Data Summary'!CU183="Yes"),100-OFFSET('Sanitation Data'!$F$4,0,10*ROW('Sanitation Data'!F177)),NA())</f>
        <v>#N/A</v>
      </c>
      <c r="AG183" s="100" t="e">
        <f ca="true">+IF(AND(ISNUMBER(OFFSET('Sanitation Data'!$F$6,0,10*ROW('Sanitation Data'!F177))),'Data Summary'!CV183="Yes"),OFFSET('Sanitation Data'!$F$6,0,10*ROW('Sanitation Data'!F177)),NA())</f>
        <v>#N/A</v>
      </c>
      <c r="AH183" s="100" t="e">
        <f ca="true">+IF(AND(ISNUMBER(OFFSET('Sanitation Data'!$F$10,0,10*ROW('Sanitation Data'!F177))),'Data Summary'!CW183="Yes"),OFFSET('Sanitation Data'!$F$10,0,10*ROW('Sanitation Data'!F177)),NA())</f>
        <v>#N/A</v>
      </c>
      <c r="AI183" s="100" t="e">
        <f ca="true">+IF(AND(ISNUMBER(OFFSET('Sanitation Data'!$F$11,0,10*ROW('Sanitation Data'!F177))),'Data Summary'!CX183="Yes"),OFFSET('Sanitation Data'!$F$11,0,10*ROW('Sanitation Data'!F177)),NA())</f>
        <v>#N/A</v>
      </c>
      <c r="AJ183" s="100" t="e">
        <f ca="true">+IF(AND(ISNUMBER(OFFSET('Sanitation Data'!$F$12,0,10*ROW('Sanitation Data'!F177))),'Data Summary'!CY183="Yes"),OFFSET('Sanitation Data'!$F$12,0,10*ROW('Sanitation Data'!F177)),NA())</f>
        <v>#N/A</v>
      </c>
      <c r="AK183" s="100" t="e">
        <f ca="true">+IF(AND(ISNUMBER(OFFSET('Sanitation Data'!$G$4,0,10*ROW('Sanitation Data'!G177))),'Data Summary'!CZ183="Yes"),100-OFFSET('Sanitation Data'!$G$4,0,10*ROW('Sanitation Data'!G177)),NA())</f>
        <v>#N/A</v>
      </c>
      <c r="AL183" s="100" t="e">
        <f ca="true">+IF(AND(ISNUMBER(OFFSET('Sanitation Data'!$G$6,0,10*ROW('Sanitation Data'!G177))),'Data Summary'!DA183="Yes"),OFFSET('Sanitation Data'!$G$6,0,10*ROW('Sanitation Data'!G177)),NA())</f>
        <v>#N/A</v>
      </c>
      <c r="AM183" s="100" t="e">
        <f ca="true">+IF(AND(ISNUMBER(OFFSET('Sanitation Data'!$G$10,0,10*ROW('Sanitation Data'!G177))),'Data Summary'!DB183="Yes"),OFFSET('Sanitation Data'!$G$10,0,10*ROW('Sanitation Data'!G177)),NA())</f>
        <v>#N/A</v>
      </c>
      <c r="AN183" s="100" t="e">
        <f ca="true">+IF(AND(ISNUMBER(OFFSET('Sanitation Data'!$G$11,0,10*ROW('Sanitation Data'!G177))),'Data Summary'!DC183="Yes"),OFFSET('Sanitation Data'!$G$11,0,10*ROW('Sanitation Data'!G177)),NA())</f>
        <v>#N/A</v>
      </c>
      <c r="AO183" s="100" t="e">
        <f ca="true">+IF(AND(ISNUMBER(OFFSET('Sanitation Data'!$G$12,0,10*ROW('Sanitation Data'!G177))),'Data Summary'!DD183="Yes"),OFFSET('Sanitation Data'!$G$12,0,10*ROW('Sanitation Data'!G177)),NA())</f>
        <v>#N/A</v>
      </c>
      <c r="AP183" s="100" t="e">
        <f ca="true">+IF(AND(ISNUMBER(OFFSET('Sanitation Data'!$H$4,0,10*ROW('Sanitation Data'!H177))),'Data Summary'!DE183="Yes"),100-OFFSET('Sanitation Data'!$H$4,0,10*ROW('Sanitation Data'!H177)),NA())</f>
        <v>#N/A</v>
      </c>
      <c r="AQ183" s="100" t="e">
        <f ca="true">+IF(AND(ISNUMBER(OFFSET('Sanitation Data'!$H$6,0,10*ROW('Sanitation Data'!H177))),'Data Summary'!DF183="Yes"),OFFSET('Sanitation Data'!$H$6,0,10*ROW('Sanitation Data'!H177)),NA())</f>
        <v>#N/A</v>
      </c>
      <c r="AR183" s="100" t="e">
        <f ca="true">+IF(AND(ISNUMBER(OFFSET('Sanitation Data'!$H$10,0,10*ROW('Sanitation Data'!H177))),'Data Summary'!DG183="Yes"),OFFSET('Sanitation Data'!$H$10,0,10*ROW('Sanitation Data'!H177)),NA())</f>
        <v>#N/A</v>
      </c>
      <c r="AS183" s="100" t="e">
        <f ca="true">+IF(AND(ISNUMBER(OFFSET('Sanitation Data'!$H$11,0,10*ROW('Sanitation Data'!H177))),'Data Summary'!DH183="Yes"),OFFSET('Sanitation Data'!$H$11,0,10*ROW('Sanitation Data'!H177)),NA())</f>
        <v>#N/A</v>
      </c>
      <c r="AT183" s="100" t="e">
        <f ca="true">+IF(AND(ISNUMBER(OFFSET('Sanitation Data'!$H$12,0,10*ROW('Sanitation Data'!H177))),'Data Summary'!DI183="Yes"),OFFSET('Sanitation Data'!$H$12,0,10*ROW('Sanitation Data'!H177)),NA())</f>
        <v>#N/A</v>
      </c>
      <c r="AU183" s="100" t="e">
        <f ca="true">+IF(AND(ISNUMBER(OFFSET('Sanitation Data'!$I$4,0,10*ROW('Sanitation Data'!I177))),'Data Summary'!DJ183="Yes"),100-OFFSET('Sanitation Data'!$I$4,0,10*ROW('Sanitation Data'!I177)),NA())</f>
        <v>#N/A</v>
      </c>
      <c r="AV183" s="100" t="e">
        <f ca="true">+IF(AND(ISNUMBER(OFFSET('Sanitation Data'!$I$6,0,10*ROW('Sanitation Data'!I177))),'Data Summary'!DK183="Yes"),OFFSET('Sanitation Data'!$I$6,0,10*ROW('Sanitation Data'!I177)),NA())</f>
        <v>#N/A</v>
      </c>
      <c r="AW183" s="100" t="e">
        <f ca="true">+IF(AND(ISNUMBER(OFFSET('Sanitation Data'!$I$10,0,10*ROW('Sanitation Data'!I177))),'Data Summary'!DL183="Yes"),OFFSET('Sanitation Data'!$I$10,0,10*ROW('Sanitation Data'!I177)),NA())</f>
        <v>#N/A</v>
      </c>
      <c r="AX183" s="100" t="e">
        <f ca="true">+IF(AND(ISNUMBER(OFFSET('Sanitation Data'!$I$11,0,10*ROW('Sanitation Data'!I177))),'Data Summary'!DM183="Yes"),OFFSET('Sanitation Data'!$I$11,0,10*ROW('Sanitation Data'!I177)),NA())</f>
        <v>#N/A</v>
      </c>
      <c r="AY183" s="100" t="e">
        <f ca="true">+IF(AND(ISNUMBER(OFFSET('Sanitation Data'!$I$12,0,10*ROW('Sanitation Data'!I177))),'Data Summary'!DN183="Yes"),OFFSET('Sanitation Data'!$I$12,0,10*ROW('Sanitation Data'!I177)),NA())</f>
        <v>#N/A</v>
      </c>
      <c r="AZ183" s="101" t="e">
        <f ca="true">+IF(AND(ISNUMBER(OFFSET('Hygiene Data'!$D$5,0,10*ROW('Hygiene Data'!D177))),'Data Summary'!DO183="Yes"),OFFSET('Hygiene Data'!$D$5,0,10*ROW('Hygiene Data'!D177)),NA())</f>
        <v>#N/A</v>
      </c>
      <c r="BA183" s="101" t="e">
        <f ca="true">+IF(AND(ISNUMBER(OFFSET('Hygiene Data'!$D$7,0,10*ROW('Hygiene Data'!D177))),'Data Summary'!DP183="Yes"),OFFSET('Hygiene Data'!$D$7,0,10*ROW('Hygiene Data'!D177)),NA())</f>
        <v>#N/A</v>
      </c>
      <c r="BB183" s="101" t="e">
        <f ca="true">+IF(AND(ISNUMBER(OFFSET('Hygiene Data'!$D$9,0,10*ROW('Hygiene Data'!D177))),'Data Summary'!DQ183="Yes"),OFFSET('Hygiene Data'!$D$9,0,10*ROW('Hygiene Data'!D177)),NA())</f>
        <v>#N/A</v>
      </c>
      <c r="BC183" s="101" t="e">
        <f ca="true">+IF(AND(ISNUMBER(OFFSET('Hygiene Data'!$E$5,0,10*ROW('Hygiene Data'!E177))),'Data Summary'!DR183="Yes"),OFFSET('Hygiene Data'!$E$5,0,10*ROW('Hygiene Data'!E177)),NA())</f>
        <v>#N/A</v>
      </c>
      <c r="BD183" s="101" t="e">
        <f ca="true">+IF(AND(ISNUMBER(OFFSET('Hygiene Data'!$E$7,0,10*ROW('Hygiene Data'!E177))),'Data Summary'!DS183="Yes"),OFFSET('Hygiene Data'!$E$7,0,10*ROW('Hygiene Data'!E177)),NA())</f>
        <v>#N/A</v>
      </c>
      <c r="BE183" s="101" t="e">
        <f ca="true">+IF(AND(ISNUMBER(OFFSET('Hygiene Data'!$E$9,0,10*ROW('Hygiene Data'!E177))),'Data Summary'!DT183="Yes"),OFFSET('Hygiene Data'!$E$9,0,10*ROW('Hygiene Data'!E177)),NA())</f>
        <v>#N/A</v>
      </c>
      <c r="BF183" s="101" t="e">
        <f ca="true">+IF(AND(ISNUMBER(OFFSET('Hygiene Data'!$F$5,0,10*ROW('Hygiene Data'!F177))),'Data Summary'!DU183="Yes"),OFFSET('Hygiene Data'!$F$5,0,10*ROW('Hygiene Data'!F177)),NA())</f>
        <v>#N/A</v>
      </c>
      <c r="BG183" s="101" t="e">
        <f ca="true">+IF(AND(ISNUMBER(OFFSET('Hygiene Data'!$F$7,0,10*ROW('Hygiene Data'!F177))),'Data Summary'!DV183="Yes"),OFFSET('Hygiene Data'!$F$7,0,10*ROW('Hygiene Data'!F177)),NA())</f>
        <v>#N/A</v>
      </c>
      <c r="BH183" s="101" t="e">
        <f ca="true">+IF(AND(ISNUMBER(OFFSET('Hygiene Data'!$F$9,0,10*ROW('Hygiene Data'!F177))),'Data Summary'!DW183="Yes"),OFFSET('Hygiene Data'!$F$9,0,10*ROW('Hygiene Data'!F177)),NA())</f>
        <v>#N/A</v>
      </c>
      <c r="BI183" s="101" t="e">
        <f ca="true">+IF(AND(ISNUMBER(OFFSET('Hygiene Data'!$G$5,0,10*ROW('Hygiene Data'!G177))),'Data Summary'!DX183="Yes"),OFFSET('Hygiene Data'!$G$5,0,10*ROW('Hygiene Data'!G177)),NA())</f>
        <v>#N/A</v>
      </c>
      <c r="BJ183" s="101" t="e">
        <f ca="true">+IF(AND(ISNUMBER(OFFSET('Hygiene Data'!$G$7,0,10*ROW('Hygiene Data'!G177))),'Data Summary'!DY183="Yes"),OFFSET('Hygiene Data'!$G$7,0,10*ROW('Hygiene Data'!G177)),NA())</f>
        <v>#N/A</v>
      </c>
      <c r="BK183" s="101" t="e">
        <f ca="true">+IF(AND(ISNUMBER(OFFSET('Hygiene Data'!$G$9,0,10*ROW('Hygiene Data'!G177))),'Data Summary'!DZ183="Yes"),OFFSET('Hygiene Data'!$G$9,0,10*ROW('Hygiene Data'!G177)),NA())</f>
        <v>#N/A</v>
      </c>
      <c r="BL183" s="101" t="e">
        <f ca="true">+IF(AND(ISNUMBER(OFFSET('Hygiene Data'!$H$5,0,10*ROW('Hygiene Data'!H177))),'Data Summary'!EA183="Yes"),OFFSET('Hygiene Data'!$H$5,0,10*ROW('Hygiene Data'!H177)),NA())</f>
        <v>#N/A</v>
      </c>
      <c r="BM183" s="101" t="e">
        <f ca="true">+IF(AND(ISNUMBER(OFFSET('Hygiene Data'!$H$7,0,10*ROW('Hygiene Data'!H177))),'Data Summary'!EB183="Yes"),OFFSET('Hygiene Data'!$H$7,0,10*ROW('Hygiene Data'!H177)),NA())</f>
        <v>#N/A</v>
      </c>
      <c r="BN183" s="101" t="e">
        <f ca="true">+IF(AND(ISNUMBER(OFFSET('Hygiene Data'!$H$9,0,10*ROW('Hygiene Data'!H177))),'Data Summary'!EC183="Yes"),OFFSET('Hygiene Data'!$H$9,0,10*ROW('Hygiene Data'!H177)),NA())</f>
        <v>#N/A</v>
      </c>
      <c r="BO183" s="101" t="e">
        <f ca="true">+IF(AND(ISNUMBER(OFFSET('Hygiene Data'!$I$5,0,10*ROW('Hygiene Data'!I177))),'Data Summary'!ED183="Yes"),OFFSET('Hygiene Data'!$I$5,0,10*ROW('Hygiene Data'!I177)),NA())</f>
        <v>#N/A</v>
      </c>
      <c r="BP183" s="101" t="e">
        <f ca="true">+IF(AND(ISNUMBER(OFFSET('Hygiene Data'!$I$7,0,10*ROW('Hygiene Data'!I177))),'Data Summary'!EE183="Yes"),OFFSET('Hygiene Data'!$I$7,0,10*ROW('Hygiene Data'!I177)),NA())</f>
        <v>#N/A</v>
      </c>
      <c r="BQ183" s="101" t="e">
        <f ca="true">+IF(AND(ISNUMBER(OFFSET('Hygiene Data'!$I$9,0,10*ROW('Hygiene Data'!I177))),'Data Summary'!EF183="Yes"),OFFSET('Hygiene Data'!$I$9,0,10*ROW('Hygiene Data'!I177)),NA())</f>
        <v>#N/A</v>
      </c>
    </row>
    <row xmlns:x14ac="http://schemas.microsoft.com/office/spreadsheetml/2009/9/ac" r="184" x14ac:dyDescent="0.2">
      <c r="A184" s="362" t="e">
        <f ca="true">+RIGHT('Data Summary'!A184,LEN('Data Summary'!A184)-9)</f>
        <v>#VALUE!</v>
      </c>
      <c r="B184" s="38" t="str">
        <f ca="true">+IF(ISTEXT('Data Summary'!B184),'Data Summary'!B184,"")</f>
        <v/>
      </c>
      <c r="C184" s="361" t="e">
        <f ca="true">+VALUE('Data Summary'!C184)</f>
        <v>#VALUE!</v>
      </c>
      <c r="D184" s="99" t="e">
        <f ca="true">+IF(AND(ISNUMBER(OFFSET('Water Data'!$D$4,0,10*ROW('Water Data'!D178))),'Data Summary'!BS184="Yes"),100-OFFSET('Water Data'!$D$4,0,10*ROW('Water Data'!D178)),NA())</f>
        <v>#N/A</v>
      </c>
      <c r="E184" s="99" t="e">
        <f ca="true">+IF(AND(ISNUMBER(OFFSET('Water Data'!$D$6,0,10*ROW('Water Data'!D178))),'Data Summary'!BT184="Yes"),OFFSET('Water Data'!$D$6,0,10*ROW('Water Data'!D178)),NA())</f>
        <v>#N/A</v>
      </c>
      <c r="F184" s="99" t="e">
        <f ca="true">+IF(AND(ISNUMBER(OFFSET('Water Data'!$D$9,0,10*ROW('Water Data'!D178))),'Data Summary'!BU184="Yes"),OFFSET('Water Data'!$D$9,0,10*ROW('Water Data'!D178)),NA())</f>
        <v>#N/A</v>
      </c>
      <c r="G184" s="99" t="e">
        <f ca="true">+IF(AND(ISNUMBER(OFFSET('Water Data'!$E$4,0,10*ROW('Water Data'!E178))),'Data Summary'!BV184="Yes"),100-OFFSET('Water Data'!$E$4,0,10*ROW('Water Data'!E178)),NA())</f>
        <v>#N/A</v>
      </c>
      <c r="H184" s="99" t="e">
        <f ca="true">+IF(AND(ISNUMBER(OFFSET('Water Data'!$E$6,0,10*ROW('Water Data'!E178))),'Data Summary'!BW184="Yes"),OFFSET('Water Data'!$E$6,0,10*ROW('Water Data'!E178)),NA())</f>
        <v>#N/A</v>
      </c>
      <c r="I184" s="99" t="e">
        <f ca="true">+IF(AND(ISNUMBER(OFFSET('Water Data'!$E$9,0,10*ROW('Water Data'!E178))),'Data Summary'!BX184="Yes"),OFFSET('Water Data'!$E$9,0,10*ROW('Water Data'!E178)),NA())</f>
        <v>#N/A</v>
      </c>
      <c r="J184" s="99" t="e">
        <f ca="true">+IF(AND(ISNUMBER(OFFSET('Water Data'!$F$4,0,10*ROW('Water Data'!F178))),'Data Summary'!BY184="Yes"),100-OFFSET('Water Data'!$F$4,0,10*ROW('Water Data'!F178)),NA())</f>
        <v>#N/A</v>
      </c>
      <c r="K184" s="99" t="e">
        <f ca="true">+IF(AND(ISNUMBER(OFFSET('Water Data'!$F$6,0,10*ROW('Water Data'!F178))),'Data Summary'!BZ184="Yes"),OFFSET('Water Data'!$F$6,0,10*ROW('Water Data'!F178)),NA())</f>
        <v>#N/A</v>
      </c>
      <c r="L184" s="99" t="e">
        <f ca="true">+IF(AND(ISNUMBER(OFFSET('Water Data'!$F$9,0,10*ROW('Water Data'!F178))),'Data Summary'!CA184="Yes"),OFFSET('Water Data'!$F$9,0,10*ROW('Water Data'!F178)),NA())</f>
        <v>#N/A</v>
      </c>
      <c r="M184" s="99" t="e">
        <f ca="true">+IF(AND(ISNUMBER(OFFSET('Water Data'!$G$4,0,10*ROW('Water Data'!G178))),'Data Summary'!CB184="Yes"),100-OFFSET('Water Data'!$G$4,0,10*ROW('Water Data'!G178)),NA())</f>
        <v>#N/A</v>
      </c>
      <c r="N184" s="99" t="e">
        <f ca="true">+IF(AND(ISNUMBER(OFFSET('Water Data'!$G$6,0,10*ROW('Water Data'!G178))),'Data Summary'!CC184="Yes"),OFFSET('Water Data'!$G$6,0,10*ROW('Water Data'!G178)),NA())</f>
        <v>#N/A</v>
      </c>
      <c r="O184" s="99" t="e">
        <f ca="true">+IF(AND(ISNUMBER(OFFSET('Water Data'!$G$9,0,10*ROW('Water Data'!G178))),'Data Summary'!CD184="Yes"),OFFSET('Water Data'!$G$9,0,10*ROW('Water Data'!G178)),NA())</f>
        <v>#N/A</v>
      </c>
      <c r="P184" s="99" t="e">
        <f ca="true">+IF(AND(ISNUMBER(OFFSET('Water Data'!$H$4,0,10*ROW('Water Data'!H178))),'Data Summary'!CE184="Yes"),100-OFFSET('Water Data'!$H$4,0,10*ROW('Water Data'!H178)),NA())</f>
        <v>#N/A</v>
      </c>
      <c r="Q184" s="99" t="e">
        <f ca="true">+IF(AND(ISNUMBER(OFFSET('Water Data'!$H$6,0,10*ROW('Water Data'!H178))),'Data Summary'!CF184="Yes"),OFFSET('Water Data'!$H$6,0,10*ROW('Water Data'!H178)),NA())</f>
        <v>#N/A</v>
      </c>
      <c r="R184" s="99" t="e">
        <f ca="true">+IF(AND(ISNUMBER(OFFSET('Water Data'!$H$9,0,10*ROW('Water Data'!H178))),'Data Summary'!CG184="Yes"),OFFSET('Water Data'!$H$9,0,10*ROW('Water Data'!H178)),NA())</f>
        <v>#N/A</v>
      </c>
      <c r="S184" s="99" t="e">
        <f ca="true">+IF(AND(ISNUMBER(OFFSET('Water Data'!$I$4,0,10*ROW('Water Data'!I178))),'Data Summary'!CH184="Yes"),100-OFFSET('Water Data'!$I$4,0,10*ROW('Water Data'!I178)),NA())</f>
        <v>#N/A</v>
      </c>
      <c r="T184" s="99" t="e">
        <f ca="true">+IF(AND(ISNUMBER(OFFSET('Water Data'!$I$6,0,10*ROW('Water Data'!I178))),'Data Summary'!CI184="Yes"),OFFSET('Water Data'!$I$6,0,10*ROW('Water Data'!I178)),NA())</f>
        <v>#N/A</v>
      </c>
      <c r="U184" s="99" t="e">
        <f ca="true">+IF(AND(ISNUMBER(OFFSET('Water Data'!$I$9,0,10*ROW('Water Data'!I178))),'Data Summary'!CJ184="Yes"),OFFSET('Water Data'!$I$9,0,10*ROW('Water Data'!I178)),NA())</f>
        <v>#N/A</v>
      </c>
      <c r="V184" s="100" t="e">
        <f ca="true">+IF(AND(ISNUMBER(OFFSET('Sanitation Data'!$D$4,0,10*ROW('Sanitation Data'!D178))),'Data Summary'!CK184="Yes"),100-OFFSET('Sanitation Data'!$D$4,0,10*ROW('Sanitation Data'!D178)),NA())</f>
        <v>#N/A</v>
      </c>
      <c r="W184" s="100" t="e">
        <f ca="true">+IF(AND(ISNUMBER(OFFSET('Sanitation Data'!$D$6,0,10*ROW('Sanitation Data'!D178))),'Data Summary'!CL184="Yes"),OFFSET('Sanitation Data'!$D$6,0,10*ROW('Sanitation Data'!D178)),NA())</f>
        <v>#N/A</v>
      </c>
      <c r="X184" s="100" t="e">
        <f ca="true">+IF(AND(ISNUMBER(OFFSET('Sanitation Data'!$D$10,0,10*ROW('Sanitation Data'!D178))),'Data Summary'!CM184="Yes"),OFFSET('Sanitation Data'!$D$10,0,10*ROW('Sanitation Data'!D178)),NA())</f>
        <v>#N/A</v>
      </c>
      <c r="Y184" s="100" t="e">
        <f ca="true">+IF(AND(ISNUMBER(OFFSET('Sanitation Data'!$D$11,0,10*ROW('Sanitation Data'!D178))),'Data Summary'!CN184="Yes"),OFFSET('Sanitation Data'!$D$11,0,10*ROW('Sanitation Data'!D178)),NA())</f>
        <v>#N/A</v>
      </c>
      <c r="Z184" s="100" t="e">
        <f ca="true">+IF(AND(ISNUMBER(OFFSET('Sanitation Data'!$D$12,0,10*ROW('Sanitation Data'!D178))),'Data Summary'!CO184="Yes"),OFFSET('Sanitation Data'!$D$12,0,10*ROW('Sanitation Data'!D178)),NA())</f>
        <v>#N/A</v>
      </c>
      <c r="AA184" s="100" t="e">
        <f ca="true">+IF(AND(ISNUMBER(OFFSET('Sanitation Data'!$E$4,0,10*ROW('Sanitation Data'!E178))),'Data Summary'!CP184="Yes"),100-OFFSET('Sanitation Data'!$E$4,0,10*ROW('Sanitation Data'!E178)),NA())</f>
        <v>#N/A</v>
      </c>
      <c r="AB184" s="100" t="e">
        <f ca="true">+IF(AND(ISNUMBER(OFFSET('Sanitation Data'!$E$6,0,10*ROW('Sanitation Data'!E178))),'Data Summary'!CQ184="Yes"),OFFSET('Sanitation Data'!$E$6,0,10*ROW('Sanitation Data'!E178)),NA())</f>
        <v>#N/A</v>
      </c>
      <c r="AC184" s="100" t="e">
        <f ca="true">+IF(AND(ISNUMBER(OFFSET('Sanitation Data'!$E$10,0,10*ROW('Sanitation Data'!E178))),'Data Summary'!CR184="Yes"),OFFSET('Sanitation Data'!$E$10,0,10*ROW('Sanitation Data'!E178)),NA())</f>
        <v>#N/A</v>
      </c>
      <c r="AD184" s="100" t="e">
        <f ca="true">+IF(AND(ISNUMBER(OFFSET('Sanitation Data'!$E$11,0,10*ROW('Sanitation Data'!E178))),'Data Summary'!CS184="Yes"),OFFSET('Sanitation Data'!$E$11,0,10*ROW('Sanitation Data'!E178)),NA())</f>
        <v>#N/A</v>
      </c>
      <c r="AE184" s="100" t="e">
        <f ca="true">+IF(AND(ISNUMBER(OFFSET('Sanitation Data'!$E$12,0,10*ROW('Sanitation Data'!E178))),'Data Summary'!CT184="Yes"),OFFSET('Sanitation Data'!$E$12,0,10*ROW('Sanitation Data'!E178)),NA())</f>
        <v>#N/A</v>
      </c>
      <c r="AF184" s="100" t="e">
        <f ca="true">+IF(AND(ISNUMBER(OFFSET('Sanitation Data'!$F$4,0,10*ROW('Sanitation Data'!F178))),'Data Summary'!CU184="Yes"),100-OFFSET('Sanitation Data'!$F$4,0,10*ROW('Sanitation Data'!F178)),NA())</f>
        <v>#N/A</v>
      </c>
      <c r="AG184" s="100" t="e">
        <f ca="true">+IF(AND(ISNUMBER(OFFSET('Sanitation Data'!$F$6,0,10*ROW('Sanitation Data'!F178))),'Data Summary'!CV184="Yes"),OFFSET('Sanitation Data'!$F$6,0,10*ROW('Sanitation Data'!F178)),NA())</f>
        <v>#N/A</v>
      </c>
      <c r="AH184" s="100" t="e">
        <f ca="true">+IF(AND(ISNUMBER(OFFSET('Sanitation Data'!$F$10,0,10*ROW('Sanitation Data'!F178))),'Data Summary'!CW184="Yes"),OFFSET('Sanitation Data'!$F$10,0,10*ROW('Sanitation Data'!F178)),NA())</f>
        <v>#N/A</v>
      </c>
      <c r="AI184" s="100" t="e">
        <f ca="true">+IF(AND(ISNUMBER(OFFSET('Sanitation Data'!$F$11,0,10*ROW('Sanitation Data'!F178))),'Data Summary'!CX184="Yes"),OFFSET('Sanitation Data'!$F$11,0,10*ROW('Sanitation Data'!F178)),NA())</f>
        <v>#N/A</v>
      </c>
      <c r="AJ184" s="100" t="e">
        <f ca="true">+IF(AND(ISNUMBER(OFFSET('Sanitation Data'!$F$12,0,10*ROW('Sanitation Data'!F178))),'Data Summary'!CY184="Yes"),OFFSET('Sanitation Data'!$F$12,0,10*ROW('Sanitation Data'!F178)),NA())</f>
        <v>#N/A</v>
      </c>
      <c r="AK184" s="100" t="e">
        <f ca="true">+IF(AND(ISNUMBER(OFFSET('Sanitation Data'!$G$4,0,10*ROW('Sanitation Data'!G178))),'Data Summary'!CZ184="Yes"),100-OFFSET('Sanitation Data'!$G$4,0,10*ROW('Sanitation Data'!G178)),NA())</f>
        <v>#N/A</v>
      </c>
      <c r="AL184" s="100" t="e">
        <f ca="true">+IF(AND(ISNUMBER(OFFSET('Sanitation Data'!$G$6,0,10*ROW('Sanitation Data'!G178))),'Data Summary'!DA184="Yes"),OFFSET('Sanitation Data'!$G$6,0,10*ROW('Sanitation Data'!G178)),NA())</f>
        <v>#N/A</v>
      </c>
      <c r="AM184" s="100" t="e">
        <f ca="true">+IF(AND(ISNUMBER(OFFSET('Sanitation Data'!$G$10,0,10*ROW('Sanitation Data'!G178))),'Data Summary'!DB184="Yes"),OFFSET('Sanitation Data'!$G$10,0,10*ROW('Sanitation Data'!G178)),NA())</f>
        <v>#N/A</v>
      </c>
      <c r="AN184" s="100" t="e">
        <f ca="true">+IF(AND(ISNUMBER(OFFSET('Sanitation Data'!$G$11,0,10*ROW('Sanitation Data'!G178))),'Data Summary'!DC184="Yes"),OFFSET('Sanitation Data'!$G$11,0,10*ROW('Sanitation Data'!G178)),NA())</f>
        <v>#N/A</v>
      </c>
      <c r="AO184" s="100" t="e">
        <f ca="true">+IF(AND(ISNUMBER(OFFSET('Sanitation Data'!$G$12,0,10*ROW('Sanitation Data'!G178))),'Data Summary'!DD184="Yes"),OFFSET('Sanitation Data'!$G$12,0,10*ROW('Sanitation Data'!G178)),NA())</f>
        <v>#N/A</v>
      </c>
      <c r="AP184" s="100" t="e">
        <f ca="true">+IF(AND(ISNUMBER(OFFSET('Sanitation Data'!$H$4,0,10*ROW('Sanitation Data'!H178))),'Data Summary'!DE184="Yes"),100-OFFSET('Sanitation Data'!$H$4,0,10*ROW('Sanitation Data'!H178)),NA())</f>
        <v>#N/A</v>
      </c>
      <c r="AQ184" s="100" t="e">
        <f ca="true">+IF(AND(ISNUMBER(OFFSET('Sanitation Data'!$H$6,0,10*ROW('Sanitation Data'!H178))),'Data Summary'!DF184="Yes"),OFFSET('Sanitation Data'!$H$6,0,10*ROW('Sanitation Data'!H178)),NA())</f>
        <v>#N/A</v>
      </c>
      <c r="AR184" s="100" t="e">
        <f ca="true">+IF(AND(ISNUMBER(OFFSET('Sanitation Data'!$H$10,0,10*ROW('Sanitation Data'!H178))),'Data Summary'!DG184="Yes"),OFFSET('Sanitation Data'!$H$10,0,10*ROW('Sanitation Data'!H178)),NA())</f>
        <v>#N/A</v>
      </c>
      <c r="AS184" s="100" t="e">
        <f ca="true">+IF(AND(ISNUMBER(OFFSET('Sanitation Data'!$H$11,0,10*ROW('Sanitation Data'!H178))),'Data Summary'!DH184="Yes"),OFFSET('Sanitation Data'!$H$11,0,10*ROW('Sanitation Data'!H178)),NA())</f>
        <v>#N/A</v>
      </c>
      <c r="AT184" s="100" t="e">
        <f ca="true">+IF(AND(ISNUMBER(OFFSET('Sanitation Data'!$H$12,0,10*ROW('Sanitation Data'!H178))),'Data Summary'!DI184="Yes"),OFFSET('Sanitation Data'!$H$12,0,10*ROW('Sanitation Data'!H178)),NA())</f>
        <v>#N/A</v>
      </c>
      <c r="AU184" s="100" t="e">
        <f ca="true">+IF(AND(ISNUMBER(OFFSET('Sanitation Data'!$I$4,0,10*ROW('Sanitation Data'!I178))),'Data Summary'!DJ184="Yes"),100-OFFSET('Sanitation Data'!$I$4,0,10*ROW('Sanitation Data'!I178)),NA())</f>
        <v>#N/A</v>
      </c>
      <c r="AV184" s="100" t="e">
        <f ca="true">+IF(AND(ISNUMBER(OFFSET('Sanitation Data'!$I$6,0,10*ROW('Sanitation Data'!I178))),'Data Summary'!DK184="Yes"),OFFSET('Sanitation Data'!$I$6,0,10*ROW('Sanitation Data'!I178)),NA())</f>
        <v>#N/A</v>
      </c>
      <c r="AW184" s="100" t="e">
        <f ca="true">+IF(AND(ISNUMBER(OFFSET('Sanitation Data'!$I$10,0,10*ROW('Sanitation Data'!I178))),'Data Summary'!DL184="Yes"),OFFSET('Sanitation Data'!$I$10,0,10*ROW('Sanitation Data'!I178)),NA())</f>
        <v>#N/A</v>
      </c>
      <c r="AX184" s="100" t="e">
        <f ca="true">+IF(AND(ISNUMBER(OFFSET('Sanitation Data'!$I$11,0,10*ROW('Sanitation Data'!I178))),'Data Summary'!DM184="Yes"),OFFSET('Sanitation Data'!$I$11,0,10*ROW('Sanitation Data'!I178)),NA())</f>
        <v>#N/A</v>
      </c>
      <c r="AY184" s="100" t="e">
        <f ca="true">+IF(AND(ISNUMBER(OFFSET('Sanitation Data'!$I$12,0,10*ROW('Sanitation Data'!I178))),'Data Summary'!DN184="Yes"),OFFSET('Sanitation Data'!$I$12,0,10*ROW('Sanitation Data'!I178)),NA())</f>
        <v>#N/A</v>
      </c>
      <c r="AZ184" s="101" t="e">
        <f ca="true">+IF(AND(ISNUMBER(OFFSET('Hygiene Data'!$D$5,0,10*ROW('Hygiene Data'!D178))),'Data Summary'!DO184="Yes"),OFFSET('Hygiene Data'!$D$5,0,10*ROW('Hygiene Data'!D178)),NA())</f>
        <v>#N/A</v>
      </c>
      <c r="BA184" s="101" t="e">
        <f ca="true">+IF(AND(ISNUMBER(OFFSET('Hygiene Data'!$D$7,0,10*ROW('Hygiene Data'!D178))),'Data Summary'!DP184="Yes"),OFFSET('Hygiene Data'!$D$7,0,10*ROW('Hygiene Data'!D178)),NA())</f>
        <v>#N/A</v>
      </c>
      <c r="BB184" s="101" t="e">
        <f ca="true">+IF(AND(ISNUMBER(OFFSET('Hygiene Data'!$D$9,0,10*ROW('Hygiene Data'!D178))),'Data Summary'!DQ184="Yes"),OFFSET('Hygiene Data'!$D$9,0,10*ROW('Hygiene Data'!D178)),NA())</f>
        <v>#N/A</v>
      </c>
      <c r="BC184" s="101" t="e">
        <f ca="true">+IF(AND(ISNUMBER(OFFSET('Hygiene Data'!$E$5,0,10*ROW('Hygiene Data'!E178))),'Data Summary'!DR184="Yes"),OFFSET('Hygiene Data'!$E$5,0,10*ROW('Hygiene Data'!E178)),NA())</f>
        <v>#N/A</v>
      </c>
      <c r="BD184" s="101" t="e">
        <f ca="true">+IF(AND(ISNUMBER(OFFSET('Hygiene Data'!$E$7,0,10*ROW('Hygiene Data'!E178))),'Data Summary'!DS184="Yes"),OFFSET('Hygiene Data'!$E$7,0,10*ROW('Hygiene Data'!E178)),NA())</f>
        <v>#N/A</v>
      </c>
      <c r="BE184" s="101" t="e">
        <f ca="true">+IF(AND(ISNUMBER(OFFSET('Hygiene Data'!$E$9,0,10*ROW('Hygiene Data'!E178))),'Data Summary'!DT184="Yes"),OFFSET('Hygiene Data'!$E$9,0,10*ROW('Hygiene Data'!E178)),NA())</f>
        <v>#N/A</v>
      </c>
      <c r="BF184" s="101" t="e">
        <f ca="true">+IF(AND(ISNUMBER(OFFSET('Hygiene Data'!$F$5,0,10*ROW('Hygiene Data'!F178))),'Data Summary'!DU184="Yes"),OFFSET('Hygiene Data'!$F$5,0,10*ROW('Hygiene Data'!F178)),NA())</f>
        <v>#N/A</v>
      </c>
      <c r="BG184" s="101" t="e">
        <f ca="true">+IF(AND(ISNUMBER(OFFSET('Hygiene Data'!$F$7,0,10*ROW('Hygiene Data'!F178))),'Data Summary'!DV184="Yes"),OFFSET('Hygiene Data'!$F$7,0,10*ROW('Hygiene Data'!F178)),NA())</f>
        <v>#N/A</v>
      </c>
      <c r="BH184" s="101" t="e">
        <f ca="true">+IF(AND(ISNUMBER(OFFSET('Hygiene Data'!$F$9,0,10*ROW('Hygiene Data'!F178))),'Data Summary'!DW184="Yes"),OFFSET('Hygiene Data'!$F$9,0,10*ROW('Hygiene Data'!F178)),NA())</f>
        <v>#N/A</v>
      </c>
      <c r="BI184" s="101" t="e">
        <f ca="true">+IF(AND(ISNUMBER(OFFSET('Hygiene Data'!$G$5,0,10*ROW('Hygiene Data'!G178))),'Data Summary'!DX184="Yes"),OFFSET('Hygiene Data'!$G$5,0,10*ROW('Hygiene Data'!G178)),NA())</f>
        <v>#N/A</v>
      </c>
      <c r="BJ184" s="101" t="e">
        <f ca="true">+IF(AND(ISNUMBER(OFFSET('Hygiene Data'!$G$7,0,10*ROW('Hygiene Data'!G178))),'Data Summary'!DY184="Yes"),OFFSET('Hygiene Data'!$G$7,0,10*ROW('Hygiene Data'!G178)),NA())</f>
        <v>#N/A</v>
      </c>
      <c r="BK184" s="101" t="e">
        <f ca="true">+IF(AND(ISNUMBER(OFFSET('Hygiene Data'!$G$9,0,10*ROW('Hygiene Data'!G178))),'Data Summary'!DZ184="Yes"),OFFSET('Hygiene Data'!$G$9,0,10*ROW('Hygiene Data'!G178)),NA())</f>
        <v>#N/A</v>
      </c>
      <c r="BL184" s="101" t="e">
        <f ca="true">+IF(AND(ISNUMBER(OFFSET('Hygiene Data'!$H$5,0,10*ROW('Hygiene Data'!H178))),'Data Summary'!EA184="Yes"),OFFSET('Hygiene Data'!$H$5,0,10*ROW('Hygiene Data'!H178)),NA())</f>
        <v>#N/A</v>
      </c>
      <c r="BM184" s="101" t="e">
        <f ca="true">+IF(AND(ISNUMBER(OFFSET('Hygiene Data'!$H$7,0,10*ROW('Hygiene Data'!H178))),'Data Summary'!EB184="Yes"),OFFSET('Hygiene Data'!$H$7,0,10*ROW('Hygiene Data'!H178)),NA())</f>
        <v>#N/A</v>
      </c>
      <c r="BN184" s="101" t="e">
        <f ca="true">+IF(AND(ISNUMBER(OFFSET('Hygiene Data'!$H$9,0,10*ROW('Hygiene Data'!H178))),'Data Summary'!EC184="Yes"),OFFSET('Hygiene Data'!$H$9,0,10*ROW('Hygiene Data'!H178)),NA())</f>
        <v>#N/A</v>
      </c>
      <c r="BO184" s="101" t="e">
        <f ca="true">+IF(AND(ISNUMBER(OFFSET('Hygiene Data'!$I$5,0,10*ROW('Hygiene Data'!I178))),'Data Summary'!ED184="Yes"),OFFSET('Hygiene Data'!$I$5,0,10*ROW('Hygiene Data'!I178)),NA())</f>
        <v>#N/A</v>
      </c>
      <c r="BP184" s="101" t="e">
        <f ca="true">+IF(AND(ISNUMBER(OFFSET('Hygiene Data'!$I$7,0,10*ROW('Hygiene Data'!I178))),'Data Summary'!EE184="Yes"),OFFSET('Hygiene Data'!$I$7,0,10*ROW('Hygiene Data'!I178)),NA())</f>
        <v>#N/A</v>
      </c>
      <c r="BQ184" s="101" t="e">
        <f ca="true">+IF(AND(ISNUMBER(OFFSET('Hygiene Data'!$I$9,0,10*ROW('Hygiene Data'!I178))),'Data Summary'!EF184="Yes"),OFFSET('Hygiene Data'!$I$9,0,10*ROW('Hygiene Data'!I178)),NA())</f>
        <v>#N/A</v>
      </c>
    </row>
    <row xmlns:x14ac="http://schemas.microsoft.com/office/spreadsheetml/2009/9/ac" r="185" x14ac:dyDescent="0.2">
      <c r="A185" s="362" t="e">
        <f ca="true">+RIGHT('Data Summary'!A185,LEN('Data Summary'!A185)-9)</f>
        <v>#VALUE!</v>
      </c>
      <c r="B185" s="38" t="str">
        <f ca="true">+IF(ISTEXT('Data Summary'!B185),'Data Summary'!B185,"")</f>
        <v/>
      </c>
      <c r="C185" s="361" t="e">
        <f ca="true">+VALUE('Data Summary'!C185)</f>
        <v>#VALUE!</v>
      </c>
      <c r="D185" s="99" t="e">
        <f ca="true">+IF(AND(ISNUMBER(OFFSET('Water Data'!$D$4,0,10*ROW('Water Data'!D179))),'Data Summary'!BS185="Yes"),100-OFFSET('Water Data'!$D$4,0,10*ROW('Water Data'!D179)),NA())</f>
        <v>#N/A</v>
      </c>
      <c r="E185" s="99" t="e">
        <f ca="true">+IF(AND(ISNUMBER(OFFSET('Water Data'!$D$6,0,10*ROW('Water Data'!D179))),'Data Summary'!BT185="Yes"),OFFSET('Water Data'!$D$6,0,10*ROW('Water Data'!D179)),NA())</f>
        <v>#N/A</v>
      </c>
      <c r="F185" s="99" t="e">
        <f ca="true">+IF(AND(ISNUMBER(OFFSET('Water Data'!$D$9,0,10*ROW('Water Data'!D179))),'Data Summary'!BU185="Yes"),OFFSET('Water Data'!$D$9,0,10*ROW('Water Data'!D179)),NA())</f>
        <v>#N/A</v>
      </c>
      <c r="G185" s="99" t="e">
        <f ca="true">+IF(AND(ISNUMBER(OFFSET('Water Data'!$E$4,0,10*ROW('Water Data'!E179))),'Data Summary'!BV185="Yes"),100-OFFSET('Water Data'!$E$4,0,10*ROW('Water Data'!E179)),NA())</f>
        <v>#N/A</v>
      </c>
      <c r="H185" s="99" t="e">
        <f ca="true">+IF(AND(ISNUMBER(OFFSET('Water Data'!$E$6,0,10*ROW('Water Data'!E179))),'Data Summary'!BW185="Yes"),OFFSET('Water Data'!$E$6,0,10*ROW('Water Data'!E179)),NA())</f>
        <v>#N/A</v>
      </c>
      <c r="I185" s="99" t="e">
        <f ca="true">+IF(AND(ISNUMBER(OFFSET('Water Data'!$E$9,0,10*ROW('Water Data'!E179))),'Data Summary'!BX185="Yes"),OFFSET('Water Data'!$E$9,0,10*ROW('Water Data'!E179)),NA())</f>
        <v>#N/A</v>
      </c>
      <c r="J185" s="99" t="e">
        <f ca="true">+IF(AND(ISNUMBER(OFFSET('Water Data'!$F$4,0,10*ROW('Water Data'!F179))),'Data Summary'!BY185="Yes"),100-OFFSET('Water Data'!$F$4,0,10*ROW('Water Data'!F179)),NA())</f>
        <v>#N/A</v>
      </c>
      <c r="K185" s="99" t="e">
        <f ca="true">+IF(AND(ISNUMBER(OFFSET('Water Data'!$F$6,0,10*ROW('Water Data'!F179))),'Data Summary'!BZ185="Yes"),OFFSET('Water Data'!$F$6,0,10*ROW('Water Data'!F179)),NA())</f>
        <v>#N/A</v>
      </c>
      <c r="L185" s="99" t="e">
        <f ca="true">+IF(AND(ISNUMBER(OFFSET('Water Data'!$F$9,0,10*ROW('Water Data'!F179))),'Data Summary'!CA185="Yes"),OFFSET('Water Data'!$F$9,0,10*ROW('Water Data'!F179)),NA())</f>
        <v>#N/A</v>
      </c>
      <c r="M185" s="99" t="e">
        <f ca="true">+IF(AND(ISNUMBER(OFFSET('Water Data'!$G$4,0,10*ROW('Water Data'!G179))),'Data Summary'!CB185="Yes"),100-OFFSET('Water Data'!$G$4,0,10*ROW('Water Data'!G179)),NA())</f>
        <v>#N/A</v>
      </c>
      <c r="N185" s="99" t="e">
        <f ca="true">+IF(AND(ISNUMBER(OFFSET('Water Data'!$G$6,0,10*ROW('Water Data'!G179))),'Data Summary'!CC185="Yes"),OFFSET('Water Data'!$G$6,0,10*ROW('Water Data'!G179)),NA())</f>
        <v>#N/A</v>
      </c>
      <c r="O185" s="99" t="e">
        <f ca="true">+IF(AND(ISNUMBER(OFFSET('Water Data'!$G$9,0,10*ROW('Water Data'!G179))),'Data Summary'!CD185="Yes"),OFFSET('Water Data'!$G$9,0,10*ROW('Water Data'!G179)),NA())</f>
        <v>#N/A</v>
      </c>
      <c r="P185" s="99" t="e">
        <f ca="true">+IF(AND(ISNUMBER(OFFSET('Water Data'!$H$4,0,10*ROW('Water Data'!H179))),'Data Summary'!CE185="Yes"),100-OFFSET('Water Data'!$H$4,0,10*ROW('Water Data'!H179)),NA())</f>
        <v>#N/A</v>
      </c>
      <c r="Q185" s="99" t="e">
        <f ca="true">+IF(AND(ISNUMBER(OFFSET('Water Data'!$H$6,0,10*ROW('Water Data'!H179))),'Data Summary'!CF185="Yes"),OFFSET('Water Data'!$H$6,0,10*ROW('Water Data'!H179)),NA())</f>
        <v>#N/A</v>
      </c>
      <c r="R185" s="99" t="e">
        <f ca="true">+IF(AND(ISNUMBER(OFFSET('Water Data'!$H$9,0,10*ROW('Water Data'!H179))),'Data Summary'!CG185="Yes"),OFFSET('Water Data'!$H$9,0,10*ROW('Water Data'!H179)),NA())</f>
        <v>#N/A</v>
      </c>
      <c r="S185" s="99" t="e">
        <f ca="true">+IF(AND(ISNUMBER(OFFSET('Water Data'!$I$4,0,10*ROW('Water Data'!I179))),'Data Summary'!CH185="Yes"),100-OFFSET('Water Data'!$I$4,0,10*ROW('Water Data'!I179)),NA())</f>
        <v>#N/A</v>
      </c>
      <c r="T185" s="99" t="e">
        <f ca="true">+IF(AND(ISNUMBER(OFFSET('Water Data'!$I$6,0,10*ROW('Water Data'!I179))),'Data Summary'!CI185="Yes"),OFFSET('Water Data'!$I$6,0,10*ROW('Water Data'!I179)),NA())</f>
        <v>#N/A</v>
      </c>
      <c r="U185" s="99" t="e">
        <f ca="true">+IF(AND(ISNUMBER(OFFSET('Water Data'!$I$9,0,10*ROW('Water Data'!I179))),'Data Summary'!CJ185="Yes"),OFFSET('Water Data'!$I$9,0,10*ROW('Water Data'!I179)),NA())</f>
        <v>#N/A</v>
      </c>
      <c r="V185" s="100" t="e">
        <f ca="true">+IF(AND(ISNUMBER(OFFSET('Sanitation Data'!$D$4,0,10*ROW('Sanitation Data'!D179))),'Data Summary'!CK185="Yes"),100-OFFSET('Sanitation Data'!$D$4,0,10*ROW('Sanitation Data'!D179)),NA())</f>
        <v>#N/A</v>
      </c>
      <c r="W185" s="100" t="e">
        <f ca="true">+IF(AND(ISNUMBER(OFFSET('Sanitation Data'!$D$6,0,10*ROW('Sanitation Data'!D179))),'Data Summary'!CL185="Yes"),OFFSET('Sanitation Data'!$D$6,0,10*ROW('Sanitation Data'!D179)),NA())</f>
        <v>#N/A</v>
      </c>
      <c r="X185" s="100" t="e">
        <f ca="true">+IF(AND(ISNUMBER(OFFSET('Sanitation Data'!$D$10,0,10*ROW('Sanitation Data'!D179))),'Data Summary'!CM185="Yes"),OFFSET('Sanitation Data'!$D$10,0,10*ROW('Sanitation Data'!D179)),NA())</f>
        <v>#N/A</v>
      </c>
      <c r="Y185" s="100" t="e">
        <f ca="true">+IF(AND(ISNUMBER(OFFSET('Sanitation Data'!$D$11,0,10*ROW('Sanitation Data'!D179))),'Data Summary'!CN185="Yes"),OFFSET('Sanitation Data'!$D$11,0,10*ROW('Sanitation Data'!D179)),NA())</f>
        <v>#N/A</v>
      </c>
      <c r="Z185" s="100" t="e">
        <f ca="true">+IF(AND(ISNUMBER(OFFSET('Sanitation Data'!$D$12,0,10*ROW('Sanitation Data'!D179))),'Data Summary'!CO185="Yes"),OFFSET('Sanitation Data'!$D$12,0,10*ROW('Sanitation Data'!D179)),NA())</f>
        <v>#N/A</v>
      </c>
      <c r="AA185" s="100" t="e">
        <f ca="true">+IF(AND(ISNUMBER(OFFSET('Sanitation Data'!$E$4,0,10*ROW('Sanitation Data'!E179))),'Data Summary'!CP185="Yes"),100-OFFSET('Sanitation Data'!$E$4,0,10*ROW('Sanitation Data'!E179)),NA())</f>
        <v>#N/A</v>
      </c>
      <c r="AB185" s="100" t="e">
        <f ca="true">+IF(AND(ISNUMBER(OFFSET('Sanitation Data'!$E$6,0,10*ROW('Sanitation Data'!E179))),'Data Summary'!CQ185="Yes"),OFFSET('Sanitation Data'!$E$6,0,10*ROW('Sanitation Data'!E179)),NA())</f>
        <v>#N/A</v>
      </c>
      <c r="AC185" s="100" t="e">
        <f ca="true">+IF(AND(ISNUMBER(OFFSET('Sanitation Data'!$E$10,0,10*ROW('Sanitation Data'!E179))),'Data Summary'!CR185="Yes"),OFFSET('Sanitation Data'!$E$10,0,10*ROW('Sanitation Data'!E179)),NA())</f>
        <v>#N/A</v>
      </c>
      <c r="AD185" s="100" t="e">
        <f ca="true">+IF(AND(ISNUMBER(OFFSET('Sanitation Data'!$E$11,0,10*ROW('Sanitation Data'!E179))),'Data Summary'!CS185="Yes"),OFFSET('Sanitation Data'!$E$11,0,10*ROW('Sanitation Data'!E179)),NA())</f>
        <v>#N/A</v>
      </c>
      <c r="AE185" s="100" t="e">
        <f ca="true">+IF(AND(ISNUMBER(OFFSET('Sanitation Data'!$E$12,0,10*ROW('Sanitation Data'!E179))),'Data Summary'!CT185="Yes"),OFFSET('Sanitation Data'!$E$12,0,10*ROW('Sanitation Data'!E179)),NA())</f>
        <v>#N/A</v>
      </c>
      <c r="AF185" s="100" t="e">
        <f ca="true">+IF(AND(ISNUMBER(OFFSET('Sanitation Data'!$F$4,0,10*ROW('Sanitation Data'!F179))),'Data Summary'!CU185="Yes"),100-OFFSET('Sanitation Data'!$F$4,0,10*ROW('Sanitation Data'!F179)),NA())</f>
        <v>#N/A</v>
      </c>
      <c r="AG185" s="100" t="e">
        <f ca="true">+IF(AND(ISNUMBER(OFFSET('Sanitation Data'!$F$6,0,10*ROW('Sanitation Data'!F179))),'Data Summary'!CV185="Yes"),OFFSET('Sanitation Data'!$F$6,0,10*ROW('Sanitation Data'!F179)),NA())</f>
        <v>#N/A</v>
      </c>
      <c r="AH185" s="100" t="e">
        <f ca="true">+IF(AND(ISNUMBER(OFFSET('Sanitation Data'!$F$10,0,10*ROW('Sanitation Data'!F179))),'Data Summary'!CW185="Yes"),OFFSET('Sanitation Data'!$F$10,0,10*ROW('Sanitation Data'!F179)),NA())</f>
        <v>#N/A</v>
      </c>
      <c r="AI185" s="100" t="e">
        <f ca="true">+IF(AND(ISNUMBER(OFFSET('Sanitation Data'!$F$11,0,10*ROW('Sanitation Data'!F179))),'Data Summary'!CX185="Yes"),OFFSET('Sanitation Data'!$F$11,0,10*ROW('Sanitation Data'!F179)),NA())</f>
        <v>#N/A</v>
      </c>
      <c r="AJ185" s="100" t="e">
        <f ca="true">+IF(AND(ISNUMBER(OFFSET('Sanitation Data'!$F$12,0,10*ROW('Sanitation Data'!F179))),'Data Summary'!CY185="Yes"),OFFSET('Sanitation Data'!$F$12,0,10*ROW('Sanitation Data'!F179)),NA())</f>
        <v>#N/A</v>
      </c>
      <c r="AK185" s="100" t="e">
        <f ca="true">+IF(AND(ISNUMBER(OFFSET('Sanitation Data'!$G$4,0,10*ROW('Sanitation Data'!G179))),'Data Summary'!CZ185="Yes"),100-OFFSET('Sanitation Data'!$G$4,0,10*ROW('Sanitation Data'!G179)),NA())</f>
        <v>#N/A</v>
      </c>
      <c r="AL185" s="100" t="e">
        <f ca="true">+IF(AND(ISNUMBER(OFFSET('Sanitation Data'!$G$6,0,10*ROW('Sanitation Data'!G179))),'Data Summary'!DA185="Yes"),OFFSET('Sanitation Data'!$G$6,0,10*ROW('Sanitation Data'!G179)),NA())</f>
        <v>#N/A</v>
      </c>
      <c r="AM185" s="100" t="e">
        <f ca="true">+IF(AND(ISNUMBER(OFFSET('Sanitation Data'!$G$10,0,10*ROW('Sanitation Data'!G179))),'Data Summary'!DB185="Yes"),OFFSET('Sanitation Data'!$G$10,0,10*ROW('Sanitation Data'!G179)),NA())</f>
        <v>#N/A</v>
      </c>
      <c r="AN185" s="100" t="e">
        <f ca="true">+IF(AND(ISNUMBER(OFFSET('Sanitation Data'!$G$11,0,10*ROW('Sanitation Data'!G179))),'Data Summary'!DC185="Yes"),OFFSET('Sanitation Data'!$G$11,0,10*ROW('Sanitation Data'!G179)),NA())</f>
        <v>#N/A</v>
      </c>
      <c r="AO185" s="100" t="e">
        <f ca="true">+IF(AND(ISNUMBER(OFFSET('Sanitation Data'!$G$12,0,10*ROW('Sanitation Data'!G179))),'Data Summary'!DD185="Yes"),OFFSET('Sanitation Data'!$G$12,0,10*ROW('Sanitation Data'!G179)),NA())</f>
        <v>#N/A</v>
      </c>
      <c r="AP185" s="100" t="e">
        <f ca="true">+IF(AND(ISNUMBER(OFFSET('Sanitation Data'!$H$4,0,10*ROW('Sanitation Data'!H179))),'Data Summary'!DE185="Yes"),100-OFFSET('Sanitation Data'!$H$4,0,10*ROW('Sanitation Data'!H179)),NA())</f>
        <v>#N/A</v>
      </c>
      <c r="AQ185" s="100" t="e">
        <f ca="true">+IF(AND(ISNUMBER(OFFSET('Sanitation Data'!$H$6,0,10*ROW('Sanitation Data'!H179))),'Data Summary'!DF185="Yes"),OFFSET('Sanitation Data'!$H$6,0,10*ROW('Sanitation Data'!H179)),NA())</f>
        <v>#N/A</v>
      </c>
      <c r="AR185" s="100" t="e">
        <f ca="true">+IF(AND(ISNUMBER(OFFSET('Sanitation Data'!$H$10,0,10*ROW('Sanitation Data'!H179))),'Data Summary'!DG185="Yes"),OFFSET('Sanitation Data'!$H$10,0,10*ROW('Sanitation Data'!H179)),NA())</f>
        <v>#N/A</v>
      </c>
      <c r="AS185" s="100" t="e">
        <f ca="true">+IF(AND(ISNUMBER(OFFSET('Sanitation Data'!$H$11,0,10*ROW('Sanitation Data'!H179))),'Data Summary'!DH185="Yes"),OFFSET('Sanitation Data'!$H$11,0,10*ROW('Sanitation Data'!H179)),NA())</f>
        <v>#N/A</v>
      </c>
      <c r="AT185" s="100" t="e">
        <f ca="true">+IF(AND(ISNUMBER(OFFSET('Sanitation Data'!$H$12,0,10*ROW('Sanitation Data'!H179))),'Data Summary'!DI185="Yes"),OFFSET('Sanitation Data'!$H$12,0,10*ROW('Sanitation Data'!H179)),NA())</f>
        <v>#N/A</v>
      </c>
      <c r="AU185" s="100" t="e">
        <f ca="true">+IF(AND(ISNUMBER(OFFSET('Sanitation Data'!$I$4,0,10*ROW('Sanitation Data'!I179))),'Data Summary'!DJ185="Yes"),100-OFFSET('Sanitation Data'!$I$4,0,10*ROW('Sanitation Data'!I179)),NA())</f>
        <v>#N/A</v>
      </c>
      <c r="AV185" s="100" t="e">
        <f ca="true">+IF(AND(ISNUMBER(OFFSET('Sanitation Data'!$I$6,0,10*ROW('Sanitation Data'!I179))),'Data Summary'!DK185="Yes"),OFFSET('Sanitation Data'!$I$6,0,10*ROW('Sanitation Data'!I179)),NA())</f>
        <v>#N/A</v>
      </c>
      <c r="AW185" s="100" t="e">
        <f ca="true">+IF(AND(ISNUMBER(OFFSET('Sanitation Data'!$I$10,0,10*ROW('Sanitation Data'!I179))),'Data Summary'!DL185="Yes"),OFFSET('Sanitation Data'!$I$10,0,10*ROW('Sanitation Data'!I179)),NA())</f>
        <v>#N/A</v>
      </c>
      <c r="AX185" s="100" t="e">
        <f ca="true">+IF(AND(ISNUMBER(OFFSET('Sanitation Data'!$I$11,0,10*ROW('Sanitation Data'!I179))),'Data Summary'!DM185="Yes"),OFFSET('Sanitation Data'!$I$11,0,10*ROW('Sanitation Data'!I179)),NA())</f>
        <v>#N/A</v>
      </c>
      <c r="AY185" s="100" t="e">
        <f ca="true">+IF(AND(ISNUMBER(OFFSET('Sanitation Data'!$I$12,0,10*ROW('Sanitation Data'!I179))),'Data Summary'!DN185="Yes"),OFFSET('Sanitation Data'!$I$12,0,10*ROW('Sanitation Data'!I179)),NA())</f>
        <v>#N/A</v>
      </c>
      <c r="AZ185" s="101" t="e">
        <f ca="true">+IF(AND(ISNUMBER(OFFSET('Hygiene Data'!$D$5,0,10*ROW('Hygiene Data'!D179))),'Data Summary'!DO185="Yes"),OFFSET('Hygiene Data'!$D$5,0,10*ROW('Hygiene Data'!D179)),NA())</f>
        <v>#N/A</v>
      </c>
      <c r="BA185" s="101" t="e">
        <f ca="true">+IF(AND(ISNUMBER(OFFSET('Hygiene Data'!$D$7,0,10*ROW('Hygiene Data'!D179))),'Data Summary'!DP185="Yes"),OFFSET('Hygiene Data'!$D$7,0,10*ROW('Hygiene Data'!D179)),NA())</f>
        <v>#N/A</v>
      </c>
      <c r="BB185" s="101" t="e">
        <f ca="true">+IF(AND(ISNUMBER(OFFSET('Hygiene Data'!$D$9,0,10*ROW('Hygiene Data'!D179))),'Data Summary'!DQ185="Yes"),OFFSET('Hygiene Data'!$D$9,0,10*ROW('Hygiene Data'!D179)),NA())</f>
        <v>#N/A</v>
      </c>
      <c r="BC185" s="101" t="e">
        <f ca="true">+IF(AND(ISNUMBER(OFFSET('Hygiene Data'!$E$5,0,10*ROW('Hygiene Data'!E179))),'Data Summary'!DR185="Yes"),OFFSET('Hygiene Data'!$E$5,0,10*ROW('Hygiene Data'!E179)),NA())</f>
        <v>#N/A</v>
      </c>
      <c r="BD185" s="101" t="e">
        <f ca="true">+IF(AND(ISNUMBER(OFFSET('Hygiene Data'!$E$7,0,10*ROW('Hygiene Data'!E179))),'Data Summary'!DS185="Yes"),OFFSET('Hygiene Data'!$E$7,0,10*ROW('Hygiene Data'!E179)),NA())</f>
        <v>#N/A</v>
      </c>
      <c r="BE185" s="101" t="e">
        <f ca="true">+IF(AND(ISNUMBER(OFFSET('Hygiene Data'!$E$9,0,10*ROW('Hygiene Data'!E179))),'Data Summary'!DT185="Yes"),OFFSET('Hygiene Data'!$E$9,0,10*ROW('Hygiene Data'!E179)),NA())</f>
        <v>#N/A</v>
      </c>
      <c r="BF185" s="101" t="e">
        <f ca="true">+IF(AND(ISNUMBER(OFFSET('Hygiene Data'!$F$5,0,10*ROW('Hygiene Data'!F179))),'Data Summary'!DU185="Yes"),OFFSET('Hygiene Data'!$F$5,0,10*ROW('Hygiene Data'!F179)),NA())</f>
        <v>#N/A</v>
      </c>
      <c r="BG185" s="101" t="e">
        <f ca="true">+IF(AND(ISNUMBER(OFFSET('Hygiene Data'!$F$7,0,10*ROW('Hygiene Data'!F179))),'Data Summary'!DV185="Yes"),OFFSET('Hygiene Data'!$F$7,0,10*ROW('Hygiene Data'!F179)),NA())</f>
        <v>#N/A</v>
      </c>
      <c r="BH185" s="101" t="e">
        <f ca="true">+IF(AND(ISNUMBER(OFFSET('Hygiene Data'!$F$9,0,10*ROW('Hygiene Data'!F179))),'Data Summary'!DW185="Yes"),OFFSET('Hygiene Data'!$F$9,0,10*ROW('Hygiene Data'!F179)),NA())</f>
        <v>#N/A</v>
      </c>
      <c r="BI185" s="101" t="e">
        <f ca="true">+IF(AND(ISNUMBER(OFFSET('Hygiene Data'!$G$5,0,10*ROW('Hygiene Data'!G179))),'Data Summary'!DX185="Yes"),OFFSET('Hygiene Data'!$G$5,0,10*ROW('Hygiene Data'!G179)),NA())</f>
        <v>#N/A</v>
      </c>
      <c r="BJ185" s="101" t="e">
        <f ca="true">+IF(AND(ISNUMBER(OFFSET('Hygiene Data'!$G$7,0,10*ROW('Hygiene Data'!G179))),'Data Summary'!DY185="Yes"),OFFSET('Hygiene Data'!$G$7,0,10*ROW('Hygiene Data'!G179)),NA())</f>
        <v>#N/A</v>
      </c>
      <c r="BK185" s="101" t="e">
        <f ca="true">+IF(AND(ISNUMBER(OFFSET('Hygiene Data'!$G$9,0,10*ROW('Hygiene Data'!G179))),'Data Summary'!DZ185="Yes"),OFFSET('Hygiene Data'!$G$9,0,10*ROW('Hygiene Data'!G179)),NA())</f>
        <v>#N/A</v>
      </c>
      <c r="BL185" s="101" t="e">
        <f ca="true">+IF(AND(ISNUMBER(OFFSET('Hygiene Data'!$H$5,0,10*ROW('Hygiene Data'!H179))),'Data Summary'!EA185="Yes"),OFFSET('Hygiene Data'!$H$5,0,10*ROW('Hygiene Data'!H179)),NA())</f>
        <v>#N/A</v>
      </c>
      <c r="BM185" s="101" t="e">
        <f ca="true">+IF(AND(ISNUMBER(OFFSET('Hygiene Data'!$H$7,0,10*ROW('Hygiene Data'!H179))),'Data Summary'!EB185="Yes"),OFFSET('Hygiene Data'!$H$7,0,10*ROW('Hygiene Data'!H179)),NA())</f>
        <v>#N/A</v>
      </c>
      <c r="BN185" s="101" t="e">
        <f ca="true">+IF(AND(ISNUMBER(OFFSET('Hygiene Data'!$H$9,0,10*ROW('Hygiene Data'!H179))),'Data Summary'!EC185="Yes"),OFFSET('Hygiene Data'!$H$9,0,10*ROW('Hygiene Data'!H179)),NA())</f>
        <v>#N/A</v>
      </c>
      <c r="BO185" s="101" t="e">
        <f ca="true">+IF(AND(ISNUMBER(OFFSET('Hygiene Data'!$I$5,0,10*ROW('Hygiene Data'!I179))),'Data Summary'!ED185="Yes"),OFFSET('Hygiene Data'!$I$5,0,10*ROW('Hygiene Data'!I179)),NA())</f>
        <v>#N/A</v>
      </c>
      <c r="BP185" s="101" t="e">
        <f ca="true">+IF(AND(ISNUMBER(OFFSET('Hygiene Data'!$I$7,0,10*ROW('Hygiene Data'!I179))),'Data Summary'!EE185="Yes"),OFFSET('Hygiene Data'!$I$7,0,10*ROW('Hygiene Data'!I179)),NA())</f>
        <v>#N/A</v>
      </c>
      <c r="BQ185" s="101" t="e">
        <f ca="true">+IF(AND(ISNUMBER(OFFSET('Hygiene Data'!$I$9,0,10*ROW('Hygiene Data'!I179))),'Data Summary'!EF185="Yes"),OFFSET('Hygiene Data'!$I$9,0,10*ROW('Hygiene Data'!I179)),NA())</f>
        <v>#N/A</v>
      </c>
    </row>
    <row xmlns:x14ac="http://schemas.microsoft.com/office/spreadsheetml/2009/9/ac" r="186" x14ac:dyDescent="0.2">
      <c r="A186" s="362" t="e">
        <f ca="true">+RIGHT('Data Summary'!A186,LEN('Data Summary'!A186)-9)</f>
        <v>#VALUE!</v>
      </c>
      <c r="B186" s="38" t="str">
        <f ca="true">+IF(ISTEXT('Data Summary'!B186),'Data Summary'!B186,"")</f>
        <v/>
      </c>
      <c r="C186" s="361" t="e">
        <f ca="true">+VALUE('Data Summary'!C186)</f>
        <v>#VALUE!</v>
      </c>
      <c r="D186" s="99" t="e">
        <f ca="true">+IF(AND(ISNUMBER(OFFSET('Water Data'!$D$4,0,10*ROW('Water Data'!D180))),'Data Summary'!BS186="Yes"),100-OFFSET('Water Data'!$D$4,0,10*ROW('Water Data'!D180)),NA())</f>
        <v>#N/A</v>
      </c>
      <c r="E186" s="99" t="e">
        <f ca="true">+IF(AND(ISNUMBER(OFFSET('Water Data'!$D$6,0,10*ROW('Water Data'!D180))),'Data Summary'!BT186="Yes"),OFFSET('Water Data'!$D$6,0,10*ROW('Water Data'!D180)),NA())</f>
        <v>#N/A</v>
      </c>
      <c r="F186" s="99" t="e">
        <f ca="true">+IF(AND(ISNUMBER(OFFSET('Water Data'!$D$9,0,10*ROW('Water Data'!D180))),'Data Summary'!BU186="Yes"),OFFSET('Water Data'!$D$9,0,10*ROW('Water Data'!D180)),NA())</f>
        <v>#N/A</v>
      </c>
      <c r="G186" s="99" t="e">
        <f ca="true">+IF(AND(ISNUMBER(OFFSET('Water Data'!$E$4,0,10*ROW('Water Data'!E180))),'Data Summary'!BV186="Yes"),100-OFFSET('Water Data'!$E$4,0,10*ROW('Water Data'!E180)),NA())</f>
        <v>#N/A</v>
      </c>
      <c r="H186" s="99" t="e">
        <f ca="true">+IF(AND(ISNUMBER(OFFSET('Water Data'!$E$6,0,10*ROW('Water Data'!E180))),'Data Summary'!BW186="Yes"),OFFSET('Water Data'!$E$6,0,10*ROW('Water Data'!E180)),NA())</f>
        <v>#N/A</v>
      </c>
      <c r="I186" s="99" t="e">
        <f ca="true">+IF(AND(ISNUMBER(OFFSET('Water Data'!$E$9,0,10*ROW('Water Data'!E180))),'Data Summary'!BX186="Yes"),OFFSET('Water Data'!$E$9,0,10*ROW('Water Data'!E180)),NA())</f>
        <v>#N/A</v>
      </c>
      <c r="J186" s="99" t="e">
        <f ca="true">+IF(AND(ISNUMBER(OFFSET('Water Data'!$F$4,0,10*ROW('Water Data'!F180))),'Data Summary'!BY186="Yes"),100-OFFSET('Water Data'!$F$4,0,10*ROW('Water Data'!F180)),NA())</f>
        <v>#N/A</v>
      </c>
      <c r="K186" s="99" t="e">
        <f ca="true">+IF(AND(ISNUMBER(OFFSET('Water Data'!$F$6,0,10*ROW('Water Data'!F180))),'Data Summary'!BZ186="Yes"),OFFSET('Water Data'!$F$6,0,10*ROW('Water Data'!F180)),NA())</f>
        <v>#N/A</v>
      </c>
      <c r="L186" s="99" t="e">
        <f ca="true">+IF(AND(ISNUMBER(OFFSET('Water Data'!$F$9,0,10*ROW('Water Data'!F180))),'Data Summary'!CA186="Yes"),OFFSET('Water Data'!$F$9,0,10*ROW('Water Data'!F180)),NA())</f>
        <v>#N/A</v>
      </c>
      <c r="M186" s="99" t="e">
        <f ca="true">+IF(AND(ISNUMBER(OFFSET('Water Data'!$G$4,0,10*ROW('Water Data'!G180))),'Data Summary'!CB186="Yes"),100-OFFSET('Water Data'!$G$4,0,10*ROW('Water Data'!G180)),NA())</f>
        <v>#N/A</v>
      </c>
      <c r="N186" s="99" t="e">
        <f ca="true">+IF(AND(ISNUMBER(OFFSET('Water Data'!$G$6,0,10*ROW('Water Data'!G180))),'Data Summary'!CC186="Yes"),OFFSET('Water Data'!$G$6,0,10*ROW('Water Data'!G180)),NA())</f>
        <v>#N/A</v>
      </c>
      <c r="O186" s="99" t="e">
        <f ca="true">+IF(AND(ISNUMBER(OFFSET('Water Data'!$G$9,0,10*ROW('Water Data'!G180))),'Data Summary'!CD186="Yes"),OFFSET('Water Data'!$G$9,0,10*ROW('Water Data'!G180)),NA())</f>
        <v>#N/A</v>
      </c>
      <c r="P186" s="99" t="e">
        <f ca="true">+IF(AND(ISNUMBER(OFFSET('Water Data'!$H$4,0,10*ROW('Water Data'!H180))),'Data Summary'!CE186="Yes"),100-OFFSET('Water Data'!$H$4,0,10*ROW('Water Data'!H180)),NA())</f>
        <v>#N/A</v>
      </c>
      <c r="Q186" s="99" t="e">
        <f ca="true">+IF(AND(ISNUMBER(OFFSET('Water Data'!$H$6,0,10*ROW('Water Data'!H180))),'Data Summary'!CF186="Yes"),OFFSET('Water Data'!$H$6,0,10*ROW('Water Data'!H180)),NA())</f>
        <v>#N/A</v>
      </c>
      <c r="R186" s="99" t="e">
        <f ca="true">+IF(AND(ISNUMBER(OFFSET('Water Data'!$H$9,0,10*ROW('Water Data'!H180))),'Data Summary'!CG186="Yes"),OFFSET('Water Data'!$H$9,0,10*ROW('Water Data'!H180)),NA())</f>
        <v>#N/A</v>
      </c>
      <c r="S186" s="99" t="e">
        <f ca="true">+IF(AND(ISNUMBER(OFFSET('Water Data'!$I$4,0,10*ROW('Water Data'!I180))),'Data Summary'!CH186="Yes"),100-OFFSET('Water Data'!$I$4,0,10*ROW('Water Data'!I180)),NA())</f>
        <v>#N/A</v>
      </c>
      <c r="T186" s="99" t="e">
        <f ca="true">+IF(AND(ISNUMBER(OFFSET('Water Data'!$I$6,0,10*ROW('Water Data'!I180))),'Data Summary'!CI186="Yes"),OFFSET('Water Data'!$I$6,0,10*ROW('Water Data'!I180)),NA())</f>
        <v>#N/A</v>
      </c>
      <c r="U186" s="99" t="e">
        <f ca="true">+IF(AND(ISNUMBER(OFFSET('Water Data'!$I$9,0,10*ROW('Water Data'!I180))),'Data Summary'!CJ186="Yes"),OFFSET('Water Data'!$I$9,0,10*ROW('Water Data'!I180)),NA())</f>
        <v>#N/A</v>
      </c>
      <c r="V186" s="100" t="e">
        <f ca="true">+IF(AND(ISNUMBER(OFFSET('Sanitation Data'!$D$4,0,10*ROW('Sanitation Data'!D180))),'Data Summary'!CK186="Yes"),100-OFFSET('Sanitation Data'!$D$4,0,10*ROW('Sanitation Data'!D180)),NA())</f>
        <v>#N/A</v>
      </c>
      <c r="W186" s="100" t="e">
        <f ca="true">+IF(AND(ISNUMBER(OFFSET('Sanitation Data'!$D$6,0,10*ROW('Sanitation Data'!D180))),'Data Summary'!CL186="Yes"),OFFSET('Sanitation Data'!$D$6,0,10*ROW('Sanitation Data'!D180)),NA())</f>
        <v>#N/A</v>
      </c>
      <c r="X186" s="100" t="e">
        <f ca="true">+IF(AND(ISNUMBER(OFFSET('Sanitation Data'!$D$10,0,10*ROW('Sanitation Data'!D180))),'Data Summary'!CM186="Yes"),OFFSET('Sanitation Data'!$D$10,0,10*ROW('Sanitation Data'!D180)),NA())</f>
        <v>#N/A</v>
      </c>
      <c r="Y186" s="100" t="e">
        <f ca="true">+IF(AND(ISNUMBER(OFFSET('Sanitation Data'!$D$11,0,10*ROW('Sanitation Data'!D180))),'Data Summary'!CN186="Yes"),OFFSET('Sanitation Data'!$D$11,0,10*ROW('Sanitation Data'!D180)),NA())</f>
        <v>#N/A</v>
      </c>
      <c r="Z186" s="100" t="e">
        <f ca="true">+IF(AND(ISNUMBER(OFFSET('Sanitation Data'!$D$12,0,10*ROW('Sanitation Data'!D180))),'Data Summary'!CO186="Yes"),OFFSET('Sanitation Data'!$D$12,0,10*ROW('Sanitation Data'!D180)),NA())</f>
        <v>#N/A</v>
      </c>
      <c r="AA186" s="100" t="e">
        <f ca="true">+IF(AND(ISNUMBER(OFFSET('Sanitation Data'!$E$4,0,10*ROW('Sanitation Data'!E180))),'Data Summary'!CP186="Yes"),100-OFFSET('Sanitation Data'!$E$4,0,10*ROW('Sanitation Data'!E180)),NA())</f>
        <v>#N/A</v>
      </c>
      <c r="AB186" s="100" t="e">
        <f ca="true">+IF(AND(ISNUMBER(OFFSET('Sanitation Data'!$E$6,0,10*ROW('Sanitation Data'!E180))),'Data Summary'!CQ186="Yes"),OFFSET('Sanitation Data'!$E$6,0,10*ROW('Sanitation Data'!E180)),NA())</f>
        <v>#N/A</v>
      </c>
      <c r="AC186" s="100" t="e">
        <f ca="true">+IF(AND(ISNUMBER(OFFSET('Sanitation Data'!$E$10,0,10*ROW('Sanitation Data'!E180))),'Data Summary'!CR186="Yes"),OFFSET('Sanitation Data'!$E$10,0,10*ROW('Sanitation Data'!E180)),NA())</f>
        <v>#N/A</v>
      </c>
      <c r="AD186" s="100" t="e">
        <f ca="true">+IF(AND(ISNUMBER(OFFSET('Sanitation Data'!$E$11,0,10*ROW('Sanitation Data'!E180))),'Data Summary'!CS186="Yes"),OFFSET('Sanitation Data'!$E$11,0,10*ROW('Sanitation Data'!E180)),NA())</f>
        <v>#N/A</v>
      </c>
      <c r="AE186" s="100" t="e">
        <f ca="true">+IF(AND(ISNUMBER(OFFSET('Sanitation Data'!$E$12,0,10*ROW('Sanitation Data'!E180))),'Data Summary'!CT186="Yes"),OFFSET('Sanitation Data'!$E$12,0,10*ROW('Sanitation Data'!E180)),NA())</f>
        <v>#N/A</v>
      </c>
      <c r="AF186" s="100" t="e">
        <f ca="true">+IF(AND(ISNUMBER(OFFSET('Sanitation Data'!$F$4,0,10*ROW('Sanitation Data'!F180))),'Data Summary'!CU186="Yes"),100-OFFSET('Sanitation Data'!$F$4,0,10*ROW('Sanitation Data'!F180)),NA())</f>
        <v>#N/A</v>
      </c>
      <c r="AG186" s="100" t="e">
        <f ca="true">+IF(AND(ISNUMBER(OFFSET('Sanitation Data'!$F$6,0,10*ROW('Sanitation Data'!F180))),'Data Summary'!CV186="Yes"),OFFSET('Sanitation Data'!$F$6,0,10*ROW('Sanitation Data'!F180)),NA())</f>
        <v>#N/A</v>
      </c>
      <c r="AH186" s="100" t="e">
        <f ca="true">+IF(AND(ISNUMBER(OFFSET('Sanitation Data'!$F$10,0,10*ROW('Sanitation Data'!F180))),'Data Summary'!CW186="Yes"),OFFSET('Sanitation Data'!$F$10,0,10*ROW('Sanitation Data'!F180)),NA())</f>
        <v>#N/A</v>
      </c>
      <c r="AI186" s="100" t="e">
        <f ca="true">+IF(AND(ISNUMBER(OFFSET('Sanitation Data'!$F$11,0,10*ROW('Sanitation Data'!F180))),'Data Summary'!CX186="Yes"),OFFSET('Sanitation Data'!$F$11,0,10*ROW('Sanitation Data'!F180)),NA())</f>
        <v>#N/A</v>
      </c>
      <c r="AJ186" s="100" t="e">
        <f ca="true">+IF(AND(ISNUMBER(OFFSET('Sanitation Data'!$F$12,0,10*ROW('Sanitation Data'!F180))),'Data Summary'!CY186="Yes"),OFFSET('Sanitation Data'!$F$12,0,10*ROW('Sanitation Data'!F180)),NA())</f>
        <v>#N/A</v>
      </c>
      <c r="AK186" s="100" t="e">
        <f ca="true">+IF(AND(ISNUMBER(OFFSET('Sanitation Data'!$G$4,0,10*ROW('Sanitation Data'!G180))),'Data Summary'!CZ186="Yes"),100-OFFSET('Sanitation Data'!$G$4,0,10*ROW('Sanitation Data'!G180)),NA())</f>
        <v>#N/A</v>
      </c>
      <c r="AL186" s="100" t="e">
        <f ca="true">+IF(AND(ISNUMBER(OFFSET('Sanitation Data'!$G$6,0,10*ROW('Sanitation Data'!G180))),'Data Summary'!DA186="Yes"),OFFSET('Sanitation Data'!$G$6,0,10*ROW('Sanitation Data'!G180)),NA())</f>
        <v>#N/A</v>
      </c>
      <c r="AM186" s="100" t="e">
        <f ca="true">+IF(AND(ISNUMBER(OFFSET('Sanitation Data'!$G$10,0,10*ROW('Sanitation Data'!G180))),'Data Summary'!DB186="Yes"),OFFSET('Sanitation Data'!$G$10,0,10*ROW('Sanitation Data'!G180)),NA())</f>
        <v>#N/A</v>
      </c>
      <c r="AN186" s="100" t="e">
        <f ca="true">+IF(AND(ISNUMBER(OFFSET('Sanitation Data'!$G$11,0,10*ROW('Sanitation Data'!G180))),'Data Summary'!DC186="Yes"),OFFSET('Sanitation Data'!$G$11,0,10*ROW('Sanitation Data'!G180)),NA())</f>
        <v>#N/A</v>
      </c>
      <c r="AO186" s="100" t="e">
        <f ca="true">+IF(AND(ISNUMBER(OFFSET('Sanitation Data'!$G$12,0,10*ROW('Sanitation Data'!G180))),'Data Summary'!DD186="Yes"),OFFSET('Sanitation Data'!$G$12,0,10*ROW('Sanitation Data'!G180)),NA())</f>
        <v>#N/A</v>
      </c>
      <c r="AP186" s="100" t="e">
        <f ca="true">+IF(AND(ISNUMBER(OFFSET('Sanitation Data'!$H$4,0,10*ROW('Sanitation Data'!H180))),'Data Summary'!DE186="Yes"),100-OFFSET('Sanitation Data'!$H$4,0,10*ROW('Sanitation Data'!H180)),NA())</f>
        <v>#N/A</v>
      </c>
      <c r="AQ186" s="100" t="e">
        <f ca="true">+IF(AND(ISNUMBER(OFFSET('Sanitation Data'!$H$6,0,10*ROW('Sanitation Data'!H180))),'Data Summary'!DF186="Yes"),OFFSET('Sanitation Data'!$H$6,0,10*ROW('Sanitation Data'!H180)),NA())</f>
        <v>#N/A</v>
      </c>
      <c r="AR186" s="100" t="e">
        <f ca="true">+IF(AND(ISNUMBER(OFFSET('Sanitation Data'!$H$10,0,10*ROW('Sanitation Data'!H180))),'Data Summary'!DG186="Yes"),OFFSET('Sanitation Data'!$H$10,0,10*ROW('Sanitation Data'!H180)),NA())</f>
        <v>#N/A</v>
      </c>
      <c r="AS186" s="100" t="e">
        <f ca="true">+IF(AND(ISNUMBER(OFFSET('Sanitation Data'!$H$11,0,10*ROW('Sanitation Data'!H180))),'Data Summary'!DH186="Yes"),OFFSET('Sanitation Data'!$H$11,0,10*ROW('Sanitation Data'!H180)),NA())</f>
        <v>#N/A</v>
      </c>
      <c r="AT186" s="100" t="e">
        <f ca="true">+IF(AND(ISNUMBER(OFFSET('Sanitation Data'!$H$12,0,10*ROW('Sanitation Data'!H180))),'Data Summary'!DI186="Yes"),OFFSET('Sanitation Data'!$H$12,0,10*ROW('Sanitation Data'!H180)),NA())</f>
        <v>#N/A</v>
      </c>
      <c r="AU186" s="100" t="e">
        <f ca="true">+IF(AND(ISNUMBER(OFFSET('Sanitation Data'!$I$4,0,10*ROW('Sanitation Data'!I180))),'Data Summary'!DJ186="Yes"),100-OFFSET('Sanitation Data'!$I$4,0,10*ROW('Sanitation Data'!I180)),NA())</f>
        <v>#N/A</v>
      </c>
      <c r="AV186" s="100" t="e">
        <f ca="true">+IF(AND(ISNUMBER(OFFSET('Sanitation Data'!$I$6,0,10*ROW('Sanitation Data'!I180))),'Data Summary'!DK186="Yes"),OFFSET('Sanitation Data'!$I$6,0,10*ROW('Sanitation Data'!I180)),NA())</f>
        <v>#N/A</v>
      </c>
      <c r="AW186" s="100" t="e">
        <f ca="true">+IF(AND(ISNUMBER(OFFSET('Sanitation Data'!$I$10,0,10*ROW('Sanitation Data'!I180))),'Data Summary'!DL186="Yes"),OFFSET('Sanitation Data'!$I$10,0,10*ROW('Sanitation Data'!I180)),NA())</f>
        <v>#N/A</v>
      </c>
      <c r="AX186" s="100" t="e">
        <f ca="true">+IF(AND(ISNUMBER(OFFSET('Sanitation Data'!$I$11,0,10*ROW('Sanitation Data'!I180))),'Data Summary'!DM186="Yes"),OFFSET('Sanitation Data'!$I$11,0,10*ROW('Sanitation Data'!I180)),NA())</f>
        <v>#N/A</v>
      </c>
      <c r="AY186" s="100" t="e">
        <f ca="true">+IF(AND(ISNUMBER(OFFSET('Sanitation Data'!$I$12,0,10*ROW('Sanitation Data'!I180))),'Data Summary'!DN186="Yes"),OFFSET('Sanitation Data'!$I$12,0,10*ROW('Sanitation Data'!I180)),NA())</f>
        <v>#N/A</v>
      </c>
      <c r="AZ186" s="101" t="e">
        <f ca="true">+IF(AND(ISNUMBER(OFFSET('Hygiene Data'!$D$5,0,10*ROW('Hygiene Data'!D180))),'Data Summary'!DO186="Yes"),OFFSET('Hygiene Data'!$D$5,0,10*ROW('Hygiene Data'!D180)),NA())</f>
        <v>#N/A</v>
      </c>
      <c r="BA186" s="101" t="e">
        <f ca="true">+IF(AND(ISNUMBER(OFFSET('Hygiene Data'!$D$7,0,10*ROW('Hygiene Data'!D180))),'Data Summary'!DP186="Yes"),OFFSET('Hygiene Data'!$D$7,0,10*ROW('Hygiene Data'!D180)),NA())</f>
        <v>#N/A</v>
      </c>
      <c r="BB186" s="101" t="e">
        <f ca="true">+IF(AND(ISNUMBER(OFFSET('Hygiene Data'!$D$9,0,10*ROW('Hygiene Data'!D180))),'Data Summary'!DQ186="Yes"),OFFSET('Hygiene Data'!$D$9,0,10*ROW('Hygiene Data'!D180)),NA())</f>
        <v>#N/A</v>
      </c>
      <c r="BC186" s="101" t="e">
        <f ca="true">+IF(AND(ISNUMBER(OFFSET('Hygiene Data'!$E$5,0,10*ROW('Hygiene Data'!E180))),'Data Summary'!DR186="Yes"),OFFSET('Hygiene Data'!$E$5,0,10*ROW('Hygiene Data'!E180)),NA())</f>
        <v>#N/A</v>
      </c>
      <c r="BD186" s="101" t="e">
        <f ca="true">+IF(AND(ISNUMBER(OFFSET('Hygiene Data'!$E$7,0,10*ROW('Hygiene Data'!E180))),'Data Summary'!DS186="Yes"),OFFSET('Hygiene Data'!$E$7,0,10*ROW('Hygiene Data'!E180)),NA())</f>
        <v>#N/A</v>
      </c>
      <c r="BE186" s="101" t="e">
        <f ca="true">+IF(AND(ISNUMBER(OFFSET('Hygiene Data'!$E$9,0,10*ROW('Hygiene Data'!E180))),'Data Summary'!DT186="Yes"),OFFSET('Hygiene Data'!$E$9,0,10*ROW('Hygiene Data'!E180)),NA())</f>
        <v>#N/A</v>
      </c>
      <c r="BF186" s="101" t="e">
        <f ca="true">+IF(AND(ISNUMBER(OFFSET('Hygiene Data'!$F$5,0,10*ROW('Hygiene Data'!F180))),'Data Summary'!DU186="Yes"),OFFSET('Hygiene Data'!$F$5,0,10*ROW('Hygiene Data'!F180)),NA())</f>
        <v>#N/A</v>
      </c>
      <c r="BG186" s="101" t="e">
        <f ca="true">+IF(AND(ISNUMBER(OFFSET('Hygiene Data'!$F$7,0,10*ROW('Hygiene Data'!F180))),'Data Summary'!DV186="Yes"),OFFSET('Hygiene Data'!$F$7,0,10*ROW('Hygiene Data'!F180)),NA())</f>
        <v>#N/A</v>
      </c>
      <c r="BH186" s="101" t="e">
        <f ca="true">+IF(AND(ISNUMBER(OFFSET('Hygiene Data'!$F$9,0,10*ROW('Hygiene Data'!F180))),'Data Summary'!DW186="Yes"),OFFSET('Hygiene Data'!$F$9,0,10*ROW('Hygiene Data'!F180)),NA())</f>
        <v>#N/A</v>
      </c>
      <c r="BI186" s="101" t="e">
        <f ca="true">+IF(AND(ISNUMBER(OFFSET('Hygiene Data'!$G$5,0,10*ROW('Hygiene Data'!G180))),'Data Summary'!DX186="Yes"),OFFSET('Hygiene Data'!$G$5,0,10*ROW('Hygiene Data'!G180)),NA())</f>
        <v>#N/A</v>
      </c>
      <c r="BJ186" s="101" t="e">
        <f ca="true">+IF(AND(ISNUMBER(OFFSET('Hygiene Data'!$G$7,0,10*ROW('Hygiene Data'!G180))),'Data Summary'!DY186="Yes"),OFFSET('Hygiene Data'!$G$7,0,10*ROW('Hygiene Data'!G180)),NA())</f>
        <v>#N/A</v>
      </c>
      <c r="BK186" s="101" t="e">
        <f ca="true">+IF(AND(ISNUMBER(OFFSET('Hygiene Data'!$G$9,0,10*ROW('Hygiene Data'!G180))),'Data Summary'!DZ186="Yes"),OFFSET('Hygiene Data'!$G$9,0,10*ROW('Hygiene Data'!G180)),NA())</f>
        <v>#N/A</v>
      </c>
      <c r="BL186" s="101" t="e">
        <f ca="true">+IF(AND(ISNUMBER(OFFSET('Hygiene Data'!$H$5,0,10*ROW('Hygiene Data'!H180))),'Data Summary'!EA186="Yes"),OFFSET('Hygiene Data'!$H$5,0,10*ROW('Hygiene Data'!H180)),NA())</f>
        <v>#N/A</v>
      </c>
      <c r="BM186" s="101" t="e">
        <f ca="true">+IF(AND(ISNUMBER(OFFSET('Hygiene Data'!$H$7,0,10*ROW('Hygiene Data'!H180))),'Data Summary'!EB186="Yes"),OFFSET('Hygiene Data'!$H$7,0,10*ROW('Hygiene Data'!H180)),NA())</f>
        <v>#N/A</v>
      </c>
      <c r="BN186" s="101" t="e">
        <f ca="true">+IF(AND(ISNUMBER(OFFSET('Hygiene Data'!$H$9,0,10*ROW('Hygiene Data'!H180))),'Data Summary'!EC186="Yes"),OFFSET('Hygiene Data'!$H$9,0,10*ROW('Hygiene Data'!H180)),NA())</f>
        <v>#N/A</v>
      </c>
      <c r="BO186" s="101" t="e">
        <f ca="true">+IF(AND(ISNUMBER(OFFSET('Hygiene Data'!$I$5,0,10*ROW('Hygiene Data'!I180))),'Data Summary'!ED186="Yes"),OFFSET('Hygiene Data'!$I$5,0,10*ROW('Hygiene Data'!I180)),NA())</f>
        <v>#N/A</v>
      </c>
      <c r="BP186" s="101" t="e">
        <f ca="true">+IF(AND(ISNUMBER(OFFSET('Hygiene Data'!$I$7,0,10*ROW('Hygiene Data'!I180))),'Data Summary'!EE186="Yes"),OFFSET('Hygiene Data'!$I$7,0,10*ROW('Hygiene Data'!I180)),NA())</f>
        <v>#N/A</v>
      </c>
      <c r="BQ186" s="101" t="e">
        <f ca="true">+IF(AND(ISNUMBER(OFFSET('Hygiene Data'!$I$9,0,10*ROW('Hygiene Data'!I180))),'Data Summary'!EF186="Yes"),OFFSET('Hygiene Data'!$I$9,0,10*ROW('Hygiene Data'!I180)),NA())</f>
        <v>#N/A</v>
      </c>
    </row>
    <row xmlns:x14ac="http://schemas.microsoft.com/office/spreadsheetml/2009/9/ac" r="187" x14ac:dyDescent="0.2">
      <c r="A187" s="362" t="e">
        <f ca="true">+RIGHT('Data Summary'!A187,LEN('Data Summary'!A187)-9)</f>
        <v>#VALUE!</v>
      </c>
      <c r="B187" s="38" t="str">
        <f ca="true">+IF(ISTEXT('Data Summary'!B187),'Data Summary'!B187,"")</f>
        <v/>
      </c>
      <c r="C187" s="361" t="e">
        <f ca="true">+VALUE('Data Summary'!C187)</f>
        <v>#VALUE!</v>
      </c>
      <c r="D187" s="99" t="e">
        <f ca="true">+IF(AND(ISNUMBER(OFFSET('Water Data'!$D$4,0,10*ROW('Water Data'!D181))),'Data Summary'!BS187="Yes"),100-OFFSET('Water Data'!$D$4,0,10*ROW('Water Data'!D181)),NA())</f>
        <v>#N/A</v>
      </c>
      <c r="E187" s="99" t="e">
        <f ca="true">+IF(AND(ISNUMBER(OFFSET('Water Data'!$D$6,0,10*ROW('Water Data'!D181))),'Data Summary'!BT187="Yes"),OFFSET('Water Data'!$D$6,0,10*ROW('Water Data'!D181)),NA())</f>
        <v>#N/A</v>
      </c>
      <c r="F187" s="99" t="e">
        <f ca="true">+IF(AND(ISNUMBER(OFFSET('Water Data'!$D$9,0,10*ROW('Water Data'!D181))),'Data Summary'!BU187="Yes"),OFFSET('Water Data'!$D$9,0,10*ROW('Water Data'!D181)),NA())</f>
        <v>#N/A</v>
      </c>
      <c r="G187" s="99" t="e">
        <f ca="true">+IF(AND(ISNUMBER(OFFSET('Water Data'!$E$4,0,10*ROW('Water Data'!E181))),'Data Summary'!BV187="Yes"),100-OFFSET('Water Data'!$E$4,0,10*ROW('Water Data'!E181)),NA())</f>
        <v>#N/A</v>
      </c>
      <c r="H187" s="99" t="e">
        <f ca="true">+IF(AND(ISNUMBER(OFFSET('Water Data'!$E$6,0,10*ROW('Water Data'!E181))),'Data Summary'!BW187="Yes"),OFFSET('Water Data'!$E$6,0,10*ROW('Water Data'!E181)),NA())</f>
        <v>#N/A</v>
      </c>
      <c r="I187" s="99" t="e">
        <f ca="true">+IF(AND(ISNUMBER(OFFSET('Water Data'!$E$9,0,10*ROW('Water Data'!E181))),'Data Summary'!BX187="Yes"),OFFSET('Water Data'!$E$9,0,10*ROW('Water Data'!E181)),NA())</f>
        <v>#N/A</v>
      </c>
      <c r="J187" s="99" t="e">
        <f ca="true">+IF(AND(ISNUMBER(OFFSET('Water Data'!$F$4,0,10*ROW('Water Data'!F181))),'Data Summary'!BY187="Yes"),100-OFFSET('Water Data'!$F$4,0,10*ROW('Water Data'!F181)),NA())</f>
        <v>#N/A</v>
      </c>
      <c r="K187" s="99" t="e">
        <f ca="true">+IF(AND(ISNUMBER(OFFSET('Water Data'!$F$6,0,10*ROW('Water Data'!F181))),'Data Summary'!BZ187="Yes"),OFFSET('Water Data'!$F$6,0,10*ROW('Water Data'!F181)),NA())</f>
        <v>#N/A</v>
      </c>
      <c r="L187" s="99" t="e">
        <f ca="true">+IF(AND(ISNUMBER(OFFSET('Water Data'!$F$9,0,10*ROW('Water Data'!F181))),'Data Summary'!CA187="Yes"),OFFSET('Water Data'!$F$9,0,10*ROW('Water Data'!F181)),NA())</f>
        <v>#N/A</v>
      </c>
      <c r="M187" s="99" t="e">
        <f ca="true">+IF(AND(ISNUMBER(OFFSET('Water Data'!$G$4,0,10*ROW('Water Data'!G181))),'Data Summary'!CB187="Yes"),100-OFFSET('Water Data'!$G$4,0,10*ROW('Water Data'!G181)),NA())</f>
        <v>#N/A</v>
      </c>
      <c r="N187" s="99" t="e">
        <f ca="true">+IF(AND(ISNUMBER(OFFSET('Water Data'!$G$6,0,10*ROW('Water Data'!G181))),'Data Summary'!CC187="Yes"),OFFSET('Water Data'!$G$6,0,10*ROW('Water Data'!G181)),NA())</f>
        <v>#N/A</v>
      </c>
      <c r="O187" s="99" t="e">
        <f ca="true">+IF(AND(ISNUMBER(OFFSET('Water Data'!$G$9,0,10*ROW('Water Data'!G181))),'Data Summary'!CD187="Yes"),OFFSET('Water Data'!$G$9,0,10*ROW('Water Data'!G181)),NA())</f>
        <v>#N/A</v>
      </c>
      <c r="P187" s="99" t="e">
        <f ca="true">+IF(AND(ISNUMBER(OFFSET('Water Data'!$H$4,0,10*ROW('Water Data'!H181))),'Data Summary'!CE187="Yes"),100-OFFSET('Water Data'!$H$4,0,10*ROW('Water Data'!H181)),NA())</f>
        <v>#N/A</v>
      </c>
      <c r="Q187" s="99" t="e">
        <f ca="true">+IF(AND(ISNUMBER(OFFSET('Water Data'!$H$6,0,10*ROW('Water Data'!H181))),'Data Summary'!CF187="Yes"),OFFSET('Water Data'!$H$6,0,10*ROW('Water Data'!H181)),NA())</f>
        <v>#N/A</v>
      </c>
      <c r="R187" s="99" t="e">
        <f ca="true">+IF(AND(ISNUMBER(OFFSET('Water Data'!$H$9,0,10*ROW('Water Data'!H181))),'Data Summary'!CG187="Yes"),OFFSET('Water Data'!$H$9,0,10*ROW('Water Data'!H181)),NA())</f>
        <v>#N/A</v>
      </c>
      <c r="S187" s="99" t="e">
        <f ca="true">+IF(AND(ISNUMBER(OFFSET('Water Data'!$I$4,0,10*ROW('Water Data'!I181))),'Data Summary'!CH187="Yes"),100-OFFSET('Water Data'!$I$4,0,10*ROW('Water Data'!I181)),NA())</f>
        <v>#N/A</v>
      </c>
      <c r="T187" s="99" t="e">
        <f ca="true">+IF(AND(ISNUMBER(OFFSET('Water Data'!$I$6,0,10*ROW('Water Data'!I181))),'Data Summary'!CI187="Yes"),OFFSET('Water Data'!$I$6,0,10*ROW('Water Data'!I181)),NA())</f>
        <v>#N/A</v>
      </c>
      <c r="U187" s="99" t="e">
        <f ca="true">+IF(AND(ISNUMBER(OFFSET('Water Data'!$I$9,0,10*ROW('Water Data'!I181))),'Data Summary'!CJ187="Yes"),OFFSET('Water Data'!$I$9,0,10*ROW('Water Data'!I181)),NA())</f>
        <v>#N/A</v>
      </c>
      <c r="V187" s="100" t="e">
        <f ca="true">+IF(AND(ISNUMBER(OFFSET('Sanitation Data'!$D$4,0,10*ROW('Sanitation Data'!D181))),'Data Summary'!CK187="Yes"),100-OFFSET('Sanitation Data'!$D$4,0,10*ROW('Sanitation Data'!D181)),NA())</f>
        <v>#N/A</v>
      </c>
      <c r="W187" s="100" t="e">
        <f ca="true">+IF(AND(ISNUMBER(OFFSET('Sanitation Data'!$D$6,0,10*ROW('Sanitation Data'!D181))),'Data Summary'!CL187="Yes"),OFFSET('Sanitation Data'!$D$6,0,10*ROW('Sanitation Data'!D181)),NA())</f>
        <v>#N/A</v>
      </c>
      <c r="X187" s="100" t="e">
        <f ca="true">+IF(AND(ISNUMBER(OFFSET('Sanitation Data'!$D$10,0,10*ROW('Sanitation Data'!D181))),'Data Summary'!CM187="Yes"),OFFSET('Sanitation Data'!$D$10,0,10*ROW('Sanitation Data'!D181)),NA())</f>
        <v>#N/A</v>
      </c>
      <c r="Y187" s="100" t="e">
        <f ca="true">+IF(AND(ISNUMBER(OFFSET('Sanitation Data'!$D$11,0,10*ROW('Sanitation Data'!D181))),'Data Summary'!CN187="Yes"),OFFSET('Sanitation Data'!$D$11,0,10*ROW('Sanitation Data'!D181)),NA())</f>
        <v>#N/A</v>
      </c>
      <c r="Z187" s="100" t="e">
        <f ca="true">+IF(AND(ISNUMBER(OFFSET('Sanitation Data'!$D$12,0,10*ROW('Sanitation Data'!D181))),'Data Summary'!CO187="Yes"),OFFSET('Sanitation Data'!$D$12,0,10*ROW('Sanitation Data'!D181)),NA())</f>
        <v>#N/A</v>
      </c>
      <c r="AA187" s="100" t="e">
        <f ca="true">+IF(AND(ISNUMBER(OFFSET('Sanitation Data'!$E$4,0,10*ROW('Sanitation Data'!E181))),'Data Summary'!CP187="Yes"),100-OFFSET('Sanitation Data'!$E$4,0,10*ROW('Sanitation Data'!E181)),NA())</f>
        <v>#N/A</v>
      </c>
      <c r="AB187" s="100" t="e">
        <f ca="true">+IF(AND(ISNUMBER(OFFSET('Sanitation Data'!$E$6,0,10*ROW('Sanitation Data'!E181))),'Data Summary'!CQ187="Yes"),OFFSET('Sanitation Data'!$E$6,0,10*ROW('Sanitation Data'!E181)),NA())</f>
        <v>#N/A</v>
      </c>
      <c r="AC187" s="100" t="e">
        <f ca="true">+IF(AND(ISNUMBER(OFFSET('Sanitation Data'!$E$10,0,10*ROW('Sanitation Data'!E181))),'Data Summary'!CR187="Yes"),OFFSET('Sanitation Data'!$E$10,0,10*ROW('Sanitation Data'!E181)),NA())</f>
        <v>#N/A</v>
      </c>
      <c r="AD187" s="100" t="e">
        <f ca="true">+IF(AND(ISNUMBER(OFFSET('Sanitation Data'!$E$11,0,10*ROW('Sanitation Data'!E181))),'Data Summary'!CS187="Yes"),OFFSET('Sanitation Data'!$E$11,0,10*ROW('Sanitation Data'!E181)),NA())</f>
        <v>#N/A</v>
      </c>
      <c r="AE187" s="100" t="e">
        <f ca="true">+IF(AND(ISNUMBER(OFFSET('Sanitation Data'!$E$12,0,10*ROW('Sanitation Data'!E181))),'Data Summary'!CT187="Yes"),OFFSET('Sanitation Data'!$E$12,0,10*ROW('Sanitation Data'!E181)),NA())</f>
        <v>#N/A</v>
      </c>
      <c r="AF187" s="100" t="e">
        <f ca="true">+IF(AND(ISNUMBER(OFFSET('Sanitation Data'!$F$4,0,10*ROW('Sanitation Data'!F181))),'Data Summary'!CU187="Yes"),100-OFFSET('Sanitation Data'!$F$4,0,10*ROW('Sanitation Data'!F181)),NA())</f>
        <v>#N/A</v>
      </c>
      <c r="AG187" s="100" t="e">
        <f ca="true">+IF(AND(ISNUMBER(OFFSET('Sanitation Data'!$F$6,0,10*ROW('Sanitation Data'!F181))),'Data Summary'!CV187="Yes"),OFFSET('Sanitation Data'!$F$6,0,10*ROW('Sanitation Data'!F181)),NA())</f>
        <v>#N/A</v>
      </c>
      <c r="AH187" s="100" t="e">
        <f ca="true">+IF(AND(ISNUMBER(OFFSET('Sanitation Data'!$F$10,0,10*ROW('Sanitation Data'!F181))),'Data Summary'!CW187="Yes"),OFFSET('Sanitation Data'!$F$10,0,10*ROW('Sanitation Data'!F181)),NA())</f>
        <v>#N/A</v>
      </c>
      <c r="AI187" s="100" t="e">
        <f ca="true">+IF(AND(ISNUMBER(OFFSET('Sanitation Data'!$F$11,0,10*ROW('Sanitation Data'!F181))),'Data Summary'!CX187="Yes"),OFFSET('Sanitation Data'!$F$11,0,10*ROW('Sanitation Data'!F181)),NA())</f>
        <v>#N/A</v>
      </c>
      <c r="AJ187" s="100" t="e">
        <f ca="true">+IF(AND(ISNUMBER(OFFSET('Sanitation Data'!$F$12,0,10*ROW('Sanitation Data'!F181))),'Data Summary'!CY187="Yes"),OFFSET('Sanitation Data'!$F$12,0,10*ROW('Sanitation Data'!F181)),NA())</f>
        <v>#N/A</v>
      </c>
      <c r="AK187" s="100" t="e">
        <f ca="true">+IF(AND(ISNUMBER(OFFSET('Sanitation Data'!$G$4,0,10*ROW('Sanitation Data'!G181))),'Data Summary'!CZ187="Yes"),100-OFFSET('Sanitation Data'!$G$4,0,10*ROW('Sanitation Data'!G181)),NA())</f>
        <v>#N/A</v>
      </c>
      <c r="AL187" s="100" t="e">
        <f ca="true">+IF(AND(ISNUMBER(OFFSET('Sanitation Data'!$G$6,0,10*ROW('Sanitation Data'!G181))),'Data Summary'!DA187="Yes"),OFFSET('Sanitation Data'!$G$6,0,10*ROW('Sanitation Data'!G181)),NA())</f>
        <v>#N/A</v>
      </c>
      <c r="AM187" s="100" t="e">
        <f ca="true">+IF(AND(ISNUMBER(OFFSET('Sanitation Data'!$G$10,0,10*ROW('Sanitation Data'!G181))),'Data Summary'!DB187="Yes"),OFFSET('Sanitation Data'!$G$10,0,10*ROW('Sanitation Data'!G181)),NA())</f>
        <v>#N/A</v>
      </c>
      <c r="AN187" s="100" t="e">
        <f ca="true">+IF(AND(ISNUMBER(OFFSET('Sanitation Data'!$G$11,0,10*ROW('Sanitation Data'!G181))),'Data Summary'!DC187="Yes"),OFFSET('Sanitation Data'!$G$11,0,10*ROW('Sanitation Data'!G181)),NA())</f>
        <v>#N/A</v>
      </c>
      <c r="AO187" s="100" t="e">
        <f ca="true">+IF(AND(ISNUMBER(OFFSET('Sanitation Data'!$G$12,0,10*ROW('Sanitation Data'!G181))),'Data Summary'!DD187="Yes"),OFFSET('Sanitation Data'!$G$12,0,10*ROW('Sanitation Data'!G181)),NA())</f>
        <v>#N/A</v>
      </c>
      <c r="AP187" s="100" t="e">
        <f ca="true">+IF(AND(ISNUMBER(OFFSET('Sanitation Data'!$H$4,0,10*ROW('Sanitation Data'!H181))),'Data Summary'!DE187="Yes"),100-OFFSET('Sanitation Data'!$H$4,0,10*ROW('Sanitation Data'!H181)),NA())</f>
        <v>#N/A</v>
      </c>
      <c r="AQ187" s="100" t="e">
        <f ca="true">+IF(AND(ISNUMBER(OFFSET('Sanitation Data'!$H$6,0,10*ROW('Sanitation Data'!H181))),'Data Summary'!DF187="Yes"),OFFSET('Sanitation Data'!$H$6,0,10*ROW('Sanitation Data'!H181)),NA())</f>
        <v>#N/A</v>
      </c>
      <c r="AR187" s="100" t="e">
        <f ca="true">+IF(AND(ISNUMBER(OFFSET('Sanitation Data'!$H$10,0,10*ROW('Sanitation Data'!H181))),'Data Summary'!DG187="Yes"),OFFSET('Sanitation Data'!$H$10,0,10*ROW('Sanitation Data'!H181)),NA())</f>
        <v>#N/A</v>
      </c>
      <c r="AS187" s="100" t="e">
        <f ca="true">+IF(AND(ISNUMBER(OFFSET('Sanitation Data'!$H$11,0,10*ROW('Sanitation Data'!H181))),'Data Summary'!DH187="Yes"),OFFSET('Sanitation Data'!$H$11,0,10*ROW('Sanitation Data'!H181)),NA())</f>
        <v>#N/A</v>
      </c>
      <c r="AT187" s="100" t="e">
        <f ca="true">+IF(AND(ISNUMBER(OFFSET('Sanitation Data'!$H$12,0,10*ROW('Sanitation Data'!H181))),'Data Summary'!DI187="Yes"),OFFSET('Sanitation Data'!$H$12,0,10*ROW('Sanitation Data'!H181)),NA())</f>
        <v>#N/A</v>
      </c>
      <c r="AU187" s="100" t="e">
        <f ca="true">+IF(AND(ISNUMBER(OFFSET('Sanitation Data'!$I$4,0,10*ROW('Sanitation Data'!I181))),'Data Summary'!DJ187="Yes"),100-OFFSET('Sanitation Data'!$I$4,0,10*ROW('Sanitation Data'!I181)),NA())</f>
        <v>#N/A</v>
      </c>
      <c r="AV187" s="100" t="e">
        <f ca="true">+IF(AND(ISNUMBER(OFFSET('Sanitation Data'!$I$6,0,10*ROW('Sanitation Data'!I181))),'Data Summary'!DK187="Yes"),OFFSET('Sanitation Data'!$I$6,0,10*ROW('Sanitation Data'!I181)),NA())</f>
        <v>#N/A</v>
      </c>
      <c r="AW187" s="100" t="e">
        <f ca="true">+IF(AND(ISNUMBER(OFFSET('Sanitation Data'!$I$10,0,10*ROW('Sanitation Data'!I181))),'Data Summary'!DL187="Yes"),OFFSET('Sanitation Data'!$I$10,0,10*ROW('Sanitation Data'!I181)),NA())</f>
        <v>#N/A</v>
      </c>
      <c r="AX187" s="100" t="e">
        <f ca="true">+IF(AND(ISNUMBER(OFFSET('Sanitation Data'!$I$11,0,10*ROW('Sanitation Data'!I181))),'Data Summary'!DM187="Yes"),OFFSET('Sanitation Data'!$I$11,0,10*ROW('Sanitation Data'!I181)),NA())</f>
        <v>#N/A</v>
      </c>
      <c r="AY187" s="100" t="e">
        <f ca="true">+IF(AND(ISNUMBER(OFFSET('Sanitation Data'!$I$12,0,10*ROW('Sanitation Data'!I181))),'Data Summary'!DN187="Yes"),OFFSET('Sanitation Data'!$I$12,0,10*ROW('Sanitation Data'!I181)),NA())</f>
        <v>#N/A</v>
      </c>
      <c r="AZ187" s="101" t="e">
        <f ca="true">+IF(AND(ISNUMBER(OFFSET('Hygiene Data'!$D$5,0,10*ROW('Hygiene Data'!D181))),'Data Summary'!DO187="Yes"),OFFSET('Hygiene Data'!$D$5,0,10*ROW('Hygiene Data'!D181)),NA())</f>
        <v>#N/A</v>
      </c>
      <c r="BA187" s="101" t="e">
        <f ca="true">+IF(AND(ISNUMBER(OFFSET('Hygiene Data'!$D$7,0,10*ROW('Hygiene Data'!D181))),'Data Summary'!DP187="Yes"),OFFSET('Hygiene Data'!$D$7,0,10*ROW('Hygiene Data'!D181)),NA())</f>
        <v>#N/A</v>
      </c>
      <c r="BB187" s="101" t="e">
        <f ca="true">+IF(AND(ISNUMBER(OFFSET('Hygiene Data'!$D$9,0,10*ROW('Hygiene Data'!D181))),'Data Summary'!DQ187="Yes"),OFFSET('Hygiene Data'!$D$9,0,10*ROW('Hygiene Data'!D181)),NA())</f>
        <v>#N/A</v>
      </c>
      <c r="BC187" s="101" t="e">
        <f ca="true">+IF(AND(ISNUMBER(OFFSET('Hygiene Data'!$E$5,0,10*ROW('Hygiene Data'!E181))),'Data Summary'!DR187="Yes"),OFFSET('Hygiene Data'!$E$5,0,10*ROW('Hygiene Data'!E181)),NA())</f>
        <v>#N/A</v>
      </c>
      <c r="BD187" s="101" t="e">
        <f ca="true">+IF(AND(ISNUMBER(OFFSET('Hygiene Data'!$E$7,0,10*ROW('Hygiene Data'!E181))),'Data Summary'!DS187="Yes"),OFFSET('Hygiene Data'!$E$7,0,10*ROW('Hygiene Data'!E181)),NA())</f>
        <v>#N/A</v>
      </c>
      <c r="BE187" s="101" t="e">
        <f ca="true">+IF(AND(ISNUMBER(OFFSET('Hygiene Data'!$E$9,0,10*ROW('Hygiene Data'!E181))),'Data Summary'!DT187="Yes"),OFFSET('Hygiene Data'!$E$9,0,10*ROW('Hygiene Data'!E181)),NA())</f>
        <v>#N/A</v>
      </c>
      <c r="BF187" s="101" t="e">
        <f ca="true">+IF(AND(ISNUMBER(OFFSET('Hygiene Data'!$F$5,0,10*ROW('Hygiene Data'!F181))),'Data Summary'!DU187="Yes"),OFFSET('Hygiene Data'!$F$5,0,10*ROW('Hygiene Data'!F181)),NA())</f>
        <v>#N/A</v>
      </c>
      <c r="BG187" s="101" t="e">
        <f ca="true">+IF(AND(ISNUMBER(OFFSET('Hygiene Data'!$F$7,0,10*ROW('Hygiene Data'!F181))),'Data Summary'!DV187="Yes"),OFFSET('Hygiene Data'!$F$7,0,10*ROW('Hygiene Data'!F181)),NA())</f>
        <v>#N/A</v>
      </c>
      <c r="BH187" s="101" t="e">
        <f ca="true">+IF(AND(ISNUMBER(OFFSET('Hygiene Data'!$F$9,0,10*ROW('Hygiene Data'!F181))),'Data Summary'!DW187="Yes"),OFFSET('Hygiene Data'!$F$9,0,10*ROW('Hygiene Data'!F181)),NA())</f>
        <v>#N/A</v>
      </c>
      <c r="BI187" s="101" t="e">
        <f ca="true">+IF(AND(ISNUMBER(OFFSET('Hygiene Data'!$G$5,0,10*ROW('Hygiene Data'!G181))),'Data Summary'!DX187="Yes"),OFFSET('Hygiene Data'!$G$5,0,10*ROW('Hygiene Data'!G181)),NA())</f>
        <v>#N/A</v>
      </c>
      <c r="BJ187" s="101" t="e">
        <f ca="true">+IF(AND(ISNUMBER(OFFSET('Hygiene Data'!$G$7,0,10*ROW('Hygiene Data'!G181))),'Data Summary'!DY187="Yes"),OFFSET('Hygiene Data'!$G$7,0,10*ROW('Hygiene Data'!G181)),NA())</f>
        <v>#N/A</v>
      </c>
      <c r="BK187" s="101" t="e">
        <f ca="true">+IF(AND(ISNUMBER(OFFSET('Hygiene Data'!$G$9,0,10*ROW('Hygiene Data'!G181))),'Data Summary'!DZ187="Yes"),OFFSET('Hygiene Data'!$G$9,0,10*ROW('Hygiene Data'!G181)),NA())</f>
        <v>#N/A</v>
      </c>
      <c r="BL187" s="101" t="e">
        <f ca="true">+IF(AND(ISNUMBER(OFFSET('Hygiene Data'!$H$5,0,10*ROW('Hygiene Data'!H181))),'Data Summary'!EA187="Yes"),OFFSET('Hygiene Data'!$H$5,0,10*ROW('Hygiene Data'!H181)),NA())</f>
        <v>#N/A</v>
      </c>
      <c r="BM187" s="101" t="e">
        <f ca="true">+IF(AND(ISNUMBER(OFFSET('Hygiene Data'!$H$7,0,10*ROW('Hygiene Data'!H181))),'Data Summary'!EB187="Yes"),OFFSET('Hygiene Data'!$H$7,0,10*ROW('Hygiene Data'!H181)),NA())</f>
        <v>#N/A</v>
      </c>
      <c r="BN187" s="101" t="e">
        <f ca="true">+IF(AND(ISNUMBER(OFFSET('Hygiene Data'!$H$9,0,10*ROW('Hygiene Data'!H181))),'Data Summary'!EC187="Yes"),OFFSET('Hygiene Data'!$H$9,0,10*ROW('Hygiene Data'!H181)),NA())</f>
        <v>#N/A</v>
      </c>
      <c r="BO187" s="101" t="e">
        <f ca="true">+IF(AND(ISNUMBER(OFFSET('Hygiene Data'!$I$5,0,10*ROW('Hygiene Data'!I181))),'Data Summary'!ED187="Yes"),OFFSET('Hygiene Data'!$I$5,0,10*ROW('Hygiene Data'!I181)),NA())</f>
        <v>#N/A</v>
      </c>
      <c r="BP187" s="101" t="e">
        <f ca="true">+IF(AND(ISNUMBER(OFFSET('Hygiene Data'!$I$7,0,10*ROW('Hygiene Data'!I181))),'Data Summary'!EE187="Yes"),OFFSET('Hygiene Data'!$I$7,0,10*ROW('Hygiene Data'!I181)),NA())</f>
        <v>#N/A</v>
      </c>
      <c r="BQ187" s="101" t="e">
        <f ca="true">+IF(AND(ISNUMBER(OFFSET('Hygiene Data'!$I$9,0,10*ROW('Hygiene Data'!I181))),'Data Summary'!EF187="Yes"),OFFSET('Hygiene Data'!$I$9,0,10*ROW('Hygiene Data'!I181)),NA())</f>
        <v>#N/A</v>
      </c>
    </row>
    <row xmlns:x14ac="http://schemas.microsoft.com/office/spreadsheetml/2009/9/ac" r="188" x14ac:dyDescent="0.2">
      <c r="A188" s="362" t="e">
        <f ca="true">+RIGHT('Data Summary'!A188,LEN('Data Summary'!A188)-9)</f>
        <v>#VALUE!</v>
      </c>
      <c r="B188" s="38" t="str">
        <f ca="true">+IF(ISTEXT('Data Summary'!B188),'Data Summary'!B188,"")</f>
        <v/>
      </c>
      <c r="C188" s="361" t="e">
        <f ca="true">+VALUE('Data Summary'!C188)</f>
        <v>#VALUE!</v>
      </c>
      <c r="D188" s="99" t="e">
        <f ca="true">+IF(AND(ISNUMBER(OFFSET('Water Data'!$D$4,0,10*ROW('Water Data'!D182))),'Data Summary'!BS188="Yes"),100-OFFSET('Water Data'!$D$4,0,10*ROW('Water Data'!D182)),NA())</f>
        <v>#N/A</v>
      </c>
      <c r="E188" s="99" t="e">
        <f ca="true">+IF(AND(ISNUMBER(OFFSET('Water Data'!$D$6,0,10*ROW('Water Data'!D182))),'Data Summary'!BT188="Yes"),OFFSET('Water Data'!$D$6,0,10*ROW('Water Data'!D182)),NA())</f>
        <v>#N/A</v>
      </c>
      <c r="F188" s="99" t="e">
        <f ca="true">+IF(AND(ISNUMBER(OFFSET('Water Data'!$D$9,0,10*ROW('Water Data'!D182))),'Data Summary'!BU188="Yes"),OFFSET('Water Data'!$D$9,0,10*ROW('Water Data'!D182)),NA())</f>
        <v>#N/A</v>
      </c>
      <c r="G188" s="99" t="e">
        <f ca="true">+IF(AND(ISNUMBER(OFFSET('Water Data'!$E$4,0,10*ROW('Water Data'!E182))),'Data Summary'!BV188="Yes"),100-OFFSET('Water Data'!$E$4,0,10*ROW('Water Data'!E182)),NA())</f>
        <v>#N/A</v>
      </c>
      <c r="H188" s="99" t="e">
        <f ca="true">+IF(AND(ISNUMBER(OFFSET('Water Data'!$E$6,0,10*ROW('Water Data'!E182))),'Data Summary'!BW188="Yes"),OFFSET('Water Data'!$E$6,0,10*ROW('Water Data'!E182)),NA())</f>
        <v>#N/A</v>
      </c>
      <c r="I188" s="99" t="e">
        <f ca="true">+IF(AND(ISNUMBER(OFFSET('Water Data'!$E$9,0,10*ROW('Water Data'!E182))),'Data Summary'!BX188="Yes"),OFFSET('Water Data'!$E$9,0,10*ROW('Water Data'!E182)),NA())</f>
        <v>#N/A</v>
      </c>
      <c r="J188" s="99" t="e">
        <f ca="true">+IF(AND(ISNUMBER(OFFSET('Water Data'!$F$4,0,10*ROW('Water Data'!F182))),'Data Summary'!BY188="Yes"),100-OFFSET('Water Data'!$F$4,0,10*ROW('Water Data'!F182)),NA())</f>
        <v>#N/A</v>
      </c>
      <c r="K188" s="99" t="e">
        <f ca="true">+IF(AND(ISNUMBER(OFFSET('Water Data'!$F$6,0,10*ROW('Water Data'!F182))),'Data Summary'!BZ188="Yes"),OFFSET('Water Data'!$F$6,0,10*ROW('Water Data'!F182)),NA())</f>
        <v>#N/A</v>
      </c>
      <c r="L188" s="99" t="e">
        <f ca="true">+IF(AND(ISNUMBER(OFFSET('Water Data'!$F$9,0,10*ROW('Water Data'!F182))),'Data Summary'!CA188="Yes"),OFFSET('Water Data'!$F$9,0,10*ROW('Water Data'!F182)),NA())</f>
        <v>#N/A</v>
      </c>
      <c r="M188" s="99" t="e">
        <f ca="true">+IF(AND(ISNUMBER(OFFSET('Water Data'!$G$4,0,10*ROW('Water Data'!G182))),'Data Summary'!CB188="Yes"),100-OFFSET('Water Data'!$G$4,0,10*ROW('Water Data'!G182)),NA())</f>
        <v>#N/A</v>
      </c>
      <c r="N188" s="99" t="e">
        <f ca="true">+IF(AND(ISNUMBER(OFFSET('Water Data'!$G$6,0,10*ROW('Water Data'!G182))),'Data Summary'!CC188="Yes"),OFFSET('Water Data'!$G$6,0,10*ROW('Water Data'!G182)),NA())</f>
        <v>#N/A</v>
      </c>
      <c r="O188" s="99" t="e">
        <f ca="true">+IF(AND(ISNUMBER(OFFSET('Water Data'!$G$9,0,10*ROW('Water Data'!G182))),'Data Summary'!CD188="Yes"),OFFSET('Water Data'!$G$9,0,10*ROW('Water Data'!G182)),NA())</f>
        <v>#N/A</v>
      </c>
      <c r="P188" s="99" t="e">
        <f ca="true">+IF(AND(ISNUMBER(OFFSET('Water Data'!$H$4,0,10*ROW('Water Data'!H182))),'Data Summary'!CE188="Yes"),100-OFFSET('Water Data'!$H$4,0,10*ROW('Water Data'!H182)),NA())</f>
        <v>#N/A</v>
      </c>
      <c r="Q188" s="99" t="e">
        <f ca="true">+IF(AND(ISNUMBER(OFFSET('Water Data'!$H$6,0,10*ROW('Water Data'!H182))),'Data Summary'!CF188="Yes"),OFFSET('Water Data'!$H$6,0,10*ROW('Water Data'!H182)),NA())</f>
        <v>#N/A</v>
      </c>
      <c r="R188" s="99" t="e">
        <f ca="true">+IF(AND(ISNUMBER(OFFSET('Water Data'!$H$9,0,10*ROW('Water Data'!H182))),'Data Summary'!CG188="Yes"),OFFSET('Water Data'!$H$9,0,10*ROW('Water Data'!H182)),NA())</f>
        <v>#N/A</v>
      </c>
      <c r="S188" s="99" t="e">
        <f ca="true">+IF(AND(ISNUMBER(OFFSET('Water Data'!$I$4,0,10*ROW('Water Data'!I182))),'Data Summary'!CH188="Yes"),100-OFFSET('Water Data'!$I$4,0,10*ROW('Water Data'!I182)),NA())</f>
        <v>#N/A</v>
      </c>
      <c r="T188" s="99" t="e">
        <f ca="true">+IF(AND(ISNUMBER(OFFSET('Water Data'!$I$6,0,10*ROW('Water Data'!I182))),'Data Summary'!CI188="Yes"),OFFSET('Water Data'!$I$6,0,10*ROW('Water Data'!I182)),NA())</f>
        <v>#N/A</v>
      </c>
      <c r="U188" s="99" t="e">
        <f ca="true">+IF(AND(ISNUMBER(OFFSET('Water Data'!$I$9,0,10*ROW('Water Data'!I182))),'Data Summary'!CJ188="Yes"),OFFSET('Water Data'!$I$9,0,10*ROW('Water Data'!I182)),NA())</f>
        <v>#N/A</v>
      </c>
      <c r="V188" s="100" t="e">
        <f ca="true">+IF(AND(ISNUMBER(OFFSET('Sanitation Data'!$D$4,0,10*ROW('Sanitation Data'!D182))),'Data Summary'!CK188="Yes"),100-OFFSET('Sanitation Data'!$D$4,0,10*ROW('Sanitation Data'!D182)),NA())</f>
        <v>#N/A</v>
      </c>
      <c r="W188" s="100" t="e">
        <f ca="true">+IF(AND(ISNUMBER(OFFSET('Sanitation Data'!$D$6,0,10*ROW('Sanitation Data'!D182))),'Data Summary'!CL188="Yes"),OFFSET('Sanitation Data'!$D$6,0,10*ROW('Sanitation Data'!D182)),NA())</f>
        <v>#N/A</v>
      </c>
      <c r="X188" s="100" t="e">
        <f ca="true">+IF(AND(ISNUMBER(OFFSET('Sanitation Data'!$D$10,0,10*ROW('Sanitation Data'!D182))),'Data Summary'!CM188="Yes"),OFFSET('Sanitation Data'!$D$10,0,10*ROW('Sanitation Data'!D182)),NA())</f>
        <v>#N/A</v>
      </c>
      <c r="Y188" s="100" t="e">
        <f ca="true">+IF(AND(ISNUMBER(OFFSET('Sanitation Data'!$D$11,0,10*ROW('Sanitation Data'!D182))),'Data Summary'!CN188="Yes"),OFFSET('Sanitation Data'!$D$11,0,10*ROW('Sanitation Data'!D182)),NA())</f>
        <v>#N/A</v>
      </c>
      <c r="Z188" s="100" t="e">
        <f ca="true">+IF(AND(ISNUMBER(OFFSET('Sanitation Data'!$D$12,0,10*ROW('Sanitation Data'!D182))),'Data Summary'!CO188="Yes"),OFFSET('Sanitation Data'!$D$12,0,10*ROW('Sanitation Data'!D182)),NA())</f>
        <v>#N/A</v>
      </c>
      <c r="AA188" s="100" t="e">
        <f ca="true">+IF(AND(ISNUMBER(OFFSET('Sanitation Data'!$E$4,0,10*ROW('Sanitation Data'!E182))),'Data Summary'!CP188="Yes"),100-OFFSET('Sanitation Data'!$E$4,0,10*ROW('Sanitation Data'!E182)),NA())</f>
        <v>#N/A</v>
      </c>
      <c r="AB188" s="100" t="e">
        <f ca="true">+IF(AND(ISNUMBER(OFFSET('Sanitation Data'!$E$6,0,10*ROW('Sanitation Data'!E182))),'Data Summary'!CQ188="Yes"),OFFSET('Sanitation Data'!$E$6,0,10*ROW('Sanitation Data'!E182)),NA())</f>
        <v>#N/A</v>
      </c>
      <c r="AC188" s="100" t="e">
        <f ca="true">+IF(AND(ISNUMBER(OFFSET('Sanitation Data'!$E$10,0,10*ROW('Sanitation Data'!E182))),'Data Summary'!CR188="Yes"),OFFSET('Sanitation Data'!$E$10,0,10*ROW('Sanitation Data'!E182)),NA())</f>
        <v>#N/A</v>
      </c>
      <c r="AD188" s="100" t="e">
        <f ca="true">+IF(AND(ISNUMBER(OFFSET('Sanitation Data'!$E$11,0,10*ROW('Sanitation Data'!E182))),'Data Summary'!CS188="Yes"),OFFSET('Sanitation Data'!$E$11,0,10*ROW('Sanitation Data'!E182)),NA())</f>
        <v>#N/A</v>
      </c>
      <c r="AE188" s="100" t="e">
        <f ca="true">+IF(AND(ISNUMBER(OFFSET('Sanitation Data'!$E$12,0,10*ROW('Sanitation Data'!E182))),'Data Summary'!CT188="Yes"),OFFSET('Sanitation Data'!$E$12,0,10*ROW('Sanitation Data'!E182)),NA())</f>
        <v>#N/A</v>
      </c>
      <c r="AF188" s="100" t="e">
        <f ca="true">+IF(AND(ISNUMBER(OFFSET('Sanitation Data'!$F$4,0,10*ROW('Sanitation Data'!F182))),'Data Summary'!CU188="Yes"),100-OFFSET('Sanitation Data'!$F$4,0,10*ROW('Sanitation Data'!F182)),NA())</f>
        <v>#N/A</v>
      </c>
      <c r="AG188" s="100" t="e">
        <f ca="true">+IF(AND(ISNUMBER(OFFSET('Sanitation Data'!$F$6,0,10*ROW('Sanitation Data'!F182))),'Data Summary'!CV188="Yes"),OFFSET('Sanitation Data'!$F$6,0,10*ROW('Sanitation Data'!F182)),NA())</f>
        <v>#N/A</v>
      </c>
      <c r="AH188" s="100" t="e">
        <f ca="true">+IF(AND(ISNUMBER(OFFSET('Sanitation Data'!$F$10,0,10*ROW('Sanitation Data'!F182))),'Data Summary'!CW188="Yes"),OFFSET('Sanitation Data'!$F$10,0,10*ROW('Sanitation Data'!F182)),NA())</f>
        <v>#N/A</v>
      </c>
      <c r="AI188" s="100" t="e">
        <f ca="true">+IF(AND(ISNUMBER(OFFSET('Sanitation Data'!$F$11,0,10*ROW('Sanitation Data'!F182))),'Data Summary'!CX188="Yes"),OFFSET('Sanitation Data'!$F$11,0,10*ROW('Sanitation Data'!F182)),NA())</f>
        <v>#N/A</v>
      </c>
      <c r="AJ188" s="100" t="e">
        <f ca="true">+IF(AND(ISNUMBER(OFFSET('Sanitation Data'!$F$12,0,10*ROW('Sanitation Data'!F182))),'Data Summary'!CY188="Yes"),OFFSET('Sanitation Data'!$F$12,0,10*ROW('Sanitation Data'!F182)),NA())</f>
        <v>#N/A</v>
      </c>
      <c r="AK188" s="100" t="e">
        <f ca="true">+IF(AND(ISNUMBER(OFFSET('Sanitation Data'!$G$4,0,10*ROW('Sanitation Data'!G182))),'Data Summary'!CZ188="Yes"),100-OFFSET('Sanitation Data'!$G$4,0,10*ROW('Sanitation Data'!G182)),NA())</f>
        <v>#N/A</v>
      </c>
      <c r="AL188" s="100" t="e">
        <f ca="true">+IF(AND(ISNUMBER(OFFSET('Sanitation Data'!$G$6,0,10*ROW('Sanitation Data'!G182))),'Data Summary'!DA188="Yes"),OFFSET('Sanitation Data'!$G$6,0,10*ROW('Sanitation Data'!G182)),NA())</f>
        <v>#N/A</v>
      </c>
      <c r="AM188" s="100" t="e">
        <f ca="true">+IF(AND(ISNUMBER(OFFSET('Sanitation Data'!$G$10,0,10*ROW('Sanitation Data'!G182))),'Data Summary'!DB188="Yes"),OFFSET('Sanitation Data'!$G$10,0,10*ROW('Sanitation Data'!G182)),NA())</f>
        <v>#N/A</v>
      </c>
      <c r="AN188" s="100" t="e">
        <f ca="true">+IF(AND(ISNUMBER(OFFSET('Sanitation Data'!$G$11,0,10*ROW('Sanitation Data'!G182))),'Data Summary'!DC188="Yes"),OFFSET('Sanitation Data'!$G$11,0,10*ROW('Sanitation Data'!G182)),NA())</f>
        <v>#N/A</v>
      </c>
      <c r="AO188" s="100" t="e">
        <f ca="true">+IF(AND(ISNUMBER(OFFSET('Sanitation Data'!$G$12,0,10*ROW('Sanitation Data'!G182))),'Data Summary'!DD188="Yes"),OFFSET('Sanitation Data'!$G$12,0,10*ROW('Sanitation Data'!G182)),NA())</f>
        <v>#N/A</v>
      </c>
      <c r="AP188" s="100" t="e">
        <f ca="true">+IF(AND(ISNUMBER(OFFSET('Sanitation Data'!$H$4,0,10*ROW('Sanitation Data'!H182))),'Data Summary'!DE188="Yes"),100-OFFSET('Sanitation Data'!$H$4,0,10*ROW('Sanitation Data'!H182)),NA())</f>
        <v>#N/A</v>
      </c>
      <c r="AQ188" s="100" t="e">
        <f ca="true">+IF(AND(ISNUMBER(OFFSET('Sanitation Data'!$H$6,0,10*ROW('Sanitation Data'!H182))),'Data Summary'!DF188="Yes"),OFFSET('Sanitation Data'!$H$6,0,10*ROW('Sanitation Data'!H182)),NA())</f>
        <v>#N/A</v>
      </c>
      <c r="AR188" s="100" t="e">
        <f ca="true">+IF(AND(ISNUMBER(OFFSET('Sanitation Data'!$H$10,0,10*ROW('Sanitation Data'!H182))),'Data Summary'!DG188="Yes"),OFFSET('Sanitation Data'!$H$10,0,10*ROW('Sanitation Data'!H182)),NA())</f>
        <v>#N/A</v>
      </c>
      <c r="AS188" s="100" t="e">
        <f ca="true">+IF(AND(ISNUMBER(OFFSET('Sanitation Data'!$H$11,0,10*ROW('Sanitation Data'!H182))),'Data Summary'!DH188="Yes"),OFFSET('Sanitation Data'!$H$11,0,10*ROW('Sanitation Data'!H182)),NA())</f>
        <v>#N/A</v>
      </c>
      <c r="AT188" s="100" t="e">
        <f ca="true">+IF(AND(ISNUMBER(OFFSET('Sanitation Data'!$H$12,0,10*ROW('Sanitation Data'!H182))),'Data Summary'!DI188="Yes"),OFFSET('Sanitation Data'!$H$12,0,10*ROW('Sanitation Data'!H182)),NA())</f>
        <v>#N/A</v>
      </c>
      <c r="AU188" s="100" t="e">
        <f ca="true">+IF(AND(ISNUMBER(OFFSET('Sanitation Data'!$I$4,0,10*ROW('Sanitation Data'!I182))),'Data Summary'!DJ188="Yes"),100-OFFSET('Sanitation Data'!$I$4,0,10*ROW('Sanitation Data'!I182)),NA())</f>
        <v>#N/A</v>
      </c>
      <c r="AV188" s="100" t="e">
        <f ca="true">+IF(AND(ISNUMBER(OFFSET('Sanitation Data'!$I$6,0,10*ROW('Sanitation Data'!I182))),'Data Summary'!DK188="Yes"),OFFSET('Sanitation Data'!$I$6,0,10*ROW('Sanitation Data'!I182)),NA())</f>
        <v>#N/A</v>
      </c>
      <c r="AW188" s="100" t="e">
        <f ca="true">+IF(AND(ISNUMBER(OFFSET('Sanitation Data'!$I$10,0,10*ROW('Sanitation Data'!I182))),'Data Summary'!DL188="Yes"),OFFSET('Sanitation Data'!$I$10,0,10*ROW('Sanitation Data'!I182)),NA())</f>
        <v>#N/A</v>
      </c>
      <c r="AX188" s="100" t="e">
        <f ca="true">+IF(AND(ISNUMBER(OFFSET('Sanitation Data'!$I$11,0,10*ROW('Sanitation Data'!I182))),'Data Summary'!DM188="Yes"),OFFSET('Sanitation Data'!$I$11,0,10*ROW('Sanitation Data'!I182)),NA())</f>
        <v>#N/A</v>
      </c>
      <c r="AY188" s="100" t="e">
        <f ca="true">+IF(AND(ISNUMBER(OFFSET('Sanitation Data'!$I$12,0,10*ROW('Sanitation Data'!I182))),'Data Summary'!DN188="Yes"),OFFSET('Sanitation Data'!$I$12,0,10*ROW('Sanitation Data'!I182)),NA())</f>
        <v>#N/A</v>
      </c>
      <c r="AZ188" s="101" t="e">
        <f ca="true">+IF(AND(ISNUMBER(OFFSET('Hygiene Data'!$D$5,0,10*ROW('Hygiene Data'!D182))),'Data Summary'!DO188="Yes"),OFFSET('Hygiene Data'!$D$5,0,10*ROW('Hygiene Data'!D182)),NA())</f>
        <v>#N/A</v>
      </c>
      <c r="BA188" s="101" t="e">
        <f ca="true">+IF(AND(ISNUMBER(OFFSET('Hygiene Data'!$D$7,0,10*ROW('Hygiene Data'!D182))),'Data Summary'!DP188="Yes"),OFFSET('Hygiene Data'!$D$7,0,10*ROW('Hygiene Data'!D182)),NA())</f>
        <v>#N/A</v>
      </c>
      <c r="BB188" s="101" t="e">
        <f ca="true">+IF(AND(ISNUMBER(OFFSET('Hygiene Data'!$D$9,0,10*ROW('Hygiene Data'!D182))),'Data Summary'!DQ188="Yes"),OFFSET('Hygiene Data'!$D$9,0,10*ROW('Hygiene Data'!D182)),NA())</f>
        <v>#N/A</v>
      </c>
      <c r="BC188" s="101" t="e">
        <f ca="true">+IF(AND(ISNUMBER(OFFSET('Hygiene Data'!$E$5,0,10*ROW('Hygiene Data'!E182))),'Data Summary'!DR188="Yes"),OFFSET('Hygiene Data'!$E$5,0,10*ROW('Hygiene Data'!E182)),NA())</f>
        <v>#N/A</v>
      </c>
      <c r="BD188" s="101" t="e">
        <f ca="true">+IF(AND(ISNUMBER(OFFSET('Hygiene Data'!$E$7,0,10*ROW('Hygiene Data'!E182))),'Data Summary'!DS188="Yes"),OFFSET('Hygiene Data'!$E$7,0,10*ROW('Hygiene Data'!E182)),NA())</f>
        <v>#N/A</v>
      </c>
      <c r="BE188" s="101" t="e">
        <f ca="true">+IF(AND(ISNUMBER(OFFSET('Hygiene Data'!$E$9,0,10*ROW('Hygiene Data'!E182))),'Data Summary'!DT188="Yes"),OFFSET('Hygiene Data'!$E$9,0,10*ROW('Hygiene Data'!E182)),NA())</f>
        <v>#N/A</v>
      </c>
      <c r="BF188" s="101" t="e">
        <f ca="true">+IF(AND(ISNUMBER(OFFSET('Hygiene Data'!$F$5,0,10*ROW('Hygiene Data'!F182))),'Data Summary'!DU188="Yes"),OFFSET('Hygiene Data'!$F$5,0,10*ROW('Hygiene Data'!F182)),NA())</f>
        <v>#N/A</v>
      </c>
      <c r="BG188" s="101" t="e">
        <f ca="true">+IF(AND(ISNUMBER(OFFSET('Hygiene Data'!$F$7,0,10*ROW('Hygiene Data'!F182))),'Data Summary'!DV188="Yes"),OFFSET('Hygiene Data'!$F$7,0,10*ROW('Hygiene Data'!F182)),NA())</f>
        <v>#N/A</v>
      </c>
      <c r="BH188" s="101" t="e">
        <f ca="true">+IF(AND(ISNUMBER(OFFSET('Hygiene Data'!$F$9,0,10*ROW('Hygiene Data'!F182))),'Data Summary'!DW188="Yes"),OFFSET('Hygiene Data'!$F$9,0,10*ROW('Hygiene Data'!F182)),NA())</f>
        <v>#N/A</v>
      </c>
      <c r="BI188" s="101" t="e">
        <f ca="true">+IF(AND(ISNUMBER(OFFSET('Hygiene Data'!$G$5,0,10*ROW('Hygiene Data'!G182))),'Data Summary'!DX188="Yes"),OFFSET('Hygiene Data'!$G$5,0,10*ROW('Hygiene Data'!G182)),NA())</f>
        <v>#N/A</v>
      </c>
      <c r="BJ188" s="101" t="e">
        <f ca="true">+IF(AND(ISNUMBER(OFFSET('Hygiene Data'!$G$7,0,10*ROW('Hygiene Data'!G182))),'Data Summary'!DY188="Yes"),OFFSET('Hygiene Data'!$G$7,0,10*ROW('Hygiene Data'!G182)),NA())</f>
        <v>#N/A</v>
      </c>
      <c r="BK188" s="101" t="e">
        <f ca="true">+IF(AND(ISNUMBER(OFFSET('Hygiene Data'!$G$9,0,10*ROW('Hygiene Data'!G182))),'Data Summary'!DZ188="Yes"),OFFSET('Hygiene Data'!$G$9,0,10*ROW('Hygiene Data'!G182)),NA())</f>
        <v>#N/A</v>
      </c>
      <c r="BL188" s="101" t="e">
        <f ca="true">+IF(AND(ISNUMBER(OFFSET('Hygiene Data'!$H$5,0,10*ROW('Hygiene Data'!H182))),'Data Summary'!EA188="Yes"),OFFSET('Hygiene Data'!$H$5,0,10*ROW('Hygiene Data'!H182)),NA())</f>
        <v>#N/A</v>
      </c>
      <c r="BM188" s="101" t="e">
        <f ca="true">+IF(AND(ISNUMBER(OFFSET('Hygiene Data'!$H$7,0,10*ROW('Hygiene Data'!H182))),'Data Summary'!EB188="Yes"),OFFSET('Hygiene Data'!$H$7,0,10*ROW('Hygiene Data'!H182)),NA())</f>
        <v>#N/A</v>
      </c>
      <c r="BN188" s="101" t="e">
        <f ca="true">+IF(AND(ISNUMBER(OFFSET('Hygiene Data'!$H$9,0,10*ROW('Hygiene Data'!H182))),'Data Summary'!EC188="Yes"),OFFSET('Hygiene Data'!$H$9,0,10*ROW('Hygiene Data'!H182)),NA())</f>
        <v>#N/A</v>
      </c>
      <c r="BO188" s="101" t="e">
        <f ca="true">+IF(AND(ISNUMBER(OFFSET('Hygiene Data'!$I$5,0,10*ROW('Hygiene Data'!I182))),'Data Summary'!ED188="Yes"),OFFSET('Hygiene Data'!$I$5,0,10*ROW('Hygiene Data'!I182)),NA())</f>
        <v>#N/A</v>
      </c>
      <c r="BP188" s="101" t="e">
        <f ca="true">+IF(AND(ISNUMBER(OFFSET('Hygiene Data'!$I$7,0,10*ROW('Hygiene Data'!I182))),'Data Summary'!EE188="Yes"),OFFSET('Hygiene Data'!$I$7,0,10*ROW('Hygiene Data'!I182)),NA())</f>
        <v>#N/A</v>
      </c>
      <c r="BQ188" s="101" t="e">
        <f ca="true">+IF(AND(ISNUMBER(OFFSET('Hygiene Data'!$I$9,0,10*ROW('Hygiene Data'!I182))),'Data Summary'!EF188="Yes"),OFFSET('Hygiene Data'!$I$9,0,10*ROW('Hygiene Data'!I182)),NA())</f>
        <v>#N/A</v>
      </c>
    </row>
    <row xmlns:x14ac="http://schemas.microsoft.com/office/spreadsheetml/2009/9/ac" r="189" x14ac:dyDescent="0.2">
      <c r="A189" s="362" t="e">
        <f ca="true">+RIGHT('Data Summary'!A189,LEN('Data Summary'!A189)-9)</f>
        <v>#VALUE!</v>
      </c>
      <c r="B189" s="38" t="str">
        <f ca="true">+IF(ISTEXT('Data Summary'!B189),'Data Summary'!B189,"")</f>
        <v/>
      </c>
      <c r="C189" s="361" t="e">
        <f ca="true">+VALUE('Data Summary'!C189)</f>
        <v>#VALUE!</v>
      </c>
      <c r="D189" s="99" t="e">
        <f ca="true">+IF(AND(ISNUMBER(OFFSET('Water Data'!$D$4,0,10*ROW('Water Data'!D183))),'Data Summary'!BS189="Yes"),100-OFFSET('Water Data'!$D$4,0,10*ROW('Water Data'!D183)),NA())</f>
        <v>#N/A</v>
      </c>
      <c r="E189" s="99" t="e">
        <f ca="true">+IF(AND(ISNUMBER(OFFSET('Water Data'!$D$6,0,10*ROW('Water Data'!D183))),'Data Summary'!BT189="Yes"),OFFSET('Water Data'!$D$6,0,10*ROW('Water Data'!D183)),NA())</f>
        <v>#N/A</v>
      </c>
      <c r="F189" s="99" t="e">
        <f ca="true">+IF(AND(ISNUMBER(OFFSET('Water Data'!$D$9,0,10*ROW('Water Data'!D183))),'Data Summary'!BU189="Yes"),OFFSET('Water Data'!$D$9,0,10*ROW('Water Data'!D183)),NA())</f>
        <v>#N/A</v>
      </c>
      <c r="G189" s="99" t="e">
        <f ca="true">+IF(AND(ISNUMBER(OFFSET('Water Data'!$E$4,0,10*ROW('Water Data'!E183))),'Data Summary'!BV189="Yes"),100-OFFSET('Water Data'!$E$4,0,10*ROW('Water Data'!E183)),NA())</f>
        <v>#N/A</v>
      </c>
      <c r="H189" s="99" t="e">
        <f ca="true">+IF(AND(ISNUMBER(OFFSET('Water Data'!$E$6,0,10*ROW('Water Data'!E183))),'Data Summary'!BW189="Yes"),OFFSET('Water Data'!$E$6,0,10*ROW('Water Data'!E183)),NA())</f>
        <v>#N/A</v>
      </c>
      <c r="I189" s="99" t="e">
        <f ca="true">+IF(AND(ISNUMBER(OFFSET('Water Data'!$E$9,0,10*ROW('Water Data'!E183))),'Data Summary'!BX189="Yes"),OFFSET('Water Data'!$E$9,0,10*ROW('Water Data'!E183)),NA())</f>
        <v>#N/A</v>
      </c>
      <c r="J189" s="99" t="e">
        <f ca="true">+IF(AND(ISNUMBER(OFFSET('Water Data'!$F$4,0,10*ROW('Water Data'!F183))),'Data Summary'!BY189="Yes"),100-OFFSET('Water Data'!$F$4,0,10*ROW('Water Data'!F183)),NA())</f>
        <v>#N/A</v>
      </c>
      <c r="K189" s="99" t="e">
        <f ca="true">+IF(AND(ISNUMBER(OFFSET('Water Data'!$F$6,0,10*ROW('Water Data'!F183))),'Data Summary'!BZ189="Yes"),OFFSET('Water Data'!$F$6,0,10*ROW('Water Data'!F183)),NA())</f>
        <v>#N/A</v>
      </c>
      <c r="L189" s="99" t="e">
        <f ca="true">+IF(AND(ISNUMBER(OFFSET('Water Data'!$F$9,0,10*ROW('Water Data'!F183))),'Data Summary'!CA189="Yes"),OFFSET('Water Data'!$F$9,0,10*ROW('Water Data'!F183)),NA())</f>
        <v>#N/A</v>
      </c>
      <c r="M189" s="99" t="e">
        <f ca="true">+IF(AND(ISNUMBER(OFFSET('Water Data'!$G$4,0,10*ROW('Water Data'!G183))),'Data Summary'!CB189="Yes"),100-OFFSET('Water Data'!$G$4,0,10*ROW('Water Data'!G183)),NA())</f>
        <v>#N/A</v>
      </c>
      <c r="N189" s="99" t="e">
        <f ca="true">+IF(AND(ISNUMBER(OFFSET('Water Data'!$G$6,0,10*ROW('Water Data'!G183))),'Data Summary'!CC189="Yes"),OFFSET('Water Data'!$G$6,0,10*ROW('Water Data'!G183)),NA())</f>
        <v>#N/A</v>
      </c>
      <c r="O189" s="99" t="e">
        <f ca="true">+IF(AND(ISNUMBER(OFFSET('Water Data'!$G$9,0,10*ROW('Water Data'!G183))),'Data Summary'!CD189="Yes"),OFFSET('Water Data'!$G$9,0,10*ROW('Water Data'!G183)),NA())</f>
        <v>#N/A</v>
      </c>
      <c r="P189" s="99" t="e">
        <f ca="true">+IF(AND(ISNUMBER(OFFSET('Water Data'!$H$4,0,10*ROW('Water Data'!H183))),'Data Summary'!CE189="Yes"),100-OFFSET('Water Data'!$H$4,0,10*ROW('Water Data'!H183)),NA())</f>
        <v>#N/A</v>
      </c>
      <c r="Q189" s="99" t="e">
        <f ca="true">+IF(AND(ISNUMBER(OFFSET('Water Data'!$H$6,0,10*ROW('Water Data'!H183))),'Data Summary'!CF189="Yes"),OFFSET('Water Data'!$H$6,0,10*ROW('Water Data'!H183)),NA())</f>
        <v>#N/A</v>
      </c>
      <c r="R189" s="99" t="e">
        <f ca="true">+IF(AND(ISNUMBER(OFFSET('Water Data'!$H$9,0,10*ROW('Water Data'!H183))),'Data Summary'!CG189="Yes"),OFFSET('Water Data'!$H$9,0,10*ROW('Water Data'!H183)),NA())</f>
        <v>#N/A</v>
      </c>
      <c r="S189" s="99" t="e">
        <f ca="true">+IF(AND(ISNUMBER(OFFSET('Water Data'!$I$4,0,10*ROW('Water Data'!I183))),'Data Summary'!CH189="Yes"),100-OFFSET('Water Data'!$I$4,0,10*ROW('Water Data'!I183)),NA())</f>
        <v>#N/A</v>
      </c>
      <c r="T189" s="99" t="e">
        <f ca="true">+IF(AND(ISNUMBER(OFFSET('Water Data'!$I$6,0,10*ROW('Water Data'!I183))),'Data Summary'!CI189="Yes"),OFFSET('Water Data'!$I$6,0,10*ROW('Water Data'!I183)),NA())</f>
        <v>#N/A</v>
      </c>
      <c r="U189" s="99" t="e">
        <f ca="true">+IF(AND(ISNUMBER(OFFSET('Water Data'!$I$9,0,10*ROW('Water Data'!I183))),'Data Summary'!CJ189="Yes"),OFFSET('Water Data'!$I$9,0,10*ROW('Water Data'!I183)),NA())</f>
        <v>#N/A</v>
      </c>
      <c r="V189" s="100" t="e">
        <f ca="true">+IF(AND(ISNUMBER(OFFSET('Sanitation Data'!$D$4,0,10*ROW('Sanitation Data'!D183))),'Data Summary'!CK189="Yes"),100-OFFSET('Sanitation Data'!$D$4,0,10*ROW('Sanitation Data'!D183)),NA())</f>
        <v>#N/A</v>
      </c>
      <c r="W189" s="100" t="e">
        <f ca="true">+IF(AND(ISNUMBER(OFFSET('Sanitation Data'!$D$6,0,10*ROW('Sanitation Data'!D183))),'Data Summary'!CL189="Yes"),OFFSET('Sanitation Data'!$D$6,0,10*ROW('Sanitation Data'!D183)),NA())</f>
        <v>#N/A</v>
      </c>
      <c r="X189" s="100" t="e">
        <f ca="true">+IF(AND(ISNUMBER(OFFSET('Sanitation Data'!$D$10,0,10*ROW('Sanitation Data'!D183))),'Data Summary'!CM189="Yes"),OFFSET('Sanitation Data'!$D$10,0,10*ROW('Sanitation Data'!D183)),NA())</f>
        <v>#N/A</v>
      </c>
      <c r="Y189" s="100" t="e">
        <f ca="true">+IF(AND(ISNUMBER(OFFSET('Sanitation Data'!$D$11,0,10*ROW('Sanitation Data'!D183))),'Data Summary'!CN189="Yes"),OFFSET('Sanitation Data'!$D$11,0,10*ROW('Sanitation Data'!D183)),NA())</f>
        <v>#N/A</v>
      </c>
      <c r="Z189" s="100" t="e">
        <f ca="true">+IF(AND(ISNUMBER(OFFSET('Sanitation Data'!$D$12,0,10*ROW('Sanitation Data'!D183))),'Data Summary'!CO189="Yes"),OFFSET('Sanitation Data'!$D$12,0,10*ROW('Sanitation Data'!D183)),NA())</f>
        <v>#N/A</v>
      </c>
      <c r="AA189" s="100" t="e">
        <f ca="true">+IF(AND(ISNUMBER(OFFSET('Sanitation Data'!$E$4,0,10*ROW('Sanitation Data'!E183))),'Data Summary'!CP189="Yes"),100-OFFSET('Sanitation Data'!$E$4,0,10*ROW('Sanitation Data'!E183)),NA())</f>
        <v>#N/A</v>
      </c>
      <c r="AB189" s="100" t="e">
        <f ca="true">+IF(AND(ISNUMBER(OFFSET('Sanitation Data'!$E$6,0,10*ROW('Sanitation Data'!E183))),'Data Summary'!CQ189="Yes"),OFFSET('Sanitation Data'!$E$6,0,10*ROW('Sanitation Data'!E183)),NA())</f>
        <v>#N/A</v>
      </c>
      <c r="AC189" s="100" t="e">
        <f ca="true">+IF(AND(ISNUMBER(OFFSET('Sanitation Data'!$E$10,0,10*ROW('Sanitation Data'!E183))),'Data Summary'!CR189="Yes"),OFFSET('Sanitation Data'!$E$10,0,10*ROW('Sanitation Data'!E183)),NA())</f>
        <v>#N/A</v>
      </c>
      <c r="AD189" s="100" t="e">
        <f ca="true">+IF(AND(ISNUMBER(OFFSET('Sanitation Data'!$E$11,0,10*ROW('Sanitation Data'!E183))),'Data Summary'!CS189="Yes"),OFFSET('Sanitation Data'!$E$11,0,10*ROW('Sanitation Data'!E183)),NA())</f>
        <v>#N/A</v>
      </c>
      <c r="AE189" s="100" t="e">
        <f ca="true">+IF(AND(ISNUMBER(OFFSET('Sanitation Data'!$E$12,0,10*ROW('Sanitation Data'!E183))),'Data Summary'!CT189="Yes"),OFFSET('Sanitation Data'!$E$12,0,10*ROW('Sanitation Data'!E183)),NA())</f>
        <v>#N/A</v>
      </c>
      <c r="AF189" s="100" t="e">
        <f ca="true">+IF(AND(ISNUMBER(OFFSET('Sanitation Data'!$F$4,0,10*ROW('Sanitation Data'!F183))),'Data Summary'!CU189="Yes"),100-OFFSET('Sanitation Data'!$F$4,0,10*ROW('Sanitation Data'!F183)),NA())</f>
        <v>#N/A</v>
      </c>
      <c r="AG189" s="100" t="e">
        <f ca="true">+IF(AND(ISNUMBER(OFFSET('Sanitation Data'!$F$6,0,10*ROW('Sanitation Data'!F183))),'Data Summary'!CV189="Yes"),OFFSET('Sanitation Data'!$F$6,0,10*ROW('Sanitation Data'!F183)),NA())</f>
        <v>#N/A</v>
      </c>
      <c r="AH189" s="100" t="e">
        <f ca="true">+IF(AND(ISNUMBER(OFFSET('Sanitation Data'!$F$10,0,10*ROW('Sanitation Data'!F183))),'Data Summary'!CW189="Yes"),OFFSET('Sanitation Data'!$F$10,0,10*ROW('Sanitation Data'!F183)),NA())</f>
        <v>#N/A</v>
      </c>
      <c r="AI189" s="100" t="e">
        <f ca="true">+IF(AND(ISNUMBER(OFFSET('Sanitation Data'!$F$11,0,10*ROW('Sanitation Data'!F183))),'Data Summary'!CX189="Yes"),OFFSET('Sanitation Data'!$F$11,0,10*ROW('Sanitation Data'!F183)),NA())</f>
        <v>#N/A</v>
      </c>
      <c r="AJ189" s="100" t="e">
        <f ca="true">+IF(AND(ISNUMBER(OFFSET('Sanitation Data'!$F$12,0,10*ROW('Sanitation Data'!F183))),'Data Summary'!CY189="Yes"),OFFSET('Sanitation Data'!$F$12,0,10*ROW('Sanitation Data'!F183)),NA())</f>
        <v>#N/A</v>
      </c>
      <c r="AK189" s="100" t="e">
        <f ca="true">+IF(AND(ISNUMBER(OFFSET('Sanitation Data'!$G$4,0,10*ROW('Sanitation Data'!G183))),'Data Summary'!CZ189="Yes"),100-OFFSET('Sanitation Data'!$G$4,0,10*ROW('Sanitation Data'!G183)),NA())</f>
        <v>#N/A</v>
      </c>
      <c r="AL189" s="100" t="e">
        <f ca="true">+IF(AND(ISNUMBER(OFFSET('Sanitation Data'!$G$6,0,10*ROW('Sanitation Data'!G183))),'Data Summary'!DA189="Yes"),OFFSET('Sanitation Data'!$G$6,0,10*ROW('Sanitation Data'!G183)),NA())</f>
        <v>#N/A</v>
      </c>
      <c r="AM189" s="100" t="e">
        <f ca="true">+IF(AND(ISNUMBER(OFFSET('Sanitation Data'!$G$10,0,10*ROW('Sanitation Data'!G183))),'Data Summary'!DB189="Yes"),OFFSET('Sanitation Data'!$G$10,0,10*ROW('Sanitation Data'!G183)),NA())</f>
        <v>#N/A</v>
      </c>
      <c r="AN189" s="100" t="e">
        <f ca="true">+IF(AND(ISNUMBER(OFFSET('Sanitation Data'!$G$11,0,10*ROW('Sanitation Data'!G183))),'Data Summary'!DC189="Yes"),OFFSET('Sanitation Data'!$G$11,0,10*ROW('Sanitation Data'!G183)),NA())</f>
        <v>#N/A</v>
      </c>
      <c r="AO189" s="100" t="e">
        <f ca="true">+IF(AND(ISNUMBER(OFFSET('Sanitation Data'!$G$12,0,10*ROW('Sanitation Data'!G183))),'Data Summary'!DD189="Yes"),OFFSET('Sanitation Data'!$G$12,0,10*ROW('Sanitation Data'!G183)),NA())</f>
        <v>#N/A</v>
      </c>
      <c r="AP189" s="100" t="e">
        <f ca="true">+IF(AND(ISNUMBER(OFFSET('Sanitation Data'!$H$4,0,10*ROW('Sanitation Data'!H183))),'Data Summary'!DE189="Yes"),100-OFFSET('Sanitation Data'!$H$4,0,10*ROW('Sanitation Data'!H183)),NA())</f>
        <v>#N/A</v>
      </c>
      <c r="AQ189" s="100" t="e">
        <f ca="true">+IF(AND(ISNUMBER(OFFSET('Sanitation Data'!$H$6,0,10*ROW('Sanitation Data'!H183))),'Data Summary'!DF189="Yes"),OFFSET('Sanitation Data'!$H$6,0,10*ROW('Sanitation Data'!H183)),NA())</f>
        <v>#N/A</v>
      </c>
      <c r="AR189" s="100" t="e">
        <f ca="true">+IF(AND(ISNUMBER(OFFSET('Sanitation Data'!$H$10,0,10*ROW('Sanitation Data'!H183))),'Data Summary'!DG189="Yes"),OFFSET('Sanitation Data'!$H$10,0,10*ROW('Sanitation Data'!H183)),NA())</f>
        <v>#N/A</v>
      </c>
      <c r="AS189" s="100" t="e">
        <f ca="true">+IF(AND(ISNUMBER(OFFSET('Sanitation Data'!$H$11,0,10*ROW('Sanitation Data'!H183))),'Data Summary'!DH189="Yes"),OFFSET('Sanitation Data'!$H$11,0,10*ROW('Sanitation Data'!H183)),NA())</f>
        <v>#N/A</v>
      </c>
      <c r="AT189" s="100" t="e">
        <f ca="true">+IF(AND(ISNUMBER(OFFSET('Sanitation Data'!$H$12,0,10*ROW('Sanitation Data'!H183))),'Data Summary'!DI189="Yes"),OFFSET('Sanitation Data'!$H$12,0,10*ROW('Sanitation Data'!H183)),NA())</f>
        <v>#N/A</v>
      </c>
      <c r="AU189" s="100" t="e">
        <f ca="true">+IF(AND(ISNUMBER(OFFSET('Sanitation Data'!$I$4,0,10*ROW('Sanitation Data'!I183))),'Data Summary'!DJ189="Yes"),100-OFFSET('Sanitation Data'!$I$4,0,10*ROW('Sanitation Data'!I183)),NA())</f>
        <v>#N/A</v>
      </c>
      <c r="AV189" s="100" t="e">
        <f ca="true">+IF(AND(ISNUMBER(OFFSET('Sanitation Data'!$I$6,0,10*ROW('Sanitation Data'!I183))),'Data Summary'!DK189="Yes"),OFFSET('Sanitation Data'!$I$6,0,10*ROW('Sanitation Data'!I183)),NA())</f>
        <v>#N/A</v>
      </c>
      <c r="AW189" s="100" t="e">
        <f ca="true">+IF(AND(ISNUMBER(OFFSET('Sanitation Data'!$I$10,0,10*ROW('Sanitation Data'!I183))),'Data Summary'!DL189="Yes"),OFFSET('Sanitation Data'!$I$10,0,10*ROW('Sanitation Data'!I183)),NA())</f>
        <v>#N/A</v>
      </c>
      <c r="AX189" s="100" t="e">
        <f ca="true">+IF(AND(ISNUMBER(OFFSET('Sanitation Data'!$I$11,0,10*ROW('Sanitation Data'!I183))),'Data Summary'!DM189="Yes"),OFFSET('Sanitation Data'!$I$11,0,10*ROW('Sanitation Data'!I183)),NA())</f>
        <v>#N/A</v>
      </c>
      <c r="AY189" s="100" t="e">
        <f ca="true">+IF(AND(ISNUMBER(OFFSET('Sanitation Data'!$I$12,0,10*ROW('Sanitation Data'!I183))),'Data Summary'!DN189="Yes"),OFFSET('Sanitation Data'!$I$12,0,10*ROW('Sanitation Data'!I183)),NA())</f>
        <v>#N/A</v>
      </c>
      <c r="AZ189" s="101" t="e">
        <f ca="true">+IF(AND(ISNUMBER(OFFSET('Hygiene Data'!$D$5,0,10*ROW('Hygiene Data'!D183))),'Data Summary'!DO189="Yes"),OFFSET('Hygiene Data'!$D$5,0,10*ROW('Hygiene Data'!D183)),NA())</f>
        <v>#N/A</v>
      </c>
      <c r="BA189" s="101" t="e">
        <f ca="true">+IF(AND(ISNUMBER(OFFSET('Hygiene Data'!$D$7,0,10*ROW('Hygiene Data'!D183))),'Data Summary'!DP189="Yes"),OFFSET('Hygiene Data'!$D$7,0,10*ROW('Hygiene Data'!D183)),NA())</f>
        <v>#N/A</v>
      </c>
      <c r="BB189" s="101" t="e">
        <f ca="true">+IF(AND(ISNUMBER(OFFSET('Hygiene Data'!$D$9,0,10*ROW('Hygiene Data'!D183))),'Data Summary'!DQ189="Yes"),OFFSET('Hygiene Data'!$D$9,0,10*ROW('Hygiene Data'!D183)),NA())</f>
        <v>#N/A</v>
      </c>
      <c r="BC189" s="101" t="e">
        <f ca="true">+IF(AND(ISNUMBER(OFFSET('Hygiene Data'!$E$5,0,10*ROW('Hygiene Data'!E183))),'Data Summary'!DR189="Yes"),OFFSET('Hygiene Data'!$E$5,0,10*ROW('Hygiene Data'!E183)),NA())</f>
        <v>#N/A</v>
      </c>
      <c r="BD189" s="101" t="e">
        <f ca="true">+IF(AND(ISNUMBER(OFFSET('Hygiene Data'!$E$7,0,10*ROW('Hygiene Data'!E183))),'Data Summary'!DS189="Yes"),OFFSET('Hygiene Data'!$E$7,0,10*ROW('Hygiene Data'!E183)),NA())</f>
        <v>#N/A</v>
      </c>
      <c r="BE189" s="101" t="e">
        <f ca="true">+IF(AND(ISNUMBER(OFFSET('Hygiene Data'!$E$9,0,10*ROW('Hygiene Data'!E183))),'Data Summary'!DT189="Yes"),OFFSET('Hygiene Data'!$E$9,0,10*ROW('Hygiene Data'!E183)),NA())</f>
        <v>#N/A</v>
      </c>
      <c r="BF189" s="101" t="e">
        <f ca="true">+IF(AND(ISNUMBER(OFFSET('Hygiene Data'!$F$5,0,10*ROW('Hygiene Data'!F183))),'Data Summary'!DU189="Yes"),OFFSET('Hygiene Data'!$F$5,0,10*ROW('Hygiene Data'!F183)),NA())</f>
        <v>#N/A</v>
      </c>
      <c r="BG189" s="101" t="e">
        <f ca="true">+IF(AND(ISNUMBER(OFFSET('Hygiene Data'!$F$7,0,10*ROW('Hygiene Data'!F183))),'Data Summary'!DV189="Yes"),OFFSET('Hygiene Data'!$F$7,0,10*ROW('Hygiene Data'!F183)),NA())</f>
        <v>#N/A</v>
      </c>
      <c r="BH189" s="101" t="e">
        <f ca="true">+IF(AND(ISNUMBER(OFFSET('Hygiene Data'!$F$9,0,10*ROW('Hygiene Data'!F183))),'Data Summary'!DW189="Yes"),OFFSET('Hygiene Data'!$F$9,0,10*ROW('Hygiene Data'!F183)),NA())</f>
        <v>#N/A</v>
      </c>
      <c r="BI189" s="101" t="e">
        <f ca="true">+IF(AND(ISNUMBER(OFFSET('Hygiene Data'!$G$5,0,10*ROW('Hygiene Data'!G183))),'Data Summary'!DX189="Yes"),OFFSET('Hygiene Data'!$G$5,0,10*ROW('Hygiene Data'!G183)),NA())</f>
        <v>#N/A</v>
      </c>
      <c r="BJ189" s="101" t="e">
        <f ca="true">+IF(AND(ISNUMBER(OFFSET('Hygiene Data'!$G$7,0,10*ROW('Hygiene Data'!G183))),'Data Summary'!DY189="Yes"),OFFSET('Hygiene Data'!$G$7,0,10*ROW('Hygiene Data'!G183)),NA())</f>
        <v>#N/A</v>
      </c>
      <c r="BK189" s="101" t="e">
        <f ca="true">+IF(AND(ISNUMBER(OFFSET('Hygiene Data'!$G$9,0,10*ROW('Hygiene Data'!G183))),'Data Summary'!DZ189="Yes"),OFFSET('Hygiene Data'!$G$9,0,10*ROW('Hygiene Data'!G183)),NA())</f>
        <v>#N/A</v>
      </c>
      <c r="BL189" s="101" t="e">
        <f ca="true">+IF(AND(ISNUMBER(OFFSET('Hygiene Data'!$H$5,0,10*ROW('Hygiene Data'!H183))),'Data Summary'!EA189="Yes"),OFFSET('Hygiene Data'!$H$5,0,10*ROW('Hygiene Data'!H183)),NA())</f>
        <v>#N/A</v>
      </c>
      <c r="BM189" s="101" t="e">
        <f ca="true">+IF(AND(ISNUMBER(OFFSET('Hygiene Data'!$H$7,0,10*ROW('Hygiene Data'!H183))),'Data Summary'!EB189="Yes"),OFFSET('Hygiene Data'!$H$7,0,10*ROW('Hygiene Data'!H183)),NA())</f>
        <v>#N/A</v>
      </c>
      <c r="BN189" s="101" t="e">
        <f ca="true">+IF(AND(ISNUMBER(OFFSET('Hygiene Data'!$H$9,0,10*ROW('Hygiene Data'!H183))),'Data Summary'!EC189="Yes"),OFFSET('Hygiene Data'!$H$9,0,10*ROW('Hygiene Data'!H183)),NA())</f>
        <v>#N/A</v>
      </c>
      <c r="BO189" s="101" t="e">
        <f ca="true">+IF(AND(ISNUMBER(OFFSET('Hygiene Data'!$I$5,0,10*ROW('Hygiene Data'!I183))),'Data Summary'!ED189="Yes"),OFFSET('Hygiene Data'!$I$5,0,10*ROW('Hygiene Data'!I183)),NA())</f>
        <v>#N/A</v>
      </c>
      <c r="BP189" s="101" t="e">
        <f ca="true">+IF(AND(ISNUMBER(OFFSET('Hygiene Data'!$I$7,0,10*ROW('Hygiene Data'!I183))),'Data Summary'!EE189="Yes"),OFFSET('Hygiene Data'!$I$7,0,10*ROW('Hygiene Data'!I183)),NA())</f>
        <v>#N/A</v>
      </c>
      <c r="BQ189" s="101" t="e">
        <f ca="true">+IF(AND(ISNUMBER(OFFSET('Hygiene Data'!$I$9,0,10*ROW('Hygiene Data'!I183))),'Data Summary'!EF189="Yes"),OFFSET('Hygiene Data'!$I$9,0,10*ROW('Hygiene Data'!I183)),NA())</f>
        <v>#N/A</v>
      </c>
    </row>
    <row xmlns:x14ac="http://schemas.microsoft.com/office/spreadsheetml/2009/9/ac" r="190" x14ac:dyDescent="0.2">
      <c r="A190" s="362" t="e">
        <f ca="true">+RIGHT('Data Summary'!A190,LEN('Data Summary'!A190)-9)</f>
        <v>#VALUE!</v>
      </c>
      <c r="B190" s="38" t="str">
        <f ca="true">+IF(ISTEXT('Data Summary'!B190),'Data Summary'!B190,"")</f>
        <v/>
      </c>
      <c r="C190" s="361" t="e">
        <f ca="true">+VALUE('Data Summary'!C190)</f>
        <v>#VALUE!</v>
      </c>
      <c r="D190" s="99" t="e">
        <f ca="true">+IF(AND(ISNUMBER(OFFSET('Water Data'!$D$4,0,10*ROW('Water Data'!D184))),'Data Summary'!BS190="Yes"),100-OFFSET('Water Data'!$D$4,0,10*ROW('Water Data'!D184)),NA())</f>
        <v>#N/A</v>
      </c>
      <c r="E190" s="99" t="e">
        <f ca="true">+IF(AND(ISNUMBER(OFFSET('Water Data'!$D$6,0,10*ROW('Water Data'!D184))),'Data Summary'!BT190="Yes"),OFFSET('Water Data'!$D$6,0,10*ROW('Water Data'!D184)),NA())</f>
        <v>#N/A</v>
      </c>
      <c r="F190" s="99" t="e">
        <f ca="true">+IF(AND(ISNUMBER(OFFSET('Water Data'!$D$9,0,10*ROW('Water Data'!D184))),'Data Summary'!BU190="Yes"),OFFSET('Water Data'!$D$9,0,10*ROW('Water Data'!D184)),NA())</f>
        <v>#N/A</v>
      </c>
      <c r="G190" s="99" t="e">
        <f ca="true">+IF(AND(ISNUMBER(OFFSET('Water Data'!$E$4,0,10*ROW('Water Data'!E184))),'Data Summary'!BV190="Yes"),100-OFFSET('Water Data'!$E$4,0,10*ROW('Water Data'!E184)),NA())</f>
        <v>#N/A</v>
      </c>
      <c r="H190" s="99" t="e">
        <f ca="true">+IF(AND(ISNUMBER(OFFSET('Water Data'!$E$6,0,10*ROW('Water Data'!E184))),'Data Summary'!BW190="Yes"),OFFSET('Water Data'!$E$6,0,10*ROW('Water Data'!E184)),NA())</f>
        <v>#N/A</v>
      </c>
      <c r="I190" s="99" t="e">
        <f ca="true">+IF(AND(ISNUMBER(OFFSET('Water Data'!$E$9,0,10*ROW('Water Data'!E184))),'Data Summary'!BX190="Yes"),OFFSET('Water Data'!$E$9,0,10*ROW('Water Data'!E184)),NA())</f>
        <v>#N/A</v>
      </c>
      <c r="J190" s="99" t="e">
        <f ca="true">+IF(AND(ISNUMBER(OFFSET('Water Data'!$F$4,0,10*ROW('Water Data'!F184))),'Data Summary'!BY190="Yes"),100-OFFSET('Water Data'!$F$4,0,10*ROW('Water Data'!F184)),NA())</f>
        <v>#N/A</v>
      </c>
      <c r="K190" s="99" t="e">
        <f ca="true">+IF(AND(ISNUMBER(OFFSET('Water Data'!$F$6,0,10*ROW('Water Data'!F184))),'Data Summary'!BZ190="Yes"),OFFSET('Water Data'!$F$6,0,10*ROW('Water Data'!F184)),NA())</f>
        <v>#N/A</v>
      </c>
      <c r="L190" s="99" t="e">
        <f ca="true">+IF(AND(ISNUMBER(OFFSET('Water Data'!$F$9,0,10*ROW('Water Data'!F184))),'Data Summary'!CA190="Yes"),OFFSET('Water Data'!$F$9,0,10*ROW('Water Data'!F184)),NA())</f>
        <v>#N/A</v>
      </c>
      <c r="M190" s="99" t="e">
        <f ca="true">+IF(AND(ISNUMBER(OFFSET('Water Data'!$G$4,0,10*ROW('Water Data'!G184))),'Data Summary'!CB190="Yes"),100-OFFSET('Water Data'!$G$4,0,10*ROW('Water Data'!G184)),NA())</f>
        <v>#N/A</v>
      </c>
      <c r="N190" s="99" t="e">
        <f ca="true">+IF(AND(ISNUMBER(OFFSET('Water Data'!$G$6,0,10*ROW('Water Data'!G184))),'Data Summary'!CC190="Yes"),OFFSET('Water Data'!$G$6,0,10*ROW('Water Data'!G184)),NA())</f>
        <v>#N/A</v>
      </c>
      <c r="O190" s="99" t="e">
        <f ca="true">+IF(AND(ISNUMBER(OFFSET('Water Data'!$G$9,0,10*ROW('Water Data'!G184))),'Data Summary'!CD190="Yes"),OFFSET('Water Data'!$G$9,0,10*ROW('Water Data'!G184)),NA())</f>
        <v>#N/A</v>
      </c>
      <c r="P190" s="99" t="e">
        <f ca="true">+IF(AND(ISNUMBER(OFFSET('Water Data'!$H$4,0,10*ROW('Water Data'!H184))),'Data Summary'!CE190="Yes"),100-OFFSET('Water Data'!$H$4,0,10*ROW('Water Data'!H184)),NA())</f>
        <v>#N/A</v>
      </c>
      <c r="Q190" s="99" t="e">
        <f ca="true">+IF(AND(ISNUMBER(OFFSET('Water Data'!$H$6,0,10*ROW('Water Data'!H184))),'Data Summary'!CF190="Yes"),OFFSET('Water Data'!$H$6,0,10*ROW('Water Data'!H184)),NA())</f>
        <v>#N/A</v>
      </c>
      <c r="R190" s="99" t="e">
        <f ca="true">+IF(AND(ISNUMBER(OFFSET('Water Data'!$H$9,0,10*ROW('Water Data'!H184))),'Data Summary'!CG190="Yes"),OFFSET('Water Data'!$H$9,0,10*ROW('Water Data'!H184)),NA())</f>
        <v>#N/A</v>
      </c>
      <c r="S190" s="99" t="e">
        <f ca="true">+IF(AND(ISNUMBER(OFFSET('Water Data'!$I$4,0,10*ROW('Water Data'!I184))),'Data Summary'!CH190="Yes"),100-OFFSET('Water Data'!$I$4,0,10*ROW('Water Data'!I184)),NA())</f>
        <v>#N/A</v>
      </c>
      <c r="T190" s="99" t="e">
        <f ca="true">+IF(AND(ISNUMBER(OFFSET('Water Data'!$I$6,0,10*ROW('Water Data'!I184))),'Data Summary'!CI190="Yes"),OFFSET('Water Data'!$I$6,0,10*ROW('Water Data'!I184)),NA())</f>
        <v>#N/A</v>
      </c>
      <c r="U190" s="99" t="e">
        <f ca="true">+IF(AND(ISNUMBER(OFFSET('Water Data'!$I$9,0,10*ROW('Water Data'!I184))),'Data Summary'!CJ190="Yes"),OFFSET('Water Data'!$I$9,0,10*ROW('Water Data'!I184)),NA())</f>
        <v>#N/A</v>
      </c>
      <c r="V190" s="100" t="e">
        <f ca="true">+IF(AND(ISNUMBER(OFFSET('Sanitation Data'!$D$4,0,10*ROW('Sanitation Data'!D184))),'Data Summary'!CK190="Yes"),100-OFFSET('Sanitation Data'!$D$4,0,10*ROW('Sanitation Data'!D184)),NA())</f>
        <v>#N/A</v>
      </c>
      <c r="W190" s="100" t="e">
        <f ca="true">+IF(AND(ISNUMBER(OFFSET('Sanitation Data'!$D$6,0,10*ROW('Sanitation Data'!D184))),'Data Summary'!CL190="Yes"),OFFSET('Sanitation Data'!$D$6,0,10*ROW('Sanitation Data'!D184)),NA())</f>
        <v>#N/A</v>
      </c>
      <c r="X190" s="100" t="e">
        <f ca="true">+IF(AND(ISNUMBER(OFFSET('Sanitation Data'!$D$10,0,10*ROW('Sanitation Data'!D184))),'Data Summary'!CM190="Yes"),OFFSET('Sanitation Data'!$D$10,0,10*ROW('Sanitation Data'!D184)),NA())</f>
        <v>#N/A</v>
      </c>
      <c r="Y190" s="100" t="e">
        <f ca="true">+IF(AND(ISNUMBER(OFFSET('Sanitation Data'!$D$11,0,10*ROW('Sanitation Data'!D184))),'Data Summary'!CN190="Yes"),OFFSET('Sanitation Data'!$D$11,0,10*ROW('Sanitation Data'!D184)),NA())</f>
        <v>#N/A</v>
      </c>
      <c r="Z190" s="100" t="e">
        <f ca="true">+IF(AND(ISNUMBER(OFFSET('Sanitation Data'!$D$12,0,10*ROW('Sanitation Data'!D184))),'Data Summary'!CO190="Yes"),OFFSET('Sanitation Data'!$D$12,0,10*ROW('Sanitation Data'!D184)),NA())</f>
        <v>#N/A</v>
      </c>
      <c r="AA190" s="100" t="e">
        <f ca="true">+IF(AND(ISNUMBER(OFFSET('Sanitation Data'!$E$4,0,10*ROW('Sanitation Data'!E184))),'Data Summary'!CP190="Yes"),100-OFFSET('Sanitation Data'!$E$4,0,10*ROW('Sanitation Data'!E184)),NA())</f>
        <v>#N/A</v>
      </c>
      <c r="AB190" s="100" t="e">
        <f ca="true">+IF(AND(ISNUMBER(OFFSET('Sanitation Data'!$E$6,0,10*ROW('Sanitation Data'!E184))),'Data Summary'!CQ190="Yes"),OFFSET('Sanitation Data'!$E$6,0,10*ROW('Sanitation Data'!E184)),NA())</f>
        <v>#N/A</v>
      </c>
      <c r="AC190" s="100" t="e">
        <f ca="true">+IF(AND(ISNUMBER(OFFSET('Sanitation Data'!$E$10,0,10*ROW('Sanitation Data'!E184))),'Data Summary'!CR190="Yes"),OFFSET('Sanitation Data'!$E$10,0,10*ROW('Sanitation Data'!E184)),NA())</f>
        <v>#N/A</v>
      </c>
      <c r="AD190" s="100" t="e">
        <f ca="true">+IF(AND(ISNUMBER(OFFSET('Sanitation Data'!$E$11,0,10*ROW('Sanitation Data'!E184))),'Data Summary'!CS190="Yes"),OFFSET('Sanitation Data'!$E$11,0,10*ROW('Sanitation Data'!E184)),NA())</f>
        <v>#N/A</v>
      </c>
      <c r="AE190" s="100" t="e">
        <f ca="true">+IF(AND(ISNUMBER(OFFSET('Sanitation Data'!$E$12,0,10*ROW('Sanitation Data'!E184))),'Data Summary'!CT190="Yes"),OFFSET('Sanitation Data'!$E$12,0,10*ROW('Sanitation Data'!E184)),NA())</f>
        <v>#N/A</v>
      </c>
      <c r="AF190" s="100" t="e">
        <f ca="true">+IF(AND(ISNUMBER(OFFSET('Sanitation Data'!$F$4,0,10*ROW('Sanitation Data'!F184))),'Data Summary'!CU190="Yes"),100-OFFSET('Sanitation Data'!$F$4,0,10*ROW('Sanitation Data'!F184)),NA())</f>
        <v>#N/A</v>
      </c>
      <c r="AG190" s="100" t="e">
        <f ca="true">+IF(AND(ISNUMBER(OFFSET('Sanitation Data'!$F$6,0,10*ROW('Sanitation Data'!F184))),'Data Summary'!CV190="Yes"),OFFSET('Sanitation Data'!$F$6,0,10*ROW('Sanitation Data'!F184)),NA())</f>
        <v>#N/A</v>
      </c>
      <c r="AH190" s="100" t="e">
        <f ca="true">+IF(AND(ISNUMBER(OFFSET('Sanitation Data'!$F$10,0,10*ROW('Sanitation Data'!F184))),'Data Summary'!CW190="Yes"),OFFSET('Sanitation Data'!$F$10,0,10*ROW('Sanitation Data'!F184)),NA())</f>
        <v>#N/A</v>
      </c>
      <c r="AI190" s="100" t="e">
        <f ca="true">+IF(AND(ISNUMBER(OFFSET('Sanitation Data'!$F$11,0,10*ROW('Sanitation Data'!F184))),'Data Summary'!CX190="Yes"),OFFSET('Sanitation Data'!$F$11,0,10*ROW('Sanitation Data'!F184)),NA())</f>
        <v>#N/A</v>
      </c>
      <c r="AJ190" s="100" t="e">
        <f ca="true">+IF(AND(ISNUMBER(OFFSET('Sanitation Data'!$F$12,0,10*ROW('Sanitation Data'!F184))),'Data Summary'!CY190="Yes"),OFFSET('Sanitation Data'!$F$12,0,10*ROW('Sanitation Data'!F184)),NA())</f>
        <v>#N/A</v>
      </c>
      <c r="AK190" s="100" t="e">
        <f ca="true">+IF(AND(ISNUMBER(OFFSET('Sanitation Data'!$G$4,0,10*ROW('Sanitation Data'!G184))),'Data Summary'!CZ190="Yes"),100-OFFSET('Sanitation Data'!$G$4,0,10*ROW('Sanitation Data'!G184)),NA())</f>
        <v>#N/A</v>
      </c>
      <c r="AL190" s="100" t="e">
        <f ca="true">+IF(AND(ISNUMBER(OFFSET('Sanitation Data'!$G$6,0,10*ROW('Sanitation Data'!G184))),'Data Summary'!DA190="Yes"),OFFSET('Sanitation Data'!$G$6,0,10*ROW('Sanitation Data'!G184)),NA())</f>
        <v>#N/A</v>
      </c>
      <c r="AM190" s="100" t="e">
        <f ca="true">+IF(AND(ISNUMBER(OFFSET('Sanitation Data'!$G$10,0,10*ROW('Sanitation Data'!G184))),'Data Summary'!DB190="Yes"),OFFSET('Sanitation Data'!$G$10,0,10*ROW('Sanitation Data'!G184)),NA())</f>
        <v>#N/A</v>
      </c>
      <c r="AN190" s="100" t="e">
        <f ca="true">+IF(AND(ISNUMBER(OFFSET('Sanitation Data'!$G$11,0,10*ROW('Sanitation Data'!G184))),'Data Summary'!DC190="Yes"),OFFSET('Sanitation Data'!$G$11,0,10*ROW('Sanitation Data'!G184)),NA())</f>
        <v>#N/A</v>
      </c>
      <c r="AO190" s="100" t="e">
        <f ca="true">+IF(AND(ISNUMBER(OFFSET('Sanitation Data'!$G$12,0,10*ROW('Sanitation Data'!G184))),'Data Summary'!DD190="Yes"),OFFSET('Sanitation Data'!$G$12,0,10*ROW('Sanitation Data'!G184)),NA())</f>
        <v>#N/A</v>
      </c>
      <c r="AP190" s="100" t="e">
        <f ca="true">+IF(AND(ISNUMBER(OFFSET('Sanitation Data'!$H$4,0,10*ROW('Sanitation Data'!H184))),'Data Summary'!DE190="Yes"),100-OFFSET('Sanitation Data'!$H$4,0,10*ROW('Sanitation Data'!H184)),NA())</f>
        <v>#N/A</v>
      </c>
      <c r="AQ190" s="100" t="e">
        <f ca="true">+IF(AND(ISNUMBER(OFFSET('Sanitation Data'!$H$6,0,10*ROW('Sanitation Data'!H184))),'Data Summary'!DF190="Yes"),OFFSET('Sanitation Data'!$H$6,0,10*ROW('Sanitation Data'!H184)),NA())</f>
        <v>#N/A</v>
      </c>
      <c r="AR190" s="100" t="e">
        <f ca="true">+IF(AND(ISNUMBER(OFFSET('Sanitation Data'!$H$10,0,10*ROW('Sanitation Data'!H184))),'Data Summary'!DG190="Yes"),OFFSET('Sanitation Data'!$H$10,0,10*ROW('Sanitation Data'!H184)),NA())</f>
        <v>#N/A</v>
      </c>
      <c r="AS190" s="100" t="e">
        <f ca="true">+IF(AND(ISNUMBER(OFFSET('Sanitation Data'!$H$11,0,10*ROW('Sanitation Data'!H184))),'Data Summary'!DH190="Yes"),OFFSET('Sanitation Data'!$H$11,0,10*ROW('Sanitation Data'!H184)),NA())</f>
        <v>#N/A</v>
      </c>
      <c r="AT190" s="100" t="e">
        <f ca="true">+IF(AND(ISNUMBER(OFFSET('Sanitation Data'!$H$12,0,10*ROW('Sanitation Data'!H184))),'Data Summary'!DI190="Yes"),OFFSET('Sanitation Data'!$H$12,0,10*ROW('Sanitation Data'!H184)),NA())</f>
        <v>#N/A</v>
      </c>
      <c r="AU190" s="100" t="e">
        <f ca="true">+IF(AND(ISNUMBER(OFFSET('Sanitation Data'!$I$4,0,10*ROW('Sanitation Data'!I184))),'Data Summary'!DJ190="Yes"),100-OFFSET('Sanitation Data'!$I$4,0,10*ROW('Sanitation Data'!I184)),NA())</f>
        <v>#N/A</v>
      </c>
      <c r="AV190" s="100" t="e">
        <f ca="true">+IF(AND(ISNUMBER(OFFSET('Sanitation Data'!$I$6,0,10*ROW('Sanitation Data'!I184))),'Data Summary'!DK190="Yes"),OFFSET('Sanitation Data'!$I$6,0,10*ROW('Sanitation Data'!I184)),NA())</f>
        <v>#N/A</v>
      </c>
      <c r="AW190" s="100" t="e">
        <f ca="true">+IF(AND(ISNUMBER(OFFSET('Sanitation Data'!$I$10,0,10*ROW('Sanitation Data'!I184))),'Data Summary'!DL190="Yes"),OFFSET('Sanitation Data'!$I$10,0,10*ROW('Sanitation Data'!I184)),NA())</f>
        <v>#N/A</v>
      </c>
      <c r="AX190" s="100" t="e">
        <f ca="true">+IF(AND(ISNUMBER(OFFSET('Sanitation Data'!$I$11,0,10*ROW('Sanitation Data'!I184))),'Data Summary'!DM190="Yes"),OFFSET('Sanitation Data'!$I$11,0,10*ROW('Sanitation Data'!I184)),NA())</f>
        <v>#N/A</v>
      </c>
      <c r="AY190" s="100" t="e">
        <f ca="true">+IF(AND(ISNUMBER(OFFSET('Sanitation Data'!$I$12,0,10*ROW('Sanitation Data'!I184))),'Data Summary'!DN190="Yes"),OFFSET('Sanitation Data'!$I$12,0,10*ROW('Sanitation Data'!I184)),NA())</f>
        <v>#N/A</v>
      </c>
      <c r="AZ190" s="101" t="e">
        <f ca="true">+IF(AND(ISNUMBER(OFFSET('Hygiene Data'!$D$5,0,10*ROW('Hygiene Data'!D184))),'Data Summary'!DO190="Yes"),OFFSET('Hygiene Data'!$D$5,0,10*ROW('Hygiene Data'!D184)),NA())</f>
        <v>#N/A</v>
      </c>
      <c r="BA190" s="101" t="e">
        <f ca="true">+IF(AND(ISNUMBER(OFFSET('Hygiene Data'!$D$7,0,10*ROW('Hygiene Data'!D184))),'Data Summary'!DP190="Yes"),OFFSET('Hygiene Data'!$D$7,0,10*ROW('Hygiene Data'!D184)),NA())</f>
        <v>#N/A</v>
      </c>
      <c r="BB190" s="101" t="e">
        <f ca="true">+IF(AND(ISNUMBER(OFFSET('Hygiene Data'!$D$9,0,10*ROW('Hygiene Data'!D184))),'Data Summary'!DQ190="Yes"),OFFSET('Hygiene Data'!$D$9,0,10*ROW('Hygiene Data'!D184)),NA())</f>
        <v>#N/A</v>
      </c>
      <c r="BC190" s="101" t="e">
        <f ca="true">+IF(AND(ISNUMBER(OFFSET('Hygiene Data'!$E$5,0,10*ROW('Hygiene Data'!E184))),'Data Summary'!DR190="Yes"),OFFSET('Hygiene Data'!$E$5,0,10*ROW('Hygiene Data'!E184)),NA())</f>
        <v>#N/A</v>
      </c>
      <c r="BD190" s="101" t="e">
        <f ca="true">+IF(AND(ISNUMBER(OFFSET('Hygiene Data'!$E$7,0,10*ROW('Hygiene Data'!E184))),'Data Summary'!DS190="Yes"),OFFSET('Hygiene Data'!$E$7,0,10*ROW('Hygiene Data'!E184)),NA())</f>
        <v>#N/A</v>
      </c>
      <c r="BE190" s="101" t="e">
        <f ca="true">+IF(AND(ISNUMBER(OFFSET('Hygiene Data'!$E$9,0,10*ROW('Hygiene Data'!E184))),'Data Summary'!DT190="Yes"),OFFSET('Hygiene Data'!$E$9,0,10*ROW('Hygiene Data'!E184)),NA())</f>
        <v>#N/A</v>
      </c>
      <c r="BF190" s="101" t="e">
        <f ca="true">+IF(AND(ISNUMBER(OFFSET('Hygiene Data'!$F$5,0,10*ROW('Hygiene Data'!F184))),'Data Summary'!DU190="Yes"),OFFSET('Hygiene Data'!$F$5,0,10*ROW('Hygiene Data'!F184)),NA())</f>
        <v>#N/A</v>
      </c>
      <c r="BG190" s="101" t="e">
        <f ca="true">+IF(AND(ISNUMBER(OFFSET('Hygiene Data'!$F$7,0,10*ROW('Hygiene Data'!F184))),'Data Summary'!DV190="Yes"),OFFSET('Hygiene Data'!$F$7,0,10*ROW('Hygiene Data'!F184)),NA())</f>
        <v>#N/A</v>
      </c>
      <c r="BH190" s="101" t="e">
        <f ca="true">+IF(AND(ISNUMBER(OFFSET('Hygiene Data'!$F$9,0,10*ROW('Hygiene Data'!F184))),'Data Summary'!DW190="Yes"),OFFSET('Hygiene Data'!$F$9,0,10*ROW('Hygiene Data'!F184)),NA())</f>
        <v>#N/A</v>
      </c>
      <c r="BI190" s="101" t="e">
        <f ca="true">+IF(AND(ISNUMBER(OFFSET('Hygiene Data'!$G$5,0,10*ROW('Hygiene Data'!G184))),'Data Summary'!DX190="Yes"),OFFSET('Hygiene Data'!$G$5,0,10*ROW('Hygiene Data'!G184)),NA())</f>
        <v>#N/A</v>
      </c>
      <c r="BJ190" s="101" t="e">
        <f ca="true">+IF(AND(ISNUMBER(OFFSET('Hygiene Data'!$G$7,0,10*ROW('Hygiene Data'!G184))),'Data Summary'!DY190="Yes"),OFFSET('Hygiene Data'!$G$7,0,10*ROW('Hygiene Data'!G184)),NA())</f>
        <v>#N/A</v>
      </c>
      <c r="BK190" s="101" t="e">
        <f ca="true">+IF(AND(ISNUMBER(OFFSET('Hygiene Data'!$G$9,0,10*ROW('Hygiene Data'!G184))),'Data Summary'!DZ190="Yes"),OFFSET('Hygiene Data'!$G$9,0,10*ROW('Hygiene Data'!G184)),NA())</f>
        <v>#N/A</v>
      </c>
      <c r="BL190" s="101" t="e">
        <f ca="true">+IF(AND(ISNUMBER(OFFSET('Hygiene Data'!$H$5,0,10*ROW('Hygiene Data'!H184))),'Data Summary'!EA190="Yes"),OFFSET('Hygiene Data'!$H$5,0,10*ROW('Hygiene Data'!H184)),NA())</f>
        <v>#N/A</v>
      </c>
      <c r="BM190" s="101" t="e">
        <f ca="true">+IF(AND(ISNUMBER(OFFSET('Hygiene Data'!$H$7,0,10*ROW('Hygiene Data'!H184))),'Data Summary'!EB190="Yes"),OFFSET('Hygiene Data'!$H$7,0,10*ROW('Hygiene Data'!H184)),NA())</f>
        <v>#N/A</v>
      </c>
      <c r="BN190" s="101" t="e">
        <f ca="true">+IF(AND(ISNUMBER(OFFSET('Hygiene Data'!$H$9,0,10*ROW('Hygiene Data'!H184))),'Data Summary'!EC190="Yes"),OFFSET('Hygiene Data'!$H$9,0,10*ROW('Hygiene Data'!H184)),NA())</f>
        <v>#N/A</v>
      </c>
      <c r="BO190" s="101" t="e">
        <f ca="true">+IF(AND(ISNUMBER(OFFSET('Hygiene Data'!$I$5,0,10*ROW('Hygiene Data'!I184))),'Data Summary'!ED190="Yes"),OFFSET('Hygiene Data'!$I$5,0,10*ROW('Hygiene Data'!I184)),NA())</f>
        <v>#N/A</v>
      </c>
      <c r="BP190" s="101" t="e">
        <f ca="true">+IF(AND(ISNUMBER(OFFSET('Hygiene Data'!$I$7,0,10*ROW('Hygiene Data'!I184))),'Data Summary'!EE190="Yes"),OFFSET('Hygiene Data'!$I$7,0,10*ROW('Hygiene Data'!I184)),NA())</f>
        <v>#N/A</v>
      </c>
      <c r="BQ190" s="101" t="e">
        <f ca="true">+IF(AND(ISNUMBER(OFFSET('Hygiene Data'!$I$9,0,10*ROW('Hygiene Data'!I184))),'Data Summary'!EF190="Yes"),OFFSET('Hygiene Data'!$I$9,0,10*ROW('Hygiene Data'!I184)),NA())</f>
        <v>#N/A</v>
      </c>
    </row>
    <row xmlns:x14ac="http://schemas.microsoft.com/office/spreadsheetml/2009/9/ac" r="191" x14ac:dyDescent="0.2">
      <c r="A191" s="362" t="e">
        <f ca="true">+RIGHT('Data Summary'!A191,LEN('Data Summary'!A191)-9)</f>
        <v>#VALUE!</v>
      </c>
      <c r="B191" s="38" t="str">
        <f ca="true">+IF(ISTEXT('Data Summary'!B191),'Data Summary'!B191,"")</f>
        <v/>
      </c>
      <c r="C191" s="361" t="e">
        <f ca="true">+VALUE('Data Summary'!C191)</f>
        <v>#VALUE!</v>
      </c>
      <c r="D191" s="99" t="e">
        <f ca="true">+IF(AND(ISNUMBER(OFFSET('Water Data'!$D$4,0,10*ROW('Water Data'!D185))),'Data Summary'!BS191="Yes"),100-OFFSET('Water Data'!$D$4,0,10*ROW('Water Data'!D185)),NA())</f>
        <v>#N/A</v>
      </c>
      <c r="E191" s="99" t="e">
        <f ca="true">+IF(AND(ISNUMBER(OFFSET('Water Data'!$D$6,0,10*ROW('Water Data'!D185))),'Data Summary'!BT191="Yes"),OFFSET('Water Data'!$D$6,0,10*ROW('Water Data'!D185)),NA())</f>
        <v>#N/A</v>
      </c>
      <c r="F191" s="99" t="e">
        <f ca="true">+IF(AND(ISNUMBER(OFFSET('Water Data'!$D$9,0,10*ROW('Water Data'!D185))),'Data Summary'!BU191="Yes"),OFFSET('Water Data'!$D$9,0,10*ROW('Water Data'!D185)),NA())</f>
        <v>#N/A</v>
      </c>
      <c r="G191" s="99" t="e">
        <f ca="true">+IF(AND(ISNUMBER(OFFSET('Water Data'!$E$4,0,10*ROW('Water Data'!E185))),'Data Summary'!BV191="Yes"),100-OFFSET('Water Data'!$E$4,0,10*ROW('Water Data'!E185)),NA())</f>
        <v>#N/A</v>
      </c>
      <c r="H191" s="99" t="e">
        <f ca="true">+IF(AND(ISNUMBER(OFFSET('Water Data'!$E$6,0,10*ROW('Water Data'!E185))),'Data Summary'!BW191="Yes"),OFFSET('Water Data'!$E$6,0,10*ROW('Water Data'!E185)),NA())</f>
        <v>#N/A</v>
      </c>
      <c r="I191" s="99" t="e">
        <f ca="true">+IF(AND(ISNUMBER(OFFSET('Water Data'!$E$9,0,10*ROW('Water Data'!E185))),'Data Summary'!BX191="Yes"),OFFSET('Water Data'!$E$9,0,10*ROW('Water Data'!E185)),NA())</f>
        <v>#N/A</v>
      </c>
      <c r="J191" s="99" t="e">
        <f ca="true">+IF(AND(ISNUMBER(OFFSET('Water Data'!$F$4,0,10*ROW('Water Data'!F185))),'Data Summary'!BY191="Yes"),100-OFFSET('Water Data'!$F$4,0,10*ROW('Water Data'!F185)),NA())</f>
        <v>#N/A</v>
      </c>
      <c r="K191" s="99" t="e">
        <f ca="true">+IF(AND(ISNUMBER(OFFSET('Water Data'!$F$6,0,10*ROW('Water Data'!F185))),'Data Summary'!BZ191="Yes"),OFFSET('Water Data'!$F$6,0,10*ROW('Water Data'!F185)),NA())</f>
        <v>#N/A</v>
      </c>
      <c r="L191" s="99" t="e">
        <f ca="true">+IF(AND(ISNUMBER(OFFSET('Water Data'!$F$9,0,10*ROW('Water Data'!F185))),'Data Summary'!CA191="Yes"),OFFSET('Water Data'!$F$9,0,10*ROW('Water Data'!F185)),NA())</f>
        <v>#N/A</v>
      </c>
      <c r="M191" s="99" t="e">
        <f ca="true">+IF(AND(ISNUMBER(OFFSET('Water Data'!$G$4,0,10*ROW('Water Data'!G185))),'Data Summary'!CB191="Yes"),100-OFFSET('Water Data'!$G$4,0,10*ROW('Water Data'!G185)),NA())</f>
        <v>#N/A</v>
      </c>
      <c r="N191" s="99" t="e">
        <f ca="true">+IF(AND(ISNUMBER(OFFSET('Water Data'!$G$6,0,10*ROW('Water Data'!G185))),'Data Summary'!CC191="Yes"),OFFSET('Water Data'!$G$6,0,10*ROW('Water Data'!G185)),NA())</f>
        <v>#N/A</v>
      </c>
      <c r="O191" s="99" t="e">
        <f ca="true">+IF(AND(ISNUMBER(OFFSET('Water Data'!$G$9,0,10*ROW('Water Data'!G185))),'Data Summary'!CD191="Yes"),OFFSET('Water Data'!$G$9,0,10*ROW('Water Data'!G185)),NA())</f>
        <v>#N/A</v>
      </c>
      <c r="P191" s="99" t="e">
        <f ca="true">+IF(AND(ISNUMBER(OFFSET('Water Data'!$H$4,0,10*ROW('Water Data'!H185))),'Data Summary'!CE191="Yes"),100-OFFSET('Water Data'!$H$4,0,10*ROW('Water Data'!H185)),NA())</f>
        <v>#N/A</v>
      </c>
      <c r="Q191" s="99" t="e">
        <f ca="true">+IF(AND(ISNUMBER(OFFSET('Water Data'!$H$6,0,10*ROW('Water Data'!H185))),'Data Summary'!CF191="Yes"),OFFSET('Water Data'!$H$6,0,10*ROW('Water Data'!H185)),NA())</f>
        <v>#N/A</v>
      </c>
      <c r="R191" s="99" t="e">
        <f ca="true">+IF(AND(ISNUMBER(OFFSET('Water Data'!$H$9,0,10*ROW('Water Data'!H185))),'Data Summary'!CG191="Yes"),OFFSET('Water Data'!$H$9,0,10*ROW('Water Data'!H185)),NA())</f>
        <v>#N/A</v>
      </c>
      <c r="S191" s="99" t="e">
        <f ca="true">+IF(AND(ISNUMBER(OFFSET('Water Data'!$I$4,0,10*ROW('Water Data'!I185))),'Data Summary'!CH191="Yes"),100-OFFSET('Water Data'!$I$4,0,10*ROW('Water Data'!I185)),NA())</f>
        <v>#N/A</v>
      </c>
      <c r="T191" s="99" t="e">
        <f ca="true">+IF(AND(ISNUMBER(OFFSET('Water Data'!$I$6,0,10*ROW('Water Data'!I185))),'Data Summary'!CI191="Yes"),OFFSET('Water Data'!$I$6,0,10*ROW('Water Data'!I185)),NA())</f>
        <v>#N/A</v>
      </c>
      <c r="U191" s="99" t="e">
        <f ca="true">+IF(AND(ISNUMBER(OFFSET('Water Data'!$I$9,0,10*ROW('Water Data'!I185))),'Data Summary'!CJ191="Yes"),OFFSET('Water Data'!$I$9,0,10*ROW('Water Data'!I185)),NA())</f>
        <v>#N/A</v>
      </c>
      <c r="V191" s="100" t="e">
        <f ca="true">+IF(AND(ISNUMBER(OFFSET('Sanitation Data'!$D$4,0,10*ROW('Sanitation Data'!D185))),'Data Summary'!CK191="Yes"),100-OFFSET('Sanitation Data'!$D$4,0,10*ROW('Sanitation Data'!D185)),NA())</f>
        <v>#N/A</v>
      </c>
      <c r="W191" s="100" t="e">
        <f ca="true">+IF(AND(ISNUMBER(OFFSET('Sanitation Data'!$D$6,0,10*ROW('Sanitation Data'!D185))),'Data Summary'!CL191="Yes"),OFFSET('Sanitation Data'!$D$6,0,10*ROW('Sanitation Data'!D185)),NA())</f>
        <v>#N/A</v>
      </c>
      <c r="X191" s="100" t="e">
        <f ca="true">+IF(AND(ISNUMBER(OFFSET('Sanitation Data'!$D$10,0,10*ROW('Sanitation Data'!D185))),'Data Summary'!CM191="Yes"),OFFSET('Sanitation Data'!$D$10,0,10*ROW('Sanitation Data'!D185)),NA())</f>
        <v>#N/A</v>
      </c>
      <c r="Y191" s="100" t="e">
        <f ca="true">+IF(AND(ISNUMBER(OFFSET('Sanitation Data'!$D$11,0,10*ROW('Sanitation Data'!D185))),'Data Summary'!CN191="Yes"),OFFSET('Sanitation Data'!$D$11,0,10*ROW('Sanitation Data'!D185)),NA())</f>
        <v>#N/A</v>
      </c>
      <c r="Z191" s="100" t="e">
        <f ca="true">+IF(AND(ISNUMBER(OFFSET('Sanitation Data'!$D$12,0,10*ROW('Sanitation Data'!D185))),'Data Summary'!CO191="Yes"),OFFSET('Sanitation Data'!$D$12,0,10*ROW('Sanitation Data'!D185)),NA())</f>
        <v>#N/A</v>
      </c>
      <c r="AA191" s="100" t="e">
        <f ca="true">+IF(AND(ISNUMBER(OFFSET('Sanitation Data'!$E$4,0,10*ROW('Sanitation Data'!E185))),'Data Summary'!CP191="Yes"),100-OFFSET('Sanitation Data'!$E$4,0,10*ROW('Sanitation Data'!E185)),NA())</f>
        <v>#N/A</v>
      </c>
      <c r="AB191" s="100" t="e">
        <f ca="true">+IF(AND(ISNUMBER(OFFSET('Sanitation Data'!$E$6,0,10*ROW('Sanitation Data'!E185))),'Data Summary'!CQ191="Yes"),OFFSET('Sanitation Data'!$E$6,0,10*ROW('Sanitation Data'!E185)),NA())</f>
        <v>#N/A</v>
      </c>
      <c r="AC191" s="100" t="e">
        <f ca="true">+IF(AND(ISNUMBER(OFFSET('Sanitation Data'!$E$10,0,10*ROW('Sanitation Data'!E185))),'Data Summary'!CR191="Yes"),OFFSET('Sanitation Data'!$E$10,0,10*ROW('Sanitation Data'!E185)),NA())</f>
        <v>#N/A</v>
      </c>
      <c r="AD191" s="100" t="e">
        <f ca="true">+IF(AND(ISNUMBER(OFFSET('Sanitation Data'!$E$11,0,10*ROW('Sanitation Data'!E185))),'Data Summary'!CS191="Yes"),OFFSET('Sanitation Data'!$E$11,0,10*ROW('Sanitation Data'!E185)),NA())</f>
        <v>#N/A</v>
      </c>
      <c r="AE191" s="100" t="e">
        <f ca="true">+IF(AND(ISNUMBER(OFFSET('Sanitation Data'!$E$12,0,10*ROW('Sanitation Data'!E185))),'Data Summary'!CT191="Yes"),OFFSET('Sanitation Data'!$E$12,0,10*ROW('Sanitation Data'!E185)),NA())</f>
        <v>#N/A</v>
      </c>
      <c r="AF191" s="100" t="e">
        <f ca="true">+IF(AND(ISNUMBER(OFFSET('Sanitation Data'!$F$4,0,10*ROW('Sanitation Data'!F185))),'Data Summary'!CU191="Yes"),100-OFFSET('Sanitation Data'!$F$4,0,10*ROW('Sanitation Data'!F185)),NA())</f>
        <v>#N/A</v>
      </c>
      <c r="AG191" s="100" t="e">
        <f ca="true">+IF(AND(ISNUMBER(OFFSET('Sanitation Data'!$F$6,0,10*ROW('Sanitation Data'!F185))),'Data Summary'!CV191="Yes"),OFFSET('Sanitation Data'!$F$6,0,10*ROW('Sanitation Data'!F185)),NA())</f>
        <v>#N/A</v>
      </c>
      <c r="AH191" s="100" t="e">
        <f ca="true">+IF(AND(ISNUMBER(OFFSET('Sanitation Data'!$F$10,0,10*ROW('Sanitation Data'!F185))),'Data Summary'!CW191="Yes"),OFFSET('Sanitation Data'!$F$10,0,10*ROW('Sanitation Data'!F185)),NA())</f>
        <v>#N/A</v>
      </c>
      <c r="AI191" s="100" t="e">
        <f ca="true">+IF(AND(ISNUMBER(OFFSET('Sanitation Data'!$F$11,0,10*ROW('Sanitation Data'!F185))),'Data Summary'!CX191="Yes"),OFFSET('Sanitation Data'!$F$11,0,10*ROW('Sanitation Data'!F185)),NA())</f>
        <v>#N/A</v>
      </c>
      <c r="AJ191" s="100" t="e">
        <f ca="true">+IF(AND(ISNUMBER(OFFSET('Sanitation Data'!$F$12,0,10*ROW('Sanitation Data'!F185))),'Data Summary'!CY191="Yes"),OFFSET('Sanitation Data'!$F$12,0,10*ROW('Sanitation Data'!F185)),NA())</f>
        <v>#N/A</v>
      </c>
      <c r="AK191" s="100" t="e">
        <f ca="true">+IF(AND(ISNUMBER(OFFSET('Sanitation Data'!$G$4,0,10*ROW('Sanitation Data'!G185))),'Data Summary'!CZ191="Yes"),100-OFFSET('Sanitation Data'!$G$4,0,10*ROW('Sanitation Data'!G185)),NA())</f>
        <v>#N/A</v>
      </c>
      <c r="AL191" s="100" t="e">
        <f ca="true">+IF(AND(ISNUMBER(OFFSET('Sanitation Data'!$G$6,0,10*ROW('Sanitation Data'!G185))),'Data Summary'!DA191="Yes"),OFFSET('Sanitation Data'!$G$6,0,10*ROW('Sanitation Data'!G185)),NA())</f>
        <v>#N/A</v>
      </c>
      <c r="AM191" s="100" t="e">
        <f ca="true">+IF(AND(ISNUMBER(OFFSET('Sanitation Data'!$G$10,0,10*ROW('Sanitation Data'!G185))),'Data Summary'!DB191="Yes"),OFFSET('Sanitation Data'!$G$10,0,10*ROW('Sanitation Data'!G185)),NA())</f>
        <v>#N/A</v>
      </c>
      <c r="AN191" s="100" t="e">
        <f ca="true">+IF(AND(ISNUMBER(OFFSET('Sanitation Data'!$G$11,0,10*ROW('Sanitation Data'!G185))),'Data Summary'!DC191="Yes"),OFFSET('Sanitation Data'!$G$11,0,10*ROW('Sanitation Data'!G185)),NA())</f>
        <v>#N/A</v>
      </c>
      <c r="AO191" s="100" t="e">
        <f ca="true">+IF(AND(ISNUMBER(OFFSET('Sanitation Data'!$G$12,0,10*ROW('Sanitation Data'!G185))),'Data Summary'!DD191="Yes"),OFFSET('Sanitation Data'!$G$12,0,10*ROW('Sanitation Data'!G185)),NA())</f>
        <v>#N/A</v>
      </c>
      <c r="AP191" s="100" t="e">
        <f ca="true">+IF(AND(ISNUMBER(OFFSET('Sanitation Data'!$H$4,0,10*ROW('Sanitation Data'!H185))),'Data Summary'!DE191="Yes"),100-OFFSET('Sanitation Data'!$H$4,0,10*ROW('Sanitation Data'!H185)),NA())</f>
        <v>#N/A</v>
      </c>
      <c r="AQ191" s="100" t="e">
        <f ca="true">+IF(AND(ISNUMBER(OFFSET('Sanitation Data'!$H$6,0,10*ROW('Sanitation Data'!H185))),'Data Summary'!DF191="Yes"),OFFSET('Sanitation Data'!$H$6,0,10*ROW('Sanitation Data'!H185)),NA())</f>
        <v>#N/A</v>
      </c>
      <c r="AR191" s="100" t="e">
        <f ca="true">+IF(AND(ISNUMBER(OFFSET('Sanitation Data'!$H$10,0,10*ROW('Sanitation Data'!H185))),'Data Summary'!DG191="Yes"),OFFSET('Sanitation Data'!$H$10,0,10*ROW('Sanitation Data'!H185)),NA())</f>
        <v>#N/A</v>
      </c>
      <c r="AS191" s="100" t="e">
        <f ca="true">+IF(AND(ISNUMBER(OFFSET('Sanitation Data'!$H$11,0,10*ROW('Sanitation Data'!H185))),'Data Summary'!DH191="Yes"),OFFSET('Sanitation Data'!$H$11,0,10*ROW('Sanitation Data'!H185)),NA())</f>
        <v>#N/A</v>
      </c>
      <c r="AT191" s="100" t="e">
        <f ca="true">+IF(AND(ISNUMBER(OFFSET('Sanitation Data'!$H$12,0,10*ROW('Sanitation Data'!H185))),'Data Summary'!DI191="Yes"),OFFSET('Sanitation Data'!$H$12,0,10*ROW('Sanitation Data'!H185)),NA())</f>
        <v>#N/A</v>
      </c>
      <c r="AU191" s="100" t="e">
        <f ca="true">+IF(AND(ISNUMBER(OFFSET('Sanitation Data'!$I$4,0,10*ROW('Sanitation Data'!I185))),'Data Summary'!DJ191="Yes"),100-OFFSET('Sanitation Data'!$I$4,0,10*ROW('Sanitation Data'!I185)),NA())</f>
        <v>#N/A</v>
      </c>
      <c r="AV191" s="100" t="e">
        <f ca="true">+IF(AND(ISNUMBER(OFFSET('Sanitation Data'!$I$6,0,10*ROW('Sanitation Data'!I185))),'Data Summary'!DK191="Yes"),OFFSET('Sanitation Data'!$I$6,0,10*ROW('Sanitation Data'!I185)),NA())</f>
        <v>#N/A</v>
      </c>
      <c r="AW191" s="100" t="e">
        <f ca="true">+IF(AND(ISNUMBER(OFFSET('Sanitation Data'!$I$10,0,10*ROW('Sanitation Data'!I185))),'Data Summary'!DL191="Yes"),OFFSET('Sanitation Data'!$I$10,0,10*ROW('Sanitation Data'!I185)),NA())</f>
        <v>#N/A</v>
      </c>
      <c r="AX191" s="100" t="e">
        <f ca="true">+IF(AND(ISNUMBER(OFFSET('Sanitation Data'!$I$11,0,10*ROW('Sanitation Data'!I185))),'Data Summary'!DM191="Yes"),OFFSET('Sanitation Data'!$I$11,0,10*ROW('Sanitation Data'!I185)),NA())</f>
        <v>#N/A</v>
      </c>
      <c r="AY191" s="100" t="e">
        <f ca="true">+IF(AND(ISNUMBER(OFFSET('Sanitation Data'!$I$12,0,10*ROW('Sanitation Data'!I185))),'Data Summary'!DN191="Yes"),OFFSET('Sanitation Data'!$I$12,0,10*ROW('Sanitation Data'!I185)),NA())</f>
        <v>#N/A</v>
      </c>
      <c r="AZ191" s="101" t="e">
        <f ca="true">+IF(AND(ISNUMBER(OFFSET('Hygiene Data'!$D$5,0,10*ROW('Hygiene Data'!D185))),'Data Summary'!DO191="Yes"),OFFSET('Hygiene Data'!$D$5,0,10*ROW('Hygiene Data'!D185)),NA())</f>
        <v>#N/A</v>
      </c>
      <c r="BA191" s="101" t="e">
        <f ca="true">+IF(AND(ISNUMBER(OFFSET('Hygiene Data'!$D$7,0,10*ROW('Hygiene Data'!D185))),'Data Summary'!DP191="Yes"),OFFSET('Hygiene Data'!$D$7,0,10*ROW('Hygiene Data'!D185)),NA())</f>
        <v>#N/A</v>
      </c>
      <c r="BB191" s="101" t="e">
        <f ca="true">+IF(AND(ISNUMBER(OFFSET('Hygiene Data'!$D$9,0,10*ROW('Hygiene Data'!D185))),'Data Summary'!DQ191="Yes"),OFFSET('Hygiene Data'!$D$9,0,10*ROW('Hygiene Data'!D185)),NA())</f>
        <v>#N/A</v>
      </c>
      <c r="BC191" s="101" t="e">
        <f ca="true">+IF(AND(ISNUMBER(OFFSET('Hygiene Data'!$E$5,0,10*ROW('Hygiene Data'!E185))),'Data Summary'!DR191="Yes"),OFFSET('Hygiene Data'!$E$5,0,10*ROW('Hygiene Data'!E185)),NA())</f>
        <v>#N/A</v>
      </c>
      <c r="BD191" s="101" t="e">
        <f ca="true">+IF(AND(ISNUMBER(OFFSET('Hygiene Data'!$E$7,0,10*ROW('Hygiene Data'!E185))),'Data Summary'!DS191="Yes"),OFFSET('Hygiene Data'!$E$7,0,10*ROW('Hygiene Data'!E185)),NA())</f>
        <v>#N/A</v>
      </c>
      <c r="BE191" s="101" t="e">
        <f ca="true">+IF(AND(ISNUMBER(OFFSET('Hygiene Data'!$E$9,0,10*ROW('Hygiene Data'!E185))),'Data Summary'!DT191="Yes"),OFFSET('Hygiene Data'!$E$9,0,10*ROW('Hygiene Data'!E185)),NA())</f>
        <v>#N/A</v>
      </c>
      <c r="BF191" s="101" t="e">
        <f ca="true">+IF(AND(ISNUMBER(OFFSET('Hygiene Data'!$F$5,0,10*ROW('Hygiene Data'!F185))),'Data Summary'!DU191="Yes"),OFFSET('Hygiene Data'!$F$5,0,10*ROW('Hygiene Data'!F185)),NA())</f>
        <v>#N/A</v>
      </c>
      <c r="BG191" s="101" t="e">
        <f ca="true">+IF(AND(ISNUMBER(OFFSET('Hygiene Data'!$F$7,0,10*ROW('Hygiene Data'!F185))),'Data Summary'!DV191="Yes"),OFFSET('Hygiene Data'!$F$7,0,10*ROW('Hygiene Data'!F185)),NA())</f>
        <v>#N/A</v>
      </c>
      <c r="BH191" s="101" t="e">
        <f ca="true">+IF(AND(ISNUMBER(OFFSET('Hygiene Data'!$F$9,0,10*ROW('Hygiene Data'!F185))),'Data Summary'!DW191="Yes"),OFFSET('Hygiene Data'!$F$9,0,10*ROW('Hygiene Data'!F185)),NA())</f>
        <v>#N/A</v>
      </c>
      <c r="BI191" s="101" t="e">
        <f ca="true">+IF(AND(ISNUMBER(OFFSET('Hygiene Data'!$G$5,0,10*ROW('Hygiene Data'!G185))),'Data Summary'!DX191="Yes"),OFFSET('Hygiene Data'!$G$5,0,10*ROW('Hygiene Data'!G185)),NA())</f>
        <v>#N/A</v>
      </c>
      <c r="BJ191" s="101" t="e">
        <f ca="true">+IF(AND(ISNUMBER(OFFSET('Hygiene Data'!$G$7,0,10*ROW('Hygiene Data'!G185))),'Data Summary'!DY191="Yes"),OFFSET('Hygiene Data'!$G$7,0,10*ROW('Hygiene Data'!G185)),NA())</f>
        <v>#N/A</v>
      </c>
      <c r="BK191" s="101" t="e">
        <f ca="true">+IF(AND(ISNUMBER(OFFSET('Hygiene Data'!$G$9,0,10*ROW('Hygiene Data'!G185))),'Data Summary'!DZ191="Yes"),OFFSET('Hygiene Data'!$G$9,0,10*ROW('Hygiene Data'!G185)),NA())</f>
        <v>#N/A</v>
      </c>
      <c r="BL191" s="101" t="e">
        <f ca="true">+IF(AND(ISNUMBER(OFFSET('Hygiene Data'!$H$5,0,10*ROW('Hygiene Data'!H185))),'Data Summary'!EA191="Yes"),OFFSET('Hygiene Data'!$H$5,0,10*ROW('Hygiene Data'!H185)),NA())</f>
        <v>#N/A</v>
      </c>
      <c r="BM191" s="101" t="e">
        <f ca="true">+IF(AND(ISNUMBER(OFFSET('Hygiene Data'!$H$7,0,10*ROW('Hygiene Data'!H185))),'Data Summary'!EB191="Yes"),OFFSET('Hygiene Data'!$H$7,0,10*ROW('Hygiene Data'!H185)),NA())</f>
        <v>#N/A</v>
      </c>
      <c r="BN191" s="101" t="e">
        <f ca="true">+IF(AND(ISNUMBER(OFFSET('Hygiene Data'!$H$9,0,10*ROW('Hygiene Data'!H185))),'Data Summary'!EC191="Yes"),OFFSET('Hygiene Data'!$H$9,0,10*ROW('Hygiene Data'!H185)),NA())</f>
        <v>#N/A</v>
      </c>
      <c r="BO191" s="101" t="e">
        <f ca="true">+IF(AND(ISNUMBER(OFFSET('Hygiene Data'!$I$5,0,10*ROW('Hygiene Data'!I185))),'Data Summary'!ED191="Yes"),OFFSET('Hygiene Data'!$I$5,0,10*ROW('Hygiene Data'!I185)),NA())</f>
        <v>#N/A</v>
      </c>
      <c r="BP191" s="101" t="e">
        <f ca="true">+IF(AND(ISNUMBER(OFFSET('Hygiene Data'!$I$7,0,10*ROW('Hygiene Data'!I185))),'Data Summary'!EE191="Yes"),OFFSET('Hygiene Data'!$I$7,0,10*ROW('Hygiene Data'!I185)),NA())</f>
        <v>#N/A</v>
      </c>
      <c r="BQ191" s="101" t="e">
        <f ca="true">+IF(AND(ISNUMBER(OFFSET('Hygiene Data'!$I$9,0,10*ROW('Hygiene Data'!I185))),'Data Summary'!EF191="Yes"),OFFSET('Hygiene Data'!$I$9,0,10*ROW('Hygiene Data'!I185)),NA())</f>
        <v>#N/A</v>
      </c>
    </row>
    <row xmlns:x14ac="http://schemas.microsoft.com/office/spreadsheetml/2009/9/ac" r="192" x14ac:dyDescent="0.2">
      <c r="A192" s="362" t="e">
        <f ca="true">+RIGHT('Data Summary'!A192,LEN('Data Summary'!A192)-9)</f>
        <v>#VALUE!</v>
      </c>
      <c r="B192" s="38" t="str">
        <f ca="true">+IF(ISTEXT('Data Summary'!B192),'Data Summary'!B192,"")</f>
        <v/>
      </c>
      <c r="C192" s="361" t="e">
        <f ca="true">+VALUE('Data Summary'!C192)</f>
        <v>#VALUE!</v>
      </c>
      <c r="D192" s="99" t="e">
        <f ca="true">+IF(AND(ISNUMBER(OFFSET('Water Data'!$D$4,0,10*ROW('Water Data'!D186))),'Data Summary'!BS192="Yes"),100-OFFSET('Water Data'!$D$4,0,10*ROW('Water Data'!D186)),NA())</f>
        <v>#N/A</v>
      </c>
      <c r="E192" s="99" t="e">
        <f ca="true">+IF(AND(ISNUMBER(OFFSET('Water Data'!$D$6,0,10*ROW('Water Data'!D186))),'Data Summary'!BT192="Yes"),OFFSET('Water Data'!$D$6,0,10*ROW('Water Data'!D186)),NA())</f>
        <v>#N/A</v>
      </c>
      <c r="F192" s="99" t="e">
        <f ca="true">+IF(AND(ISNUMBER(OFFSET('Water Data'!$D$9,0,10*ROW('Water Data'!D186))),'Data Summary'!BU192="Yes"),OFFSET('Water Data'!$D$9,0,10*ROW('Water Data'!D186)),NA())</f>
        <v>#N/A</v>
      </c>
      <c r="G192" s="99" t="e">
        <f ca="true">+IF(AND(ISNUMBER(OFFSET('Water Data'!$E$4,0,10*ROW('Water Data'!E186))),'Data Summary'!BV192="Yes"),100-OFFSET('Water Data'!$E$4,0,10*ROW('Water Data'!E186)),NA())</f>
        <v>#N/A</v>
      </c>
      <c r="H192" s="99" t="e">
        <f ca="true">+IF(AND(ISNUMBER(OFFSET('Water Data'!$E$6,0,10*ROW('Water Data'!E186))),'Data Summary'!BW192="Yes"),OFFSET('Water Data'!$E$6,0,10*ROW('Water Data'!E186)),NA())</f>
        <v>#N/A</v>
      </c>
      <c r="I192" s="99" t="e">
        <f ca="true">+IF(AND(ISNUMBER(OFFSET('Water Data'!$E$9,0,10*ROW('Water Data'!E186))),'Data Summary'!BX192="Yes"),OFFSET('Water Data'!$E$9,0,10*ROW('Water Data'!E186)),NA())</f>
        <v>#N/A</v>
      </c>
      <c r="J192" s="99" t="e">
        <f ca="true">+IF(AND(ISNUMBER(OFFSET('Water Data'!$F$4,0,10*ROW('Water Data'!F186))),'Data Summary'!BY192="Yes"),100-OFFSET('Water Data'!$F$4,0,10*ROW('Water Data'!F186)),NA())</f>
        <v>#N/A</v>
      </c>
      <c r="K192" s="99" t="e">
        <f ca="true">+IF(AND(ISNUMBER(OFFSET('Water Data'!$F$6,0,10*ROW('Water Data'!F186))),'Data Summary'!BZ192="Yes"),OFFSET('Water Data'!$F$6,0,10*ROW('Water Data'!F186)),NA())</f>
        <v>#N/A</v>
      </c>
      <c r="L192" s="99" t="e">
        <f ca="true">+IF(AND(ISNUMBER(OFFSET('Water Data'!$F$9,0,10*ROW('Water Data'!F186))),'Data Summary'!CA192="Yes"),OFFSET('Water Data'!$F$9,0,10*ROW('Water Data'!F186)),NA())</f>
        <v>#N/A</v>
      </c>
      <c r="M192" s="99" t="e">
        <f ca="true">+IF(AND(ISNUMBER(OFFSET('Water Data'!$G$4,0,10*ROW('Water Data'!G186))),'Data Summary'!CB192="Yes"),100-OFFSET('Water Data'!$G$4,0,10*ROW('Water Data'!G186)),NA())</f>
        <v>#N/A</v>
      </c>
      <c r="N192" s="99" t="e">
        <f ca="true">+IF(AND(ISNUMBER(OFFSET('Water Data'!$G$6,0,10*ROW('Water Data'!G186))),'Data Summary'!CC192="Yes"),OFFSET('Water Data'!$G$6,0,10*ROW('Water Data'!G186)),NA())</f>
        <v>#N/A</v>
      </c>
      <c r="O192" s="99" t="e">
        <f ca="true">+IF(AND(ISNUMBER(OFFSET('Water Data'!$G$9,0,10*ROW('Water Data'!G186))),'Data Summary'!CD192="Yes"),OFFSET('Water Data'!$G$9,0,10*ROW('Water Data'!G186)),NA())</f>
        <v>#N/A</v>
      </c>
      <c r="P192" s="99" t="e">
        <f ca="true">+IF(AND(ISNUMBER(OFFSET('Water Data'!$H$4,0,10*ROW('Water Data'!H186))),'Data Summary'!CE192="Yes"),100-OFFSET('Water Data'!$H$4,0,10*ROW('Water Data'!H186)),NA())</f>
        <v>#N/A</v>
      </c>
      <c r="Q192" s="99" t="e">
        <f ca="true">+IF(AND(ISNUMBER(OFFSET('Water Data'!$H$6,0,10*ROW('Water Data'!H186))),'Data Summary'!CF192="Yes"),OFFSET('Water Data'!$H$6,0,10*ROW('Water Data'!H186)),NA())</f>
        <v>#N/A</v>
      </c>
      <c r="R192" s="99" t="e">
        <f ca="true">+IF(AND(ISNUMBER(OFFSET('Water Data'!$H$9,0,10*ROW('Water Data'!H186))),'Data Summary'!CG192="Yes"),OFFSET('Water Data'!$H$9,0,10*ROW('Water Data'!H186)),NA())</f>
        <v>#N/A</v>
      </c>
      <c r="S192" s="99" t="e">
        <f ca="true">+IF(AND(ISNUMBER(OFFSET('Water Data'!$I$4,0,10*ROW('Water Data'!I186))),'Data Summary'!CH192="Yes"),100-OFFSET('Water Data'!$I$4,0,10*ROW('Water Data'!I186)),NA())</f>
        <v>#N/A</v>
      </c>
      <c r="T192" s="99" t="e">
        <f ca="true">+IF(AND(ISNUMBER(OFFSET('Water Data'!$I$6,0,10*ROW('Water Data'!I186))),'Data Summary'!CI192="Yes"),OFFSET('Water Data'!$I$6,0,10*ROW('Water Data'!I186)),NA())</f>
        <v>#N/A</v>
      </c>
      <c r="U192" s="99" t="e">
        <f ca="true">+IF(AND(ISNUMBER(OFFSET('Water Data'!$I$9,0,10*ROW('Water Data'!I186))),'Data Summary'!CJ192="Yes"),OFFSET('Water Data'!$I$9,0,10*ROW('Water Data'!I186)),NA())</f>
        <v>#N/A</v>
      </c>
      <c r="V192" s="100" t="e">
        <f ca="true">+IF(AND(ISNUMBER(OFFSET('Sanitation Data'!$D$4,0,10*ROW('Sanitation Data'!D186))),'Data Summary'!CK192="Yes"),100-OFFSET('Sanitation Data'!$D$4,0,10*ROW('Sanitation Data'!D186)),NA())</f>
        <v>#N/A</v>
      </c>
      <c r="W192" s="100" t="e">
        <f ca="true">+IF(AND(ISNUMBER(OFFSET('Sanitation Data'!$D$6,0,10*ROW('Sanitation Data'!D186))),'Data Summary'!CL192="Yes"),OFFSET('Sanitation Data'!$D$6,0,10*ROW('Sanitation Data'!D186)),NA())</f>
        <v>#N/A</v>
      </c>
      <c r="X192" s="100" t="e">
        <f ca="true">+IF(AND(ISNUMBER(OFFSET('Sanitation Data'!$D$10,0,10*ROW('Sanitation Data'!D186))),'Data Summary'!CM192="Yes"),OFFSET('Sanitation Data'!$D$10,0,10*ROW('Sanitation Data'!D186)),NA())</f>
        <v>#N/A</v>
      </c>
      <c r="Y192" s="100" t="e">
        <f ca="true">+IF(AND(ISNUMBER(OFFSET('Sanitation Data'!$D$11,0,10*ROW('Sanitation Data'!D186))),'Data Summary'!CN192="Yes"),OFFSET('Sanitation Data'!$D$11,0,10*ROW('Sanitation Data'!D186)),NA())</f>
        <v>#N/A</v>
      </c>
      <c r="Z192" s="100" t="e">
        <f ca="true">+IF(AND(ISNUMBER(OFFSET('Sanitation Data'!$D$12,0,10*ROW('Sanitation Data'!D186))),'Data Summary'!CO192="Yes"),OFFSET('Sanitation Data'!$D$12,0,10*ROW('Sanitation Data'!D186)),NA())</f>
        <v>#N/A</v>
      </c>
      <c r="AA192" s="100" t="e">
        <f ca="true">+IF(AND(ISNUMBER(OFFSET('Sanitation Data'!$E$4,0,10*ROW('Sanitation Data'!E186))),'Data Summary'!CP192="Yes"),100-OFFSET('Sanitation Data'!$E$4,0,10*ROW('Sanitation Data'!E186)),NA())</f>
        <v>#N/A</v>
      </c>
      <c r="AB192" s="100" t="e">
        <f ca="true">+IF(AND(ISNUMBER(OFFSET('Sanitation Data'!$E$6,0,10*ROW('Sanitation Data'!E186))),'Data Summary'!CQ192="Yes"),OFFSET('Sanitation Data'!$E$6,0,10*ROW('Sanitation Data'!E186)),NA())</f>
        <v>#N/A</v>
      </c>
      <c r="AC192" s="100" t="e">
        <f ca="true">+IF(AND(ISNUMBER(OFFSET('Sanitation Data'!$E$10,0,10*ROW('Sanitation Data'!E186))),'Data Summary'!CR192="Yes"),OFFSET('Sanitation Data'!$E$10,0,10*ROW('Sanitation Data'!E186)),NA())</f>
        <v>#N/A</v>
      </c>
      <c r="AD192" s="100" t="e">
        <f ca="true">+IF(AND(ISNUMBER(OFFSET('Sanitation Data'!$E$11,0,10*ROW('Sanitation Data'!E186))),'Data Summary'!CS192="Yes"),OFFSET('Sanitation Data'!$E$11,0,10*ROW('Sanitation Data'!E186)),NA())</f>
        <v>#N/A</v>
      </c>
      <c r="AE192" s="100" t="e">
        <f ca="true">+IF(AND(ISNUMBER(OFFSET('Sanitation Data'!$E$12,0,10*ROW('Sanitation Data'!E186))),'Data Summary'!CT192="Yes"),OFFSET('Sanitation Data'!$E$12,0,10*ROW('Sanitation Data'!E186)),NA())</f>
        <v>#N/A</v>
      </c>
      <c r="AF192" s="100" t="e">
        <f ca="true">+IF(AND(ISNUMBER(OFFSET('Sanitation Data'!$F$4,0,10*ROW('Sanitation Data'!F186))),'Data Summary'!CU192="Yes"),100-OFFSET('Sanitation Data'!$F$4,0,10*ROW('Sanitation Data'!F186)),NA())</f>
        <v>#N/A</v>
      </c>
      <c r="AG192" s="100" t="e">
        <f ca="true">+IF(AND(ISNUMBER(OFFSET('Sanitation Data'!$F$6,0,10*ROW('Sanitation Data'!F186))),'Data Summary'!CV192="Yes"),OFFSET('Sanitation Data'!$F$6,0,10*ROW('Sanitation Data'!F186)),NA())</f>
        <v>#N/A</v>
      </c>
      <c r="AH192" s="100" t="e">
        <f ca="true">+IF(AND(ISNUMBER(OFFSET('Sanitation Data'!$F$10,0,10*ROW('Sanitation Data'!F186))),'Data Summary'!CW192="Yes"),OFFSET('Sanitation Data'!$F$10,0,10*ROW('Sanitation Data'!F186)),NA())</f>
        <v>#N/A</v>
      </c>
      <c r="AI192" s="100" t="e">
        <f ca="true">+IF(AND(ISNUMBER(OFFSET('Sanitation Data'!$F$11,0,10*ROW('Sanitation Data'!F186))),'Data Summary'!CX192="Yes"),OFFSET('Sanitation Data'!$F$11,0,10*ROW('Sanitation Data'!F186)),NA())</f>
        <v>#N/A</v>
      </c>
      <c r="AJ192" s="100" t="e">
        <f ca="true">+IF(AND(ISNUMBER(OFFSET('Sanitation Data'!$F$12,0,10*ROW('Sanitation Data'!F186))),'Data Summary'!CY192="Yes"),OFFSET('Sanitation Data'!$F$12,0,10*ROW('Sanitation Data'!F186)),NA())</f>
        <v>#N/A</v>
      </c>
      <c r="AK192" s="100" t="e">
        <f ca="true">+IF(AND(ISNUMBER(OFFSET('Sanitation Data'!$G$4,0,10*ROW('Sanitation Data'!G186))),'Data Summary'!CZ192="Yes"),100-OFFSET('Sanitation Data'!$G$4,0,10*ROW('Sanitation Data'!G186)),NA())</f>
        <v>#N/A</v>
      </c>
      <c r="AL192" s="100" t="e">
        <f ca="true">+IF(AND(ISNUMBER(OFFSET('Sanitation Data'!$G$6,0,10*ROW('Sanitation Data'!G186))),'Data Summary'!DA192="Yes"),OFFSET('Sanitation Data'!$G$6,0,10*ROW('Sanitation Data'!G186)),NA())</f>
        <v>#N/A</v>
      </c>
      <c r="AM192" s="100" t="e">
        <f ca="true">+IF(AND(ISNUMBER(OFFSET('Sanitation Data'!$G$10,0,10*ROW('Sanitation Data'!G186))),'Data Summary'!DB192="Yes"),OFFSET('Sanitation Data'!$G$10,0,10*ROW('Sanitation Data'!G186)),NA())</f>
        <v>#N/A</v>
      </c>
      <c r="AN192" s="100" t="e">
        <f ca="true">+IF(AND(ISNUMBER(OFFSET('Sanitation Data'!$G$11,0,10*ROW('Sanitation Data'!G186))),'Data Summary'!DC192="Yes"),OFFSET('Sanitation Data'!$G$11,0,10*ROW('Sanitation Data'!G186)),NA())</f>
        <v>#N/A</v>
      </c>
      <c r="AO192" s="100" t="e">
        <f ca="true">+IF(AND(ISNUMBER(OFFSET('Sanitation Data'!$G$12,0,10*ROW('Sanitation Data'!G186))),'Data Summary'!DD192="Yes"),OFFSET('Sanitation Data'!$G$12,0,10*ROW('Sanitation Data'!G186)),NA())</f>
        <v>#N/A</v>
      </c>
      <c r="AP192" s="100" t="e">
        <f ca="true">+IF(AND(ISNUMBER(OFFSET('Sanitation Data'!$H$4,0,10*ROW('Sanitation Data'!H186))),'Data Summary'!DE192="Yes"),100-OFFSET('Sanitation Data'!$H$4,0,10*ROW('Sanitation Data'!H186)),NA())</f>
        <v>#N/A</v>
      </c>
      <c r="AQ192" s="100" t="e">
        <f ca="true">+IF(AND(ISNUMBER(OFFSET('Sanitation Data'!$H$6,0,10*ROW('Sanitation Data'!H186))),'Data Summary'!DF192="Yes"),OFFSET('Sanitation Data'!$H$6,0,10*ROW('Sanitation Data'!H186)),NA())</f>
        <v>#N/A</v>
      </c>
      <c r="AR192" s="100" t="e">
        <f ca="true">+IF(AND(ISNUMBER(OFFSET('Sanitation Data'!$H$10,0,10*ROW('Sanitation Data'!H186))),'Data Summary'!DG192="Yes"),OFFSET('Sanitation Data'!$H$10,0,10*ROW('Sanitation Data'!H186)),NA())</f>
        <v>#N/A</v>
      </c>
      <c r="AS192" s="100" t="e">
        <f ca="true">+IF(AND(ISNUMBER(OFFSET('Sanitation Data'!$H$11,0,10*ROW('Sanitation Data'!H186))),'Data Summary'!DH192="Yes"),OFFSET('Sanitation Data'!$H$11,0,10*ROW('Sanitation Data'!H186)),NA())</f>
        <v>#N/A</v>
      </c>
      <c r="AT192" s="100" t="e">
        <f ca="true">+IF(AND(ISNUMBER(OFFSET('Sanitation Data'!$H$12,0,10*ROW('Sanitation Data'!H186))),'Data Summary'!DI192="Yes"),OFFSET('Sanitation Data'!$H$12,0,10*ROW('Sanitation Data'!H186)),NA())</f>
        <v>#N/A</v>
      </c>
      <c r="AU192" s="100" t="e">
        <f ca="true">+IF(AND(ISNUMBER(OFFSET('Sanitation Data'!$I$4,0,10*ROW('Sanitation Data'!I186))),'Data Summary'!DJ192="Yes"),100-OFFSET('Sanitation Data'!$I$4,0,10*ROW('Sanitation Data'!I186)),NA())</f>
        <v>#N/A</v>
      </c>
      <c r="AV192" s="100" t="e">
        <f ca="true">+IF(AND(ISNUMBER(OFFSET('Sanitation Data'!$I$6,0,10*ROW('Sanitation Data'!I186))),'Data Summary'!DK192="Yes"),OFFSET('Sanitation Data'!$I$6,0,10*ROW('Sanitation Data'!I186)),NA())</f>
        <v>#N/A</v>
      </c>
      <c r="AW192" s="100" t="e">
        <f ca="true">+IF(AND(ISNUMBER(OFFSET('Sanitation Data'!$I$10,0,10*ROW('Sanitation Data'!I186))),'Data Summary'!DL192="Yes"),OFFSET('Sanitation Data'!$I$10,0,10*ROW('Sanitation Data'!I186)),NA())</f>
        <v>#N/A</v>
      </c>
      <c r="AX192" s="100" t="e">
        <f ca="true">+IF(AND(ISNUMBER(OFFSET('Sanitation Data'!$I$11,0,10*ROW('Sanitation Data'!I186))),'Data Summary'!DM192="Yes"),OFFSET('Sanitation Data'!$I$11,0,10*ROW('Sanitation Data'!I186)),NA())</f>
        <v>#N/A</v>
      </c>
      <c r="AY192" s="100" t="e">
        <f ca="true">+IF(AND(ISNUMBER(OFFSET('Sanitation Data'!$I$12,0,10*ROW('Sanitation Data'!I186))),'Data Summary'!DN192="Yes"),OFFSET('Sanitation Data'!$I$12,0,10*ROW('Sanitation Data'!I186)),NA())</f>
        <v>#N/A</v>
      </c>
      <c r="AZ192" s="101" t="e">
        <f ca="true">+IF(AND(ISNUMBER(OFFSET('Hygiene Data'!$D$5,0,10*ROW('Hygiene Data'!D186))),'Data Summary'!DO192="Yes"),OFFSET('Hygiene Data'!$D$5,0,10*ROW('Hygiene Data'!D186)),NA())</f>
        <v>#N/A</v>
      </c>
      <c r="BA192" s="101" t="e">
        <f ca="true">+IF(AND(ISNUMBER(OFFSET('Hygiene Data'!$D$7,0,10*ROW('Hygiene Data'!D186))),'Data Summary'!DP192="Yes"),OFFSET('Hygiene Data'!$D$7,0,10*ROW('Hygiene Data'!D186)),NA())</f>
        <v>#N/A</v>
      </c>
      <c r="BB192" s="101" t="e">
        <f ca="true">+IF(AND(ISNUMBER(OFFSET('Hygiene Data'!$D$9,0,10*ROW('Hygiene Data'!D186))),'Data Summary'!DQ192="Yes"),OFFSET('Hygiene Data'!$D$9,0,10*ROW('Hygiene Data'!D186)),NA())</f>
        <v>#N/A</v>
      </c>
      <c r="BC192" s="101" t="e">
        <f ca="true">+IF(AND(ISNUMBER(OFFSET('Hygiene Data'!$E$5,0,10*ROW('Hygiene Data'!E186))),'Data Summary'!DR192="Yes"),OFFSET('Hygiene Data'!$E$5,0,10*ROW('Hygiene Data'!E186)),NA())</f>
        <v>#N/A</v>
      </c>
      <c r="BD192" s="101" t="e">
        <f ca="true">+IF(AND(ISNUMBER(OFFSET('Hygiene Data'!$E$7,0,10*ROW('Hygiene Data'!E186))),'Data Summary'!DS192="Yes"),OFFSET('Hygiene Data'!$E$7,0,10*ROW('Hygiene Data'!E186)),NA())</f>
        <v>#N/A</v>
      </c>
      <c r="BE192" s="101" t="e">
        <f ca="true">+IF(AND(ISNUMBER(OFFSET('Hygiene Data'!$E$9,0,10*ROW('Hygiene Data'!E186))),'Data Summary'!DT192="Yes"),OFFSET('Hygiene Data'!$E$9,0,10*ROW('Hygiene Data'!E186)),NA())</f>
        <v>#N/A</v>
      </c>
      <c r="BF192" s="101" t="e">
        <f ca="true">+IF(AND(ISNUMBER(OFFSET('Hygiene Data'!$F$5,0,10*ROW('Hygiene Data'!F186))),'Data Summary'!DU192="Yes"),OFFSET('Hygiene Data'!$F$5,0,10*ROW('Hygiene Data'!F186)),NA())</f>
        <v>#N/A</v>
      </c>
      <c r="BG192" s="101" t="e">
        <f ca="true">+IF(AND(ISNUMBER(OFFSET('Hygiene Data'!$F$7,0,10*ROW('Hygiene Data'!F186))),'Data Summary'!DV192="Yes"),OFFSET('Hygiene Data'!$F$7,0,10*ROW('Hygiene Data'!F186)),NA())</f>
        <v>#N/A</v>
      </c>
      <c r="BH192" s="101" t="e">
        <f ca="true">+IF(AND(ISNUMBER(OFFSET('Hygiene Data'!$F$9,0,10*ROW('Hygiene Data'!F186))),'Data Summary'!DW192="Yes"),OFFSET('Hygiene Data'!$F$9,0,10*ROW('Hygiene Data'!F186)),NA())</f>
        <v>#N/A</v>
      </c>
      <c r="BI192" s="101" t="e">
        <f ca="true">+IF(AND(ISNUMBER(OFFSET('Hygiene Data'!$G$5,0,10*ROW('Hygiene Data'!G186))),'Data Summary'!DX192="Yes"),OFFSET('Hygiene Data'!$G$5,0,10*ROW('Hygiene Data'!G186)),NA())</f>
        <v>#N/A</v>
      </c>
      <c r="BJ192" s="101" t="e">
        <f ca="true">+IF(AND(ISNUMBER(OFFSET('Hygiene Data'!$G$7,0,10*ROW('Hygiene Data'!G186))),'Data Summary'!DY192="Yes"),OFFSET('Hygiene Data'!$G$7,0,10*ROW('Hygiene Data'!G186)),NA())</f>
        <v>#N/A</v>
      </c>
      <c r="BK192" s="101" t="e">
        <f ca="true">+IF(AND(ISNUMBER(OFFSET('Hygiene Data'!$G$9,0,10*ROW('Hygiene Data'!G186))),'Data Summary'!DZ192="Yes"),OFFSET('Hygiene Data'!$G$9,0,10*ROW('Hygiene Data'!G186)),NA())</f>
        <v>#N/A</v>
      </c>
      <c r="BL192" s="101" t="e">
        <f ca="true">+IF(AND(ISNUMBER(OFFSET('Hygiene Data'!$H$5,0,10*ROW('Hygiene Data'!H186))),'Data Summary'!EA192="Yes"),OFFSET('Hygiene Data'!$H$5,0,10*ROW('Hygiene Data'!H186)),NA())</f>
        <v>#N/A</v>
      </c>
      <c r="BM192" s="101" t="e">
        <f ca="true">+IF(AND(ISNUMBER(OFFSET('Hygiene Data'!$H$7,0,10*ROW('Hygiene Data'!H186))),'Data Summary'!EB192="Yes"),OFFSET('Hygiene Data'!$H$7,0,10*ROW('Hygiene Data'!H186)),NA())</f>
        <v>#N/A</v>
      </c>
      <c r="BN192" s="101" t="e">
        <f ca="true">+IF(AND(ISNUMBER(OFFSET('Hygiene Data'!$H$9,0,10*ROW('Hygiene Data'!H186))),'Data Summary'!EC192="Yes"),OFFSET('Hygiene Data'!$H$9,0,10*ROW('Hygiene Data'!H186)),NA())</f>
        <v>#N/A</v>
      </c>
      <c r="BO192" s="101" t="e">
        <f ca="true">+IF(AND(ISNUMBER(OFFSET('Hygiene Data'!$I$5,0,10*ROW('Hygiene Data'!I186))),'Data Summary'!ED192="Yes"),OFFSET('Hygiene Data'!$I$5,0,10*ROW('Hygiene Data'!I186)),NA())</f>
        <v>#N/A</v>
      </c>
      <c r="BP192" s="101" t="e">
        <f ca="true">+IF(AND(ISNUMBER(OFFSET('Hygiene Data'!$I$7,0,10*ROW('Hygiene Data'!I186))),'Data Summary'!EE192="Yes"),OFFSET('Hygiene Data'!$I$7,0,10*ROW('Hygiene Data'!I186)),NA())</f>
        <v>#N/A</v>
      </c>
      <c r="BQ192" s="101" t="e">
        <f ca="true">+IF(AND(ISNUMBER(OFFSET('Hygiene Data'!$I$9,0,10*ROW('Hygiene Data'!I186))),'Data Summary'!EF192="Yes"),OFFSET('Hygiene Data'!$I$9,0,10*ROW('Hygiene Data'!I186)),NA())</f>
        <v>#N/A</v>
      </c>
    </row>
    <row xmlns:x14ac="http://schemas.microsoft.com/office/spreadsheetml/2009/9/ac" r="193" x14ac:dyDescent="0.2">
      <c r="A193" s="362" t="e">
        <f ca="true">+RIGHT('Data Summary'!A193,LEN('Data Summary'!A193)-9)</f>
        <v>#VALUE!</v>
      </c>
      <c r="B193" s="38" t="str">
        <f ca="true">+IF(ISTEXT('Data Summary'!B193),'Data Summary'!B193,"")</f>
        <v/>
      </c>
      <c r="C193" s="361" t="e">
        <f ca="true">+VALUE('Data Summary'!C193)</f>
        <v>#VALUE!</v>
      </c>
      <c r="D193" s="99" t="e">
        <f ca="true">+IF(AND(ISNUMBER(OFFSET('Water Data'!$D$4,0,10*ROW('Water Data'!D187))),'Data Summary'!BS193="Yes"),100-OFFSET('Water Data'!$D$4,0,10*ROW('Water Data'!D187)),NA())</f>
        <v>#N/A</v>
      </c>
      <c r="E193" s="99" t="e">
        <f ca="true">+IF(AND(ISNUMBER(OFFSET('Water Data'!$D$6,0,10*ROW('Water Data'!D187))),'Data Summary'!BT193="Yes"),OFFSET('Water Data'!$D$6,0,10*ROW('Water Data'!D187)),NA())</f>
        <v>#N/A</v>
      </c>
      <c r="F193" s="99" t="e">
        <f ca="true">+IF(AND(ISNUMBER(OFFSET('Water Data'!$D$9,0,10*ROW('Water Data'!D187))),'Data Summary'!BU193="Yes"),OFFSET('Water Data'!$D$9,0,10*ROW('Water Data'!D187)),NA())</f>
        <v>#N/A</v>
      </c>
      <c r="G193" s="99" t="e">
        <f ca="true">+IF(AND(ISNUMBER(OFFSET('Water Data'!$E$4,0,10*ROW('Water Data'!E187))),'Data Summary'!BV193="Yes"),100-OFFSET('Water Data'!$E$4,0,10*ROW('Water Data'!E187)),NA())</f>
        <v>#N/A</v>
      </c>
      <c r="H193" s="99" t="e">
        <f ca="true">+IF(AND(ISNUMBER(OFFSET('Water Data'!$E$6,0,10*ROW('Water Data'!E187))),'Data Summary'!BW193="Yes"),OFFSET('Water Data'!$E$6,0,10*ROW('Water Data'!E187)),NA())</f>
        <v>#N/A</v>
      </c>
      <c r="I193" s="99" t="e">
        <f ca="true">+IF(AND(ISNUMBER(OFFSET('Water Data'!$E$9,0,10*ROW('Water Data'!E187))),'Data Summary'!BX193="Yes"),OFFSET('Water Data'!$E$9,0,10*ROW('Water Data'!E187)),NA())</f>
        <v>#N/A</v>
      </c>
      <c r="J193" s="99" t="e">
        <f ca="true">+IF(AND(ISNUMBER(OFFSET('Water Data'!$F$4,0,10*ROW('Water Data'!F187))),'Data Summary'!BY193="Yes"),100-OFFSET('Water Data'!$F$4,0,10*ROW('Water Data'!F187)),NA())</f>
        <v>#N/A</v>
      </c>
      <c r="K193" s="99" t="e">
        <f ca="true">+IF(AND(ISNUMBER(OFFSET('Water Data'!$F$6,0,10*ROW('Water Data'!F187))),'Data Summary'!BZ193="Yes"),OFFSET('Water Data'!$F$6,0,10*ROW('Water Data'!F187)),NA())</f>
        <v>#N/A</v>
      </c>
      <c r="L193" s="99" t="e">
        <f ca="true">+IF(AND(ISNUMBER(OFFSET('Water Data'!$F$9,0,10*ROW('Water Data'!F187))),'Data Summary'!CA193="Yes"),OFFSET('Water Data'!$F$9,0,10*ROW('Water Data'!F187)),NA())</f>
        <v>#N/A</v>
      </c>
      <c r="M193" s="99" t="e">
        <f ca="true">+IF(AND(ISNUMBER(OFFSET('Water Data'!$G$4,0,10*ROW('Water Data'!G187))),'Data Summary'!CB193="Yes"),100-OFFSET('Water Data'!$G$4,0,10*ROW('Water Data'!G187)),NA())</f>
        <v>#N/A</v>
      </c>
      <c r="N193" s="99" t="e">
        <f ca="true">+IF(AND(ISNUMBER(OFFSET('Water Data'!$G$6,0,10*ROW('Water Data'!G187))),'Data Summary'!CC193="Yes"),OFFSET('Water Data'!$G$6,0,10*ROW('Water Data'!G187)),NA())</f>
        <v>#N/A</v>
      </c>
      <c r="O193" s="99" t="e">
        <f ca="true">+IF(AND(ISNUMBER(OFFSET('Water Data'!$G$9,0,10*ROW('Water Data'!G187))),'Data Summary'!CD193="Yes"),OFFSET('Water Data'!$G$9,0,10*ROW('Water Data'!G187)),NA())</f>
        <v>#N/A</v>
      </c>
      <c r="P193" s="99" t="e">
        <f ca="true">+IF(AND(ISNUMBER(OFFSET('Water Data'!$H$4,0,10*ROW('Water Data'!H187))),'Data Summary'!CE193="Yes"),100-OFFSET('Water Data'!$H$4,0,10*ROW('Water Data'!H187)),NA())</f>
        <v>#N/A</v>
      </c>
      <c r="Q193" s="99" t="e">
        <f ca="true">+IF(AND(ISNUMBER(OFFSET('Water Data'!$H$6,0,10*ROW('Water Data'!H187))),'Data Summary'!CF193="Yes"),OFFSET('Water Data'!$H$6,0,10*ROW('Water Data'!H187)),NA())</f>
        <v>#N/A</v>
      </c>
      <c r="R193" s="99" t="e">
        <f ca="true">+IF(AND(ISNUMBER(OFFSET('Water Data'!$H$9,0,10*ROW('Water Data'!H187))),'Data Summary'!CG193="Yes"),OFFSET('Water Data'!$H$9,0,10*ROW('Water Data'!H187)),NA())</f>
        <v>#N/A</v>
      </c>
      <c r="S193" s="99" t="e">
        <f ca="true">+IF(AND(ISNUMBER(OFFSET('Water Data'!$I$4,0,10*ROW('Water Data'!I187))),'Data Summary'!CH193="Yes"),100-OFFSET('Water Data'!$I$4,0,10*ROW('Water Data'!I187)),NA())</f>
        <v>#N/A</v>
      </c>
      <c r="T193" s="99" t="e">
        <f ca="true">+IF(AND(ISNUMBER(OFFSET('Water Data'!$I$6,0,10*ROW('Water Data'!I187))),'Data Summary'!CI193="Yes"),OFFSET('Water Data'!$I$6,0,10*ROW('Water Data'!I187)),NA())</f>
        <v>#N/A</v>
      </c>
      <c r="U193" s="99" t="e">
        <f ca="true">+IF(AND(ISNUMBER(OFFSET('Water Data'!$I$9,0,10*ROW('Water Data'!I187))),'Data Summary'!CJ193="Yes"),OFFSET('Water Data'!$I$9,0,10*ROW('Water Data'!I187)),NA())</f>
        <v>#N/A</v>
      </c>
      <c r="V193" s="100" t="e">
        <f ca="true">+IF(AND(ISNUMBER(OFFSET('Sanitation Data'!$D$4,0,10*ROW('Sanitation Data'!D187))),'Data Summary'!CK193="Yes"),100-OFFSET('Sanitation Data'!$D$4,0,10*ROW('Sanitation Data'!D187)),NA())</f>
        <v>#N/A</v>
      </c>
      <c r="W193" s="100" t="e">
        <f ca="true">+IF(AND(ISNUMBER(OFFSET('Sanitation Data'!$D$6,0,10*ROW('Sanitation Data'!D187))),'Data Summary'!CL193="Yes"),OFFSET('Sanitation Data'!$D$6,0,10*ROW('Sanitation Data'!D187)),NA())</f>
        <v>#N/A</v>
      </c>
      <c r="X193" s="100" t="e">
        <f ca="true">+IF(AND(ISNUMBER(OFFSET('Sanitation Data'!$D$10,0,10*ROW('Sanitation Data'!D187))),'Data Summary'!CM193="Yes"),OFFSET('Sanitation Data'!$D$10,0,10*ROW('Sanitation Data'!D187)),NA())</f>
        <v>#N/A</v>
      </c>
      <c r="Y193" s="100" t="e">
        <f ca="true">+IF(AND(ISNUMBER(OFFSET('Sanitation Data'!$D$11,0,10*ROW('Sanitation Data'!D187))),'Data Summary'!CN193="Yes"),OFFSET('Sanitation Data'!$D$11,0,10*ROW('Sanitation Data'!D187)),NA())</f>
        <v>#N/A</v>
      </c>
      <c r="Z193" s="100" t="e">
        <f ca="true">+IF(AND(ISNUMBER(OFFSET('Sanitation Data'!$D$12,0,10*ROW('Sanitation Data'!D187))),'Data Summary'!CO193="Yes"),OFFSET('Sanitation Data'!$D$12,0,10*ROW('Sanitation Data'!D187)),NA())</f>
        <v>#N/A</v>
      </c>
      <c r="AA193" s="100" t="e">
        <f ca="true">+IF(AND(ISNUMBER(OFFSET('Sanitation Data'!$E$4,0,10*ROW('Sanitation Data'!E187))),'Data Summary'!CP193="Yes"),100-OFFSET('Sanitation Data'!$E$4,0,10*ROW('Sanitation Data'!E187)),NA())</f>
        <v>#N/A</v>
      </c>
      <c r="AB193" s="100" t="e">
        <f ca="true">+IF(AND(ISNUMBER(OFFSET('Sanitation Data'!$E$6,0,10*ROW('Sanitation Data'!E187))),'Data Summary'!CQ193="Yes"),OFFSET('Sanitation Data'!$E$6,0,10*ROW('Sanitation Data'!E187)),NA())</f>
        <v>#N/A</v>
      </c>
      <c r="AC193" s="100" t="e">
        <f ca="true">+IF(AND(ISNUMBER(OFFSET('Sanitation Data'!$E$10,0,10*ROW('Sanitation Data'!E187))),'Data Summary'!CR193="Yes"),OFFSET('Sanitation Data'!$E$10,0,10*ROW('Sanitation Data'!E187)),NA())</f>
        <v>#N/A</v>
      </c>
      <c r="AD193" s="100" t="e">
        <f ca="true">+IF(AND(ISNUMBER(OFFSET('Sanitation Data'!$E$11,0,10*ROW('Sanitation Data'!E187))),'Data Summary'!CS193="Yes"),OFFSET('Sanitation Data'!$E$11,0,10*ROW('Sanitation Data'!E187)),NA())</f>
        <v>#N/A</v>
      </c>
      <c r="AE193" s="100" t="e">
        <f ca="true">+IF(AND(ISNUMBER(OFFSET('Sanitation Data'!$E$12,0,10*ROW('Sanitation Data'!E187))),'Data Summary'!CT193="Yes"),OFFSET('Sanitation Data'!$E$12,0,10*ROW('Sanitation Data'!E187)),NA())</f>
        <v>#N/A</v>
      </c>
      <c r="AF193" s="100" t="e">
        <f ca="true">+IF(AND(ISNUMBER(OFFSET('Sanitation Data'!$F$4,0,10*ROW('Sanitation Data'!F187))),'Data Summary'!CU193="Yes"),100-OFFSET('Sanitation Data'!$F$4,0,10*ROW('Sanitation Data'!F187)),NA())</f>
        <v>#N/A</v>
      </c>
      <c r="AG193" s="100" t="e">
        <f ca="true">+IF(AND(ISNUMBER(OFFSET('Sanitation Data'!$F$6,0,10*ROW('Sanitation Data'!F187))),'Data Summary'!CV193="Yes"),OFFSET('Sanitation Data'!$F$6,0,10*ROW('Sanitation Data'!F187)),NA())</f>
        <v>#N/A</v>
      </c>
      <c r="AH193" s="100" t="e">
        <f ca="true">+IF(AND(ISNUMBER(OFFSET('Sanitation Data'!$F$10,0,10*ROW('Sanitation Data'!F187))),'Data Summary'!CW193="Yes"),OFFSET('Sanitation Data'!$F$10,0,10*ROW('Sanitation Data'!F187)),NA())</f>
        <v>#N/A</v>
      </c>
      <c r="AI193" s="100" t="e">
        <f ca="true">+IF(AND(ISNUMBER(OFFSET('Sanitation Data'!$F$11,0,10*ROW('Sanitation Data'!F187))),'Data Summary'!CX193="Yes"),OFFSET('Sanitation Data'!$F$11,0,10*ROW('Sanitation Data'!F187)),NA())</f>
        <v>#N/A</v>
      </c>
      <c r="AJ193" s="100" t="e">
        <f ca="true">+IF(AND(ISNUMBER(OFFSET('Sanitation Data'!$F$12,0,10*ROW('Sanitation Data'!F187))),'Data Summary'!CY193="Yes"),OFFSET('Sanitation Data'!$F$12,0,10*ROW('Sanitation Data'!F187)),NA())</f>
        <v>#N/A</v>
      </c>
      <c r="AK193" s="100" t="e">
        <f ca="true">+IF(AND(ISNUMBER(OFFSET('Sanitation Data'!$G$4,0,10*ROW('Sanitation Data'!G187))),'Data Summary'!CZ193="Yes"),100-OFFSET('Sanitation Data'!$G$4,0,10*ROW('Sanitation Data'!G187)),NA())</f>
        <v>#N/A</v>
      </c>
      <c r="AL193" s="100" t="e">
        <f ca="true">+IF(AND(ISNUMBER(OFFSET('Sanitation Data'!$G$6,0,10*ROW('Sanitation Data'!G187))),'Data Summary'!DA193="Yes"),OFFSET('Sanitation Data'!$G$6,0,10*ROW('Sanitation Data'!G187)),NA())</f>
        <v>#N/A</v>
      </c>
      <c r="AM193" s="100" t="e">
        <f ca="true">+IF(AND(ISNUMBER(OFFSET('Sanitation Data'!$G$10,0,10*ROW('Sanitation Data'!G187))),'Data Summary'!DB193="Yes"),OFFSET('Sanitation Data'!$G$10,0,10*ROW('Sanitation Data'!G187)),NA())</f>
        <v>#N/A</v>
      </c>
      <c r="AN193" s="100" t="e">
        <f ca="true">+IF(AND(ISNUMBER(OFFSET('Sanitation Data'!$G$11,0,10*ROW('Sanitation Data'!G187))),'Data Summary'!DC193="Yes"),OFFSET('Sanitation Data'!$G$11,0,10*ROW('Sanitation Data'!G187)),NA())</f>
        <v>#N/A</v>
      </c>
      <c r="AO193" s="100" t="e">
        <f ca="true">+IF(AND(ISNUMBER(OFFSET('Sanitation Data'!$G$12,0,10*ROW('Sanitation Data'!G187))),'Data Summary'!DD193="Yes"),OFFSET('Sanitation Data'!$G$12,0,10*ROW('Sanitation Data'!G187)),NA())</f>
        <v>#N/A</v>
      </c>
      <c r="AP193" s="100" t="e">
        <f ca="true">+IF(AND(ISNUMBER(OFFSET('Sanitation Data'!$H$4,0,10*ROW('Sanitation Data'!H187))),'Data Summary'!DE193="Yes"),100-OFFSET('Sanitation Data'!$H$4,0,10*ROW('Sanitation Data'!H187)),NA())</f>
        <v>#N/A</v>
      </c>
      <c r="AQ193" s="100" t="e">
        <f ca="true">+IF(AND(ISNUMBER(OFFSET('Sanitation Data'!$H$6,0,10*ROW('Sanitation Data'!H187))),'Data Summary'!DF193="Yes"),OFFSET('Sanitation Data'!$H$6,0,10*ROW('Sanitation Data'!H187)),NA())</f>
        <v>#N/A</v>
      </c>
      <c r="AR193" s="100" t="e">
        <f ca="true">+IF(AND(ISNUMBER(OFFSET('Sanitation Data'!$H$10,0,10*ROW('Sanitation Data'!H187))),'Data Summary'!DG193="Yes"),OFFSET('Sanitation Data'!$H$10,0,10*ROW('Sanitation Data'!H187)),NA())</f>
        <v>#N/A</v>
      </c>
      <c r="AS193" s="100" t="e">
        <f ca="true">+IF(AND(ISNUMBER(OFFSET('Sanitation Data'!$H$11,0,10*ROW('Sanitation Data'!H187))),'Data Summary'!DH193="Yes"),OFFSET('Sanitation Data'!$H$11,0,10*ROW('Sanitation Data'!H187)),NA())</f>
        <v>#N/A</v>
      </c>
      <c r="AT193" s="100" t="e">
        <f ca="true">+IF(AND(ISNUMBER(OFFSET('Sanitation Data'!$H$12,0,10*ROW('Sanitation Data'!H187))),'Data Summary'!DI193="Yes"),OFFSET('Sanitation Data'!$H$12,0,10*ROW('Sanitation Data'!H187)),NA())</f>
        <v>#N/A</v>
      </c>
      <c r="AU193" s="100" t="e">
        <f ca="true">+IF(AND(ISNUMBER(OFFSET('Sanitation Data'!$I$4,0,10*ROW('Sanitation Data'!I187))),'Data Summary'!DJ193="Yes"),100-OFFSET('Sanitation Data'!$I$4,0,10*ROW('Sanitation Data'!I187)),NA())</f>
        <v>#N/A</v>
      </c>
      <c r="AV193" s="100" t="e">
        <f ca="true">+IF(AND(ISNUMBER(OFFSET('Sanitation Data'!$I$6,0,10*ROW('Sanitation Data'!I187))),'Data Summary'!DK193="Yes"),OFFSET('Sanitation Data'!$I$6,0,10*ROW('Sanitation Data'!I187)),NA())</f>
        <v>#N/A</v>
      </c>
      <c r="AW193" s="100" t="e">
        <f ca="true">+IF(AND(ISNUMBER(OFFSET('Sanitation Data'!$I$10,0,10*ROW('Sanitation Data'!I187))),'Data Summary'!DL193="Yes"),OFFSET('Sanitation Data'!$I$10,0,10*ROW('Sanitation Data'!I187)),NA())</f>
        <v>#N/A</v>
      </c>
      <c r="AX193" s="100" t="e">
        <f ca="true">+IF(AND(ISNUMBER(OFFSET('Sanitation Data'!$I$11,0,10*ROW('Sanitation Data'!I187))),'Data Summary'!DM193="Yes"),OFFSET('Sanitation Data'!$I$11,0,10*ROW('Sanitation Data'!I187)),NA())</f>
        <v>#N/A</v>
      </c>
      <c r="AY193" s="100" t="e">
        <f ca="true">+IF(AND(ISNUMBER(OFFSET('Sanitation Data'!$I$12,0,10*ROW('Sanitation Data'!I187))),'Data Summary'!DN193="Yes"),OFFSET('Sanitation Data'!$I$12,0,10*ROW('Sanitation Data'!I187)),NA())</f>
        <v>#N/A</v>
      </c>
      <c r="AZ193" s="101" t="e">
        <f ca="true">+IF(AND(ISNUMBER(OFFSET('Hygiene Data'!$D$5,0,10*ROW('Hygiene Data'!D187))),'Data Summary'!DO193="Yes"),OFFSET('Hygiene Data'!$D$5,0,10*ROW('Hygiene Data'!D187)),NA())</f>
        <v>#N/A</v>
      </c>
      <c r="BA193" s="101" t="e">
        <f ca="true">+IF(AND(ISNUMBER(OFFSET('Hygiene Data'!$D$7,0,10*ROW('Hygiene Data'!D187))),'Data Summary'!DP193="Yes"),OFFSET('Hygiene Data'!$D$7,0,10*ROW('Hygiene Data'!D187)),NA())</f>
        <v>#N/A</v>
      </c>
      <c r="BB193" s="101" t="e">
        <f ca="true">+IF(AND(ISNUMBER(OFFSET('Hygiene Data'!$D$9,0,10*ROW('Hygiene Data'!D187))),'Data Summary'!DQ193="Yes"),OFFSET('Hygiene Data'!$D$9,0,10*ROW('Hygiene Data'!D187)),NA())</f>
        <v>#N/A</v>
      </c>
      <c r="BC193" s="101" t="e">
        <f ca="true">+IF(AND(ISNUMBER(OFFSET('Hygiene Data'!$E$5,0,10*ROW('Hygiene Data'!E187))),'Data Summary'!DR193="Yes"),OFFSET('Hygiene Data'!$E$5,0,10*ROW('Hygiene Data'!E187)),NA())</f>
        <v>#N/A</v>
      </c>
      <c r="BD193" s="101" t="e">
        <f ca="true">+IF(AND(ISNUMBER(OFFSET('Hygiene Data'!$E$7,0,10*ROW('Hygiene Data'!E187))),'Data Summary'!DS193="Yes"),OFFSET('Hygiene Data'!$E$7,0,10*ROW('Hygiene Data'!E187)),NA())</f>
        <v>#N/A</v>
      </c>
      <c r="BE193" s="101" t="e">
        <f ca="true">+IF(AND(ISNUMBER(OFFSET('Hygiene Data'!$E$9,0,10*ROW('Hygiene Data'!E187))),'Data Summary'!DT193="Yes"),OFFSET('Hygiene Data'!$E$9,0,10*ROW('Hygiene Data'!E187)),NA())</f>
        <v>#N/A</v>
      </c>
      <c r="BF193" s="101" t="e">
        <f ca="true">+IF(AND(ISNUMBER(OFFSET('Hygiene Data'!$F$5,0,10*ROW('Hygiene Data'!F187))),'Data Summary'!DU193="Yes"),OFFSET('Hygiene Data'!$F$5,0,10*ROW('Hygiene Data'!F187)),NA())</f>
        <v>#N/A</v>
      </c>
      <c r="BG193" s="101" t="e">
        <f ca="true">+IF(AND(ISNUMBER(OFFSET('Hygiene Data'!$F$7,0,10*ROW('Hygiene Data'!F187))),'Data Summary'!DV193="Yes"),OFFSET('Hygiene Data'!$F$7,0,10*ROW('Hygiene Data'!F187)),NA())</f>
        <v>#N/A</v>
      </c>
      <c r="BH193" s="101" t="e">
        <f ca="true">+IF(AND(ISNUMBER(OFFSET('Hygiene Data'!$F$9,0,10*ROW('Hygiene Data'!F187))),'Data Summary'!DW193="Yes"),OFFSET('Hygiene Data'!$F$9,0,10*ROW('Hygiene Data'!F187)),NA())</f>
        <v>#N/A</v>
      </c>
      <c r="BI193" s="101" t="e">
        <f ca="true">+IF(AND(ISNUMBER(OFFSET('Hygiene Data'!$G$5,0,10*ROW('Hygiene Data'!G187))),'Data Summary'!DX193="Yes"),OFFSET('Hygiene Data'!$G$5,0,10*ROW('Hygiene Data'!G187)),NA())</f>
        <v>#N/A</v>
      </c>
      <c r="BJ193" s="101" t="e">
        <f ca="true">+IF(AND(ISNUMBER(OFFSET('Hygiene Data'!$G$7,0,10*ROW('Hygiene Data'!G187))),'Data Summary'!DY193="Yes"),OFFSET('Hygiene Data'!$G$7,0,10*ROW('Hygiene Data'!G187)),NA())</f>
        <v>#N/A</v>
      </c>
      <c r="BK193" s="101" t="e">
        <f ca="true">+IF(AND(ISNUMBER(OFFSET('Hygiene Data'!$G$9,0,10*ROW('Hygiene Data'!G187))),'Data Summary'!DZ193="Yes"),OFFSET('Hygiene Data'!$G$9,0,10*ROW('Hygiene Data'!G187)),NA())</f>
        <v>#N/A</v>
      </c>
      <c r="BL193" s="101" t="e">
        <f ca="true">+IF(AND(ISNUMBER(OFFSET('Hygiene Data'!$H$5,0,10*ROW('Hygiene Data'!H187))),'Data Summary'!EA193="Yes"),OFFSET('Hygiene Data'!$H$5,0,10*ROW('Hygiene Data'!H187)),NA())</f>
        <v>#N/A</v>
      </c>
      <c r="BM193" s="101" t="e">
        <f ca="true">+IF(AND(ISNUMBER(OFFSET('Hygiene Data'!$H$7,0,10*ROW('Hygiene Data'!H187))),'Data Summary'!EB193="Yes"),OFFSET('Hygiene Data'!$H$7,0,10*ROW('Hygiene Data'!H187)),NA())</f>
        <v>#N/A</v>
      </c>
      <c r="BN193" s="101" t="e">
        <f ca="true">+IF(AND(ISNUMBER(OFFSET('Hygiene Data'!$H$9,0,10*ROW('Hygiene Data'!H187))),'Data Summary'!EC193="Yes"),OFFSET('Hygiene Data'!$H$9,0,10*ROW('Hygiene Data'!H187)),NA())</f>
        <v>#N/A</v>
      </c>
      <c r="BO193" s="101" t="e">
        <f ca="true">+IF(AND(ISNUMBER(OFFSET('Hygiene Data'!$I$5,0,10*ROW('Hygiene Data'!I187))),'Data Summary'!ED193="Yes"),OFFSET('Hygiene Data'!$I$5,0,10*ROW('Hygiene Data'!I187)),NA())</f>
        <v>#N/A</v>
      </c>
      <c r="BP193" s="101" t="e">
        <f ca="true">+IF(AND(ISNUMBER(OFFSET('Hygiene Data'!$I$7,0,10*ROW('Hygiene Data'!I187))),'Data Summary'!EE193="Yes"),OFFSET('Hygiene Data'!$I$7,0,10*ROW('Hygiene Data'!I187)),NA())</f>
        <v>#N/A</v>
      </c>
      <c r="BQ193" s="101" t="e">
        <f ca="true">+IF(AND(ISNUMBER(OFFSET('Hygiene Data'!$I$9,0,10*ROW('Hygiene Data'!I187))),'Data Summary'!EF193="Yes"),OFFSET('Hygiene Data'!$I$9,0,10*ROW('Hygiene Data'!I187)),NA())</f>
        <v>#N/A</v>
      </c>
    </row>
    <row xmlns:x14ac="http://schemas.microsoft.com/office/spreadsheetml/2009/9/ac" r="194" x14ac:dyDescent="0.2">
      <c r="A194" s="362" t="e">
        <f ca="true">+RIGHT('Data Summary'!A194,LEN('Data Summary'!A194)-9)</f>
        <v>#VALUE!</v>
      </c>
      <c r="B194" s="38" t="str">
        <f ca="true">+IF(ISTEXT('Data Summary'!B194),'Data Summary'!B194,"")</f>
        <v/>
      </c>
      <c r="C194" s="361" t="e">
        <f ca="true">+VALUE('Data Summary'!C194)</f>
        <v>#VALUE!</v>
      </c>
      <c r="D194" s="99" t="e">
        <f ca="true">+IF(AND(ISNUMBER(OFFSET('Water Data'!$D$4,0,10*ROW('Water Data'!D188))),'Data Summary'!BS194="Yes"),100-OFFSET('Water Data'!$D$4,0,10*ROW('Water Data'!D188)),NA())</f>
        <v>#N/A</v>
      </c>
      <c r="E194" s="99" t="e">
        <f ca="true">+IF(AND(ISNUMBER(OFFSET('Water Data'!$D$6,0,10*ROW('Water Data'!D188))),'Data Summary'!BT194="Yes"),OFFSET('Water Data'!$D$6,0,10*ROW('Water Data'!D188)),NA())</f>
        <v>#N/A</v>
      </c>
      <c r="F194" s="99" t="e">
        <f ca="true">+IF(AND(ISNUMBER(OFFSET('Water Data'!$D$9,0,10*ROW('Water Data'!D188))),'Data Summary'!BU194="Yes"),OFFSET('Water Data'!$D$9,0,10*ROW('Water Data'!D188)),NA())</f>
        <v>#N/A</v>
      </c>
      <c r="G194" s="99" t="e">
        <f ca="true">+IF(AND(ISNUMBER(OFFSET('Water Data'!$E$4,0,10*ROW('Water Data'!E188))),'Data Summary'!BV194="Yes"),100-OFFSET('Water Data'!$E$4,0,10*ROW('Water Data'!E188)),NA())</f>
        <v>#N/A</v>
      </c>
      <c r="H194" s="99" t="e">
        <f ca="true">+IF(AND(ISNUMBER(OFFSET('Water Data'!$E$6,0,10*ROW('Water Data'!E188))),'Data Summary'!BW194="Yes"),OFFSET('Water Data'!$E$6,0,10*ROW('Water Data'!E188)),NA())</f>
        <v>#N/A</v>
      </c>
      <c r="I194" s="99" t="e">
        <f ca="true">+IF(AND(ISNUMBER(OFFSET('Water Data'!$E$9,0,10*ROW('Water Data'!E188))),'Data Summary'!BX194="Yes"),OFFSET('Water Data'!$E$9,0,10*ROW('Water Data'!E188)),NA())</f>
        <v>#N/A</v>
      </c>
      <c r="J194" s="99" t="e">
        <f ca="true">+IF(AND(ISNUMBER(OFFSET('Water Data'!$F$4,0,10*ROW('Water Data'!F188))),'Data Summary'!BY194="Yes"),100-OFFSET('Water Data'!$F$4,0,10*ROW('Water Data'!F188)),NA())</f>
        <v>#N/A</v>
      </c>
      <c r="K194" s="99" t="e">
        <f ca="true">+IF(AND(ISNUMBER(OFFSET('Water Data'!$F$6,0,10*ROW('Water Data'!F188))),'Data Summary'!BZ194="Yes"),OFFSET('Water Data'!$F$6,0,10*ROW('Water Data'!F188)),NA())</f>
        <v>#N/A</v>
      </c>
      <c r="L194" s="99" t="e">
        <f ca="true">+IF(AND(ISNUMBER(OFFSET('Water Data'!$F$9,0,10*ROW('Water Data'!F188))),'Data Summary'!CA194="Yes"),OFFSET('Water Data'!$F$9,0,10*ROW('Water Data'!F188)),NA())</f>
        <v>#N/A</v>
      </c>
      <c r="M194" s="99" t="e">
        <f ca="true">+IF(AND(ISNUMBER(OFFSET('Water Data'!$G$4,0,10*ROW('Water Data'!G188))),'Data Summary'!CB194="Yes"),100-OFFSET('Water Data'!$G$4,0,10*ROW('Water Data'!G188)),NA())</f>
        <v>#N/A</v>
      </c>
      <c r="N194" s="99" t="e">
        <f ca="true">+IF(AND(ISNUMBER(OFFSET('Water Data'!$G$6,0,10*ROW('Water Data'!G188))),'Data Summary'!CC194="Yes"),OFFSET('Water Data'!$G$6,0,10*ROW('Water Data'!G188)),NA())</f>
        <v>#N/A</v>
      </c>
      <c r="O194" s="99" t="e">
        <f ca="true">+IF(AND(ISNUMBER(OFFSET('Water Data'!$G$9,0,10*ROW('Water Data'!G188))),'Data Summary'!CD194="Yes"),OFFSET('Water Data'!$G$9,0,10*ROW('Water Data'!G188)),NA())</f>
        <v>#N/A</v>
      </c>
      <c r="P194" s="99" t="e">
        <f ca="true">+IF(AND(ISNUMBER(OFFSET('Water Data'!$H$4,0,10*ROW('Water Data'!H188))),'Data Summary'!CE194="Yes"),100-OFFSET('Water Data'!$H$4,0,10*ROW('Water Data'!H188)),NA())</f>
        <v>#N/A</v>
      </c>
      <c r="Q194" s="99" t="e">
        <f ca="true">+IF(AND(ISNUMBER(OFFSET('Water Data'!$H$6,0,10*ROW('Water Data'!H188))),'Data Summary'!CF194="Yes"),OFFSET('Water Data'!$H$6,0,10*ROW('Water Data'!H188)),NA())</f>
        <v>#N/A</v>
      </c>
      <c r="R194" s="99" t="e">
        <f ca="true">+IF(AND(ISNUMBER(OFFSET('Water Data'!$H$9,0,10*ROW('Water Data'!H188))),'Data Summary'!CG194="Yes"),OFFSET('Water Data'!$H$9,0,10*ROW('Water Data'!H188)),NA())</f>
        <v>#N/A</v>
      </c>
      <c r="S194" s="99" t="e">
        <f ca="true">+IF(AND(ISNUMBER(OFFSET('Water Data'!$I$4,0,10*ROW('Water Data'!I188))),'Data Summary'!CH194="Yes"),100-OFFSET('Water Data'!$I$4,0,10*ROW('Water Data'!I188)),NA())</f>
        <v>#N/A</v>
      </c>
      <c r="T194" s="99" t="e">
        <f ca="true">+IF(AND(ISNUMBER(OFFSET('Water Data'!$I$6,0,10*ROW('Water Data'!I188))),'Data Summary'!CI194="Yes"),OFFSET('Water Data'!$I$6,0,10*ROW('Water Data'!I188)),NA())</f>
        <v>#N/A</v>
      </c>
      <c r="U194" s="99" t="e">
        <f ca="true">+IF(AND(ISNUMBER(OFFSET('Water Data'!$I$9,0,10*ROW('Water Data'!I188))),'Data Summary'!CJ194="Yes"),OFFSET('Water Data'!$I$9,0,10*ROW('Water Data'!I188)),NA())</f>
        <v>#N/A</v>
      </c>
      <c r="V194" s="100" t="e">
        <f ca="true">+IF(AND(ISNUMBER(OFFSET('Sanitation Data'!$D$4,0,10*ROW('Sanitation Data'!D188))),'Data Summary'!CK194="Yes"),100-OFFSET('Sanitation Data'!$D$4,0,10*ROW('Sanitation Data'!D188)),NA())</f>
        <v>#N/A</v>
      </c>
      <c r="W194" s="100" t="e">
        <f ca="true">+IF(AND(ISNUMBER(OFFSET('Sanitation Data'!$D$6,0,10*ROW('Sanitation Data'!D188))),'Data Summary'!CL194="Yes"),OFFSET('Sanitation Data'!$D$6,0,10*ROW('Sanitation Data'!D188)),NA())</f>
        <v>#N/A</v>
      </c>
      <c r="X194" s="100" t="e">
        <f ca="true">+IF(AND(ISNUMBER(OFFSET('Sanitation Data'!$D$10,0,10*ROW('Sanitation Data'!D188))),'Data Summary'!CM194="Yes"),OFFSET('Sanitation Data'!$D$10,0,10*ROW('Sanitation Data'!D188)),NA())</f>
        <v>#N/A</v>
      </c>
      <c r="Y194" s="100" t="e">
        <f ca="true">+IF(AND(ISNUMBER(OFFSET('Sanitation Data'!$D$11,0,10*ROW('Sanitation Data'!D188))),'Data Summary'!CN194="Yes"),OFFSET('Sanitation Data'!$D$11,0,10*ROW('Sanitation Data'!D188)),NA())</f>
        <v>#N/A</v>
      </c>
      <c r="Z194" s="100" t="e">
        <f ca="true">+IF(AND(ISNUMBER(OFFSET('Sanitation Data'!$D$12,0,10*ROW('Sanitation Data'!D188))),'Data Summary'!CO194="Yes"),OFFSET('Sanitation Data'!$D$12,0,10*ROW('Sanitation Data'!D188)),NA())</f>
        <v>#N/A</v>
      </c>
      <c r="AA194" s="100" t="e">
        <f ca="true">+IF(AND(ISNUMBER(OFFSET('Sanitation Data'!$E$4,0,10*ROW('Sanitation Data'!E188))),'Data Summary'!CP194="Yes"),100-OFFSET('Sanitation Data'!$E$4,0,10*ROW('Sanitation Data'!E188)),NA())</f>
        <v>#N/A</v>
      </c>
      <c r="AB194" s="100" t="e">
        <f ca="true">+IF(AND(ISNUMBER(OFFSET('Sanitation Data'!$E$6,0,10*ROW('Sanitation Data'!E188))),'Data Summary'!CQ194="Yes"),OFFSET('Sanitation Data'!$E$6,0,10*ROW('Sanitation Data'!E188)),NA())</f>
        <v>#N/A</v>
      </c>
      <c r="AC194" s="100" t="e">
        <f ca="true">+IF(AND(ISNUMBER(OFFSET('Sanitation Data'!$E$10,0,10*ROW('Sanitation Data'!E188))),'Data Summary'!CR194="Yes"),OFFSET('Sanitation Data'!$E$10,0,10*ROW('Sanitation Data'!E188)),NA())</f>
        <v>#N/A</v>
      </c>
      <c r="AD194" s="100" t="e">
        <f ca="true">+IF(AND(ISNUMBER(OFFSET('Sanitation Data'!$E$11,0,10*ROW('Sanitation Data'!E188))),'Data Summary'!CS194="Yes"),OFFSET('Sanitation Data'!$E$11,0,10*ROW('Sanitation Data'!E188)),NA())</f>
        <v>#N/A</v>
      </c>
      <c r="AE194" s="100" t="e">
        <f ca="true">+IF(AND(ISNUMBER(OFFSET('Sanitation Data'!$E$12,0,10*ROW('Sanitation Data'!E188))),'Data Summary'!CT194="Yes"),OFFSET('Sanitation Data'!$E$12,0,10*ROW('Sanitation Data'!E188)),NA())</f>
        <v>#N/A</v>
      </c>
      <c r="AF194" s="100" t="e">
        <f ca="true">+IF(AND(ISNUMBER(OFFSET('Sanitation Data'!$F$4,0,10*ROW('Sanitation Data'!F188))),'Data Summary'!CU194="Yes"),100-OFFSET('Sanitation Data'!$F$4,0,10*ROW('Sanitation Data'!F188)),NA())</f>
        <v>#N/A</v>
      </c>
      <c r="AG194" s="100" t="e">
        <f ca="true">+IF(AND(ISNUMBER(OFFSET('Sanitation Data'!$F$6,0,10*ROW('Sanitation Data'!F188))),'Data Summary'!CV194="Yes"),OFFSET('Sanitation Data'!$F$6,0,10*ROW('Sanitation Data'!F188)),NA())</f>
        <v>#N/A</v>
      </c>
      <c r="AH194" s="100" t="e">
        <f ca="true">+IF(AND(ISNUMBER(OFFSET('Sanitation Data'!$F$10,0,10*ROW('Sanitation Data'!F188))),'Data Summary'!CW194="Yes"),OFFSET('Sanitation Data'!$F$10,0,10*ROW('Sanitation Data'!F188)),NA())</f>
        <v>#N/A</v>
      </c>
      <c r="AI194" s="100" t="e">
        <f ca="true">+IF(AND(ISNUMBER(OFFSET('Sanitation Data'!$F$11,0,10*ROW('Sanitation Data'!F188))),'Data Summary'!CX194="Yes"),OFFSET('Sanitation Data'!$F$11,0,10*ROW('Sanitation Data'!F188)),NA())</f>
        <v>#N/A</v>
      </c>
      <c r="AJ194" s="100" t="e">
        <f ca="true">+IF(AND(ISNUMBER(OFFSET('Sanitation Data'!$F$12,0,10*ROW('Sanitation Data'!F188))),'Data Summary'!CY194="Yes"),OFFSET('Sanitation Data'!$F$12,0,10*ROW('Sanitation Data'!F188)),NA())</f>
        <v>#N/A</v>
      </c>
      <c r="AK194" s="100" t="e">
        <f ca="true">+IF(AND(ISNUMBER(OFFSET('Sanitation Data'!$G$4,0,10*ROW('Sanitation Data'!G188))),'Data Summary'!CZ194="Yes"),100-OFFSET('Sanitation Data'!$G$4,0,10*ROW('Sanitation Data'!G188)),NA())</f>
        <v>#N/A</v>
      </c>
      <c r="AL194" s="100" t="e">
        <f ca="true">+IF(AND(ISNUMBER(OFFSET('Sanitation Data'!$G$6,0,10*ROW('Sanitation Data'!G188))),'Data Summary'!DA194="Yes"),OFFSET('Sanitation Data'!$G$6,0,10*ROW('Sanitation Data'!G188)),NA())</f>
        <v>#N/A</v>
      </c>
      <c r="AM194" s="100" t="e">
        <f ca="true">+IF(AND(ISNUMBER(OFFSET('Sanitation Data'!$G$10,0,10*ROW('Sanitation Data'!G188))),'Data Summary'!DB194="Yes"),OFFSET('Sanitation Data'!$G$10,0,10*ROW('Sanitation Data'!G188)),NA())</f>
        <v>#N/A</v>
      </c>
      <c r="AN194" s="100" t="e">
        <f ca="true">+IF(AND(ISNUMBER(OFFSET('Sanitation Data'!$G$11,0,10*ROW('Sanitation Data'!G188))),'Data Summary'!DC194="Yes"),OFFSET('Sanitation Data'!$G$11,0,10*ROW('Sanitation Data'!G188)),NA())</f>
        <v>#N/A</v>
      </c>
      <c r="AO194" s="100" t="e">
        <f ca="true">+IF(AND(ISNUMBER(OFFSET('Sanitation Data'!$G$12,0,10*ROW('Sanitation Data'!G188))),'Data Summary'!DD194="Yes"),OFFSET('Sanitation Data'!$G$12,0,10*ROW('Sanitation Data'!G188)),NA())</f>
        <v>#N/A</v>
      </c>
      <c r="AP194" s="100" t="e">
        <f ca="true">+IF(AND(ISNUMBER(OFFSET('Sanitation Data'!$H$4,0,10*ROW('Sanitation Data'!H188))),'Data Summary'!DE194="Yes"),100-OFFSET('Sanitation Data'!$H$4,0,10*ROW('Sanitation Data'!H188)),NA())</f>
        <v>#N/A</v>
      </c>
      <c r="AQ194" s="100" t="e">
        <f ca="true">+IF(AND(ISNUMBER(OFFSET('Sanitation Data'!$H$6,0,10*ROW('Sanitation Data'!H188))),'Data Summary'!DF194="Yes"),OFFSET('Sanitation Data'!$H$6,0,10*ROW('Sanitation Data'!H188)),NA())</f>
        <v>#N/A</v>
      </c>
      <c r="AR194" s="100" t="e">
        <f ca="true">+IF(AND(ISNUMBER(OFFSET('Sanitation Data'!$H$10,0,10*ROW('Sanitation Data'!H188))),'Data Summary'!DG194="Yes"),OFFSET('Sanitation Data'!$H$10,0,10*ROW('Sanitation Data'!H188)),NA())</f>
        <v>#N/A</v>
      </c>
      <c r="AS194" s="100" t="e">
        <f ca="true">+IF(AND(ISNUMBER(OFFSET('Sanitation Data'!$H$11,0,10*ROW('Sanitation Data'!H188))),'Data Summary'!DH194="Yes"),OFFSET('Sanitation Data'!$H$11,0,10*ROW('Sanitation Data'!H188)),NA())</f>
        <v>#N/A</v>
      </c>
      <c r="AT194" s="100" t="e">
        <f ca="true">+IF(AND(ISNUMBER(OFFSET('Sanitation Data'!$H$12,0,10*ROW('Sanitation Data'!H188))),'Data Summary'!DI194="Yes"),OFFSET('Sanitation Data'!$H$12,0,10*ROW('Sanitation Data'!H188)),NA())</f>
        <v>#N/A</v>
      </c>
      <c r="AU194" s="100" t="e">
        <f ca="true">+IF(AND(ISNUMBER(OFFSET('Sanitation Data'!$I$4,0,10*ROW('Sanitation Data'!I188))),'Data Summary'!DJ194="Yes"),100-OFFSET('Sanitation Data'!$I$4,0,10*ROW('Sanitation Data'!I188)),NA())</f>
        <v>#N/A</v>
      </c>
      <c r="AV194" s="100" t="e">
        <f ca="true">+IF(AND(ISNUMBER(OFFSET('Sanitation Data'!$I$6,0,10*ROW('Sanitation Data'!I188))),'Data Summary'!DK194="Yes"),OFFSET('Sanitation Data'!$I$6,0,10*ROW('Sanitation Data'!I188)),NA())</f>
        <v>#N/A</v>
      </c>
      <c r="AW194" s="100" t="e">
        <f ca="true">+IF(AND(ISNUMBER(OFFSET('Sanitation Data'!$I$10,0,10*ROW('Sanitation Data'!I188))),'Data Summary'!DL194="Yes"),OFFSET('Sanitation Data'!$I$10,0,10*ROW('Sanitation Data'!I188)),NA())</f>
        <v>#N/A</v>
      </c>
      <c r="AX194" s="100" t="e">
        <f ca="true">+IF(AND(ISNUMBER(OFFSET('Sanitation Data'!$I$11,0,10*ROW('Sanitation Data'!I188))),'Data Summary'!DM194="Yes"),OFFSET('Sanitation Data'!$I$11,0,10*ROW('Sanitation Data'!I188)),NA())</f>
        <v>#N/A</v>
      </c>
      <c r="AY194" s="100" t="e">
        <f ca="true">+IF(AND(ISNUMBER(OFFSET('Sanitation Data'!$I$12,0,10*ROW('Sanitation Data'!I188))),'Data Summary'!DN194="Yes"),OFFSET('Sanitation Data'!$I$12,0,10*ROW('Sanitation Data'!I188)),NA())</f>
        <v>#N/A</v>
      </c>
      <c r="AZ194" s="101" t="e">
        <f ca="true">+IF(AND(ISNUMBER(OFFSET('Hygiene Data'!$D$5,0,10*ROW('Hygiene Data'!D188))),'Data Summary'!DO194="Yes"),OFFSET('Hygiene Data'!$D$5,0,10*ROW('Hygiene Data'!D188)),NA())</f>
        <v>#N/A</v>
      </c>
      <c r="BA194" s="101" t="e">
        <f ca="true">+IF(AND(ISNUMBER(OFFSET('Hygiene Data'!$D$7,0,10*ROW('Hygiene Data'!D188))),'Data Summary'!DP194="Yes"),OFFSET('Hygiene Data'!$D$7,0,10*ROW('Hygiene Data'!D188)),NA())</f>
        <v>#N/A</v>
      </c>
      <c r="BB194" s="101" t="e">
        <f ca="true">+IF(AND(ISNUMBER(OFFSET('Hygiene Data'!$D$9,0,10*ROW('Hygiene Data'!D188))),'Data Summary'!DQ194="Yes"),OFFSET('Hygiene Data'!$D$9,0,10*ROW('Hygiene Data'!D188)),NA())</f>
        <v>#N/A</v>
      </c>
      <c r="BC194" s="101" t="e">
        <f ca="true">+IF(AND(ISNUMBER(OFFSET('Hygiene Data'!$E$5,0,10*ROW('Hygiene Data'!E188))),'Data Summary'!DR194="Yes"),OFFSET('Hygiene Data'!$E$5,0,10*ROW('Hygiene Data'!E188)),NA())</f>
        <v>#N/A</v>
      </c>
      <c r="BD194" s="101" t="e">
        <f ca="true">+IF(AND(ISNUMBER(OFFSET('Hygiene Data'!$E$7,0,10*ROW('Hygiene Data'!E188))),'Data Summary'!DS194="Yes"),OFFSET('Hygiene Data'!$E$7,0,10*ROW('Hygiene Data'!E188)),NA())</f>
        <v>#N/A</v>
      </c>
      <c r="BE194" s="101" t="e">
        <f ca="true">+IF(AND(ISNUMBER(OFFSET('Hygiene Data'!$E$9,0,10*ROW('Hygiene Data'!E188))),'Data Summary'!DT194="Yes"),OFFSET('Hygiene Data'!$E$9,0,10*ROW('Hygiene Data'!E188)),NA())</f>
        <v>#N/A</v>
      </c>
      <c r="BF194" s="101" t="e">
        <f ca="true">+IF(AND(ISNUMBER(OFFSET('Hygiene Data'!$F$5,0,10*ROW('Hygiene Data'!F188))),'Data Summary'!DU194="Yes"),OFFSET('Hygiene Data'!$F$5,0,10*ROW('Hygiene Data'!F188)),NA())</f>
        <v>#N/A</v>
      </c>
      <c r="BG194" s="101" t="e">
        <f ca="true">+IF(AND(ISNUMBER(OFFSET('Hygiene Data'!$F$7,0,10*ROW('Hygiene Data'!F188))),'Data Summary'!DV194="Yes"),OFFSET('Hygiene Data'!$F$7,0,10*ROW('Hygiene Data'!F188)),NA())</f>
        <v>#N/A</v>
      </c>
      <c r="BH194" s="101" t="e">
        <f ca="true">+IF(AND(ISNUMBER(OFFSET('Hygiene Data'!$F$9,0,10*ROW('Hygiene Data'!F188))),'Data Summary'!DW194="Yes"),OFFSET('Hygiene Data'!$F$9,0,10*ROW('Hygiene Data'!F188)),NA())</f>
        <v>#N/A</v>
      </c>
      <c r="BI194" s="101" t="e">
        <f ca="true">+IF(AND(ISNUMBER(OFFSET('Hygiene Data'!$G$5,0,10*ROW('Hygiene Data'!G188))),'Data Summary'!DX194="Yes"),OFFSET('Hygiene Data'!$G$5,0,10*ROW('Hygiene Data'!G188)),NA())</f>
        <v>#N/A</v>
      </c>
      <c r="BJ194" s="101" t="e">
        <f ca="true">+IF(AND(ISNUMBER(OFFSET('Hygiene Data'!$G$7,0,10*ROW('Hygiene Data'!G188))),'Data Summary'!DY194="Yes"),OFFSET('Hygiene Data'!$G$7,0,10*ROW('Hygiene Data'!G188)),NA())</f>
        <v>#N/A</v>
      </c>
      <c r="BK194" s="101" t="e">
        <f ca="true">+IF(AND(ISNUMBER(OFFSET('Hygiene Data'!$G$9,0,10*ROW('Hygiene Data'!G188))),'Data Summary'!DZ194="Yes"),OFFSET('Hygiene Data'!$G$9,0,10*ROW('Hygiene Data'!G188)),NA())</f>
        <v>#N/A</v>
      </c>
      <c r="BL194" s="101" t="e">
        <f ca="true">+IF(AND(ISNUMBER(OFFSET('Hygiene Data'!$H$5,0,10*ROW('Hygiene Data'!H188))),'Data Summary'!EA194="Yes"),OFFSET('Hygiene Data'!$H$5,0,10*ROW('Hygiene Data'!H188)),NA())</f>
        <v>#N/A</v>
      </c>
      <c r="BM194" s="101" t="e">
        <f ca="true">+IF(AND(ISNUMBER(OFFSET('Hygiene Data'!$H$7,0,10*ROW('Hygiene Data'!H188))),'Data Summary'!EB194="Yes"),OFFSET('Hygiene Data'!$H$7,0,10*ROW('Hygiene Data'!H188)),NA())</f>
        <v>#N/A</v>
      </c>
      <c r="BN194" s="101" t="e">
        <f ca="true">+IF(AND(ISNUMBER(OFFSET('Hygiene Data'!$H$9,0,10*ROW('Hygiene Data'!H188))),'Data Summary'!EC194="Yes"),OFFSET('Hygiene Data'!$H$9,0,10*ROW('Hygiene Data'!H188)),NA())</f>
        <v>#N/A</v>
      </c>
      <c r="BO194" s="101" t="e">
        <f ca="true">+IF(AND(ISNUMBER(OFFSET('Hygiene Data'!$I$5,0,10*ROW('Hygiene Data'!I188))),'Data Summary'!ED194="Yes"),OFFSET('Hygiene Data'!$I$5,0,10*ROW('Hygiene Data'!I188)),NA())</f>
        <v>#N/A</v>
      </c>
      <c r="BP194" s="101" t="e">
        <f ca="true">+IF(AND(ISNUMBER(OFFSET('Hygiene Data'!$I$7,0,10*ROW('Hygiene Data'!I188))),'Data Summary'!EE194="Yes"),OFFSET('Hygiene Data'!$I$7,0,10*ROW('Hygiene Data'!I188)),NA())</f>
        <v>#N/A</v>
      </c>
      <c r="BQ194" s="101" t="e">
        <f ca="true">+IF(AND(ISNUMBER(OFFSET('Hygiene Data'!$I$9,0,10*ROW('Hygiene Data'!I188))),'Data Summary'!EF194="Yes"),OFFSET('Hygiene Data'!$I$9,0,10*ROW('Hygiene Data'!I188)),NA())</f>
        <v>#N/A</v>
      </c>
    </row>
    <row xmlns:x14ac="http://schemas.microsoft.com/office/spreadsheetml/2009/9/ac" r="195" x14ac:dyDescent="0.2">
      <c r="A195" s="362" t="e">
        <f ca="true">+RIGHT('Data Summary'!A195,LEN('Data Summary'!A195)-9)</f>
        <v>#VALUE!</v>
      </c>
      <c r="B195" s="38" t="str">
        <f ca="true">+IF(ISTEXT('Data Summary'!B195),'Data Summary'!B195,"")</f>
        <v/>
      </c>
      <c r="C195" s="361" t="e">
        <f ca="true">+VALUE('Data Summary'!C195)</f>
        <v>#VALUE!</v>
      </c>
      <c r="D195" s="99" t="e">
        <f ca="true">+IF(AND(ISNUMBER(OFFSET('Water Data'!$D$4,0,10*ROW('Water Data'!D189))),'Data Summary'!BS195="Yes"),100-OFFSET('Water Data'!$D$4,0,10*ROW('Water Data'!D189)),NA())</f>
        <v>#N/A</v>
      </c>
      <c r="E195" s="99" t="e">
        <f ca="true">+IF(AND(ISNUMBER(OFFSET('Water Data'!$D$6,0,10*ROW('Water Data'!D189))),'Data Summary'!BT195="Yes"),OFFSET('Water Data'!$D$6,0,10*ROW('Water Data'!D189)),NA())</f>
        <v>#N/A</v>
      </c>
      <c r="F195" s="99" t="e">
        <f ca="true">+IF(AND(ISNUMBER(OFFSET('Water Data'!$D$9,0,10*ROW('Water Data'!D189))),'Data Summary'!BU195="Yes"),OFFSET('Water Data'!$D$9,0,10*ROW('Water Data'!D189)),NA())</f>
        <v>#N/A</v>
      </c>
      <c r="G195" s="99" t="e">
        <f ca="true">+IF(AND(ISNUMBER(OFFSET('Water Data'!$E$4,0,10*ROW('Water Data'!E189))),'Data Summary'!BV195="Yes"),100-OFFSET('Water Data'!$E$4,0,10*ROW('Water Data'!E189)),NA())</f>
        <v>#N/A</v>
      </c>
      <c r="H195" s="99" t="e">
        <f ca="true">+IF(AND(ISNUMBER(OFFSET('Water Data'!$E$6,0,10*ROW('Water Data'!E189))),'Data Summary'!BW195="Yes"),OFFSET('Water Data'!$E$6,0,10*ROW('Water Data'!E189)),NA())</f>
        <v>#N/A</v>
      </c>
      <c r="I195" s="99" t="e">
        <f ca="true">+IF(AND(ISNUMBER(OFFSET('Water Data'!$E$9,0,10*ROW('Water Data'!E189))),'Data Summary'!BX195="Yes"),OFFSET('Water Data'!$E$9,0,10*ROW('Water Data'!E189)),NA())</f>
        <v>#N/A</v>
      </c>
      <c r="J195" s="99" t="e">
        <f ca="true">+IF(AND(ISNUMBER(OFFSET('Water Data'!$F$4,0,10*ROW('Water Data'!F189))),'Data Summary'!BY195="Yes"),100-OFFSET('Water Data'!$F$4,0,10*ROW('Water Data'!F189)),NA())</f>
        <v>#N/A</v>
      </c>
      <c r="K195" s="99" t="e">
        <f ca="true">+IF(AND(ISNUMBER(OFFSET('Water Data'!$F$6,0,10*ROW('Water Data'!F189))),'Data Summary'!BZ195="Yes"),OFFSET('Water Data'!$F$6,0,10*ROW('Water Data'!F189)),NA())</f>
        <v>#N/A</v>
      </c>
      <c r="L195" s="99" t="e">
        <f ca="true">+IF(AND(ISNUMBER(OFFSET('Water Data'!$F$9,0,10*ROW('Water Data'!F189))),'Data Summary'!CA195="Yes"),OFFSET('Water Data'!$F$9,0,10*ROW('Water Data'!F189)),NA())</f>
        <v>#N/A</v>
      </c>
      <c r="M195" s="99" t="e">
        <f ca="true">+IF(AND(ISNUMBER(OFFSET('Water Data'!$G$4,0,10*ROW('Water Data'!G189))),'Data Summary'!CB195="Yes"),100-OFFSET('Water Data'!$G$4,0,10*ROW('Water Data'!G189)),NA())</f>
        <v>#N/A</v>
      </c>
      <c r="N195" s="99" t="e">
        <f ca="true">+IF(AND(ISNUMBER(OFFSET('Water Data'!$G$6,0,10*ROW('Water Data'!G189))),'Data Summary'!CC195="Yes"),OFFSET('Water Data'!$G$6,0,10*ROW('Water Data'!G189)),NA())</f>
        <v>#N/A</v>
      </c>
      <c r="O195" s="99" t="e">
        <f ca="true">+IF(AND(ISNUMBER(OFFSET('Water Data'!$G$9,0,10*ROW('Water Data'!G189))),'Data Summary'!CD195="Yes"),OFFSET('Water Data'!$G$9,0,10*ROW('Water Data'!G189)),NA())</f>
        <v>#N/A</v>
      </c>
      <c r="P195" s="99" t="e">
        <f ca="true">+IF(AND(ISNUMBER(OFFSET('Water Data'!$H$4,0,10*ROW('Water Data'!H189))),'Data Summary'!CE195="Yes"),100-OFFSET('Water Data'!$H$4,0,10*ROW('Water Data'!H189)),NA())</f>
        <v>#N/A</v>
      </c>
      <c r="Q195" s="99" t="e">
        <f ca="true">+IF(AND(ISNUMBER(OFFSET('Water Data'!$H$6,0,10*ROW('Water Data'!H189))),'Data Summary'!CF195="Yes"),OFFSET('Water Data'!$H$6,0,10*ROW('Water Data'!H189)),NA())</f>
        <v>#N/A</v>
      </c>
      <c r="R195" s="99" t="e">
        <f ca="true">+IF(AND(ISNUMBER(OFFSET('Water Data'!$H$9,0,10*ROW('Water Data'!H189))),'Data Summary'!CG195="Yes"),OFFSET('Water Data'!$H$9,0,10*ROW('Water Data'!H189)),NA())</f>
        <v>#N/A</v>
      </c>
      <c r="S195" s="99" t="e">
        <f ca="true">+IF(AND(ISNUMBER(OFFSET('Water Data'!$I$4,0,10*ROW('Water Data'!I189))),'Data Summary'!CH195="Yes"),100-OFFSET('Water Data'!$I$4,0,10*ROW('Water Data'!I189)),NA())</f>
        <v>#N/A</v>
      </c>
      <c r="T195" s="99" t="e">
        <f ca="true">+IF(AND(ISNUMBER(OFFSET('Water Data'!$I$6,0,10*ROW('Water Data'!I189))),'Data Summary'!CI195="Yes"),OFFSET('Water Data'!$I$6,0,10*ROW('Water Data'!I189)),NA())</f>
        <v>#N/A</v>
      </c>
      <c r="U195" s="99" t="e">
        <f ca="true">+IF(AND(ISNUMBER(OFFSET('Water Data'!$I$9,0,10*ROW('Water Data'!I189))),'Data Summary'!CJ195="Yes"),OFFSET('Water Data'!$I$9,0,10*ROW('Water Data'!I189)),NA())</f>
        <v>#N/A</v>
      </c>
      <c r="V195" s="100" t="e">
        <f ca="true">+IF(AND(ISNUMBER(OFFSET('Sanitation Data'!$D$4,0,10*ROW('Sanitation Data'!D189))),'Data Summary'!CK195="Yes"),100-OFFSET('Sanitation Data'!$D$4,0,10*ROW('Sanitation Data'!D189)),NA())</f>
        <v>#N/A</v>
      </c>
      <c r="W195" s="100" t="e">
        <f ca="true">+IF(AND(ISNUMBER(OFFSET('Sanitation Data'!$D$6,0,10*ROW('Sanitation Data'!D189))),'Data Summary'!CL195="Yes"),OFFSET('Sanitation Data'!$D$6,0,10*ROW('Sanitation Data'!D189)),NA())</f>
        <v>#N/A</v>
      </c>
      <c r="X195" s="100" t="e">
        <f ca="true">+IF(AND(ISNUMBER(OFFSET('Sanitation Data'!$D$10,0,10*ROW('Sanitation Data'!D189))),'Data Summary'!CM195="Yes"),OFFSET('Sanitation Data'!$D$10,0,10*ROW('Sanitation Data'!D189)),NA())</f>
        <v>#N/A</v>
      </c>
      <c r="Y195" s="100" t="e">
        <f ca="true">+IF(AND(ISNUMBER(OFFSET('Sanitation Data'!$D$11,0,10*ROW('Sanitation Data'!D189))),'Data Summary'!CN195="Yes"),OFFSET('Sanitation Data'!$D$11,0,10*ROW('Sanitation Data'!D189)),NA())</f>
        <v>#N/A</v>
      </c>
      <c r="Z195" s="100" t="e">
        <f ca="true">+IF(AND(ISNUMBER(OFFSET('Sanitation Data'!$D$12,0,10*ROW('Sanitation Data'!D189))),'Data Summary'!CO195="Yes"),OFFSET('Sanitation Data'!$D$12,0,10*ROW('Sanitation Data'!D189)),NA())</f>
        <v>#N/A</v>
      </c>
      <c r="AA195" s="100" t="e">
        <f ca="true">+IF(AND(ISNUMBER(OFFSET('Sanitation Data'!$E$4,0,10*ROW('Sanitation Data'!E189))),'Data Summary'!CP195="Yes"),100-OFFSET('Sanitation Data'!$E$4,0,10*ROW('Sanitation Data'!E189)),NA())</f>
        <v>#N/A</v>
      </c>
      <c r="AB195" s="100" t="e">
        <f ca="true">+IF(AND(ISNUMBER(OFFSET('Sanitation Data'!$E$6,0,10*ROW('Sanitation Data'!E189))),'Data Summary'!CQ195="Yes"),OFFSET('Sanitation Data'!$E$6,0,10*ROW('Sanitation Data'!E189)),NA())</f>
        <v>#N/A</v>
      </c>
      <c r="AC195" s="100" t="e">
        <f ca="true">+IF(AND(ISNUMBER(OFFSET('Sanitation Data'!$E$10,0,10*ROW('Sanitation Data'!E189))),'Data Summary'!CR195="Yes"),OFFSET('Sanitation Data'!$E$10,0,10*ROW('Sanitation Data'!E189)),NA())</f>
        <v>#N/A</v>
      </c>
      <c r="AD195" s="100" t="e">
        <f ca="true">+IF(AND(ISNUMBER(OFFSET('Sanitation Data'!$E$11,0,10*ROW('Sanitation Data'!E189))),'Data Summary'!CS195="Yes"),OFFSET('Sanitation Data'!$E$11,0,10*ROW('Sanitation Data'!E189)),NA())</f>
        <v>#N/A</v>
      </c>
      <c r="AE195" s="100" t="e">
        <f ca="true">+IF(AND(ISNUMBER(OFFSET('Sanitation Data'!$E$12,0,10*ROW('Sanitation Data'!E189))),'Data Summary'!CT195="Yes"),OFFSET('Sanitation Data'!$E$12,0,10*ROW('Sanitation Data'!E189)),NA())</f>
        <v>#N/A</v>
      </c>
      <c r="AF195" s="100" t="e">
        <f ca="true">+IF(AND(ISNUMBER(OFFSET('Sanitation Data'!$F$4,0,10*ROW('Sanitation Data'!F189))),'Data Summary'!CU195="Yes"),100-OFFSET('Sanitation Data'!$F$4,0,10*ROW('Sanitation Data'!F189)),NA())</f>
        <v>#N/A</v>
      </c>
      <c r="AG195" s="100" t="e">
        <f ca="true">+IF(AND(ISNUMBER(OFFSET('Sanitation Data'!$F$6,0,10*ROW('Sanitation Data'!F189))),'Data Summary'!CV195="Yes"),OFFSET('Sanitation Data'!$F$6,0,10*ROW('Sanitation Data'!F189)),NA())</f>
        <v>#N/A</v>
      </c>
      <c r="AH195" s="100" t="e">
        <f ca="true">+IF(AND(ISNUMBER(OFFSET('Sanitation Data'!$F$10,0,10*ROW('Sanitation Data'!F189))),'Data Summary'!CW195="Yes"),OFFSET('Sanitation Data'!$F$10,0,10*ROW('Sanitation Data'!F189)),NA())</f>
        <v>#N/A</v>
      </c>
      <c r="AI195" s="100" t="e">
        <f ca="true">+IF(AND(ISNUMBER(OFFSET('Sanitation Data'!$F$11,0,10*ROW('Sanitation Data'!F189))),'Data Summary'!CX195="Yes"),OFFSET('Sanitation Data'!$F$11,0,10*ROW('Sanitation Data'!F189)),NA())</f>
        <v>#N/A</v>
      </c>
      <c r="AJ195" s="100" t="e">
        <f ca="true">+IF(AND(ISNUMBER(OFFSET('Sanitation Data'!$F$12,0,10*ROW('Sanitation Data'!F189))),'Data Summary'!CY195="Yes"),OFFSET('Sanitation Data'!$F$12,0,10*ROW('Sanitation Data'!F189)),NA())</f>
        <v>#N/A</v>
      </c>
      <c r="AK195" s="100" t="e">
        <f ca="true">+IF(AND(ISNUMBER(OFFSET('Sanitation Data'!$G$4,0,10*ROW('Sanitation Data'!G189))),'Data Summary'!CZ195="Yes"),100-OFFSET('Sanitation Data'!$G$4,0,10*ROW('Sanitation Data'!G189)),NA())</f>
        <v>#N/A</v>
      </c>
      <c r="AL195" s="100" t="e">
        <f ca="true">+IF(AND(ISNUMBER(OFFSET('Sanitation Data'!$G$6,0,10*ROW('Sanitation Data'!G189))),'Data Summary'!DA195="Yes"),OFFSET('Sanitation Data'!$G$6,0,10*ROW('Sanitation Data'!G189)),NA())</f>
        <v>#N/A</v>
      </c>
      <c r="AM195" s="100" t="e">
        <f ca="true">+IF(AND(ISNUMBER(OFFSET('Sanitation Data'!$G$10,0,10*ROW('Sanitation Data'!G189))),'Data Summary'!DB195="Yes"),OFFSET('Sanitation Data'!$G$10,0,10*ROW('Sanitation Data'!G189)),NA())</f>
        <v>#N/A</v>
      </c>
      <c r="AN195" s="100" t="e">
        <f ca="true">+IF(AND(ISNUMBER(OFFSET('Sanitation Data'!$G$11,0,10*ROW('Sanitation Data'!G189))),'Data Summary'!DC195="Yes"),OFFSET('Sanitation Data'!$G$11,0,10*ROW('Sanitation Data'!G189)),NA())</f>
        <v>#N/A</v>
      </c>
      <c r="AO195" s="100" t="e">
        <f ca="true">+IF(AND(ISNUMBER(OFFSET('Sanitation Data'!$G$12,0,10*ROW('Sanitation Data'!G189))),'Data Summary'!DD195="Yes"),OFFSET('Sanitation Data'!$G$12,0,10*ROW('Sanitation Data'!G189)),NA())</f>
        <v>#N/A</v>
      </c>
      <c r="AP195" s="100" t="e">
        <f ca="true">+IF(AND(ISNUMBER(OFFSET('Sanitation Data'!$H$4,0,10*ROW('Sanitation Data'!H189))),'Data Summary'!DE195="Yes"),100-OFFSET('Sanitation Data'!$H$4,0,10*ROW('Sanitation Data'!H189)),NA())</f>
        <v>#N/A</v>
      </c>
      <c r="AQ195" s="100" t="e">
        <f ca="true">+IF(AND(ISNUMBER(OFFSET('Sanitation Data'!$H$6,0,10*ROW('Sanitation Data'!H189))),'Data Summary'!DF195="Yes"),OFFSET('Sanitation Data'!$H$6,0,10*ROW('Sanitation Data'!H189)),NA())</f>
        <v>#N/A</v>
      </c>
      <c r="AR195" s="100" t="e">
        <f ca="true">+IF(AND(ISNUMBER(OFFSET('Sanitation Data'!$H$10,0,10*ROW('Sanitation Data'!H189))),'Data Summary'!DG195="Yes"),OFFSET('Sanitation Data'!$H$10,0,10*ROW('Sanitation Data'!H189)),NA())</f>
        <v>#N/A</v>
      </c>
      <c r="AS195" s="100" t="e">
        <f ca="true">+IF(AND(ISNUMBER(OFFSET('Sanitation Data'!$H$11,0,10*ROW('Sanitation Data'!H189))),'Data Summary'!DH195="Yes"),OFFSET('Sanitation Data'!$H$11,0,10*ROW('Sanitation Data'!H189)),NA())</f>
        <v>#N/A</v>
      </c>
      <c r="AT195" s="100" t="e">
        <f ca="true">+IF(AND(ISNUMBER(OFFSET('Sanitation Data'!$H$12,0,10*ROW('Sanitation Data'!H189))),'Data Summary'!DI195="Yes"),OFFSET('Sanitation Data'!$H$12,0,10*ROW('Sanitation Data'!H189)),NA())</f>
        <v>#N/A</v>
      </c>
      <c r="AU195" s="100" t="e">
        <f ca="true">+IF(AND(ISNUMBER(OFFSET('Sanitation Data'!$I$4,0,10*ROW('Sanitation Data'!I189))),'Data Summary'!DJ195="Yes"),100-OFFSET('Sanitation Data'!$I$4,0,10*ROW('Sanitation Data'!I189)),NA())</f>
        <v>#N/A</v>
      </c>
      <c r="AV195" s="100" t="e">
        <f ca="true">+IF(AND(ISNUMBER(OFFSET('Sanitation Data'!$I$6,0,10*ROW('Sanitation Data'!I189))),'Data Summary'!DK195="Yes"),OFFSET('Sanitation Data'!$I$6,0,10*ROW('Sanitation Data'!I189)),NA())</f>
        <v>#N/A</v>
      </c>
      <c r="AW195" s="100" t="e">
        <f ca="true">+IF(AND(ISNUMBER(OFFSET('Sanitation Data'!$I$10,0,10*ROW('Sanitation Data'!I189))),'Data Summary'!DL195="Yes"),OFFSET('Sanitation Data'!$I$10,0,10*ROW('Sanitation Data'!I189)),NA())</f>
        <v>#N/A</v>
      </c>
      <c r="AX195" s="100" t="e">
        <f ca="true">+IF(AND(ISNUMBER(OFFSET('Sanitation Data'!$I$11,0,10*ROW('Sanitation Data'!I189))),'Data Summary'!DM195="Yes"),OFFSET('Sanitation Data'!$I$11,0,10*ROW('Sanitation Data'!I189)),NA())</f>
        <v>#N/A</v>
      </c>
      <c r="AY195" s="100" t="e">
        <f ca="true">+IF(AND(ISNUMBER(OFFSET('Sanitation Data'!$I$12,0,10*ROW('Sanitation Data'!I189))),'Data Summary'!DN195="Yes"),OFFSET('Sanitation Data'!$I$12,0,10*ROW('Sanitation Data'!I189)),NA())</f>
        <v>#N/A</v>
      </c>
      <c r="AZ195" s="101" t="e">
        <f ca="true">+IF(AND(ISNUMBER(OFFSET('Hygiene Data'!$D$5,0,10*ROW('Hygiene Data'!D189))),'Data Summary'!DO195="Yes"),OFFSET('Hygiene Data'!$D$5,0,10*ROW('Hygiene Data'!D189)),NA())</f>
        <v>#N/A</v>
      </c>
      <c r="BA195" s="101" t="e">
        <f ca="true">+IF(AND(ISNUMBER(OFFSET('Hygiene Data'!$D$7,0,10*ROW('Hygiene Data'!D189))),'Data Summary'!DP195="Yes"),OFFSET('Hygiene Data'!$D$7,0,10*ROW('Hygiene Data'!D189)),NA())</f>
        <v>#N/A</v>
      </c>
      <c r="BB195" s="101" t="e">
        <f ca="true">+IF(AND(ISNUMBER(OFFSET('Hygiene Data'!$D$9,0,10*ROW('Hygiene Data'!D189))),'Data Summary'!DQ195="Yes"),OFFSET('Hygiene Data'!$D$9,0,10*ROW('Hygiene Data'!D189)),NA())</f>
        <v>#N/A</v>
      </c>
      <c r="BC195" s="101" t="e">
        <f ca="true">+IF(AND(ISNUMBER(OFFSET('Hygiene Data'!$E$5,0,10*ROW('Hygiene Data'!E189))),'Data Summary'!DR195="Yes"),OFFSET('Hygiene Data'!$E$5,0,10*ROW('Hygiene Data'!E189)),NA())</f>
        <v>#N/A</v>
      </c>
      <c r="BD195" s="101" t="e">
        <f ca="true">+IF(AND(ISNUMBER(OFFSET('Hygiene Data'!$E$7,0,10*ROW('Hygiene Data'!E189))),'Data Summary'!DS195="Yes"),OFFSET('Hygiene Data'!$E$7,0,10*ROW('Hygiene Data'!E189)),NA())</f>
        <v>#N/A</v>
      </c>
      <c r="BE195" s="101" t="e">
        <f ca="true">+IF(AND(ISNUMBER(OFFSET('Hygiene Data'!$E$9,0,10*ROW('Hygiene Data'!E189))),'Data Summary'!DT195="Yes"),OFFSET('Hygiene Data'!$E$9,0,10*ROW('Hygiene Data'!E189)),NA())</f>
        <v>#N/A</v>
      </c>
      <c r="BF195" s="101" t="e">
        <f ca="true">+IF(AND(ISNUMBER(OFFSET('Hygiene Data'!$F$5,0,10*ROW('Hygiene Data'!F189))),'Data Summary'!DU195="Yes"),OFFSET('Hygiene Data'!$F$5,0,10*ROW('Hygiene Data'!F189)),NA())</f>
        <v>#N/A</v>
      </c>
      <c r="BG195" s="101" t="e">
        <f ca="true">+IF(AND(ISNUMBER(OFFSET('Hygiene Data'!$F$7,0,10*ROW('Hygiene Data'!F189))),'Data Summary'!DV195="Yes"),OFFSET('Hygiene Data'!$F$7,0,10*ROW('Hygiene Data'!F189)),NA())</f>
        <v>#N/A</v>
      </c>
      <c r="BH195" s="101" t="e">
        <f ca="true">+IF(AND(ISNUMBER(OFFSET('Hygiene Data'!$F$9,0,10*ROW('Hygiene Data'!F189))),'Data Summary'!DW195="Yes"),OFFSET('Hygiene Data'!$F$9,0,10*ROW('Hygiene Data'!F189)),NA())</f>
        <v>#N/A</v>
      </c>
      <c r="BI195" s="101" t="e">
        <f ca="true">+IF(AND(ISNUMBER(OFFSET('Hygiene Data'!$G$5,0,10*ROW('Hygiene Data'!G189))),'Data Summary'!DX195="Yes"),OFFSET('Hygiene Data'!$G$5,0,10*ROW('Hygiene Data'!G189)),NA())</f>
        <v>#N/A</v>
      </c>
      <c r="BJ195" s="101" t="e">
        <f ca="true">+IF(AND(ISNUMBER(OFFSET('Hygiene Data'!$G$7,0,10*ROW('Hygiene Data'!G189))),'Data Summary'!DY195="Yes"),OFFSET('Hygiene Data'!$G$7,0,10*ROW('Hygiene Data'!G189)),NA())</f>
        <v>#N/A</v>
      </c>
      <c r="BK195" s="101" t="e">
        <f ca="true">+IF(AND(ISNUMBER(OFFSET('Hygiene Data'!$G$9,0,10*ROW('Hygiene Data'!G189))),'Data Summary'!DZ195="Yes"),OFFSET('Hygiene Data'!$G$9,0,10*ROW('Hygiene Data'!G189)),NA())</f>
        <v>#N/A</v>
      </c>
      <c r="BL195" s="101" t="e">
        <f ca="true">+IF(AND(ISNUMBER(OFFSET('Hygiene Data'!$H$5,0,10*ROW('Hygiene Data'!H189))),'Data Summary'!EA195="Yes"),OFFSET('Hygiene Data'!$H$5,0,10*ROW('Hygiene Data'!H189)),NA())</f>
        <v>#N/A</v>
      </c>
      <c r="BM195" s="101" t="e">
        <f ca="true">+IF(AND(ISNUMBER(OFFSET('Hygiene Data'!$H$7,0,10*ROW('Hygiene Data'!H189))),'Data Summary'!EB195="Yes"),OFFSET('Hygiene Data'!$H$7,0,10*ROW('Hygiene Data'!H189)),NA())</f>
        <v>#N/A</v>
      </c>
      <c r="BN195" s="101" t="e">
        <f ca="true">+IF(AND(ISNUMBER(OFFSET('Hygiene Data'!$H$9,0,10*ROW('Hygiene Data'!H189))),'Data Summary'!EC195="Yes"),OFFSET('Hygiene Data'!$H$9,0,10*ROW('Hygiene Data'!H189)),NA())</f>
        <v>#N/A</v>
      </c>
      <c r="BO195" s="101" t="e">
        <f ca="true">+IF(AND(ISNUMBER(OFFSET('Hygiene Data'!$I$5,0,10*ROW('Hygiene Data'!I189))),'Data Summary'!ED195="Yes"),OFFSET('Hygiene Data'!$I$5,0,10*ROW('Hygiene Data'!I189)),NA())</f>
        <v>#N/A</v>
      </c>
      <c r="BP195" s="101" t="e">
        <f ca="true">+IF(AND(ISNUMBER(OFFSET('Hygiene Data'!$I$7,0,10*ROW('Hygiene Data'!I189))),'Data Summary'!EE195="Yes"),OFFSET('Hygiene Data'!$I$7,0,10*ROW('Hygiene Data'!I189)),NA())</f>
        <v>#N/A</v>
      </c>
      <c r="BQ195" s="101" t="e">
        <f ca="true">+IF(AND(ISNUMBER(OFFSET('Hygiene Data'!$I$9,0,10*ROW('Hygiene Data'!I189))),'Data Summary'!EF195="Yes"),OFFSET('Hygiene Data'!$I$9,0,10*ROW('Hygiene Data'!I189)),NA())</f>
        <v>#N/A</v>
      </c>
    </row>
    <row xmlns:x14ac="http://schemas.microsoft.com/office/spreadsheetml/2009/9/ac" r="196" x14ac:dyDescent="0.2">
      <c r="A196" s="362" t="e">
        <f ca="true">+RIGHT('Data Summary'!A196,LEN('Data Summary'!A196)-9)</f>
        <v>#VALUE!</v>
      </c>
      <c r="B196" s="38" t="str">
        <f ca="true">+IF(ISTEXT('Data Summary'!B196),'Data Summary'!B196,"")</f>
        <v/>
      </c>
      <c r="C196" s="361" t="e">
        <f ca="true">+VALUE('Data Summary'!C196)</f>
        <v>#VALUE!</v>
      </c>
      <c r="D196" s="99" t="e">
        <f ca="true">+IF(AND(ISNUMBER(OFFSET('Water Data'!$D$4,0,10*ROW('Water Data'!D190))),'Data Summary'!BS196="Yes"),100-OFFSET('Water Data'!$D$4,0,10*ROW('Water Data'!D190)),NA())</f>
        <v>#N/A</v>
      </c>
      <c r="E196" s="99" t="e">
        <f ca="true">+IF(AND(ISNUMBER(OFFSET('Water Data'!$D$6,0,10*ROW('Water Data'!D190))),'Data Summary'!BT196="Yes"),OFFSET('Water Data'!$D$6,0,10*ROW('Water Data'!D190)),NA())</f>
        <v>#N/A</v>
      </c>
      <c r="F196" s="99" t="e">
        <f ca="true">+IF(AND(ISNUMBER(OFFSET('Water Data'!$D$9,0,10*ROW('Water Data'!D190))),'Data Summary'!BU196="Yes"),OFFSET('Water Data'!$D$9,0,10*ROW('Water Data'!D190)),NA())</f>
        <v>#N/A</v>
      </c>
      <c r="G196" s="99" t="e">
        <f ca="true">+IF(AND(ISNUMBER(OFFSET('Water Data'!$E$4,0,10*ROW('Water Data'!E190))),'Data Summary'!BV196="Yes"),100-OFFSET('Water Data'!$E$4,0,10*ROW('Water Data'!E190)),NA())</f>
        <v>#N/A</v>
      </c>
      <c r="H196" s="99" t="e">
        <f ca="true">+IF(AND(ISNUMBER(OFFSET('Water Data'!$E$6,0,10*ROW('Water Data'!E190))),'Data Summary'!BW196="Yes"),OFFSET('Water Data'!$E$6,0,10*ROW('Water Data'!E190)),NA())</f>
        <v>#N/A</v>
      </c>
      <c r="I196" s="99" t="e">
        <f ca="true">+IF(AND(ISNUMBER(OFFSET('Water Data'!$E$9,0,10*ROW('Water Data'!E190))),'Data Summary'!BX196="Yes"),OFFSET('Water Data'!$E$9,0,10*ROW('Water Data'!E190)),NA())</f>
        <v>#N/A</v>
      </c>
      <c r="J196" s="99" t="e">
        <f ca="true">+IF(AND(ISNUMBER(OFFSET('Water Data'!$F$4,0,10*ROW('Water Data'!F190))),'Data Summary'!BY196="Yes"),100-OFFSET('Water Data'!$F$4,0,10*ROW('Water Data'!F190)),NA())</f>
        <v>#N/A</v>
      </c>
      <c r="K196" s="99" t="e">
        <f ca="true">+IF(AND(ISNUMBER(OFFSET('Water Data'!$F$6,0,10*ROW('Water Data'!F190))),'Data Summary'!BZ196="Yes"),OFFSET('Water Data'!$F$6,0,10*ROW('Water Data'!F190)),NA())</f>
        <v>#N/A</v>
      </c>
      <c r="L196" s="99" t="e">
        <f ca="true">+IF(AND(ISNUMBER(OFFSET('Water Data'!$F$9,0,10*ROW('Water Data'!F190))),'Data Summary'!CA196="Yes"),OFFSET('Water Data'!$F$9,0,10*ROW('Water Data'!F190)),NA())</f>
        <v>#N/A</v>
      </c>
      <c r="M196" s="99" t="e">
        <f ca="true">+IF(AND(ISNUMBER(OFFSET('Water Data'!$G$4,0,10*ROW('Water Data'!G190))),'Data Summary'!CB196="Yes"),100-OFFSET('Water Data'!$G$4,0,10*ROW('Water Data'!G190)),NA())</f>
        <v>#N/A</v>
      </c>
      <c r="N196" s="99" t="e">
        <f ca="true">+IF(AND(ISNUMBER(OFFSET('Water Data'!$G$6,0,10*ROW('Water Data'!G190))),'Data Summary'!CC196="Yes"),OFFSET('Water Data'!$G$6,0,10*ROW('Water Data'!G190)),NA())</f>
        <v>#N/A</v>
      </c>
      <c r="O196" s="99" t="e">
        <f ca="true">+IF(AND(ISNUMBER(OFFSET('Water Data'!$G$9,0,10*ROW('Water Data'!G190))),'Data Summary'!CD196="Yes"),OFFSET('Water Data'!$G$9,0,10*ROW('Water Data'!G190)),NA())</f>
        <v>#N/A</v>
      </c>
      <c r="P196" s="99" t="e">
        <f ca="true">+IF(AND(ISNUMBER(OFFSET('Water Data'!$H$4,0,10*ROW('Water Data'!H190))),'Data Summary'!CE196="Yes"),100-OFFSET('Water Data'!$H$4,0,10*ROW('Water Data'!H190)),NA())</f>
        <v>#N/A</v>
      </c>
      <c r="Q196" s="99" t="e">
        <f ca="true">+IF(AND(ISNUMBER(OFFSET('Water Data'!$H$6,0,10*ROW('Water Data'!H190))),'Data Summary'!CF196="Yes"),OFFSET('Water Data'!$H$6,0,10*ROW('Water Data'!H190)),NA())</f>
        <v>#N/A</v>
      </c>
      <c r="R196" s="99" t="e">
        <f ca="true">+IF(AND(ISNUMBER(OFFSET('Water Data'!$H$9,0,10*ROW('Water Data'!H190))),'Data Summary'!CG196="Yes"),OFFSET('Water Data'!$H$9,0,10*ROW('Water Data'!H190)),NA())</f>
        <v>#N/A</v>
      </c>
      <c r="S196" s="99" t="e">
        <f ca="true">+IF(AND(ISNUMBER(OFFSET('Water Data'!$I$4,0,10*ROW('Water Data'!I190))),'Data Summary'!CH196="Yes"),100-OFFSET('Water Data'!$I$4,0,10*ROW('Water Data'!I190)),NA())</f>
        <v>#N/A</v>
      </c>
      <c r="T196" s="99" t="e">
        <f ca="true">+IF(AND(ISNUMBER(OFFSET('Water Data'!$I$6,0,10*ROW('Water Data'!I190))),'Data Summary'!CI196="Yes"),OFFSET('Water Data'!$I$6,0,10*ROW('Water Data'!I190)),NA())</f>
        <v>#N/A</v>
      </c>
      <c r="U196" s="99" t="e">
        <f ca="true">+IF(AND(ISNUMBER(OFFSET('Water Data'!$I$9,0,10*ROW('Water Data'!I190))),'Data Summary'!CJ196="Yes"),OFFSET('Water Data'!$I$9,0,10*ROW('Water Data'!I190)),NA())</f>
        <v>#N/A</v>
      </c>
      <c r="V196" s="100" t="e">
        <f ca="true">+IF(AND(ISNUMBER(OFFSET('Sanitation Data'!$D$4,0,10*ROW('Sanitation Data'!D190))),'Data Summary'!CK196="Yes"),100-OFFSET('Sanitation Data'!$D$4,0,10*ROW('Sanitation Data'!D190)),NA())</f>
        <v>#N/A</v>
      </c>
      <c r="W196" s="100" t="e">
        <f ca="true">+IF(AND(ISNUMBER(OFFSET('Sanitation Data'!$D$6,0,10*ROW('Sanitation Data'!D190))),'Data Summary'!CL196="Yes"),OFFSET('Sanitation Data'!$D$6,0,10*ROW('Sanitation Data'!D190)),NA())</f>
        <v>#N/A</v>
      </c>
      <c r="X196" s="100" t="e">
        <f ca="true">+IF(AND(ISNUMBER(OFFSET('Sanitation Data'!$D$10,0,10*ROW('Sanitation Data'!D190))),'Data Summary'!CM196="Yes"),OFFSET('Sanitation Data'!$D$10,0,10*ROW('Sanitation Data'!D190)),NA())</f>
        <v>#N/A</v>
      </c>
      <c r="Y196" s="100" t="e">
        <f ca="true">+IF(AND(ISNUMBER(OFFSET('Sanitation Data'!$D$11,0,10*ROW('Sanitation Data'!D190))),'Data Summary'!CN196="Yes"),OFFSET('Sanitation Data'!$D$11,0,10*ROW('Sanitation Data'!D190)),NA())</f>
        <v>#N/A</v>
      </c>
      <c r="Z196" s="100" t="e">
        <f ca="true">+IF(AND(ISNUMBER(OFFSET('Sanitation Data'!$D$12,0,10*ROW('Sanitation Data'!D190))),'Data Summary'!CO196="Yes"),OFFSET('Sanitation Data'!$D$12,0,10*ROW('Sanitation Data'!D190)),NA())</f>
        <v>#N/A</v>
      </c>
      <c r="AA196" s="100" t="e">
        <f ca="true">+IF(AND(ISNUMBER(OFFSET('Sanitation Data'!$E$4,0,10*ROW('Sanitation Data'!E190))),'Data Summary'!CP196="Yes"),100-OFFSET('Sanitation Data'!$E$4,0,10*ROW('Sanitation Data'!E190)),NA())</f>
        <v>#N/A</v>
      </c>
      <c r="AB196" s="100" t="e">
        <f ca="true">+IF(AND(ISNUMBER(OFFSET('Sanitation Data'!$E$6,0,10*ROW('Sanitation Data'!E190))),'Data Summary'!CQ196="Yes"),OFFSET('Sanitation Data'!$E$6,0,10*ROW('Sanitation Data'!E190)),NA())</f>
        <v>#N/A</v>
      </c>
      <c r="AC196" s="100" t="e">
        <f ca="true">+IF(AND(ISNUMBER(OFFSET('Sanitation Data'!$E$10,0,10*ROW('Sanitation Data'!E190))),'Data Summary'!CR196="Yes"),OFFSET('Sanitation Data'!$E$10,0,10*ROW('Sanitation Data'!E190)),NA())</f>
        <v>#N/A</v>
      </c>
      <c r="AD196" s="100" t="e">
        <f ca="true">+IF(AND(ISNUMBER(OFFSET('Sanitation Data'!$E$11,0,10*ROW('Sanitation Data'!E190))),'Data Summary'!CS196="Yes"),OFFSET('Sanitation Data'!$E$11,0,10*ROW('Sanitation Data'!E190)),NA())</f>
        <v>#N/A</v>
      </c>
      <c r="AE196" s="100" t="e">
        <f ca="true">+IF(AND(ISNUMBER(OFFSET('Sanitation Data'!$E$12,0,10*ROW('Sanitation Data'!E190))),'Data Summary'!CT196="Yes"),OFFSET('Sanitation Data'!$E$12,0,10*ROW('Sanitation Data'!E190)),NA())</f>
        <v>#N/A</v>
      </c>
      <c r="AF196" s="100" t="e">
        <f ca="true">+IF(AND(ISNUMBER(OFFSET('Sanitation Data'!$F$4,0,10*ROW('Sanitation Data'!F190))),'Data Summary'!CU196="Yes"),100-OFFSET('Sanitation Data'!$F$4,0,10*ROW('Sanitation Data'!F190)),NA())</f>
        <v>#N/A</v>
      </c>
      <c r="AG196" s="100" t="e">
        <f ca="true">+IF(AND(ISNUMBER(OFFSET('Sanitation Data'!$F$6,0,10*ROW('Sanitation Data'!F190))),'Data Summary'!CV196="Yes"),OFFSET('Sanitation Data'!$F$6,0,10*ROW('Sanitation Data'!F190)),NA())</f>
        <v>#N/A</v>
      </c>
      <c r="AH196" s="100" t="e">
        <f ca="true">+IF(AND(ISNUMBER(OFFSET('Sanitation Data'!$F$10,0,10*ROW('Sanitation Data'!F190))),'Data Summary'!CW196="Yes"),OFFSET('Sanitation Data'!$F$10,0,10*ROW('Sanitation Data'!F190)),NA())</f>
        <v>#N/A</v>
      </c>
      <c r="AI196" s="100" t="e">
        <f ca="true">+IF(AND(ISNUMBER(OFFSET('Sanitation Data'!$F$11,0,10*ROW('Sanitation Data'!F190))),'Data Summary'!CX196="Yes"),OFFSET('Sanitation Data'!$F$11,0,10*ROW('Sanitation Data'!F190)),NA())</f>
        <v>#N/A</v>
      </c>
      <c r="AJ196" s="100" t="e">
        <f ca="true">+IF(AND(ISNUMBER(OFFSET('Sanitation Data'!$F$12,0,10*ROW('Sanitation Data'!F190))),'Data Summary'!CY196="Yes"),OFFSET('Sanitation Data'!$F$12,0,10*ROW('Sanitation Data'!F190)),NA())</f>
        <v>#N/A</v>
      </c>
      <c r="AK196" s="100" t="e">
        <f ca="true">+IF(AND(ISNUMBER(OFFSET('Sanitation Data'!$G$4,0,10*ROW('Sanitation Data'!G190))),'Data Summary'!CZ196="Yes"),100-OFFSET('Sanitation Data'!$G$4,0,10*ROW('Sanitation Data'!G190)),NA())</f>
        <v>#N/A</v>
      </c>
      <c r="AL196" s="100" t="e">
        <f ca="true">+IF(AND(ISNUMBER(OFFSET('Sanitation Data'!$G$6,0,10*ROW('Sanitation Data'!G190))),'Data Summary'!DA196="Yes"),OFFSET('Sanitation Data'!$G$6,0,10*ROW('Sanitation Data'!G190)),NA())</f>
        <v>#N/A</v>
      </c>
      <c r="AM196" s="100" t="e">
        <f ca="true">+IF(AND(ISNUMBER(OFFSET('Sanitation Data'!$G$10,0,10*ROW('Sanitation Data'!G190))),'Data Summary'!DB196="Yes"),OFFSET('Sanitation Data'!$G$10,0,10*ROW('Sanitation Data'!G190)),NA())</f>
        <v>#N/A</v>
      </c>
      <c r="AN196" s="100" t="e">
        <f ca="true">+IF(AND(ISNUMBER(OFFSET('Sanitation Data'!$G$11,0,10*ROW('Sanitation Data'!G190))),'Data Summary'!DC196="Yes"),OFFSET('Sanitation Data'!$G$11,0,10*ROW('Sanitation Data'!G190)),NA())</f>
        <v>#N/A</v>
      </c>
      <c r="AO196" s="100" t="e">
        <f ca="true">+IF(AND(ISNUMBER(OFFSET('Sanitation Data'!$G$12,0,10*ROW('Sanitation Data'!G190))),'Data Summary'!DD196="Yes"),OFFSET('Sanitation Data'!$G$12,0,10*ROW('Sanitation Data'!G190)),NA())</f>
        <v>#N/A</v>
      </c>
      <c r="AP196" s="100" t="e">
        <f ca="true">+IF(AND(ISNUMBER(OFFSET('Sanitation Data'!$H$4,0,10*ROW('Sanitation Data'!H190))),'Data Summary'!DE196="Yes"),100-OFFSET('Sanitation Data'!$H$4,0,10*ROW('Sanitation Data'!H190)),NA())</f>
        <v>#N/A</v>
      </c>
      <c r="AQ196" s="100" t="e">
        <f ca="true">+IF(AND(ISNUMBER(OFFSET('Sanitation Data'!$H$6,0,10*ROW('Sanitation Data'!H190))),'Data Summary'!DF196="Yes"),OFFSET('Sanitation Data'!$H$6,0,10*ROW('Sanitation Data'!H190)),NA())</f>
        <v>#N/A</v>
      </c>
      <c r="AR196" s="100" t="e">
        <f ca="true">+IF(AND(ISNUMBER(OFFSET('Sanitation Data'!$H$10,0,10*ROW('Sanitation Data'!H190))),'Data Summary'!DG196="Yes"),OFFSET('Sanitation Data'!$H$10,0,10*ROW('Sanitation Data'!H190)),NA())</f>
        <v>#N/A</v>
      </c>
      <c r="AS196" s="100" t="e">
        <f ca="true">+IF(AND(ISNUMBER(OFFSET('Sanitation Data'!$H$11,0,10*ROW('Sanitation Data'!H190))),'Data Summary'!DH196="Yes"),OFFSET('Sanitation Data'!$H$11,0,10*ROW('Sanitation Data'!H190)),NA())</f>
        <v>#N/A</v>
      </c>
      <c r="AT196" s="100" t="e">
        <f ca="true">+IF(AND(ISNUMBER(OFFSET('Sanitation Data'!$H$12,0,10*ROW('Sanitation Data'!H190))),'Data Summary'!DI196="Yes"),OFFSET('Sanitation Data'!$H$12,0,10*ROW('Sanitation Data'!H190)),NA())</f>
        <v>#N/A</v>
      </c>
      <c r="AU196" s="100" t="e">
        <f ca="true">+IF(AND(ISNUMBER(OFFSET('Sanitation Data'!$I$4,0,10*ROW('Sanitation Data'!I190))),'Data Summary'!DJ196="Yes"),100-OFFSET('Sanitation Data'!$I$4,0,10*ROW('Sanitation Data'!I190)),NA())</f>
        <v>#N/A</v>
      </c>
      <c r="AV196" s="100" t="e">
        <f ca="true">+IF(AND(ISNUMBER(OFFSET('Sanitation Data'!$I$6,0,10*ROW('Sanitation Data'!I190))),'Data Summary'!DK196="Yes"),OFFSET('Sanitation Data'!$I$6,0,10*ROW('Sanitation Data'!I190)),NA())</f>
        <v>#N/A</v>
      </c>
      <c r="AW196" s="100" t="e">
        <f ca="true">+IF(AND(ISNUMBER(OFFSET('Sanitation Data'!$I$10,0,10*ROW('Sanitation Data'!I190))),'Data Summary'!DL196="Yes"),OFFSET('Sanitation Data'!$I$10,0,10*ROW('Sanitation Data'!I190)),NA())</f>
        <v>#N/A</v>
      </c>
      <c r="AX196" s="100" t="e">
        <f ca="true">+IF(AND(ISNUMBER(OFFSET('Sanitation Data'!$I$11,0,10*ROW('Sanitation Data'!I190))),'Data Summary'!DM196="Yes"),OFFSET('Sanitation Data'!$I$11,0,10*ROW('Sanitation Data'!I190)),NA())</f>
        <v>#N/A</v>
      </c>
      <c r="AY196" s="100" t="e">
        <f ca="true">+IF(AND(ISNUMBER(OFFSET('Sanitation Data'!$I$12,0,10*ROW('Sanitation Data'!I190))),'Data Summary'!DN196="Yes"),OFFSET('Sanitation Data'!$I$12,0,10*ROW('Sanitation Data'!I190)),NA())</f>
        <v>#N/A</v>
      </c>
      <c r="AZ196" s="101" t="e">
        <f ca="true">+IF(AND(ISNUMBER(OFFSET('Hygiene Data'!$D$5,0,10*ROW('Hygiene Data'!D190))),'Data Summary'!DO196="Yes"),OFFSET('Hygiene Data'!$D$5,0,10*ROW('Hygiene Data'!D190)),NA())</f>
        <v>#N/A</v>
      </c>
      <c r="BA196" s="101" t="e">
        <f ca="true">+IF(AND(ISNUMBER(OFFSET('Hygiene Data'!$D$7,0,10*ROW('Hygiene Data'!D190))),'Data Summary'!DP196="Yes"),OFFSET('Hygiene Data'!$D$7,0,10*ROW('Hygiene Data'!D190)),NA())</f>
        <v>#N/A</v>
      </c>
      <c r="BB196" s="101" t="e">
        <f ca="true">+IF(AND(ISNUMBER(OFFSET('Hygiene Data'!$D$9,0,10*ROW('Hygiene Data'!D190))),'Data Summary'!DQ196="Yes"),OFFSET('Hygiene Data'!$D$9,0,10*ROW('Hygiene Data'!D190)),NA())</f>
        <v>#N/A</v>
      </c>
      <c r="BC196" s="101" t="e">
        <f ca="true">+IF(AND(ISNUMBER(OFFSET('Hygiene Data'!$E$5,0,10*ROW('Hygiene Data'!E190))),'Data Summary'!DR196="Yes"),OFFSET('Hygiene Data'!$E$5,0,10*ROW('Hygiene Data'!E190)),NA())</f>
        <v>#N/A</v>
      </c>
      <c r="BD196" s="101" t="e">
        <f ca="true">+IF(AND(ISNUMBER(OFFSET('Hygiene Data'!$E$7,0,10*ROW('Hygiene Data'!E190))),'Data Summary'!DS196="Yes"),OFFSET('Hygiene Data'!$E$7,0,10*ROW('Hygiene Data'!E190)),NA())</f>
        <v>#N/A</v>
      </c>
      <c r="BE196" s="101" t="e">
        <f ca="true">+IF(AND(ISNUMBER(OFFSET('Hygiene Data'!$E$9,0,10*ROW('Hygiene Data'!E190))),'Data Summary'!DT196="Yes"),OFFSET('Hygiene Data'!$E$9,0,10*ROW('Hygiene Data'!E190)),NA())</f>
        <v>#N/A</v>
      </c>
      <c r="BF196" s="101" t="e">
        <f ca="true">+IF(AND(ISNUMBER(OFFSET('Hygiene Data'!$F$5,0,10*ROW('Hygiene Data'!F190))),'Data Summary'!DU196="Yes"),OFFSET('Hygiene Data'!$F$5,0,10*ROW('Hygiene Data'!F190)),NA())</f>
        <v>#N/A</v>
      </c>
      <c r="BG196" s="101" t="e">
        <f ca="true">+IF(AND(ISNUMBER(OFFSET('Hygiene Data'!$F$7,0,10*ROW('Hygiene Data'!F190))),'Data Summary'!DV196="Yes"),OFFSET('Hygiene Data'!$F$7,0,10*ROW('Hygiene Data'!F190)),NA())</f>
        <v>#N/A</v>
      </c>
      <c r="BH196" s="101" t="e">
        <f ca="true">+IF(AND(ISNUMBER(OFFSET('Hygiene Data'!$F$9,0,10*ROW('Hygiene Data'!F190))),'Data Summary'!DW196="Yes"),OFFSET('Hygiene Data'!$F$9,0,10*ROW('Hygiene Data'!F190)),NA())</f>
        <v>#N/A</v>
      </c>
      <c r="BI196" s="101" t="e">
        <f ca="true">+IF(AND(ISNUMBER(OFFSET('Hygiene Data'!$G$5,0,10*ROW('Hygiene Data'!G190))),'Data Summary'!DX196="Yes"),OFFSET('Hygiene Data'!$G$5,0,10*ROW('Hygiene Data'!G190)),NA())</f>
        <v>#N/A</v>
      </c>
      <c r="BJ196" s="101" t="e">
        <f ca="true">+IF(AND(ISNUMBER(OFFSET('Hygiene Data'!$G$7,0,10*ROW('Hygiene Data'!G190))),'Data Summary'!DY196="Yes"),OFFSET('Hygiene Data'!$G$7,0,10*ROW('Hygiene Data'!G190)),NA())</f>
        <v>#N/A</v>
      </c>
      <c r="BK196" s="101" t="e">
        <f ca="true">+IF(AND(ISNUMBER(OFFSET('Hygiene Data'!$G$9,0,10*ROW('Hygiene Data'!G190))),'Data Summary'!DZ196="Yes"),OFFSET('Hygiene Data'!$G$9,0,10*ROW('Hygiene Data'!G190)),NA())</f>
        <v>#N/A</v>
      </c>
      <c r="BL196" s="101" t="e">
        <f ca="true">+IF(AND(ISNUMBER(OFFSET('Hygiene Data'!$H$5,0,10*ROW('Hygiene Data'!H190))),'Data Summary'!EA196="Yes"),OFFSET('Hygiene Data'!$H$5,0,10*ROW('Hygiene Data'!H190)),NA())</f>
        <v>#N/A</v>
      </c>
      <c r="BM196" s="101" t="e">
        <f ca="true">+IF(AND(ISNUMBER(OFFSET('Hygiene Data'!$H$7,0,10*ROW('Hygiene Data'!H190))),'Data Summary'!EB196="Yes"),OFFSET('Hygiene Data'!$H$7,0,10*ROW('Hygiene Data'!H190)),NA())</f>
        <v>#N/A</v>
      </c>
      <c r="BN196" s="101" t="e">
        <f ca="true">+IF(AND(ISNUMBER(OFFSET('Hygiene Data'!$H$9,0,10*ROW('Hygiene Data'!H190))),'Data Summary'!EC196="Yes"),OFFSET('Hygiene Data'!$H$9,0,10*ROW('Hygiene Data'!H190)),NA())</f>
        <v>#N/A</v>
      </c>
      <c r="BO196" s="101" t="e">
        <f ca="true">+IF(AND(ISNUMBER(OFFSET('Hygiene Data'!$I$5,0,10*ROW('Hygiene Data'!I190))),'Data Summary'!ED196="Yes"),OFFSET('Hygiene Data'!$I$5,0,10*ROW('Hygiene Data'!I190)),NA())</f>
        <v>#N/A</v>
      </c>
      <c r="BP196" s="101" t="e">
        <f ca="true">+IF(AND(ISNUMBER(OFFSET('Hygiene Data'!$I$7,0,10*ROW('Hygiene Data'!I190))),'Data Summary'!EE196="Yes"),OFFSET('Hygiene Data'!$I$7,0,10*ROW('Hygiene Data'!I190)),NA())</f>
        <v>#N/A</v>
      </c>
      <c r="BQ196" s="101" t="e">
        <f ca="true">+IF(AND(ISNUMBER(OFFSET('Hygiene Data'!$I$9,0,10*ROW('Hygiene Data'!I190))),'Data Summary'!EF196="Yes"),OFFSET('Hygiene Data'!$I$9,0,10*ROW('Hygiene Data'!I190)),NA())</f>
        <v>#N/A</v>
      </c>
    </row>
    <row xmlns:x14ac="http://schemas.microsoft.com/office/spreadsheetml/2009/9/ac" r="197" x14ac:dyDescent="0.2">
      <c r="A197" s="362" t="e">
        <f ca="true">+RIGHT('Data Summary'!A197,LEN('Data Summary'!A197)-9)</f>
        <v>#VALUE!</v>
      </c>
      <c r="B197" s="38" t="str">
        <f ca="true">+IF(ISTEXT('Data Summary'!B197),'Data Summary'!B197,"")</f>
        <v/>
      </c>
      <c r="C197" s="361" t="e">
        <f ca="true">+VALUE('Data Summary'!C197)</f>
        <v>#VALUE!</v>
      </c>
      <c r="D197" s="99" t="e">
        <f ca="true">+IF(AND(ISNUMBER(OFFSET('Water Data'!$D$4,0,10*ROW('Water Data'!D191))),'Data Summary'!BS197="Yes"),100-OFFSET('Water Data'!$D$4,0,10*ROW('Water Data'!D191)),NA())</f>
        <v>#N/A</v>
      </c>
      <c r="E197" s="99" t="e">
        <f ca="true">+IF(AND(ISNUMBER(OFFSET('Water Data'!$D$6,0,10*ROW('Water Data'!D191))),'Data Summary'!BT197="Yes"),OFFSET('Water Data'!$D$6,0,10*ROW('Water Data'!D191)),NA())</f>
        <v>#N/A</v>
      </c>
      <c r="F197" s="99" t="e">
        <f ca="true">+IF(AND(ISNUMBER(OFFSET('Water Data'!$D$9,0,10*ROW('Water Data'!D191))),'Data Summary'!BU197="Yes"),OFFSET('Water Data'!$D$9,0,10*ROW('Water Data'!D191)),NA())</f>
        <v>#N/A</v>
      </c>
      <c r="G197" s="99" t="e">
        <f ca="true">+IF(AND(ISNUMBER(OFFSET('Water Data'!$E$4,0,10*ROW('Water Data'!E191))),'Data Summary'!BV197="Yes"),100-OFFSET('Water Data'!$E$4,0,10*ROW('Water Data'!E191)),NA())</f>
        <v>#N/A</v>
      </c>
      <c r="H197" s="99" t="e">
        <f ca="true">+IF(AND(ISNUMBER(OFFSET('Water Data'!$E$6,0,10*ROW('Water Data'!E191))),'Data Summary'!BW197="Yes"),OFFSET('Water Data'!$E$6,0,10*ROW('Water Data'!E191)),NA())</f>
        <v>#N/A</v>
      </c>
      <c r="I197" s="99" t="e">
        <f ca="true">+IF(AND(ISNUMBER(OFFSET('Water Data'!$E$9,0,10*ROW('Water Data'!E191))),'Data Summary'!BX197="Yes"),OFFSET('Water Data'!$E$9,0,10*ROW('Water Data'!E191)),NA())</f>
        <v>#N/A</v>
      </c>
      <c r="J197" s="99" t="e">
        <f ca="true">+IF(AND(ISNUMBER(OFFSET('Water Data'!$F$4,0,10*ROW('Water Data'!F191))),'Data Summary'!BY197="Yes"),100-OFFSET('Water Data'!$F$4,0,10*ROW('Water Data'!F191)),NA())</f>
        <v>#N/A</v>
      </c>
      <c r="K197" s="99" t="e">
        <f ca="true">+IF(AND(ISNUMBER(OFFSET('Water Data'!$F$6,0,10*ROW('Water Data'!F191))),'Data Summary'!BZ197="Yes"),OFFSET('Water Data'!$F$6,0,10*ROW('Water Data'!F191)),NA())</f>
        <v>#N/A</v>
      </c>
      <c r="L197" s="99" t="e">
        <f ca="true">+IF(AND(ISNUMBER(OFFSET('Water Data'!$F$9,0,10*ROW('Water Data'!F191))),'Data Summary'!CA197="Yes"),OFFSET('Water Data'!$F$9,0,10*ROW('Water Data'!F191)),NA())</f>
        <v>#N/A</v>
      </c>
      <c r="M197" s="99" t="e">
        <f ca="true">+IF(AND(ISNUMBER(OFFSET('Water Data'!$G$4,0,10*ROW('Water Data'!G191))),'Data Summary'!CB197="Yes"),100-OFFSET('Water Data'!$G$4,0,10*ROW('Water Data'!G191)),NA())</f>
        <v>#N/A</v>
      </c>
      <c r="N197" s="99" t="e">
        <f ca="true">+IF(AND(ISNUMBER(OFFSET('Water Data'!$G$6,0,10*ROW('Water Data'!G191))),'Data Summary'!CC197="Yes"),OFFSET('Water Data'!$G$6,0,10*ROW('Water Data'!G191)),NA())</f>
        <v>#N/A</v>
      </c>
      <c r="O197" s="99" t="e">
        <f ca="true">+IF(AND(ISNUMBER(OFFSET('Water Data'!$G$9,0,10*ROW('Water Data'!G191))),'Data Summary'!CD197="Yes"),OFFSET('Water Data'!$G$9,0,10*ROW('Water Data'!G191)),NA())</f>
        <v>#N/A</v>
      </c>
      <c r="P197" s="99" t="e">
        <f ca="true">+IF(AND(ISNUMBER(OFFSET('Water Data'!$H$4,0,10*ROW('Water Data'!H191))),'Data Summary'!CE197="Yes"),100-OFFSET('Water Data'!$H$4,0,10*ROW('Water Data'!H191)),NA())</f>
        <v>#N/A</v>
      </c>
      <c r="Q197" s="99" t="e">
        <f ca="true">+IF(AND(ISNUMBER(OFFSET('Water Data'!$H$6,0,10*ROW('Water Data'!H191))),'Data Summary'!CF197="Yes"),OFFSET('Water Data'!$H$6,0,10*ROW('Water Data'!H191)),NA())</f>
        <v>#N/A</v>
      </c>
      <c r="R197" s="99" t="e">
        <f ca="true">+IF(AND(ISNUMBER(OFFSET('Water Data'!$H$9,0,10*ROW('Water Data'!H191))),'Data Summary'!CG197="Yes"),OFFSET('Water Data'!$H$9,0,10*ROW('Water Data'!H191)),NA())</f>
        <v>#N/A</v>
      </c>
      <c r="S197" s="99" t="e">
        <f ca="true">+IF(AND(ISNUMBER(OFFSET('Water Data'!$I$4,0,10*ROW('Water Data'!I191))),'Data Summary'!CH197="Yes"),100-OFFSET('Water Data'!$I$4,0,10*ROW('Water Data'!I191)),NA())</f>
        <v>#N/A</v>
      </c>
      <c r="T197" s="99" t="e">
        <f ca="true">+IF(AND(ISNUMBER(OFFSET('Water Data'!$I$6,0,10*ROW('Water Data'!I191))),'Data Summary'!CI197="Yes"),OFFSET('Water Data'!$I$6,0,10*ROW('Water Data'!I191)),NA())</f>
        <v>#N/A</v>
      </c>
      <c r="U197" s="99" t="e">
        <f ca="true">+IF(AND(ISNUMBER(OFFSET('Water Data'!$I$9,0,10*ROW('Water Data'!I191))),'Data Summary'!CJ197="Yes"),OFFSET('Water Data'!$I$9,0,10*ROW('Water Data'!I191)),NA())</f>
        <v>#N/A</v>
      </c>
      <c r="V197" s="100" t="e">
        <f ca="true">+IF(AND(ISNUMBER(OFFSET('Sanitation Data'!$D$4,0,10*ROW('Sanitation Data'!D191))),'Data Summary'!CK197="Yes"),100-OFFSET('Sanitation Data'!$D$4,0,10*ROW('Sanitation Data'!D191)),NA())</f>
        <v>#N/A</v>
      </c>
      <c r="W197" s="100" t="e">
        <f ca="true">+IF(AND(ISNUMBER(OFFSET('Sanitation Data'!$D$6,0,10*ROW('Sanitation Data'!D191))),'Data Summary'!CL197="Yes"),OFFSET('Sanitation Data'!$D$6,0,10*ROW('Sanitation Data'!D191)),NA())</f>
        <v>#N/A</v>
      </c>
      <c r="X197" s="100" t="e">
        <f ca="true">+IF(AND(ISNUMBER(OFFSET('Sanitation Data'!$D$10,0,10*ROW('Sanitation Data'!D191))),'Data Summary'!CM197="Yes"),OFFSET('Sanitation Data'!$D$10,0,10*ROW('Sanitation Data'!D191)),NA())</f>
        <v>#N/A</v>
      </c>
      <c r="Y197" s="100" t="e">
        <f ca="true">+IF(AND(ISNUMBER(OFFSET('Sanitation Data'!$D$11,0,10*ROW('Sanitation Data'!D191))),'Data Summary'!CN197="Yes"),OFFSET('Sanitation Data'!$D$11,0,10*ROW('Sanitation Data'!D191)),NA())</f>
        <v>#N/A</v>
      </c>
      <c r="Z197" s="100" t="e">
        <f ca="true">+IF(AND(ISNUMBER(OFFSET('Sanitation Data'!$D$12,0,10*ROW('Sanitation Data'!D191))),'Data Summary'!CO197="Yes"),OFFSET('Sanitation Data'!$D$12,0,10*ROW('Sanitation Data'!D191)),NA())</f>
        <v>#N/A</v>
      </c>
      <c r="AA197" s="100" t="e">
        <f ca="true">+IF(AND(ISNUMBER(OFFSET('Sanitation Data'!$E$4,0,10*ROW('Sanitation Data'!E191))),'Data Summary'!CP197="Yes"),100-OFFSET('Sanitation Data'!$E$4,0,10*ROW('Sanitation Data'!E191)),NA())</f>
        <v>#N/A</v>
      </c>
      <c r="AB197" s="100" t="e">
        <f ca="true">+IF(AND(ISNUMBER(OFFSET('Sanitation Data'!$E$6,0,10*ROW('Sanitation Data'!E191))),'Data Summary'!CQ197="Yes"),OFFSET('Sanitation Data'!$E$6,0,10*ROW('Sanitation Data'!E191)),NA())</f>
        <v>#N/A</v>
      </c>
      <c r="AC197" s="100" t="e">
        <f ca="true">+IF(AND(ISNUMBER(OFFSET('Sanitation Data'!$E$10,0,10*ROW('Sanitation Data'!E191))),'Data Summary'!CR197="Yes"),OFFSET('Sanitation Data'!$E$10,0,10*ROW('Sanitation Data'!E191)),NA())</f>
        <v>#N/A</v>
      </c>
      <c r="AD197" s="100" t="e">
        <f ca="true">+IF(AND(ISNUMBER(OFFSET('Sanitation Data'!$E$11,0,10*ROW('Sanitation Data'!E191))),'Data Summary'!CS197="Yes"),OFFSET('Sanitation Data'!$E$11,0,10*ROW('Sanitation Data'!E191)),NA())</f>
        <v>#N/A</v>
      </c>
      <c r="AE197" s="100" t="e">
        <f ca="true">+IF(AND(ISNUMBER(OFFSET('Sanitation Data'!$E$12,0,10*ROW('Sanitation Data'!E191))),'Data Summary'!CT197="Yes"),OFFSET('Sanitation Data'!$E$12,0,10*ROW('Sanitation Data'!E191)),NA())</f>
        <v>#N/A</v>
      </c>
      <c r="AF197" s="100" t="e">
        <f ca="true">+IF(AND(ISNUMBER(OFFSET('Sanitation Data'!$F$4,0,10*ROW('Sanitation Data'!F191))),'Data Summary'!CU197="Yes"),100-OFFSET('Sanitation Data'!$F$4,0,10*ROW('Sanitation Data'!F191)),NA())</f>
        <v>#N/A</v>
      </c>
      <c r="AG197" s="100" t="e">
        <f ca="true">+IF(AND(ISNUMBER(OFFSET('Sanitation Data'!$F$6,0,10*ROW('Sanitation Data'!F191))),'Data Summary'!CV197="Yes"),OFFSET('Sanitation Data'!$F$6,0,10*ROW('Sanitation Data'!F191)),NA())</f>
        <v>#N/A</v>
      </c>
      <c r="AH197" s="100" t="e">
        <f ca="true">+IF(AND(ISNUMBER(OFFSET('Sanitation Data'!$F$10,0,10*ROW('Sanitation Data'!F191))),'Data Summary'!CW197="Yes"),OFFSET('Sanitation Data'!$F$10,0,10*ROW('Sanitation Data'!F191)),NA())</f>
        <v>#N/A</v>
      </c>
      <c r="AI197" s="100" t="e">
        <f ca="true">+IF(AND(ISNUMBER(OFFSET('Sanitation Data'!$F$11,0,10*ROW('Sanitation Data'!F191))),'Data Summary'!CX197="Yes"),OFFSET('Sanitation Data'!$F$11,0,10*ROW('Sanitation Data'!F191)),NA())</f>
        <v>#N/A</v>
      </c>
      <c r="AJ197" s="100" t="e">
        <f ca="true">+IF(AND(ISNUMBER(OFFSET('Sanitation Data'!$F$12,0,10*ROW('Sanitation Data'!F191))),'Data Summary'!CY197="Yes"),OFFSET('Sanitation Data'!$F$12,0,10*ROW('Sanitation Data'!F191)),NA())</f>
        <v>#N/A</v>
      </c>
      <c r="AK197" s="100" t="e">
        <f ca="true">+IF(AND(ISNUMBER(OFFSET('Sanitation Data'!$G$4,0,10*ROW('Sanitation Data'!G191))),'Data Summary'!CZ197="Yes"),100-OFFSET('Sanitation Data'!$G$4,0,10*ROW('Sanitation Data'!G191)),NA())</f>
        <v>#N/A</v>
      </c>
      <c r="AL197" s="100" t="e">
        <f ca="true">+IF(AND(ISNUMBER(OFFSET('Sanitation Data'!$G$6,0,10*ROW('Sanitation Data'!G191))),'Data Summary'!DA197="Yes"),OFFSET('Sanitation Data'!$G$6,0,10*ROW('Sanitation Data'!G191)),NA())</f>
        <v>#N/A</v>
      </c>
      <c r="AM197" s="100" t="e">
        <f ca="true">+IF(AND(ISNUMBER(OFFSET('Sanitation Data'!$G$10,0,10*ROW('Sanitation Data'!G191))),'Data Summary'!DB197="Yes"),OFFSET('Sanitation Data'!$G$10,0,10*ROW('Sanitation Data'!G191)),NA())</f>
        <v>#N/A</v>
      </c>
      <c r="AN197" s="100" t="e">
        <f ca="true">+IF(AND(ISNUMBER(OFFSET('Sanitation Data'!$G$11,0,10*ROW('Sanitation Data'!G191))),'Data Summary'!DC197="Yes"),OFFSET('Sanitation Data'!$G$11,0,10*ROW('Sanitation Data'!G191)),NA())</f>
        <v>#N/A</v>
      </c>
      <c r="AO197" s="100" t="e">
        <f ca="true">+IF(AND(ISNUMBER(OFFSET('Sanitation Data'!$G$12,0,10*ROW('Sanitation Data'!G191))),'Data Summary'!DD197="Yes"),OFFSET('Sanitation Data'!$G$12,0,10*ROW('Sanitation Data'!G191)),NA())</f>
        <v>#N/A</v>
      </c>
      <c r="AP197" s="100" t="e">
        <f ca="true">+IF(AND(ISNUMBER(OFFSET('Sanitation Data'!$H$4,0,10*ROW('Sanitation Data'!H191))),'Data Summary'!DE197="Yes"),100-OFFSET('Sanitation Data'!$H$4,0,10*ROW('Sanitation Data'!H191)),NA())</f>
        <v>#N/A</v>
      </c>
      <c r="AQ197" s="100" t="e">
        <f ca="true">+IF(AND(ISNUMBER(OFFSET('Sanitation Data'!$H$6,0,10*ROW('Sanitation Data'!H191))),'Data Summary'!DF197="Yes"),OFFSET('Sanitation Data'!$H$6,0,10*ROW('Sanitation Data'!H191)),NA())</f>
        <v>#N/A</v>
      </c>
      <c r="AR197" s="100" t="e">
        <f ca="true">+IF(AND(ISNUMBER(OFFSET('Sanitation Data'!$H$10,0,10*ROW('Sanitation Data'!H191))),'Data Summary'!DG197="Yes"),OFFSET('Sanitation Data'!$H$10,0,10*ROW('Sanitation Data'!H191)),NA())</f>
        <v>#N/A</v>
      </c>
      <c r="AS197" s="100" t="e">
        <f ca="true">+IF(AND(ISNUMBER(OFFSET('Sanitation Data'!$H$11,0,10*ROW('Sanitation Data'!H191))),'Data Summary'!DH197="Yes"),OFFSET('Sanitation Data'!$H$11,0,10*ROW('Sanitation Data'!H191)),NA())</f>
        <v>#N/A</v>
      </c>
      <c r="AT197" s="100" t="e">
        <f ca="true">+IF(AND(ISNUMBER(OFFSET('Sanitation Data'!$H$12,0,10*ROW('Sanitation Data'!H191))),'Data Summary'!DI197="Yes"),OFFSET('Sanitation Data'!$H$12,0,10*ROW('Sanitation Data'!H191)),NA())</f>
        <v>#N/A</v>
      </c>
      <c r="AU197" s="100" t="e">
        <f ca="true">+IF(AND(ISNUMBER(OFFSET('Sanitation Data'!$I$4,0,10*ROW('Sanitation Data'!I191))),'Data Summary'!DJ197="Yes"),100-OFFSET('Sanitation Data'!$I$4,0,10*ROW('Sanitation Data'!I191)),NA())</f>
        <v>#N/A</v>
      </c>
      <c r="AV197" s="100" t="e">
        <f ca="true">+IF(AND(ISNUMBER(OFFSET('Sanitation Data'!$I$6,0,10*ROW('Sanitation Data'!I191))),'Data Summary'!DK197="Yes"),OFFSET('Sanitation Data'!$I$6,0,10*ROW('Sanitation Data'!I191)),NA())</f>
        <v>#N/A</v>
      </c>
      <c r="AW197" s="100" t="e">
        <f ca="true">+IF(AND(ISNUMBER(OFFSET('Sanitation Data'!$I$10,0,10*ROW('Sanitation Data'!I191))),'Data Summary'!DL197="Yes"),OFFSET('Sanitation Data'!$I$10,0,10*ROW('Sanitation Data'!I191)),NA())</f>
        <v>#N/A</v>
      </c>
      <c r="AX197" s="100" t="e">
        <f ca="true">+IF(AND(ISNUMBER(OFFSET('Sanitation Data'!$I$11,0,10*ROW('Sanitation Data'!I191))),'Data Summary'!DM197="Yes"),OFFSET('Sanitation Data'!$I$11,0,10*ROW('Sanitation Data'!I191)),NA())</f>
        <v>#N/A</v>
      </c>
      <c r="AY197" s="100" t="e">
        <f ca="true">+IF(AND(ISNUMBER(OFFSET('Sanitation Data'!$I$12,0,10*ROW('Sanitation Data'!I191))),'Data Summary'!DN197="Yes"),OFFSET('Sanitation Data'!$I$12,0,10*ROW('Sanitation Data'!I191)),NA())</f>
        <v>#N/A</v>
      </c>
      <c r="AZ197" s="101" t="e">
        <f ca="true">+IF(AND(ISNUMBER(OFFSET('Hygiene Data'!$D$5,0,10*ROW('Hygiene Data'!D191))),'Data Summary'!DO197="Yes"),OFFSET('Hygiene Data'!$D$5,0,10*ROW('Hygiene Data'!D191)),NA())</f>
        <v>#N/A</v>
      </c>
      <c r="BA197" s="101" t="e">
        <f ca="true">+IF(AND(ISNUMBER(OFFSET('Hygiene Data'!$D$7,0,10*ROW('Hygiene Data'!D191))),'Data Summary'!DP197="Yes"),OFFSET('Hygiene Data'!$D$7,0,10*ROW('Hygiene Data'!D191)),NA())</f>
        <v>#N/A</v>
      </c>
      <c r="BB197" s="101" t="e">
        <f ca="true">+IF(AND(ISNUMBER(OFFSET('Hygiene Data'!$D$9,0,10*ROW('Hygiene Data'!D191))),'Data Summary'!DQ197="Yes"),OFFSET('Hygiene Data'!$D$9,0,10*ROW('Hygiene Data'!D191)),NA())</f>
        <v>#N/A</v>
      </c>
      <c r="BC197" s="101" t="e">
        <f ca="true">+IF(AND(ISNUMBER(OFFSET('Hygiene Data'!$E$5,0,10*ROW('Hygiene Data'!E191))),'Data Summary'!DR197="Yes"),OFFSET('Hygiene Data'!$E$5,0,10*ROW('Hygiene Data'!E191)),NA())</f>
        <v>#N/A</v>
      </c>
      <c r="BD197" s="101" t="e">
        <f ca="true">+IF(AND(ISNUMBER(OFFSET('Hygiene Data'!$E$7,0,10*ROW('Hygiene Data'!E191))),'Data Summary'!DS197="Yes"),OFFSET('Hygiene Data'!$E$7,0,10*ROW('Hygiene Data'!E191)),NA())</f>
        <v>#N/A</v>
      </c>
      <c r="BE197" s="101" t="e">
        <f ca="true">+IF(AND(ISNUMBER(OFFSET('Hygiene Data'!$E$9,0,10*ROW('Hygiene Data'!E191))),'Data Summary'!DT197="Yes"),OFFSET('Hygiene Data'!$E$9,0,10*ROW('Hygiene Data'!E191)),NA())</f>
        <v>#N/A</v>
      </c>
      <c r="BF197" s="101" t="e">
        <f ca="true">+IF(AND(ISNUMBER(OFFSET('Hygiene Data'!$F$5,0,10*ROW('Hygiene Data'!F191))),'Data Summary'!DU197="Yes"),OFFSET('Hygiene Data'!$F$5,0,10*ROW('Hygiene Data'!F191)),NA())</f>
        <v>#N/A</v>
      </c>
      <c r="BG197" s="101" t="e">
        <f ca="true">+IF(AND(ISNUMBER(OFFSET('Hygiene Data'!$F$7,0,10*ROW('Hygiene Data'!F191))),'Data Summary'!DV197="Yes"),OFFSET('Hygiene Data'!$F$7,0,10*ROW('Hygiene Data'!F191)),NA())</f>
        <v>#N/A</v>
      </c>
      <c r="BH197" s="101" t="e">
        <f ca="true">+IF(AND(ISNUMBER(OFFSET('Hygiene Data'!$F$9,0,10*ROW('Hygiene Data'!F191))),'Data Summary'!DW197="Yes"),OFFSET('Hygiene Data'!$F$9,0,10*ROW('Hygiene Data'!F191)),NA())</f>
        <v>#N/A</v>
      </c>
      <c r="BI197" s="101" t="e">
        <f ca="true">+IF(AND(ISNUMBER(OFFSET('Hygiene Data'!$G$5,0,10*ROW('Hygiene Data'!G191))),'Data Summary'!DX197="Yes"),OFFSET('Hygiene Data'!$G$5,0,10*ROW('Hygiene Data'!G191)),NA())</f>
        <v>#N/A</v>
      </c>
      <c r="BJ197" s="101" t="e">
        <f ca="true">+IF(AND(ISNUMBER(OFFSET('Hygiene Data'!$G$7,0,10*ROW('Hygiene Data'!G191))),'Data Summary'!DY197="Yes"),OFFSET('Hygiene Data'!$G$7,0,10*ROW('Hygiene Data'!G191)),NA())</f>
        <v>#N/A</v>
      </c>
      <c r="BK197" s="101" t="e">
        <f ca="true">+IF(AND(ISNUMBER(OFFSET('Hygiene Data'!$G$9,0,10*ROW('Hygiene Data'!G191))),'Data Summary'!DZ197="Yes"),OFFSET('Hygiene Data'!$G$9,0,10*ROW('Hygiene Data'!G191)),NA())</f>
        <v>#N/A</v>
      </c>
      <c r="BL197" s="101" t="e">
        <f ca="true">+IF(AND(ISNUMBER(OFFSET('Hygiene Data'!$H$5,0,10*ROW('Hygiene Data'!H191))),'Data Summary'!EA197="Yes"),OFFSET('Hygiene Data'!$H$5,0,10*ROW('Hygiene Data'!H191)),NA())</f>
        <v>#N/A</v>
      </c>
      <c r="BM197" s="101" t="e">
        <f ca="true">+IF(AND(ISNUMBER(OFFSET('Hygiene Data'!$H$7,0,10*ROW('Hygiene Data'!H191))),'Data Summary'!EB197="Yes"),OFFSET('Hygiene Data'!$H$7,0,10*ROW('Hygiene Data'!H191)),NA())</f>
        <v>#N/A</v>
      </c>
      <c r="BN197" s="101" t="e">
        <f ca="true">+IF(AND(ISNUMBER(OFFSET('Hygiene Data'!$H$9,0,10*ROW('Hygiene Data'!H191))),'Data Summary'!EC197="Yes"),OFFSET('Hygiene Data'!$H$9,0,10*ROW('Hygiene Data'!H191)),NA())</f>
        <v>#N/A</v>
      </c>
      <c r="BO197" s="101" t="e">
        <f ca="true">+IF(AND(ISNUMBER(OFFSET('Hygiene Data'!$I$5,0,10*ROW('Hygiene Data'!I191))),'Data Summary'!ED197="Yes"),OFFSET('Hygiene Data'!$I$5,0,10*ROW('Hygiene Data'!I191)),NA())</f>
        <v>#N/A</v>
      </c>
      <c r="BP197" s="101" t="e">
        <f ca="true">+IF(AND(ISNUMBER(OFFSET('Hygiene Data'!$I$7,0,10*ROW('Hygiene Data'!I191))),'Data Summary'!EE197="Yes"),OFFSET('Hygiene Data'!$I$7,0,10*ROW('Hygiene Data'!I191)),NA())</f>
        <v>#N/A</v>
      </c>
      <c r="BQ197" s="101" t="e">
        <f ca="true">+IF(AND(ISNUMBER(OFFSET('Hygiene Data'!$I$9,0,10*ROW('Hygiene Data'!I191))),'Data Summary'!EF197="Yes"),OFFSET('Hygiene Data'!$I$9,0,10*ROW('Hygiene Data'!I191)),NA())</f>
        <v>#N/A</v>
      </c>
    </row>
    <row xmlns:x14ac="http://schemas.microsoft.com/office/spreadsheetml/2009/9/ac" r="198" x14ac:dyDescent="0.2">
      <c r="A198" s="362" t="e">
        <f ca="true">+RIGHT('Data Summary'!A198,LEN('Data Summary'!A198)-9)</f>
        <v>#VALUE!</v>
      </c>
      <c r="B198" s="38" t="str">
        <f ca="true">+IF(ISTEXT('Data Summary'!B198),'Data Summary'!B198,"")</f>
        <v/>
      </c>
      <c r="C198" s="361" t="e">
        <f ca="true">+VALUE('Data Summary'!C198)</f>
        <v>#VALUE!</v>
      </c>
      <c r="D198" s="99" t="e">
        <f ca="true">+IF(AND(ISNUMBER(OFFSET('Water Data'!$D$4,0,10*ROW('Water Data'!D192))),'Data Summary'!BS198="Yes"),100-OFFSET('Water Data'!$D$4,0,10*ROW('Water Data'!D192)),NA())</f>
        <v>#N/A</v>
      </c>
      <c r="E198" s="99" t="e">
        <f ca="true">+IF(AND(ISNUMBER(OFFSET('Water Data'!$D$6,0,10*ROW('Water Data'!D192))),'Data Summary'!BT198="Yes"),OFFSET('Water Data'!$D$6,0,10*ROW('Water Data'!D192)),NA())</f>
        <v>#N/A</v>
      </c>
      <c r="F198" s="99" t="e">
        <f ca="true">+IF(AND(ISNUMBER(OFFSET('Water Data'!$D$9,0,10*ROW('Water Data'!D192))),'Data Summary'!BU198="Yes"),OFFSET('Water Data'!$D$9,0,10*ROW('Water Data'!D192)),NA())</f>
        <v>#N/A</v>
      </c>
      <c r="G198" s="99" t="e">
        <f ca="true">+IF(AND(ISNUMBER(OFFSET('Water Data'!$E$4,0,10*ROW('Water Data'!E192))),'Data Summary'!BV198="Yes"),100-OFFSET('Water Data'!$E$4,0,10*ROW('Water Data'!E192)),NA())</f>
        <v>#N/A</v>
      </c>
      <c r="H198" s="99" t="e">
        <f ca="true">+IF(AND(ISNUMBER(OFFSET('Water Data'!$E$6,0,10*ROW('Water Data'!E192))),'Data Summary'!BW198="Yes"),OFFSET('Water Data'!$E$6,0,10*ROW('Water Data'!E192)),NA())</f>
        <v>#N/A</v>
      </c>
      <c r="I198" s="99" t="e">
        <f ca="true">+IF(AND(ISNUMBER(OFFSET('Water Data'!$E$9,0,10*ROW('Water Data'!E192))),'Data Summary'!BX198="Yes"),OFFSET('Water Data'!$E$9,0,10*ROW('Water Data'!E192)),NA())</f>
        <v>#N/A</v>
      </c>
      <c r="J198" s="99" t="e">
        <f ca="true">+IF(AND(ISNUMBER(OFFSET('Water Data'!$F$4,0,10*ROW('Water Data'!F192))),'Data Summary'!BY198="Yes"),100-OFFSET('Water Data'!$F$4,0,10*ROW('Water Data'!F192)),NA())</f>
        <v>#N/A</v>
      </c>
      <c r="K198" s="99" t="e">
        <f ca="true">+IF(AND(ISNUMBER(OFFSET('Water Data'!$F$6,0,10*ROW('Water Data'!F192))),'Data Summary'!BZ198="Yes"),OFFSET('Water Data'!$F$6,0,10*ROW('Water Data'!F192)),NA())</f>
        <v>#N/A</v>
      </c>
      <c r="L198" s="99" t="e">
        <f ca="true">+IF(AND(ISNUMBER(OFFSET('Water Data'!$F$9,0,10*ROW('Water Data'!F192))),'Data Summary'!CA198="Yes"),OFFSET('Water Data'!$F$9,0,10*ROW('Water Data'!F192)),NA())</f>
        <v>#N/A</v>
      </c>
      <c r="M198" s="99" t="e">
        <f ca="true">+IF(AND(ISNUMBER(OFFSET('Water Data'!$G$4,0,10*ROW('Water Data'!G192))),'Data Summary'!CB198="Yes"),100-OFFSET('Water Data'!$G$4,0,10*ROW('Water Data'!G192)),NA())</f>
        <v>#N/A</v>
      </c>
      <c r="N198" s="99" t="e">
        <f ca="true">+IF(AND(ISNUMBER(OFFSET('Water Data'!$G$6,0,10*ROW('Water Data'!G192))),'Data Summary'!CC198="Yes"),OFFSET('Water Data'!$G$6,0,10*ROW('Water Data'!G192)),NA())</f>
        <v>#N/A</v>
      </c>
      <c r="O198" s="99" t="e">
        <f ca="true">+IF(AND(ISNUMBER(OFFSET('Water Data'!$G$9,0,10*ROW('Water Data'!G192))),'Data Summary'!CD198="Yes"),OFFSET('Water Data'!$G$9,0,10*ROW('Water Data'!G192)),NA())</f>
        <v>#N/A</v>
      </c>
      <c r="P198" s="99" t="e">
        <f ca="true">+IF(AND(ISNUMBER(OFFSET('Water Data'!$H$4,0,10*ROW('Water Data'!H192))),'Data Summary'!CE198="Yes"),100-OFFSET('Water Data'!$H$4,0,10*ROW('Water Data'!H192)),NA())</f>
        <v>#N/A</v>
      </c>
      <c r="Q198" s="99" t="e">
        <f ca="true">+IF(AND(ISNUMBER(OFFSET('Water Data'!$H$6,0,10*ROW('Water Data'!H192))),'Data Summary'!CF198="Yes"),OFFSET('Water Data'!$H$6,0,10*ROW('Water Data'!H192)),NA())</f>
        <v>#N/A</v>
      </c>
      <c r="R198" s="99" t="e">
        <f ca="true">+IF(AND(ISNUMBER(OFFSET('Water Data'!$H$9,0,10*ROW('Water Data'!H192))),'Data Summary'!CG198="Yes"),OFFSET('Water Data'!$H$9,0,10*ROW('Water Data'!H192)),NA())</f>
        <v>#N/A</v>
      </c>
      <c r="S198" s="99" t="e">
        <f ca="true">+IF(AND(ISNUMBER(OFFSET('Water Data'!$I$4,0,10*ROW('Water Data'!I192))),'Data Summary'!CH198="Yes"),100-OFFSET('Water Data'!$I$4,0,10*ROW('Water Data'!I192)),NA())</f>
        <v>#N/A</v>
      </c>
      <c r="T198" s="99" t="e">
        <f ca="true">+IF(AND(ISNUMBER(OFFSET('Water Data'!$I$6,0,10*ROW('Water Data'!I192))),'Data Summary'!CI198="Yes"),OFFSET('Water Data'!$I$6,0,10*ROW('Water Data'!I192)),NA())</f>
        <v>#N/A</v>
      </c>
      <c r="U198" s="99" t="e">
        <f ca="true">+IF(AND(ISNUMBER(OFFSET('Water Data'!$I$9,0,10*ROW('Water Data'!I192))),'Data Summary'!CJ198="Yes"),OFFSET('Water Data'!$I$9,0,10*ROW('Water Data'!I192)),NA())</f>
        <v>#N/A</v>
      </c>
      <c r="V198" s="100" t="e">
        <f ca="true">+IF(AND(ISNUMBER(OFFSET('Sanitation Data'!$D$4,0,10*ROW('Sanitation Data'!D192))),'Data Summary'!CK198="Yes"),100-OFFSET('Sanitation Data'!$D$4,0,10*ROW('Sanitation Data'!D192)),NA())</f>
        <v>#N/A</v>
      </c>
      <c r="W198" s="100" t="e">
        <f ca="true">+IF(AND(ISNUMBER(OFFSET('Sanitation Data'!$D$6,0,10*ROW('Sanitation Data'!D192))),'Data Summary'!CL198="Yes"),OFFSET('Sanitation Data'!$D$6,0,10*ROW('Sanitation Data'!D192)),NA())</f>
        <v>#N/A</v>
      </c>
      <c r="X198" s="100" t="e">
        <f ca="true">+IF(AND(ISNUMBER(OFFSET('Sanitation Data'!$D$10,0,10*ROW('Sanitation Data'!D192))),'Data Summary'!CM198="Yes"),OFFSET('Sanitation Data'!$D$10,0,10*ROW('Sanitation Data'!D192)),NA())</f>
        <v>#N/A</v>
      </c>
      <c r="Y198" s="100" t="e">
        <f ca="true">+IF(AND(ISNUMBER(OFFSET('Sanitation Data'!$D$11,0,10*ROW('Sanitation Data'!D192))),'Data Summary'!CN198="Yes"),OFFSET('Sanitation Data'!$D$11,0,10*ROW('Sanitation Data'!D192)),NA())</f>
        <v>#N/A</v>
      </c>
      <c r="Z198" s="100" t="e">
        <f ca="true">+IF(AND(ISNUMBER(OFFSET('Sanitation Data'!$D$12,0,10*ROW('Sanitation Data'!D192))),'Data Summary'!CO198="Yes"),OFFSET('Sanitation Data'!$D$12,0,10*ROW('Sanitation Data'!D192)),NA())</f>
        <v>#N/A</v>
      </c>
      <c r="AA198" s="100" t="e">
        <f ca="true">+IF(AND(ISNUMBER(OFFSET('Sanitation Data'!$E$4,0,10*ROW('Sanitation Data'!E192))),'Data Summary'!CP198="Yes"),100-OFFSET('Sanitation Data'!$E$4,0,10*ROW('Sanitation Data'!E192)),NA())</f>
        <v>#N/A</v>
      </c>
      <c r="AB198" s="100" t="e">
        <f ca="true">+IF(AND(ISNUMBER(OFFSET('Sanitation Data'!$E$6,0,10*ROW('Sanitation Data'!E192))),'Data Summary'!CQ198="Yes"),OFFSET('Sanitation Data'!$E$6,0,10*ROW('Sanitation Data'!E192)),NA())</f>
        <v>#N/A</v>
      </c>
      <c r="AC198" s="100" t="e">
        <f ca="true">+IF(AND(ISNUMBER(OFFSET('Sanitation Data'!$E$10,0,10*ROW('Sanitation Data'!E192))),'Data Summary'!CR198="Yes"),OFFSET('Sanitation Data'!$E$10,0,10*ROW('Sanitation Data'!E192)),NA())</f>
        <v>#N/A</v>
      </c>
      <c r="AD198" s="100" t="e">
        <f ca="true">+IF(AND(ISNUMBER(OFFSET('Sanitation Data'!$E$11,0,10*ROW('Sanitation Data'!E192))),'Data Summary'!CS198="Yes"),OFFSET('Sanitation Data'!$E$11,0,10*ROW('Sanitation Data'!E192)),NA())</f>
        <v>#N/A</v>
      </c>
      <c r="AE198" s="100" t="e">
        <f ca="true">+IF(AND(ISNUMBER(OFFSET('Sanitation Data'!$E$12,0,10*ROW('Sanitation Data'!E192))),'Data Summary'!CT198="Yes"),OFFSET('Sanitation Data'!$E$12,0,10*ROW('Sanitation Data'!E192)),NA())</f>
        <v>#N/A</v>
      </c>
      <c r="AF198" s="100" t="e">
        <f ca="true">+IF(AND(ISNUMBER(OFFSET('Sanitation Data'!$F$4,0,10*ROW('Sanitation Data'!F192))),'Data Summary'!CU198="Yes"),100-OFFSET('Sanitation Data'!$F$4,0,10*ROW('Sanitation Data'!F192)),NA())</f>
        <v>#N/A</v>
      </c>
      <c r="AG198" s="100" t="e">
        <f ca="true">+IF(AND(ISNUMBER(OFFSET('Sanitation Data'!$F$6,0,10*ROW('Sanitation Data'!F192))),'Data Summary'!CV198="Yes"),OFFSET('Sanitation Data'!$F$6,0,10*ROW('Sanitation Data'!F192)),NA())</f>
        <v>#N/A</v>
      </c>
      <c r="AH198" s="100" t="e">
        <f ca="true">+IF(AND(ISNUMBER(OFFSET('Sanitation Data'!$F$10,0,10*ROW('Sanitation Data'!F192))),'Data Summary'!CW198="Yes"),OFFSET('Sanitation Data'!$F$10,0,10*ROW('Sanitation Data'!F192)),NA())</f>
        <v>#N/A</v>
      </c>
      <c r="AI198" s="100" t="e">
        <f ca="true">+IF(AND(ISNUMBER(OFFSET('Sanitation Data'!$F$11,0,10*ROW('Sanitation Data'!F192))),'Data Summary'!CX198="Yes"),OFFSET('Sanitation Data'!$F$11,0,10*ROW('Sanitation Data'!F192)),NA())</f>
        <v>#N/A</v>
      </c>
      <c r="AJ198" s="100" t="e">
        <f ca="true">+IF(AND(ISNUMBER(OFFSET('Sanitation Data'!$F$12,0,10*ROW('Sanitation Data'!F192))),'Data Summary'!CY198="Yes"),OFFSET('Sanitation Data'!$F$12,0,10*ROW('Sanitation Data'!F192)),NA())</f>
        <v>#N/A</v>
      </c>
      <c r="AK198" s="100" t="e">
        <f ca="true">+IF(AND(ISNUMBER(OFFSET('Sanitation Data'!$G$4,0,10*ROW('Sanitation Data'!G192))),'Data Summary'!CZ198="Yes"),100-OFFSET('Sanitation Data'!$G$4,0,10*ROW('Sanitation Data'!G192)),NA())</f>
        <v>#N/A</v>
      </c>
      <c r="AL198" s="100" t="e">
        <f ca="true">+IF(AND(ISNUMBER(OFFSET('Sanitation Data'!$G$6,0,10*ROW('Sanitation Data'!G192))),'Data Summary'!DA198="Yes"),OFFSET('Sanitation Data'!$G$6,0,10*ROW('Sanitation Data'!G192)),NA())</f>
        <v>#N/A</v>
      </c>
      <c r="AM198" s="100" t="e">
        <f ca="true">+IF(AND(ISNUMBER(OFFSET('Sanitation Data'!$G$10,0,10*ROW('Sanitation Data'!G192))),'Data Summary'!DB198="Yes"),OFFSET('Sanitation Data'!$G$10,0,10*ROW('Sanitation Data'!G192)),NA())</f>
        <v>#N/A</v>
      </c>
      <c r="AN198" s="100" t="e">
        <f ca="true">+IF(AND(ISNUMBER(OFFSET('Sanitation Data'!$G$11,0,10*ROW('Sanitation Data'!G192))),'Data Summary'!DC198="Yes"),OFFSET('Sanitation Data'!$G$11,0,10*ROW('Sanitation Data'!G192)),NA())</f>
        <v>#N/A</v>
      </c>
      <c r="AO198" s="100" t="e">
        <f ca="true">+IF(AND(ISNUMBER(OFFSET('Sanitation Data'!$G$12,0,10*ROW('Sanitation Data'!G192))),'Data Summary'!DD198="Yes"),OFFSET('Sanitation Data'!$G$12,0,10*ROW('Sanitation Data'!G192)),NA())</f>
        <v>#N/A</v>
      </c>
      <c r="AP198" s="100" t="e">
        <f ca="true">+IF(AND(ISNUMBER(OFFSET('Sanitation Data'!$H$4,0,10*ROW('Sanitation Data'!H192))),'Data Summary'!DE198="Yes"),100-OFFSET('Sanitation Data'!$H$4,0,10*ROW('Sanitation Data'!H192)),NA())</f>
        <v>#N/A</v>
      </c>
      <c r="AQ198" s="100" t="e">
        <f ca="true">+IF(AND(ISNUMBER(OFFSET('Sanitation Data'!$H$6,0,10*ROW('Sanitation Data'!H192))),'Data Summary'!DF198="Yes"),OFFSET('Sanitation Data'!$H$6,0,10*ROW('Sanitation Data'!H192)),NA())</f>
        <v>#N/A</v>
      </c>
      <c r="AR198" s="100" t="e">
        <f ca="true">+IF(AND(ISNUMBER(OFFSET('Sanitation Data'!$H$10,0,10*ROW('Sanitation Data'!H192))),'Data Summary'!DG198="Yes"),OFFSET('Sanitation Data'!$H$10,0,10*ROW('Sanitation Data'!H192)),NA())</f>
        <v>#N/A</v>
      </c>
      <c r="AS198" s="100" t="e">
        <f ca="true">+IF(AND(ISNUMBER(OFFSET('Sanitation Data'!$H$11,0,10*ROW('Sanitation Data'!H192))),'Data Summary'!DH198="Yes"),OFFSET('Sanitation Data'!$H$11,0,10*ROW('Sanitation Data'!H192)),NA())</f>
        <v>#N/A</v>
      </c>
      <c r="AT198" s="100" t="e">
        <f ca="true">+IF(AND(ISNUMBER(OFFSET('Sanitation Data'!$H$12,0,10*ROW('Sanitation Data'!H192))),'Data Summary'!DI198="Yes"),OFFSET('Sanitation Data'!$H$12,0,10*ROW('Sanitation Data'!H192)),NA())</f>
        <v>#N/A</v>
      </c>
      <c r="AU198" s="100" t="e">
        <f ca="true">+IF(AND(ISNUMBER(OFFSET('Sanitation Data'!$I$4,0,10*ROW('Sanitation Data'!I192))),'Data Summary'!DJ198="Yes"),100-OFFSET('Sanitation Data'!$I$4,0,10*ROW('Sanitation Data'!I192)),NA())</f>
        <v>#N/A</v>
      </c>
      <c r="AV198" s="100" t="e">
        <f ca="true">+IF(AND(ISNUMBER(OFFSET('Sanitation Data'!$I$6,0,10*ROW('Sanitation Data'!I192))),'Data Summary'!DK198="Yes"),OFFSET('Sanitation Data'!$I$6,0,10*ROW('Sanitation Data'!I192)),NA())</f>
        <v>#N/A</v>
      </c>
      <c r="AW198" s="100" t="e">
        <f ca="true">+IF(AND(ISNUMBER(OFFSET('Sanitation Data'!$I$10,0,10*ROW('Sanitation Data'!I192))),'Data Summary'!DL198="Yes"),OFFSET('Sanitation Data'!$I$10,0,10*ROW('Sanitation Data'!I192)),NA())</f>
        <v>#N/A</v>
      </c>
      <c r="AX198" s="100" t="e">
        <f ca="true">+IF(AND(ISNUMBER(OFFSET('Sanitation Data'!$I$11,0,10*ROW('Sanitation Data'!I192))),'Data Summary'!DM198="Yes"),OFFSET('Sanitation Data'!$I$11,0,10*ROW('Sanitation Data'!I192)),NA())</f>
        <v>#N/A</v>
      </c>
      <c r="AY198" s="100" t="e">
        <f ca="true">+IF(AND(ISNUMBER(OFFSET('Sanitation Data'!$I$12,0,10*ROW('Sanitation Data'!I192))),'Data Summary'!DN198="Yes"),OFFSET('Sanitation Data'!$I$12,0,10*ROW('Sanitation Data'!I192)),NA())</f>
        <v>#N/A</v>
      </c>
      <c r="AZ198" s="101" t="e">
        <f ca="true">+IF(AND(ISNUMBER(OFFSET('Hygiene Data'!$D$5,0,10*ROW('Hygiene Data'!D192))),'Data Summary'!DO198="Yes"),OFFSET('Hygiene Data'!$D$5,0,10*ROW('Hygiene Data'!D192)),NA())</f>
        <v>#N/A</v>
      </c>
      <c r="BA198" s="101" t="e">
        <f ca="true">+IF(AND(ISNUMBER(OFFSET('Hygiene Data'!$D$7,0,10*ROW('Hygiene Data'!D192))),'Data Summary'!DP198="Yes"),OFFSET('Hygiene Data'!$D$7,0,10*ROW('Hygiene Data'!D192)),NA())</f>
        <v>#N/A</v>
      </c>
      <c r="BB198" s="101" t="e">
        <f ca="true">+IF(AND(ISNUMBER(OFFSET('Hygiene Data'!$D$9,0,10*ROW('Hygiene Data'!D192))),'Data Summary'!DQ198="Yes"),OFFSET('Hygiene Data'!$D$9,0,10*ROW('Hygiene Data'!D192)),NA())</f>
        <v>#N/A</v>
      </c>
      <c r="BC198" s="101" t="e">
        <f ca="true">+IF(AND(ISNUMBER(OFFSET('Hygiene Data'!$E$5,0,10*ROW('Hygiene Data'!E192))),'Data Summary'!DR198="Yes"),OFFSET('Hygiene Data'!$E$5,0,10*ROW('Hygiene Data'!E192)),NA())</f>
        <v>#N/A</v>
      </c>
      <c r="BD198" s="101" t="e">
        <f ca="true">+IF(AND(ISNUMBER(OFFSET('Hygiene Data'!$E$7,0,10*ROW('Hygiene Data'!E192))),'Data Summary'!DS198="Yes"),OFFSET('Hygiene Data'!$E$7,0,10*ROW('Hygiene Data'!E192)),NA())</f>
        <v>#N/A</v>
      </c>
      <c r="BE198" s="101" t="e">
        <f ca="true">+IF(AND(ISNUMBER(OFFSET('Hygiene Data'!$E$9,0,10*ROW('Hygiene Data'!E192))),'Data Summary'!DT198="Yes"),OFFSET('Hygiene Data'!$E$9,0,10*ROW('Hygiene Data'!E192)),NA())</f>
        <v>#N/A</v>
      </c>
      <c r="BF198" s="101" t="e">
        <f ca="true">+IF(AND(ISNUMBER(OFFSET('Hygiene Data'!$F$5,0,10*ROW('Hygiene Data'!F192))),'Data Summary'!DU198="Yes"),OFFSET('Hygiene Data'!$F$5,0,10*ROW('Hygiene Data'!F192)),NA())</f>
        <v>#N/A</v>
      </c>
      <c r="BG198" s="101" t="e">
        <f ca="true">+IF(AND(ISNUMBER(OFFSET('Hygiene Data'!$F$7,0,10*ROW('Hygiene Data'!F192))),'Data Summary'!DV198="Yes"),OFFSET('Hygiene Data'!$F$7,0,10*ROW('Hygiene Data'!F192)),NA())</f>
        <v>#N/A</v>
      </c>
      <c r="BH198" s="101" t="e">
        <f ca="true">+IF(AND(ISNUMBER(OFFSET('Hygiene Data'!$F$9,0,10*ROW('Hygiene Data'!F192))),'Data Summary'!DW198="Yes"),OFFSET('Hygiene Data'!$F$9,0,10*ROW('Hygiene Data'!F192)),NA())</f>
        <v>#N/A</v>
      </c>
      <c r="BI198" s="101" t="e">
        <f ca="true">+IF(AND(ISNUMBER(OFFSET('Hygiene Data'!$G$5,0,10*ROW('Hygiene Data'!G192))),'Data Summary'!DX198="Yes"),OFFSET('Hygiene Data'!$G$5,0,10*ROW('Hygiene Data'!G192)),NA())</f>
        <v>#N/A</v>
      </c>
      <c r="BJ198" s="101" t="e">
        <f ca="true">+IF(AND(ISNUMBER(OFFSET('Hygiene Data'!$G$7,0,10*ROW('Hygiene Data'!G192))),'Data Summary'!DY198="Yes"),OFFSET('Hygiene Data'!$G$7,0,10*ROW('Hygiene Data'!G192)),NA())</f>
        <v>#N/A</v>
      </c>
      <c r="BK198" s="101" t="e">
        <f ca="true">+IF(AND(ISNUMBER(OFFSET('Hygiene Data'!$G$9,0,10*ROW('Hygiene Data'!G192))),'Data Summary'!DZ198="Yes"),OFFSET('Hygiene Data'!$G$9,0,10*ROW('Hygiene Data'!G192)),NA())</f>
        <v>#N/A</v>
      </c>
      <c r="BL198" s="101" t="e">
        <f ca="true">+IF(AND(ISNUMBER(OFFSET('Hygiene Data'!$H$5,0,10*ROW('Hygiene Data'!H192))),'Data Summary'!EA198="Yes"),OFFSET('Hygiene Data'!$H$5,0,10*ROW('Hygiene Data'!H192)),NA())</f>
        <v>#N/A</v>
      </c>
      <c r="BM198" s="101" t="e">
        <f ca="true">+IF(AND(ISNUMBER(OFFSET('Hygiene Data'!$H$7,0,10*ROW('Hygiene Data'!H192))),'Data Summary'!EB198="Yes"),OFFSET('Hygiene Data'!$H$7,0,10*ROW('Hygiene Data'!H192)),NA())</f>
        <v>#N/A</v>
      </c>
      <c r="BN198" s="101" t="e">
        <f ca="true">+IF(AND(ISNUMBER(OFFSET('Hygiene Data'!$H$9,0,10*ROW('Hygiene Data'!H192))),'Data Summary'!EC198="Yes"),OFFSET('Hygiene Data'!$H$9,0,10*ROW('Hygiene Data'!H192)),NA())</f>
        <v>#N/A</v>
      </c>
      <c r="BO198" s="101" t="e">
        <f ca="true">+IF(AND(ISNUMBER(OFFSET('Hygiene Data'!$I$5,0,10*ROW('Hygiene Data'!I192))),'Data Summary'!ED198="Yes"),OFFSET('Hygiene Data'!$I$5,0,10*ROW('Hygiene Data'!I192)),NA())</f>
        <v>#N/A</v>
      </c>
      <c r="BP198" s="101" t="e">
        <f ca="true">+IF(AND(ISNUMBER(OFFSET('Hygiene Data'!$I$7,0,10*ROW('Hygiene Data'!I192))),'Data Summary'!EE198="Yes"),OFFSET('Hygiene Data'!$I$7,0,10*ROW('Hygiene Data'!I192)),NA())</f>
        <v>#N/A</v>
      </c>
      <c r="BQ198" s="101" t="e">
        <f ca="true">+IF(AND(ISNUMBER(OFFSET('Hygiene Data'!$I$9,0,10*ROW('Hygiene Data'!I192))),'Data Summary'!EF198="Yes"),OFFSET('Hygiene Data'!$I$9,0,10*ROW('Hygiene Data'!I192)),NA())</f>
        <v>#N/A</v>
      </c>
    </row>
    <row xmlns:x14ac="http://schemas.microsoft.com/office/spreadsheetml/2009/9/ac" r="199" x14ac:dyDescent="0.2">
      <c r="A199" s="362" t="e">
        <f ca="true">+RIGHT('Data Summary'!A199,LEN('Data Summary'!A199)-9)</f>
        <v>#VALUE!</v>
      </c>
      <c r="B199" s="38" t="str">
        <f ca="true">+IF(ISTEXT('Data Summary'!B199),'Data Summary'!B199,"")</f>
        <v/>
      </c>
      <c r="C199" s="361" t="e">
        <f ca="true">+VALUE('Data Summary'!C199)</f>
        <v>#VALUE!</v>
      </c>
      <c r="D199" s="99" t="e">
        <f ca="true">+IF(AND(ISNUMBER(OFFSET('Water Data'!$D$4,0,10*ROW('Water Data'!D193))),'Data Summary'!BS199="Yes"),100-OFFSET('Water Data'!$D$4,0,10*ROW('Water Data'!D193)),NA())</f>
        <v>#N/A</v>
      </c>
      <c r="E199" s="99" t="e">
        <f ca="true">+IF(AND(ISNUMBER(OFFSET('Water Data'!$D$6,0,10*ROW('Water Data'!D193))),'Data Summary'!BT199="Yes"),OFFSET('Water Data'!$D$6,0,10*ROW('Water Data'!D193)),NA())</f>
        <v>#N/A</v>
      </c>
      <c r="F199" s="99" t="e">
        <f ca="true">+IF(AND(ISNUMBER(OFFSET('Water Data'!$D$9,0,10*ROW('Water Data'!D193))),'Data Summary'!BU199="Yes"),OFFSET('Water Data'!$D$9,0,10*ROW('Water Data'!D193)),NA())</f>
        <v>#N/A</v>
      </c>
      <c r="G199" s="99" t="e">
        <f ca="true">+IF(AND(ISNUMBER(OFFSET('Water Data'!$E$4,0,10*ROW('Water Data'!E193))),'Data Summary'!BV199="Yes"),100-OFFSET('Water Data'!$E$4,0,10*ROW('Water Data'!E193)),NA())</f>
        <v>#N/A</v>
      </c>
      <c r="H199" s="99" t="e">
        <f ca="true">+IF(AND(ISNUMBER(OFFSET('Water Data'!$E$6,0,10*ROW('Water Data'!E193))),'Data Summary'!BW199="Yes"),OFFSET('Water Data'!$E$6,0,10*ROW('Water Data'!E193)),NA())</f>
        <v>#N/A</v>
      </c>
      <c r="I199" s="99" t="e">
        <f ca="true">+IF(AND(ISNUMBER(OFFSET('Water Data'!$E$9,0,10*ROW('Water Data'!E193))),'Data Summary'!BX199="Yes"),OFFSET('Water Data'!$E$9,0,10*ROW('Water Data'!E193)),NA())</f>
        <v>#N/A</v>
      </c>
      <c r="J199" s="99" t="e">
        <f ca="true">+IF(AND(ISNUMBER(OFFSET('Water Data'!$F$4,0,10*ROW('Water Data'!F193))),'Data Summary'!BY199="Yes"),100-OFFSET('Water Data'!$F$4,0,10*ROW('Water Data'!F193)),NA())</f>
        <v>#N/A</v>
      </c>
      <c r="K199" s="99" t="e">
        <f ca="true">+IF(AND(ISNUMBER(OFFSET('Water Data'!$F$6,0,10*ROW('Water Data'!F193))),'Data Summary'!BZ199="Yes"),OFFSET('Water Data'!$F$6,0,10*ROW('Water Data'!F193)),NA())</f>
        <v>#N/A</v>
      </c>
      <c r="L199" s="99" t="e">
        <f ca="true">+IF(AND(ISNUMBER(OFFSET('Water Data'!$F$9,0,10*ROW('Water Data'!F193))),'Data Summary'!CA199="Yes"),OFFSET('Water Data'!$F$9,0,10*ROW('Water Data'!F193)),NA())</f>
        <v>#N/A</v>
      </c>
      <c r="M199" s="99" t="e">
        <f ca="true">+IF(AND(ISNUMBER(OFFSET('Water Data'!$G$4,0,10*ROW('Water Data'!G193))),'Data Summary'!CB199="Yes"),100-OFFSET('Water Data'!$G$4,0,10*ROW('Water Data'!G193)),NA())</f>
        <v>#N/A</v>
      </c>
      <c r="N199" s="99" t="e">
        <f ca="true">+IF(AND(ISNUMBER(OFFSET('Water Data'!$G$6,0,10*ROW('Water Data'!G193))),'Data Summary'!CC199="Yes"),OFFSET('Water Data'!$G$6,0,10*ROW('Water Data'!G193)),NA())</f>
        <v>#N/A</v>
      </c>
      <c r="O199" s="99" t="e">
        <f ca="true">+IF(AND(ISNUMBER(OFFSET('Water Data'!$G$9,0,10*ROW('Water Data'!G193))),'Data Summary'!CD199="Yes"),OFFSET('Water Data'!$G$9,0,10*ROW('Water Data'!G193)),NA())</f>
        <v>#N/A</v>
      </c>
      <c r="P199" s="99" t="e">
        <f ca="true">+IF(AND(ISNUMBER(OFFSET('Water Data'!$H$4,0,10*ROW('Water Data'!H193))),'Data Summary'!CE199="Yes"),100-OFFSET('Water Data'!$H$4,0,10*ROW('Water Data'!H193)),NA())</f>
        <v>#N/A</v>
      </c>
      <c r="Q199" s="99" t="e">
        <f ca="true">+IF(AND(ISNUMBER(OFFSET('Water Data'!$H$6,0,10*ROW('Water Data'!H193))),'Data Summary'!CF199="Yes"),OFFSET('Water Data'!$H$6,0,10*ROW('Water Data'!H193)),NA())</f>
        <v>#N/A</v>
      </c>
      <c r="R199" s="99" t="e">
        <f ca="true">+IF(AND(ISNUMBER(OFFSET('Water Data'!$H$9,0,10*ROW('Water Data'!H193))),'Data Summary'!CG199="Yes"),OFFSET('Water Data'!$H$9,0,10*ROW('Water Data'!H193)),NA())</f>
        <v>#N/A</v>
      </c>
      <c r="S199" s="99" t="e">
        <f ca="true">+IF(AND(ISNUMBER(OFFSET('Water Data'!$I$4,0,10*ROW('Water Data'!I193))),'Data Summary'!CH199="Yes"),100-OFFSET('Water Data'!$I$4,0,10*ROW('Water Data'!I193)),NA())</f>
        <v>#N/A</v>
      </c>
      <c r="T199" s="99" t="e">
        <f ca="true">+IF(AND(ISNUMBER(OFFSET('Water Data'!$I$6,0,10*ROW('Water Data'!I193))),'Data Summary'!CI199="Yes"),OFFSET('Water Data'!$I$6,0,10*ROW('Water Data'!I193)),NA())</f>
        <v>#N/A</v>
      </c>
      <c r="U199" s="99" t="e">
        <f ca="true">+IF(AND(ISNUMBER(OFFSET('Water Data'!$I$9,0,10*ROW('Water Data'!I193))),'Data Summary'!CJ199="Yes"),OFFSET('Water Data'!$I$9,0,10*ROW('Water Data'!I193)),NA())</f>
        <v>#N/A</v>
      </c>
      <c r="V199" s="100" t="e">
        <f ca="true">+IF(AND(ISNUMBER(OFFSET('Sanitation Data'!$D$4,0,10*ROW('Sanitation Data'!D193))),'Data Summary'!CK199="Yes"),100-OFFSET('Sanitation Data'!$D$4,0,10*ROW('Sanitation Data'!D193)),NA())</f>
        <v>#N/A</v>
      </c>
      <c r="W199" s="100" t="e">
        <f ca="true">+IF(AND(ISNUMBER(OFFSET('Sanitation Data'!$D$6,0,10*ROW('Sanitation Data'!D193))),'Data Summary'!CL199="Yes"),OFFSET('Sanitation Data'!$D$6,0,10*ROW('Sanitation Data'!D193)),NA())</f>
        <v>#N/A</v>
      </c>
      <c r="X199" s="100" t="e">
        <f ca="true">+IF(AND(ISNUMBER(OFFSET('Sanitation Data'!$D$10,0,10*ROW('Sanitation Data'!D193))),'Data Summary'!CM199="Yes"),OFFSET('Sanitation Data'!$D$10,0,10*ROW('Sanitation Data'!D193)),NA())</f>
        <v>#N/A</v>
      </c>
      <c r="Y199" s="100" t="e">
        <f ca="true">+IF(AND(ISNUMBER(OFFSET('Sanitation Data'!$D$11,0,10*ROW('Sanitation Data'!D193))),'Data Summary'!CN199="Yes"),OFFSET('Sanitation Data'!$D$11,0,10*ROW('Sanitation Data'!D193)),NA())</f>
        <v>#N/A</v>
      </c>
      <c r="Z199" s="100" t="e">
        <f ca="true">+IF(AND(ISNUMBER(OFFSET('Sanitation Data'!$D$12,0,10*ROW('Sanitation Data'!D193))),'Data Summary'!CO199="Yes"),OFFSET('Sanitation Data'!$D$12,0,10*ROW('Sanitation Data'!D193)),NA())</f>
        <v>#N/A</v>
      </c>
      <c r="AA199" s="100" t="e">
        <f ca="true">+IF(AND(ISNUMBER(OFFSET('Sanitation Data'!$E$4,0,10*ROW('Sanitation Data'!E193))),'Data Summary'!CP199="Yes"),100-OFFSET('Sanitation Data'!$E$4,0,10*ROW('Sanitation Data'!E193)),NA())</f>
        <v>#N/A</v>
      </c>
      <c r="AB199" s="100" t="e">
        <f ca="true">+IF(AND(ISNUMBER(OFFSET('Sanitation Data'!$E$6,0,10*ROW('Sanitation Data'!E193))),'Data Summary'!CQ199="Yes"),OFFSET('Sanitation Data'!$E$6,0,10*ROW('Sanitation Data'!E193)),NA())</f>
        <v>#N/A</v>
      </c>
      <c r="AC199" s="100" t="e">
        <f ca="true">+IF(AND(ISNUMBER(OFFSET('Sanitation Data'!$E$10,0,10*ROW('Sanitation Data'!E193))),'Data Summary'!CR199="Yes"),OFFSET('Sanitation Data'!$E$10,0,10*ROW('Sanitation Data'!E193)),NA())</f>
        <v>#N/A</v>
      </c>
      <c r="AD199" s="100" t="e">
        <f ca="true">+IF(AND(ISNUMBER(OFFSET('Sanitation Data'!$E$11,0,10*ROW('Sanitation Data'!E193))),'Data Summary'!CS199="Yes"),OFFSET('Sanitation Data'!$E$11,0,10*ROW('Sanitation Data'!E193)),NA())</f>
        <v>#N/A</v>
      </c>
      <c r="AE199" s="100" t="e">
        <f ca="true">+IF(AND(ISNUMBER(OFFSET('Sanitation Data'!$E$12,0,10*ROW('Sanitation Data'!E193))),'Data Summary'!CT199="Yes"),OFFSET('Sanitation Data'!$E$12,0,10*ROW('Sanitation Data'!E193)),NA())</f>
        <v>#N/A</v>
      </c>
      <c r="AF199" s="100" t="e">
        <f ca="true">+IF(AND(ISNUMBER(OFFSET('Sanitation Data'!$F$4,0,10*ROW('Sanitation Data'!F193))),'Data Summary'!CU199="Yes"),100-OFFSET('Sanitation Data'!$F$4,0,10*ROW('Sanitation Data'!F193)),NA())</f>
        <v>#N/A</v>
      </c>
      <c r="AG199" s="100" t="e">
        <f ca="true">+IF(AND(ISNUMBER(OFFSET('Sanitation Data'!$F$6,0,10*ROW('Sanitation Data'!F193))),'Data Summary'!CV199="Yes"),OFFSET('Sanitation Data'!$F$6,0,10*ROW('Sanitation Data'!F193)),NA())</f>
        <v>#N/A</v>
      </c>
      <c r="AH199" s="100" t="e">
        <f ca="true">+IF(AND(ISNUMBER(OFFSET('Sanitation Data'!$F$10,0,10*ROW('Sanitation Data'!F193))),'Data Summary'!CW199="Yes"),OFFSET('Sanitation Data'!$F$10,0,10*ROW('Sanitation Data'!F193)),NA())</f>
        <v>#N/A</v>
      </c>
      <c r="AI199" s="100" t="e">
        <f ca="true">+IF(AND(ISNUMBER(OFFSET('Sanitation Data'!$F$11,0,10*ROW('Sanitation Data'!F193))),'Data Summary'!CX199="Yes"),OFFSET('Sanitation Data'!$F$11,0,10*ROW('Sanitation Data'!F193)),NA())</f>
        <v>#N/A</v>
      </c>
      <c r="AJ199" s="100" t="e">
        <f ca="true">+IF(AND(ISNUMBER(OFFSET('Sanitation Data'!$F$12,0,10*ROW('Sanitation Data'!F193))),'Data Summary'!CY199="Yes"),OFFSET('Sanitation Data'!$F$12,0,10*ROW('Sanitation Data'!F193)),NA())</f>
        <v>#N/A</v>
      </c>
      <c r="AK199" s="100" t="e">
        <f ca="true">+IF(AND(ISNUMBER(OFFSET('Sanitation Data'!$G$4,0,10*ROW('Sanitation Data'!G193))),'Data Summary'!CZ199="Yes"),100-OFFSET('Sanitation Data'!$G$4,0,10*ROW('Sanitation Data'!G193)),NA())</f>
        <v>#N/A</v>
      </c>
      <c r="AL199" s="100" t="e">
        <f ca="true">+IF(AND(ISNUMBER(OFFSET('Sanitation Data'!$G$6,0,10*ROW('Sanitation Data'!G193))),'Data Summary'!DA199="Yes"),OFFSET('Sanitation Data'!$G$6,0,10*ROW('Sanitation Data'!G193)),NA())</f>
        <v>#N/A</v>
      </c>
      <c r="AM199" s="100" t="e">
        <f ca="true">+IF(AND(ISNUMBER(OFFSET('Sanitation Data'!$G$10,0,10*ROW('Sanitation Data'!G193))),'Data Summary'!DB199="Yes"),OFFSET('Sanitation Data'!$G$10,0,10*ROW('Sanitation Data'!G193)),NA())</f>
        <v>#N/A</v>
      </c>
      <c r="AN199" s="100" t="e">
        <f ca="true">+IF(AND(ISNUMBER(OFFSET('Sanitation Data'!$G$11,0,10*ROW('Sanitation Data'!G193))),'Data Summary'!DC199="Yes"),OFFSET('Sanitation Data'!$G$11,0,10*ROW('Sanitation Data'!G193)),NA())</f>
        <v>#N/A</v>
      </c>
      <c r="AO199" s="100" t="e">
        <f ca="true">+IF(AND(ISNUMBER(OFFSET('Sanitation Data'!$G$12,0,10*ROW('Sanitation Data'!G193))),'Data Summary'!DD199="Yes"),OFFSET('Sanitation Data'!$G$12,0,10*ROW('Sanitation Data'!G193)),NA())</f>
        <v>#N/A</v>
      </c>
      <c r="AP199" s="100" t="e">
        <f ca="true">+IF(AND(ISNUMBER(OFFSET('Sanitation Data'!$H$4,0,10*ROW('Sanitation Data'!H193))),'Data Summary'!DE199="Yes"),100-OFFSET('Sanitation Data'!$H$4,0,10*ROW('Sanitation Data'!H193)),NA())</f>
        <v>#N/A</v>
      </c>
      <c r="AQ199" s="100" t="e">
        <f ca="true">+IF(AND(ISNUMBER(OFFSET('Sanitation Data'!$H$6,0,10*ROW('Sanitation Data'!H193))),'Data Summary'!DF199="Yes"),OFFSET('Sanitation Data'!$H$6,0,10*ROW('Sanitation Data'!H193)),NA())</f>
        <v>#N/A</v>
      </c>
      <c r="AR199" s="100" t="e">
        <f ca="true">+IF(AND(ISNUMBER(OFFSET('Sanitation Data'!$H$10,0,10*ROW('Sanitation Data'!H193))),'Data Summary'!DG199="Yes"),OFFSET('Sanitation Data'!$H$10,0,10*ROW('Sanitation Data'!H193)),NA())</f>
        <v>#N/A</v>
      </c>
      <c r="AS199" s="100" t="e">
        <f ca="true">+IF(AND(ISNUMBER(OFFSET('Sanitation Data'!$H$11,0,10*ROW('Sanitation Data'!H193))),'Data Summary'!DH199="Yes"),OFFSET('Sanitation Data'!$H$11,0,10*ROW('Sanitation Data'!H193)),NA())</f>
        <v>#N/A</v>
      </c>
      <c r="AT199" s="100" t="e">
        <f ca="true">+IF(AND(ISNUMBER(OFFSET('Sanitation Data'!$H$12,0,10*ROW('Sanitation Data'!H193))),'Data Summary'!DI199="Yes"),OFFSET('Sanitation Data'!$H$12,0,10*ROW('Sanitation Data'!H193)),NA())</f>
        <v>#N/A</v>
      </c>
      <c r="AU199" s="100" t="e">
        <f ca="true">+IF(AND(ISNUMBER(OFFSET('Sanitation Data'!$I$4,0,10*ROW('Sanitation Data'!I193))),'Data Summary'!DJ199="Yes"),100-OFFSET('Sanitation Data'!$I$4,0,10*ROW('Sanitation Data'!I193)),NA())</f>
        <v>#N/A</v>
      </c>
      <c r="AV199" s="100" t="e">
        <f ca="true">+IF(AND(ISNUMBER(OFFSET('Sanitation Data'!$I$6,0,10*ROW('Sanitation Data'!I193))),'Data Summary'!DK199="Yes"),OFFSET('Sanitation Data'!$I$6,0,10*ROW('Sanitation Data'!I193)),NA())</f>
        <v>#N/A</v>
      </c>
      <c r="AW199" s="100" t="e">
        <f ca="true">+IF(AND(ISNUMBER(OFFSET('Sanitation Data'!$I$10,0,10*ROW('Sanitation Data'!I193))),'Data Summary'!DL199="Yes"),OFFSET('Sanitation Data'!$I$10,0,10*ROW('Sanitation Data'!I193)),NA())</f>
        <v>#N/A</v>
      </c>
      <c r="AX199" s="100" t="e">
        <f ca="true">+IF(AND(ISNUMBER(OFFSET('Sanitation Data'!$I$11,0,10*ROW('Sanitation Data'!I193))),'Data Summary'!DM199="Yes"),OFFSET('Sanitation Data'!$I$11,0,10*ROW('Sanitation Data'!I193)),NA())</f>
        <v>#N/A</v>
      </c>
      <c r="AY199" s="100" t="e">
        <f ca="true">+IF(AND(ISNUMBER(OFFSET('Sanitation Data'!$I$12,0,10*ROW('Sanitation Data'!I193))),'Data Summary'!DN199="Yes"),OFFSET('Sanitation Data'!$I$12,0,10*ROW('Sanitation Data'!I193)),NA())</f>
        <v>#N/A</v>
      </c>
      <c r="AZ199" s="101" t="e">
        <f ca="true">+IF(AND(ISNUMBER(OFFSET('Hygiene Data'!$D$5,0,10*ROW('Hygiene Data'!D193))),'Data Summary'!DO199="Yes"),OFFSET('Hygiene Data'!$D$5,0,10*ROW('Hygiene Data'!D193)),NA())</f>
        <v>#N/A</v>
      </c>
      <c r="BA199" s="101" t="e">
        <f ca="true">+IF(AND(ISNUMBER(OFFSET('Hygiene Data'!$D$7,0,10*ROW('Hygiene Data'!D193))),'Data Summary'!DP199="Yes"),OFFSET('Hygiene Data'!$D$7,0,10*ROW('Hygiene Data'!D193)),NA())</f>
        <v>#N/A</v>
      </c>
      <c r="BB199" s="101" t="e">
        <f ca="true">+IF(AND(ISNUMBER(OFFSET('Hygiene Data'!$D$9,0,10*ROW('Hygiene Data'!D193))),'Data Summary'!DQ199="Yes"),OFFSET('Hygiene Data'!$D$9,0,10*ROW('Hygiene Data'!D193)),NA())</f>
        <v>#N/A</v>
      </c>
      <c r="BC199" s="101" t="e">
        <f ca="true">+IF(AND(ISNUMBER(OFFSET('Hygiene Data'!$E$5,0,10*ROW('Hygiene Data'!E193))),'Data Summary'!DR199="Yes"),OFFSET('Hygiene Data'!$E$5,0,10*ROW('Hygiene Data'!E193)),NA())</f>
        <v>#N/A</v>
      </c>
      <c r="BD199" s="101" t="e">
        <f ca="true">+IF(AND(ISNUMBER(OFFSET('Hygiene Data'!$E$7,0,10*ROW('Hygiene Data'!E193))),'Data Summary'!DS199="Yes"),OFFSET('Hygiene Data'!$E$7,0,10*ROW('Hygiene Data'!E193)),NA())</f>
        <v>#N/A</v>
      </c>
      <c r="BE199" s="101" t="e">
        <f ca="true">+IF(AND(ISNUMBER(OFFSET('Hygiene Data'!$E$9,0,10*ROW('Hygiene Data'!E193))),'Data Summary'!DT199="Yes"),OFFSET('Hygiene Data'!$E$9,0,10*ROW('Hygiene Data'!E193)),NA())</f>
        <v>#N/A</v>
      </c>
      <c r="BF199" s="101" t="e">
        <f ca="true">+IF(AND(ISNUMBER(OFFSET('Hygiene Data'!$F$5,0,10*ROW('Hygiene Data'!F193))),'Data Summary'!DU199="Yes"),OFFSET('Hygiene Data'!$F$5,0,10*ROW('Hygiene Data'!F193)),NA())</f>
        <v>#N/A</v>
      </c>
      <c r="BG199" s="101" t="e">
        <f ca="true">+IF(AND(ISNUMBER(OFFSET('Hygiene Data'!$F$7,0,10*ROW('Hygiene Data'!F193))),'Data Summary'!DV199="Yes"),OFFSET('Hygiene Data'!$F$7,0,10*ROW('Hygiene Data'!F193)),NA())</f>
        <v>#N/A</v>
      </c>
      <c r="BH199" s="101" t="e">
        <f ca="true">+IF(AND(ISNUMBER(OFFSET('Hygiene Data'!$F$9,0,10*ROW('Hygiene Data'!F193))),'Data Summary'!DW199="Yes"),OFFSET('Hygiene Data'!$F$9,0,10*ROW('Hygiene Data'!F193)),NA())</f>
        <v>#N/A</v>
      </c>
      <c r="BI199" s="101" t="e">
        <f ca="true">+IF(AND(ISNUMBER(OFFSET('Hygiene Data'!$G$5,0,10*ROW('Hygiene Data'!G193))),'Data Summary'!DX199="Yes"),OFFSET('Hygiene Data'!$G$5,0,10*ROW('Hygiene Data'!G193)),NA())</f>
        <v>#N/A</v>
      </c>
      <c r="BJ199" s="101" t="e">
        <f ca="true">+IF(AND(ISNUMBER(OFFSET('Hygiene Data'!$G$7,0,10*ROW('Hygiene Data'!G193))),'Data Summary'!DY199="Yes"),OFFSET('Hygiene Data'!$G$7,0,10*ROW('Hygiene Data'!G193)),NA())</f>
        <v>#N/A</v>
      </c>
      <c r="BK199" s="101" t="e">
        <f ca="true">+IF(AND(ISNUMBER(OFFSET('Hygiene Data'!$G$9,0,10*ROW('Hygiene Data'!G193))),'Data Summary'!DZ199="Yes"),OFFSET('Hygiene Data'!$G$9,0,10*ROW('Hygiene Data'!G193)),NA())</f>
        <v>#N/A</v>
      </c>
      <c r="BL199" s="101" t="e">
        <f ca="true">+IF(AND(ISNUMBER(OFFSET('Hygiene Data'!$H$5,0,10*ROW('Hygiene Data'!H193))),'Data Summary'!EA199="Yes"),OFFSET('Hygiene Data'!$H$5,0,10*ROW('Hygiene Data'!H193)),NA())</f>
        <v>#N/A</v>
      </c>
      <c r="BM199" s="101" t="e">
        <f ca="true">+IF(AND(ISNUMBER(OFFSET('Hygiene Data'!$H$7,0,10*ROW('Hygiene Data'!H193))),'Data Summary'!EB199="Yes"),OFFSET('Hygiene Data'!$H$7,0,10*ROW('Hygiene Data'!H193)),NA())</f>
        <v>#N/A</v>
      </c>
      <c r="BN199" s="101" t="e">
        <f ca="true">+IF(AND(ISNUMBER(OFFSET('Hygiene Data'!$H$9,0,10*ROW('Hygiene Data'!H193))),'Data Summary'!EC199="Yes"),OFFSET('Hygiene Data'!$H$9,0,10*ROW('Hygiene Data'!H193)),NA())</f>
        <v>#N/A</v>
      </c>
      <c r="BO199" s="101" t="e">
        <f ca="true">+IF(AND(ISNUMBER(OFFSET('Hygiene Data'!$I$5,0,10*ROW('Hygiene Data'!I193))),'Data Summary'!ED199="Yes"),OFFSET('Hygiene Data'!$I$5,0,10*ROW('Hygiene Data'!I193)),NA())</f>
        <v>#N/A</v>
      </c>
      <c r="BP199" s="101" t="e">
        <f ca="true">+IF(AND(ISNUMBER(OFFSET('Hygiene Data'!$I$7,0,10*ROW('Hygiene Data'!I193))),'Data Summary'!EE199="Yes"),OFFSET('Hygiene Data'!$I$7,0,10*ROW('Hygiene Data'!I193)),NA())</f>
        <v>#N/A</v>
      </c>
      <c r="BQ199" s="101" t="e">
        <f ca="true">+IF(AND(ISNUMBER(OFFSET('Hygiene Data'!$I$9,0,10*ROW('Hygiene Data'!I193))),'Data Summary'!EF199="Yes"),OFFSET('Hygiene Data'!$I$9,0,10*ROW('Hygiene Data'!I193)),NA())</f>
        <v>#N/A</v>
      </c>
    </row>
    <row xmlns:x14ac="http://schemas.microsoft.com/office/spreadsheetml/2009/9/ac" r="200" x14ac:dyDescent="0.2">
      <c r="A200" s="362" t="e">
        <f ca="true">+RIGHT('Data Summary'!A200,LEN('Data Summary'!A200)-9)</f>
        <v>#VALUE!</v>
      </c>
      <c r="B200" s="38" t="str">
        <f ca="true">+IF(ISTEXT('Data Summary'!B200),'Data Summary'!B200,"")</f>
        <v/>
      </c>
      <c r="C200" s="361" t="e">
        <f ca="true">+VALUE('Data Summary'!C200)</f>
        <v>#VALUE!</v>
      </c>
      <c r="D200" s="99" t="e">
        <f ca="true">+IF(AND(ISNUMBER(OFFSET('Water Data'!$D$4,0,10*ROW('Water Data'!D194))),'Data Summary'!BS200="Yes"),100-OFFSET('Water Data'!$D$4,0,10*ROW('Water Data'!D194)),NA())</f>
        <v>#N/A</v>
      </c>
      <c r="E200" s="99" t="e">
        <f ca="true">+IF(AND(ISNUMBER(OFFSET('Water Data'!$D$6,0,10*ROW('Water Data'!D194))),'Data Summary'!BT200="Yes"),OFFSET('Water Data'!$D$6,0,10*ROW('Water Data'!D194)),NA())</f>
        <v>#N/A</v>
      </c>
      <c r="F200" s="99" t="e">
        <f ca="true">+IF(AND(ISNUMBER(OFFSET('Water Data'!$D$9,0,10*ROW('Water Data'!D194))),'Data Summary'!BU200="Yes"),OFFSET('Water Data'!$D$9,0,10*ROW('Water Data'!D194)),NA())</f>
        <v>#N/A</v>
      </c>
      <c r="G200" s="99" t="e">
        <f ca="true">+IF(AND(ISNUMBER(OFFSET('Water Data'!$E$4,0,10*ROW('Water Data'!E194))),'Data Summary'!BV200="Yes"),100-OFFSET('Water Data'!$E$4,0,10*ROW('Water Data'!E194)),NA())</f>
        <v>#N/A</v>
      </c>
      <c r="H200" s="99" t="e">
        <f ca="true">+IF(AND(ISNUMBER(OFFSET('Water Data'!$E$6,0,10*ROW('Water Data'!E194))),'Data Summary'!BW200="Yes"),OFFSET('Water Data'!$E$6,0,10*ROW('Water Data'!E194)),NA())</f>
        <v>#N/A</v>
      </c>
      <c r="I200" s="99" t="e">
        <f ca="true">+IF(AND(ISNUMBER(OFFSET('Water Data'!$E$9,0,10*ROW('Water Data'!E194))),'Data Summary'!BX200="Yes"),OFFSET('Water Data'!$E$9,0,10*ROW('Water Data'!E194)),NA())</f>
        <v>#N/A</v>
      </c>
      <c r="J200" s="99" t="e">
        <f ca="true">+IF(AND(ISNUMBER(OFFSET('Water Data'!$F$4,0,10*ROW('Water Data'!F194))),'Data Summary'!BY200="Yes"),100-OFFSET('Water Data'!$F$4,0,10*ROW('Water Data'!F194)),NA())</f>
        <v>#N/A</v>
      </c>
      <c r="K200" s="99" t="e">
        <f ca="true">+IF(AND(ISNUMBER(OFFSET('Water Data'!$F$6,0,10*ROW('Water Data'!F194))),'Data Summary'!BZ200="Yes"),OFFSET('Water Data'!$F$6,0,10*ROW('Water Data'!F194)),NA())</f>
        <v>#N/A</v>
      </c>
      <c r="L200" s="99" t="e">
        <f ca="true">+IF(AND(ISNUMBER(OFFSET('Water Data'!$F$9,0,10*ROW('Water Data'!F194))),'Data Summary'!CA200="Yes"),OFFSET('Water Data'!$F$9,0,10*ROW('Water Data'!F194)),NA())</f>
        <v>#N/A</v>
      </c>
      <c r="M200" s="99" t="e">
        <f ca="true">+IF(AND(ISNUMBER(OFFSET('Water Data'!$G$4,0,10*ROW('Water Data'!G194))),'Data Summary'!CB200="Yes"),100-OFFSET('Water Data'!$G$4,0,10*ROW('Water Data'!G194)),NA())</f>
        <v>#N/A</v>
      </c>
      <c r="N200" s="99" t="e">
        <f ca="true">+IF(AND(ISNUMBER(OFFSET('Water Data'!$G$6,0,10*ROW('Water Data'!G194))),'Data Summary'!CC200="Yes"),OFFSET('Water Data'!$G$6,0,10*ROW('Water Data'!G194)),NA())</f>
        <v>#N/A</v>
      </c>
      <c r="O200" s="99" t="e">
        <f ca="true">+IF(AND(ISNUMBER(OFFSET('Water Data'!$G$9,0,10*ROW('Water Data'!G194))),'Data Summary'!CD200="Yes"),OFFSET('Water Data'!$G$9,0,10*ROW('Water Data'!G194)),NA())</f>
        <v>#N/A</v>
      </c>
      <c r="P200" s="99" t="e">
        <f ca="true">+IF(AND(ISNUMBER(OFFSET('Water Data'!$H$4,0,10*ROW('Water Data'!H194))),'Data Summary'!CE200="Yes"),100-OFFSET('Water Data'!$H$4,0,10*ROW('Water Data'!H194)),NA())</f>
        <v>#N/A</v>
      </c>
      <c r="Q200" s="99" t="e">
        <f ca="true">+IF(AND(ISNUMBER(OFFSET('Water Data'!$H$6,0,10*ROW('Water Data'!H194))),'Data Summary'!CF200="Yes"),OFFSET('Water Data'!$H$6,0,10*ROW('Water Data'!H194)),NA())</f>
        <v>#N/A</v>
      </c>
      <c r="R200" s="99" t="e">
        <f ca="true">+IF(AND(ISNUMBER(OFFSET('Water Data'!$H$9,0,10*ROW('Water Data'!H194))),'Data Summary'!CG200="Yes"),OFFSET('Water Data'!$H$9,0,10*ROW('Water Data'!H194)),NA())</f>
        <v>#N/A</v>
      </c>
      <c r="S200" s="99" t="e">
        <f ca="true">+IF(AND(ISNUMBER(OFFSET('Water Data'!$I$4,0,10*ROW('Water Data'!I194))),'Data Summary'!CH200="Yes"),100-OFFSET('Water Data'!$I$4,0,10*ROW('Water Data'!I194)),NA())</f>
        <v>#N/A</v>
      </c>
      <c r="T200" s="99" t="e">
        <f ca="true">+IF(AND(ISNUMBER(OFFSET('Water Data'!$I$6,0,10*ROW('Water Data'!I194))),'Data Summary'!CI200="Yes"),OFFSET('Water Data'!$I$6,0,10*ROW('Water Data'!I194)),NA())</f>
        <v>#N/A</v>
      </c>
      <c r="U200" s="99" t="e">
        <f ca="true">+IF(AND(ISNUMBER(OFFSET('Water Data'!$I$9,0,10*ROW('Water Data'!I194))),'Data Summary'!CJ200="Yes"),OFFSET('Water Data'!$I$9,0,10*ROW('Water Data'!I194)),NA())</f>
        <v>#N/A</v>
      </c>
      <c r="V200" s="100" t="e">
        <f ca="true">+IF(AND(ISNUMBER(OFFSET('Sanitation Data'!$D$4,0,10*ROW('Sanitation Data'!D194))),'Data Summary'!CK200="Yes"),100-OFFSET('Sanitation Data'!$D$4,0,10*ROW('Sanitation Data'!D194)),NA())</f>
        <v>#N/A</v>
      </c>
      <c r="W200" s="100" t="e">
        <f ca="true">+IF(AND(ISNUMBER(OFFSET('Sanitation Data'!$D$6,0,10*ROW('Sanitation Data'!D194))),'Data Summary'!CL200="Yes"),OFFSET('Sanitation Data'!$D$6,0,10*ROW('Sanitation Data'!D194)),NA())</f>
        <v>#N/A</v>
      </c>
      <c r="X200" s="100" t="e">
        <f ca="true">+IF(AND(ISNUMBER(OFFSET('Sanitation Data'!$D$10,0,10*ROW('Sanitation Data'!D194))),'Data Summary'!CM200="Yes"),OFFSET('Sanitation Data'!$D$10,0,10*ROW('Sanitation Data'!D194)),NA())</f>
        <v>#N/A</v>
      </c>
      <c r="Y200" s="100" t="e">
        <f ca="true">+IF(AND(ISNUMBER(OFFSET('Sanitation Data'!$D$11,0,10*ROW('Sanitation Data'!D194))),'Data Summary'!CN200="Yes"),OFFSET('Sanitation Data'!$D$11,0,10*ROW('Sanitation Data'!D194)),NA())</f>
        <v>#N/A</v>
      </c>
      <c r="Z200" s="100" t="e">
        <f ca="true">+IF(AND(ISNUMBER(OFFSET('Sanitation Data'!$D$12,0,10*ROW('Sanitation Data'!D194))),'Data Summary'!CO200="Yes"),OFFSET('Sanitation Data'!$D$12,0,10*ROW('Sanitation Data'!D194)),NA())</f>
        <v>#N/A</v>
      </c>
      <c r="AA200" s="100" t="e">
        <f ca="true">+IF(AND(ISNUMBER(OFFSET('Sanitation Data'!$E$4,0,10*ROW('Sanitation Data'!E194))),'Data Summary'!CP200="Yes"),100-OFFSET('Sanitation Data'!$E$4,0,10*ROW('Sanitation Data'!E194)),NA())</f>
        <v>#N/A</v>
      </c>
      <c r="AB200" s="100" t="e">
        <f ca="true">+IF(AND(ISNUMBER(OFFSET('Sanitation Data'!$E$6,0,10*ROW('Sanitation Data'!E194))),'Data Summary'!CQ200="Yes"),OFFSET('Sanitation Data'!$E$6,0,10*ROW('Sanitation Data'!E194)),NA())</f>
        <v>#N/A</v>
      </c>
      <c r="AC200" s="100" t="e">
        <f ca="true">+IF(AND(ISNUMBER(OFFSET('Sanitation Data'!$E$10,0,10*ROW('Sanitation Data'!E194))),'Data Summary'!CR200="Yes"),OFFSET('Sanitation Data'!$E$10,0,10*ROW('Sanitation Data'!E194)),NA())</f>
        <v>#N/A</v>
      </c>
      <c r="AD200" s="100" t="e">
        <f ca="true">+IF(AND(ISNUMBER(OFFSET('Sanitation Data'!$E$11,0,10*ROW('Sanitation Data'!E194))),'Data Summary'!CS200="Yes"),OFFSET('Sanitation Data'!$E$11,0,10*ROW('Sanitation Data'!E194)),NA())</f>
        <v>#N/A</v>
      </c>
      <c r="AE200" s="100" t="e">
        <f ca="true">+IF(AND(ISNUMBER(OFFSET('Sanitation Data'!$E$12,0,10*ROW('Sanitation Data'!E194))),'Data Summary'!CT200="Yes"),OFFSET('Sanitation Data'!$E$12,0,10*ROW('Sanitation Data'!E194)),NA())</f>
        <v>#N/A</v>
      </c>
      <c r="AF200" s="100" t="e">
        <f ca="true">+IF(AND(ISNUMBER(OFFSET('Sanitation Data'!$F$4,0,10*ROW('Sanitation Data'!F194))),'Data Summary'!CU200="Yes"),100-OFFSET('Sanitation Data'!$F$4,0,10*ROW('Sanitation Data'!F194)),NA())</f>
        <v>#N/A</v>
      </c>
      <c r="AG200" s="100" t="e">
        <f ca="true">+IF(AND(ISNUMBER(OFFSET('Sanitation Data'!$F$6,0,10*ROW('Sanitation Data'!F194))),'Data Summary'!CV200="Yes"),OFFSET('Sanitation Data'!$F$6,0,10*ROW('Sanitation Data'!F194)),NA())</f>
        <v>#N/A</v>
      </c>
      <c r="AH200" s="100" t="e">
        <f ca="true">+IF(AND(ISNUMBER(OFFSET('Sanitation Data'!$F$10,0,10*ROW('Sanitation Data'!F194))),'Data Summary'!CW200="Yes"),OFFSET('Sanitation Data'!$F$10,0,10*ROW('Sanitation Data'!F194)),NA())</f>
        <v>#N/A</v>
      </c>
      <c r="AI200" s="100" t="e">
        <f ca="true">+IF(AND(ISNUMBER(OFFSET('Sanitation Data'!$F$11,0,10*ROW('Sanitation Data'!F194))),'Data Summary'!CX200="Yes"),OFFSET('Sanitation Data'!$F$11,0,10*ROW('Sanitation Data'!F194)),NA())</f>
        <v>#N/A</v>
      </c>
      <c r="AJ200" s="100" t="e">
        <f ca="true">+IF(AND(ISNUMBER(OFFSET('Sanitation Data'!$F$12,0,10*ROW('Sanitation Data'!F194))),'Data Summary'!CY200="Yes"),OFFSET('Sanitation Data'!$F$12,0,10*ROW('Sanitation Data'!F194)),NA())</f>
        <v>#N/A</v>
      </c>
      <c r="AK200" s="100" t="e">
        <f ca="true">+IF(AND(ISNUMBER(OFFSET('Sanitation Data'!$G$4,0,10*ROW('Sanitation Data'!G194))),'Data Summary'!CZ200="Yes"),100-OFFSET('Sanitation Data'!$G$4,0,10*ROW('Sanitation Data'!G194)),NA())</f>
        <v>#N/A</v>
      </c>
      <c r="AL200" s="100" t="e">
        <f ca="true">+IF(AND(ISNUMBER(OFFSET('Sanitation Data'!$G$6,0,10*ROW('Sanitation Data'!G194))),'Data Summary'!DA200="Yes"),OFFSET('Sanitation Data'!$G$6,0,10*ROW('Sanitation Data'!G194)),NA())</f>
        <v>#N/A</v>
      </c>
      <c r="AM200" s="100" t="e">
        <f ca="true">+IF(AND(ISNUMBER(OFFSET('Sanitation Data'!$G$10,0,10*ROW('Sanitation Data'!G194))),'Data Summary'!DB200="Yes"),OFFSET('Sanitation Data'!$G$10,0,10*ROW('Sanitation Data'!G194)),NA())</f>
        <v>#N/A</v>
      </c>
      <c r="AN200" s="100" t="e">
        <f ca="true">+IF(AND(ISNUMBER(OFFSET('Sanitation Data'!$G$11,0,10*ROW('Sanitation Data'!G194))),'Data Summary'!DC200="Yes"),OFFSET('Sanitation Data'!$G$11,0,10*ROW('Sanitation Data'!G194)),NA())</f>
        <v>#N/A</v>
      </c>
      <c r="AO200" s="100" t="e">
        <f ca="true">+IF(AND(ISNUMBER(OFFSET('Sanitation Data'!$G$12,0,10*ROW('Sanitation Data'!G194))),'Data Summary'!DD200="Yes"),OFFSET('Sanitation Data'!$G$12,0,10*ROW('Sanitation Data'!G194)),NA())</f>
        <v>#N/A</v>
      </c>
      <c r="AP200" s="100" t="e">
        <f ca="true">+IF(AND(ISNUMBER(OFFSET('Sanitation Data'!$H$4,0,10*ROW('Sanitation Data'!H194))),'Data Summary'!DE200="Yes"),100-OFFSET('Sanitation Data'!$H$4,0,10*ROW('Sanitation Data'!H194)),NA())</f>
        <v>#N/A</v>
      </c>
      <c r="AQ200" s="100" t="e">
        <f ca="true">+IF(AND(ISNUMBER(OFFSET('Sanitation Data'!$H$6,0,10*ROW('Sanitation Data'!H194))),'Data Summary'!DF200="Yes"),OFFSET('Sanitation Data'!$H$6,0,10*ROW('Sanitation Data'!H194)),NA())</f>
        <v>#N/A</v>
      </c>
      <c r="AR200" s="100" t="e">
        <f ca="true">+IF(AND(ISNUMBER(OFFSET('Sanitation Data'!$H$10,0,10*ROW('Sanitation Data'!H194))),'Data Summary'!DG200="Yes"),OFFSET('Sanitation Data'!$H$10,0,10*ROW('Sanitation Data'!H194)),NA())</f>
        <v>#N/A</v>
      </c>
      <c r="AS200" s="100" t="e">
        <f ca="true">+IF(AND(ISNUMBER(OFFSET('Sanitation Data'!$H$11,0,10*ROW('Sanitation Data'!H194))),'Data Summary'!DH200="Yes"),OFFSET('Sanitation Data'!$H$11,0,10*ROW('Sanitation Data'!H194)),NA())</f>
        <v>#N/A</v>
      </c>
      <c r="AT200" s="100" t="e">
        <f ca="true">+IF(AND(ISNUMBER(OFFSET('Sanitation Data'!$H$12,0,10*ROW('Sanitation Data'!H194))),'Data Summary'!DI200="Yes"),OFFSET('Sanitation Data'!$H$12,0,10*ROW('Sanitation Data'!H194)),NA())</f>
        <v>#N/A</v>
      </c>
      <c r="AU200" s="100" t="e">
        <f ca="true">+IF(AND(ISNUMBER(OFFSET('Sanitation Data'!$I$4,0,10*ROW('Sanitation Data'!I194))),'Data Summary'!DJ200="Yes"),100-OFFSET('Sanitation Data'!$I$4,0,10*ROW('Sanitation Data'!I194)),NA())</f>
        <v>#N/A</v>
      </c>
      <c r="AV200" s="100" t="e">
        <f ca="true">+IF(AND(ISNUMBER(OFFSET('Sanitation Data'!$I$6,0,10*ROW('Sanitation Data'!I194))),'Data Summary'!DK200="Yes"),OFFSET('Sanitation Data'!$I$6,0,10*ROW('Sanitation Data'!I194)),NA())</f>
        <v>#N/A</v>
      </c>
      <c r="AW200" s="100" t="e">
        <f ca="true">+IF(AND(ISNUMBER(OFFSET('Sanitation Data'!$I$10,0,10*ROW('Sanitation Data'!I194))),'Data Summary'!DL200="Yes"),OFFSET('Sanitation Data'!$I$10,0,10*ROW('Sanitation Data'!I194)),NA())</f>
        <v>#N/A</v>
      </c>
      <c r="AX200" s="100" t="e">
        <f ca="true">+IF(AND(ISNUMBER(OFFSET('Sanitation Data'!$I$11,0,10*ROW('Sanitation Data'!I194))),'Data Summary'!DM200="Yes"),OFFSET('Sanitation Data'!$I$11,0,10*ROW('Sanitation Data'!I194)),NA())</f>
        <v>#N/A</v>
      </c>
      <c r="AY200" s="100" t="e">
        <f ca="true">+IF(AND(ISNUMBER(OFFSET('Sanitation Data'!$I$12,0,10*ROW('Sanitation Data'!I194))),'Data Summary'!DN200="Yes"),OFFSET('Sanitation Data'!$I$12,0,10*ROW('Sanitation Data'!I194)),NA())</f>
        <v>#N/A</v>
      </c>
      <c r="AZ200" s="101" t="e">
        <f ca="true">+IF(AND(ISNUMBER(OFFSET('Hygiene Data'!$D$5,0,10*ROW('Hygiene Data'!D194))),'Data Summary'!DO200="Yes"),OFFSET('Hygiene Data'!$D$5,0,10*ROW('Hygiene Data'!D194)),NA())</f>
        <v>#N/A</v>
      </c>
      <c r="BA200" s="101" t="e">
        <f ca="true">+IF(AND(ISNUMBER(OFFSET('Hygiene Data'!$D$7,0,10*ROW('Hygiene Data'!D194))),'Data Summary'!DP200="Yes"),OFFSET('Hygiene Data'!$D$7,0,10*ROW('Hygiene Data'!D194)),NA())</f>
        <v>#N/A</v>
      </c>
      <c r="BB200" s="101" t="e">
        <f ca="true">+IF(AND(ISNUMBER(OFFSET('Hygiene Data'!$D$9,0,10*ROW('Hygiene Data'!D194))),'Data Summary'!DQ200="Yes"),OFFSET('Hygiene Data'!$D$9,0,10*ROW('Hygiene Data'!D194)),NA())</f>
        <v>#N/A</v>
      </c>
      <c r="BC200" s="101" t="e">
        <f ca="true">+IF(AND(ISNUMBER(OFFSET('Hygiene Data'!$E$5,0,10*ROW('Hygiene Data'!E194))),'Data Summary'!DR200="Yes"),OFFSET('Hygiene Data'!$E$5,0,10*ROW('Hygiene Data'!E194)),NA())</f>
        <v>#N/A</v>
      </c>
      <c r="BD200" s="101" t="e">
        <f ca="true">+IF(AND(ISNUMBER(OFFSET('Hygiene Data'!$E$7,0,10*ROW('Hygiene Data'!E194))),'Data Summary'!DS200="Yes"),OFFSET('Hygiene Data'!$E$7,0,10*ROW('Hygiene Data'!E194)),NA())</f>
        <v>#N/A</v>
      </c>
      <c r="BE200" s="101" t="e">
        <f ca="true">+IF(AND(ISNUMBER(OFFSET('Hygiene Data'!$E$9,0,10*ROW('Hygiene Data'!E194))),'Data Summary'!DT200="Yes"),OFFSET('Hygiene Data'!$E$9,0,10*ROW('Hygiene Data'!E194)),NA())</f>
        <v>#N/A</v>
      </c>
      <c r="BF200" s="101" t="e">
        <f ca="true">+IF(AND(ISNUMBER(OFFSET('Hygiene Data'!$F$5,0,10*ROW('Hygiene Data'!F194))),'Data Summary'!DU200="Yes"),OFFSET('Hygiene Data'!$F$5,0,10*ROW('Hygiene Data'!F194)),NA())</f>
        <v>#N/A</v>
      </c>
      <c r="BG200" s="101" t="e">
        <f ca="true">+IF(AND(ISNUMBER(OFFSET('Hygiene Data'!$F$7,0,10*ROW('Hygiene Data'!F194))),'Data Summary'!DV200="Yes"),OFFSET('Hygiene Data'!$F$7,0,10*ROW('Hygiene Data'!F194)),NA())</f>
        <v>#N/A</v>
      </c>
      <c r="BH200" s="101" t="e">
        <f ca="true">+IF(AND(ISNUMBER(OFFSET('Hygiene Data'!$F$9,0,10*ROW('Hygiene Data'!F194))),'Data Summary'!DW200="Yes"),OFFSET('Hygiene Data'!$F$9,0,10*ROW('Hygiene Data'!F194)),NA())</f>
        <v>#N/A</v>
      </c>
      <c r="BI200" s="101" t="e">
        <f ca="true">+IF(AND(ISNUMBER(OFFSET('Hygiene Data'!$G$5,0,10*ROW('Hygiene Data'!G194))),'Data Summary'!DX200="Yes"),OFFSET('Hygiene Data'!$G$5,0,10*ROW('Hygiene Data'!G194)),NA())</f>
        <v>#N/A</v>
      </c>
      <c r="BJ200" s="101" t="e">
        <f ca="true">+IF(AND(ISNUMBER(OFFSET('Hygiene Data'!$G$7,0,10*ROW('Hygiene Data'!G194))),'Data Summary'!DY200="Yes"),OFFSET('Hygiene Data'!$G$7,0,10*ROW('Hygiene Data'!G194)),NA())</f>
        <v>#N/A</v>
      </c>
      <c r="BK200" s="101" t="e">
        <f ca="true">+IF(AND(ISNUMBER(OFFSET('Hygiene Data'!$G$9,0,10*ROW('Hygiene Data'!G194))),'Data Summary'!DZ200="Yes"),OFFSET('Hygiene Data'!$G$9,0,10*ROW('Hygiene Data'!G194)),NA())</f>
        <v>#N/A</v>
      </c>
      <c r="BL200" s="101" t="e">
        <f ca="true">+IF(AND(ISNUMBER(OFFSET('Hygiene Data'!$H$5,0,10*ROW('Hygiene Data'!H194))),'Data Summary'!EA200="Yes"),OFFSET('Hygiene Data'!$H$5,0,10*ROW('Hygiene Data'!H194)),NA())</f>
        <v>#N/A</v>
      </c>
      <c r="BM200" s="101" t="e">
        <f ca="true">+IF(AND(ISNUMBER(OFFSET('Hygiene Data'!$H$7,0,10*ROW('Hygiene Data'!H194))),'Data Summary'!EB200="Yes"),OFFSET('Hygiene Data'!$H$7,0,10*ROW('Hygiene Data'!H194)),NA())</f>
        <v>#N/A</v>
      </c>
      <c r="BN200" s="101" t="e">
        <f ca="true">+IF(AND(ISNUMBER(OFFSET('Hygiene Data'!$H$9,0,10*ROW('Hygiene Data'!H194))),'Data Summary'!EC200="Yes"),OFFSET('Hygiene Data'!$H$9,0,10*ROW('Hygiene Data'!H194)),NA())</f>
        <v>#N/A</v>
      </c>
      <c r="BO200" s="101" t="e">
        <f ca="true">+IF(AND(ISNUMBER(OFFSET('Hygiene Data'!$I$5,0,10*ROW('Hygiene Data'!I194))),'Data Summary'!ED200="Yes"),OFFSET('Hygiene Data'!$I$5,0,10*ROW('Hygiene Data'!I194)),NA())</f>
        <v>#N/A</v>
      </c>
      <c r="BP200" s="101" t="e">
        <f ca="true">+IF(AND(ISNUMBER(OFFSET('Hygiene Data'!$I$7,0,10*ROW('Hygiene Data'!I194))),'Data Summary'!EE200="Yes"),OFFSET('Hygiene Data'!$I$7,0,10*ROW('Hygiene Data'!I194)),NA())</f>
        <v>#N/A</v>
      </c>
      <c r="BQ200" s="101" t="e">
        <f ca="true">+IF(AND(ISNUMBER(OFFSET('Hygiene Data'!$I$9,0,10*ROW('Hygiene Data'!I194))),'Data Summary'!EF200="Yes"),OFFSET('Hygiene Data'!$I$9,0,10*ROW('Hygiene Data'!I194)),NA())</f>
        <v>#N/A</v>
      </c>
    </row>
    <row xmlns:x14ac="http://schemas.microsoft.com/office/spreadsheetml/2009/9/ac" r="201" x14ac:dyDescent="0.2">
      <c r="A201" s="362" t="e">
        <f ca="true">+RIGHT('Data Summary'!A201,LEN('Data Summary'!A201)-9)</f>
        <v>#VALUE!</v>
      </c>
      <c r="B201" s="38" t="str">
        <f ca="true">+IF(ISTEXT('Data Summary'!B201),'Data Summary'!B201,"")</f>
        <v/>
      </c>
      <c r="C201" s="361" t="e">
        <f ca="true">+VALUE('Data Summary'!C201)</f>
        <v>#VALUE!</v>
      </c>
      <c r="D201" s="99" t="e">
        <f ca="true">+IF(AND(ISNUMBER(OFFSET('Water Data'!$D$4,0,10*ROW('Water Data'!D195))),'Data Summary'!BS201="Yes"),100-OFFSET('Water Data'!$D$4,0,10*ROW('Water Data'!D195)),NA())</f>
        <v>#N/A</v>
      </c>
      <c r="E201" s="99" t="e">
        <f ca="true">+IF(AND(ISNUMBER(OFFSET('Water Data'!$D$6,0,10*ROW('Water Data'!D195))),'Data Summary'!BT201="Yes"),OFFSET('Water Data'!$D$6,0,10*ROW('Water Data'!D195)),NA())</f>
        <v>#N/A</v>
      </c>
      <c r="F201" s="99" t="e">
        <f ca="true">+IF(AND(ISNUMBER(OFFSET('Water Data'!$D$9,0,10*ROW('Water Data'!D195))),'Data Summary'!BU201="Yes"),OFFSET('Water Data'!$D$9,0,10*ROW('Water Data'!D195)),NA())</f>
        <v>#N/A</v>
      </c>
      <c r="G201" s="99" t="e">
        <f ca="true">+IF(AND(ISNUMBER(OFFSET('Water Data'!$E$4,0,10*ROW('Water Data'!E195))),'Data Summary'!BV201="Yes"),100-OFFSET('Water Data'!$E$4,0,10*ROW('Water Data'!E195)),NA())</f>
        <v>#N/A</v>
      </c>
      <c r="H201" s="99" t="e">
        <f ca="true">+IF(AND(ISNUMBER(OFFSET('Water Data'!$E$6,0,10*ROW('Water Data'!E195))),'Data Summary'!BW201="Yes"),OFFSET('Water Data'!$E$6,0,10*ROW('Water Data'!E195)),NA())</f>
        <v>#N/A</v>
      </c>
      <c r="I201" s="99" t="e">
        <f ca="true">+IF(AND(ISNUMBER(OFFSET('Water Data'!$E$9,0,10*ROW('Water Data'!E195))),'Data Summary'!BX201="Yes"),OFFSET('Water Data'!$E$9,0,10*ROW('Water Data'!E195)),NA())</f>
        <v>#N/A</v>
      </c>
      <c r="J201" s="99" t="e">
        <f ca="true">+IF(AND(ISNUMBER(OFFSET('Water Data'!$F$4,0,10*ROW('Water Data'!F195))),'Data Summary'!BY201="Yes"),100-OFFSET('Water Data'!$F$4,0,10*ROW('Water Data'!F195)),NA())</f>
        <v>#N/A</v>
      </c>
      <c r="K201" s="99" t="e">
        <f ca="true">+IF(AND(ISNUMBER(OFFSET('Water Data'!$F$6,0,10*ROW('Water Data'!F195))),'Data Summary'!BZ201="Yes"),OFFSET('Water Data'!$F$6,0,10*ROW('Water Data'!F195)),NA())</f>
        <v>#N/A</v>
      </c>
      <c r="L201" s="99" t="e">
        <f ca="true">+IF(AND(ISNUMBER(OFFSET('Water Data'!$F$9,0,10*ROW('Water Data'!F195))),'Data Summary'!CA201="Yes"),OFFSET('Water Data'!$F$9,0,10*ROW('Water Data'!F195)),NA())</f>
        <v>#N/A</v>
      </c>
      <c r="M201" s="99" t="e">
        <f ca="true">+IF(AND(ISNUMBER(OFFSET('Water Data'!$G$4,0,10*ROW('Water Data'!G195))),'Data Summary'!CB201="Yes"),100-OFFSET('Water Data'!$G$4,0,10*ROW('Water Data'!G195)),NA())</f>
        <v>#N/A</v>
      </c>
      <c r="N201" s="99" t="e">
        <f ca="true">+IF(AND(ISNUMBER(OFFSET('Water Data'!$G$6,0,10*ROW('Water Data'!G195))),'Data Summary'!CC201="Yes"),OFFSET('Water Data'!$G$6,0,10*ROW('Water Data'!G195)),NA())</f>
        <v>#N/A</v>
      </c>
      <c r="O201" s="99" t="e">
        <f ca="true">+IF(AND(ISNUMBER(OFFSET('Water Data'!$G$9,0,10*ROW('Water Data'!G195))),'Data Summary'!CD201="Yes"),OFFSET('Water Data'!$G$9,0,10*ROW('Water Data'!G195)),NA())</f>
        <v>#N/A</v>
      </c>
      <c r="P201" s="99" t="e">
        <f ca="true">+IF(AND(ISNUMBER(OFFSET('Water Data'!$H$4,0,10*ROW('Water Data'!H195))),'Data Summary'!CE201="Yes"),100-OFFSET('Water Data'!$H$4,0,10*ROW('Water Data'!H195)),NA())</f>
        <v>#N/A</v>
      </c>
      <c r="Q201" s="99" t="e">
        <f ca="true">+IF(AND(ISNUMBER(OFFSET('Water Data'!$H$6,0,10*ROW('Water Data'!H195))),'Data Summary'!CF201="Yes"),OFFSET('Water Data'!$H$6,0,10*ROW('Water Data'!H195)),NA())</f>
        <v>#N/A</v>
      </c>
      <c r="R201" s="99" t="e">
        <f ca="true">+IF(AND(ISNUMBER(OFFSET('Water Data'!$H$9,0,10*ROW('Water Data'!H195))),'Data Summary'!CG201="Yes"),OFFSET('Water Data'!$H$9,0,10*ROW('Water Data'!H195)),NA())</f>
        <v>#N/A</v>
      </c>
      <c r="S201" s="99" t="e">
        <f ca="true">+IF(AND(ISNUMBER(OFFSET('Water Data'!$I$4,0,10*ROW('Water Data'!I195))),'Data Summary'!CH201="Yes"),100-OFFSET('Water Data'!$I$4,0,10*ROW('Water Data'!I195)),NA())</f>
        <v>#N/A</v>
      </c>
      <c r="T201" s="99" t="e">
        <f ca="true">+IF(AND(ISNUMBER(OFFSET('Water Data'!$I$6,0,10*ROW('Water Data'!I195))),'Data Summary'!CI201="Yes"),OFFSET('Water Data'!$I$6,0,10*ROW('Water Data'!I195)),NA())</f>
        <v>#N/A</v>
      </c>
      <c r="U201" s="99" t="e">
        <f ca="true">+IF(AND(ISNUMBER(OFFSET('Water Data'!$I$9,0,10*ROW('Water Data'!I195))),'Data Summary'!CJ201="Yes"),OFFSET('Water Data'!$I$9,0,10*ROW('Water Data'!I195)),NA())</f>
        <v>#N/A</v>
      </c>
      <c r="V201" s="100" t="e">
        <f ca="true">+IF(AND(ISNUMBER(OFFSET('Sanitation Data'!$D$4,0,10*ROW('Sanitation Data'!D195))),'Data Summary'!CK201="Yes"),100-OFFSET('Sanitation Data'!$D$4,0,10*ROW('Sanitation Data'!D195)),NA())</f>
        <v>#N/A</v>
      </c>
      <c r="W201" s="100" t="e">
        <f ca="true">+IF(AND(ISNUMBER(OFFSET('Sanitation Data'!$D$6,0,10*ROW('Sanitation Data'!D195))),'Data Summary'!CL201="Yes"),OFFSET('Sanitation Data'!$D$6,0,10*ROW('Sanitation Data'!D195)),NA())</f>
        <v>#N/A</v>
      </c>
      <c r="X201" s="100" t="e">
        <f ca="true">+IF(AND(ISNUMBER(OFFSET('Sanitation Data'!$D$10,0,10*ROW('Sanitation Data'!D195))),'Data Summary'!CM201="Yes"),OFFSET('Sanitation Data'!$D$10,0,10*ROW('Sanitation Data'!D195)),NA())</f>
        <v>#N/A</v>
      </c>
      <c r="Y201" s="100" t="e">
        <f ca="true">+IF(AND(ISNUMBER(OFFSET('Sanitation Data'!$D$11,0,10*ROW('Sanitation Data'!D195))),'Data Summary'!CN201="Yes"),OFFSET('Sanitation Data'!$D$11,0,10*ROW('Sanitation Data'!D195)),NA())</f>
        <v>#N/A</v>
      </c>
      <c r="Z201" s="100" t="e">
        <f ca="true">+IF(AND(ISNUMBER(OFFSET('Sanitation Data'!$D$12,0,10*ROW('Sanitation Data'!D195))),'Data Summary'!CO201="Yes"),OFFSET('Sanitation Data'!$D$12,0,10*ROW('Sanitation Data'!D195)),NA())</f>
        <v>#N/A</v>
      </c>
      <c r="AA201" s="100" t="e">
        <f ca="true">+IF(AND(ISNUMBER(OFFSET('Sanitation Data'!$E$4,0,10*ROW('Sanitation Data'!E195))),'Data Summary'!CP201="Yes"),100-OFFSET('Sanitation Data'!$E$4,0,10*ROW('Sanitation Data'!E195)),NA())</f>
        <v>#N/A</v>
      </c>
      <c r="AB201" s="100" t="e">
        <f ca="true">+IF(AND(ISNUMBER(OFFSET('Sanitation Data'!$E$6,0,10*ROW('Sanitation Data'!E195))),'Data Summary'!CQ201="Yes"),OFFSET('Sanitation Data'!$E$6,0,10*ROW('Sanitation Data'!E195)),NA())</f>
        <v>#N/A</v>
      </c>
      <c r="AC201" s="100" t="e">
        <f ca="true">+IF(AND(ISNUMBER(OFFSET('Sanitation Data'!$E$10,0,10*ROW('Sanitation Data'!E195))),'Data Summary'!CR201="Yes"),OFFSET('Sanitation Data'!$E$10,0,10*ROW('Sanitation Data'!E195)),NA())</f>
        <v>#N/A</v>
      </c>
      <c r="AD201" s="100" t="e">
        <f ca="true">+IF(AND(ISNUMBER(OFFSET('Sanitation Data'!$E$11,0,10*ROW('Sanitation Data'!E195))),'Data Summary'!CS201="Yes"),OFFSET('Sanitation Data'!$E$11,0,10*ROW('Sanitation Data'!E195)),NA())</f>
        <v>#N/A</v>
      </c>
      <c r="AE201" s="100" t="e">
        <f ca="true">+IF(AND(ISNUMBER(OFFSET('Sanitation Data'!$E$12,0,10*ROW('Sanitation Data'!E195))),'Data Summary'!CT201="Yes"),OFFSET('Sanitation Data'!$E$12,0,10*ROW('Sanitation Data'!E195)),NA())</f>
        <v>#N/A</v>
      </c>
      <c r="AF201" s="100" t="e">
        <f ca="true">+IF(AND(ISNUMBER(OFFSET('Sanitation Data'!$F$4,0,10*ROW('Sanitation Data'!F195))),'Data Summary'!CU201="Yes"),100-OFFSET('Sanitation Data'!$F$4,0,10*ROW('Sanitation Data'!F195)),NA())</f>
        <v>#N/A</v>
      </c>
      <c r="AG201" s="100" t="e">
        <f ca="true">+IF(AND(ISNUMBER(OFFSET('Sanitation Data'!$F$6,0,10*ROW('Sanitation Data'!F195))),'Data Summary'!CV201="Yes"),OFFSET('Sanitation Data'!$F$6,0,10*ROW('Sanitation Data'!F195)),NA())</f>
        <v>#N/A</v>
      </c>
      <c r="AH201" s="100" t="e">
        <f ca="true">+IF(AND(ISNUMBER(OFFSET('Sanitation Data'!$F$10,0,10*ROW('Sanitation Data'!F195))),'Data Summary'!CW201="Yes"),OFFSET('Sanitation Data'!$F$10,0,10*ROW('Sanitation Data'!F195)),NA())</f>
        <v>#N/A</v>
      </c>
      <c r="AI201" s="100" t="e">
        <f ca="true">+IF(AND(ISNUMBER(OFFSET('Sanitation Data'!$F$11,0,10*ROW('Sanitation Data'!F195))),'Data Summary'!CX201="Yes"),OFFSET('Sanitation Data'!$F$11,0,10*ROW('Sanitation Data'!F195)),NA())</f>
        <v>#N/A</v>
      </c>
      <c r="AJ201" s="100" t="e">
        <f ca="true">+IF(AND(ISNUMBER(OFFSET('Sanitation Data'!$F$12,0,10*ROW('Sanitation Data'!F195))),'Data Summary'!CY201="Yes"),OFFSET('Sanitation Data'!$F$12,0,10*ROW('Sanitation Data'!F195)),NA())</f>
        <v>#N/A</v>
      </c>
      <c r="AK201" s="100" t="e">
        <f ca="true">+IF(AND(ISNUMBER(OFFSET('Sanitation Data'!$G$4,0,10*ROW('Sanitation Data'!G195))),'Data Summary'!CZ201="Yes"),100-OFFSET('Sanitation Data'!$G$4,0,10*ROW('Sanitation Data'!G195)),NA())</f>
        <v>#N/A</v>
      </c>
      <c r="AL201" s="100" t="e">
        <f ca="true">+IF(AND(ISNUMBER(OFFSET('Sanitation Data'!$G$6,0,10*ROW('Sanitation Data'!G195))),'Data Summary'!DA201="Yes"),OFFSET('Sanitation Data'!$G$6,0,10*ROW('Sanitation Data'!G195)),NA())</f>
        <v>#N/A</v>
      </c>
      <c r="AM201" s="100" t="e">
        <f ca="true">+IF(AND(ISNUMBER(OFFSET('Sanitation Data'!$G$10,0,10*ROW('Sanitation Data'!G195))),'Data Summary'!DB201="Yes"),OFFSET('Sanitation Data'!$G$10,0,10*ROW('Sanitation Data'!G195)),NA())</f>
        <v>#N/A</v>
      </c>
      <c r="AN201" s="100" t="e">
        <f ca="true">+IF(AND(ISNUMBER(OFFSET('Sanitation Data'!$G$11,0,10*ROW('Sanitation Data'!G195))),'Data Summary'!DC201="Yes"),OFFSET('Sanitation Data'!$G$11,0,10*ROW('Sanitation Data'!G195)),NA())</f>
        <v>#N/A</v>
      </c>
      <c r="AO201" s="100" t="e">
        <f ca="true">+IF(AND(ISNUMBER(OFFSET('Sanitation Data'!$G$12,0,10*ROW('Sanitation Data'!G195))),'Data Summary'!DD201="Yes"),OFFSET('Sanitation Data'!$G$12,0,10*ROW('Sanitation Data'!G195)),NA())</f>
        <v>#N/A</v>
      </c>
      <c r="AP201" s="100" t="e">
        <f ca="true">+IF(AND(ISNUMBER(OFFSET('Sanitation Data'!$H$4,0,10*ROW('Sanitation Data'!H195))),'Data Summary'!DE201="Yes"),100-OFFSET('Sanitation Data'!$H$4,0,10*ROW('Sanitation Data'!H195)),NA())</f>
        <v>#N/A</v>
      </c>
      <c r="AQ201" s="100" t="e">
        <f ca="true">+IF(AND(ISNUMBER(OFFSET('Sanitation Data'!$H$6,0,10*ROW('Sanitation Data'!H195))),'Data Summary'!DF201="Yes"),OFFSET('Sanitation Data'!$H$6,0,10*ROW('Sanitation Data'!H195)),NA())</f>
        <v>#N/A</v>
      </c>
      <c r="AR201" s="100" t="e">
        <f ca="true">+IF(AND(ISNUMBER(OFFSET('Sanitation Data'!$H$10,0,10*ROW('Sanitation Data'!H195))),'Data Summary'!DG201="Yes"),OFFSET('Sanitation Data'!$H$10,0,10*ROW('Sanitation Data'!H195)),NA())</f>
        <v>#N/A</v>
      </c>
      <c r="AS201" s="100" t="e">
        <f ca="true">+IF(AND(ISNUMBER(OFFSET('Sanitation Data'!$H$11,0,10*ROW('Sanitation Data'!H195))),'Data Summary'!DH201="Yes"),OFFSET('Sanitation Data'!$H$11,0,10*ROW('Sanitation Data'!H195)),NA())</f>
        <v>#N/A</v>
      </c>
      <c r="AT201" s="100" t="e">
        <f ca="true">+IF(AND(ISNUMBER(OFFSET('Sanitation Data'!$H$12,0,10*ROW('Sanitation Data'!H195))),'Data Summary'!DI201="Yes"),OFFSET('Sanitation Data'!$H$12,0,10*ROW('Sanitation Data'!H195)),NA())</f>
        <v>#N/A</v>
      </c>
      <c r="AU201" s="100" t="e">
        <f ca="true">+IF(AND(ISNUMBER(OFFSET('Sanitation Data'!$I$4,0,10*ROW('Sanitation Data'!I195))),'Data Summary'!DJ201="Yes"),100-OFFSET('Sanitation Data'!$I$4,0,10*ROW('Sanitation Data'!I195)),NA())</f>
        <v>#N/A</v>
      </c>
      <c r="AV201" s="100" t="e">
        <f ca="true">+IF(AND(ISNUMBER(OFFSET('Sanitation Data'!$I$6,0,10*ROW('Sanitation Data'!I195))),'Data Summary'!DK201="Yes"),OFFSET('Sanitation Data'!$I$6,0,10*ROW('Sanitation Data'!I195)),NA())</f>
        <v>#N/A</v>
      </c>
      <c r="AW201" s="100" t="e">
        <f ca="true">+IF(AND(ISNUMBER(OFFSET('Sanitation Data'!$I$10,0,10*ROW('Sanitation Data'!I195))),'Data Summary'!DL201="Yes"),OFFSET('Sanitation Data'!$I$10,0,10*ROW('Sanitation Data'!I195)),NA())</f>
        <v>#N/A</v>
      </c>
      <c r="AX201" s="100" t="e">
        <f ca="true">+IF(AND(ISNUMBER(OFFSET('Sanitation Data'!$I$11,0,10*ROW('Sanitation Data'!I195))),'Data Summary'!DM201="Yes"),OFFSET('Sanitation Data'!$I$11,0,10*ROW('Sanitation Data'!I195)),NA())</f>
        <v>#N/A</v>
      </c>
      <c r="AY201" s="100" t="e">
        <f ca="true">+IF(AND(ISNUMBER(OFFSET('Sanitation Data'!$I$12,0,10*ROW('Sanitation Data'!I195))),'Data Summary'!DN201="Yes"),OFFSET('Sanitation Data'!$I$12,0,10*ROW('Sanitation Data'!I195)),NA())</f>
        <v>#N/A</v>
      </c>
      <c r="AZ201" s="101" t="e">
        <f ca="true">+IF(AND(ISNUMBER(OFFSET('Hygiene Data'!$D$5,0,10*ROW('Hygiene Data'!D195))),'Data Summary'!DO201="Yes"),OFFSET('Hygiene Data'!$D$5,0,10*ROW('Hygiene Data'!D195)),NA())</f>
        <v>#N/A</v>
      </c>
      <c r="BA201" s="101" t="e">
        <f ca="true">+IF(AND(ISNUMBER(OFFSET('Hygiene Data'!$D$7,0,10*ROW('Hygiene Data'!D195))),'Data Summary'!DP201="Yes"),OFFSET('Hygiene Data'!$D$7,0,10*ROW('Hygiene Data'!D195)),NA())</f>
        <v>#N/A</v>
      </c>
      <c r="BB201" s="101" t="e">
        <f ca="true">+IF(AND(ISNUMBER(OFFSET('Hygiene Data'!$D$9,0,10*ROW('Hygiene Data'!D195))),'Data Summary'!DQ201="Yes"),OFFSET('Hygiene Data'!$D$9,0,10*ROW('Hygiene Data'!D195)),NA())</f>
        <v>#N/A</v>
      </c>
      <c r="BC201" s="101" t="e">
        <f ca="true">+IF(AND(ISNUMBER(OFFSET('Hygiene Data'!$E$5,0,10*ROW('Hygiene Data'!E195))),'Data Summary'!DR201="Yes"),OFFSET('Hygiene Data'!$E$5,0,10*ROW('Hygiene Data'!E195)),NA())</f>
        <v>#N/A</v>
      </c>
      <c r="BD201" s="101" t="e">
        <f ca="true">+IF(AND(ISNUMBER(OFFSET('Hygiene Data'!$E$7,0,10*ROW('Hygiene Data'!E195))),'Data Summary'!DS201="Yes"),OFFSET('Hygiene Data'!$E$7,0,10*ROW('Hygiene Data'!E195)),NA())</f>
        <v>#N/A</v>
      </c>
      <c r="BE201" s="101" t="e">
        <f ca="true">+IF(AND(ISNUMBER(OFFSET('Hygiene Data'!$E$9,0,10*ROW('Hygiene Data'!E195))),'Data Summary'!DT201="Yes"),OFFSET('Hygiene Data'!$E$9,0,10*ROW('Hygiene Data'!E195)),NA())</f>
        <v>#N/A</v>
      </c>
      <c r="BF201" s="101" t="e">
        <f ca="true">+IF(AND(ISNUMBER(OFFSET('Hygiene Data'!$F$5,0,10*ROW('Hygiene Data'!F195))),'Data Summary'!DU201="Yes"),OFFSET('Hygiene Data'!$F$5,0,10*ROW('Hygiene Data'!F195)),NA())</f>
        <v>#N/A</v>
      </c>
      <c r="BG201" s="101" t="e">
        <f ca="true">+IF(AND(ISNUMBER(OFFSET('Hygiene Data'!$F$7,0,10*ROW('Hygiene Data'!F195))),'Data Summary'!DV201="Yes"),OFFSET('Hygiene Data'!$F$7,0,10*ROW('Hygiene Data'!F195)),NA())</f>
        <v>#N/A</v>
      </c>
      <c r="BH201" s="101" t="e">
        <f ca="true">+IF(AND(ISNUMBER(OFFSET('Hygiene Data'!$F$9,0,10*ROW('Hygiene Data'!F195))),'Data Summary'!DW201="Yes"),OFFSET('Hygiene Data'!$F$9,0,10*ROW('Hygiene Data'!F195)),NA())</f>
        <v>#N/A</v>
      </c>
      <c r="BI201" s="101" t="e">
        <f ca="true">+IF(AND(ISNUMBER(OFFSET('Hygiene Data'!$G$5,0,10*ROW('Hygiene Data'!G195))),'Data Summary'!DX201="Yes"),OFFSET('Hygiene Data'!$G$5,0,10*ROW('Hygiene Data'!G195)),NA())</f>
        <v>#N/A</v>
      </c>
      <c r="BJ201" s="101" t="e">
        <f ca="true">+IF(AND(ISNUMBER(OFFSET('Hygiene Data'!$G$7,0,10*ROW('Hygiene Data'!G195))),'Data Summary'!DY201="Yes"),OFFSET('Hygiene Data'!$G$7,0,10*ROW('Hygiene Data'!G195)),NA())</f>
        <v>#N/A</v>
      </c>
      <c r="BK201" s="101" t="e">
        <f ca="true">+IF(AND(ISNUMBER(OFFSET('Hygiene Data'!$G$9,0,10*ROW('Hygiene Data'!G195))),'Data Summary'!DZ201="Yes"),OFFSET('Hygiene Data'!$G$9,0,10*ROW('Hygiene Data'!G195)),NA())</f>
        <v>#N/A</v>
      </c>
      <c r="BL201" s="101" t="e">
        <f ca="true">+IF(AND(ISNUMBER(OFFSET('Hygiene Data'!$H$5,0,10*ROW('Hygiene Data'!H195))),'Data Summary'!EA201="Yes"),OFFSET('Hygiene Data'!$H$5,0,10*ROW('Hygiene Data'!H195)),NA())</f>
        <v>#N/A</v>
      </c>
      <c r="BM201" s="101" t="e">
        <f ca="true">+IF(AND(ISNUMBER(OFFSET('Hygiene Data'!$H$7,0,10*ROW('Hygiene Data'!H195))),'Data Summary'!EB201="Yes"),OFFSET('Hygiene Data'!$H$7,0,10*ROW('Hygiene Data'!H195)),NA())</f>
        <v>#N/A</v>
      </c>
      <c r="BN201" s="101" t="e">
        <f ca="true">+IF(AND(ISNUMBER(OFFSET('Hygiene Data'!$H$9,0,10*ROW('Hygiene Data'!H195))),'Data Summary'!EC201="Yes"),OFFSET('Hygiene Data'!$H$9,0,10*ROW('Hygiene Data'!H195)),NA())</f>
        <v>#N/A</v>
      </c>
      <c r="BO201" s="101" t="e">
        <f ca="true">+IF(AND(ISNUMBER(OFFSET('Hygiene Data'!$I$5,0,10*ROW('Hygiene Data'!I195))),'Data Summary'!ED201="Yes"),OFFSET('Hygiene Data'!$I$5,0,10*ROW('Hygiene Data'!I195)),NA())</f>
        <v>#N/A</v>
      </c>
      <c r="BP201" s="101" t="e">
        <f ca="true">+IF(AND(ISNUMBER(OFFSET('Hygiene Data'!$I$7,0,10*ROW('Hygiene Data'!I195))),'Data Summary'!EE201="Yes"),OFFSET('Hygiene Data'!$I$7,0,10*ROW('Hygiene Data'!I195)),NA())</f>
        <v>#N/A</v>
      </c>
      <c r="BQ201" s="101" t="e">
        <f ca="true">+IF(AND(ISNUMBER(OFFSET('Hygiene Data'!$I$9,0,10*ROW('Hygiene Data'!I195))),'Data Summary'!EF201="Yes"),OFFSET('Hygiene Data'!$I$9,0,10*ROW('Hygiene Data'!I195)),NA())</f>
        <v>#N/A</v>
      </c>
    </row>
    <row xmlns:x14ac="http://schemas.microsoft.com/office/spreadsheetml/2009/9/ac" r="202" x14ac:dyDescent="0.2">
      <c r="A202" s="362" t="e">
        <f ca="true">+RIGHT('Data Summary'!A202,LEN('Data Summary'!A202)-9)</f>
        <v>#VALUE!</v>
      </c>
      <c r="B202" s="38" t="str">
        <f ca="true">+IF(ISTEXT('Data Summary'!B202),'Data Summary'!B202,"")</f>
        <v/>
      </c>
      <c r="C202" s="361" t="e">
        <f ca="true">+VALUE('Data Summary'!C202)</f>
        <v>#VALUE!</v>
      </c>
      <c r="D202" s="99" t="e">
        <f ca="true">+IF(AND(ISNUMBER(OFFSET('Water Data'!$D$4,0,10*ROW('Water Data'!D196))),'Data Summary'!BS202="Yes"),100-OFFSET('Water Data'!$D$4,0,10*ROW('Water Data'!D196)),NA())</f>
        <v>#N/A</v>
      </c>
      <c r="E202" s="99" t="e">
        <f ca="true">+IF(AND(ISNUMBER(OFFSET('Water Data'!$D$6,0,10*ROW('Water Data'!D196))),'Data Summary'!BT202="Yes"),OFFSET('Water Data'!$D$6,0,10*ROW('Water Data'!D196)),NA())</f>
        <v>#N/A</v>
      </c>
      <c r="F202" s="99" t="e">
        <f ca="true">+IF(AND(ISNUMBER(OFFSET('Water Data'!$D$9,0,10*ROW('Water Data'!D196))),'Data Summary'!BU202="Yes"),OFFSET('Water Data'!$D$9,0,10*ROW('Water Data'!D196)),NA())</f>
        <v>#N/A</v>
      </c>
      <c r="G202" s="99" t="e">
        <f ca="true">+IF(AND(ISNUMBER(OFFSET('Water Data'!$E$4,0,10*ROW('Water Data'!E196))),'Data Summary'!BV202="Yes"),100-OFFSET('Water Data'!$E$4,0,10*ROW('Water Data'!E196)),NA())</f>
        <v>#N/A</v>
      </c>
      <c r="H202" s="99" t="e">
        <f ca="true">+IF(AND(ISNUMBER(OFFSET('Water Data'!$E$6,0,10*ROW('Water Data'!E196))),'Data Summary'!BW202="Yes"),OFFSET('Water Data'!$E$6,0,10*ROW('Water Data'!E196)),NA())</f>
        <v>#N/A</v>
      </c>
      <c r="I202" s="99" t="e">
        <f ca="true">+IF(AND(ISNUMBER(OFFSET('Water Data'!$E$9,0,10*ROW('Water Data'!E196))),'Data Summary'!BX202="Yes"),OFFSET('Water Data'!$E$9,0,10*ROW('Water Data'!E196)),NA())</f>
        <v>#N/A</v>
      </c>
      <c r="J202" s="99" t="e">
        <f ca="true">+IF(AND(ISNUMBER(OFFSET('Water Data'!$F$4,0,10*ROW('Water Data'!F196))),'Data Summary'!BY202="Yes"),100-OFFSET('Water Data'!$F$4,0,10*ROW('Water Data'!F196)),NA())</f>
        <v>#N/A</v>
      </c>
      <c r="K202" s="99" t="e">
        <f ca="true">+IF(AND(ISNUMBER(OFFSET('Water Data'!$F$6,0,10*ROW('Water Data'!F196))),'Data Summary'!BZ202="Yes"),OFFSET('Water Data'!$F$6,0,10*ROW('Water Data'!F196)),NA())</f>
        <v>#N/A</v>
      </c>
      <c r="L202" s="99" t="e">
        <f ca="true">+IF(AND(ISNUMBER(OFFSET('Water Data'!$F$9,0,10*ROW('Water Data'!F196))),'Data Summary'!CA202="Yes"),OFFSET('Water Data'!$F$9,0,10*ROW('Water Data'!F196)),NA())</f>
        <v>#N/A</v>
      </c>
      <c r="M202" s="99" t="e">
        <f ca="true">+IF(AND(ISNUMBER(OFFSET('Water Data'!$G$4,0,10*ROW('Water Data'!G196))),'Data Summary'!CB202="Yes"),100-OFFSET('Water Data'!$G$4,0,10*ROW('Water Data'!G196)),NA())</f>
        <v>#N/A</v>
      </c>
      <c r="N202" s="99" t="e">
        <f ca="true">+IF(AND(ISNUMBER(OFFSET('Water Data'!$G$6,0,10*ROW('Water Data'!G196))),'Data Summary'!CC202="Yes"),OFFSET('Water Data'!$G$6,0,10*ROW('Water Data'!G196)),NA())</f>
        <v>#N/A</v>
      </c>
      <c r="O202" s="99" t="e">
        <f ca="true">+IF(AND(ISNUMBER(OFFSET('Water Data'!$G$9,0,10*ROW('Water Data'!G196))),'Data Summary'!CD202="Yes"),OFFSET('Water Data'!$G$9,0,10*ROW('Water Data'!G196)),NA())</f>
        <v>#N/A</v>
      </c>
      <c r="P202" s="99" t="e">
        <f ca="true">+IF(AND(ISNUMBER(OFFSET('Water Data'!$H$4,0,10*ROW('Water Data'!H196))),'Data Summary'!CE202="Yes"),100-OFFSET('Water Data'!$H$4,0,10*ROW('Water Data'!H196)),NA())</f>
        <v>#N/A</v>
      </c>
      <c r="Q202" s="99" t="e">
        <f ca="true">+IF(AND(ISNUMBER(OFFSET('Water Data'!$H$6,0,10*ROW('Water Data'!H196))),'Data Summary'!CF202="Yes"),OFFSET('Water Data'!$H$6,0,10*ROW('Water Data'!H196)),NA())</f>
        <v>#N/A</v>
      </c>
      <c r="R202" s="99" t="e">
        <f ca="true">+IF(AND(ISNUMBER(OFFSET('Water Data'!$H$9,0,10*ROW('Water Data'!H196))),'Data Summary'!CG202="Yes"),OFFSET('Water Data'!$H$9,0,10*ROW('Water Data'!H196)),NA())</f>
        <v>#N/A</v>
      </c>
      <c r="S202" s="99" t="e">
        <f ca="true">+IF(AND(ISNUMBER(OFFSET('Water Data'!$I$4,0,10*ROW('Water Data'!I196))),'Data Summary'!CH202="Yes"),100-OFFSET('Water Data'!$I$4,0,10*ROW('Water Data'!I196)),NA())</f>
        <v>#N/A</v>
      </c>
      <c r="T202" s="99" t="e">
        <f ca="true">+IF(AND(ISNUMBER(OFFSET('Water Data'!$I$6,0,10*ROW('Water Data'!I196))),'Data Summary'!CI202="Yes"),OFFSET('Water Data'!$I$6,0,10*ROW('Water Data'!I196)),NA())</f>
        <v>#N/A</v>
      </c>
      <c r="U202" s="99" t="e">
        <f ca="true">+IF(AND(ISNUMBER(OFFSET('Water Data'!$I$9,0,10*ROW('Water Data'!I196))),'Data Summary'!CJ202="Yes"),OFFSET('Water Data'!$I$9,0,10*ROW('Water Data'!I196)),NA())</f>
        <v>#N/A</v>
      </c>
      <c r="V202" s="100" t="e">
        <f ca="true">+IF(AND(ISNUMBER(OFFSET('Sanitation Data'!$D$4,0,10*ROW('Sanitation Data'!D196))),'Data Summary'!CK202="Yes"),100-OFFSET('Sanitation Data'!$D$4,0,10*ROW('Sanitation Data'!D196)),NA())</f>
        <v>#N/A</v>
      </c>
      <c r="W202" s="100" t="e">
        <f ca="true">+IF(AND(ISNUMBER(OFFSET('Sanitation Data'!$D$6,0,10*ROW('Sanitation Data'!D196))),'Data Summary'!CL202="Yes"),OFFSET('Sanitation Data'!$D$6,0,10*ROW('Sanitation Data'!D196)),NA())</f>
        <v>#N/A</v>
      </c>
      <c r="X202" s="100" t="e">
        <f ca="true">+IF(AND(ISNUMBER(OFFSET('Sanitation Data'!$D$10,0,10*ROW('Sanitation Data'!D196))),'Data Summary'!CM202="Yes"),OFFSET('Sanitation Data'!$D$10,0,10*ROW('Sanitation Data'!D196)),NA())</f>
        <v>#N/A</v>
      </c>
      <c r="Y202" s="100" t="e">
        <f ca="true">+IF(AND(ISNUMBER(OFFSET('Sanitation Data'!$D$11,0,10*ROW('Sanitation Data'!D196))),'Data Summary'!CN202="Yes"),OFFSET('Sanitation Data'!$D$11,0,10*ROW('Sanitation Data'!D196)),NA())</f>
        <v>#N/A</v>
      </c>
      <c r="Z202" s="100" t="e">
        <f ca="true">+IF(AND(ISNUMBER(OFFSET('Sanitation Data'!$D$12,0,10*ROW('Sanitation Data'!D196))),'Data Summary'!CO202="Yes"),OFFSET('Sanitation Data'!$D$12,0,10*ROW('Sanitation Data'!D196)),NA())</f>
        <v>#N/A</v>
      </c>
      <c r="AA202" s="100" t="e">
        <f ca="true">+IF(AND(ISNUMBER(OFFSET('Sanitation Data'!$E$4,0,10*ROW('Sanitation Data'!E196))),'Data Summary'!CP202="Yes"),100-OFFSET('Sanitation Data'!$E$4,0,10*ROW('Sanitation Data'!E196)),NA())</f>
        <v>#N/A</v>
      </c>
      <c r="AB202" s="100" t="e">
        <f ca="true">+IF(AND(ISNUMBER(OFFSET('Sanitation Data'!$E$6,0,10*ROW('Sanitation Data'!E196))),'Data Summary'!CQ202="Yes"),OFFSET('Sanitation Data'!$E$6,0,10*ROW('Sanitation Data'!E196)),NA())</f>
        <v>#N/A</v>
      </c>
      <c r="AC202" s="100" t="e">
        <f ca="true">+IF(AND(ISNUMBER(OFFSET('Sanitation Data'!$E$10,0,10*ROW('Sanitation Data'!E196))),'Data Summary'!CR202="Yes"),OFFSET('Sanitation Data'!$E$10,0,10*ROW('Sanitation Data'!E196)),NA())</f>
        <v>#N/A</v>
      </c>
      <c r="AD202" s="100" t="e">
        <f ca="true">+IF(AND(ISNUMBER(OFFSET('Sanitation Data'!$E$11,0,10*ROW('Sanitation Data'!E196))),'Data Summary'!CS202="Yes"),OFFSET('Sanitation Data'!$E$11,0,10*ROW('Sanitation Data'!E196)),NA())</f>
        <v>#N/A</v>
      </c>
      <c r="AE202" s="100" t="e">
        <f ca="true">+IF(AND(ISNUMBER(OFFSET('Sanitation Data'!$E$12,0,10*ROW('Sanitation Data'!E196))),'Data Summary'!CT202="Yes"),OFFSET('Sanitation Data'!$E$12,0,10*ROW('Sanitation Data'!E196)),NA())</f>
        <v>#N/A</v>
      </c>
      <c r="AF202" s="100" t="e">
        <f ca="true">+IF(AND(ISNUMBER(OFFSET('Sanitation Data'!$F$4,0,10*ROW('Sanitation Data'!F196))),'Data Summary'!CU202="Yes"),100-OFFSET('Sanitation Data'!$F$4,0,10*ROW('Sanitation Data'!F196)),NA())</f>
        <v>#N/A</v>
      </c>
      <c r="AG202" s="100" t="e">
        <f ca="true">+IF(AND(ISNUMBER(OFFSET('Sanitation Data'!$F$6,0,10*ROW('Sanitation Data'!F196))),'Data Summary'!CV202="Yes"),OFFSET('Sanitation Data'!$F$6,0,10*ROW('Sanitation Data'!F196)),NA())</f>
        <v>#N/A</v>
      </c>
      <c r="AH202" s="100" t="e">
        <f ca="true">+IF(AND(ISNUMBER(OFFSET('Sanitation Data'!$F$10,0,10*ROW('Sanitation Data'!F196))),'Data Summary'!CW202="Yes"),OFFSET('Sanitation Data'!$F$10,0,10*ROW('Sanitation Data'!F196)),NA())</f>
        <v>#N/A</v>
      </c>
      <c r="AI202" s="100" t="e">
        <f ca="true">+IF(AND(ISNUMBER(OFFSET('Sanitation Data'!$F$11,0,10*ROW('Sanitation Data'!F196))),'Data Summary'!CX202="Yes"),OFFSET('Sanitation Data'!$F$11,0,10*ROW('Sanitation Data'!F196)),NA())</f>
        <v>#N/A</v>
      </c>
      <c r="AJ202" s="100" t="e">
        <f ca="true">+IF(AND(ISNUMBER(OFFSET('Sanitation Data'!$F$12,0,10*ROW('Sanitation Data'!F196))),'Data Summary'!CY202="Yes"),OFFSET('Sanitation Data'!$F$12,0,10*ROW('Sanitation Data'!F196)),NA())</f>
        <v>#N/A</v>
      </c>
      <c r="AK202" s="100" t="e">
        <f ca="true">+IF(AND(ISNUMBER(OFFSET('Sanitation Data'!$G$4,0,10*ROW('Sanitation Data'!G196))),'Data Summary'!CZ202="Yes"),100-OFFSET('Sanitation Data'!$G$4,0,10*ROW('Sanitation Data'!G196)),NA())</f>
        <v>#N/A</v>
      </c>
      <c r="AL202" s="100" t="e">
        <f ca="true">+IF(AND(ISNUMBER(OFFSET('Sanitation Data'!$G$6,0,10*ROW('Sanitation Data'!G196))),'Data Summary'!DA202="Yes"),OFFSET('Sanitation Data'!$G$6,0,10*ROW('Sanitation Data'!G196)),NA())</f>
        <v>#N/A</v>
      </c>
      <c r="AM202" s="100" t="e">
        <f ca="true">+IF(AND(ISNUMBER(OFFSET('Sanitation Data'!$G$10,0,10*ROW('Sanitation Data'!G196))),'Data Summary'!DB202="Yes"),OFFSET('Sanitation Data'!$G$10,0,10*ROW('Sanitation Data'!G196)),NA())</f>
        <v>#N/A</v>
      </c>
      <c r="AN202" s="100" t="e">
        <f ca="true">+IF(AND(ISNUMBER(OFFSET('Sanitation Data'!$G$11,0,10*ROW('Sanitation Data'!G196))),'Data Summary'!DC202="Yes"),OFFSET('Sanitation Data'!$G$11,0,10*ROW('Sanitation Data'!G196)),NA())</f>
        <v>#N/A</v>
      </c>
      <c r="AO202" s="100" t="e">
        <f ca="true">+IF(AND(ISNUMBER(OFFSET('Sanitation Data'!$G$12,0,10*ROW('Sanitation Data'!G196))),'Data Summary'!DD202="Yes"),OFFSET('Sanitation Data'!$G$12,0,10*ROW('Sanitation Data'!G196)),NA())</f>
        <v>#N/A</v>
      </c>
      <c r="AP202" s="100" t="e">
        <f ca="true">+IF(AND(ISNUMBER(OFFSET('Sanitation Data'!$H$4,0,10*ROW('Sanitation Data'!H196))),'Data Summary'!DE202="Yes"),100-OFFSET('Sanitation Data'!$H$4,0,10*ROW('Sanitation Data'!H196)),NA())</f>
        <v>#N/A</v>
      </c>
      <c r="AQ202" s="100" t="e">
        <f ca="true">+IF(AND(ISNUMBER(OFFSET('Sanitation Data'!$H$6,0,10*ROW('Sanitation Data'!H196))),'Data Summary'!DF202="Yes"),OFFSET('Sanitation Data'!$H$6,0,10*ROW('Sanitation Data'!H196)),NA())</f>
        <v>#N/A</v>
      </c>
      <c r="AR202" s="100" t="e">
        <f ca="true">+IF(AND(ISNUMBER(OFFSET('Sanitation Data'!$H$10,0,10*ROW('Sanitation Data'!H196))),'Data Summary'!DG202="Yes"),OFFSET('Sanitation Data'!$H$10,0,10*ROW('Sanitation Data'!H196)),NA())</f>
        <v>#N/A</v>
      </c>
      <c r="AS202" s="100" t="e">
        <f ca="true">+IF(AND(ISNUMBER(OFFSET('Sanitation Data'!$H$11,0,10*ROW('Sanitation Data'!H196))),'Data Summary'!DH202="Yes"),OFFSET('Sanitation Data'!$H$11,0,10*ROW('Sanitation Data'!H196)),NA())</f>
        <v>#N/A</v>
      </c>
      <c r="AT202" s="100" t="e">
        <f ca="true">+IF(AND(ISNUMBER(OFFSET('Sanitation Data'!$H$12,0,10*ROW('Sanitation Data'!H196))),'Data Summary'!DI202="Yes"),OFFSET('Sanitation Data'!$H$12,0,10*ROW('Sanitation Data'!H196)),NA())</f>
        <v>#N/A</v>
      </c>
      <c r="AU202" s="100" t="e">
        <f ca="true">+IF(AND(ISNUMBER(OFFSET('Sanitation Data'!$I$4,0,10*ROW('Sanitation Data'!I196))),'Data Summary'!DJ202="Yes"),100-OFFSET('Sanitation Data'!$I$4,0,10*ROW('Sanitation Data'!I196)),NA())</f>
        <v>#N/A</v>
      </c>
      <c r="AV202" s="100" t="e">
        <f ca="true">+IF(AND(ISNUMBER(OFFSET('Sanitation Data'!$I$6,0,10*ROW('Sanitation Data'!I196))),'Data Summary'!DK202="Yes"),OFFSET('Sanitation Data'!$I$6,0,10*ROW('Sanitation Data'!I196)),NA())</f>
        <v>#N/A</v>
      </c>
      <c r="AW202" s="100" t="e">
        <f ca="true">+IF(AND(ISNUMBER(OFFSET('Sanitation Data'!$I$10,0,10*ROW('Sanitation Data'!I196))),'Data Summary'!DL202="Yes"),OFFSET('Sanitation Data'!$I$10,0,10*ROW('Sanitation Data'!I196)),NA())</f>
        <v>#N/A</v>
      </c>
      <c r="AX202" s="100" t="e">
        <f ca="true">+IF(AND(ISNUMBER(OFFSET('Sanitation Data'!$I$11,0,10*ROW('Sanitation Data'!I196))),'Data Summary'!DM202="Yes"),OFFSET('Sanitation Data'!$I$11,0,10*ROW('Sanitation Data'!I196)),NA())</f>
        <v>#N/A</v>
      </c>
      <c r="AY202" s="100" t="e">
        <f ca="true">+IF(AND(ISNUMBER(OFFSET('Sanitation Data'!$I$12,0,10*ROW('Sanitation Data'!I196))),'Data Summary'!DN202="Yes"),OFFSET('Sanitation Data'!$I$12,0,10*ROW('Sanitation Data'!I196)),NA())</f>
        <v>#N/A</v>
      </c>
      <c r="AZ202" s="101" t="e">
        <f ca="true">+IF(AND(ISNUMBER(OFFSET('Hygiene Data'!$D$5,0,10*ROW('Hygiene Data'!D196))),'Data Summary'!DO202="Yes"),OFFSET('Hygiene Data'!$D$5,0,10*ROW('Hygiene Data'!D196)),NA())</f>
        <v>#N/A</v>
      </c>
      <c r="BA202" s="101" t="e">
        <f ca="true">+IF(AND(ISNUMBER(OFFSET('Hygiene Data'!$D$7,0,10*ROW('Hygiene Data'!D196))),'Data Summary'!DP202="Yes"),OFFSET('Hygiene Data'!$D$7,0,10*ROW('Hygiene Data'!D196)),NA())</f>
        <v>#N/A</v>
      </c>
      <c r="BB202" s="101" t="e">
        <f ca="true">+IF(AND(ISNUMBER(OFFSET('Hygiene Data'!$D$9,0,10*ROW('Hygiene Data'!D196))),'Data Summary'!DQ202="Yes"),OFFSET('Hygiene Data'!$D$9,0,10*ROW('Hygiene Data'!D196)),NA())</f>
        <v>#N/A</v>
      </c>
      <c r="BC202" s="101" t="e">
        <f ca="true">+IF(AND(ISNUMBER(OFFSET('Hygiene Data'!$E$5,0,10*ROW('Hygiene Data'!E196))),'Data Summary'!DR202="Yes"),OFFSET('Hygiene Data'!$E$5,0,10*ROW('Hygiene Data'!E196)),NA())</f>
        <v>#N/A</v>
      </c>
      <c r="BD202" s="101" t="e">
        <f ca="true">+IF(AND(ISNUMBER(OFFSET('Hygiene Data'!$E$7,0,10*ROW('Hygiene Data'!E196))),'Data Summary'!DS202="Yes"),OFFSET('Hygiene Data'!$E$7,0,10*ROW('Hygiene Data'!E196)),NA())</f>
        <v>#N/A</v>
      </c>
      <c r="BE202" s="101" t="e">
        <f ca="true">+IF(AND(ISNUMBER(OFFSET('Hygiene Data'!$E$9,0,10*ROW('Hygiene Data'!E196))),'Data Summary'!DT202="Yes"),OFFSET('Hygiene Data'!$E$9,0,10*ROW('Hygiene Data'!E196)),NA())</f>
        <v>#N/A</v>
      </c>
      <c r="BF202" s="101" t="e">
        <f ca="true">+IF(AND(ISNUMBER(OFFSET('Hygiene Data'!$F$5,0,10*ROW('Hygiene Data'!F196))),'Data Summary'!DU202="Yes"),OFFSET('Hygiene Data'!$F$5,0,10*ROW('Hygiene Data'!F196)),NA())</f>
        <v>#N/A</v>
      </c>
      <c r="BG202" s="101" t="e">
        <f ca="true">+IF(AND(ISNUMBER(OFFSET('Hygiene Data'!$F$7,0,10*ROW('Hygiene Data'!F196))),'Data Summary'!DV202="Yes"),OFFSET('Hygiene Data'!$F$7,0,10*ROW('Hygiene Data'!F196)),NA())</f>
        <v>#N/A</v>
      </c>
      <c r="BH202" s="101" t="e">
        <f ca="true">+IF(AND(ISNUMBER(OFFSET('Hygiene Data'!$F$9,0,10*ROW('Hygiene Data'!F196))),'Data Summary'!DW202="Yes"),OFFSET('Hygiene Data'!$F$9,0,10*ROW('Hygiene Data'!F196)),NA())</f>
        <v>#N/A</v>
      </c>
      <c r="BI202" s="101" t="e">
        <f ca="true">+IF(AND(ISNUMBER(OFFSET('Hygiene Data'!$G$5,0,10*ROW('Hygiene Data'!G196))),'Data Summary'!DX202="Yes"),OFFSET('Hygiene Data'!$G$5,0,10*ROW('Hygiene Data'!G196)),NA())</f>
        <v>#N/A</v>
      </c>
      <c r="BJ202" s="101" t="e">
        <f ca="true">+IF(AND(ISNUMBER(OFFSET('Hygiene Data'!$G$7,0,10*ROW('Hygiene Data'!G196))),'Data Summary'!DY202="Yes"),OFFSET('Hygiene Data'!$G$7,0,10*ROW('Hygiene Data'!G196)),NA())</f>
        <v>#N/A</v>
      </c>
      <c r="BK202" s="101" t="e">
        <f ca="true">+IF(AND(ISNUMBER(OFFSET('Hygiene Data'!$G$9,0,10*ROW('Hygiene Data'!G196))),'Data Summary'!DZ202="Yes"),OFFSET('Hygiene Data'!$G$9,0,10*ROW('Hygiene Data'!G196)),NA())</f>
        <v>#N/A</v>
      </c>
      <c r="BL202" s="101" t="e">
        <f ca="true">+IF(AND(ISNUMBER(OFFSET('Hygiene Data'!$H$5,0,10*ROW('Hygiene Data'!H196))),'Data Summary'!EA202="Yes"),OFFSET('Hygiene Data'!$H$5,0,10*ROW('Hygiene Data'!H196)),NA())</f>
        <v>#N/A</v>
      </c>
      <c r="BM202" s="101" t="e">
        <f ca="true">+IF(AND(ISNUMBER(OFFSET('Hygiene Data'!$H$7,0,10*ROW('Hygiene Data'!H196))),'Data Summary'!EB202="Yes"),OFFSET('Hygiene Data'!$H$7,0,10*ROW('Hygiene Data'!H196)),NA())</f>
        <v>#N/A</v>
      </c>
      <c r="BN202" s="101" t="e">
        <f ca="true">+IF(AND(ISNUMBER(OFFSET('Hygiene Data'!$H$9,0,10*ROW('Hygiene Data'!H196))),'Data Summary'!EC202="Yes"),OFFSET('Hygiene Data'!$H$9,0,10*ROW('Hygiene Data'!H196)),NA())</f>
        <v>#N/A</v>
      </c>
      <c r="BO202" s="101" t="e">
        <f ca="true">+IF(AND(ISNUMBER(OFFSET('Hygiene Data'!$I$5,0,10*ROW('Hygiene Data'!I196))),'Data Summary'!ED202="Yes"),OFFSET('Hygiene Data'!$I$5,0,10*ROW('Hygiene Data'!I196)),NA())</f>
        <v>#N/A</v>
      </c>
      <c r="BP202" s="101" t="e">
        <f ca="true">+IF(AND(ISNUMBER(OFFSET('Hygiene Data'!$I$7,0,10*ROW('Hygiene Data'!I196))),'Data Summary'!EE202="Yes"),OFFSET('Hygiene Data'!$I$7,0,10*ROW('Hygiene Data'!I196)),NA())</f>
        <v>#N/A</v>
      </c>
      <c r="BQ202" s="101" t="e">
        <f ca="true">+IF(AND(ISNUMBER(OFFSET('Hygiene Data'!$I$9,0,10*ROW('Hygiene Data'!I196))),'Data Summary'!EF202="Yes"),OFFSET('Hygiene Data'!$I$9,0,10*ROW('Hygiene Data'!I196)),NA())</f>
        <v>#N/A</v>
      </c>
    </row>
    <row xmlns:x14ac="http://schemas.microsoft.com/office/spreadsheetml/2009/9/ac" r="203" x14ac:dyDescent="0.2">
      <c r="A203" s="362" t="e">
        <f ca="true">+RIGHT('Data Summary'!A203,LEN('Data Summary'!A203)-9)</f>
        <v>#VALUE!</v>
      </c>
      <c r="B203" s="38" t="str">
        <f ca="true">+IF(ISTEXT('Data Summary'!B203),'Data Summary'!B203,"")</f>
        <v/>
      </c>
      <c r="C203" s="361" t="e">
        <f ca="true">+VALUE('Data Summary'!C203)</f>
        <v>#VALUE!</v>
      </c>
      <c r="D203" s="99" t="e">
        <f ca="true">+IF(AND(ISNUMBER(OFFSET('Water Data'!$D$4,0,10*ROW('Water Data'!D197))),'Data Summary'!BS203="Yes"),100-OFFSET('Water Data'!$D$4,0,10*ROW('Water Data'!D197)),NA())</f>
        <v>#N/A</v>
      </c>
      <c r="E203" s="99" t="e">
        <f ca="true">+IF(AND(ISNUMBER(OFFSET('Water Data'!$D$6,0,10*ROW('Water Data'!D197))),'Data Summary'!BT203="Yes"),OFFSET('Water Data'!$D$6,0,10*ROW('Water Data'!D197)),NA())</f>
        <v>#N/A</v>
      </c>
      <c r="F203" s="99" t="e">
        <f ca="true">+IF(AND(ISNUMBER(OFFSET('Water Data'!$D$9,0,10*ROW('Water Data'!D197))),'Data Summary'!BU203="Yes"),OFFSET('Water Data'!$D$9,0,10*ROW('Water Data'!D197)),NA())</f>
        <v>#N/A</v>
      </c>
      <c r="G203" s="99" t="e">
        <f ca="true">+IF(AND(ISNUMBER(OFFSET('Water Data'!$E$4,0,10*ROW('Water Data'!E197))),'Data Summary'!BV203="Yes"),100-OFFSET('Water Data'!$E$4,0,10*ROW('Water Data'!E197)),NA())</f>
        <v>#N/A</v>
      </c>
      <c r="H203" s="99" t="e">
        <f ca="true">+IF(AND(ISNUMBER(OFFSET('Water Data'!$E$6,0,10*ROW('Water Data'!E197))),'Data Summary'!BW203="Yes"),OFFSET('Water Data'!$E$6,0,10*ROW('Water Data'!E197)),NA())</f>
        <v>#N/A</v>
      </c>
      <c r="I203" s="99" t="e">
        <f ca="true">+IF(AND(ISNUMBER(OFFSET('Water Data'!$E$9,0,10*ROW('Water Data'!E197))),'Data Summary'!BX203="Yes"),OFFSET('Water Data'!$E$9,0,10*ROW('Water Data'!E197)),NA())</f>
        <v>#N/A</v>
      </c>
      <c r="J203" s="99" t="e">
        <f ca="true">+IF(AND(ISNUMBER(OFFSET('Water Data'!$F$4,0,10*ROW('Water Data'!F197))),'Data Summary'!BY203="Yes"),100-OFFSET('Water Data'!$F$4,0,10*ROW('Water Data'!F197)),NA())</f>
        <v>#N/A</v>
      </c>
      <c r="K203" s="99" t="e">
        <f ca="true">+IF(AND(ISNUMBER(OFFSET('Water Data'!$F$6,0,10*ROW('Water Data'!F197))),'Data Summary'!BZ203="Yes"),OFFSET('Water Data'!$F$6,0,10*ROW('Water Data'!F197)),NA())</f>
        <v>#N/A</v>
      </c>
      <c r="L203" s="99" t="e">
        <f ca="true">+IF(AND(ISNUMBER(OFFSET('Water Data'!$F$9,0,10*ROW('Water Data'!F197))),'Data Summary'!CA203="Yes"),OFFSET('Water Data'!$F$9,0,10*ROW('Water Data'!F197)),NA())</f>
        <v>#N/A</v>
      </c>
      <c r="M203" s="99" t="e">
        <f ca="true">+IF(AND(ISNUMBER(OFFSET('Water Data'!$G$4,0,10*ROW('Water Data'!G197))),'Data Summary'!CB203="Yes"),100-OFFSET('Water Data'!$G$4,0,10*ROW('Water Data'!G197)),NA())</f>
        <v>#N/A</v>
      </c>
      <c r="N203" s="99" t="e">
        <f ca="true">+IF(AND(ISNUMBER(OFFSET('Water Data'!$G$6,0,10*ROW('Water Data'!G197))),'Data Summary'!CC203="Yes"),OFFSET('Water Data'!$G$6,0,10*ROW('Water Data'!G197)),NA())</f>
        <v>#N/A</v>
      </c>
      <c r="O203" s="99" t="e">
        <f ca="true">+IF(AND(ISNUMBER(OFFSET('Water Data'!$G$9,0,10*ROW('Water Data'!G197))),'Data Summary'!CD203="Yes"),OFFSET('Water Data'!$G$9,0,10*ROW('Water Data'!G197)),NA())</f>
        <v>#N/A</v>
      </c>
      <c r="P203" s="99" t="e">
        <f ca="true">+IF(AND(ISNUMBER(OFFSET('Water Data'!$H$4,0,10*ROW('Water Data'!H197))),'Data Summary'!CE203="Yes"),100-OFFSET('Water Data'!$H$4,0,10*ROW('Water Data'!H197)),NA())</f>
        <v>#N/A</v>
      </c>
      <c r="Q203" s="99" t="e">
        <f ca="true">+IF(AND(ISNUMBER(OFFSET('Water Data'!$H$6,0,10*ROW('Water Data'!H197))),'Data Summary'!CF203="Yes"),OFFSET('Water Data'!$H$6,0,10*ROW('Water Data'!H197)),NA())</f>
        <v>#N/A</v>
      </c>
      <c r="R203" s="99" t="e">
        <f ca="true">+IF(AND(ISNUMBER(OFFSET('Water Data'!$H$9,0,10*ROW('Water Data'!H197))),'Data Summary'!CG203="Yes"),OFFSET('Water Data'!$H$9,0,10*ROW('Water Data'!H197)),NA())</f>
        <v>#N/A</v>
      </c>
      <c r="S203" s="99" t="e">
        <f ca="true">+IF(AND(ISNUMBER(OFFSET('Water Data'!$I$4,0,10*ROW('Water Data'!I197))),'Data Summary'!CH203="Yes"),100-OFFSET('Water Data'!$I$4,0,10*ROW('Water Data'!I197)),NA())</f>
        <v>#N/A</v>
      </c>
      <c r="T203" s="99" t="e">
        <f ca="true">+IF(AND(ISNUMBER(OFFSET('Water Data'!$I$6,0,10*ROW('Water Data'!I197))),'Data Summary'!CI203="Yes"),OFFSET('Water Data'!$I$6,0,10*ROW('Water Data'!I197)),NA())</f>
        <v>#N/A</v>
      </c>
      <c r="U203" s="99" t="e">
        <f ca="true">+IF(AND(ISNUMBER(OFFSET('Water Data'!$I$9,0,10*ROW('Water Data'!I197))),'Data Summary'!CJ203="Yes"),OFFSET('Water Data'!$I$9,0,10*ROW('Water Data'!I197)),NA())</f>
        <v>#N/A</v>
      </c>
      <c r="V203" s="100" t="e">
        <f ca="true">+IF(AND(ISNUMBER(OFFSET('Sanitation Data'!$D$4,0,10*ROW('Sanitation Data'!D197))),'Data Summary'!CK203="Yes"),100-OFFSET('Sanitation Data'!$D$4,0,10*ROW('Sanitation Data'!D197)),NA())</f>
        <v>#N/A</v>
      </c>
      <c r="W203" s="100" t="e">
        <f ca="true">+IF(AND(ISNUMBER(OFFSET('Sanitation Data'!$D$6,0,10*ROW('Sanitation Data'!D197))),'Data Summary'!CL203="Yes"),OFFSET('Sanitation Data'!$D$6,0,10*ROW('Sanitation Data'!D197)),NA())</f>
        <v>#N/A</v>
      </c>
      <c r="X203" s="100" t="e">
        <f ca="true">+IF(AND(ISNUMBER(OFFSET('Sanitation Data'!$D$10,0,10*ROW('Sanitation Data'!D197))),'Data Summary'!CM203="Yes"),OFFSET('Sanitation Data'!$D$10,0,10*ROW('Sanitation Data'!D197)),NA())</f>
        <v>#N/A</v>
      </c>
      <c r="Y203" s="100" t="e">
        <f ca="true">+IF(AND(ISNUMBER(OFFSET('Sanitation Data'!$D$11,0,10*ROW('Sanitation Data'!D197))),'Data Summary'!CN203="Yes"),OFFSET('Sanitation Data'!$D$11,0,10*ROW('Sanitation Data'!D197)),NA())</f>
        <v>#N/A</v>
      </c>
      <c r="Z203" s="100" t="e">
        <f ca="true">+IF(AND(ISNUMBER(OFFSET('Sanitation Data'!$D$12,0,10*ROW('Sanitation Data'!D197))),'Data Summary'!CO203="Yes"),OFFSET('Sanitation Data'!$D$12,0,10*ROW('Sanitation Data'!D197)),NA())</f>
        <v>#N/A</v>
      </c>
      <c r="AA203" s="100" t="e">
        <f ca="true">+IF(AND(ISNUMBER(OFFSET('Sanitation Data'!$E$4,0,10*ROW('Sanitation Data'!E197))),'Data Summary'!CP203="Yes"),100-OFFSET('Sanitation Data'!$E$4,0,10*ROW('Sanitation Data'!E197)),NA())</f>
        <v>#N/A</v>
      </c>
      <c r="AB203" s="100" t="e">
        <f ca="true">+IF(AND(ISNUMBER(OFFSET('Sanitation Data'!$E$6,0,10*ROW('Sanitation Data'!E197))),'Data Summary'!CQ203="Yes"),OFFSET('Sanitation Data'!$E$6,0,10*ROW('Sanitation Data'!E197)),NA())</f>
        <v>#N/A</v>
      </c>
      <c r="AC203" s="100" t="e">
        <f ca="true">+IF(AND(ISNUMBER(OFFSET('Sanitation Data'!$E$10,0,10*ROW('Sanitation Data'!E197))),'Data Summary'!CR203="Yes"),OFFSET('Sanitation Data'!$E$10,0,10*ROW('Sanitation Data'!E197)),NA())</f>
        <v>#N/A</v>
      </c>
      <c r="AD203" s="100" t="e">
        <f ca="true">+IF(AND(ISNUMBER(OFFSET('Sanitation Data'!$E$11,0,10*ROW('Sanitation Data'!E197))),'Data Summary'!CS203="Yes"),OFFSET('Sanitation Data'!$E$11,0,10*ROW('Sanitation Data'!E197)),NA())</f>
        <v>#N/A</v>
      </c>
      <c r="AE203" s="100" t="e">
        <f ca="true">+IF(AND(ISNUMBER(OFFSET('Sanitation Data'!$E$12,0,10*ROW('Sanitation Data'!E197))),'Data Summary'!CT203="Yes"),OFFSET('Sanitation Data'!$E$12,0,10*ROW('Sanitation Data'!E197)),NA())</f>
        <v>#N/A</v>
      </c>
      <c r="AF203" s="100" t="e">
        <f ca="true">+IF(AND(ISNUMBER(OFFSET('Sanitation Data'!$F$4,0,10*ROW('Sanitation Data'!F197))),'Data Summary'!CU203="Yes"),100-OFFSET('Sanitation Data'!$F$4,0,10*ROW('Sanitation Data'!F197)),NA())</f>
        <v>#N/A</v>
      </c>
      <c r="AG203" s="100" t="e">
        <f ca="true">+IF(AND(ISNUMBER(OFFSET('Sanitation Data'!$F$6,0,10*ROW('Sanitation Data'!F197))),'Data Summary'!CV203="Yes"),OFFSET('Sanitation Data'!$F$6,0,10*ROW('Sanitation Data'!F197)),NA())</f>
        <v>#N/A</v>
      </c>
      <c r="AH203" s="100" t="e">
        <f ca="true">+IF(AND(ISNUMBER(OFFSET('Sanitation Data'!$F$10,0,10*ROW('Sanitation Data'!F197))),'Data Summary'!CW203="Yes"),OFFSET('Sanitation Data'!$F$10,0,10*ROW('Sanitation Data'!F197)),NA())</f>
        <v>#N/A</v>
      </c>
      <c r="AI203" s="100" t="e">
        <f ca="true">+IF(AND(ISNUMBER(OFFSET('Sanitation Data'!$F$11,0,10*ROW('Sanitation Data'!F197))),'Data Summary'!CX203="Yes"),OFFSET('Sanitation Data'!$F$11,0,10*ROW('Sanitation Data'!F197)),NA())</f>
        <v>#N/A</v>
      </c>
      <c r="AJ203" s="100" t="e">
        <f ca="true">+IF(AND(ISNUMBER(OFFSET('Sanitation Data'!$F$12,0,10*ROW('Sanitation Data'!F197))),'Data Summary'!CY203="Yes"),OFFSET('Sanitation Data'!$F$12,0,10*ROW('Sanitation Data'!F197)),NA())</f>
        <v>#N/A</v>
      </c>
      <c r="AK203" s="100" t="e">
        <f ca="true">+IF(AND(ISNUMBER(OFFSET('Sanitation Data'!$G$4,0,10*ROW('Sanitation Data'!G197))),'Data Summary'!CZ203="Yes"),100-OFFSET('Sanitation Data'!$G$4,0,10*ROW('Sanitation Data'!G197)),NA())</f>
        <v>#N/A</v>
      </c>
      <c r="AL203" s="100" t="e">
        <f ca="true">+IF(AND(ISNUMBER(OFFSET('Sanitation Data'!$G$6,0,10*ROW('Sanitation Data'!G197))),'Data Summary'!DA203="Yes"),OFFSET('Sanitation Data'!$G$6,0,10*ROW('Sanitation Data'!G197)),NA())</f>
        <v>#N/A</v>
      </c>
      <c r="AM203" s="100" t="e">
        <f ca="true">+IF(AND(ISNUMBER(OFFSET('Sanitation Data'!$G$10,0,10*ROW('Sanitation Data'!G197))),'Data Summary'!DB203="Yes"),OFFSET('Sanitation Data'!$G$10,0,10*ROW('Sanitation Data'!G197)),NA())</f>
        <v>#N/A</v>
      </c>
      <c r="AN203" s="100" t="e">
        <f ca="true">+IF(AND(ISNUMBER(OFFSET('Sanitation Data'!$G$11,0,10*ROW('Sanitation Data'!G197))),'Data Summary'!DC203="Yes"),OFFSET('Sanitation Data'!$G$11,0,10*ROW('Sanitation Data'!G197)),NA())</f>
        <v>#N/A</v>
      </c>
      <c r="AO203" s="100" t="e">
        <f ca="true">+IF(AND(ISNUMBER(OFFSET('Sanitation Data'!$G$12,0,10*ROW('Sanitation Data'!G197))),'Data Summary'!DD203="Yes"),OFFSET('Sanitation Data'!$G$12,0,10*ROW('Sanitation Data'!G197)),NA())</f>
        <v>#N/A</v>
      </c>
      <c r="AP203" s="100" t="e">
        <f ca="true">+IF(AND(ISNUMBER(OFFSET('Sanitation Data'!$H$4,0,10*ROW('Sanitation Data'!H197))),'Data Summary'!DE203="Yes"),100-OFFSET('Sanitation Data'!$H$4,0,10*ROW('Sanitation Data'!H197)),NA())</f>
        <v>#N/A</v>
      </c>
      <c r="AQ203" s="100" t="e">
        <f ca="true">+IF(AND(ISNUMBER(OFFSET('Sanitation Data'!$H$6,0,10*ROW('Sanitation Data'!H197))),'Data Summary'!DF203="Yes"),OFFSET('Sanitation Data'!$H$6,0,10*ROW('Sanitation Data'!H197)),NA())</f>
        <v>#N/A</v>
      </c>
      <c r="AR203" s="100" t="e">
        <f ca="true">+IF(AND(ISNUMBER(OFFSET('Sanitation Data'!$H$10,0,10*ROW('Sanitation Data'!H197))),'Data Summary'!DG203="Yes"),OFFSET('Sanitation Data'!$H$10,0,10*ROW('Sanitation Data'!H197)),NA())</f>
        <v>#N/A</v>
      </c>
      <c r="AS203" s="100" t="e">
        <f ca="true">+IF(AND(ISNUMBER(OFFSET('Sanitation Data'!$H$11,0,10*ROW('Sanitation Data'!H197))),'Data Summary'!DH203="Yes"),OFFSET('Sanitation Data'!$H$11,0,10*ROW('Sanitation Data'!H197)),NA())</f>
        <v>#N/A</v>
      </c>
      <c r="AT203" s="100" t="e">
        <f ca="true">+IF(AND(ISNUMBER(OFFSET('Sanitation Data'!$H$12,0,10*ROW('Sanitation Data'!H197))),'Data Summary'!DI203="Yes"),OFFSET('Sanitation Data'!$H$12,0,10*ROW('Sanitation Data'!H197)),NA())</f>
        <v>#N/A</v>
      </c>
      <c r="AU203" s="100" t="e">
        <f ca="true">+IF(AND(ISNUMBER(OFFSET('Sanitation Data'!$I$4,0,10*ROW('Sanitation Data'!I197))),'Data Summary'!DJ203="Yes"),100-OFFSET('Sanitation Data'!$I$4,0,10*ROW('Sanitation Data'!I197)),NA())</f>
        <v>#N/A</v>
      </c>
      <c r="AV203" s="100" t="e">
        <f ca="true">+IF(AND(ISNUMBER(OFFSET('Sanitation Data'!$I$6,0,10*ROW('Sanitation Data'!I197))),'Data Summary'!DK203="Yes"),OFFSET('Sanitation Data'!$I$6,0,10*ROW('Sanitation Data'!I197)),NA())</f>
        <v>#N/A</v>
      </c>
      <c r="AW203" s="100" t="e">
        <f ca="true">+IF(AND(ISNUMBER(OFFSET('Sanitation Data'!$I$10,0,10*ROW('Sanitation Data'!I197))),'Data Summary'!DL203="Yes"),OFFSET('Sanitation Data'!$I$10,0,10*ROW('Sanitation Data'!I197)),NA())</f>
        <v>#N/A</v>
      </c>
      <c r="AX203" s="100" t="e">
        <f ca="true">+IF(AND(ISNUMBER(OFFSET('Sanitation Data'!$I$11,0,10*ROW('Sanitation Data'!I197))),'Data Summary'!DM203="Yes"),OFFSET('Sanitation Data'!$I$11,0,10*ROW('Sanitation Data'!I197)),NA())</f>
        <v>#N/A</v>
      </c>
      <c r="AY203" s="100" t="e">
        <f ca="true">+IF(AND(ISNUMBER(OFFSET('Sanitation Data'!$I$12,0,10*ROW('Sanitation Data'!I197))),'Data Summary'!DN203="Yes"),OFFSET('Sanitation Data'!$I$12,0,10*ROW('Sanitation Data'!I197)),NA())</f>
        <v>#N/A</v>
      </c>
      <c r="AZ203" s="101" t="e">
        <f ca="true">+IF(AND(ISNUMBER(OFFSET('Hygiene Data'!$D$5,0,10*ROW('Hygiene Data'!D197))),'Data Summary'!DO203="Yes"),OFFSET('Hygiene Data'!$D$5,0,10*ROW('Hygiene Data'!D197)),NA())</f>
        <v>#N/A</v>
      </c>
      <c r="BA203" s="101" t="e">
        <f ca="true">+IF(AND(ISNUMBER(OFFSET('Hygiene Data'!$D$7,0,10*ROW('Hygiene Data'!D197))),'Data Summary'!DP203="Yes"),OFFSET('Hygiene Data'!$D$7,0,10*ROW('Hygiene Data'!D197)),NA())</f>
        <v>#N/A</v>
      </c>
      <c r="BB203" s="101" t="e">
        <f ca="true">+IF(AND(ISNUMBER(OFFSET('Hygiene Data'!$D$9,0,10*ROW('Hygiene Data'!D197))),'Data Summary'!DQ203="Yes"),OFFSET('Hygiene Data'!$D$9,0,10*ROW('Hygiene Data'!D197)),NA())</f>
        <v>#N/A</v>
      </c>
      <c r="BC203" s="101" t="e">
        <f ca="true">+IF(AND(ISNUMBER(OFFSET('Hygiene Data'!$E$5,0,10*ROW('Hygiene Data'!E197))),'Data Summary'!DR203="Yes"),OFFSET('Hygiene Data'!$E$5,0,10*ROW('Hygiene Data'!E197)),NA())</f>
        <v>#N/A</v>
      </c>
      <c r="BD203" s="101" t="e">
        <f ca="true">+IF(AND(ISNUMBER(OFFSET('Hygiene Data'!$E$7,0,10*ROW('Hygiene Data'!E197))),'Data Summary'!DS203="Yes"),OFFSET('Hygiene Data'!$E$7,0,10*ROW('Hygiene Data'!E197)),NA())</f>
        <v>#N/A</v>
      </c>
      <c r="BE203" s="101" t="e">
        <f ca="true">+IF(AND(ISNUMBER(OFFSET('Hygiene Data'!$E$9,0,10*ROW('Hygiene Data'!E197))),'Data Summary'!DT203="Yes"),OFFSET('Hygiene Data'!$E$9,0,10*ROW('Hygiene Data'!E197)),NA())</f>
        <v>#N/A</v>
      </c>
      <c r="BF203" s="101" t="e">
        <f ca="true">+IF(AND(ISNUMBER(OFFSET('Hygiene Data'!$F$5,0,10*ROW('Hygiene Data'!F197))),'Data Summary'!DU203="Yes"),OFFSET('Hygiene Data'!$F$5,0,10*ROW('Hygiene Data'!F197)),NA())</f>
        <v>#N/A</v>
      </c>
      <c r="BG203" s="101" t="e">
        <f ca="true">+IF(AND(ISNUMBER(OFFSET('Hygiene Data'!$F$7,0,10*ROW('Hygiene Data'!F197))),'Data Summary'!DV203="Yes"),OFFSET('Hygiene Data'!$F$7,0,10*ROW('Hygiene Data'!F197)),NA())</f>
        <v>#N/A</v>
      </c>
      <c r="BH203" s="101" t="e">
        <f ca="true">+IF(AND(ISNUMBER(OFFSET('Hygiene Data'!$F$9,0,10*ROW('Hygiene Data'!F197))),'Data Summary'!DW203="Yes"),OFFSET('Hygiene Data'!$F$9,0,10*ROW('Hygiene Data'!F197)),NA())</f>
        <v>#N/A</v>
      </c>
      <c r="BI203" s="101" t="e">
        <f ca="true">+IF(AND(ISNUMBER(OFFSET('Hygiene Data'!$G$5,0,10*ROW('Hygiene Data'!G197))),'Data Summary'!DX203="Yes"),OFFSET('Hygiene Data'!$G$5,0,10*ROW('Hygiene Data'!G197)),NA())</f>
        <v>#N/A</v>
      </c>
      <c r="BJ203" s="101" t="e">
        <f ca="true">+IF(AND(ISNUMBER(OFFSET('Hygiene Data'!$G$7,0,10*ROW('Hygiene Data'!G197))),'Data Summary'!DY203="Yes"),OFFSET('Hygiene Data'!$G$7,0,10*ROW('Hygiene Data'!G197)),NA())</f>
        <v>#N/A</v>
      </c>
      <c r="BK203" s="101" t="e">
        <f ca="true">+IF(AND(ISNUMBER(OFFSET('Hygiene Data'!$G$9,0,10*ROW('Hygiene Data'!G197))),'Data Summary'!DZ203="Yes"),OFFSET('Hygiene Data'!$G$9,0,10*ROW('Hygiene Data'!G197)),NA())</f>
        <v>#N/A</v>
      </c>
      <c r="BL203" s="101" t="e">
        <f ca="true">+IF(AND(ISNUMBER(OFFSET('Hygiene Data'!$H$5,0,10*ROW('Hygiene Data'!H197))),'Data Summary'!EA203="Yes"),OFFSET('Hygiene Data'!$H$5,0,10*ROW('Hygiene Data'!H197)),NA())</f>
        <v>#N/A</v>
      </c>
      <c r="BM203" s="101" t="e">
        <f ca="true">+IF(AND(ISNUMBER(OFFSET('Hygiene Data'!$H$7,0,10*ROW('Hygiene Data'!H197))),'Data Summary'!EB203="Yes"),OFFSET('Hygiene Data'!$H$7,0,10*ROW('Hygiene Data'!H197)),NA())</f>
        <v>#N/A</v>
      </c>
      <c r="BN203" s="101" t="e">
        <f ca="true">+IF(AND(ISNUMBER(OFFSET('Hygiene Data'!$H$9,0,10*ROW('Hygiene Data'!H197))),'Data Summary'!EC203="Yes"),OFFSET('Hygiene Data'!$H$9,0,10*ROW('Hygiene Data'!H197)),NA())</f>
        <v>#N/A</v>
      </c>
      <c r="BO203" s="101" t="e">
        <f ca="true">+IF(AND(ISNUMBER(OFFSET('Hygiene Data'!$I$5,0,10*ROW('Hygiene Data'!I197))),'Data Summary'!ED203="Yes"),OFFSET('Hygiene Data'!$I$5,0,10*ROW('Hygiene Data'!I197)),NA())</f>
        <v>#N/A</v>
      </c>
      <c r="BP203" s="101" t="e">
        <f ca="true">+IF(AND(ISNUMBER(OFFSET('Hygiene Data'!$I$7,0,10*ROW('Hygiene Data'!I197))),'Data Summary'!EE203="Yes"),OFFSET('Hygiene Data'!$I$7,0,10*ROW('Hygiene Data'!I197)),NA())</f>
        <v>#N/A</v>
      </c>
      <c r="BQ203" s="101" t="e">
        <f ca="true">+IF(AND(ISNUMBER(OFFSET('Hygiene Data'!$I$9,0,10*ROW('Hygiene Data'!I197))),'Data Summary'!EF203="Yes"),OFFSET('Hygiene Data'!$I$9,0,10*ROW('Hygiene Data'!I197)),NA())</f>
        <v>#N/A</v>
      </c>
    </row>
    <row xmlns:x14ac="http://schemas.microsoft.com/office/spreadsheetml/2009/9/ac" r="204" x14ac:dyDescent="0.2">
      <c r="A204" s="362" t="e">
        <f ca="true">+RIGHT('Data Summary'!A204,LEN('Data Summary'!A204)-9)</f>
        <v>#VALUE!</v>
      </c>
      <c r="B204" s="38" t="str">
        <f ca="true">+IF(ISTEXT('Data Summary'!B204),'Data Summary'!B204,"")</f>
        <v/>
      </c>
      <c r="C204" s="361" t="e">
        <f ca="true">+VALUE('Data Summary'!C204)</f>
        <v>#VALUE!</v>
      </c>
      <c r="D204" s="99" t="e">
        <f ca="true">+IF(AND(ISNUMBER(OFFSET('Water Data'!$D$4,0,10*ROW('Water Data'!D198))),'Data Summary'!BS204="Yes"),100-OFFSET('Water Data'!$D$4,0,10*ROW('Water Data'!D198)),NA())</f>
        <v>#N/A</v>
      </c>
      <c r="E204" s="99" t="e">
        <f ca="true">+IF(AND(ISNUMBER(OFFSET('Water Data'!$D$6,0,10*ROW('Water Data'!D198))),'Data Summary'!BT204="Yes"),OFFSET('Water Data'!$D$6,0,10*ROW('Water Data'!D198)),NA())</f>
        <v>#N/A</v>
      </c>
      <c r="F204" s="99" t="e">
        <f ca="true">+IF(AND(ISNUMBER(OFFSET('Water Data'!$D$9,0,10*ROW('Water Data'!D198))),'Data Summary'!BU204="Yes"),OFFSET('Water Data'!$D$9,0,10*ROW('Water Data'!D198)),NA())</f>
        <v>#N/A</v>
      </c>
      <c r="G204" s="99" t="e">
        <f ca="true">+IF(AND(ISNUMBER(OFFSET('Water Data'!$E$4,0,10*ROW('Water Data'!E198))),'Data Summary'!BV204="Yes"),100-OFFSET('Water Data'!$E$4,0,10*ROW('Water Data'!E198)),NA())</f>
        <v>#N/A</v>
      </c>
      <c r="H204" s="99" t="e">
        <f ca="true">+IF(AND(ISNUMBER(OFFSET('Water Data'!$E$6,0,10*ROW('Water Data'!E198))),'Data Summary'!BW204="Yes"),OFFSET('Water Data'!$E$6,0,10*ROW('Water Data'!E198)),NA())</f>
        <v>#N/A</v>
      </c>
      <c r="I204" s="99" t="e">
        <f ca="true">+IF(AND(ISNUMBER(OFFSET('Water Data'!$E$9,0,10*ROW('Water Data'!E198))),'Data Summary'!BX204="Yes"),OFFSET('Water Data'!$E$9,0,10*ROW('Water Data'!E198)),NA())</f>
        <v>#N/A</v>
      </c>
      <c r="J204" s="99" t="e">
        <f ca="true">+IF(AND(ISNUMBER(OFFSET('Water Data'!$F$4,0,10*ROW('Water Data'!F198))),'Data Summary'!BY204="Yes"),100-OFFSET('Water Data'!$F$4,0,10*ROW('Water Data'!F198)),NA())</f>
        <v>#N/A</v>
      </c>
      <c r="K204" s="99" t="e">
        <f ca="true">+IF(AND(ISNUMBER(OFFSET('Water Data'!$F$6,0,10*ROW('Water Data'!F198))),'Data Summary'!BZ204="Yes"),OFFSET('Water Data'!$F$6,0,10*ROW('Water Data'!F198)),NA())</f>
        <v>#N/A</v>
      </c>
      <c r="L204" s="99" t="e">
        <f ca="true">+IF(AND(ISNUMBER(OFFSET('Water Data'!$F$9,0,10*ROW('Water Data'!F198))),'Data Summary'!CA204="Yes"),OFFSET('Water Data'!$F$9,0,10*ROW('Water Data'!F198)),NA())</f>
        <v>#N/A</v>
      </c>
      <c r="M204" s="99" t="e">
        <f ca="true">+IF(AND(ISNUMBER(OFFSET('Water Data'!$G$4,0,10*ROW('Water Data'!G198))),'Data Summary'!CB204="Yes"),100-OFFSET('Water Data'!$G$4,0,10*ROW('Water Data'!G198)),NA())</f>
        <v>#N/A</v>
      </c>
      <c r="N204" s="99" t="e">
        <f ca="true">+IF(AND(ISNUMBER(OFFSET('Water Data'!$G$6,0,10*ROW('Water Data'!G198))),'Data Summary'!CC204="Yes"),OFFSET('Water Data'!$G$6,0,10*ROW('Water Data'!G198)),NA())</f>
        <v>#N/A</v>
      </c>
      <c r="O204" s="99" t="e">
        <f ca="true">+IF(AND(ISNUMBER(OFFSET('Water Data'!$G$9,0,10*ROW('Water Data'!G198))),'Data Summary'!CD204="Yes"),OFFSET('Water Data'!$G$9,0,10*ROW('Water Data'!G198)),NA())</f>
        <v>#N/A</v>
      </c>
      <c r="P204" s="99" t="e">
        <f ca="true">+IF(AND(ISNUMBER(OFFSET('Water Data'!$H$4,0,10*ROW('Water Data'!H198))),'Data Summary'!CE204="Yes"),100-OFFSET('Water Data'!$H$4,0,10*ROW('Water Data'!H198)),NA())</f>
        <v>#N/A</v>
      </c>
      <c r="Q204" s="99" t="e">
        <f ca="true">+IF(AND(ISNUMBER(OFFSET('Water Data'!$H$6,0,10*ROW('Water Data'!H198))),'Data Summary'!CF204="Yes"),OFFSET('Water Data'!$H$6,0,10*ROW('Water Data'!H198)),NA())</f>
        <v>#N/A</v>
      </c>
      <c r="R204" s="99" t="e">
        <f ca="true">+IF(AND(ISNUMBER(OFFSET('Water Data'!$H$9,0,10*ROW('Water Data'!H198))),'Data Summary'!CG204="Yes"),OFFSET('Water Data'!$H$9,0,10*ROW('Water Data'!H198)),NA())</f>
        <v>#N/A</v>
      </c>
      <c r="S204" s="99" t="e">
        <f ca="true">+IF(AND(ISNUMBER(OFFSET('Water Data'!$I$4,0,10*ROW('Water Data'!I198))),'Data Summary'!CH204="Yes"),100-OFFSET('Water Data'!$I$4,0,10*ROW('Water Data'!I198)),NA())</f>
        <v>#N/A</v>
      </c>
      <c r="T204" s="99" t="e">
        <f ca="true">+IF(AND(ISNUMBER(OFFSET('Water Data'!$I$6,0,10*ROW('Water Data'!I198))),'Data Summary'!CI204="Yes"),OFFSET('Water Data'!$I$6,0,10*ROW('Water Data'!I198)),NA())</f>
        <v>#N/A</v>
      </c>
      <c r="U204" s="99" t="e">
        <f ca="true">+IF(AND(ISNUMBER(OFFSET('Water Data'!$I$9,0,10*ROW('Water Data'!I198))),'Data Summary'!CJ204="Yes"),OFFSET('Water Data'!$I$9,0,10*ROW('Water Data'!I198)),NA())</f>
        <v>#N/A</v>
      </c>
      <c r="V204" s="100" t="e">
        <f ca="true">+IF(AND(ISNUMBER(OFFSET('Sanitation Data'!$D$4,0,10*ROW('Sanitation Data'!D198))),'Data Summary'!CK204="Yes"),100-OFFSET('Sanitation Data'!$D$4,0,10*ROW('Sanitation Data'!D198)),NA())</f>
        <v>#N/A</v>
      </c>
      <c r="W204" s="100" t="e">
        <f ca="true">+IF(AND(ISNUMBER(OFFSET('Sanitation Data'!$D$6,0,10*ROW('Sanitation Data'!D198))),'Data Summary'!CL204="Yes"),OFFSET('Sanitation Data'!$D$6,0,10*ROW('Sanitation Data'!D198)),NA())</f>
        <v>#N/A</v>
      </c>
      <c r="X204" s="100" t="e">
        <f ca="true">+IF(AND(ISNUMBER(OFFSET('Sanitation Data'!$D$10,0,10*ROW('Sanitation Data'!D198))),'Data Summary'!CM204="Yes"),OFFSET('Sanitation Data'!$D$10,0,10*ROW('Sanitation Data'!D198)),NA())</f>
        <v>#N/A</v>
      </c>
      <c r="Y204" s="100" t="e">
        <f ca="true">+IF(AND(ISNUMBER(OFFSET('Sanitation Data'!$D$11,0,10*ROW('Sanitation Data'!D198))),'Data Summary'!CN204="Yes"),OFFSET('Sanitation Data'!$D$11,0,10*ROW('Sanitation Data'!D198)),NA())</f>
        <v>#N/A</v>
      </c>
      <c r="Z204" s="100" t="e">
        <f ca="true">+IF(AND(ISNUMBER(OFFSET('Sanitation Data'!$D$12,0,10*ROW('Sanitation Data'!D198))),'Data Summary'!CO204="Yes"),OFFSET('Sanitation Data'!$D$12,0,10*ROW('Sanitation Data'!D198)),NA())</f>
        <v>#N/A</v>
      </c>
      <c r="AA204" s="100" t="e">
        <f ca="true">+IF(AND(ISNUMBER(OFFSET('Sanitation Data'!$E$4,0,10*ROW('Sanitation Data'!E198))),'Data Summary'!CP204="Yes"),100-OFFSET('Sanitation Data'!$E$4,0,10*ROW('Sanitation Data'!E198)),NA())</f>
        <v>#N/A</v>
      </c>
      <c r="AB204" s="100" t="e">
        <f ca="true">+IF(AND(ISNUMBER(OFFSET('Sanitation Data'!$E$6,0,10*ROW('Sanitation Data'!E198))),'Data Summary'!CQ204="Yes"),OFFSET('Sanitation Data'!$E$6,0,10*ROW('Sanitation Data'!E198)),NA())</f>
        <v>#N/A</v>
      </c>
      <c r="AC204" s="100" t="e">
        <f ca="true">+IF(AND(ISNUMBER(OFFSET('Sanitation Data'!$E$10,0,10*ROW('Sanitation Data'!E198))),'Data Summary'!CR204="Yes"),OFFSET('Sanitation Data'!$E$10,0,10*ROW('Sanitation Data'!E198)),NA())</f>
        <v>#N/A</v>
      </c>
      <c r="AD204" s="100" t="e">
        <f ca="true">+IF(AND(ISNUMBER(OFFSET('Sanitation Data'!$E$11,0,10*ROW('Sanitation Data'!E198))),'Data Summary'!CS204="Yes"),OFFSET('Sanitation Data'!$E$11,0,10*ROW('Sanitation Data'!E198)),NA())</f>
        <v>#N/A</v>
      </c>
      <c r="AE204" s="100" t="e">
        <f ca="true">+IF(AND(ISNUMBER(OFFSET('Sanitation Data'!$E$12,0,10*ROW('Sanitation Data'!E198))),'Data Summary'!CT204="Yes"),OFFSET('Sanitation Data'!$E$12,0,10*ROW('Sanitation Data'!E198)),NA())</f>
        <v>#N/A</v>
      </c>
      <c r="AF204" s="100" t="e">
        <f ca="true">+IF(AND(ISNUMBER(OFFSET('Sanitation Data'!$F$4,0,10*ROW('Sanitation Data'!F198))),'Data Summary'!CU204="Yes"),100-OFFSET('Sanitation Data'!$F$4,0,10*ROW('Sanitation Data'!F198)),NA())</f>
        <v>#N/A</v>
      </c>
      <c r="AG204" s="100" t="e">
        <f ca="true">+IF(AND(ISNUMBER(OFFSET('Sanitation Data'!$F$6,0,10*ROW('Sanitation Data'!F198))),'Data Summary'!CV204="Yes"),OFFSET('Sanitation Data'!$F$6,0,10*ROW('Sanitation Data'!F198)),NA())</f>
        <v>#N/A</v>
      </c>
      <c r="AH204" s="100" t="e">
        <f ca="true">+IF(AND(ISNUMBER(OFFSET('Sanitation Data'!$F$10,0,10*ROW('Sanitation Data'!F198))),'Data Summary'!CW204="Yes"),OFFSET('Sanitation Data'!$F$10,0,10*ROW('Sanitation Data'!F198)),NA())</f>
        <v>#N/A</v>
      </c>
      <c r="AI204" s="100" t="e">
        <f ca="true">+IF(AND(ISNUMBER(OFFSET('Sanitation Data'!$F$11,0,10*ROW('Sanitation Data'!F198))),'Data Summary'!CX204="Yes"),OFFSET('Sanitation Data'!$F$11,0,10*ROW('Sanitation Data'!F198)),NA())</f>
        <v>#N/A</v>
      </c>
      <c r="AJ204" s="100" t="e">
        <f ca="true">+IF(AND(ISNUMBER(OFFSET('Sanitation Data'!$F$12,0,10*ROW('Sanitation Data'!F198))),'Data Summary'!CY204="Yes"),OFFSET('Sanitation Data'!$F$12,0,10*ROW('Sanitation Data'!F198)),NA())</f>
        <v>#N/A</v>
      </c>
      <c r="AK204" s="100" t="e">
        <f ca="true">+IF(AND(ISNUMBER(OFFSET('Sanitation Data'!$G$4,0,10*ROW('Sanitation Data'!G198))),'Data Summary'!CZ204="Yes"),100-OFFSET('Sanitation Data'!$G$4,0,10*ROW('Sanitation Data'!G198)),NA())</f>
        <v>#N/A</v>
      </c>
      <c r="AL204" s="100" t="e">
        <f ca="true">+IF(AND(ISNUMBER(OFFSET('Sanitation Data'!$G$6,0,10*ROW('Sanitation Data'!G198))),'Data Summary'!DA204="Yes"),OFFSET('Sanitation Data'!$G$6,0,10*ROW('Sanitation Data'!G198)),NA())</f>
        <v>#N/A</v>
      </c>
      <c r="AM204" s="100" t="e">
        <f ca="true">+IF(AND(ISNUMBER(OFFSET('Sanitation Data'!$G$10,0,10*ROW('Sanitation Data'!G198))),'Data Summary'!DB204="Yes"),OFFSET('Sanitation Data'!$G$10,0,10*ROW('Sanitation Data'!G198)),NA())</f>
        <v>#N/A</v>
      </c>
      <c r="AN204" s="100" t="e">
        <f ca="true">+IF(AND(ISNUMBER(OFFSET('Sanitation Data'!$G$11,0,10*ROW('Sanitation Data'!G198))),'Data Summary'!DC204="Yes"),OFFSET('Sanitation Data'!$G$11,0,10*ROW('Sanitation Data'!G198)),NA())</f>
        <v>#N/A</v>
      </c>
      <c r="AO204" s="100" t="e">
        <f ca="true">+IF(AND(ISNUMBER(OFFSET('Sanitation Data'!$G$12,0,10*ROW('Sanitation Data'!G198))),'Data Summary'!DD204="Yes"),OFFSET('Sanitation Data'!$G$12,0,10*ROW('Sanitation Data'!G198)),NA())</f>
        <v>#N/A</v>
      </c>
      <c r="AP204" s="100" t="e">
        <f ca="true">+IF(AND(ISNUMBER(OFFSET('Sanitation Data'!$H$4,0,10*ROW('Sanitation Data'!H198))),'Data Summary'!DE204="Yes"),100-OFFSET('Sanitation Data'!$H$4,0,10*ROW('Sanitation Data'!H198)),NA())</f>
        <v>#N/A</v>
      </c>
      <c r="AQ204" s="100" t="e">
        <f ca="true">+IF(AND(ISNUMBER(OFFSET('Sanitation Data'!$H$6,0,10*ROW('Sanitation Data'!H198))),'Data Summary'!DF204="Yes"),OFFSET('Sanitation Data'!$H$6,0,10*ROW('Sanitation Data'!H198)),NA())</f>
        <v>#N/A</v>
      </c>
      <c r="AR204" s="100" t="e">
        <f ca="true">+IF(AND(ISNUMBER(OFFSET('Sanitation Data'!$H$10,0,10*ROW('Sanitation Data'!H198))),'Data Summary'!DG204="Yes"),OFFSET('Sanitation Data'!$H$10,0,10*ROW('Sanitation Data'!H198)),NA())</f>
        <v>#N/A</v>
      </c>
      <c r="AS204" s="100" t="e">
        <f ca="true">+IF(AND(ISNUMBER(OFFSET('Sanitation Data'!$H$11,0,10*ROW('Sanitation Data'!H198))),'Data Summary'!DH204="Yes"),OFFSET('Sanitation Data'!$H$11,0,10*ROW('Sanitation Data'!H198)),NA())</f>
        <v>#N/A</v>
      </c>
      <c r="AT204" s="100" t="e">
        <f ca="true">+IF(AND(ISNUMBER(OFFSET('Sanitation Data'!$H$12,0,10*ROW('Sanitation Data'!H198))),'Data Summary'!DI204="Yes"),OFFSET('Sanitation Data'!$H$12,0,10*ROW('Sanitation Data'!H198)),NA())</f>
        <v>#N/A</v>
      </c>
      <c r="AU204" s="100" t="e">
        <f ca="true">+IF(AND(ISNUMBER(OFFSET('Sanitation Data'!$I$4,0,10*ROW('Sanitation Data'!I198))),'Data Summary'!DJ204="Yes"),100-OFFSET('Sanitation Data'!$I$4,0,10*ROW('Sanitation Data'!I198)),NA())</f>
        <v>#N/A</v>
      </c>
      <c r="AV204" s="100" t="e">
        <f ca="true">+IF(AND(ISNUMBER(OFFSET('Sanitation Data'!$I$6,0,10*ROW('Sanitation Data'!I198))),'Data Summary'!DK204="Yes"),OFFSET('Sanitation Data'!$I$6,0,10*ROW('Sanitation Data'!I198)),NA())</f>
        <v>#N/A</v>
      </c>
      <c r="AW204" s="100" t="e">
        <f ca="true">+IF(AND(ISNUMBER(OFFSET('Sanitation Data'!$I$10,0,10*ROW('Sanitation Data'!I198))),'Data Summary'!DL204="Yes"),OFFSET('Sanitation Data'!$I$10,0,10*ROW('Sanitation Data'!I198)),NA())</f>
        <v>#N/A</v>
      </c>
      <c r="AX204" s="100" t="e">
        <f ca="true">+IF(AND(ISNUMBER(OFFSET('Sanitation Data'!$I$11,0,10*ROW('Sanitation Data'!I198))),'Data Summary'!DM204="Yes"),OFFSET('Sanitation Data'!$I$11,0,10*ROW('Sanitation Data'!I198)),NA())</f>
        <v>#N/A</v>
      </c>
      <c r="AY204" s="100" t="e">
        <f ca="true">+IF(AND(ISNUMBER(OFFSET('Sanitation Data'!$I$12,0,10*ROW('Sanitation Data'!I198))),'Data Summary'!DN204="Yes"),OFFSET('Sanitation Data'!$I$12,0,10*ROW('Sanitation Data'!I198)),NA())</f>
        <v>#N/A</v>
      </c>
      <c r="AZ204" s="101" t="e">
        <f ca="true">+IF(AND(ISNUMBER(OFFSET('Hygiene Data'!$D$5,0,10*ROW('Hygiene Data'!D198))),'Data Summary'!DO204="Yes"),OFFSET('Hygiene Data'!$D$5,0,10*ROW('Hygiene Data'!D198)),NA())</f>
        <v>#N/A</v>
      </c>
      <c r="BA204" s="101" t="e">
        <f ca="true">+IF(AND(ISNUMBER(OFFSET('Hygiene Data'!$D$7,0,10*ROW('Hygiene Data'!D198))),'Data Summary'!DP204="Yes"),OFFSET('Hygiene Data'!$D$7,0,10*ROW('Hygiene Data'!D198)),NA())</f>
        <v>#N/A</v>
      </c>
      <c r="BB204" s="101" t="e">
        <f ca="true">+IF(AND(ISNUMBER(OFFSET('Hygiene Data'!$D$9,0,10*ROW('Hygiene Data'!D198))),'Data Summary'!DQ204="Yes"),OFFSET('Hygiene Data'!$D$9,0,10*ROW('Hygiene Data'!D198)),NA())</f>
        <v>#N/A</v>
      </c>
      <c r="BC204" s="101" t="e">
        <f ca="true">+IF(AND(ISNUMBER(OFFSET('Hygiene Data'!$E$5,0,10*ROW('Hygiene Data'!E198))),'Data Summary'!DR204="Yes"),OFFSET('Hygiene Data'!$E$5,0,10*ROW('Hygiene Data'!E198)),NA())</f>
        <v>#N/A</v>
      </c>
      <c r="BD204" s="101" t="e">
        <f ca="true">+IF(AND(ISNUMBER(OFFSET('Hygiene Data'!$E$7,0,10*ROW('Hygiene Data'!E198))),'Data Summary'!DS204="Yes"),OFFSET('Hygiene Data'!$E$7,0,10*ROW('Hygiene Data'!E198)),NA())</f>
        <v>#N/A</v>
      </c>
      <c r="BE204" s="101" t="e">
        <f ca="true">+IF(AND(ISNUMBER(OFFSET('Hygiene Data'!$E$9,0,10*ROW('Hygiene Data'!E198))),'Data Summary'!DT204="Yes"),OFFSET('Hygiene Data'!$E$9,0,10*ROW('Hygiene Data'!E198)),NA())</f>
        <v>#N/A</v>
      </c>
      <c r="BF204" s="101" t="e">
        <f ca="true">+IF(AND(ISNUMBER(OFFSET('Hygiene Data'!$F$5,0,10*ROW('Hygiene Data'!F198))),'Data Summary'!DU204="Yes"),OFFSET('Hygiene Data'!$F$5,0,10*ROW('Hygiene Data'!F198)),NA())</f>
        <v>#N/A</v>
      </c>
      <c r="BG204" s="101" t="e">
        <f ca="true">+IF(AND(ISNUMBER(OFFSET('Hygiene Data'!$F$7,0,10*ROW('Hygiene Data'!F198))),'Data Summary'!DV204="Yes"),OFFSET('Hygiene Data'!$F$7,0,10*ROW('Hygiene Data'!F198)),NA())</f>
        <v>#N/A</v>
      </c>
      <c r="BH204" s="101" t="e">
        <f ca="true">+IF(AND(ISNUMBER(OFFSET('Hygiene Data'!$F$9,0,10*ROW('Hygiene Data'!F198))),'Data Summary'!DW204="Yes"),OFFSET('Hygiene Data'!$F$9,0,10*ROW('Hygiene Data'!F198)),NA())</f>
        <v>#N/A</v>
      </c>
      <c r="BI204" s="101" t="e">
        <f ca="true">+IF(AND(ISNUMBER(OFFSET('Hygiene Data'!$G$5,0,10*ROW('Hygiene Data'!G198))),'Data Summary'!DX204="Yes"),OFFSET('Hygiene Data'!$G$5,0,10*ROW('Hygiene Data'!G198)),NA())</f>
        <v>#N/A</v>
      </c>
      <c r="BJ204" s="101" t="e">
        <f ca="true">+IF(AND(ISNUMBER(OFFSET('Hygiene Data'!$G$7,0,10*ROW('Hygiene Data'!G198))),'Data Summary'!DY204="Yes"),OFFSET('Hygiene Data'!$G$7,0,10*ROW('Hygiene Data'!G198)),NA())</f>
        <v>#N/A</v>
      </c>
      <c r="BK204" s="101" t="e">
        <f ca="true">+IF(AND(ISNUMBER(OFFSET('Hygiene Data'!$G$9,0,10*ROW('Hygiene Data'!G198))),'Data Summary'!DZ204="Yes"),OFFSET('Hygiene Data'!$G$9,0,10*ROW('Hygiene Data'!G198)),NA())</f>
        <v>#N/A</v>
      </c>
      <c r="BL204" s="101" t="e">
        <f ca="true">+IF(AND(ISNUMBER(OFFSET('Hygiene Data'!$H$5,0,10*ROW('Hygiene Data'!H198))),'Data Summary'!EA204="Yes"),OFFSET('Hygiene Data'!$H$5,0,10*ROW('Hygiene Data'!H198)),NA())</f>
        <v>#N/A</v>
      </c>
      <c r="BM204" s="101" t="e">
        <f ca="true">+IF(AND(ISNUMBER(OFFSET('Hygiene Data'!$H$7,0,10*ROW('Hygiene Data'!H198))),'Data Summary'!EB204="Yes"),OFFSET('Hygiene Data'!$H$7,0,10*ROW('Hygiene Data'!H198)),NA())</f>
        <v>#N/A</v>
      </c>
      <c r="BN204" s="101" t="e">
        <f ca="true">+IF(AND(ISNUMBER(OFFSET('Hygiene Data'!$H$9,0,10*ROW('Hygiene Data'!H198))),'Data Summary'!EC204="Yes"),OFFSET('Hygiene Data'!$H$9,0,10*ROW('Hygiene Data'!H198)),NA())</f>
        <v>#N/A</v>
      </c>
      <c r="BO204" s="101" t="e">
        <f ca="true">+IF(AND(ISNUMBER(OFFSET('Hygiene Data'!$I$5,0,10*ROW('Hygiene Data'!I198))),'Data Summary'!ED204="Yes"),OFFSET('Hygiene Data'!$I$5,0,10*ROW('Hygiene Data'!I198)),NA())</f>
        <v>#N/A</v>
      </c>
      <c r="BP204" s="101" t="e">
        <f ca="true">+IF(AND(ISNUMBER(OFFSET('Hygiene Data'!$I$7,0,10*ROW('Hygiene Data'!I198))),'Data Summary'!EE204="Yes"),OFFSET('Hygiene Data'!$I$7,0,10*ROW('Hygiene Data'!I198)),NA())</f>
        <v>#N/A</v>
      </c>
      <c r="BQ204" s="101" t="e">
        <f ca="true">+IF(AND(ISNUMBER(OFFSET('Hygiene Data'!$I$9,0,10*ROW('Hygiene Data'!I198))),'Data Summary'!EF204="Yes"),OFFSET('Hygiene Data'!$I$9,0,10*ROW('Hygiene Data'!I198)),NA())</f>
        <v>#N/A</v>
      </c>
    </row>
    <row xmlns:x14ac="http://schemas.microsoft.com/office/spreadsheetml/2009/9/ac" r="205" x14ac:dyDescent="0.2">
      <c r="A205" s="362" t="e">
        <f ca="true">+RIGHT('Data Summary'!A205,LEN('Data Summary'!A205)-9)</f>
        <v>#VALUE!</v>
      </c>
      <c r="B205" s="38" t="str">
        <f ca="true">+IF(ISTEXT('Data Summary'!B205),'Data Summary'!B205,"")</f>
        <v/>
      </c>
      <c r="C205" s="361" t="e">
        <f ca="true">+VALUE('Data Summary'!C205)</f>
        <v>#VALUE!</v>
      </c>
      <c r="D205" s="99" t="e">
        <f ca="true">+IF(AND(ISNUMBER(OFFSET('Water Data'!$D$4,0,10*ROW('Water Data'!D199))),'Data Summary'!BS205="Yes"),100-OFFSET('Water Data'!$D$4,0,10*ROW('Water Data'!D199)),NA())</f>
        <v>#N/A</v>
      </c>
      <c r="E205" s="99" t="e">
        <f ca="true">+IF(AND(ISNUMBER(OFFSET('Water Data'!$D$6,0,10*ROW('Water Data'!D199))),'Data Summary'!BT205="Yes"),OFFSET('Water Data'!$D$6,0,10*ROW('Water Data'!D199)),NA())</f>
        <v>#N/A</v>
      </c>
      <c r="F205" s="99" t="e">
        <f ca="true">+IF(AND(ISNUMBER(OFFSET('Water Data'!$D$9,0,10*ROW('Water Data'!D199))),'Data Summary'!BU205="Yes"),OFFSET('Water Data'!$D$9,0,10*ROW('Water Data'!D199)),NA())</f>
        <v>#N/A</v>
      </c>
      <c r="G205" s="99" t="e">
        <f ca="true">+IF(AND(ISNUMBER(OFFSET('Water Data'!$E$4,0,10*ROW('Water Data'!E199))),'Data Summary'!BV205="Yes"),100-OFFSET('Water Data'!$E$4,0,10*ROW('Water Data'!E199)),NA())</f>
        <v>#N/A</v>
      </c>
      <c r="H205" s="99" t="e">
        <f ca="true">+IF(AND(ISNUMBER(OFFSET('Water Data'!$E$6,0,10*ROW('Water Data'!E199))),'Data Summary'!BW205="Yes"),OFFSET('Water Data'!$E$6,0,10*ROW('Water Data'!E199)),NA())</f>
        <v>#N/A</v>
      </c>
      <c r="I205" s="99" t="e">
        <f ca="true">+IF(AND(ISNUMBER(OFFSET('Water Data'!$E$9,0,10*ROW('Water Data'!E199))),'Data Summary'!BX205="Yes"),OFFSET('Water Data'!$E$9,0,10*ROW('Water Data'!E199)),NA())</f>
        <v>#N/A</v>
      </c>
      <c r="J205" s="99" t="e">
        <f ca="true">+IF(AND(ISNUMBER(OFFSET('Water Data'!$F$4,0,10*ROW('Water Data'!F199))),'Data Summary'!BY205="Yes"),100-OFFSET('Water Data'!$F$4,0,10*ROW('Water Data'!F199)),NA())</f>
        <v>#N/A</v>
      </c>
      <c r="K205" s="99" t="e">
        <f ca="true">+IF(AND(ISNUMBER(OFFSET('Water Data'!$F$6,0,10*ROW('Water Data'!F199))),'Data Summary'!BZ205="Yes"),OFFSET('Water Data'!$F$6,0,10*ROW('Water Data'!F199)),NA())</f>
        <v>#N/A</v>
      </c>
      <c r="L205" s="99" t="e">
        <f ca="true">+IF(AND(ISNUMBER(OFFSET('Water Data'!$F$9,0,10*ROW('Water Data'!F199))),'Data Summary'!CA205="Yes"),OFFSET('Water Data'!$F$9,0,10*ROW('Water Data'!F199)),NA())</f>
        <v>#N/A</v>
      </c>
      <c r="M205" s="99" t="e">
        <f ca="true">+IF(AND(ISNUMBER(OFFSET('Water Data'!$G$4,0,10*ROW('Water Data'!G199))),'Data Summary'!CB205="Yes"),100-OFFSET('Water Data'!$G$4,0,10*ROW('Water Data'!G199)),NA())</f>
        <v>#N/A</v>
      </c>
      <c r="N205" s="99" t="e">
        <f ca="true">+IF(AND(ISNUMBER(OFFSET('Water Data'!$G$6,0,10*ROW('Water Data'!G199))),'Data Summary'!CC205="Yes"),OFFSET('Water Data'!$G$6,0,10*ROW('Water Data'!G199)),NA())</f>
        <v>#N/A</v>
      </c>
      <c r="O205" s="99" t="e">
        <f ca="true">+IF(AND(ISNUMBER(OFFSET('Water Data'!$G$9,0,10*ROW('Water Data'!G199))),'Data Summary'!CD205="Yes"),OFFSET('Water Data'!$G$9,0,10*ROW('Water Data'!G199)),NA())</f>
        <v>#N/A</v>
      </c>
      <c r="P205" s="99" t="e">
        <f ca="true">+IF(AND(ISNUMBER(OFFSET('Water Data'!$H$4,0,10*ROW('Water Data'!H199))),'Data Summary'!CE205="Yes"),100-OFFSET('Water Data'!$H$4,0,10*ROW('Water Data'!H199)),NA())</f>
        <v>#N/A</v>
      </c>
      <c r="Q205" s="99" t="e">
        <f ca="true">+IF(AND(ISNUMBER(OFFSET('Water Data'!$H$6,0,10*ROW('Water Data'!H199))),'Data Summary'!CF205="Yes"),OFFSET('Water Data'!$H$6,0,10*ROW('Water Data'!H199)),NA())</f>
        <v>#N/A</v>
      </c>
      <c r="R205" s="99" t="e">
        <f ca="true">+IF(AND(ISNUMBER(OFFSET('Water Data'!$H$9,0,10*ROW('Water Data'!H199))),'Data Summary'!CG205="Yes"),OFFSET('Water Data'!$H$9,0,10*ROW('Water Data'!H199)),NA())</f>
        <v>#N/A</v>
      </c>
      <c r="S205" s="99" t="e">
        <f ca="true">+IF(AND(ISNUMBER(OFFSET('Water Data'!$I$4,0,10*ROW('Water Data'!I199))),'Data Summary'!CH205="Yes"),100-OFFSET('Water Data'!$I$4,0,10*ROW('Water Data'!I199)),NA())</f>
        <v>#N/A</v>
      </c>
      <c r="T205" s="99" t="e">
        <f ca="true">+IF(AND(ISNUMBER(OFFSET('Water Data'!$I$6,0,10*ROW('Water Data'!I199))),'Data Summary'!CI205="Yes"),OFFSET('Water Data'!$I$6,0,10*ROW('Water Data'!I199)),NA())</f>
        <v>#N/A</v>
      </c>
      <c r="U205" s="99" t="e">
        <f ca="true">+IF(AND(ISNUMBER(OFFSET('Water Data'!$I$9,0,10*ROW('Water Data'!I199))),'Data Summary'!CJ205="Yes"),OFFSET('Water Data'!$I$9,0,10*ROW('Water Data'!I199)),NA())</f>
        <v>#N/A</v>
      </c>
      <c r="V205" s="100" t="e">
        <f ca="true">+IF(AND(ISNUMBER(OFFSET('Sanitation Data'!$D$4,0,10*ROW('Sanitation Data'!D199))),'Data Summary'!CK205="Yes"),100-OFFSET('Sanitation Data'!$D$4,0,10*ROW('Sanitation Data'!D199)),NA())</f>
        <v>#N/A</v>
      </c>
      <c r="W205" s="100" t="e">
        <f ca="true">+IF(AND(ISNUMBER(OFFSET('Sanitation Data'!$D$6,0,10*ROW('Sanitation Data'!D199))),'Data Summary'!CL205="Yes"),OFFSET('Sanitation Data'!$D$6,0,10*ROW('Sanitation Data'!D199)),NA())</f>
        <v>#N/A</v>
      </c>
      <c r="X205" s="100" t="e">
        <f ca="true">+IF(AND(ISNUMBER(OFFSET('Sanitation Data'!$D$10,0,10*ROW('Sanitation Data'!D199))),'Data Summary'!CM205="Yes"),OFFSET('Sanitation Data'!$D$10,0,10*ROW('Sanitation Data'!D199)),NA())</f>
        <v>#N/A</v>
      </c>
      <c r="Y205" s="100" t="e">
        <f ca="true">+IF(AND(ISNUMBER(OFFSET('Sanitation Data'!$D$11,0,10*ROW('Sanitation Data'!D199))),'Data Summary'!CN205="Yes"),OFFSET('Sanitation Data'!$D$11,0,10*ROW('Sanitation Data'!D199)),NA())</f>
        <v>#N/A</v>
      </c>
      <c r="Z205" s="100" t="e">
        <f ca="true">+IF(AND(ISNUMBER(OFFSET('Sanitation Data'!$D$12,0,10*ROW('Sanitation Data'!D199))),'Data Summary'!CO205="Yes"),OFFSET('Sanitation Data'!$D$12,0,10*ROW('Sanitation Data'!D199)),NA())</f>
        <v>#N/A</v>
      </c>
      <c r="AA205" s="100" t="e">
        <f ca="true">+IF(AND(ISNUMBER(OFFSET('Sanitation Data'!$E$4,0,10*ROW('Sanitation Data'!E199))),'Data Summary'!CP205="Yes"),100-OFFSET('Sanitation Data'!$E$4,0,10*ROW('Sanitation Data'!E199)),NA())</f>
        <v>#N/A</v>
      </c>
      <c r="AB205" s="100" t="e">
        <f ca="true">+IF(AND(ISNUMBER(OFFSET('Sanitation Data'!$E$6,0,10*ROW('Sanitation Data'!E199))),'Data Summary'!CQ205="Yes"),OFFSET('Sanitation Data'!$E$6,0,10*ROW('Sanitation Data'!E199)),NA())</f>
        <v>#N/A</v>
      </c>
      <c r="AC205" s="100" t="e">
        <f ca="true">+IF(AND(ISNUMBER(OFFSET('Sanitation Data'!$E$10,0,10*ROW('Sanitation Data'!E199))),'Data Summary'!CR205="Yes"),OFFSET('Sanitation Data'!$E$10,0,10*ROW('Sanitation Data'!E199)),NA())</f>
        <v>#N/A</v>
      </c>
      <c r="AD205" s="100" t="e">
        <f ca="true">+IF(AND(ISNUMBER(OFFSET('Sanitation Data'!$E$11,0,10*ROW('Sanitation Data'!E199))),'Data Summary'!CS205="Yes"),OFFSET('Sanitation Data'!$E$11,0,10*ROW('Sanitation Data'!E199)),NA())</f>
        <v>#N/A</v>
      </c>
      <c r="AE205" s="100" t="e">
        <f ca="true">+IF(AND(ISNUMBER(OFFSET('Sanitation Data'!$E$12,0,10*ROW('Sanitation Data'!E199))),'Data Summary'!CT205="Yes"),OFFSET('Sanitation Data'!$E$12,0,10*ROW('Sanitation Data'!E199)),NA())</f>
        <v>#N/A</v>
      </c>
      <c r="AF205" s="100" t="e">
        <f ca="true">+IF(AND(ISNUMBER(OFFSET('Sanitation Data'!$F$4,0,10*ROW('Sanitation Data'!F199))),'Data Summary'!CU205="Yes"),100-OFFSET('Sanitation Data'!$F$4,0,10*ROW('Sanitation Data'!F199)),NA())</f>
        <v>#N/A</v>
      </c>
      <c r="AG205" s="100" t="e">
        <f ca="true">+IF(AND(ISNUMBER(OFFSET('Sanitation Data'!$F$6,0,10*ROW('Sanitation Data'!F199))),'Data Summary'!CV205="Yes"),OFFSET('Sanitation Data'!$F$6,0,10*ROW('Sanitation Data'!F199)),NA())</f>
        <v>#N/A</v>
      </c>
      <c r="AH205" s="100" t="e">
        <f ca="true">+IF(AND(ISNUMBER(OFFSET('Sanitation Data'!$F$10,0,10*ROW('Sanitation Data'!F199))),'Data Summary'!CW205="Yes"),OFFSET('Sanitation Data'!$F$10,0,10*ROW('Sanitation Data'!F199)),NA())</f>
        <v>#N/A</v>
      </c>
      <c r="AI205" s="100" t="e">
        <f ca="true">+IF(AND(ISNUMBER(OFFSET('Sanitation Data'!$F$11,0,10*ROW('Sanitation Data'!F199))),'Data Summary'!CX205="Yes"),OFFSET('Sanitation Data'!$F$11,0,10*ROW('Sanitation Data'!F199)),NA())</f>
        <v>#N/A</v>
      </c>
      <c r="AJ205" s="100" t="e">
        <f ca="true">+IF(AND(ISNUMBER(OFFSET('Sanitation Data'!$F$12,0,10*ROW('Sanitation Data'!F199))),'Data Summary'!CY205="Yes"),OFFSET('Sanitation Data'!$F$12,0,10*ROW('Sanitation Data'!F199)),NA())</f>
        <v>#N/A</v>
      </c>
      <c r="AK205" s="100" t="e">
        <f ca="true">+IF(AND(ISNUMBER(OFFSET('Sanitation Data'!$G$4,0,10*ROW('Sanitation Data'!G199))),'Data Summary'!CZ205="Yes"),100-OFFSET('Sanitation Data'!$G$4,0,10*ROW('Sanitation Data'!G199)),NA())</f>
        <v>#N/A</v>
      </c>
      <c r="AL205" s="100" t="e">
        <f ca="true">+IF(AND(ISNUMBER(OFFSET('Sanitation Data'!$G$6,0,10*ROW('Sanitation Data'!G199))),'Data Summary'!DA205="Yes"),OFFSET('Sanitation Data'!$G$6,0,10*ROW('Sanitation Data'!G199)),NA())</f>
        <v>#N/A</v>
      </c>
      <c r="AM205" s="100" t="e">
        <f ca="true">+IF(AND(ISNUMBER(OFFSET('Sanitation Data'!$G$10,0,10*ROW('Sanitation Data'!G199))),'Data Summary'!DB205="Yes"),OFFSET('Sanitation Data'!$G$10,0,10*ROW('Sanitation Data'!G199)),NA())</f>
        <v>#N/A</v>
      </c>
      <c r="AN205" s="100" t="e">
        <f ca="true">+IF(AND(ISNUMBER(OFFSET('Sanitation Data'!$G$11,0,10*ROW('Sanitation Data'!G199))),'Data Summary'!DC205="Yes"),OFFSET('Sanitation Data'!$G$11,0,10*ROW('Sanitation Data'!G199)),NA())</f>
        <v>#N/A</v>
      </c>
      <c r="AO205" s="100" t="e">
        <f ca="true">+IF(AND(ISNUMBER(OFFSET('Sanitation Data'!$G$12,0,10*ROW('Sanitation Data'!G199))),'Data Summary'!DD205="Yes"),OFFSET('Sanitation Data'!$G$12,0,10*ROW('Sanitation Data'!G199)),NA())</f>
        <v>#N/A</v>
      </c>
      <c r="AP205" s="100" t="e">
        <f ca="true">+IF(AND(ISNUMBER(OFFSET('Sanitation Data'!$H$4,0,10*ROW('Sanitation Data'!H199))),'Data Summary'!DE205="Yes"),100-OFFSET('Sanitation Data'!$H$4,0,10*ROW('Sanitation Data'!H199)),NA())</f>
        <v>#N/A</v>
      </c>
      <c r="AQ205" s="100" t="e">
        <f ca="true">+IF(AND(ISNUMBER(OFFSET('Sanitation Data'!$H$6,0,10*ROW('Sanitation Data'!H199))),'Data Summary'!DF205="Yes"),OFFSET('Sanitation Data'!$H$6,0,10*ROW('Sanitation Data'!H199)),NA())</f>
        <v>#N/A</v>
      </c>
      <c r="AR205" s="100" t="e">
        <f ca="true">+IF(AND(ISNUMBER(OFFSET('Sanitation Data'!$H$10,0,10*ROW('Sanitation Data'!H199))),'Data Summary'!DG205="Yes"),OFFSET('Sanitation Data'!$H$10,0,10*ROW('Sanitation Data'!H199)),NA())</f>
        <v>#N/A</v>
      </c>
      <c r="AS205" s="100" t="e">
        <f ca="true">+IF(AND(ISNUMBER(OFFSET('Sanitation Data'!$H$11,0,10*ROW('Sanitation Data'!H199))),'Data Summary'!DH205="Yes"),OFFSET('Sanitation Data'!$H$11,0,10*ROW('Sanitation Data'!H199)),NA())</f>
        <v>#N/A</v>
      </c>
      <c r="AT205" s="100" t="e">
        <f ca="true">+IF(AND(ISNUMBER(OFFSET('Sanitation Data'!$H$12,0,10*ROW('Sanitation Data'!H199))),'Data Summary'!DI205="Yes"),OFFSET('Sanitation Data'!$H$12,0,10*ROW('Sanitation Data'!H199)),NA())</f>
        <v>#N/A</v>
      </c>
      <c r="AU205" s="100" t="e">
        <f ca="true">+IF(AND(ISNUMBER(OFFSET('Sanitation Data'!$I$4,0,10*ROW('Sanitation Data'!I199))),'Data Summary'!DJ205="Yes"),100-OFFSET('Sanitation Data'!$I$4,0,10*ROW('Sanitation Data'!I199)),NA())</f>
        <v>#N/A</v>
      </c>
      <c r="AV205" s="100" t="e">
        <f ca="true">+IF(AND(ISNUMBER(OFFSET('Sanitation Data'!$I$6,0,10*ROW('Sanitation Data'!I199))),'Data Summary'!DK205="Yes"),OFFSET('Sanitation Data'!$I$6,0,10*ROW('Sanitation Data'!I199)),NA())</f>
        <v>#N/A</v>
      </c>
      <c r="AW205" s="100" t="e">
        <f ca="true">+IF(AND(ISNUMBER(OFFSET('Sanitation Data'!$I$10,0,10*ROW('Sanitation Data'!I199))),'Data Summary'!DL205="Yes"),OFFSET('Sanitation Data'!$I$10,0,10*ROW('Sanitation Data'!I199)),NA())</f>
        <v>#N/A</v>
      </c>
      <c r="AX205" s="100" t="e">
        <f ca="true">+IF(AND(ISNUMBER(OFFSET('Sanitation Data'!$I$11,0,10*ROW('Sanitation Data'!I199))),'Data Summary'!DM205="Yes"),OFFSET('Sanitation Data'!$I$11,0,10*ROW('Sanitation Data'!I199)),NA())</f>
        <v>#N/A</v>
      </c>
      <c r="AY205" s="100" t="e">
        <f ca="true">+IF(AND(ISNUMBER(OFFSET('Sanitation Data'!$I$12,0,10*ROW('Sanitation Data'!I199))),'Data Summary'!DN205="Yes"),OFFSET('Sanitation Data'!$I$12,0,10*ROW('Sanitation Data'!I199)),NA())</f>
        <v>#N/A</v>
      </c>
      <c r="AZ205" s="101" t="e">
        <f ca="true">+IF(AND(ISNUMBER(OFFSET('Hygiene Data'!$D$5,0,10*ROW('Hygiene Data'!D199))),'Data Summary'!DO205="Yes"),OFFSET('Hygiene Data'!$D$5,0,10*ROW('Hygiene Data'!D199)),NA())</f>
        <v>#N/A</v>
      </c>
      <c r="BA205" s="101" t="e">
        <f ca="true">+IF(AND(ISNUMBER(OFFSET('Hygiene Data'!$D$7,0,10*ROW('Hygiene Data'!D199))),'Data Summary'!DP205="Yes"),OFFSET('Hygiene Data'!$D$7,0,10*ROW('Hygiene Data'!D199)),NA())</f>
        <v>#N/A</v>
      </c>
      <c r="BB205" s="101" t="e">
        <f ca="true">+IF(AND(ISNUMBER(OFFSET('Hygiene Data'!$D$9,0,10*ROW('Hygiene Data'!D199))),'Data Summary'!DQ205="Yes"),OFFSET('Hygiene Data'!$D$9,0,10*ROW('Hygiene Data'!D199)),NA())</f>
        <v>#N/A</v>
      </c>
      <c r="BC205" s="101" t="e">
        <f ca="true">+IF(AND(ISNUMBER(OFFSET('Hygiene Data'!$E$5,0,10*ROW('Hygiene Data'!E199))),'Data Summary'!DR205="Yes"),OFFSET('Hygiene Data'!$E$5,0,10*ROW('Hygiene Data'!E199)),NA())</f>
        <v>#N/A</v>
      </c>
      <c r="BD205" s="101" t="e">
        <f ca="true">+IF(AND(ISNUMBER(OFFSET('Hygiene Data'!$E$7,0,10*ROW('Hygiene Data'!E199))),'Data Summary'!DS205="Yes"),OFFSET('Hygiene Data'!$E$7,0,10*ROW('Hygiene Data'!E199)),NA())</f>
        <v>#N/A</v>
      </c>
      <c r="BE205" s="101" t="e">
        <f ca="true">+IF(AND(ISNUMBER(OFFSET('Hygiene Data'!$E$9,0,10*ROW('Hygiene Data'!E199))),'Data Summary'!DT205="Yes"),OFFSET('Hygiene Data'!$E$9,0,10*ROW('Hygiene Data'!E199)),NA())</f>
        <v>#N/A</v>
      </c>
      <c r="BF205" s="101" t="e">
        <f ca="true">+IF(AND(ISNUMBER(OFFSET('Hygiene Data'!$F$5,0,10*ROW('Hygiene Data'!F199))),'Data Summary'!DU205="Yes"),OFFSET('Hygiene Data'!$F$5,0,10*ROW('Hygiene Data'!F199)),NA())</f>
        <v>#N/A</v>
      </c>
      <c r="BG205" s="101" t="e">
        <f ca="true">+IF(AND(ISNUMBER(OFFSET('Hygiene Data'!$F$7,0,10*ROW('Hygiene Data'!F199))),'Data Summary'!DV205="Yes"),OFFSET('Hygiene Data'!$F$7,0,10*ROW('Hygiene Data'!F199)),NA())</f>
        <v>#N/A</v>
      </c>
      <c r="BH205" s="101" t="e">
        <f ca="true">+IF(AND(ISNUMBER(OFFSET('Hygiene Data'!$F$9,0,10*ROW('Hygiene Data'!F199))),'Data Summary'!DW205="Yes"),OFFSET('Hygiene Data'!$F$9,0,10*ROW('Hygiene Data'!F199)),NA())</f>
        <v>#N/A</v>
      </c>
      <c r="BI205" s="101" t="e">
        <f ca="true">+IF(AND(ISNUMBER(OFFSET('Hygiene Data'!$G$5,0,10*ROW('Hygiene Data'!G199))),'Data Summary'!DX205="Yes"),OFFSET('Hygiene Data'!$G$5,0,10*ROW('Hygiene Data'!G199)),NA())</f>
        <v>#N/A</v>
      </c>
      <c r="BJ205" s="101" t="e">
        <f ca="true">+IF(AND(ISNUMBER(OFFSET('Hygiene Data'!$G$7,0,10*ROW('Hygiene Data'!G199))),'Data Summary'!DY205="Yes"),OFFSET('Hygiene Data'!$G$7,0,10*ROW('Hygiene Data'!G199)),NA())</f>
        <v>#N/A</v>
      </c>
      <c r="BK205" s="101" t="e">
        <f ca="true">+IF(AND(ISNUMBER(OFFSET('Hygiene Data'!$G$9,0,10*ROW('Hygiene Data'!G199))),'Data Summary'!DZ205="Yes"),OFFSET('Hygiene Data'!$G$9,0,10*ROW('Hygiene Data'!G199)),NA())</f>
        <v>#N/A</v>
      </c>
      <c r="BL205" s="101" t="e">
        <f ca="true">+IF(AND(ISNUMBER(OFFSET('Hygiene Data'!$H$5,0,10*ROW('Hygiene Data'!H199))),'Data Summary'!EA205="Yes"),OFFSET('Hygiene Data'!$H$5,0,10*ROW('Hygiene Data'!H199)),NA())</f>
        <v>#N/A</v>
      </c>
      <c r="BM205" s="101" t="e">
        <f ca="true">+IF(AND(ISNUMBER(OFFSET('Hygiene Data'!$H$7,0,10*ROW('Hygiene Data'!H199))),'Data Summary'!EB205="Yes"),OFFSET('Hygiene Data'!$H$7,0,10*ROW('Hygiene Data'!H199)),NA())</f>
        <v>#N/A</v>
      </c>
      <c r="BN205" s="101" t="e">
        <f ca="true">+IF(AND(ISNUMBER(OFFSET('Hygiene Data'!$H$9,0,10*ROW('Hygiene Data'!H199))),'Data Summary'!EC205="Yes"),OFFSET('Hygiene Data'!$H$9,0,10*ROW('Hygiene Data'!H199)),NA())</f>
        <v>#N/A</v>
      </c>
      <c r="BO205" s="101" t="e">
        <f ca="true">+IF(AND(ISNUMBER(OFFSET('Hygiene Data'!$I$5,0,10*ROW('Hygiene Data'!I199))),'Data Summary'!ED205="Yes"),OFFSET('Hygiene Data'!$I$5,0,10*ROW('Hygiene Data'!I199)),NA())</f>
        <v>#N/A</v>
      </c>
      <c r="BP205" s="101" t="e">
        <f ca="true">+IF(AND(ISNUMBER(OFFSET('Hygiene Data'!$I$7,0,10*ROW('Hygiene Data'!I199))),'Data Summary'!EE205="Yes"),OFFSET('Hygiene Data'!$I$7,0,10*ROW('Hygiene Data'!I199)),NA())</f>
        <v>#N/A</v>
      </c>
      <c r="BQ205" s="101" t="e">
        <f ca="true">+IF(AND(ISNUMBER(OFFSET('Hygiene Data'!$I$9,0,10*ROW('Hygiene Data'!I199))),'Data Summary'!EF205="Yes"),OFFSET('Hygiene Data'!$I$9,0,10*ROW('Hygiene Data'!I199)),NA())</f>
        <v>#N/A</v>
      </c>
    </row>
    <row xmlns:x14ac="http://schemas.microsoft.com/office/spreadsheetml/2009/9/ac" r="206" x14ac:dyDescent="0.2">
      <c r="A206" s="362" t="e">
        <f ca="true">+RIGHT('Data Summary'!A206,LEN('Data Summary'!A206)-9)</f>
        <v>#VALUE!</v>
      </c>
      <c r="B206" s="38" t="str">
        <f ca="true">+IF(ISTEXT('Data Summary'!B206),'Data Summary'!B206,"")</f>
        <v/>
      </c>
      <c r="C206" s="361" t="e">
        <f ca="true">+VALUE('Data Summary'!C206)</f>
        <v>#VALUE!</v>
      </c>
      <c r="D206" s="99" t="e">
        <f ca="true">+IF(AND(ISNUMBER(OFFSET('Water Data'!$D$4,0,10*ROW('Water Data'!D200))),'Data Summary'!BS206="Yes"),100-OFFSET('Water Data'!$D$4,0,10*ROW('Water Data'!D200)),NA())</f>
        <v>#N/A</v>
      </c>
      <c r="E206" s="99" t="e">
        <f ca="true">+IF(AND(ISNUMBER(OFFSET('Water Data'!$D$6,0,10*ROW('Water Data'!D200))),'Data Summary'!BT206="Yes"),OFFSET('Water Data'!$D$6,0,10*ROW('Water Data'!D200)),NA())</f>
        <v>#N/A</v>
      </c>
      <c r="F206" s="99" t="e">
        <f ca="true">+IF(AND(ISNUMBER(OFFSET('Water Data'!$D$9,0,10*ROW('Water Data'!D200))),'Data Summary'!BU206="Yes"),OFFSET('Water Data'!$D$9,0,10*ROW('Water Data'!D200)),NA())</f>
        <v>#N/A</v>
      </c>
      <c r="G206" s="99" t="e">
        <f ca="true">+IF(AND(ISNUMBER(OFFSET('Water Data'!$E$4,0,10*ROW('Water Data'!E200))),'Data Summary'!BV206="Yes"),100-OFFSET('Water Data'!$E$4,0,10*ROW('Water Data'!E200)),NA())</f>
        <v>#N/A</v>
      </c>
      <c r="H206" s="99" t="e">
        <f ca="true">+IF(AND(ISNUMBER(OFFSET('Water Data'!$E$6,0,10*ROW('Water Data'!E200))),'Data Summary'!BW206="Yes"),OFFSET('Water Data'!$E$6,0,10*ROW('Water Data'!E200)),NA())</f>
        <v>#N/A</v>
      </c>
      <c r="I206" s="99" t="e">
        <f ca="true">+IF(AND(ISNUMBER(OFFSET('Water Data'!$E$9,0,10*ROW('Water Data'!E200))),'Data Summary'!BX206="Yes"),OFFSET('Water Data'!$E$9,0,10*ROW('Water Data'!E200)),NA())</f>
        <v>#N/A</v>
      </c>
      <c r="J206" s="99" t="e">
        <f ca="true">+IF(AND(ISNUMBER(OFFSET('Water Data'!$F$4,0,10*ROW('Water Data'!F200))),'Data Summary'!BY206="Yes"),100-OFFSET('Water Data'!$F$4,0,10*ROW('Water Data'!F200)),NA())</f>
        <v>#N/A</v>
      </c>
      <c r="K206" s="99" t="e">
        <f ca="true">+IF(AND(ISNUMBER(OFFSET('Water Data'!$F$6,0,10*ROW('Water Data'!F200))),'Data Summary'!BZ206="Yes"),OFFSET('Water Data'!$F$6,0,10*ROW('Water Data'!F200)),NA())</f>
        <v>#N/A</v>
      </c>
      <c r="L206" s="99" t="e">
        <f ca="true">+IF(AND(ISNUMBER(OFFSET('Water Data'!$F$9,0,10*ROW('Water Data'!F200))),'Data Summary'!CA206="Yes"),OFFSET('Water Data'!$F$9,0,10*ROW('Water Data'!F200)),NA())</f>
        <v>#N/A</v>
      </c>
      <c r="M206" s="99" t="e">
        <f ca="true">+IF(AND(ISNUMBER(OFFSET('Water Data'!$G$4,0,10*ROW('Water Data'!G200))),'Data Summary'!CB206="Yes"),100-OFFSET('Water Data'!$G$4,0,10*ROW('Water Data'!G200)),NA())</f>
        <v>#N/A</v>
      </c>
      <c r="N206" s="99" t="e">
        <f ca="true">+IF(AND(ISNUMBER(OFFSET('Water Data'!$G$6,0,10*ROW('Water Data'!G200))),'Data Summary'!CC206="Yes"),OFFSET('Water Data'!$G$6,0,10*ROW('Water Data'!G200)),NA())</f>
        <v>#N/A</v>
      </c>
      <c r="O206" s="99" t="e">
        <f ca="true">+IF(AND(ISNUMBER(OFFSET('Water Data'!$G$9,0,10*ROW('Water Data'!G200))),'Data Summary'!CD206="Yes"),OFFSET('Water Data'!$G$9,0,10*ROW('Water Data'!G200)),NA())</f>
        <v>#N/A</v>
      </c>
      <c r="P206" s="99" t="e">
        <f ca="true">+IF(AND(ISNUMBER(OFFSET('Water Data'!$H$4,0,10*ROW('Water Data'!H200))),'Data Summary'!CE206="Yes"),100-OFFSET('Water Data'!$H$4,0,10*ROW('Water Data'!H200)),NA())</f>
        <v>#N/A</v>
      </c>
      <c r="Q206" s="99" t="e">
        <f ca="true">+IF(AND(ISNUMBER(OFFSET('Water Data'!$H$6,0,10*ROW('Water Data'!H200))),'Data Summary'!CF206="Yes"),OFFSET('Water Data'!$H$6,0,10*ROW('Water Data'!H200)),NA())</f>
        <v>#N/A</v>
      </c>
      <c r="R206" s="99" t="e">
        <f ca="true">+IF(AND(ISNUMBER(OFFSET('Water Data'!$H$9,0,10*ROW('Water Data'!H200))),'Data Summary'!CG206="Yes"),OFFSET('Water Data'!$H$9,0,10*ROW('Water Data'!H200)),NA())</f>
        <v>#N/A</v>
      </c>
      <c r="S206" s="99" t="e">
        <f ca="true">+IF(AND(ISNUMBER(OFFSET('Water Data'!$I$4,0,10*ROW('Water Data'!I200))),'Data Summary'!CH206="Yes"),100-OFFSET('Water Data'!$I$4,0,10*ROW('Water Data'!I200)),NA())</f>
        <v>#N/A</v>
      </c>
      <c r="T206" s="99" t="e">
        <f ca="true">+IF(AND(ISNUMBER(OFFSET('Water Data'!$I$6,0,10*ROW('Water Data'!I200))),'Data Summary'!CI206="Yes"),OFFSET('Water Data'!$I$6,0,10*ROW('Water Data'!I200)),NA())</f>
        <v>#N/A</v>
      </c>
      <c r="U206" s="99" t="e">
        <f ca="true">+IF(AND(ISNUMBER(OFFSET('Water Data'!$I$9,0,10*ROW('Water Data'!I200))),'Data Summary'!CJ206="Yes"),OFFSET('Water Data'!$I$9,0,10*ROW('Water Data'!I200)),NA())</f>
        <v>#N/A</v>
      </c>
      <c r="V206" s="100" t="e">
        <f ca="true">+IF(AND(ISNUMBER(OFFSET('Sanitation Data'!$D$4,0,10*ROW('Sanitation Data'!D200))),'Data Summary'!CK206="Yes"),100-OFFSET('Sanitation Data'!$D$4,0,10*ROW('Sanitation Data'!D200)),NA())</f>
        <v>#N/A</v>
      </c>
      <c r="W206" s="100" t="e">
        <f ca="true">+IF(AND(ISNUMBER(OFFSET('Sanitation Data'!$D$6,0,10*ROW('Sanitation Data'!D200))),'Data Summary'!CL206="Yes"),OFFSET('Sanitation Data'!$D$6,0,10*ROW('Sanitation Data'!D200)),NA())</f>
        <v>#N/A</v>
      </c>
      <c r="X206" s="100" t="e">
        <f ca="true">+IF(AND(ISNUMBER(OFFSET('Sanitation Data'!$D$10,0,10*ROW('Sanitation Data'!D200))),'Data Summary'!CM206="Yes"),OFFSET('Sanitation Data'!$D$10,0,10*ROW('Sanitation Data'!D200)),NA())</f>
        <v>#N/A</v>
      </c>
      <c r="Y206" s="100" t="e">
        <f ca="true">+IF(AND(ISNUMBER(OFFSET('Sanitation Data'!$D$11,0,10*ROW('Sanitation Data'!D200))),'Data Summary'!CN206="Yes"),OFFSET('Sanitation Data'!$D$11,0,10*ROW('Sanitation Data'!D200)),NA())</f>
        <v>#N/A</v>
      </c>
      <c r="Z206" s="100" t="e">
        <f ca="true">+IF(AND(ISNUMBER(OFFSET('Sanitation Data'!$D$12,0,10*ROW('Sanitation Data'!D200))),'Data Summary'!CO206="Yes"),OFFSET('Sanitation Data'!$D$12,0,10*ROW('Sanitation Data'!D200)),NA())</f>
        <v>#N/A</v>
      </c>
      <c r="AA206" s="100" t="e">
        <f ca="true">+IF(AND(ISNUMBER(OFFSET('Sanitation Data'!$E$4,0,10*ROW('Sanitation Data'!E200))),'Data Summary'!CP206="Yes"),100-OFFSET('Sanitation Data'!$E$4,0,10*ROW('Sanitation Data'!E200)),NA())</f>
        <v>#N/A</v>
      </c>
      <c r="AB206" s="100" t="e">
        <f ca="true">+IF(AND(ISNUMBER(OFFSET('Sanitation Data'!$E$6,0,10*ROW('Sanitation Data'!E200))),'Data Summary'!CQ206="Yes"),OFFSET('Sanitation Data'!$E$6,0,10*ROW('Sanitation Data'!E200)),NA())</f>
        <v>#N/A</v>
      </c>
      <c r="AC206" s="100" t="e">
        <f ca="true">+IF(AND(ISNUMBER(OFFSET('Sanitation Data'!$E$10,0,10*ROW('Sanitation Data'!E200))),'Data Summary'!CR206="Yes"),OFFSET('Sanitation Data'!$E$10,0,10*ROW('Sanitation Data'!E200)),NA())</f>
        <v>#N/A</v>
      </c>
      <c r="AD206" s="100" t="e">
        <f ca="true">+IF(AND(ISNUMBER(OFFSET('Sanitation Data'!$E$11,0,10*ROW('Sanitation Data'!E200))),'Data Summary'!CS206="Yes"),OFFSET('Sanitation Data'!$E$11,0,10*ROW('Sanitation Data'!E200)),NA())</f>
        <v>#N/A</v>
      </c>
      <c r="AE206" s="100" t="e">
        <f ca="true">+IF(AND(ISNUMBER(OFFSET('Sanitation Data'!$E$12,0,10*ROW('Sanitation Data'!E200))),'Data Summary'!CT206="Yes"),OFFSET('Sanitation Data'!$E$12,0,10*ROW('Sanitation Data'!E200)),NA())</f>
        <v>#N/A</v>
      </c>
      <c r="AF206" s="100" t="e">
        <f ca="true">+IF(AND(ISNUMBER(OFFSET('Sanitation Data'!$F$4,0,10*ROW('Sanitation Data'!F200))),'Data Summary'!CU206="Yes"),100-OFFSET('Sanitation Data'!$F$4,0,10*ROW('Sanitation Data'!F200)),NA())</f>
        <v>#N/A</v>
      </c>
      <c r="AG206" s="100" t="e">
        <f ca="true">+IF(AND(ISNUMBER(OFFSET('Sanitation Data'!$F$6,0,10*ROW('Sanitation Data'!F200))),'Data Summary'!CV206="Yes"),OFFSET('Sanitation Data'!$F$6,0,10*ROW('Sanitation Data'!F200)),NA())</f>
        <v>#N/A</v>
      </c>
      <c r="AH206" s="100" t="e">
        <f ca="true">+IF(AND(ISNUMBER(OFFSET('Sanitation Data'!$F$10,0,10*ROW('Sanitation Data'!F200))),'Data Summary'!CW206="Yes"),OFFSET('Sanitation Data'!$F$10,0,10*ROW('Sanitation Data'!F200)),NA())</f>
        <v>#N/A</v>
      </c>
      <c r="AI206" s="100" t="e">
        <f ca="true">+IF(AND(ISNUMBER(OFFSET('Sanitation Data'!$F$11,0,10*ROW('Sanitation Data'!F200))),'Data Summary'!CX206="Yes"),OFFSET('Sanitation Data'!$F$11,0,10*ROW('Sanitation Data'!F200)),NA())</f>
        <v>#N/A</v>
      </c>
      <c r="AJ206" s="100" t="e">
        <f ca="true">+IF(AND(ISNUMBER(OFFSET('Sanitation Data'!$F$12,0,10*ROW('Sanitation Data'!F200))),'Data Summary'!CY206="Yes"),OFFSET('Sanitation Data'!$F$12,0,10*ROW('Sanitation Data'!F200)),NA())</f>
        <v>#N/A</v>
      </c>
      <c r="AK206" s="100" t="e">
        <f ca="true">+IF(AND(ISNUMBER(OFFSET('Sanitation Data'!$G$4,0,10*ROW('Sanitation Data'!G200))),'Data Summary'!CZ206="Yes"),100-OFFSET('Sanitation Data'!$G$4,0,10*ROW('Sanitation Data'!G200)),NA())</f>
        <v>#N/A</v>
      </c>
      <c r="AL206" s="100" t="e">
        <f ca="true">+IF(AND(ISNUMBER(OFFSET('Sanitation Data'!$G$6,0,10*ROW('Sanitation Data'!G200))),'Data Summary'!DA206="Yes"),OFFSET('Sanitation Data'!$G$6,0,10*ROW('Sanitation Data'!G200)),NA())</f>
        <v>#N/A</v>
      </c>
      <c r="AM206" s="100" t="e">
        <f ca="true">+IF(AND(ISNUMBER(OFFSET('Sanitation Data'!$G$10,0,10*ROW('Sanitation Data'!G200))),'Data Summary'!DB206="Yes"),OFFSET('Sanitation Data'!$G$10,0,10*ROW('Sanitation Data'!G200)),NA())</f>
        <v>#N/A</v>
      </c>
      <c r="AN206" s="100" t="e">
        <f ca="true">+IF(AND(ISNUMBER(OFFSET('Sanitation Data'!$G$11,0,10*ROW('Sanitation Data'!G200))),'Data Summary'!DC206="Yes"),OFFSET('Sanitation Data'!$G$11,0,10*ROW('Sanitation Data'!G200)),NA())</f>
        <v>#N/A</v>
      </c>
      <c r="AO206" s="100" t="e">
        <f ca="true">+IF(AND(ISNUMBER(OFFSET('Sanitation Data'!$G$12,0,10*ROW('Sanitation Data'!G200))),'Data Summary'!DD206="Yes"),OFFSET('Sanitation Data'!$G$12,0,10*ROW('Sanitation Data'!G200)),NA())</f>
        <v>#N/A</v>
      </c>
      <c r="AP206" s="100" t="e">
        <f ca="true">+IF(AND(ISNUMBER(OFFSET('Sanitation Data'!$H$4,0,10*ROW('Sanitation Data'!H200))),'Data Summary'!DE206="Yes"),100-OFFSET('Sanitation Data'!$H$4,0,10*ROW('Sanitation Data'!H200)),NA())</f>
        <v>#N/A</v>
      </c>
      <c r="AQ206" s="100" t="e">
        <f ca="true">+IF(AND(ISNUMBER(OFFSET('Sanitation Data'!$H$6,0,10*ROW('Sanitation Data'!H200))),'Data Summary'!DF206="Yes"),OFFSET('Sanitation Data'!$H$6,0,10*ROW('Sanitation Data'!H200)),NA())</f>
        <v>#N/A</v>
      </c>
      <c r="AR206" s="100" t="e">
        <f ca="true">+IF(AND(ISNUMBER(OFFSET('Sanitation Data'!$H$10,0,10*ROW('Sanitation Data'!H200))),'Data Summary'!DG206="Yes"),OFFSET('Sanitation Data'!$H$10,0,10*ROW('Sanitation Data'!H200)),NA())</f>
        <v>#N/A</v>
      </c>
      <c r="AS206" s="100" t="e">
        <f ca="true">+IF(AND(ISNUMBER(OFFSET('Sanitation Data'!$H$11,0,10*ROW('Sanitation Data'!H200))),'Data Summary'!DH206="Yes"),OFFSET('Sanitation Data'!$H$11,0,10*ROW('Sanitation Data'!H200)),NA())</f>
        <v>#N/A</v>
      </c>
      <c r="AT206" s="100" t="e">
        <f ca="true">+IF(AND(ISNUMBER(OFFSET('Sanitation Data'!$H$12,0,10*ROW('Sanitation Data'!H200))),'Data Summary'!DI206="Yes"),OFFSET('Sanitation Data'!$H$12,0,10*ROW('Sanitation Data'!H200)),NA())</f>
        <v>#N/A</v>
      </c>
      <c r="AU206" s="100" t="e">
        <f ca="true">+IF(AND(ISNUMBER(OFFSET('Sanitation Data'!$I$4,0,10*ROW('Sanitation Data'!I200))),'Data Summary'!DJ206="Yes"),100-OFFSET('Sanitation Data'!$I$4,0,10*ROW('Sanitation Data'!I200)),NA())</f>
        <v>#N/A</v>
      </c>
      <c r="AV206" s="100" t="e">
        <f ca="true">+IF(AND(ISNUMBER(OFFSET('Sanitation Data'!$I$6,0,10*ROW('Sanitation Data'!I200))),'Data Summary'!DK206="Yes"),OFFSET('Sanitation Data'!$I$6,0,10*ROW('Sanitation Data'!I200)),NA())</f>
        <v>#N/A</v>
      </c>
      <c r="AW206" s="100" t="e">
        <f ca="true">+IF(AND(ISNUMBER(OFFSET('Sanitation Data'!$I$10,0,10*ROW('Sanitation Data'!I200))),'Data Summary'!DL206="Yes"),OFFSET('Sanitation Data'!$I$10,0,10*ROW('Sanitation Data'!I200)),NA())</f>
        <v>#N/A</v>
      </c>
      <c r="AX206" s="100" t="e">
        <f ca="true">+IF(AND(ISNUMBER(OFFSET('Sanitation Data'!$I$11,0,10*ROW('Sanitation Data'!I200))),'Data Summary'!DM206="Yes"),OFFSET('Sanitation Data'!$I$11,0,10*ROW('Sanitation Data'!I200)),NA())</f>
        <v>#N/A</v>
      </c>
      <c r="AY206" s="100" t="e">
        <f ca="true">+IF(AND(ISNUMBER(OFFSET('Sanitation Data'!$I$12,0,10*ROW('Sanitation Data'!I200))),'Data Summary'!DN206="Yes"),OFFSET('Sanitation Data'!$I$12,0,10*ROW('Sanitation Data'!I200)),NA())</f>
        <v>#N/A</v>
      </c>
      <c r="AZ206" s="101" t="e">
        <f ca="true">+IF(AND(ISNUMBER(OFFSET('Hygiene Data'!$D$5,0,10*ROW('Hygiene Data'!D200))),'Data Summary'!DO206="Yes"),OFFSET('Hygiene Data'!$D$5,0,10*ROW('Hygiene Data'!D200)),NA())</f>
        <v>#N/A</v>
      </c>
      <c r="BA206" s="101" t="e">
        <f ca="true">+IF(AND(ISNUMBER(OFFSET('Hygiene Data'!$D$7,0,10*ROW('Hygiene Data'!D200))),'Data Summary'!DP206="Yes"),OFFSET('Hygiene Data'!$D$7,0,10*ROW('Hygiene Data'!D200)),NA())</f>
        <v>#N/A</v>
      </c>
      <c r="BB206" s="101" t="e">
        <f ca="true">+IF(AND(ISNUMBER(OFFSET('Hygiene Data'!$D$9,0,10*ROW('Hygiene Data'!D200))),'Data Summary'!DQ206="Yes"),OFFSET('Hygiene Data'!$D$9,0,10*ROW('Hygiene Data'!D200)),NA())</f>
        <v>#N/A</v>
      </c>
      <c r="BC206" s="101" t="e">
        <f ca="true">+IF(AND(ISNUMBER(OFFSET('Hygiene Data'!$E$5,0,10*ROW('Hygiene Data'!E200))),'Data Summary'!DR206="Yes"),OFFSET('Hygiene Data'!$E$5,0,10*ROW('Hygiene Data'!E200)),NA())</f>
        <v>#N/A</v>
      </c>
      <c r="BD206" s="101" t="e">
        <f ca="true">+IF(AND(ISNUMBER(OFFSET('Hygiene Data'!$E$7,0,10*ROW('Hygiene Data'!E200))),'Data Summary'!DS206="Yes"),OFFSET('Hygiene Data'!$E$7,0,10*ROW('Hygiene Data'!E200)),NA())</f>
        <v>#N/A</v>
      </c>
      <c r="BE206" s="101" t="e">
        <f ca="true">+IF(AND(ISNUMBER(OFFSET('Hygiene Data'!$E$9,0,10*ROW('Hygiene Data'!E200))),'Data Summary'!DT206="Yes"),OFFSET('Hygiene Data'!$E$9,0,10*ROW('Hygiene Data'!E200)),NA())</f>
        <v>#N/A</v>
      </c>
      <c r="BF206" s="101" t="e">
        <f ca="true">+IF(AND(ISNUMBER(OFFSET('Hygiene Data'!$F$5,0,10*ROW('Hygiene Data'!F200))),'Data Summary'!DU206="Yes"),OFFSET('Hygiene Data'!$F$5,0,10*ROW('Hygiene Data'!F200)),NA())</f>
        <v>#N/A</v>
      </c>
      <c r="BG206" s="101" t="e">
        <f ca="true">+IF(AND(ISNUMBER(OFFSET('Hygiene Data'!$F$7,0,10*ROW('Hygiene Data'!F200))),'Data Summary'!DV206="Yes"),OFFSET('Hygiene Data'!$F$7,0,10*ROW('Hygiene Data'!F200)),NA())</f>
        <v>#N/A</v>
      </c>
      <c r="BH206" s="101" t="e">
        <f ca="true">+IF(AND(ISNUMBER(OFFSET('Hygiene Data'!$F$9,0,10*ROW('Hygiene Data'!F200))),'Data Summary'!DW206="Yes"),OFFSET('Hygiene Data'!$F$9,0,10*ROW('Hygiene Data'!F200)),NA())</f>
        <v>#N/A</v>
      </c>
      <c r="BI206" s="101" t="e">
        <f ca="true">+IF(AND(ISNUMBER(OFFSET('Hygiene Data'!$G$5,0,10*ROW('Hygiene Data'!G200))),'Data Summary'!DX206="Yes"),OFFSET('Hygiene Data'!$G$5,0,10*ROW('Hygiene Data'!G200)),NA())</f>
        <v>#N/A</v>
      </c>
      <c r="BJ206" s="101" t="e">
        <f ca="true">+IF(AND(ISNUMBER(OFFSET('Hygiene Data'!$G$7,0,10*ROW('Hygiene Data'!G200))),'Data Summary'!DY206="Yes"),OFFSET('Hygiene Data'!$G$7,0,10*ROW('Hygiene Data'!G200)),NA())</f>
        <v>#N/A</v>
      </c>
      <c r="BK206" s="101" t="e">
        <f ca="true">+IF(AND(ISNUMBER(OFFSET('Hygiene Data'!$G$9,0,10*ROW('Hygiene Data'!G200))),'Data Summary'!DZ206="Yes"),OFFSET('Hygiene Data'!$G$9,0,10*ROW('Hygiene Data'!G200)),NA())</f>
        <v>#N/A</v>
      </c>
      <c r="BL206" s="101" t="e">
        <f ca="true">+IF(AND(ISNUMBER(OFFSET('Hygiene Data'!$H$5,0,10*ROW('Hygiene Data'!H200))),'Data Summary'!EA206="Yes"),OFFSET('Hygiene Data'!$H$5,0,10*ROW('Hygiene Data'!H200)),NA())</f>
        <v>#N/A</v>
      </c>
      <c r="BM206" s="101" t="e">
        <f ca="true">+IF(AND(ISNUMBER(OFFSET('Hygiene Data'!$H$7,0,10*ROW('Hygiene Data'!H200))),'Data Summary'!EB206="Yes"),OFFSET('Hygiene Data'!$H$7,0,10*ROW('Hygiene Data'!H200)),NA())</f>
        <v>#N/A</v>
      </c>
      <c r="BN206" s="101" t="e">
        <f ca="true">+IF(AND(ISNUMBER(OFFSET('Hygiene Data'!$H$9,0,10*ROW('Hygiene Data'!H200))),'Data Summary'!EC206="Yes"),OFFSET('Hygiene Data'!$H$9,0,10*ROW('Hygiene Data'!H200)),NA())</f>
        <v>#N/A</v>
      </c>
      <c r="BO206" s="101" t="e">
        <f ca="true">+IF(AND(ISNUMBER(OFFSET('Hygiene Data'!$I$5,0,10*ROW('Hygiene Data'!I200))),'Data Summary'!ED206="Yes"),OFFSET('Hygiene Data'!$I$5,0,10*ROW('Hygiene Data'!I200)),NA())</f>
        <v>#N/A</v>
      </c>
      <c r="BP206" s="101" t="e">
        <f ca="true">+IF(AND(ISNUMBER(OFFSET('Hygiene Data'!$I$7,0,10*ROW('Hygiene Data'!I200))),'Data Summary'!EE206="Yes"),OFFSET('Hygiene Data'!$I$7,0,10*ROW('Hygiene Data'!I200)),NA())</f>
        <v>#N/A</v>
      </c>
      <c r="BQ206" s="101" t="e">
        <f ca="true">+IF(AND(ISNUMBER(OFFSET('Hygiene Data'!$I$9,0,10*ROW('Hygiene Data'!I200))),'Data Summary'!EF206="Yes"),OFFSET('Hygiene Data'!$I$9,0,10*ROW('Hygiene Data'!I200)),NA())</f>
        <v>#N/A</v>
      </c>
    </row>
    <row xmlns:x14ac="http://schemas.microsoft.com/office/spreadsheetml/2009/9/ac" r="207" x14ac:dyDescent="0.2">
      <c r="A207" s="362" t="e">
        <f ca="true">+RIGHT('Data Summary'!A207,LEN('Data Summary'!A207)-9)</f>
        <v>#VALUE!</v>
      </c>
      <c r="B207" s="38" t="str">
        <f ca="true">+IF(ISTEXT('Data Summary'!B207),'Data Summary'!B207,"")</f>
        <v/>
      </c>
      <c r="C207" s="361" t="e">
        <f ca="true">+VALUE('Data Summary'!C207)</f>
        <v>#VALUE!</v>
      </c>
      <c r="D207" s="99" t="e">
        <f ca="true">+IF(AND(ISNUMBER(OFFSET('Water Data'!$D$4,0,10*ROW('Water Data'!D201))),'Data Summary'!BS207="Yes"),100-OFFSET('Water Data'!$D$4,0,10*ROW('Water Data'!D201)),NA())</f>
        <v>#N/A</v>
      </c>
      <c r="E207" s="99" t="e">
        <f ca="true">+IF(AND(ISNUMBER(OFFSET('Water Data'!$D$6,0,10*ROW('Water Data'!D201))),'Data Summary'!BT207="Yes"),OFFSET('Water Data'!$D$6,0,10*ROW('Water Data'!D201)),NA())</f>
        <v>#N/A</v>
      </c>
      <c r="F207" s="99" t="e">
        <f ca="true">+IF(AND(ISNUMBER(OFFSET('Water Data'!$D$9,0,10*ROW('Water Data'!D201))),'Data Summary'!BU207="Yes"),OFFSET('Water Data'!$D$9,0,10*ROW('Water Data'!D201)),NA())</f>
        <v>#N/A</v>
      </c>
      <c r="G207" s="99" t="e">
        <f ca="true">+IF(AND(ISNUMBER(OFFSET('Water Data'!$E$4,0,10*ROW('Water Data'!E201))),'Data Summary'!BV207="Yes"),100-OFFSET('Water Data'!$E$4,0,10*ROW('Water Data'!E201)),NA())</f>
        <v>#N/A</v>
      </c>
      <c r="H207" s="99" t="e">
        <f ca="true">+IF(AND(ISNUMBER(OFFSET('Water Data'!$E$6,0,10*ROW('Water Data'!E201))),'Data Summary'!BW207="Yes"),OFFSET('Water Data'!$E$6,0,10*ROW('Water Data'!E201)),NA())</f>
        <v>#N/A</v>
      </c>
      <c r="I207" s="99" t="e">
        <f ca="true">+IF(AND(ISNUMBER(OFFSET('Water Data'!$E$9,0,10*ROW('Water Data'!E201))),'Data Summary'!BX207="Yes"),OFFSET('Water Data'!$E$9,0,10*ROW('Water Data'!E201)),NA())</f>
        <v>#N/A</v>
      </c>
      <c r="J207" s="99" t="e">
        <f ca="true">+IF(AND(ISNUMBER(OFFSET('Water Data'!$F$4,0,10*ROW('Water Data'!F201))),'Data Summary'!BY207="Yes"),100-OFFSET('Water Data'!$F$4,0,10*ROW('Water Data'!F201)),NA())</f>
        <v>#N/A</v>
      </c>
      <c r="K207" s="99" t="e">
        <f ca="true">+IF(AND(ISNUMBER(OFFSET('Water Data'!$F$6,0,10*ROW('Water Data'!F201))),'Data Summary'!BZ207="Yes"),OFFSET('Water Data'!$F$6,0,10*ROW('Water Data'!F201)),NA())</f>
        <v>#N/A</v>
      </c>
      <c r="L207" s="99" t="e">
        <f ca="true">+IF(AND(ISNUMBER(OFFSET('Water Data'!$F$9,0,10*ROW('Water Data'!F201))),'Data Summary'!CA207="Yes"),OFFSET('Water Data'!$F$9,0,10*ROW('Water Data'!F201)),NA())</f>
        <v>#N/A</v>
      </c>
      <c r="M207" s="99" t="e">
        <f ca="true">+IF(AND(ISNUMBER(OFFSET('Water Data'!$G$4,0,10*ROW('Water Data'!G201))),'Data Summary'!CB207="Yes"),100-OFFSET('Water Data'!$G$4,0,10*ROW('Water Data'!G201)),NA())</f>
        <v>#N/A</v>
      </c>
      <c r="N207" s="99" t="e">
        <f ca="true">+IF(AND(ISNUMBER(OFFSET('Water Data'!$G$6,0,10*ROW('Water Data'!G201))),'Data Summary'!CC207="Yes"),OFFSET('Water Data'!$G$6,0,10*ROW('Water Data'!G201)),NA())</f>
        <v>#N/A</v>
      </c>
      <c r="O207" s="99" t="e">
        <f ca="true">+IF(AND(ISNUMBER(OFFSET('Water Data'!$G$9,0,10*ROW('Water Data'!G201))),'Data Summary'!CD207="Yes"),OFFSET('Water Data'!$G$9,0,10*ROW('Water Data'!G201)),NA())</f>
        <v>#N/A</v>
      </c>
      <c r="P207" s="99" t="e">
        <f ca="true">+IF(AND(ISNUMBER(OFFSET('Water Data'!$H$4,0,10*ROW('Water Data'!H201))),'Data Summary'!CE207="Yes"),100-OFFSET('Water Data'!$H$4,0,10*ROW('Water Data'!H201)),NA())</f>
        <v>#N/A</v>
      </c>
      <c r="Q207" s="99" t="e">
        <f ca="true">+IF(AND(ISNUMBER(OFFSET('Water Data'!$H$6,0,10*ROW('Water Data'!H201))),'Data Summary'!CF207="Yes"),OFFSET('Water Data'!$H$6,0,10*ROW('Water Data'!H201)),NA())</f>
        <v>#N/A</v>
      </c>
      <c r="R207" s="99" t="e">
        <f ca="true">+IF(AND(ISNUMBER(OFFSET('Water Data'!$H$9,0,10*ROW('Water Data'!H201))),'Data Summary'!CG207="Yes"),OFFSET('Water Data'!$H$9,0,10*ROW('Water Data'!H201)),NA())</f>
        <v>#N/A</v>
      </c>
      <c r="S207" s="99" t="e">
        <f ca="true">+IF(AND(ISNUMBER(OFFSET('Water Data'!$I$4,0,10*ROW('Water Data'!I201))),'Data Summary'!CH207="Yes"),100-OFFSET('Water Data'!$I$4,0,10*ROW('Water Data'!I201)),NA())</f>
        <v>#N/A</v>
      </c>
      <c r="T207" s="99" t="e">
        <f ca="true">+IF(AND(ISNUMBER(OFFSET('Water Data'!$I$6,0,10*ROW('Water Data'!I201))),'Data Summary'!CI207="Yes"),OFFSET('Water Data'!$I$6,0,10*ROW('Water Data'!I201)),NA())</f>
        <v>#N/A</v>
      </c>
      <c r="U207" s="99" t="e">
        <f ca="true">+IF(AND(ISNUMBER(OFFSET('Water Data'!$I$9,0,10*ROW('Water Data'!I201))),'Data Summary'!CJ207="Yes"),OFFSET('Water Data'!$I$9,0,10*ROW('Water Data'!I201)),NA())</f>
        <v>#N/A</v>
      </c>
      <c r="V207" s="100" t="e">
        <f ca="true">+IF(AND(ISNUMBER(OFFSET('Sanitation Data'!$D$4,0,10*ROW('Sanitation Data'!D201))),'Data Summary'!CK207="Yes"),100-OFFSET('Sanitation Data'!$D$4,0,10*ROW('Sanitation Data'!D201)),NA())</f>
        <v>#N/A</v>
      </c>
      <c r="W207" s="100" t="e">
        <f ca="true">+IF(AND(ISNUMBER(OFFSET('Sanitation Data'!$D$6,0,10*ROW('Sanitation Data'!D201))),'Data Summary'!CL207="Yes"),OFFSET('Sanitation Data'!$D$6,0,10*ROW('Sanitation Data'!D201)),NA())</f>
        <v>#N/A</v>
      </c>
      <c r="X207" s="100" t="e">
        <f ca="true">+IF(AND(ISNUMBER(OFFSET('Sanitation Data'!$D$10,0,10*ROW('Sanitation Data'!D201))),'Data Summary'!CM207="Yes"),OFFSET('Sanitation Data'!$D$10,0,10*ROW('Sanitation Data'!D201)),NA())</f>
        <v>#N/A</v>
      </c>
      <c r="Y207" s="100" t="e">
        <f ca="true">+IF(AND(ISNUMBER(OFFSET('Sanitation Data'!$D$11,0,10*ROW('Sanitation Data'!D201))),'Data Summary'!CN207="Yes"),OFFSET('Sanitation Data'!$D$11,0,10*ROW('Sanitation Data'!D201)),NA())</f>
        <v>#N/A</v>
      </c>
      <c r="Z207" s="100" t="e">
        <f ca="true">+IF(AND(ISNUMBER(OFFSET('Sanitation Data'!$D$12,0,10*ROW('Sanitation Data'!D201))),'Data Summary'!CO207="Yes"),OFFSET('Sanitation Data'!$D$12,0,10*ROW('Sanitation Data'!D201)),NA())</f>
        <v>#N/A</v>
      </c>
      <c r="AA207" s="100" t="e">
        <f ca="true">+IF(AND(ISNUMBER(OFFSET('Sanitation Data'!$E$4,0,10*ROW('Sanitation Data'!E201))),'Data Summary'!CP207="Yes"),100-OFFSET('Sanitation Data'!$E$4,0,10*ROW('Sanitation Data'!E201)),NA())</f>
        <v>#N/A</v>
      </c>
      <c r="AB207" s="100" t="e">
        <f ca="true">+IF(AND(ISNUMBER(OFFSET('Sanitation Data'!$E$6,0,10*ROW('Sanitation Data'!E201))),'Data Summary'!CQ207="Yes"),OFFSET('Sanitation Data'!$E$6,0,10*ROW('Sanitation Data'!E201)),NA())</f>
        <v>#N/A</v>
      </c>
      <c r="AC207" s="100" t="e">
        <f ca="true">+IF(AND(ISNUMBER(OFFSET('Sanitation Data'!$E$10,0,10*ROW('Sanitation Data'!E201))),'Data Summary'!CR207="Yes"),OFFSET('Sanitation Data'!$E$10,0,10*ROW('Sanitation Data'!E201)),NA())</f>
        <v>#N/A</v>
      </c>
      <c r="AD207" s="100" t="e">
        <f ca="true">+IF(AND(ISNUMBER(OFFSET('Sanitation Data'!$E$11,0,10*ROW('Sanitation Data'!E201))),'Data Summary'!CS207="Yes"),OFFSET('Sanitation Data'!$E$11,0,10*ROW('Sanitation Data'!E201)),NA())</f>
        <v>#N/A</v>
      </c>
      <c r="AE207" s="100" t="e">
        <f ca="true">+IF(AND(ISNUMBER(OFFSET('Sanitation Data'!$E$12,0,10*ROW('Sanitation Data'!E201))),'Data Summary'!CT207="Yes"),OFFSET('Sanitation Data'!$E$12,0,10*ROW('Sanitation Data'!E201)),NA())</f>
        <v>#N/A</v>
      </c>
      <c r="AF207" s="100" t="e">
        <f ca="true">+IF(AND(ISNUMBER(OFFSET('Sanitation Data'!$F$4,0,10*ROW('Sanitation Data'!F201))),'Data Summary'!CU207="Yes"),100-OFFSET('Sanitation Data'!$F$4,0,10*ROW('Sanitation Data'!F201)),NA())</f>
        <v>#N/A</v>
      </c>
      <c r="AG207" s="100" t="e">
        <f ca="true">+IF(AND(ISNUMBER(OFFSET('Sanitation Data'!$F$6,0,10*ROW('Sanitation Data'!F201))),'Data Summary'!CV207="Yes"),OFFSET('Sanitation Data'!$F$6,0,10*ROW('Sanitation Data'!F201)),NA())</f>
        <v>#N/A</v>
      </c>
      <c r="AH207" s="100" t="e">
        <f ca="true">+IF(AND(ISNUMBER(OFFSET('Sanitation Data'!$F$10,0,10*ROW('Sanitation Data'!F201))),'Data Summary'!CW207="Yes"),OFFSET('Sanitation Data'!$F$10,0,10*ROW('Sanitation Data'!F201)),NA())</f>
        <v>#N/A</v>
      </c>
      <c r="AI207" s="100" t="e">
        <f ca="true">+IF(AND(ISNUMBER(OFFSET('Sanitation Data'!$F$11,0,10*ROW('Sanitation Data'!F201))),'Data Summary'!CX207="Yes"),OFFSET('Sanitation Data'!$F$11,0,10*ROW('Sanitation Data'!F201)),NA())</f>
        <v>#N/A</v>
      </c>
      <c r="AJ207" s="100" t="e">
        <f ca="true">+IF(AND(ISNUMBER(OFFSET('Sanitation Data'!$F$12,0,10*ROW('Sanitation Data'!F201))),'Data Summary'!CY207="Yes"),OFFSET('Sanitation Data'!$F$12,0,10*ROW('Sanitation Data'!F201)),NA())</f>
        <v>#N/A</v>
      </c>
      <c r="AK207" s="100" t="e">
        <f ca="true">+IF(AND(ISNUMBER(OFFSET('Sanitation Data'!$G$4,0,10*ROW('Sanitation Data'!G201))),'Data Summary'!CZ207="Yes"),100-OFFSET('Sanitation Data'!$G$4,0,10*ROW('Sanitation Data'!G201)),NA())</f>
        <v>#N/A</v>
      </c>
      <c r="AL207" s="100" t="e">
        <f ca="true">+IF(AND(ISNUMBER(OFFSET('Sanitation Data'!$G$6,0,10*ROW('Sanitation Data'!G201))),'Data Summary'!DA207="Yes"),OFFSET('Sanitation Data'!$G$6,0,10*ROW('Sanitation Data'!G201)),NA())</f>
        <v>#N/A</v>
      </c>
      <c r="AM207" s="100" t="e">
        <f ca="true">+IF(AND(ISNUMBER(OFFSET('Sanitation Data'!$G$10,0,10*ROW('Sanitation Data'!G201))),'Data Summary'!DB207="Yes"),OFFSET('Sanitation Data'!$G$10,0,10*ROW('Sanitation Data'!G201)),NA())</f>
        <v>#N/A</v>
      </c>
      <c r="AN207" s="100" t="e">
        <f ca="true">+IF(AND(ISNUMBER(OFFSET('Sanitation Data'!$G$11,0,10*ROW('Sanitation Data'!G201))),'Data Summary'!DC207="Yes"),OFFSET('Sanitation Data'!$G$11,0,10*ROW('Sanitation Data'!G201)),NA())</f>
        <v>#N/A</v>
      </c>
      <c r="AO207" s="100" t="e">
        <f ca="true">+IF(AND(ISNUMBER(OFFSET('Sanitation Data'!$G$12,0,10*ROW('Sanitation Data'!G201))),'Data Summary'!DD207="Yes"),OFFSET('Sanitation Data'!$G$12,0,10*ROW('Sanitation Data'!G201)),NA())</f>
        <v>#N/A</v>
      </c>
      <c r="AP207" s="100" t="e">
        <f ca="true">+IF(AND(ISNUMBER(OFFSET('Sanitation Data'!$H$4,0,10*ROW('Sanitation Data'!H201))),'Data Summary'!DE207="Yes"),100-OFFSET('Sanitation Data'!$H$4,0,10*ROW('Sanitation Data'!H201)),NA())</f>
        <v>#N/A</v>
      </c>
      <c r="AQ207" s="100" t="e">
        <f ca="true">+IF(AND(ISNUMBER(OFFSET('Sanitation Data'!$H$6,0,10*ROW('Sanitation Data'!H201))),'Data Summary'!DF207="Yes"),OFFSET('Sanitation Data'!$H$6,0,10*ROW('Sanitation Data'!H201)),NA())</f>
        <v>#N/A</v>
      </c>
      <c r="AR207" s="100" t="e">
        <f ca="true">+IF(AND(ISNUMBER(OFFSET('Sanitation Data'!$H$10,0,10*ROW('Sanitation Data'!H201))),'Data Summary'!DG207="Yes"),OFFSET('Sanitation Data'!$H$10,0,10*ROW('Sanitation Data'!H201)),NA())</f>
        <v>#N/A</v>
      </c>
      <c r="AS207" s="100" t="e">
        <f ca="true">+IF(AND(ISNUMBER(OFFSET('Sanitation Data'!$H$11,0,10*ROW('Sanitation Data'!H201))),'Data Summary'!DH207="Yes"),OFFSET('Sanitation Data'!$H$11,0,10*ROW('Sanitation Data'!H201)),NA())</f>
        <v>#N/A</v>
      </c>
      <c r="AT207" s="100" t="e">
        <f ca="true">+IF(AND(ISNUMBER(OFFSET('Sanitation Data'!$H$12,0,10*ROW('Sanitation Data'!H201))),'Data Summary'!DI207="Yes"),OFFSET('Sanitation Data'!$H$12,0,10*ROW('Sanitation Data'!H201)),NA())</f>
        <v>#N/A</v>
      </c>
      <c r="AU207" s="100" t="e">
        <f ca="true">+IF(AND(ISNUMBER(OFFSET('Sanitation Data'!$I$4,0,10*ROW('Sanitation Data'!I201))),'Data Summary'!DJ207="Yes"),100-OFFSET('Sanitation Data'!$I$4,0,10*ROW('Sanitation Data'!I201)),NA())</f>
        <v>#N/A</v>
      </c>
      <c r="AV207" s="100" t="e">
        <f ca="true">+IF(AND(ISNUMBER(OFFSET('Sanitation Data'!$I$6,0,10*ROW('Sanitation Data'!I201))),'Data Summary'!DK207="Yes"),OFFSET('Sanitation Data'!$I$6,0,10*ROW('Sanitation Data'!I201)),NA())</f>
        <v>#N/A</v>
      </c>
      <c r="AW207" s="100" t="e">
        <f ca="true">+IF(AND(ISNUMBER(OFFSET('Sanitation Data'!$I$10,0,10*ROW('Sanitation Data'!I201))),'Data Summary'!DL207="Yes"),OFFSET('Sanitation Data'!$I$10,0,10*ROW('Sanitation Data'!I201)),NA())</f>
        <v>#N/A</v>
      </c>
      <c r="AX207" s="100" t="e">
        <f ca="true">+IF(AND(ISNUMBER(OFFSET('Sanitation Data'!$I$11,0,10*ROW('Sanitation Data'!I201))),'Data Summary'!DM207="Yes"),OFFSET('Sanitation Data'!$I$11,0,10*ROW('Sanitation Data'!I201)),NA())</f>
        <v>#N/A</v>
      </c>
      <c r="AY207" s="100" t="e">
        <f ca="true">+IF(AND(ISNUMBER(OFFSET('Sanitation Data'!$I$12,0,10*ROW('Sanitation Data'!I201))),'Data Summary'!DN207="Yes"),OFFSET('Sanitation Data'!$I$12,0,10*ROW('Sanitation Data'!I201)),NA())</f>
        <v>#N/A</v>
      </c>
      <c r="AZ207" s="101" t="e">
        <f ca="true">+IF(AND(ISNUMBER(OFFSET('Hygiene Data'!$D$5,0,10*ROW('Hygiene Data'!D201))),'Data Summary'!DO207="Yes"),OFFSET('Hygiene Data'!$D$5,0,10*ROW('Hygiene Data'!D201)),NA())</f>
        <v>#N/A</v>
      </c>
      <c r="BA207" s="101" t="e">
        <f ca="true">+IF(AND(ISNUMBER(OFFSET('Hygiene Data'!$D$7,0,10*ROW('Hygiene Data'!D201))),'Data Summary'!DP207="Yes"),OFFSET('Hygiene Data'!$D$7,0,10*ROW('Hygiene Data'!D201)),NA())</f>
        <v>#N/A</v>
      </c>
      <c r="BB207" s="101" t="e">
        <f ca="true">+IF(AND(ISNUMBER(OFFSET('Hygiene Data'!$D$9,0,10*ROW('Hygiene Data'!D201))),'Data Summary'!DQ207="Yes"),OFFSET('Hygiene Data'!$D$9,0,10*ROW('Hygiene Data'!D201)),NA())</f>
        <v>#N/A</v>
      </c>
      <c r="BC207" s="101" t="e">
        <f ca="true">+IF(AND(ISNUMBER(OFFSET('Hygiene Data'!$E$5,0,10*ROW('Hygiene Data'!E201))),'Data Summary'!DR207="Yes"),OFFSET('Hygiene Data'!$E$5,0,10*ROW('Hygiene Data'!E201)),NA())</f>
        <v>#N/A</v>
      </c>
      <c r="BD207" s="101" t="e">
        <f ca="true">+IF(AND(ISNUMBER(OFFSET('Hygiene Data'!$E$7,0,10*ROW('Hygiene Data'!E201))),'Data Summary'!DS207="Yes"),OFFSET('Hygiene Data'!$E$7,0,10*ROW('Hygiene Data'!E201)),NA())</f>
        <v>#N/A</v>
      </c>
      <c r="BE207" s="101" t="e">
        <f ca="true">+IF(AND(ISNUMBER(OFFSET('Hygiene Data'!$E$9,0,10*ROW('Hygiene Data'!E201))),'Data Summary'!DT207="Yes"),OFFSET('Hygiene Data'!$E$9,0,10*ROW('Hygiene Data'!E201)),NA())</f>
        <v>#N/A</v>
      </c>
      <c r="BF207" s="101" t="e">
        <f ca="true">+IF(AND(ISNUMBER(OFFSET('Hygiene Data'!$F$5,0,10*ROW('Hygiene Data'!F201))),'Data Summary'!DU207="Yes"),OFFSET('Hygiene Data'!$F$5,0,10*ROW('Hygiene Data'!F201)),NA())</f>
        <v>#N/A</v>
      </c>
      <c r="BG207" s="101" t="e">
        <f ca="true">+IF(AND(ISNUMBER(OFFSET('Hygiene Data'!$F$7,0,10*ROW('Hygiene Data'!F201))),'Data Summary'!DV207="Yes"),OFFSET('Hygiene Data'!$F$7,0,10*ROW('Hygiene Data'!F201)),NA())</f>
        <v>#N/A</v>
      </c>
      <c r="BH207" s="101" t="e">
        <f ca="true">+IF(AND(ISNUMBER(OFFSET('Hygiene Data'!$F$9,0,10*ROW('Hygiene Data'!F201))),'Data Summary'!DW207="Yes"),OFFSET('Hygiene Data'!$F$9,0,10*ROW('Hygiene Data'!F201)),NA())</f>
        <v>#N/A</v>
      </c>
      <c r="BI207" s="101" t="e">
        <f ca="true">+IF(AND(ISNUMBER(OFFSET('Hygiene Data'!$G$5,0,10*ROW('Hygiene Data'!G201))),'Data Summary'!DX207="Yes"),OFFSET('Hygiene Data'!$G$5,0,10*ROW('Hygiene Data'!G201)),NA())</f>
        <v>#N/A</v>
      </c>
      <c r="BJ207" s="101" t="e">
        <f ca="true">+IF(AND(ISNUMBER(OFFSET('Hygiene Data'!$G$7,0,10*ROW('Hygiene Data'!G201))),'Data Summary'!DY207="Yes"),OFFSET('Hygiene Data'!$G$7,0,10*ROW('Hygiene Data'!G201)),NA())</f>
        <v>#N/A</v>
      </c>
      <c r="BK207" s="101" t="e">
        <f ca="true">+IF(AND(ISNUMBER(OFFSET('Hygiene Data'!$G$9,0,10*ROW('Hygiene Data'!G201))),'Data Summary'!DZ207="Yes"),OFFSET('Hygiene Data'!$G$9,0,10*ROW('Hygiene Data'!G201)),NA())</f>
        <v>#N/A</v>
      </c>
      <c r="BL207" s="101" t="e">
        <f ca="true">+IF(AND(ISNUMBER(OFFSET('Hygiene Data'!$H$5,0,10*ROW('Hygiene Data'!H201))),'Data Summary'!EA207="Yes"),OFFSET('Hygiene Data'!$H$5,0,10*ROW('Hygiene Data'!H201)),NA())</f>
        <v>#N/A</v>
      </c>
      <c r="BM207" s="101" t="e">
        <f ca="true">+IF(AND(ISNUMBER(OFFSET('Hygiene Data'!$H$7,0,10*ROW('Hygiene Data'!H201))),'Data Summary'!EB207="Yes"),OFFSET('Hygiene Data'!$H$7,0,10*ROW('Hygiene Data'!H201)),NA())</f>
        <v>#N/A</v>
      </c>
      <c r="BN207" s="101" t="e">
        <f ca="true">+IF(AND(ISNUMBER(OFFSET('Hygiene Data'!$H$9,0,10*ROW('Hygiene Data'!H201))),'Data Summary'!EC207="Yes"),OFFSET('Hygiene Data'!$H$9,0,10*ROW('Hygiene Data'!H201)),NA())</f>
        <v>#N/A</v>
      </c>
      <c r="BO207" s="101" t="e">
        <f ca="true">+IF(AND(ISNUMBER(OFFSET('Hygiene Data'!$I$5,0,10*ROW('Hygiene Data'!I201))),'Data Summary'!ED207="Yes"),OFFSET('Hygiene Data'!$I$5,0,10*ROW('Hygiene Data'!I201)),NA())</f>
        <v>#N/A</v>
      </c>
      <c r="BP207" s="101" t="e">
        <f ca="true">+IF(AND(ISNUMBER(OFFSET('Hygiene Data'!$I$7,0,10*ROW('Hygiene Data'!I201))),'Data Summary'!EE207="Yes"),OFFSET('Hygiene Data'!$I$7,0,10*ROW('Hygiene Data'!I201)),NA())</f>
        <v>#N/A</v>
      </c>
      <c r="BQ207" s="101"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A8162-8BF8-4FB6-B2FA-44F201956CA8}">
  <sheetPr codeName="Sheet9">
    <tabColor rgb="FFEAEAEA"/>
  </sheetPr>
  <dimension ref="A1:AI488"/>
  <sheetViews>
    <sheetView workbookViewId="0">
      <selection activeCell="R13" sqref="R13"/>
    </sheetView>
  </sheetViews>
  <sheetFormatPr xmlns:x14ac="http://schemas.microsoft.com/office/spreadsheetml/2009/9/ac" defaultColWidth="9" defaultRowHeight="12.75" x14ac:dyDescent="0.2"/>
  <cols>
    <col min="1" max="1" width="13.625" style="161" customWidth="true"/>
    <col min="2" max="2" width="7.5" style="197" customWidth="true"/>
    <col min="3" max="8" width="8.75" style="161" customWidth="true"/>
    <col min="9" max="9" width="9.375" style="161" customWidth="true"/>
    <col min="10" max="10" width="13.375" style="161" customWidth="true"/>
    <col min="11" max="11" width="7.5" style="161" customWidth="true"/>
    <col min="12" max="17" width="8.625" style="161" customWidth="true"/>
    <col min="18" max="18" width="6.5" style="161" customWidth="true"/>
    <col min="19" max="19" width="13.375" style="161" customWidth="true"/>
    <col min="20" max="20" width="7.5" style="161" customWidth="true"/>
    <col min="21" max="26" width="9.125" style="161" customWidth="true"/>
    <col min="27" max="16384" width="9" style="161"/>
  </cols>
  <sheetData>
    <row xmlns:x14ac="http://schemas.microsoft.com/office/spreadsheetml/2009/9/ac" r="1" ht="15.75" x14ac:dyDescent="0.25">
      <c r="A1" s="157" t="s">
        <v>48</v>
      </c>
      <c r="B1" s="158"/>
      <c r="C1" s="159"/>
      <c r="D1" s="159"/>
      <c r="E1" s="159"/>
      <c r="F1" s="159"/>
      <c r="G1" s="159"/>
      <c r="H1" s="599"/>
      <c r="I1" s="599"/>
      <c r="J1" s="599"/>
      <c r="K1" s="599"/>
      <c r="L1" s="599"/>
      <c r="M1" s="599"/>
      <c r="N1" s="599"/>
      <c r="O1" s="599"/>
      <c r="P1" s="599"/>
      <c r="Q1" s="159"/>
      <c r="R1" s="159"/>
      <c r="S1" s="159"/>
      <c r="T1" s="160"/>
      <c r="U1" s="160"/>
      <c r="V1" s="160"/>
      <c r="W1" s="160"/>
      <c r="X1" s="160"/>
      <c r="Y1" s="160"/>
      <c r="Z1" s="160"/>
      <c r="AA1" s="160"/>
    </row>
    <row xmlns:x14ac="http://schemas.microsoft.com/office/spreadsheetml/2009/9/ac" r="2" s="164" customFormat="true" ht="26.25" customHeight="true" x14ac:dyDescent="0.25">
      <c r="A2" s="162" t="s">
        <v>13</v>
      </c>
      <c r="B2" s="163"/>
      <c r="J2" s="162" t="s">
        <v>14</v>
      </c>
      <c r="R2" s="165"/>
      <c r="S2" s="166" t="s">
        <v>15</v>
      </c>
      <c r="W2" s="165"/>
      <c r="X2" s="165"/>
      <c r="Y2" s="167"/>
      <c r="Z2" s="167"/>
      <c r="AD2" s="168"/>
      <c r="AE2" s="168"/>
      <c r="AF2" s="168"/>
      <c r="AG2" s="168"/>
      <c r="AH2" s="168"/>
      <c r="AI2" s="168"/>
    </row>
    <row xmlns:x14ac="http://schemas.microsoft.com/office/spreadsheetml/2009/9/ac" r="3" ht="15.75" x14ac:dyDescent="0.25">
      <c r="A3" s="169"/>
      <c r="B3" s="170" t="s">
        <v>4</v>
      </c>
      <c r="C3" s="165" t="s">
        <v>7</v>
      </c>
      <c r="D3" s="165" t="s">
        <v>2</v>
      </c>
      <c r="E3" s="165" t="s">
        <v>1</v>
      </c>
      <c r="F3" s="165" t="s">
        <v>52</v>
      </c>
      <c r="G3" s="165" t="s">
        <v>17</v>
      </c>
      <c r="H3" s="165" t="s">
        <v>18</v>
      </c>
      <c r="I3" s="171"/>
      <c r="J3" s="169"/>
      <c r="K3" s="170" t="s">
        <v>4</v>
      </c>
      <c r="L3" s="165" t="s">
        <v>7</v>
      </c>
      <c r="M3" s="165" t="s">
        <v>2</v>
      </c>
      <c r="N3" s="165" t="s">
        <v>1</v>
      </c>
      <c r="O3" s="165" t="s">
        <v>52</v>
      </c>
      <c r="P3" s="165" t="s">
        <v>17</v>
      </c>
      <c r="Q3" s="165" t="s">
        <v>18</v>
      </c>
      <c r="R3" s="167"/>
      <c r="S3" s="172"/>
      <c r="T3" s="170" t="s">
        <v>4</v>
      </c>
      <c r="U3" s="165" t="s">
        <v>7</v>
      </c>
      <c r="V3" s="165" t="s">
        <v>2</v>
      </c>
      <c r="W3" s="165" t="s">
        <v>1</v>
      </c>
      <c r="X3" s="165" t="s">
        <v>52</v>
      </c>
      <c r="Y3" s="165" t="s">
        <v>17</v>
      </c>
      <c r="Z3" s="165" t="s">
        <v>18</v>
      </c>
      <c r="AB3" s="168"/>
      <c r="AC3" s="168"/>
      <c r="AD3" s="168"/>
      <c r="AE3" s="168"/>
      <c r="AF3" s="168"/>
      <c r="AG3" s="168"/>
    </row>
    <row xmlns:x14ac="http://schemas.microsoft.com/office/spreadsheetml/2009/9/ac" r="4" ht="15.75" x14ac:dyDescent="0.25">
      <c r="A4" s="169" t="s">
        <v>34</v>
      </c>
      <c r="B4" s="10">
        <v>2023</v>
      </c>
      <c r="C4" s="10">
        <v>100</v>
      </c>
      <c r="D4" s="10"/>
      <c r="E4" s="10"/>
      <c r="F4" s="10"/>
      <c r="G4" s="10">
        <v>99.629586779999997</v>
      </c>
      <c r="H4" s="10">
        <v>100</v>
      </c>
      <c r="I4" s="171"/>
      <c r="J4" s="169" t="s">
        <v>34</v>
      </c>
      <c r="K4" s="10">
        <v>2023</v>
      </c>
      <c r="L4" s="10">
        <v>97.153913169999996</v>
      </c>
      <c r="M4" s="10"/>
      <c r="N4" s="10"/>
      <c r="O4" s="10"/>
      <c r="P4" s="10">
        <v>99.361005059999997</v>
      </c>
      <c r="Q4" s="10">
        <v>99.240217569999999</v>
      </c>
      <c r="R4" s="168"/>
      <c r="S4" s="169" t="s">
        <v>34</v>
      </c>
      <c r="T4" s="10">
        <v>2021</v>
      </c>
      <c r="U4" s="10">
        <v>20.767233010000002</v>
      </c>
      <c r="V4" s="10">
        <v>11.123152709999999</v>
      </c>
      <c r="W4" s="10">
        <v>24.018656719999999</v>
      </c>
      <c r="X4" s="10"/>
      <c r="Y4" s="10"/>
      <c r="Z4" s="10"/>
      <c r="AA4" s="168"/>
      <c r="AB4" s="168"/>
      <c r="AC4" s="168"/>
      <c r="AD4" s="168"/>
      <c r="AE4" s="168"/>
      <c r="AF4" s="168"/>
      <c r="AG4" s="168"/>
    </row>
    <row xmlns:x14ac="http://schemas.microsoft.com/office/spreadsheetml/2009/9/ac" r="5" ht="15.75" x14ac:dyDescent="0.25">
      <c r="A5" s="169" t="s">
        <v>35</v>
      </c>
      <c r="B5" s="10">
        <v>2023</v>
      </c>
      <c r="C5" s="10">
        <v>0</v>
      </c>
      <c r="D5" s="10"/>
      <c r="E5" s="10"/>
      <c r="F5" s="10"/>
      <c r="G5" s="10">
        <v>0</v>
      </c>
      <c r="H5" s="10">
        <v>0</v>
      </c>
      <c r="I5" s="171"/>
      <c r="J5" s="169" t="s">
        <v>35</v>
      </c>
      <c r="K5" s="10">
        <v>2023</v>
      </c>
      <c r="L5" s="10">
        <v>2.3327348680000002</v>
      </c>
      <c r="M5" s="10"/>
      <c r="N5" s="10"/>
      <c r="O5" s="10"/>
      <c r="P5" s="10">
        <v>0</v>
      </c>
      <c r="Q5" s="10">
        <v>0.24112442989999999</v>
      </c>
      <c r="R5" s="168"/>
      <c r="S5" s="169" t="s">
        <v>35</v>
      </c>
      <c r="T5" s="10">
        <v>2021</v>
      </c>
      <c r="U5" s="10">
        <v>77.695298269999995</v>
      </c>
      <c r="V5" s="10">
        <v>80.043103450000004</v>
      </c>
      <c r="W5" s="10">
        <v>72.403731339999993</v>
      </c>
      <c r="X5" s="10"/>
      <c r="Y5" s="10"/>
      <c r="Z5" s="10"/>
      <c r="AA5" s="168"/>
      <c r="AB5" s="168"/>
      <c r="AC5" s="168"/>
      <c r="AD5" s="168"/>
      <c r="AE5" s="168"/>
      <c r="AF5" s="168"/>
      <c r="AG5" s="168"/>
    </row>
    <row xmlns:x14ac="http://schemas.microsoft.com/office/spreadsheetml/2009/9/ac" r="6" s="164" customFormat="true" ht="15.75" x14ac:dyDescent="0.25">
      <c r="A6" s="169" t="s">
        <v>36</v>
      </c>
      <c r="B6" s="10">
        <v>2023</v>
      </c>
      <c r="C6" s="10">
        <v>0</v>
      </c>
      <c r="D6" s="10"/>
      <c r="E6" s="10"/>
      <c r="F6" s="10"/>
      <c r="G6" s="10">
        <v>0.3704132168</v>
      </c>
      <c r="H6" s="10">
        <v>0</v>
      </c>
      <c r="I6" s="171"/>
      <c r="J6" s="169" t="s">
        <v>36</v>
      </c>
      <c r="K6" s="10">
        <v>2023</v>
      </c>
      <c r="L6" s="10">
        <v>0.51335195960000002</v>
      </c>
      <c r="M6" s="10">
        <v>0</v>
      </c>
      <c r="N6" s="10">
        <v>0</v>
      </c>
      <c r="O6" s="10">
        <v>0.1</v>
      </c>
      <c r="P6" s="10">
        <v>0.63899494020000003</v>
      </c>
      <c r="Q6" s="10">
        <v>0.51865800090000003</v>
      </c>
      <c r="R6" s="167"/>
      <c r="S6" s="169" t="s">
        <v>36</v>
      </c>
      <c r="T6" s="10">
        <v>2021</v>
      </c>
      <c r="U6" s="10">
        <v>1.5374687250000001</v>
      </c>
      <c r="V6" s="10">
        <v>8.8337438420000005</v>
      </c>
      <c r="W6" s="10">
        <v>3.5776119400000002</v>
      </c>
      <c r="X6" s="10"/>
      <c r="Y6" s="10">
        <v>2.1477184469999999</v>
      </c>
      <c r="Z6" s="10">
        <v>1.1196330459999999</v>
      </c>
      <c r="AA6" s="168"/>
      <c r="AB6" s="168"/>
      <c r="AC6" s="168"/>
      <c r="AD6" s="168"/>
      <c r="AE6" s="168"/>
      <c r="AF6" s="168"/>
      <c r="AG6" s="168"/>
    </row>
    <row xmlns:x14ac="http://schemas.microsoft.com/office/spreadsheetml/2009/9/ac" r="7" s="164" customFormat="true" ht="15.75" x14ac:dyDescent="0.25">
      <c r="A7" s="173" t="s">
        <v>244</v>
      </c>
      <c r="B7" s="10">
        <v>2023</v>
      </c>
      <c r="C7" s="10">
        <v>0</v>
      </c>
      <c r="D7" s="10">
        <v>100</v>
      </c>
      <c r="E7" s="10">
        <v>100</v>
      </c>
      <c r="F7" s="10">
        <v>100</v>
      </c>
      <c r="G7" s="10">
        <v>0</v>
      </c>
      <c r="H7" s="10">
        <v>0</v>
      </c>
      <c r="I7" s="168"/>
      <c r="J7" s="173" t="s">
        <v>244</v>
      </c>
      <c r="K7" s="10">
        <v>2023</v>
      </c>
      <c r="L7" s="10">
        <v>0</v>
      </c>
      <c r="M7" s="10">
        <v>100</v>
      </c>
      <c r="N7" s="10">
        <v>100</v>
      </c>
      <c r="O7" s="10">
        <v>99.9</v>
      </c>
      <c r="P7" s="10">
        <v>0</v>
      </c>
      <c r="Q7" s="10">
        <v>0</v>
      </c>
      <c r="R7" s="168"/>
      <c r="S7" s="173" t="s">
        <v>244</v>
      </c>
      <c r="T7" s="10">
        <v>2021</v>
      </c>
      <c r="U7" s="10">
        <v>0</v>
      </c>
      <c r="V7" s="10">
        <v>0</v>
      </c>
      <c r="W7" s="10">
        <v>0</v>
      </c>
      <c r="X7" s="10">
        <v>100</v>
      </c>
      <c r="Y7" s="10">
        <v>97.852281550000001</v>
      </c>
      <c r="Z7" s="10">
        <v>98.880366949999996</v>
      </c>
      <c r="AA7" s="174"/>
    </row>
    <row xmlns:x14ac="http://schemas.microsoft.com/office/spreadsheetml/2009/9/ac" r="8" s="164" customFormat="true" ht="15.75" x14ac:dyDescent="0.25">
      <c r="A8" s="175"/>
      <c r="B8" s="176"/>
      <c r="H8" s="174"/>
      <c r="I8" s="174"/>
      <c r="J8" s="174"/>
      <c r="K8" s="174"/>
      <c r="L8" s="174"/>
      <c r="M8" s="174"/>
      <c r="N8" s="174"/>
      <c r="O8" s="174"/>
      <c r="P8" s="174"/>
      <c r="Q8" s="174"/>
      <c r="R8" s="174"/>
      <c r="S8" s="174"/>
      <c r="T8" s="174"/>
      <c r="U8" s="174"/>
      <c r="V8" s="174"/>
      <c r="W8" s="174"/>
      <c r="X8" s="174"/>
      <c r="Y8" s="174"/>
      <c r="Z8" s="174"/>
      <c r="AA8" s="174"/>
    </row>
    <row xmlns:x14ac="http://schemas.microsoft.com/office/spreadsheetml/2009/9/ac" r="9" s="164" customFormat="true" ht="15.75" x14ac:dyDescent="0.25">
      <c r="A9" s="175"/>
      <c r="B9" s="176"/>
      <c r="H9" s="174"/>
      <c r="I9" s="174"/>
      <c r="J9" s="174"/>
      <c r="K9" s="174"/>
      <c r="L9" s="174"/>
      <c r="M9" s="174"/>
      <c r="N9" s="174"/>
      <c r="O9" s="174"/>
      <c r="P9" s="174"/>
      <c r="Q9" s="174"/>
      <c r="R9" s="174"/>
      <c r="S9" s="174"/>
      <c r="T9" s="174"/>
      <c r="U9" s="174"/>
      <c r="V9" s="174"/>
      <c r="W9" s="174"/>
      <c r="X9" s="174"/>
      <c r="Y9" s="174"/>
      <c r="Z9" s="174"/>
      <c r="AA9" s="174"/>
    </row>
    <row xmlns:x14ac="http://schemas.microsoft.com/office/spreadsheetml/2009/9/ac" r="10" s="164" customFormat="true" ht="15.75" x14ac:dyDescent="0.25">
      <c r="A10" s="177"/>
      <c r="B10" s="176"/>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row>
    <row xmlns:x14ac="http://schemas.microsoft.com/office/spreadsheetml/2009/9/ac" r="11" ht="15.75" x14ac:dyDescent="0.25">
      <c r="A11" s="178"/>
      <c r="B11" s="179"/>
      <c r="C11" s="174"/>
      <c r="D11" s="174"/>
      <c r="E11" s="174"/>
      <c r="F11" s="174"/>
      <c r="G11" s="174"/>
      <c r="H11" s="174"/>
      <c r="I11" s="174"/>
      <c r="J11" s="174"/>
      <c r="K11" s="174"/>
      <c r="L11" s="174"/>
      <c r="M11" s="174"/>
      <c r="N11" s="174"/>
      <c r="O11" s="174"/>
      <c r="P11" s="174"/>
      <c r="Q11" s="174"/>
    </row>
    <row xmlns:x14ac="http://schemas.microsoft.com/office/spreadsheetml/2009/9/ac" r="12" ht="15.75" x14ac:dyDescent="0.25">
      <c r="A12" s="180" t="s">
        <v>49</v>
      </c>
      <c r="B12" s="181"/>
      <c r="C12" s="182"/>
      <c r="D12" s="182"/>
      <c r="E12" s="182"/>
      <c r="F12" s="182"/>
      <c r="G12" s="182"/>
      <c r="H12" s="182"/>
      <c r="I12" s="182"/>
      <c r="J12" s="182"/>
      <c r="K12" s="182"/>
      <c r="L12" s="182"/>
      <c r="M12" s="182"/>
      <c r="N12" s="182"/>
      <c r="O12" s="182"/>
      <c r="P12" s="182"/>
      <c r="Q12" s="182"/>
      <c r="R12" s="183"/>
      <c r="S12" s="183"/>
      <c r="T12" s="183"/>
      <c r="U12" s="183"/>
      <c r="V12" s="183"/>
    </row>
    <row xmlns:x14ac="http://schemas.microsoft.com/office/spreadsheetml/2009/9/ac" r="13" s="186" customFormat="true" x14ac:dyDescent="0.2">
      <c r="A13" s="184" t="s">
        <v>358</v>
      </c>
      <c r="B13" s="185" t="s">
        <v>360</v>
      </c>
      <c r="C13" s="184" t="s">
        <v>361</v>
      </c>
      <c r="D13" s="184" t="s">
        <v>368</v>
      </c>
      <c r="E13" s="184" t="s">
        <v>369</v>
      </c>
      <c r="F13" s="184" t="s">
        <v>370</v>
      </c>
      <c r="G13" s="184" t="s">
        <v>371</v>
      </c>
      <c r="H13" s="184" t="s">
        <v>372</v>
      </c>
      <c r="I13" s="184" t="s">
        <v>373</v>
      </c>
      <c r="J13" s="184" t="s">
        <v>374</v>
      </c>
      <c r="K13" s="184" t="s">
        <v>375</v>
      </c>
      <c r="L13" s="184" t="s">
        <v>376</v>
      </c>
      <c r="M13" s="184" t="s">
        <v>377</v>
      </c>
      <c r="N13" s="184" t="s">
        <v>378</v>
      </c>
      <c r="O13" s="186" t="s">
        <v>379</v>
      </c>
      <c r="P13" s="186" t="s">
        <v>380</v>
      </c>
      <c r="Q13" s="184" t="s">
        <v>381</v>
      </c>
      <c r="R13" s="184" t="s">
        <v>382</v>
      </c>
      <c r="S13" s="187" t="s">
        <v>383</v>
      </c>
      <c r="T13" s="188" t="s">
        <v>384</v>
      </c>
      <c r="U13" s="188" t="s">
        <v>385</v>
      </c>
      <c r="V13" s="188" t="s">
        <v>386</v>
      </c>
    </row>
    <row xmlns:x14ac="http://schemas.microsoft.com/office/spreadsheetml/2009/9/ac" r="14" s="191" customFormat="true" ht="12" x14ac:dyDescent="0.2">
      <c r="A14" s="189" t="s">
        <v>359</v>
      </c>
      <c r="B14" s="10">
        <v>2000</v>
      </c>
      <c r="C14" s="190" t="s">
        <v>362</v>
      </c>
      <c r="D14" s="10">
        <v>1239659</v>
      </c>
      <c r="E14" s="10">
        <v>100</v>
      </c>
      <c r="F14" s="10">
        <v>91.821171498575268</v>
      </c>
      <c r="G14" s="10"/>
      <c r="H14" s="10"/>
      <c r="I14" s="10">
        <v>8.1788285014247322</v>
      </c>
      <c r="J14" s="10">
        <v>91.821171498575268</v>
      </c>
      <c r="K14" s="10">
        <v>100</v>
      </c>
      <c r="L14" s="10">
        <v>100</v>
      </c>
      <c r="M14" s="10"/>
      <c r="N14" s="10"/>
      <c r="O14" s="10">
        <v>0</v>
      </c>
      <c r="P14" s="10">
        <v>100</v>
      </c>
      <c r="Q14" s="10"/>
      <c r="R14" s="10"/>
      <c r="S14" s="10"/>
      <c r="T14" s="10"/>
      <c r="U14" s="10"/>
      <c r="V14" s="10">
        <v>100</v>
      </c>
    </row>
    <row xmlns:x14ac="http://schemas.microsoft.com/office/spreadsheetml/2009/9/ac" r="15" s="191" customFormat="true" ht="12" x14ac:dyDescent="0.2">
      <c r="A15" s="189" t="s">
        <v>359</v>
      </c>
      <c r="B15" s="10">
        <v>2001</v>
      </c>
      <c r="C15" s="190" t="s">
        <v>362</v>
      </c>
      <c r="D15" s="10">
        <v>1276853</v>
      </c>
      <c r="E15" s="10">
        <v>100</v>
      </c>
      <c r="F15" s="10">
        <v>92.193681589623452</v>
      </c>
      <c r="G15" s="10"/>
      <c r="H15" s="10"/>
      <c r="I15" s="10">
        <v>7.8063184103765479</v>
      </c>
      <c r="J15" s="10">
        <v>92.193681589623452</v>
      </c>
      <c r="K15" s="10">
        <v>100</v>
      </c>
      <c r="L15" s="10">
        <v>100</v>
      </c>
      <c r="M15" s="10"/>
      <c r="N15" s="10"/>
      <c r="O15" s="10">
        <v>0</v>
      </c>
      <c r="P15" s="10">
        <v>100</v>
      </c>
      <c r="Q15" s="10"/>
      <c r="R15" s="10"/>
      <c r="S15" s="10"/>
      <c r="T15" s="10"/>
      <c r="U15" s="10"/>
      <c r="V15" s="10">
        <v>100</v>
      </c>
    </row>
    <row xmlns:x14ac="http://schemas.microsoft.com/office/spreadsheetml/2009/9/ac" r="16" s="191" customFormat="true" ht="12" x14ac:dyDescent="0.2">
      <c r="A16" s="189" t="s">
        <v>359</v>
      </c>
      <c r="B16" s="10">
        <v>2002</v>
      </c>
      <c r="C16" s="190" t="s">
        <v>362</v>
      </c>
      <c r="D16" s="10">
        <v>1307365</v>
      </c>
      <c r="E16" s="10">
        <v>100</v>
      </c>
      <c r="F16" s="10">
        <v>92.56619168067175</v>
      </c>
      <c r="G16" s="10"/>
      <c r="H16" s="10"/>
      <c r="I16" s="10">
        <v>7.43380831932825</v>
      </c>
      <c r="J16" s="10">
        <v>92.56619168067175</v>
      </c>
      <c r="K16" s="10">
        <v>100</v>
      </c>
      <c r="L16" s="10">
        <v>100</v>
      </c>
      <c r="M16" s="10"/>
      <c r="N16" s="10"/>
      <c r="O16" s="10">
        <v>0</v>
      </c>
      <c r="P16" s="10">
        <v>100</v>
      </c>
      <c r="Q16" s="10"/>
      <c r="R16" s="10"/>
      <c r="S16" s="10"/>
      <c r="T16" s="10"/>
      <c r="U16" s="10"/>
      <c r="V16" s="10">
        <v>100</v>
      </c>
    </row>
    <row xmlns:x14ac="http://schemas.microsoft.com/office/spreadsheetml/2009/9/ac" r="17" s="191" customFormat="true" ht="12" x14ac:dyDescent="0.2">
      <c r="A17" s="189" t="s">
        <v>359</v>
      </c>
      <c r="B17" s="10">
        <v>2003</v>
      </c>
      <c r="C17" s="190" t="s">
        <v>362</v>
      </c>
      <c r="D17" s="10">
        <v>1333645</v>
      </c>
      <c r="E17" s="10">
        <v>100</v>
      </c>
      <c r="F17" s="10">
        <v>92.938701771719934</v>
      </c>
      <c r="G17" s="10"/>
      <c r="H17" s="10"/>
      <c r="I17" s="10">
        <v>7.0612982282800658</v>
      </c>
      <c r="J17" s="10">
        <v>92.938701771719934</v>
      </c>
      <c r="K17" s="10">
        <v>100</v>
      </c>
      <c r="L17" s="10">
        <v>100</v>
      </c>
      <c r="M17" s="10"/>
      <c r="N17" s="10"/>
      <c r="O17" s="10">
        <v>0</v>
      </c>
      <c r="P17" s="10">
        <v>100</v>
      </c>
      <c r="Q17" s="10"/>
      <c r="R17" s="10"/>
      <c r="S17" s="10"/>
      <c r="T17" s="10"/>
      <c r="U17" s="10"/>
      <c r="V17" s="10">
        <v>100</v>
      </c>
    </row>
    <row xmlns:x14ac="http://schemas.microsoft.com/office/spreadsheetml/2009/9/ac" r="18" s="191" customFormat="true" ht="12" x14ac:dyDescent="0.2">
      <c r="A18" s="189" t="s">
        <v>359</v>
      </c>
      <c r="B18" s="10">
        <v>2004</v>
      </c>
      <c r="C18" s="190" t="s">
        <v>362</v>
      </c>
      <c r="D18" s="10">
        <v>1358271</v>
      </c>
      <c r="E18" s="10">
        <v>100</v>
      </c>
      <c r="F18" s="10">
        <v>93.311211862768232</v>
      </c>
      <c r="G18" s="10"/>
      <c r="H18" s="10"/>
      <c r="I18" s="10">
        <v>6.6887881372317679</v>
      </c>
      <c r="J18" s="10">
        <v>93.311211862768232</v>
      </c>
      <c r="K18" s="10">
        <v>100</v>
      </c>
      <c r="L18" s="10">
        <v>100</v>
      </c>
      <c r="M18" s="10"/>
      <c r="N18" s="10"/>
      <c r="O18" s="10">
        <v>0</v>
      </c>
      <c r="P18" s="10">
        <v>100</v>
      </c>
      <c r="Q18" s="10"/>
      <c r="R18" s="10"/>
      <c r="S18" s="10"/>
      <c r="T18" s="10"/>
      <c r="U18" s="10"/>
      <c r="V18" s="10">
        <v>100</v>
      </c>
    </row>
    <row xmlns:x14ac="http://schemas.microsoft.com/office/spreadsheetml/2009/9/ac" r="19" s="191" customFormat="true" ht="12" x14ac:dyDescent="0.2">
      <c r="A19" s="189" t="s">
        <v>359</v>
      </c>
      <c r="B19" s="10">
        <v>2005</v>
      </c>
      <c r="C19" s="190" t="s">
        <v>362</v>
      </c>
      <c r="D19" s="10">
        <v>1381872</v>
      </c>
      <c r="E19" s="10">
        <v>100</v>
      </c>
      <c r="F19" s="10">
        <v>93.683721953816416</v>
      </c>
      <c r="G19" s="10">
        <v>91.058924873030492</v>
      </c>
      <c r="H19" s="10">
        <v>2.6247970807859251</v>
      </c>
      <c r="I19" s="10">
        <v>6.3162780461835837</v>
      </c>
      <c r="J19" s="10">
        <v>0</v>
      </c>
      <c r="K19" s="10">
        <v>100</v>
      </c>
      <c r="L19" s="10">
        <v>100</v>
      </c>
      <c r="M19" s="10">
        <v>92.535477939032148</v>
      </c>
      <c r="N19" s="10">
        <v>7.4645220609678518</v>
      </c>
      <c r="O19" s="10">
        <v>0</v>
      </c>
      <c r="P19" s="10">
        <v>0</v>
      </c>
      <c r="Q19" s="10">
        <v>95.777306679874584</v>
      </c>
      <c r="R19" s="10">
        <v>95.777306679874584</v>
      </c>
      <c r="S19" s="10">
        <v>40.61092233009731</v>
      </c>
      <c r="T19" s="10">
        <v>55.166384349777267</v>
      </c>
      <c r="U19" s="10">
        <v>4.2226933201254164</v>
      </c>
      <c r="V19" s="10">
        <v>0</v>
      </c>
    </row>
    <row xmlns:x14ac="http://schemas.microsoft.com/office/spreadsheetml/2009/9/ac" r="20" s="191" customFormat="true" ht="12" x14ac:dyDescent="0.2">
      <c r="A20" s="189" t="s">
        <v>359</v>
      </c>
      <c r="B20" s="10">
        <v>2006</v>
      </c>
      <c r="C20" s="190" t="s">
        <v>362</v>
      </c>
      <c r="D20" s="10">
        <v>1405209</v>
      </c>
      <c r="E20" s="10">
        <v>100</v>
      </c>
      <c r="F20" s="10">
        <v>94.056232044864714</v>
      </c>
      <c r="G20" s="10">
        <v>91.058924873030492</v>
      </c>
      <c r="H20" s="10">
        <v>2.997307171834223</v>
      </c>
      <c r="I20" s="10">
        <v>5.9437679551352858</v>
      </c>
      <c r="J20" s="10">
        <v>0</v>
      </c>
      <c r="K20" s="10">
        <v>100</v>
      </c>
      <c r="L20" s="10">
        <v>99.982364834176764</v>
      </c>
      <c r="M20" s="10">
        <v>92.535477939032148</v>
      </c>
      <c r="N20" s="10">
        <v>7.4468868951446154</v>
      </c>
      <c r="O20" s="10">
        <v>1.7635165823236321E-2</v>
      </c>
      <c r="P20" s="10">
        <v>0</v>
      </c>
      <c r="Q20" s="10">
        <v>95.777306679874584</v>
      </c>
      <c r="R20" s="10">
        <v>95.777306679874584</v>
      </c>
      <c r="S20" s="10">
        <v>40.61092233009731</v>
      </c>
      <c r="T20" s="10">
        <v>55.166384349777267</v>
      </c>
      <c r="U20" s="10">
        <v>4.2226933201254164</v>
      </c>
      <c r="V20" s="10">
        <v>0</v>
      </c>
    </row>
    <row xmlns:x14ac="http://schemas.microsoft.com/office/spreadsheetml/2009/9/ac" r="21" s="191" customFormat="true" ht="12" x14ac:dyDescent="0.2">
      <c r="A21" s="189" t="s">
        <v>359</v>
      </c>
      <c r="B21" s="10">
        <v>2007</v>
      </c>
      <c r="C21" s="190" t="s">
        <v>362</v>
      </c>
      <c r="D21" s="10">
        <v>1428363</v>
      </c>
      <c r="E21" s="10">
        <v>100</v>
      </c>
      <c r="F21" s="10">
        <v>94.428742135912898</v>
      </c>
      <c r="G21" s="10">
        <v>91.058924873030492</v>
      </c>
      <c r="H21" s="10">
        <v>3.3698172628824068</v>
      </c>
      <c r="I21" s="10">
        <v>5.5712578640871024</v>
      </c>
      <c r="J21" s="10">
        <v>0</v>
      </c>
      <c r="K21" s="10">
        <v>100</v>
      </c>
      <c r="L21" s="10">
        <v>99.953205022775961</v>
      </c>
      <c r="M21" s="10">
        <v>92.535477939032148</v>
      </c>
      <c r="N21" s="10">
        <v>7.417727083743813</v>
      </c>
      <c r="O21" s="10">
        <v>4.6794977224038803E-2</v>
      </c>
      <c r="P21" s="10">
        <v>0</v>
      </c>
      <c r="Q21" s="10">
        <v>95.777306679874584</v>
      </c>
      <c r="R21" s="10">
        <v>95.777306679874584</v>
      </c>
      <c r="S21" s="10">
        <v>40.61092233009731</v>
      </c>
      <c r="T21" s="10">
        <v>55.166384349777267</v>
      </c>
      <c r="U21" s="10">
        <v>4.2226933201254164</v>
      </c>
      <c r="V21" s="10">
        <v>0</v>
      </c>
    </row>
    <row xmlns:x14ac="http://schemas.microsoft.com/office/spreadsheetml/2009/9/ac" r="22" s="191" customFormat="true" ht="12" x14ac:dyDescent="0.2">
      <c r="A22" s="189" t="s">
        <v>359</v>
      </c>
      <c r="B22" s="10">
        <v>2008</v>
      </c>
      <c r="C22" s="190" t="s">
        <v>362</v>
      </c>
      <c r="D22" s="10">
        <v>1449478</v>
      </c>
      <c r="E22" s="10">
        <v>100</v>
      </c>
      <c r="F22" s="10">
        <v>94.801252226961196</v>
      </c>
      <c r="G22" s="10">
        <v>91.058924873030492</v>
      </c>
      <c r="H22" s="10">
        <v>3.7423273539307051</v>
      </c>
      <c r="I22" s="10">
        <v>5.1987477730388036</v>
      </c>
      <c r="J22" s="10">
        <v>0</v>
      </c>
      <c r="K22" s="10">
        <v>100</v>
      </c>
      <c r="L22" s="10">
        <v>99.92404521137513</v>
      </c>
      <c r="M22" s="10">
        <v>92.535477939032148</v>
      </c>
      <c r="N22" s="10">
        <v>7.3885672723429821</v>
      </c>
      <c r="O22" s="10">
        <v>7.5954788624869707E-2</v>
      </c>
      <c r="P22" s="10">
        <v>0</v>
      </c>
      <c r="Q22" s="10">
        <v>95.777306679874584</v>
      </c>
      <c r="R22" s="10">
        <v>95.777306679874584</v>
      </c>
      <c r="S22" s="10">
        <v>40.61092233009731</v>
      </c>
      <c r="T22" s="10">
        <v>55.166384349777267</v>
      </c>
      <c r="U22" s="10">
        <v>4.2226933201254164</v>
      </c>
      <c r="V22" s="10">
        <v>0</v>
      </c>
    </row>
    <row xmlns:x14ac="http://schemas.microsoft.com/office/spreadsheetml/2009/9/ac" r="23" s="191" customFormat="true" ht="12" x14ac:dyDescent="0.2">
      <c r="A23" s="189" t="s">
        <v>359</v>
      </c>
      <c r="B23" s="10">
        <v>2009</v>
      </c>
      <c r="C23" s="190" t="s">
        <v>362</v>
      </c>
      <c r="D23" s="10">
        <v>1465532</v>
      </c>
      <c r="E23" s="10">
        <v>100</v>
      </c>
      <c r="F23" s="10">
        <v>95.173762318009381</v>
      </c>
      <c r="G23" s="10">
        <v>91.058924873030492</v>
      </c>
      <c r="H23" s="10">
        <v>4.1148374449788889</v>
      </c>
      <c r="I23" s="10">
        <v>4.8262376819906194</v>
      </c>
      <c r="J23" s="10">
        <v>0</v>
      </c>
      <c r="K23" s="10">
        <v>100</v>
      </c>
      <c r="L23" s="10">
        <v>99.894885399974328</v>
      </c>
      <c r="M23" s="10">
        <v>92.535477939032148</v>
      </c>
      <c r="N23" s="10">
        <v>7.3594074609421796</v>
      </c>
      <c r="O23" s="10">
        <v>0.1051146000256722</v>
      </c>
      <c r="P23" s="10">
        <v>0</v>
      </c>
      <c r="Q23" s="10">
        <v>95.777306679874584</v>
      </c>
      <c r="R23" s="10">
        <v>95.777306679874584</v>
      </c>
      <c r="S23" s="10">
        <v>40.61092233009731</v>
      </c>
      <c r="T23" s="10">
        <v>55.166384349777267</v>
      </c>
      <c r="U23" s="10">
        <v>4.2226933201254164</v>
      </c>
      <c r="V23" s="10">
        <v>0</v>
      </c>
    </row>
    <row xmlns:x14ac="http://schemas.microsoft.com/office/spreadsheetml/2009/9/ac" r="24" s="191" customFormat="true" ht="12" x14ac:dyDescent="0.2">
      <c r="A24" s="189" t="s">
        <v>359</v>
      </c>
      <c r="B24" s="10">
        <v>2010</v>
      </c>
      <c r="C24" s="190" t="s">
        <v>362</v>
      </c>
      <c r="D24" s="10">
        <v>1479827</v>
      </c>
      <c r="E24" s="10">
        <v>100</v>
      </c>
      <c r="F24" s="10">
        <v>95.546272409057565</v>
      </c>
      <c r="G24" s="10">
        <v>91.892725181221977</v>
      </c>
      <c r="H24" s="10">
        <v>3.6535472278355878</v>
      </c>
      <c r="I24" s="10">
        <v>4.4537275909424352</v>
      </c>
      <c r="J24" s="10">
        <v>0</v>
      </c>
      <c r="K24" s="10">
        <v>100</v>
      </c>
      <c r="L24" s="10">
        <v>99.865725588573525</v>
      </c>
      <c r="M24" s="10">
        <v>92.865366169995923</v>
      </c>
      <c r="N24" s="10">
        <v>7.0003594185776024</v>
      </c>
      <c r="O24" s="10">
        <v>0.1342744114264747</v>
      </c>
      <c r="P24" s="10">
        <v>0</v>
      </c>
      <c r="Q24" s="10">
        <v>96.434999999999945</v>
      </c>
      <c r="R24" s="10">
        <v>96.001075396162435</v>
      </c>
      <c r="S24" s="10">
        <v>38.130461165048473</v>
      </c>
      <c r="T24" s="10">
        <v>57.870614231113962</v>
      </c>
      <c r="U24" s="10">
        <v>3.998924603837565</v>
      </c>
      <c r="V24" s="10">
        <v>0</v>
      </c>
    </row>
    <row xmlns:x14ac="http://schemas.microsoft.com/office/spreadsheetml/2009/9/ac" r="25" s="191" customFormat="true" ht="12" x14ac:dyDescent="0.2">
      <c r="A25" s="189" t="s">
        <v>359</v>
      </c>
      <c r="B25" s="10">
        <v>2011</v>
      </c>
      <c r="C25" s="190" t="s">
        <v>362</v>
      </c>
      <c r="D25" s="10">
        <v>1492811</v>
      </c>
      <c r="E25" s="10">
        <v>100</v>
      </c>
      <c r="F25" s="10">
        <v>95.918782500105863</v>
      </c>
      <c r="G25" s="10">
        <v>92.726525489413234</v>
      </c>
      <c r="H25" s="10">
        <v>3.1922570106926291</v>
      </c>
      <c r="I25" s="10">
        <v>4.0812174998941373</v>
      </c>
      <c r="J25" s="10">
        <v>0</v>
      </c>
      <c r="K25" s="10">
        <v>100</v>
      </c>
      <c r="L25" s="10">
        <v>99.836565777172709</v>
      </c>
      <c r="M25" s="10">
        <v>93.195254400959811</v>
      </c>
      <c r="N25" s="10">
        <v>6.6413113762128972</v>
      </c>
      <c r="O25" s="10">
        <v>0.16343422282729139</v>
      </c>
      <c r="P25" s="10">
        <v>0</v>
      </c>
      <c r="Q25" s="10">
        <v>97.100000000000136</v>
      </c>
      <c r="R25" s="10">
        <v>96.224844112450285</v>
      </c>
      <c r="S25" s="10">
        <v>35.649999999999643</v>
      </c>
      <c r="T25" s="10">
        <v>60.574844112450648</v>
      </c>
      <c r="U25" s="10">
        <v>3.7751558875497149</v>
      </c>
      <c r="V25" s="10">
        <v>0</v>
      </c>
    </row>
    <row xmlns:x14ac="http://schemas.microsoft.com/office/spreadsheetml/2009/9/ac" r="26" s="191" customFormat="true" ht="12" x14ac:dyDescent="0.2">
      <c r="A26" s="189" t="s">
        <v>359</v>
      </c>
      <c r="B26" s="10">
        <v>2012</v>
      </c>
      <c r="C26" s="190" t="s">
        <v>362</v>
      </c>
      <c r="D26" s="10">
        <v>1505196</v>
      </c>
      <c r="E26" s="10">
        <v>100</v>
      </c>
      <c r="F26" s="10">
        <v>96.291292591154047</v>
      </c>
      <c r="G26" s="10">
        <v>93.560325797604719</v>
      </c>
      <c r="H26" s="10">
        <v>2.730966793549328</v>
      </c>
      <c r="I26" s="10">
        <v>3.7087074088459531</v>
      </c>
      <c r="J26" s="10">
        <v>0</v>
      </c>
      <c r="K26" s="10">
        <v>100</v>
      </c>
      <c r="L26" s="10">
        <v>99.807405965771892</v>
      </c>
      <c r="M26" s="10">
        <v>93.525142631923586</v>
      </c>
      <c r="N26" s="10">
        <v>6.2822633338483058</v>
      </c>
      <c r="O26" s="10">
        <v>0.19259403422810811</v>
      </c>
      <c r="P26" s="10">
        <v>0</v>
      </c>
      <c r="Q26" s="10">
        <v>97.7650000000001</v>
      </c>
      <c r="R26" s="10">
        <v>96.448612828738135</v>
      </c>
      <c r="S26" s="10">
        <v>33.169538834951709</v>
      </c>
      <c r="T26" s="10">
        <v>63.279073993786433</v>
      </c>
      <c r="U26" s="10">
        <v>3.5513871712618652</v>
      </c>
      <c r="V26" s="10">
        <v>0</v>
      </c>
    </row>
    <row xmlns:x14ac="http://schemas.microsoft.com/office/spreadsheetml/2009/9/ac" r="27" s="191" customFormat="true" ht="12" x14ac:dyDescent="0.2">
      <c r="A27" s="189" t="s">
        <v>359</v>
      </c>
      <c r="B27" s="10">
        <v>2013</v>
      </c>
      <c r="C27" s="190" t="s">
        <v>362</v>
      </c>
      <c r="D27" s="10">
        <v>1519374</v>
      </c>
      <c r="E27" s="10">
        <v>100</v>
      </c>
      <c r="F27" s="10">
        <v>96.663802682202345</v>
      </c>
      <c r="G27" s="10">
        <v>94.394126105796204</v>
      </c>
      <c r="H27" s="10">
        <v>2.2696765764061411</v>
      </c>
      <c r="I27" s="10">
        <v>3.3361973177976552</v>
      </c>
      <c r="J27" s="10">
        <v>0</v>
      </c>
      <c r="K27" s="10">
        <v>100</v>
      </c>
      <c r="L27" s="10">
        <v>99.778246154371089</v>
      </c>
      <c r="M27" s="10">
        <v>93.855030862887361</v>
      </c>
      <c r="N27" s="10">
        <v>5.9232152914837286</v>
      </c>
      <c r="O27" s="10">
        <v>0.22175384562891051</v>
      </c>
      <c r="P27" s="10">
        <v>0</v>
      </c>
      <c r="Q27" s="10">
        <v>98.430000000000064</v>
      </c>
      <c r="R27" s="10">
        <v>96.672381545025985</v>
      </c>
      <c r="S27" s="10">
        <v>30.689077669902868</v>
      </c>
      <c r="T27" s="10">
        <v>65.983303875123113</v>
      </c>
      <c r="U27" s="10">
        <v>3.3276184549740151</v>
      </c>
      <c r="V27" s="10">
        <v>0</v>
      </c>
    </row>
    <row xmlns:x14ac="http://schemas.microsoft.com/office/spreadsheetml/2009/9/ac" r="28" s="191" customFormat="true" ht="12" x14ac:dyDescent="0.2">
      <c r="A28" s="189" t="s">
        <v>359</v>
      </c>
      <c r="B28" s="10">
        <v>2014</v>
      </c>
      <c r="C28" s="190" t="s">
        <v>362</v>
      </c>
      <c r="D28" s="10">
        <v>1536306</v>
      </c>
      <c r="E28" s="10">
        <v>100</v>
      </c>
      <c r="F28" s="10">
        <v>97.036312773250529</v>
      </c>
      <c r="G28" s="10">
        <v>95.227926413987461</v>
      </c>
      <c r="H28" s="10">
        <v>1.808386359263068</v>
      </c>
      <c r="I28" s="10">
        <v>2.9636872267494709</v>
      </c>
      <c r="J28" s="10">
        <v>0</v>
      </c>
      <c r="K28" s="10">
        <v>100</v>
      </c>
      <c r="L28" s="10">
        <v>99.749086342970273</v>
      </c>
      <c r="M28" s="10">
        <v>94.184919093851249</v>
      </c>
      <c r="N28" s="10">
        <v>5.5641672491190226</v>
      </c>
      <c r="O28" s="10">
        <v>0.25091365702972718</v>
      </c>
      <c r="P28" s="10">
        <v>0</v>
      </c>
      <c r="Q28" s="10">
        <v>99.095000000000027</v>
      </c>
      <c r="R28" s="10">
        <v>96.896150261313835</v>
      </c>
      <c r="S28" s="10">
        <v>28.208616504854039</v>
      </c>
      <c r="T28" s="10">
        <v>68.6875337564598</v>
      </c>
      <c r="U28" s="10">
        <v>3.103849738686165</v>
      </c>
      <c r="V28" s="10">
        <v>0</v>
      </c>
    </row>
    <row xmlns:x14ac="http://schemas.microsoft.com/office/spreadsheetml/2009/9/ac" r="29" s="191" customFormat="true" ht="12" x14ac:dyDescent="0.2">
      <c r="A29" s="189" t="s">
        <v>359</v>
      </c>
      <c r="B29" s="10">
        <v>2015</v>
      </c>
      <c r="C29" s="190" t="s">
        <v>362</v>
      </c>
      <c r="D29" s="10">
        <v>1557628</v>
      </c>
      <c r="E29" s="10">
        <v>100</v>
      </c>
      <c r="F29" s="10">
        <v>97.408822864298827</v>
      </c>
      <c r="G29" s="10">
        <v>96.061726722178946</v>
      </c>
      <c r="H29" s="10">
        <v>1.347096142119881</v>
      </c>
      <c r="I29" s="10">
        <v>2.591177135701173</v>
      </c>
      <c r="J29" s="10">
        <v>0</v>
      </c>
      <c r="K29" s="10">
        <v>100</v>
      </c>
      <c r="L29" s="10">
        <v>99.719926531569456</v>
      </c>
      <c r="M29" s="10">
        <v>94.514807324815024</v>
      </c>
      <c r="N29" s="10">
        <v>5.2051192067544321</v>
      </c>
      <c r="O29" s="10">
        <v>0.28007346843054393</v>
      </c>
      <c r="P29" s="10">
        <v>0</v>
      </c>
      <c r="Q29" s="10">
        <v>99.759999999999991</v>
      </c>
      <c r="R29" s="10">
        <v>97.119918977601685</v>
      </c>
      <c r="S29" s="10">
        <v>25.728155339806111</v>
      </c>
      <c r="T29" s="10">
        <v>71.391763637795577</v>
      </c>
      <c r="U29" s="10">
        <v>2.8800810223983149</v>
      </c>
      <c r="V29" s="10">
        <v>0</v>
      </c>
    </row>
    <row xmlns:x14ac="http://schemas.microsoft.com/office/spreadsheetml/2009/9/ac" r="30" s="191" customFormat="true" ht="12" x14ac:dyDescent="0.2">
      <c r="A30" s="189" t="s">
        <v>359</v>
      </c>
      <c r="B30" s="10">
        <v>2016</v>
      </c>
      <c r="C30" s="190" t="s">
        <v>362</v>
      </c>
      <c r="D30" s="10">
        <v>1583099</v>
      </c>
      <c r="E30" s="10">
        <v>100</v>
      </c>
      <c r="F30" s="10">
        <v>97.781332955347011</v>
      </c>
      <c r="G30" s="10">
        <v>96.895527030370204</v>
      </c>
      <c r="H30" s="10">
        <v>0.88580592497680755</v>
      </c>
      <c r="I30" s="10">
        <v>2.2186670446529888</v>
      </c>
      <c r="J30" s="10">
        <v>0</v>
      </c>
      <c r="K30" s="10">
        <v>100</v>
      </c>
      <c r="L30" s="10">
        <v>99.690766720168654</v>
      </c>
      <c r="M30" s="10">
        <v>94.844695555778799</v>
      </c>
      <c r="N30" s="10">
        <v>4.8460711643898549</v>
      </c>
      <c r="O30" s="10">
        <v>0.30923327983134641</v>
      </c>
      <c r="P30" s="10">
        <v>0</v>
      </c>
      <c r="Q30" s="10">
        <v>100</v>
      </c>
      <c r="R30" s="10">
        <v>97.343687693889535</v>
      </c>
      <c r="S30" s="10">
        <v>23.247694174757271</v>
      </c>
      <c r="T30" s="10">
        <v>74.095993519132264</v>
      </c>
      <c r="U30" s="10">
        <v>2.6563123061104652</v>
      </c>
      <c r="V30" s="10">
        <v>0</v>
      </c>
    </row>
    <row xmlns:x14ac="http://schemas.microsoft.com/office/spreadsheetml/2009/9/ac" r="31" s="191" customFormat="true" ht="12" x14ac:dyDescent="0.2">
      <c r="A31" s="189" t="s">
        <v>359</v>
      </c>
      <c r="B31" s="10">
        <v>2017</v>
      </c>
      <c r="C31" s="190" t="s">
        <v>362</v>
      </c>
      <c r="D31" s="10">
        <v>1608591</v>
      </c>
      <c r="E31" s="10">
        <v>100</v>
      </c>
      <c r="F31" s="10">
        <v>98.153843046395195</v>
      </c>
      <c r="G31" s="10">
        <v>97.729327338561689</v>
      </c>
      <c r="H31" s="10">
        <v>0.42451570783350689</v>
      </c>
      <c r="I31" s="10">
        <v>1.846156953604805</v>
      </c>
      <c r="J31" s="10">
        <v>0</v>
      </c>
      <c r="K31" s="10">
        <v>100</v>
      </c>
      <c r="L31" s="10">
        <v>99.661606908767851</v>
      </c>
      <c r="M31" s="10">
        <v>95.174583786742687</v>
      </c>
      <c r="N31" s="10">
        <v>4.487023122025164</v>
      </c>
      <c r="O31" s="10">
        <v>0.33839309123214889</v>
      </c>
      <c r="P31" s="10">
        <v>0</v>
      </c>
      <c r="Q31" s="10">
        <v>100</v>
      </c>
      <c r="R31" s="10">
        <v>97.567456410177385</v>
      </c>
      <c r="S31" s="10">
        <v>20.767233009708431</v>
      </c>
      <c r="T31" s="10">
        <v>76.800223400468951</v>
      </c>
      <c r="U31" s="10">
        <v>2.4325435898226151</v>
      </c>
      <c r="V31" s="10">
        <v>0</v>
      </c>
    </row>
    <row xmlns:x14ac="http://schemas.microsoft.com/office/spreadsheetml/2009/9/ac" r="32" s="191" customFormat="true" ht="12" x14ac:dyDescent="0.2">
      <c r="A32" s="189" t="s">
        <v>359</v>
      </c>
      <c r="B32" s="10">
        <v>2018</v>
      </c>
      <c r="C32" s="190" t="s">
        <v>362</v>
      </c>
      <c r="D32" s="10">
        <v>1641713</v>
      </c>
      <c r="E32" s="10">
        <v>100</v>
      </c>
      <c r="F32" s="10">
        <v>98.526353137443493</v>
      </c>
      <c r="G32" s="10">
        <v>98.526353137443493</v>
      </c>
      <c r="H32" s="10">
        <v>0</v>
      </c>
      <c r="I32" s="10">
        <v>1.4736468625565069</v>
      </c>
      <c r="J32" s="10">
        <v>0</v>
      </c>
      <c r="K32" s="10">
        <v>100</v>
      </c>
      <c r="L32" s="10">
        <v>99.632447097367034</v>
      </c>
      <c r="M32" s="10">
        <v>95.504472017706462</v>
      </c>
      <c r="N32" s="10">
        <v>4.1279750796605734</v>
      </c>
      <c r="O32" s="10">
        <v>0.36755290263296558</v>
      </c>
      <c r="P32" s="10">
        <v>0</v>
      </c>
      <c r="Q32" s="10">
        <v>100</v>
      </c>
      <c r="R32" s="10">
        <v>97.791225126465235</v>
      </c>
      <c r="S32" s="10">
        <v>20.767233009708431</v>
      </c>
      <c r="T32" s="10">
        <v>77.023992116756801</v>
      </c>
      <c r="U32" s="10">
        <v>2.208774873534765</v>
      </c>
      <c r="V32" s="10">
        <v>0</v>
      </c>
    </row>
    <row xmlns:x14ac="http://schemas.microsoft.com/office/spreadsheetml/2009/9/ac" r="33" s="191" customFormat="true" ht="12" x14ac:dyDescent="0.2">
      <c r="A33" s="189" t="s">
        <v>359</v>
      </c>
      <c r="B33" s="10">
        <v>2019</v>
      </c>
      <c r="C33" s="190" t="s">
        <v>362</v>
      </c>
      <c r="D33" s="10">
        <v>1677037</v>
      </c>
      <c r="E33" s="10">
        <v>100</v>
      </c>
      <c r="F33" s="10">
        <v>98.898863228491678</v>
      </c>
      <c r="G33" s="10">
        <v>98.898863228491678</v>
      </c>
      <c r="H33" s="10">
        <v>0</v>
      </c>
      <c r="I33" s="10">
        <v>1.101136771508322</v>
      </c>
      <c r="J33" s="10">
        <v>0</v>
      </c>
      <c r="K33" s="10">
        <v>100</v>
      </c>
      <c r="L33" s="10">
        <v>99.603287285966218</v>
      </c>
      <c r="M33" s="10">
        <v>95.834360248670237</v>
      </c>
      <c r="N33" s="10">
        <v>3.7689270372959811</v>
      </c>
      <c r="O33" s="10">
        <v>0.39671271403378228</v>
      </c>
      <c r="P33" s="10">
        <v>0</v>
      </c>
      <c r="Q33" s="10">
        <v>100</v>
      </c>
      <c r="R33" s="10">
        <v>98.014993842753086</v>
      </c>
      <c r="S33" s="10">
        <v>20.767233009708431</v>
      </c>
      <c r="T33" s="10">
        <v>77.247760833044651</v>
      </c>
      <c r="U33" s="10">
        <v>1.985006157246914</v>
      </c>
      <c r="V33" s="10">
        <v>0</v>
      </c>
    </row>
    <row xmlns:x14ac="http://schemas.microsoft.com/office/spreadsheetml/2009/9/ac" r="34" s="191" customFormat="true" ht="12" x14ac:dyDescent="0.2">
      <c r="A34" s="189" t="s">
        <v>359</v>
      </c>
      <c r="B34" s="10">
        <v>2020</v>
      </c>
      <c r="C34" s="190" t="s">
        <v>362</v>
      </c>
      <c r="D34" s="10">
        <v>1715256</v>
      </c>
      <c r="E34" s="10">
        <v>100</v>
      </c>
      <c r="F34" s="10">
        <v>99.271373319539975</v>
      </c>
      <c r="G34" s="10">
        <v>99.271373319539975</v>
      </c>
      <c r="H34" s="10">
        <v>0</v>
      </c>
      <c r="I34" s="10">
        <v>0.72862668046002455</v>
      </c>
      <c r="J34" s="10">
        <v>0</v>
      </c>
      <c r="K34" s="10">
        <v>100</v>
      </c>
      <c r="L34" s="10">
        <v>99.574127474565415</v>
      </c>
      <c r="M34" s="10">
        <v>96.164248479634125</v>
      </c>
      <c r="N34" s="10">
        <v>3.4098789949312902</v>
      </c>
      <c r="O34" s="10">
        <v>0.42587252543458481</v>
      </c>
      <c r="P34" s="10">
        <v>0</v>
      </c>
      <c r="Q34" s="10">
        <v>100</v>
      </c>
      <c r="R34" s="10">
        <v>98.238762559040936</v>
      </c>
      <c r="S34" s="10">
        <v>20.767233009708431</v>
      </c>
      <c r="T34" s="10">
        <v>77.471529549332502</v>
      </c>
      <c r="U34" s="10">
        <v>1.7612374409590641</v>
      </c>
      <c r="V34" s="10">
        <v>0</v>
      </c>
    </row>
    <row xmlns:x14ac="http://schemas.microsoft.com/office/spreadsheetml/2009/9/ac" r="35" s="191" customFormat="true" ht="12" x14ac:dyDescent="0.2">
      <c r="A35" s="189" t="s">
        <v>359</v>
      </c>
      <c r="B35" s="10">
        <v>2021</v>
      </c>
      <c r="C35" s="190" t="s">
        <v>362</v>
      </c>
      <c r="D35" s="10">
        <v>1752662</v>
      </c>
      <c r="E35" s="10">
        <v>100</v>
      </c>
      <c r="F35" s="10">
        <v>99.64388341058816</v>
      </c>
      <c r="G35" s="10">
        <v>99.64388341058816</v>
      </c>
      <c r="H35" s="10">
        <v>0</v>
      </c>
      <c r="I35" s="10">
        <v>0.35611658941184032</v>
      </c>
      <c r="J35" s="10">
        <v>0</v>
      </c>
      <c r="K35" s="10">
        <v>100</v>
      </c>
      <c r="L35" s="10">
        <v>99.544967663164599</v>
      </c>
      <c r="M35" s="10">
        <v>96.4941367105979</v>
      </c>
      <c r="N35" s="10">
        <v>3.0508309525666988</v>
      </c>
      <c r="O35" s="10">
        <v>0.45503233683540151</v>
      </c>
      <c r="P35" s="10">
        <v>0</v>
      </c>
      <c r="Q35" s="10">
        <v>100</v>
      </c>
      <c r="R35" s="10">
        <v>98.462531275328786</v>
      </c>
      <c r="S35" s="10">
        <v>20.767233009708431</v>
      </c>
      <c r="T35" s="10">
        <v>77.695298265620352</v>
      </c>
      <c r="U35" s="10">
        <v>1.537468724671214</v>
      </c>
      <c r="V35" s="10">
        <v>0</v>
      </c>
    </row>
    <row xmlns:x14ac="http://schemas.microsoft.com/office/spreadsheetml/2009/9/ac" r="36" s="191" customFormat="true" ht="12" x14ac:dyDescent="0.2">
      <c r="A36" s="189" t="s">
        <v>359</v>
      </c>
      <c r="B36" s="10">
        <v>2022</v>
      </c>
      <c r="C36" s="190" t="s">
        <v>362</v>
      </c>
      <c r="D36" s="10">
        <v>1787656</v>
      </c>
      <c r="E36" s="10">
        <v>100</v>
      </c>
      <c r="F36" s="10">
        <v>100</v>
      </c>
      <c r="G36" s="10">
        <v>100</v>
      </c>
      <c r="H36" s="10">
        <v>0</v>
      </c>
      <c r="I36" s="10">
        <v>0</v>
      </c>
      <c r="J36" s="10">
        <v>0</v>
      </c>
      <c r="K36" s="10">
        <v>100</v>
      </c>
      <c r="L36" s="10">
        <v>99.515807851763782</v>
      </c>
      <c r="M36" s="10">
        <v>96.824024941561674</v>
      </c>
      <c r="N36" s="10">
        <v>2.6917829102021069</v>
      </c>
      <c r="O36" s="10">
        <v>0.48419214823621809</v>
      </c>
      <c r="P36" s="10">
        <v>0</v>
      </c>
      <c r="Q36" s="10">
        <v>100</v>
      </c>
      <c r="R36" s="10">
        <v>98.686299991616636</v>
      </c>
      <c r="S36" s="10"/>
      <c r="T36" s="10"/>
      <c r="U36" s="10">
        <v>1.3137000083833641</v>
      </c>
      <c r="V36" s="10">
        <v>98.686299991616636</v>
      </c>
    </row>
    <row xmlns:x14ac="http://schemas.microsoft.com/office/spreadsheetml/2009/9/ac" r="37" s="191" customFormat="true" ht="12" x14ac:dyDescent="0.2">
      <c r="A37" s="189" t="s">
        <v>359</v>
      </c>
      <c r="B37" s="10">
        <v>2023</v>
      </c>
      <c r="C37" s="190" t="s">
        <v>362</v>
      </c>
      <c r="D37" s="10">
        <v>1765152</v>
      </c>
      <c r="E37" s="10">
        <v>100</v>
      </c>
      <c r="F37" s="10">
        <v>100</v>
      </c>
      <c r="G37" s="10">
        <v>100</v>
      </c>
      <c r="H37" s="10">
        <v>0</v>
      </c>
      <c r="I37" s="10">
        <v>0</v>
      </c>
      <c r="J37" s="10">
        <v>0</v>
      </c>
      <c r="K37" s="10">
        <v>100</v>
      </c>
      <c r="L37" s="10">
        <v>99.486648040362979</v>
      </c>
      <c r="M37" s="10">
        <v>97.153913172525563</v>
      </c>
      <c r="N37" s="10">
        <v>2.332734867837416</v>
      </c>
      <c r="O37" s="10">
        <v>0.51335195963702063</v>
      </c>
      <c r="P37" s="10">
        <v>0</v>
      </c>
      <c r="Q37" s="10">
        <v>100</v>
      </c>
      <c r="R37" s="10">
        <v>98.910068707904486</v>
      </c>
      <c r="S37" s="10"/>
      <c r="T37" s="10"/>
      <c r="U37" s="10">
        <v>1.089931292095514</v>
      </c>
      <c r="V37" s="10">
        <v>98.910068707904486</v>
      </c>
    </row>
    <row xmlns:x14ac="http://schemas.microsoft.com/office/spreadsheetml/2009/9/ac" r="38" s="191" customFormat="true" ht="12" x14ac:dyDescent="0.2">
      <c r="A38" s="189" t="s">
        <v>359</v>
      </c>
      <c r="B38" s="10">
        <v>2024</v>
      </c>
      <c r="C38" s="190" t="s">
        <v>362</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1" customFormat="true" ht="12" x14ac:dyDescent="0.2">
      <c r="A39" s="189" t="s">
        <v>359</v>
      </c>
      <c r="B39" s="10">
        <v>2025</v>
      </c>
      <c r="C39" s="190" t="s">
        <v>362</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1" customFormat="true" ht="12" x14ac:dyDescent="0.2">
      <c r="A40" s="189" t="s">
        <v>359</v>
      </c>
      <c r="B40" s="10">
        <v>2026</v>
      </c>
      <c r="C40" s="190" t="s">
        <v>362</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1" customFormat="true" ht="12" x14ac:dyDescent="0.2">
      <c r="A41" s="189" t="s">
        <v>359</v>
      </c>
      <c r="B41" s="10">
        <v>2027</v>
      </c>
      <c r="C41" s="190" t="s">
        <v>362</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1" customFormat="true" ht="12" x14ac:dyDescent="0.2">
      <c r="A42" s="189" t="s">
        <v>359</v>
      </c>
      <c r="B42" s="10">
        <v>2028</v>
      </c>
      <c r="C42" s="190" t="s">
        <v>362</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1" customFormat="true" ht="12" x14ac:dyDescent="0.2">
      <c r="A43" s="189" t="s">
        <v>359</v>
      </c>
      <c r="B43" s="10">
        <v>2029</v>
      </c>
      <c r="C43" s="190" t="s">
        <v>362</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1" customFormat="true" ht="12" x14ac:dyDescent="0.2">
      <c r="A44" s="189" t="s">
        <v>359</v>
      </c>
      <c r="B44" s="10">
        <v>2030</v>
      </c>
      <c r="C44" s="190" t="s">
        <v>362</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1" customFormat="true" ht="12" x14ac:dyDescent="0.2">
      <c r="A45" s="189" t="s">
        <v>359</v>
      </c>
      <c r="B45" s="10">
        <v>2000</v>
      </c>
      <c r="C45" s="190" t="s">
        <v>363</v>
      </c>
      <c r="D45" s="10">
        <v>892170.20765220653</v>
      </c>
      <c r="E45" s="10">
        <v>100</v>
      </c>
      <c r="F45" s="10">
        <v>99.947499999999991</v>
      </c>
      <c r="G45" s="10"/>
      <c r="H45" s="10"/>
      <c r="I45" s="10">
        <v>5.2500000000009088E-2</v>
      </c>
      <c r="J45" s="10">
        <v>99.947499999999991</v>
      </c>
      <c r="K45" s="10">
        <v>100</v>
      </c>
      <c r="L45" s="10">
        <v>100</v>
      </c>
      <c r="M45" s="10"/>
      <c r="N45" s="10"/>
      <c r="O45" s="10">
        <v>0</v>
      </c>
      <c r="P45" s="10">
        <v>100</v>
      </c>
      <c r="Q45" s="10"/>
      <c r="R45" s="10"/>
      <c r="S45" s="10"/>
      <c r="T45" s="10"/>
      <c r="U45" s="10"/>
      <c r="V45" s="10">
        <v>100</v>
      </c>
    </row>
    <row xmlns:x14ac="http://schemas.microsoft.com/office/spreadsheetml/2009/9/ac" r="46" s="191" customFormat="true" ht="12" x14ac:dyDescent="0.2">
      <c r="A46" s="189" t="s">
        <v>359</v>
      </c>
      <c r="B46" s="10">
        <v>2001</v>
      </c>
      <c r="C46" s="190" t="s">
        <v>363</v>
      </c>
      <c r="D46" s="10">
        <v>921747.45035713201</v>
      </c>
      <c r="E46" s="10">
        <v>100</v>
      </c>
      <c r="F46" s="10">
        <v>99.947499999999991</v>
      </c>
      <c r="G46" s="10"/>
      <c r="H46" s="10"/>
      <c r="I46" s="10">
        <v>5.2500000000009088E-2</v>
      </c>
      <c r="J46" s="10">
        <v>99.947499999999991</v>
      </c>
      <c r="K46" s="10">
        <v>100</v>
      </c>
      <c r="L46" s="10">
        <v>100</v>
      </c>
      <c r="M46" s="10"/>
      <c r="N46" s="10"/>
      <c r="O46" s="10">
        <v>0</v>
      </c>
      <c r="P46" s="10">
        <v>100</v>
      </c>
      <c r="Q46" s="10"/>
      <c r="R46" s="10"/>
      <c r="S46" s="10"/>
      <c r="T46" s="10"/>
      <c r="U46" s="10"/>
      <c r="V46" s="10">
        <v>100</v>
      </c>
    </row>
    <row xmlns:x14ac="http://schemas.microsoft.com/office/spreadsheetml/2009/9/ac" r="47" s="191" customFormat="true" ht="12" x14ac:dyDescent="0.2">
      <c r="A47" s="189" t="s">
        <v>359</v>
      </c>
      <c r="B47" s="10">
        <v>2002</v>
      </c>
      <c r="C47" s="190" t="s">
        <v>363</v>
      </c>
      <c r="D47" s="10">
        <v>946649.87816467287</v>
      </c>
      <c r="E47" s="10">
        <v>100</v>
      </c>
      <c r="F47" s="10">
        <v>99.947499999999991</v>
      </c>
      <c r="G47" s="10"/>
      <c r="H47" s="10"/>
      <c r="I47" s="10">
        <v>5.2500000000009088E-2</v>
      </c>
      <c r="J47" s="10">
        <v>99.947499999999991</v>
      </c>
      <c r="K47" s="10">
        <v>100</v>
      </c>
      <c r="L47" s="10">
        <v>100</v>
      </c>
      <c r="M47" s="10"/>
      <c r="N47" s="10"/>
      <c r="O47" s="10">
        <v>0</v>
      </c>
      <c r="P47" s="10">
        <v>100</v>
      </c>
      <c r="Q47" s="10"/>
      <c r="R47" s="10"/>
      <c r="S47" s="10"/>
      <c r="T47" s="10"/>
      <c r="U47" s="10"/>
      <c r="V47" s="10">
        <v>100</v>
      </c>
    </row>
    <row xmlns:x14ac="http://schemas.microsoft.com/office/spreadsheetml/2009/9/ac" r="48" s="191" customFormat="true" ht="12" x14ac:dyDescent="0.2">
      <c r="A48" s="189" t="s">
        <v>359</v>
      </c>
      <c r="B48" s="10">
        <v>2003</v>
      </c>
      <c r="C48" s="190" t="s">
        <v>363</v>
      </c>
      <c r="D48" s="10">
        <v>968586.33949813852</v>
      </c>
      <c r="E48" s="10">
        <v>100</v>
      </c>
      <c r="F48" s="10">
        <v>99.947499999999991</v>
      </c>
      <c r="G48" s="10"/>
      <c r="H48" s="10"/>
      <c r="I48" s="10">
        <v>5.2500000000009088E-2</v>
      </c>
      <c r="J48" s="10">
        <v>99.947499999999991</v>
      </c>
      <c r="K48" s="10">
        <v>100</v>
      </c>
      <c r="L48" s="10">
        <v>100</v>
      </c>
      <c r="M48" s="10"/>
      <c r="N48" s="10"/>
      <c r="O48" s="10">
        <v>0</v>
      </c>
      <c r="P48" s="10">
        <v>100</v>
      </c>
      <c r="Q48" s="10"/>
      <c r="R48" s="10"/>
      <c r="S48" s="10"/>
      <c r="T48" s="10"/>
      <c r="U48" s="10"/>
      <c r="V48" s="10">
        <v>100</v>
      </c>
    </row>
    <row xmlns:x14ac="http://schemas.microsoft.com/office/spreadsheetml/2009/9/ac" r="49" s="191" customFormat="true" ht="12" x14ac:dyDescent="0.2">
      <c r="A49" s="189" t="s">
        <v>359</v>
      </c>
      <c r="B49" s="10">
        <v>2004</v>
      </c>
      <c r="C49" s="190" t="s">
        <v>363</v>
      </c>
      <c r="D49" s="10">
        <v>989432.5265304565</v>
      </c>
      <c r="E49" s="10">
        <v>100</v>
      </c>
      <c r="F49" s="10">
        <v>99.947499999999991</v>
      </c>
      <c r="G49" s="10"/>
      <c r="H49" s="10"/>
      <c r="I49" s="10">
        <v>5.2500000000009088E-2</v>
      </c>
      <c r="J49" s="10">
        <v>99.947499999999991</v>
      </c>
      <c r="K49" s="10">
        <v>100</v>
      </c>
      <c r="L49" s="10">
        <v>100</v>
      </c>
      <c r="M49" s="10"/>
      <c r="N49" s="10"/>
      <c r="O49" s="10">
        <v>0</v>
      </c>
      <c r="P49" s="10">
        <v>100</v>
      </c>
      <c r="Q49" s="10"/>
      <c r="R49" s="10"/>
      <c r="S49" s="10"/>
      <c r="T49" s="10"/>
      <c r="U49" s="10"/>
      <c r="V49" s="10">
        <v>100</v>
      </c>
    </row>
    <row xmlns:x14ac="http://schemas.microsoft.com/office/spreadsheetml/2009/9/ac" r="50" s="191" customFormat="true" ht="12" x14ac:dyDescent="0.2">
      <c r="A50" s="189" t="s">
        <v>359</v>
      </c>
      <c r="B50" s="10">
        <v>2005</v>
      </c>
      <c r="C50" s="190" t="s">
        <v>363</v>
      </c>
      <c r="D50" s="10">
        <v>1009609.460592041</v>
      </c>
      <c r="E50" s="10">
        <v>100</v>
      </c>
      <c r="F50" s="10">
        <v>99.947499999999991</v>
      </c>
      <c r="G50" s="10">
        <v>93.964055994929822</v>
      </c>
      <c r="H50" s="10">
        <v>5.9834440050701687</v>
      </c>
      <c r="I50" s="10">
        <v>5.2500000000009088E-2</v>
      </c>
      <c r="J50" s="10">
        <v>0</v>
      </c>
      <c r="K50" s="10">
        <v>100</v>
      </c>
      <c r="L50" s="10">
        <v>100</v>
      </c>
      <c r="M50" s="10">
        <v>78.764285714285705</v>
      </c>
      <c r="N50" s="10">
        <v>21.235714285714291</v>
      </c>
      <c r="O50" s="10">
        <v>0</v>
      </c>
      <c r="P50" s="10">
        <v>0</v>
      </c>
      <c r="Q50" s="10">
        <v>94.149999999999864</v>
      </c>
      <c r="R50" s="10">
        <v>94.149999999999864</v>
      </c>
      <c r="S50" s="10">
        <v>33.625615763547103</v>
      </c>
      <c r="T50" s="10">
        <v>60.524384236452761</v>
      </c>
      <c r="U50" s="10">
        <v>5.8500000000001364</v>
      </c>
      <c r="V50" s="10">
        <v>0</v>
      </c>
    </row>
    <row xmlns:x14ac="http://schemas.microsoft.com/office/spreadsheetml/2009/9/ac" r="51" s="191" customFormat="true" ht="12" x14ac:dyDescent="0.2">
      <c r="A51" s="189" t="s">
        <v>359</v>
      </c>
      <c r="B51" s="10">
        <v>2006</v>
      </c>
      <c r="C51" s="190" t="s">
        <v>363</v>
      </c>
      <c r="D51" s="10">
        <v>1029680.9605627439</v>
      </c>
      <c r="E51" s="10">
        <v>100</v>
      </c>
      <c r="F51" s="10">
        <v>99.947499999999991</v>
      </c>
      <c r="G51" s="10">
        <v>93.964055994929822</v>
      </c>
      <c r="H51" s="10">
        <v>5.9834440050701687</v>
      </c>
      <c r="I51" s="10">
        <v>5.2500000000009088E-2</v>
      </c>
      <c r="J51" s="10">
        <v>0</v>
      </c>
      <c r="K51" s="10">
        <v>100</v>
      </c>
      <c r="L51" s="10">
        <v>100</v>
      </c>
      <c r="M51" s="10">
        <v>78.764285714285705</v>
      </c>
      <c r="N51" s="10">
        <v>21.235714285714291</v>
      </c>
      <c r="O51" s="10">
        <v>0</v>
      </c>
      <c r="P51" s="10">
        <v>0</v>
      </c>
      <c r="Q51" s="10">
        <v>94.149999999999864</v>
      </c>
      <c r="R51" s="10">
        <v>94.149999999999864</v>
      </c>
      <c r="S51" s="10">
        <v>33.625615763547103</v>
      </c>
      <c r="T51" s="10">
        <v>60.524384236452761</v>
      </c>
      <c r="U51" s="10">
        <v>5.8500000000001364</v>
      </c>
      <c r="V51" s="10">
        <v>0</v>
      </c>
    </row>
    <row xmlns:x14ac="http://schemas.microsoft.com/office/spreadsheetml/2009/9/ac" r="52" s="191" customFormat="true" ht="12" x14ac:dyDescent="0.2">
      <c r="A52" s="189" t="s">
        <v>359</v>
      </c>
      <c r="B52" s="10">
        <v>2007</v>
      </c>
      <c r="C52" s="190" t="s">
        <v>363</v>
      </c>
      <c r="D52" s="10">
        <v>1049718.2139706421</v>
      </c>
      <c r="E52" s="10">
        <v>100</v>
      </c>
      <c r="F52" s="10">
        <v>99.947499999999991</v>
      </c>
      <c r="G52" s="10">
        <v>93.964055994929822</v>
      </c>
      <c r="H52" s="10">
        <v>5.9834440050701687</v>
      </c>
      <c r="I52" s="10">
        <v>5.2500000000009088E-2</v>
      </c>
      <c r="J52" s="10">
        <v>0</v>
      </c>
      <c r="K52" s="10">
        <v>100</v>
      </c>
      <c r="L52" s="10">
        <v>100</v>
      </c>
      <c r="M52" s="10">
        <v>78.764285714285705</v>
      </c>
      <c r="N52" s="10">
        <v>21.235714285714291</v>
      </c>
      <c r="O52" s="10">
        <v>0</v>
      </c>
      <c r="P52" s="10">
        <v>0</v>
      </c>
      <c r="Q52" s="10">
        <v>94.149999999999864</v>
      </c>
      <c r="R52" s="10">
        <v>94.149999999999864</v>
      </c>
      <c r="S52" s="10">
        <v>33.625615763547103</v>
      </c>
      <c r="T52" s="10">
        <v>60.524384236452761</v>
      </c>
      <c r="U52" s="10">
        <v>5.8500000000001364</v>
      </c>
      <c r="V52" s="10">
        <v>0</v>
      </c>
    </row>
    <row xmlns:x14ac="http://schemas.microsoft.com/office/spreadsheetml/2009/9/ac" r="53" s="191" customFormat="true" ht="12" x14ac:dyDescent="0.2">
      <c r="A53" s="189" t="s">
        <v>359</v>
      </c>
      <c r="B53" s="10">
        <v>2008</v>
      </c>
      <c r="C53" s="190" t="s">
        <v>363</v>
      </c>
      <c r="D53" s="10">
        <v>1068323.299622955</v>
      </c>
      <c r="E53" s="10">
        <v>100</v>
      </c>
      <c r="F53" s="10">
        <v>99.947499999999991</v>
      </c>
      <c r="G53" s="10">
        <v>93.964055994929822</v>
      </c>
      <c r="H53" s="10">
        <v>5.9834440050701687</v>
      </c>
      <c r="I53" s="10">
        <v>5.2500000000009088E-2</v>
      </c>
      <c r="J53" s="10">
        <v>0</v>
      </c>
      <c r="K53" s="10">
        <v>100</v>
      </c>
      <c r="L53" s="10">
        <v>100</v>
      </c>
      <c r="M53" s="10">
        <v>78.764285714285705</v>
      </c>
      <c r="N53" s="10">
        <v>21.235714285714291</v>
      </c>
      <c r="O53" s="10">
        <v>0</v>
      </c>
      <c r="P53" s="10">
        <v>0</v>
      </c>
      <c r="Q53" s="10">
        <v>94.149999999999864</v>
      </c>
      <c r="R53" s="10">
        <v>94.149999999999864</v>
      </c>
      <c r="S53" s="10">
        <v>33.625615763547103</v>
      </c>
      <c r="T53" s="10">
        <v>60.524384236452761</v>
      </c>
      <c r="U53" s="10">
        <v>5.8500000000001364</v>
      </c>
      <c r="V53" s="10">
        <v>0</v>
      </c>
    </row>
    <row xmlns:x14ac="http://schemas.microsoft.com/office/spreadsheetml/2009/9/ac" r="54" s="191" customFormat="true" ht="12" x14ac:dyDescent="0.2">
      <c r="A54" s="189" t="s">
        <v>359</v>
      </c>
      <c r="B54" s="10">
        <v>2009</v>
      </c>
      <c r="C54" s="190" t="s">
        <v>363</v>
      </c>
      <c r="D54" s="10">
        <v>1083365.169374085</v>
      </c>
      <c r="E54" s="10">
        <v>100</v>
      </c>
      <c r="F54" s="10">
        <v>99.947499999999991</v>
      </c>
      <c r="G54" s="10">
        <v>93.964055994929822</v>
      </c>
      <c r="H54" s="10">
        <v>5.9834440050701687</v>
      </c>
      <c r="I54" s="10">
        <v>5.2500000000009088E-2</v>
      </c>
      <c r="J54" s="10">
        <v>0</v>
      </c>
      <c r="K54" s="10">
        <v>100</v>
      </c>
      <c r="L54" s="10">
        <v>100</v>
      </c>
      <c r="M54" s="10">
        <v>78.764285714285705</v>
      </c>
      <c r="N54" s="10">
        <v>21.235714285714291</v>
      </c>
      <c r="O54" s="10">
        <v>0</v>
      </c>
      <c r="P54" s="10">
        <v>0</v>
      </c>
      <c r="Q54" s="10">
        <v>94.149999999999864</v>
      </c>
      <c r="R54" s="10">
        <v>94.149999999999864</v>
      </c>
      <c r="S54" s="10">
        <v>33.625615763547103</v>
      </c>
      <c r="T54" s="10">
        <v>60.524384236452761</v>
      </c>
      <c r="U54" s="10">
        <v>5.8500000000001364</v>
      </c>
      <c r="V54" s="10">
        <v>0</v>
      </c>
    </row>
    <row xmlns:x14ac="http://schemas.microsoft.com/office/spreadsheetml/2009/9/ac" r="55" s="191" customFormat="true" ht="12" x14ac:dyDescent="0.2">
      <c r="A55" s="189" t="s">
        <v>359</v>
      </c>
      <c r="B55" s="10">
        <v>2010</v>
      </c>
      <c r="C55" s="190" t="s">
        <v>363</v>
      </c>
      <c r="D55" s="10">
        <v>1097276.952939301</v>
      </c>
      <c r="E55" s="10">
        <v>100</v>
      </c>
      <c r="F55" s="10">
        <v>99.548749999999927</v>
      </c>
      <c r="G55" s="10">
        <v>91.97333073469099</v>
      </c>
      <c r="H55" s="10">
        <v>7.5754192653089376</v>
      </c>
      <c r="I55" s="10">
        <v>0.45125000000007282</v>
      </c>
      <c r="J55" s="10">
        <v>0</v>
      </c>
      <c r="K55" s="10">
        <v>100</v>
      </c>
      <c r="L55" s="10">
        <v>100</v>
      </c>
      <c r="M55" s="10">
        <v>78.732142857142847</v>
      </c>
      <c r="N55" s="10">
        <v>21.267857142857149</v>
      </c>
      <c r="O55" s="10">
        <v>0</v>
      </c>
      <c r="P55" s="10">
        <v>0</v>
      </c>
      <c r="Q55" s="10">
        <v>95.125</v>
      </c>
      <c r="R55" s="10">
        <v>95.125</v>
      </c>
      <c r="S55" s="10">
        <v>30.812807881773551</v>
      </c>
      <c r="T55" s="10">
        <v>64.312192118226449</v>
      </c>
      <c r="U55" s="10">
        <v>4.875</v>
      </c>
      <c r="V55" s="10">
        <v>0</v>
      </c>
    </row>
    <row xmlns:x14ac="http://schemas.microsoft.com/office/spreadsheetml/2009/9/ac" r="56" s="191" customFormat="true" ht="12" x14ac:dyDescent="0.2">
      <c r="A56" s="189" t="s">
        <v>359</v>
      </c>
      <c r="B56" s="10">
        <v>2011</v>
      </c>
      <c r="C56" s="190" t="s">
        <v>363</v>
      </c>
      <c r="D56" s="10">
        <v>1110367.7007084661</v>
      </c>
      <c r="E56" s="10">
        <v>100</v>
      </c>
      <c r="F56" s="10">
        <v>99.149999999999977</v>
      </c>
      <c r="G56" s="10">
        <v>89.982605474452157</v>
      </c>
      <c r="H56" s="10">
        <v>9.1673945255478202</v>
      </c>
      <c r="I56" s="10">
        <v>0.85000000000002274</v>
      </c>
      <c r="J56" s="10">
        <v>0</v>
      </c>
      <c r="K56" s="10">
        <v>100</v>
      </c>
      <c r="L56" s="10">
        <v>100</v>
      </c>
      <c r="M56" s="10">
        <v>78.699999999999989</v>
      </c>
      <c r="N56" s="10">
        <v>21.300000000000011</v>
      </c>
      <c r="O56" s="10">
        <v>0</v>
      </c>
      <c r="P56" s="10">
        <v>0</v>
      </c>
      <c r="Q56" s="10">
        <v>96.099999999999909</v>
      </c>
      <c r="R56" s="10">
        <v>95.5</v>
      </c>
      <c r="S56" s="10">
        <v>28</v>
      </c>
      <c r="T56" s="10">
        <v>67.5</v>
      </c>
      <c r="U56" s="10">
        <v>4.5</v>
      </c>
      <c r="V56" s="10">
        <v>0</v>
      </c>
    </row>
    <row xmlns:x14ac="http://schemas.microsoft.com/office/spreadsheetml/2009/9/ac" r="57" s="191" customFormat="true" ht="12" x14ac:dyDescent="0.2">
      <c r="A57" s="189" t="s">
        <v>359</v>
      </c>
      <c r="B57" s="10">
        <v>2012</v>
      </c>
      <c r="C57" s="190" t="s">
        <v>363</v>
      </c>
      <c r="D57" s="10">
        <v>1123162.2528497309</v>
      </c>
      <c r="E57" s="10">
        <v>100</v>
      </c>
      <c r="F57" s="10">
        <v>98.751249999999914</v>
      </c>
      <c r="G57" s="10">
        <v>87.991880214213325</v>
      </c>
      <c r="H57" s="10">
        <v>10.759369785786591</v>
      </c>
      <c r="I57" s="10">
        <v>1.248750000000086</v>
      </c>
      <c r="J57" s="10">
        <v>0</v>
      </c>
      <c r="K57" s="10">
        <v>100</v>
      </c>
      <c r="L57" s="10">
        <v>100</v>
      </c>
      <c r="M57" s="10">
        <v>78.66785714285713</v>
      </c>
      <c r="N57" s="10">
        <v>21.33214285714287</v>
      </c>
      <c r="O57" s="10">
        <v>0</v>
      </c>
      <c r="P57" s="10">
        <v>0</v>
      </c>
      <c r="Q57" s="10">
        <v>97.074999999999818</v>
      </c>
      <c r="R57" s="10">
        <v>94.777709359605979</v>
      </c>
      <c r="S57" s="10">
        <v>25.187192118226449</v>
      </c>
      <c r="T57" s="10">
        <v>69.59051724137953</v>
      </c>
      <c r="U57" s="10">
        <v>5.2222906403940206</v>
      </c>
      <c r="V57" s="10">
        <v>0</v>
      </c>
    </row>
    <row xmlns:x14ac="http://schemas.microsoft.com/office/spreadsheetml/2009/9/ac" r="58" s="191" customFormat="true" ht="12" x14ac:dyDescent="0.2">
      <c r="A58" s="189" t="s">
        <v>359</v>
      </c>
      <c r="B58" s="10">
        <v>2013</v>
      </c>
      <c r="C58" s="190" t="s">
        <v>363</v>
      </c>
      <c r="D58" s="10">
        <v>1137448.941855011</v>
      </c>
      <c r="E58" s="10">
        <v>100</v>
      </c>
      <c r="F58" s="10">
        <v>98.352499999999964</v>
      </c>
      <c r="G58" s="10">
        <v>86.001154953974947</v>
      </c>
      <c r="H58" s="10">
        <v>12.35134504602502</v>
      </c>
      <c r="I58" s="10">
        <v>1.6475000000000359</v>
      </c>
      <c r="J58" s="10">
        <v>0</v>
      </c>
      <c r="K58" s="10">
        <v>100</v>
      </c>
      <c r="L58" s="10">
        <v>100</v>
      </c>
      <c r="M58" s="10">
        <v>78.635714285714272</v>
      </c>
      <c r="N58" s="10">
        <v>21.364285714285732</v>
      </c>
      <c r="O58" s="10">
        <v>0</v>
      </c>
      <c r="P58" s="10">
        <v>0</v>
      </c>
      <c r="Q58" s="10">
        <v>98.049999999999955</v>
      </c>
      <c r="R58" s="10">
        <v>94.05541871921173</v>
      </c>
      <c r="S58" s="10">
        <v>22.374384236452901</v>
      </c>
      <c r="T58" s="10">
        <v>71.681034482758832</v>
      </c>
      <c r="U58" s="10">
        <v>5.9445812807882703</v>
      </c>
      <c r="V58" s="10">
        <v>0</v>
      </c>
    </row>
    <row xmlns:x14ac="http://schemas.microsoft.com/office/spreadsheetml/2009/9/ac" r="59" s="191" customFormat="true" ht="12" x14ac:dyDescent="0.2">
      <c r="A59" s="189" t="s">
        <v>359</v>
      </c>
      <c r="B59" s="10">
        <v>2014</v>
      </c>
      <c r="C59" s="190" t="s">
        <v>363</v>
      </c>
      <c r="D59" s="10">
        <v>1153965.509839325</v>
      </c>
      <c r="E59" s="10">
        <v>100</v>
      </c>
      <c r="F59" s="10">
        <v>97.9537499999999</v>
      </c>
      <c r="G59" s="10">
        <v>84.010429693736114</v>
      </c>
      <c r="H59" s="10">
        <v>13.943320306263789</v>
      </c>
      <c r="I59" s="10">
        <v>2.0462500000001</v>
      </c>
      <c r="J59" s="10">
        <v>0</v>
      </c>
      <c r="K59" s="10">
        <v>100</v>
      </c>
      <c r="L59" s="10">
        <v>100</v>
      </c>
      <c r="M59" s="10">
        <v>78.603571428571414</v>
      </c>
      <c r="N59" s="10">
        <v>21.39642857142859</v>
      </c>
      <c r="O59" s="10">
        <v>0</v>
      </c>
      <c r="P59" s="10">
        <v>0</v>
      </c>
      <c r="Q59" s="10">
        <v>99.024999999999864</v>
      </c>
      <c r="R59" s="10">
        <v>93.333128078817708</v>
      </c>
      <c r="S59" s="10">
        <v>19.56157635467935</v>
      </c>
      <c r="T59" s="10">
        <v>73.771551724138362</v>
      </c>
      <c r="U59" s="10">
        <v>6.6668719211822918</v>
      </c>
      <c r="V59" s="10">
        <v>0</v>
      </c>
    </row>
    <row xmlns:x14ac="http://schemas.microsoft.com/office/spreadsheetml/2009/9/ac" r="60" s="191" customFormat="true" ht="12" x14ac:dyDescent="0.2">
      <c r="A60" s="189" t="s">
        <v>359</v>
      </c>
      <c r="B60" s="10">
        <v>2015</v>
      </c>
      <c r="C60" s="190" t="s">
        <v>363</v>
      </c>
      <c r="D60" s="10">
        <v>1173953.012096558</v>
      </c>
      <c r="E60" s="10">
        <v>100</v>
      </c>
      <c r="F60" s="10">
        <v>97.55499999999995</v>
      </c>
      <c r="G60" s="10">
        <v>82.019704433497282</v>
      </c>
      <c r="H60" s="10">
        <v>15.53529556650267</v>
      </c>
      <c r="I60" s="10">
        <v>2.44500000000005</v>
      </c>
      <c r="J60" s="10">
        <v>0</v>
      </c>
      <c r="K60" s="10">
        <v>100</v>
      </c>
      <c r="L60" s="10">
        <v>100</v>
      </c>
      <c r="M60" s="10">
        <v>78.571428571428555</v>
      </c>
      <c r="N60" s="10">
        <v>21.428571428571441</v>
      </c>
      <c r="O60" s="10">
        <v>0</v>
      </c>
      <c r="P60" s="10">
        <v>0</v>
      </c>
      <c r="Q60" s="10">
        <v>100</v>
      </c>
      <c r="R60" s="10">
        <v>92.610837438423687</v>
      </c>
      <c r="S60" s="10">
        <v>16.748768472906701</v>
      </c>
      <c r="T60" s="10">
        <v>75.862068965516983</v>
      </c>
      <c r="U60" s="10">
        <v>7.3891625615763132</v>
      </c>
      <c r="V60" s="10">
        <v>0</v>
      </c>
    </row>
    <row xmlns:x14ac="http://schemas.microsoft.com/office/spreadsheetml/2009/9/ac" r="61" s="191" customFormat="true" ht="12" x14ac:dyDescent="0.2">
      <c r="A61" s="189" t="s">
        <v>359</v>
      </c>
      <c r="B61" s="10">
        <v>2016</v>
      </c>
      <c r="C61" s="190" t="s">
        <v>363</v>
      </c>
      <c r="D61" s="10">
        <v>1197266.0856313319</v>
      </c>
      <c r="E61" s="10">
        <v>100</v>
      </c>
      <c r="F61" s="10">
        <v>97.156249999999886</v>
      </c>
      <c r="G61" s="10">
        <v>80.028979173258449</v>
      </c>
      <c r="H61" s="10">
        <v>17.127270826741441</v>
      </c>
      <c r="I61" s="10">
        <v>2.8437500000001141</v>
      </c>
      <c r="J61" s="10">
        <v>0</v>
      </c>
      <c r="K61" s="10">
        <v>100</v>
      </c>
      <c r="L61" s="10">
        <v>100</v>
      </c>
      <c r="M61" s="10">
        <v>78.539285714285697</v>
      </c>
      <c r="N61" s="10">
        <v>21.4607142857143</v>
      </c>
      <c r="O61" s="10">
        <v>0</v>
      </c>
      <c r="P61" s="10">
        <v>0</v>
      </c>
      <c r="Q61" s="10">
        <v>100</v>
      </c>
      <c r="R61" s="10">
        <v>91.888546798029665</v>
      </c>
      <c r="S61" s="10">
        <v>13.935960591133149</v>
      </c>
      <c r="T61" s="10">
        <v>77.952586206896513</v>
      </c>
      <c r="U61" s="10">
        <v>8.1114532019703347</v>
      </c>
      <c r="V61" s="10">
        <v>0</v>
      </c>
    </row>
    <row xmlns:x14ac="http://schemas.microsoft.com/office/spreadsheetml/2009/9/ac" r="62" s="191" customFormat="true" ht="12" x14ac:dyDescent="0.2">
      <c r="A62" s="189" t="s">
        <v>359</v>
      </c>
      <c r="B62" s="10">
        <v>2017</v>
      </c>
      <c r="C62" s="190" t="s">
        <v>363</v>
      </c>
      <c r="D62" s="10">
        <v>1220824.0083769229</v>
      </c>
      <c r="E62" s="10">
        <v>100</v>
      </c>
      <c r="F62" s="10">
        <v>96.757499999999936</v>
      </c>
      <c r="G62" s="10">
        <v>78.038253913019616</v>
      </c>
      <c r="H62" s="10">
        <v>18.71924608698032</v>
      </c>
      <c r="I62" s="10">
        <v>3.2425000000000641</v>
      </c>
      <c r="J62" s="10">
        <v>0</v>
      </c>
      <c r="K62" s="10">
        <v>100</v>
      </c>
      <c r="L62" s="10">
        <v>100</v>
      </c>
      <c r="M62" s="10">
        <v>78.507142857142838</v>
      </c>
      <c r="N62" s="10">
        <v>21.492857142857162</v>
      </c>
      <c r="O62" s="10">
        <v>0</v>
      </c>
      <c r="P62" s="10">
        <v>0</v>
      </c>
      <c r="Q62" s="10">
        <v>100</v>
      </c>
      <c r="R62" s="10">
        <v>91.166256157635416</v>
      </c>
      <c r="S62" s="10">
        <v>11.1231527093596</v>
      </c>
      <c r="T62" s="10">
        <v>80.043103448275815</v>
      </c>
      <c r="U62" s="10">
        <v>8.8337438423645835</v>
      </c>
      <c r="V62" s="10">
        <v>0</v>
      </c>
    </row>
    <row xmlns:x14ac="http://schemas.microsoft.com/office/spreadsheetml/2009/9/ac" r="63" s="191" customFormat="true" ht="12" x14ac:dyDescent="0.2">
      <c r="A63" s="189" t="s">
        <v>359</v>
      </c>
      <c r="B63" s="10">
        <v>2018</v>
      </c>
      <c r="C63" s="190" t="s">
        <v>363</v>
      </c>
      <c r="D63" s="10">
        <v>1250394.31336853</v>
      </c>
      <c r="E63" s="10">
        <v>100</v>
      </c>
      <c r="F63" s="10">
        <v>96.757499999999936</v>
      </c>
      <c r="G63" s="10">
        <v>78.038253913019616</v>
      </c>
      <c r="H63" s="10">
        <v>18.71924608698032</v>
      </c>
      <c r="I63" s="10">
        <v>3.2425000000000641</v>
      </c>
      <c r="J63" s="10">
        <v>0</v>
      </c>
      <c r="K63" s="10">
        <v>100</v>
      </c>
      <c r="L63" s="10">
        <v>100</v>
      </c>
      <c r="M63" s="10">
        <v>78.507142857142838</v>
      </c>
      <c r="N63" s="10">
        <v>21.492857142857162</v>
      </c>
      <c r="O63" s="10">
        <v>0</v>
      </c>
      <c r="P63" s="10">
        <v>0</v>
      </c>
      <c r="Q63" s="10">
        <v>100</v>
      </c>
      <c r="R63" s="10">
        <v>91.166256157635416</v>
      </c>
      <c r="S63" s="10">
        <v>11.1231527093596</v>
      </c>
      <c r="T63" s="10">
        <v>80.043103448275815</v>
      </c>
      <c r="U63" s="10">
        <v>8.8337438423645835</v>
      </c>
      <c r="V63" s="10">
        <v>0</v>
      </c>
    </row>
    <row xmlns:x14ac="http://schemas.microsoft.com/office/spreadsheetml/2009/9/ac" r="64" s="191" customFormat="true" ht="12" x14ac:dyDescent="0.2">
      <c r="A64" s="189" t="s">
        <v>359</v>
      </c>
      <c r="B64" s="10">
        <v>2019</v>
      </c>
      <c r="C64" s="190" t="s">
        <v>363</v>
      </c>
      <c r="D64" s="10">
        <v>1281927.1237432859</v>
      </c>
      <c r="E64" s="10">
        <v>100</v>
      </c>
      <c r="F64" s="10">
        <v>96.757499999999936</v>
      </c>
      <c r="G64" s="10">
        <v>78.038253913019616</v>
      </c>
      <c r="H64" s="10">
        <v>18.71924608698032</v>
      </c>
      <c r="I64" s="10">
        <v>3.2425000000000641</v>
      </c>
      <c r="J64" s="10">
        <v>0</v>
      </c>
      <c r="K64" s="10">
        <v>100</v>
      </c>
      <c r="L64" s="10">
        <v>100</v>
      </c>
      <c r="M64" s="10">
        <v>78.507142857142838</v>
      </c>
      <c r="N64" s="10">
        <v>21.492857142857162</v>
      </c>
      <c r="O64" s="10">
        <v>0</v>
      </c>
      <c r="P64" s="10">
        <v>0</v>
      </c>
      <c r="Q64" s="10">
        <v>100</v>
      </c>
      <c r="R64" s="10">
        <v>91.166256157635416</v>
      </c>
      <c r="S64" s="10">
        <v>11.1231527093596</v>
      </c>
      <c r="T64" s="10">
        <v>80.043103448275815</v>
      </c>
      <c r="U64" s="10">
        <v>8.8337438423645835</v>
      </c>
      <c r="V64" s="10">
        <v>0</v>
      </c>
    </row>
    <row xmlns:x14ac="http://schemas.microsoft.com/office/spreadsheetml/2009/9/ac" r="65" s="191" customFormat="true" ht="12" x14ac:dyDescent="0.2">
      <c r="A65" s="189" t="s">
        <v>359</v>
      </c>
      <c r="B65" s="10">
        <v>2020</v>
      </c>
      <c r="C65" s="190" t="s">
        <v>363</v>
      </c>
      <c r="D65" s="10">
        <v>1315927.281000366</v>
      </c>
      <c r="E65" s="10">
        <v>100</v>
      </c>
      <c r="F65" s="10">
        <v>96.757499999999936</v>
      </c>
      <c r="G65" s="10">
        <v>78.038253913019616</v>
      </c>
      <c r="H65" s="10">
        <v>18.71924608698032</v>
      </c>
      <c r="I65" s="10">
        <v>3.2425000000000641</v>
      </c>
      <c r="J65" s="10">
        <v>0</v>
      </c>
      <c r="K65" s="10">
        <v>100</v>
      </c>
      <c r="L65" s="10">
        <v>100</v>
      </c>
      <c r="M65" s="10">
        <v>78.507142857142838</v>
      </c>
      <c r="N65" s="10">
        <v>21.492857142857162</v>
      </c>
      <c r="O65" s="10">
        <v>0</v>
      </c>
      <c r="P65" s="10">
        <v>0</v>
      </c>
      <c r="Q65" s="10">
        <v>100</v>
      </c>
      <c r="R65" s="10">
        <v>91.166256157635416</v>
      </c>
      <c r="S65" s="10">
        <v>11.1231527093596</v>
      </c>
      <c r="T65" s="10">
        <v>80.043103448275815</v>
      </c>
      <c r="U65" s="10">
        <v>8.8337438423645835</v>
      </c>
      <c r="V65" s="10">
        <v>0</v>
      </c>
    </row>
    <row xmlns:x14ac="http://schemas.microsoft.com/office/spreadsheetml/2009/9/ac" r="66" s="191" customFormat="true" ht="12" x14ac:dyDescent="0.2">
      <c r="A66" s="189" t="s">
        <v>359</v>
      </c>
      <c r="B66" s="10">
        <v>2021</v>
      </c>
      <c r="C66" s="190" t="s">
        <v>363</v>
      </c>
      <c r="D66" s="10">
        <v>1349602.29097702</v>
      </c>
      <c r="E66" s="10">
        <v>100</v>
      </c>
      <c r="F66" s="10">
        <v>96.757499999999936</v>
      </c>
      <c r="G66" s="10">
        <v>78.038253913019616</v>
      </c>
      <c r="H66" s="10">
        <v>18.71924608698032</v>
      </c>
      <c r="I66" s="10">
        <v>3.2425000000000641</v>
      </c>
      <c r="J66" s="10">
        <v>0</v>
      </c>
      <c r="K66" s="10">
        <v>100</v>
      </c>
      <c r="L66" s="10">
        <v>100</v>
      </c>
      <c r="M66" s="10">
        <v>78.507142857142838</v>
      </c>
      <c r="N66" s="10">
        <v>21.492857142857162</v>
      </c>
      <c r="O66" s="10">
        <v>0</v>
      </c>
      <c r="P66" s="10">
        <v>0</v>
      </c>
      <c r="Q66" s="10">
        <v>100</v>
      </c>
      <c r="R66" s="10">
        <v>91.166256157635416</v>
      </c>
      <c r="S66" s="10">
        <v>11.1231527093596</v>
      </c>
      <c r="T66" s="10">
        <v>80.043103448275815</v>
      </c>
      <c r="U66" s="10">
        <v>8.8337438423645835</v>
      </c>
      <c r="V66" s="10">
        <v>0</v>
      </c>
    </row>
    <row xmlns:x14ac="http://schemas.microsoft.com/office/spreadsheetml/2009/9/ac" r="67" s="191" customFormat="true" ht="12" x14ac:dyDescent="0.2">
      <c r="A67" s="189" t="s">
        <v>359</v>
      </c>
      <c r="B67" s="10">
        <v>2022</v>
      </c>
      <c r="C67" s="190" t="s">
        <v>363</v>
      </c>
      <c r="D67" s="10">
        <v>1381697.2055065921</v>
      </c>
      <c r="E67" s="10">
        <v>100</v>
      </c>
      <c r="F67" s="10"/>
      <c r="G67" s="10"/>
      <c r="H67" s="10"/>
      <c r="I67" s="10"/>
      <c r="J67" s="10">
        <v>100</v>
      </c>
      <c r="K67" s="10">
        <v>100</v>
      </c>
      <c r="L67" s="10">
        <v>100</v>
      </c>
      <c r="M67" s="10"/>
      <c r="N67" s="10"/>
      <c r="O67" s="10">
        <v>0</v>
      </c>
      <c r="P67" s="10">
        <v>100</v>
      </c>
      <c r="Q67" s="10">
        <v>100</v>
      </c>
      <c r="R67" s="10"/>
      <c r="S67" s="10"/>
      <c r="T67" s="10"/>
      <c r="U67" s="10"/>
      <c r="V67" s="10">
        <v>100</v>
      </c>
    </row>
    <row xmlns:x14ac="http://schemas.microsoft.com/office/spreadsheetml/2009/9/ac" r="68" s="191" customFormat="true" ht="12" x14ac:dyDescent="0.2">
      <c r="A68" s="189" t="s">
        <v>359</v>
      </c>
      <c r="B68" s="10">
        <v>2023</v>
      </c>
      <c r="C68" s="190" t="s">
        <v>363</v>
      </c>
      <c r="D68" s="10">
        <v>1369440.2375683589</v>
      </c>
      <c r="E68" s="10">
        <v>100</v>
      </c>
      <c r="F68" s="10"/>
      <c r="G68" s="10"/>
      <c r="H68" s="10"/>
      <c r="I68" s="10"/>
      <c r="J68" s="10">
        <v>100</v>
      </c>
      <c r="K68" s="10">
        <v>100</v>
      </c>
      <c r="L68" s="10">
        <v>100</v>
      </c>
      <c r="M68" s="10"/>
      <c r="N68" s="10"/>
      <c r="O68" s="10">
        <v>0</v>
      </c>
      <c r="P68" s="10">
        <v>100</v>
      </c>
      <c r="Q68" s="10">
        <v>100</v>
      </c>
      <c r="R68" s="10"/>
      <c r="S68" s="10"/>
      <c r="T68" s="10"/>
      <c r="U68" s="10"/>
      <c r="V68" s="10">
        <v>100</v>
      </c>
    </row>
    <row xmlns:x14ac="http://schemas.microsoft.com/office/spreadsheetml/2009/9/ac" r="69" s="191" customFormat="true" ht="12" x14ac:dyDescent="0.2">
      <c r="A69" s="189" t="s">
        <v>359</v>
      </c>
      <c r="B69" s="10">
        <v>2024</v>
      </c>
      <c r="C69" s="190" t="s">
        <v>363</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1" customFormat="true" ht="12" x14ac:dyDescent="0.2">
      <c r="A70" s="189" t="s">
        <v>359</v>
      </c>
      <c r="B70" s="10">
        <v>2025</v>
      </c>
      <c r="C70" s="190" t="s">
        <v>363</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1" customFormat="true" ht="12" x14ac:dyDescent="0.2">
      <c r="A71" s="189" t="s">
        <v>359</v>
      </c>
      <c r="B71" s="10">
        <v>2026</v>
      </c>
      <c r="C71" s="190" t="s">
        <v>363</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1" customFormat="true" ht="12" x14ac:dyDescent="0.2">
      <c r="A72" s="189" t="s">
        <v>359</v>
      </c>
      <c r="B72" s="10">
        <v>2027</v>
      </c>
      <c r="C72" s="190" t="s">
        <v>363</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1" customFormat="true" ht="12" x14ac:dyDescent="0.2">
      <c r="A73" s="189" t="s">
        <v>359</v>
      </c>
      <c r="B73" s="10">
        <v>2028</v>
      </c>
      <c r="C73" s="190" t="s">
        <v>363</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1" customFormat="true" ht="12" x14ac:dyDescent="0.2">
      <c r="A74" s="189" t="s">
        <v>359</v>
      </c>
      <c r="B74" s="10">
        <v>2029</v>
      </c>
      <c r="C74" s="190" t="s">
        <v>363</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1" customFormat="true" ht="12" x14ac:dyDescent="0.2">
      <c r="A75" s="189" t="s">
        <v>359</v>
      </c>
      <c r="B75" s="10">
        <v>2030</v>
      </c>
      <c r="C75" s="190" t="s">
        <v>363</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1" customFormat="true" ht="12" x14ac:dyDescent="0.2">
      <c r="A76" s="189" t="s">
        <v>359</v>
      </c>
      <c r="B76" s="10">
        <v>2000</v>
      </c>
      <c r="C76" s="190" t="s">
        <v>364</v>
      </c>
      <c r="D76" s="10">
        <v>347488.79234779358</v>
      </c>
      <c r="E76" s="10">
        <v>100</v>
      </c>
      <c r="F76" s="10">
        <v>99.795000000000073</v>
      </c>
      <c r="G76" s="10"/>
      <c r="H76" s="10"/>
      <c r="I76" s="10">
        <v>0.20499999999992721</v>
      </c>
      <c r="J76" s="10">
        <v>99.795000000000073</v>
      </c>
      <c r="K76" s="10">
        <v>100</v>
      </c>
      <c r="L76" s="10">
        <v>99.99499999999999</v>
      </c>
      <c r="M76" s="10"/>
      <c r="N76" s="10"/>
      <c r="O76" s="10">
        <v>5.0000000000096634E-3</v>
      </c>
      <c r="P76" s="10">
        <v>99.99499999999999</v>
      </c>
      <c r="Q76" s="10"/>
      <c r="R76" s="10"/>
      <c r="S76" s="10"/>
      <c r="T76" s="10"/>
      <c r="U76" s="10"/>
      <c r="V76" s="10">
        <v>100</v>
      </c>
    </row>
    <row xmlns:x14ac="http://schemas.microsoft.com/office/spreadsheetml/2009/9/ac" r="77" s="191" customFormat="true" ht="12" x14ac:dyDescent="0.2">
      <c r="A77" s="189" t="s">
        <v>359</v>
      </c>
      <c r="B77" s="10">
        <v>2001</v>
      </c>
      <c r="C77" s="190" t="s">
        <v>364</v>
      </c>
      <c r="D77" s="10">
        <v>355105.54964286799</v>
      </c>
      <c r="E77" s="10">
        <v>100</v>
      </c>
      <c r="F77" s="10">
        <v>99.795000000000073</v>
      </c>
      <c r="G77" s="10"/>
      <c r="H77" s="10"/>
      <c r="I77" s="10">
        <v>0.20499999999992721</v>
      </c>
      <c r="J77" s="10">
        <v>99.795000000000073</v>
      </c>
      <c r="K77" s="10">
        <v>100</v>
      </c>
      <c r="L77" s="10">
        <v>99.99499999999999</v>
      </c>
      <c r="M77" s="10"/>
      <c r="N77" s="10"/>
      <c r="O77" s="10">
        <v>5.0000000000096634E-3</v>
      </c>
      <c r="P77" s="10">
        <v>99.99499999999999</v>
      </c>
      <c r="Q77" s="10"/>
      <c r="R77" s="10"/>
      <c r="S77" s="10"/>
      <c r="T77" s="10"/>
      <c r="U77" s="10"/>
      <c r="V77" s="10">
        <v>100</v>
      </c>
    </row>
    <row xmlns:x14ac="http://schemas.microsoft.com/office/spreadsheetml/2009/9/ac" r="78" s="191" customFormat="true" ht="12" x14ac:dyDescent="0.2">
      <c r="A78" s="189" t="s">
        <v>359</v>
      </c>
      <c r="B78" s="10">
        <v>2002</v>
      </c>
      <c r="C78" s="190" t="s">
        <v>364</v>
      </c>
      <c r="D78" s="10">
        <v>360715.12183532718</v>
      </c>
      <c r="E78" s="10">
        <v>100</v>
      </c>
      <c r="F78" s="10">
        <v>99.795000000000073</v>
      </c>
      <c r="G78" s="10"/>
      <c r="H78" s="10"/>
      <c r="I78" s="10">
        <v>0.20499999999992721</v>
      </c>
      <c r="J78" s="10">
        <v>99.795000000000073</v>
      </c>
      <c r="K78" s="10">
        <v>100</v>
      </c>
      <c r="L78" s="10">
        <v>99.99499999999999</v>
      </c>
      <c r="M78" s="10"/>
      <c r="N78" s="10"/>
      <c r="O78" s="10">
        <v>5.0000000000096634E-3</v>
      </c>
      <c r="P78" s="10">
        <v>99.99499999999999</v>
      </c>
      <c r="Q78" s="10"/>
      <c r="R78" s="10"/>
      <c r="S78" s="10"/>
      <c r="T78" s="10"/>
      <c r="U78" s="10"/>
      <c r="V78" s="10">
        <v>100</v>
      </c>
    </row>
    <row xmlns:x14ac="http://schemas.microsoft.com/office/spreadsheetml/2009/9/ac" r="79" s="191" customFormat="true" ht="12" x14ac:dyDescent="0.2">
      <c r="A79" s="189" t="s">
        <v>359</v>
      </c>
      <c r="B79" s="10">
        <v>2003</v>
      </c>
      <c r="C79" s="190" t="s">
        <v>364</v>
      </c>
      <c r="D79" s="10">
        <v>365058.66050186148</v>
      </c>
      <c r="E79" s="10">
        <v>100</v>
      </c>
      <c r="F79" s="10">
        <v>99.795000000000073</v>
      </c>
      <c r="G79" s="10"/>
      <c r="H79" s="10"/>
      <c r="I79" s="10">
        <v>0.20499999999992721</v>
      </c>
      <c r="J79" s="10">
        <v>99.795000000000073</v>
      </c>
      <c r="K79" s="10">
        <v>100</v>
      </c>
      <c r="L79" s="10">
        <v>99.99499999999999</v>
      </c>
      <c r="M79" s="10"/>
      <c r="N79" s="10"/>
      <c r="O79" s="10">
        <v>5.0000000000096634E-3</v>
      </c>
      <c r="P79" s="10">
        <v>99.99499999999999</v>
      </c>
      <c r="Q79" s="10"/>
      <c r="R79" s="10"/>
      <c r="S79" s="10"/>
      <c r="T79" s="10"/>
      <c r="U79" s="10"/>
      <c r="V79" s="10">
        <v>100</v>
      </c>
    </row>
    <row xmlns:x14ac="http://schemas.microsoft.com/office/spreadsheetml/2009/9/ac" r="80" s="191" customFormat="true" ht="12" x14ac:dyDescent="0.2">
      <c r="A80" s="189" t="s">
        <v>359</v>
      </c>
      <c r="B80" s="10">
        <v>2004</v>
      </c>
      <c r="C80" s="190" t="s">
        <v>364</v>
      </c>
      <c r="D80" s="10">
        <v>368838.47346954339</v>
      </c>
      <c r="E80" s="10">
        <v>100</v>
      </c>
      <c r="F80" s="10">
        <v>99.795000000000073</v>
      </c>
      <c r="G80" s="10"/>
      <c r="H80" s="10"/>
      <c r="I80" s="10">
        <v>0.20499999999992721</v>
      </c>
      <c r="J80" s="10">
        <v>99.795000000000073</v>
      </c>
      <c r="K80" s="10">
        <v>100</v>
      </c>
      <c r="L80" s="10">
        <v>99.99499999999999</v>
      </c>
      <c r="M80" s="10"/>
      <c r="N80" s="10"/>
      <c r="O80" s="10">
        <v>5.0000000000096634E-3</v>
      </c>
      <c r="P80" s="10">
        <v>99.99499999999999</v>
      </c>
      <c r="Q80" s="10"/>
      <c r="R80" s="10"/>
      <c r="S80" s="10"/>
      <c r="T80" s="10"/>
      <c r="U80" s="10"/>
      <c r="V80" s="10">
        <v>100</v>
      </c>
    </row>
    <row xmlns:x14ac="http://schemas.microsoft.com/office/spreadsheetml/2009/9/ac" r="81" s="191" customFormat="true" ht="12" x14ac:dyDescent="0.2">
      <c r="A81" s="189" t="s">
        <v>359</v>
      </c>
      <c r="B81" s="10">
        <v>2005</v>
      </c>
      <c r="C81" s="190" t="s">
        <v>364</v>
      </c>
      <c r="D81" s="10">
        <v>372262.53940795898</v>
      </c>
      <c r="E81" s="10">
        <v>100</v>
      </c>
      <c r="F81" s="10">
        <v>99.795000000000073</v>
      </c>
      <c r="G81" s="10">
        <v>97.782891136471335</v>
      </c>
      <c r="H81" s="10">
        <v>2.0121088635287379</v>
      </c>
      <c r="I81" s="10">
        <v>0.20499999999992721</v>
      </c>
      <c r="J81" s="10">
        <v>0</v>
      </c>
      <c r="K81" s="10">
        <v>100</v>
      </c>
      <c r="L81" s="10">
        <v>99.99499999999999</v>
      </c>
      <c r="M81" s="10">
        <v>80.23208955223879</v>
      </c>
      <c r="N81" s="10">
        <v>19.7629104477612</v>
      </c>
      <c r="O81" s="10">
        <v>5.0000000000096634E-3</v>
      </c>
      <c r="P81" s="10">
        <v>0</v>
      </c>
      <c r="Q81" s="10">
        <v>97.699999999999932</v>
      </c>
      <c r="R81" s="10">
        <v>97.699999999999932</v>
      </c>
      <c r="S81" s="10">
        <v>51.327114427861488</v>
      </c>
      <c r="T81" s="10">
        <v>46.372885572138443</v>
      </c>
      <c r="U81" s="10">
        <v>2.3000000000000682</v>
      </c>
      <c r="V81" s="10">
        <v>0</v>
      </c>
    </row>
    <row xmlns:x14ac="http://schemas.microsoft.com/office/spreadsheetml/2009/9/ac" r="82" s="191" customFormat="true" ht="12" x14ac:dyDescent="0.2">
      <c r="A82" s="189" t="s">
        <v>359</v>
      </c>
      <c r="B82" s="10">
        <v>2006</v>
      </c>
      <c r="C82" s="190" t="s">
        <v>364</v>
      </c>
      <c r="D82" s="10">
        <v>375528.03943725588</v>
      </c>
      <c r="E82" s="10">
        <v>100</v>
      </c>
      <c r="F82" s="10">
        <v>99.795000000000073</v>
      </c>
      <c r="G82" s="10">
        <v>97.782891136471335</v>
      </c>
      <c r="H82" s="10">
        <v>2.0121088635287379</v>
      </c>
      <c r="I82" s="10">
        <v>0.20499999999992721</v>
      </c>
      <c r="J82" s="10">
        <v>0</v>
      </c>
      <c r="K82" s="10">
        <v>100</v>
      </c>
      <c r="L82" s="10">
        <v>99.99499999999999</v>
      </c>
      <c r="M82" s="10">
        <v>80.23208955223879</v>
      </c>
      <c r="N82" s="10">
        <v>19.7629104477612</v>
      </c>
      <c r="O82" s="10">
        <v>5.0000000000096634E-3</v>
      </c>
      <c r="P82" s="10">
        <v>0</v>
      </c>
      <c r="Q82" s="10">
        <v>97.699999999999932</v>
      </c>
      <c r="R82" s="10">
        <v>97.699999999999932</v>
      </c>
      <c r="S82" s="10">
        <v>51.327114427861488</v>
      </c>
      <c r="T82" s="10">
        <v>46.372885572138443</v>
      </c>
      <c r="U82" s="10">
        <v>2.3000000000000682</v>
      </c>
      <c r="V82" s="10">
        <v>0</v>
      </c>
    </row>
    <row xmlns:x14ac="http://schemas.microsoft.com/office/spreadsheetml/2009/9/ac" r="83" s="191" customFormat="true" ht="12" x14ac:dyDescent="0.2">
      <c r="A83" s="189" t="s">
        <v>359</v>
      </c>
      <c r="B83" s="10">
        <v>2007</v>
      </c>
      <c r="C83" s="190" t="s">
        <v>364</v>
      </c>
      <c r="D83" s="10">
        <v>378644.78602935793</v>
      </c>
      <c r="E83" s="10">
        <v>100</v>
      </c>
      <c r="F83" s="10">
        <v>99.795000000000073</v>
      </c>
      <c r="G83" s="10">
        <v>97.782891136471335</v>
      </c>
      <c r="H83" s="10">
        <v>2.0121088635287379</v>
      </c>
      <c r="I83" s="10">
        <v>0.20499999999992721</v>
      </c>
      <c r="J83" s="10">
        <v>0</v>
      </c>
      <c r="K83" s="10">
        <v>100</v>
      </c>
      <c r="L83" s="10">
        <v>99.99499999999999</v>
      </c>
      <c r="M83" s="10">
        <v>80.23208955223879</v>
      </c>
      <c r="N83" s="10">
        <v>19.7629104477612</v>
      </c>
      <c r="O83" s="10">
        <v>5.0000000000096634E-3</v>
      </c>
      <c r="P83" s="10">
        <v>0</v>
      </c>
      <c r="Q83" s="10">
        <v>97.699999999999932</v>
      </c>
      <c r="R83" s="10">
        <v>97.699999999999932</v>
      </c>
      <c r="S83" s="10">
        <v>51.327114427861488</v>
      </c>
      <c r="T83" s="10">
        <v>46.372885572138443</v>
      </c>
      <c r="U83" s="10">
        <v>2.3000000000000682</v>
      </c>
      <c r="V83" s="10">
        <v>0</v>
      </c>
    </row>
    <row xmlns:x14ac="http://schemas.microsoft.com/office/spreadsheetml/2009/9/ac" r="84" s="191" customFormat="true" ht="12" x14ac:dyDescent="0.2">
      <c r="A84" s="189" t="s">
        <v>359</v>
      </c>
      <c r="B84" s="10">
        <v>2008</v>
      </c>
      <c r="C84" s="190" t="s">
        <v>364</v>
      </c>
      <c r="D84" s="10">
        <v>381154.70037704468</v>
      </c>
      <c r="E84" s="10">
        <v>100</v>
      </c>
      <c r="F84" s="10">
        <v>99.795000000000073</v>
      </c>
      <c r="G84" s="10">
        <v>97.782891136471335</v>
      </c>
      <c r="H84" s="10">
        <v>2.0121088635287379</v>
      </c>
      <c r="I84" s="10">
        <v>0.20499999999992721</v>
      </c>
      <c r="J84" s="10">
        <v>0</v>
      </c>
      <c r="K84" s="10">
        <v>100</v>
      </c>
      <c r="L84" s="10">
        <v>99.99499999999999</v>
      </c>
      <c r="M84" s="10">
        <v>80.23208955223879</v>
      </c>
      <c r="N84" s="10">
        <v>19.7629104477612</v>
      </c>
      <c r="O84" s="10">
        <v>5.0000000000096634E-3</v>
      </c>
      <c r="P84" s="10">
        <v>0</v>
      </c>
      <c r="Q84" s="10">
        <v>97.699999999999932</v>
      </c>
      <c r="R84" s="10">
        <v>97.699999999999932</v>
      </c>
      <c r="S84" s="10">
        <v>51.327114427861488</v>
      </c>
      <c r="T84" s="10">
        <v>46.372885572138443</v>
      </c>
      <c r="U84" s="10">
        <v>2.3000000000000682</v>
      </c>
      <c r="V84" s="10">
        <v>0</v>
      </c>
    </row>
    <row xmlns:x14ac="http://schemas.microsoft.com/office/spreadsheetml/2009/9/ac" r="85" s="191" customFormat="true" ht="12" x14ac:dyDescent="0.2">
      <c r="A85" s="189" t="s">
        <v>359</v>
      </c>
      <c r="B85" s="10">
        <v>2009</v>
      </c>
      <c r="C85" s="190" t="s">
        <v>364</v>
      </c>
      <c r="D85" s="10">
        <v>382166.83062591561</v>
      </c>
      <c r="E85" s="10">
        <v>100</v>
      </c>
      <c r="F85" s="10">
        <v>99.795000000000073</v>
      </c>
      <c r="G85" s="10">
        <v>97.782891136471335</v>
      </c>
      <c r="H85" s="10">
        <v>2.0121088635287379</v>
      </c>
      <c r="I85" s="10">
        <v>0.20499999999992721</v>
      </c>
      <c r="J85" s="10">
        <v>0</v>
      </c>
      <c r="K85" s="10">
        <v>100</v>
      </c>
      <c r="L85" s="10">
        <v>99.99499999999999</v>
      </c>
      <c r="M85" s="10">
        <v>80.23208955223879</v>
      </c>
      <c r="N85" s="10">
        <v>19.7629104477612</v>
      </c>
      <c r="O85" s="10">
        <v>5.0000000000096634E-3</v>
      </c>
      <c r="P85" s="10">
        <v>0</v>
      </c>
      <c r="Q85" s="10">
        <v>97.699999999999932</v>
      </c>
      <c r="R85" s="10">
        <v>97.699999999999932</v>
      </c>
      <c r="S85" s="10">
        <v>51.327114427861488</v>
      </c>
      <c r="T85" s="10">
        <v>46.372885572138443</v>
      </c>
      <c r="U85" s="10">
        <v>2.3000000000000682</v>
      </c>
      <c r="V85" s="10">
        <v>0</v>
      </c>
    </row>
    <row xmlns:x14ac="http://schemas.microsoft.com/office/spreadsheetml/2009/9/ac" r="86" s="191" customFormat="true" ht="12" x14ac:dyDescent="0.2">
      <c r="A86" s="189" t="s">
        <v>359</v>
      </c>
      <c r="B86" s="10">
        <v>2010</v>
      </c>
      <c r="C86" s="190" t="s">
        <v>364</v>
      </c>
      <c r="D86" s="10">
        <v>382550.04706069938</v>
      </c>
      <c r="E86" s="10">
        <v>100</v>
      </c>
      <c r="F86" s="10">
        <v>99.622500000000059</v>
      </c>
      <c r="G86" s="10">
        <v>95.623387721519975</v>
      </c>
      <c r="H86" s="10">
        <v>3.9991122784800841</v>
      </c>
      <c r="I86" s="10">
        <v>0.37749999999994088</v>
      </c>
      <c r="J86" s="10">
        <v>0</v>
      </c>
      <c r="K86" s="10">
        <v>100</v>
      </c>
      <c r="L86" s="10">
        <v>99.997500000000002</v>
      </c>
      <c r="M86" s="10">
        <v>80.666044776119406</v>
      </c>
      <c r="N86" s="10">
        <v>19.331455223880599</v>
      </c>
      <c r="O86" s="10">
        <v>2.4999999999977258E-3</v>
      </c>
      <c r="P86" s="10">
        <v>0</v>
      </c>
      <c r="Q86" s="10">
        <v>98</v>
      </c>
      <c r="R86" s="10">
        <v>98</v>
      </c>
      <c r="S86" s="10">
        <v>47.913557213931199</v>
      </c>
      <c r="T86" s="10">
        <v>50.086442786068801</v>
      </c>
      <c r="U86" s="10">
        <v>2</v>
      </c>
      <c r="V86" s="10">
        <v>0</v>
      </c>
    </row>
    <row xmlns:x14ac="http://schemas.microsoft.com/office/spreadsheetml/2009/9/ac" r="87" s="191" customFormat="true" ht="12" x14ac:dyDescent="0.2">
      <c r="A87" s="189" t="s">
        <v>359</v>
      </c>
      <c r="B87" s="10">
        <v>2011</v>
      </c>
      <c r="C87" s="190" t="s">
        <v>364</v>
      </c>
      <c r="D87" s="10">
        <v>382443.29929153441</v>
      </c>
      <c r="E87" s="10">
        <v>100</v>
      </c>
      <c r="F87" s="10">
        <v>99.450000000000045</v>
      </c>
      <c r="G87" s="10">
        <v>93.463884306569526</v>
      </c>
      <c r="H87" s="10">
        <v>5.98611569343052</v>
      </c>
      <c r="I87" s="10">
        <v>0.54999999999995453</v>
      </c>
      <c r="J87" s="10">
        <v>0</v>
      </c>
      <c r="K87" s="10">
        <v>100</v>
      </c>
      <c r="L87" s="10">
        <v>100</v>
      </c>
      <c r="M87" s="10">
        <v>81.100000000000023</v>
      </c>
      <c r="N87" s="10">
        <v>18.899999999999981</v>
      </c>
      <c r="O87" s="10">
        <v>0</v>
      </c>
      <c r="P87" s="10">
        <v>0</v>
      </c>
      <c r="Q87" s="10">
        <v>98.299999999999955</v>
      </c>
      <c r="R87" s="10">
        <v>98.199999999999932</v>
      </c>
      <c r="S87" s="10">
        <v>44.5</v>
      </c>
      <c r="T87" s="10">
        <v>53.699999999999932</v>
      </c>
      <c r="U87" s="10">
        <v>1.800000000000068</v>
      </c>
      <c r="V87" s="10">
        <v>0</v>
      </c>
    </row>
    <row xmlns:x14ac="http://schemas.microsoft.com/office/spreadsheetml/2009/9/ac" r="88" s="191" customFormat="true" ht="12" x14ac:dyDescent="0.2">
      <c r="A88" s="189" t="s">
        <v>359</v>
      </c>
      <c r="B88" s="10">
        <v>2012</v>
      </c>
      <c r="C88" s="190" t="s">
        <v>364</v>
      </c>
      <c r="D88" s="10">
        <v>382033.74715026852</v>
      </c>
      <c r="E88" s="10">
        <v>100</v>
      </c>
      <c r="F88" s="10">
        <v>99.277500000000032</v>
      </c>
      <c r="G88" s="10">
        <v>91.304380891619076</v>
      </c>
      <c r="H88" s="10">
        <v>7.9731191083809563</v>
      </c>
      <c r="I88" s="10">
        <v>0.72249999999996817</v>
      </c>
      <c r="J88" s="10">
        <v>0</v>
      </c>
      <c r="K88" s="10">
        <v>100</v>
      </c>
      <c r="L88" s="10">
        <v>100</v>
      </c>
      <c r="M88" s="10">
        <v>81.533955223880639</v>
      </c>
      <c r="N88" s="10">
        <v>18.466044776119361</v>
      </c>
      <c r="O88" s="10">
        <v>0</v>
      </c>
      <c r="P88" s="10">
        <v>0</v>
      </c>
      <c r="Q88" s="10">
        <v>98.599999999999909</v>
      </c>
      <c r="R88" s="10">
        <v>97.903731343283539</v>
      </c>
      <c r="S88" s="10">
        <v>41.086442786069711</v>
      </c>
      <c r="T88" s="10">
        <v>56.817288557213828</v>
      </c>
      <c r="U88" s="10">
        <v>2.096268656716461</v>
      </c>
      <c r="V88" s="10">
        <v>0</v>
      </c>
    </row>
    <row xmlns:x14ac="http://schemas.microsoft.com/office/spreadsheetml/2009/9/ac" r="89" s="191" customFormat="true" ht="12" x14ac:dyDescent="0.2">
      <c r="A89" s="189" t="s">
        <v>359</v>
      </c>
      <c r="B89" s="10">
        <v>2013</v>
      </c>
      <c r="C89" s="190" t="s">
        <v>364</v>
      </c>
      <c r="D89" s="10">
        <v>381925.05814498902</v>
      </c>
      <c r="E89" s="10">
        <v>100</v>
      </c>
      <c r="F89" s="10">
        <v>99.105000000000018</v>
      </c>
      <c r="G89" s="10">
        <v>89.144877476667716</v>
      </c>
      <c r="H89" s="10">
        <v>9.9601225233323021</v>
      </c>
      <c r="I89" s="10">
        <v>0.89499999999998181</v>
      </c>
      <c r="J89" s="10">
        <v>0</v>
      </c>
      <c r="K89" s="10">
        <v>100</v>
      </c>
      <c r="L89" s="10">
        <v>100</v>
      </c>
      <c r="M89" s="10">
        <v>81.967910447761142</v>
      </c>
      <c r="N89" s="10">
        <v>18.032089552238858</v>
      </c>
      <c r="O89" s="10">
        <v>0</v>
      </c>
      <c r="P89" s="10">
        <v>0</v>
      </c>
      <c r="Q89" s="10">
        <v>98.899999999999977</v>
      </c>
      <c r="R89" s="10">
        <v>97.607462686567146</v>
      </c>
      <c r="S89" s="10">
        <v>37.672885572139421</v>
      </c>
      <c r="T89" s="10">
        <v>59.934577114427732</v>
      </c>
      <c r="U89" s="10">
        <v>2.3925373134328538</v>
      </c>
      <c r="V89" s="10">
        <v>0</v>
      </c>
    </row>
    <row xmlns:x14ac="http://schemas.microsoft.com/office/spreadsheetml/2009/9/ac" r="90" s="191" customFormat="true" ht="12" x14ac:dyDescent="0.2">
      <c r="A90" s="189" t="s">
        <v>359</v>
      </c>
      <c r="B90" s="10">
        <v>2014</v>
      </c>
      <c r="C90" s="190" t="s">
        <v>364</v>
      </c>
      <c r="D90" s="10">
        <v>382340.49016067502</v>
      </c>
      <c r="E90" s="10">
        <v>100</v>
      </c>
      <c r="F90" s="10">
        <v>98.932500000000061</v>
      </c>
      <c r="G90" s="10">
        <v>86.985374061717266</v>
      </c>
      <c r="H90" s="10">
        <v>11.947125938282801</v>
      </c>
      <c r="I90" s="10">
        <v>1.0674999999999391</v>
      </c>
      <c r="J90" s="10">
        <v>0</v>
      </c>
      <c r="K90" s="10">
        <v>100</v>
      </c>
      <c r="L90" s="10">
        <v>100</v>
      </c>
      <c r="M90" s="10">
        <v>82.401865671641758</v>
      </c>
      <c r="N90" s="10">
        <v>17.598134328358238</v>
      </c>
      <c r="O90" s="10">
        <v>0</v>
      </c>
      <c r="P90" s="10">
        <v>0</v>
      </c>
      <c r="Q90" s="10">
        <v>99.199999999999932</v>
      </c>
      <c r="R90" s="10">
        <v>97.31119402985064</v>
      </c>
      <c r="S90" s="10">
        <v>34.259328358209132</v>
      </c>
      <c r="T90" s="10">
        <v>63.051865671641508</v>
      </c>
      <c r="U90" s="10">
        <v>2.6888059701493598</v>
      </c>
      <c r="V90" s="10">
        <v>0</v>
      </c>
    </row>
    <row xmlns:x14ac="http://schemas.microsoft.com/office/spreadsheetml/2009/9/ac" r="91" s="191" customFormat="true" ht="12" x14ac:dyDescent="0.2">
      <c r="A91" s="189" t="s">
        <v>359</v>
      </c>
      <c r="B91" s="10">
        <v>2015</v>
      </c>
      <c r="C91" s="190" t="s">
        <v>364</v>
      </c>
      <c r="D91" s="10">
        <v>383674.98790344241</v>
      </c>
      <c r="E91" s="10">
        <v>100</v>
      </c>
      <c r="F91" s="10">
        <v>98.760000000000048</v>
      </c>
      <c r="G91" s="10">
        <v>84.825870646766816</v>
      </c>
      <c r="H91" s="10">
        <v>13.93412935323323</v>
      </c>
      <c r="I91" s="10">
        <v>1.239999999999952</v>
      </c>
      <c r="J91" s="10">
        <v>0</v>
      </c>
      <c r="K91" s="10">
        <v>100</v>
      </c>
      <c r="L91" s="10">
        <v>100</v>
      </c>
      <c r="M91" s="10">
        <v>82.835820895522374</v>
      </c>
      <c r="N91" s="10">
        <v>17.164179104477629</v>
      </c>
      <c r="O91" s="10">
        <v>0</v>
      </c>
      <c r="P91" s="10">
        <v>0</v>
      </c>
      <c r="Q91" s="10">
        <v>99.5</v>
      </c>
      <c r="R91" s="10">
        <v>97.014925373134247</v>
      </c>
      <c r="S91" s="10">
        <v>30.845771144278839</v>
      </c>
      <c r="T91" s="10">
        <v>66.169154228855405</v>
      </c>
      <c r="U91" s="10">
        <v>2.9850746268657531</v>
      </c>
      <c r="V91" s="10">
        <v>0</v>
      </c>
    </row>
    <row xmlns:x14ac="http://schemas.microsoft.com/office/spreadsheetml/2009/9/ac" r="92" s="191" customFormat="true" ht="12" x14ac:dyDescent="0.2">
      <c r="A92" s="189" t="s">
        <v>359</v>
      </c>
      <c r="B92" s="10">
        <v>2016</v>
      </c>
      <c r="C92" s="190" t="s">
        <v>364</v>
      </c>
      <c r="D92" s="10">
        <v>385832.91436866758</v>
      </c>
      <c r="E92" s="10">
        <v>100</v>
      </c>
      <c r="F92" s="10">
        <v>98.587500000000034</v>
      </c>
      <c r="G92" s="10">
        <v>82.666367231815457</v>
      </c>
      <c r="H92" s="10">
        <v>15.921132768184579</v>
      </c>
      <c r="I92" s="10">
        <v>1.4124999999999659</v>
      </c>
      <c r="J92" s="10">
        <v>0</v>
      </c>
      <c r="K92" s="10">
        <v>100</v>
      </c>
      <c r="L92" s="10">
        <v>100</v>
      </c>
      <c r="M92" s="10">
        <v>83.269776119402991</v>
      </c>
      <c r="N92" s="10">
        <v>16.730223880597009</v>
      </c>
      <c r="O92" s="10">
        <v>0</v>
      </c>
      <c r="P92" s="10">
        <v>0</v>
      </c>
      <c r="Q92" s="10">
        <v>99.799999999999955</v>
      </c>
      <c r="R92" s="10">
        <v>96.718656716417854</v>
      </c>
      <c r="S92" s="10">
        <v>27.432213930348549</v>
      </c>
      <c r="T92" s="10">
        <v>69.286442786069301</v>
      </c>
      <c r="U92" s="10">
        <v>3.2813432835821459</v>
      </c>
      <c r="V92" s="10">
        <v>0</v>
      </c>
    </row>
    <row xmlns:x14ac="http://schemas.microsoft.com/office/spreadsheetml/2009/9/ac" r="93" s="191" customFormat="true" ht="12" x14ac:dyDescent="0.2">
      <c r="A93" s="189" t="s">
        <v>359</v>
      </c>
      <c r="B93" s="10">
        <v>2017</v>
      </c>
      <c r="C93" s="190" t="s">
        <v>364</v>
      </c>
      <c r="D93" s="10">
        <v>387766.99162307743</v>
      </c>
      <c r="E93" s="10">
        <v>100</v>
      </c>
      <c r="F93" s="10">
        <v>98.41500000000002</v>
      </c>
      <c r="G93" s="10">
        <v>80.506863816865007</v>
      </c>
      <c r="H93" s="10">
        <v>17.90813618313501</v>
      </c>
      <c r="I93" s="10">
        <v>1.58499999999998</v>
      </c>
      <c r="J93" s="10">
        <v>0</v>
      </c>
      <c r="K93" s="10">
        <v>100</v>
      </c>
      <c r="L93" s="10">
        <v>100</v>
      </c>
      <c r="M93" s="10">
        <v>83.703731343283607</v>
      </c>
      <c r="N93" s="10">
        <v>16.296268656716389</v>
      </c>
      <c r="O93" s="10">
        <v>0</v>
      </c>
      <c r="P93" s="10">
        <v>0</v>
      </c>
      <c r="Q93" s="10">
        <v>100</v>
      </c>
      <c r="R93" s="10">
        <v>96.422388059701461</v>
      </c>
      <c r="S93" s="10">
        <v>24.01865671641826</v>
      </c>
      <c r="T93" s="10">
        <v>72.403731343283198</v>
      </c>
      <c r="U93" s="10">
        <v>3.5776119402985391</v>
      </c>
      <c r="V93" s="10">
        <v>0</v>
      </c>
    </row>
    <row xmlns:x14ac="http://schemas.microsoft.com/office/spreadsheetml/2009/9/ac" r="94" s="191" customFormat="true" ht="12" x14ac:dyDescent="0.2">
      <c r="A94" s="189" t="s">
        <v>359</v>
      </c>
      <c r="B94" s="10">
        <v>2018</v>
      </c>
      <c r="C94" s="190" t="s">
        <v>364</v>
      </c>
      <c r="D94" s="10">
        <v>391318.6866314697</v>
      </c>
      <c r="E94" s="10">
        <v>100</v>
      </c>
      <c r="F94" s="10">
        <v>98.41500000000002</v>
      </c>
      <c r="G94" s="10">
        <v>80.506863816865007</v>
      </c>
      <c r="H94" s="10">
        <v>17.90813618313501</v>
      </c>
      <c r="I94" s="10">
        <v>1.58499999999998</v>
      </c>
      <c r="J94" s="10">
        <v>0</v>
      </c>
      <c r="K94" s="10">
        <v>100</v>
      </c>
      <c r="L94" s="10">
        <v>100</v>
      </c>
      <c r="M94" s="10">
        <v>83.703731343283607</v>
      </c>
      <c r="N94" s="10">
        <v>16.296268656716389</v>
      </c>
      <c r="O94" s="10">
        <v>0</v>
      </c>
      <c r="P94" s="10">
        <v>0</v>
      </c>
      <c r="Q94" s="10">
        <v>100</v>
      </c>
      <c r="R94" s="10">
        <v>96.422388059701461</v>
      </c>
      <c r="S94" s="10">
        <v>24.01865671641826</v>
      </c>
      <c r="T94" s="10">
        <v>72.403731343283198</v>
      </c>
      <c r="U94" s="10">
        <v>3.5776119402985391</v>
      </c>
      <c r="V94" s="10">
        <v>0</v>
      </c>
    </row>
    <row xmlns:x14ac="http://schemas.microsoft.com/office/spreadsheetml/2009/9/ac" r="95" s="191" customFormat="true" ht="12" x14ac:dyDescent="0.2">
      <c r="A95" s="189" t="s">
        <v>359</v>
      </c>
      <c r="B95" s="10">
        <v>2019</v>
      </c>
      <c r="C95" s="190" t="s">
        <v>364</v>
      </c>
      <c r="D95" s="10">
        <v>395109.87625671388</v>
      </c>
      <c r="E95" s="10">
        <v>100</v>
      </c>
      <c r="F95" s="10">
        <v>98.41500000000002</v>
      </c>
      <c r="G95" s="10">
        <v>80.506863816865007</v>
      </c>
      <c r="H95" s="10">
        <v>17.90813618313501</v>
      </c>
      <c r="I95" s="10">
        <v>1.58499999999998</v>
      </c>
      <c r="J95" s="10">
        <v>0</v>
      </c>
      <c r="K95" s="10">
        <v>100</v>
      </c>
      <c r="L95" s="10">
        <v>100</v>
      </c>
      <c r="M95" s="10">
        <v>83.703731343283607</v>
      </c>
      <c r="N95" s="10">
        <v>16.296268656716389</v>
      </c>
      <c r="O95" s="10">
        <v>0</v>
      </c>
      <c r="P95" s="10">
        <v>0</v>
      </c>
      <c r="Q95" s="10">
        <v>100</v>
      </c>
      <c r="R95" s="10">
        <v>96.422388059701461</v>
      </c>
      <c r="S95" s="10">
        <v>24.01865671641826</v>
      </c>
      <c r="T95" s="10">
        <v>72.403731343283198</v>
      </c>
      <c r="U95" s="10">
        <v>3.5776119402985391</v>
      </c>
      <c r="V95" s="10">
        <v>0</v>
      </c>
    </row>
    <row xmlns:x14ac="http://schemas.microsoft.com/office/spreadsheetml/2009/9/ac" r="96" s="191" customFormat="true" ht="12" x14ac:dyDescent="0.2">
      <c r="A96" s="189" t="s">
        <v>359</v>
      </c>
      <c r="B96" s="10">
        <v>2020</v>
      </c>
      <c r="C96" s="190" t="s">
        <v>364</v>
      </c>
      <c r="D96" s="10">
        <v>399328.7189996338</v>
      </c>
      <c r="E96" s="10">
        <v>100</v>
      </c>
      <c r="F96" s="10">
        <v>98.41500000000002</v>
      </c>
      <c r="G96" s="10">
        <v>80.506863816865007</v>
      </c>
      <c r="H96" s="10">
        <v>17.90813618313501</v>
      </c>
      <c r="I96" s="10">
        <v>1.58499999999998</v>
      </c>
      <c r="J96" s="10">
        <v>0</v>
      </c>
      <c r="K96" s="10">
        <v>100</v>
      </c>
      <c r="L96" s="10">
        <v>100</v>
      </c>
      <c r="M96" s="10">
        <v>83.703731343283607</v>
      </c>
      <c r="N96" s="10">
        <v>16.296268656716389</v>
      </c>
      <c r="O96" s="10">
        <v>0</v>
      </c>
      <c r="P96" s="10">
        <v>0</v>
      </c>
      <c r="Q96" s="10">
        <v>100</v>
      </c>
      <c r="R96" s="10">
        <v>96.422388059701461</v>
      </c>
      <c r="S96" s="10">
        <v>24.01865671641826</v>
      </c>
      <c r="T96" s="10">
        <v>72.403731343283198</v>
      </c>
      <c r="U96" s="10">
        <v>3.5776119402985391</v>
      </c>
      <c r="V96" s="10">
        <v>0</v>
      </c>
    </row>
    <row xmlns:x14ac="http://schemas.microsoft.com/office/spreadsheetml/2009/9/ac" r="97" s="191" customFormat="true" ht="12" x14ac:dyDescent="0.2">
      <c r="A97" s="189" t="s">
        <v>359</v>
      </c>
      <c r="B97" s="10">
        <v>2021</v>
      </c>
      <c r="C97" s="190" t="s">
        <v>364</v>
      </c>
      <c r="D97" s="10">
        <v>403059.70902297978</v>
      </c>
      <c r="E97" s="10">
        <v>100</v>
      </c>
      <c r="F97" s="10">
        <v>98.41500000000002</v>
      </c>
      <c r="G97" s="10">
        <v>80.506863816865007</v>
      </c>
      <c r="H97" s="10">
        <v>17.90813618313501</v>
      </c>
      <c r="I97" s="10">
        <v>1.58499999999998</v>
      </c>
      <c r="J97" s="10">
        <v>0</v>
      </c>
      <c r="K97" s="10">
        <v>100</v>
      </c>
      <c r="L97" s="10">
        <v>100</v>
      </c>
      <c r="M97" s="10">
        <v>83.703731343283607</v>
      </c>
      <c r="N97" s="10">
        <v>16.296268656716389</v>
      </c>
      <c r="O97" s="10">
        <v>0</v>
      </c>
      <c r="P97" s="10">
        <v>0</v>
      </c>
      <c r="Q97" s="10">
        <v>100</v>
      </c>
      <c r="R97" s="10">
        <v>96.422388059701461</v>
      </c>
      <c r="S97" s="10">
        <v>24.01865671641826</v>
      </c>
      <c r="T97" s="10">
        <v>72.403731343283198</v>
      </c>
      <c r="U97" s="10">
        <v>3.5776119402985391</v>
      </c>
      <c r="V97" s="10">
        <v>0</v>
      </c>
    </row>
    <row xmlns:x14ac="http://schemas.microsoft.com/office/spreadsheetml/2009/9/ac" r="98" s="191" customFormat="true" ht="12" x14ac:dyDescent="0.2">
      <c r="A98" s="189" t="s">
        <v>359</v>
      </c>
      <c r="B98" s="10">
        <v>2022</v>
      </c>
      <c r="C98" s="190" t="s">
        <v>364</v>
      </c>
      <c r="D98" s="10">
        <v>405958.79449340818</v>
      </c>
      <c r="E98" s="10">
        <v>100</v>
      </c>
      <c r="F98" s="10"/>
      <c r="G98" s="10"/>
      <c r="H98" s="10"/>
      <c r="I98" s="10"/>
      <c r="J98" s="10">
        <v>100</v>
      </c>
      <c r="K98" s="10">
        <v>100</v>
      </c>
      <c r="L98" s="10">
        <v>100</v>
      </c>
      <c r="M98" s="10"/>
      <c r="N98" s="10"/>
      <c r="O98" s="10">
        <v>0</v>
      </c>
      <c r="P98" s="10">
        <v>100</v>
      </c>
      <c r="Q98" s="10">
        <v>100</v>
      </c>
      <c r="R98" s="10"/>
      <c r="S98" s="10"/>
      <c r="T98" s="10"/>
      <c r="U98" s="10"/>
      <c r="V98" s="10">
        <v>100</v>
      </c>
    </row>
    <row xmlns:x14ac="http://schemas.microsoft.com/office/spreadsheetml/2009/9/ac" r="99" s="191" customFormat="true" ht="12" x14ac:dyDescent="0.2">
      <c r="A99" s="189" t="s">
        <v>359</v>
      </c>
      <c r="B99" s="10">
        <v>2023</v>
      </c>
      <c r="C99" s="190" t="s">
        <v>364</v>
      </c>
      <c r="D99" s="10">
        <v>395711.76243164059</v>
      </c>
      <c r="E99" s="10">
        <v>100</v>
      </c>
      <c r="F99" s="10"/>
      <c r="G99" s="10"/>
      <c r="H99" s="10"/>
      <c r="I99" s="10"/>
      <c r="J99" s="10">
        <v>100</v>
      </c>
      <c r="K99" s="10">
        <v>100</v>
      </c>
      <c r="L99" s="10">
        <v>100</v>
      </c>
      <c r="M99" s="10"/>
      <c r="N99" s="10"/>
      <c r="O99" s="10">
        <v>0</v>
      </c>
      <c r="P99" s="10">
        <v>100</v>
      </c>
      <c r="Q99" s="10">
        <v>100</v>
      </c>
      <c r="R99" s="10"/>
      <c r="S99" s="10"/>
      <c r="T99" s="10"/>
      <c r="U99" s="10"/>
      <c r="V99" s="10">
        <v>100</v>
      </c>
    </row>
    <row xmlns:x14ac="http://schemas.microsoft.com/office/spreadsheetml/2009/9/ac" r="100" s="191" customFormat="true" ht="12" x14ac:dyDescent="0.2">
      <c r="A100" s="189" t="s">
        <v>359</v>
      </c>
      <c r="B100" s="10">
        <v>2024</v>
      </c>
      <c r="C100" s="190" t="s">
        <v>364</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1" customFormat="true" ht="12" x14ac:dyDescent="0.2">
      <c r="A101" s="189" t="s">
        <v>359</v>
      </c>
      <c r="B101" s="10">
        <v>2025</v>
      </c>
      <c r="C101" s="190" t="s">
        <v>364</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1" customFormat="true" ht="12" x14ac:dyDescent="0.2">
      <c r="A102" s="189" t="s">
        <v>359</v>
      </c>
      <c r="B102" s="10">
        <v>2026</v>
      </c>
      <c r="C102" s="190" t="s">
        <v>364</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1" customFormat="true" ht="12" x14ac:dyDescent="0.2">
      <c r="A103" s="189" t="s">
        <v>359</v>
      </c>
      <c r="B103" s="10">
        <v>2027</v>
      </c>
      <c r="C103" s="190" t="s">
        <v>364</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1" customFormat="true" ht="12" x14ac:dyDescent="0.2">
      <c r="A104" s="189" t="s">
        <v>359</v>
      </c>
      <c r="B104" s="10">
        <v>2028</v>
      </c>
      <c r="C104" s="190" t="s">
        <v>364</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1" customFormat="true" ht="12" x14ac:dyDescent="0.2">
      <c r="A105" s="189" t="s">
        <v>359</v>
      </c>
      <c r="B105" s="10">
        <v>2029</v>
      </c>
      <c r="C105" s="190" t="s">
        <v>364</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1" customFormat="true" ht="12" x14ac:dyDescent="0.2">
      <c r="A106" s="189" t="s">
        <v>359</v>
      </c>
      <c r="B106" s="10">
        <v>2030</v>
      </c>
      <c r="C106" s="190" t="s">
        <v>364</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1" customFormat="true" ht="12" x14ac:dyDescent="0.2">
      <c r="A107" s="189" t="s">
        <v>359</v>
      </c>
      <c r="B107" s="10">
        <v>2000</v>
      </c>
      <c r="C107" s="190" t="s">
        <v>365</v>
      </c>
      <c r="D107" s="10">
        <v>214713</v>
      </c>
      <c r="E107" s="10"/>
      <c r="F107" s="10"/>
      <c r="G107" s="10"/>
      <c r="H107" s="10"/>
      <c r="I107" s="10"/>
      <c r="J107" s="10">
        <v>100</v>
      </c>
      <c r="K107" s="10"/>
      <c r="L107" s="10">
        <v>99.899999999999991</v>
      </c>
      <c r="M107" s="10"/>
      <c r="N107" s="10"/>
      <c r="O107" s="10">
        <v>0.1000000000000085</v>
      </c>
      <c r="P107" s="10">
        <v>99.899999999999991</v>
      </c>
      <c r="Q107" s="10"/>
      <c r="R107" s="10"/>
      <c r="S107" s="10"/>
      <c r="T107" s="10"/>
      <c r="U107" s="10"/>
      <c r="V107" s="10">
        <v>100</v>
      </c>
    </row>
    <row xmlns:x14ac="http://schemas.microsoft.com/office/spreadsheetml/2009/9/ac" r="108" s="191" customFormat="true" ht="12" x14ac:dyDescent="0.2">
      <c r="A108" s="189" t="s">
        <v>359</v>
      </c>
      <c r="B108" s="10">
        <v>2001</v>
      </c>
      <c r="C108" s="190" t="s">
        <v>365</v>
      </c>
      <c r="D108" s="10">
        <v>216898</v>
      </c>
      <c r="E108" s="10"/>
      <c r="F108" s="10"/>
      <c r="G108" s="10"/>
      <c r="H108" s="10"/>
      <c r="I108" s="10"/>
      <c r="J108" s="10">
        <v>100</v>
      </c>
      <c r="K108" s="10"/>
      <c r="L108" s="10">
        <v>99.899999999999991</v>
      </c>
      <c r="M108" s="10"/>
      <c r="N108" s="10"/>
      <c r="O108" s="10">
        <v>0.1000000000000085</v>
      </c>
      <c r="P108" s="10">
        <v>99.899999999999991</v>
      </c>
      <c r="Q108" s="10"/>
      <c r="R108" s="10"/>
      <c r="S108" s="10"/>
      <c r="T108" s="10"/>
      <c r="U108" s="10"/>
      <c r="V108" s="10">
        <v>100</v>
      </c>
    </row>
    <row xmlns:x14ac="http://schemas.microsoft.com/office/spreadsheetml/2009/9/ac" r="109" s="191" customFormat="true" ht="12" x14ac:dyDescent="0.2">
      <c r="A109" s="189" t="s">
        <v>359</v>
      </c>
      <c r="B109" s="10">
        <v>2002</v>
      </c>
      <c r="C109" s="190" t="s">
        <v>365</v>
      </c>
      <c r="D109" s="10">
        <v>217469</v>
      </c>
      <c r="E109" s="10"/>
      <c r="F109" s="10"/>
      <c r="G109" s="10"/>
      <c r="H109" s="10"/>
      <c r="I109" s="10"/>
      <c r="J109" s="10">
        <v>100</v>
      </c>
      <c r="K109" s="10"/>
      <c r="L109" s="10">
        <v>99.899999999999991</v>
      </c>
      <c r="M109" s="10"/>
      <c r="N109" s="10"/>
      <c r="O109" s="10">
        <v>0.1000000000000085</v>
      </c>
      <c r="P109" s="10">
        <v>99.899999999999991</v>
      </c>
      <c r="Q109" s="10"/>
      <c r="R109" s="10"/>
      <c r="S109" s="10"/>
      <c r="T109" s="10"/>
      <c r="U109" s="10"/>
      <c r="V109" s="10">
        <v>100</v>
      </c>
    </row>
    <row xmlns:x14ac="http://schemas.microsoft.com/office/spreadsheetml/2009/9/ac" r="110" s="191" customFormat="true" ht="12" x14ac:dyDescent="0.2">
      <c r="A110" s="189" t="s">
        <v>359</v>
      </c>
      <c r="B110" s="10">
        <v>2003</v>
      </c>
      <c r="C110" s="192" t="s">
        <v>365</v>
      </c>
      <c r="D110" s="10">
        <v>218597</v>
      </c>
      <c r="E110" s="10"/>
      <c r="F110" s="10"/>
      <c r="G110" s="10"/>
      <c r="H110" s="10"/>
      <c r="I110" s="10"/>
      <c r="J110" s="10">
        <v>100</v>
      </c>
      <c r="K110" s="10"/>
      <c r="L110" s="10">
        <v>99.899999999999991</v>
      </c>
      <c r="M110" s="10"/>
      <c r="N110" s="10"/>
      <c r="O110" s="10">
        <v>0.1000000000000085</v>
      </c>
      <c r="P110" s="10">
        <v>99.899999999999991</v>
      </c>
      <c r="Q110" s="10"/>
      <c r="R110" s="10"/>
      <c r="S110" s="10"/>
      <c r="T110" s="10"/>
      <c r="U110" s="10"/>
      <c r="V110" s="10">
        <v>100</v>
      </c>
      <c r="W110" s="193"/>
      <c r="X110" s="193"/>
      <c r="Y110" s="193"/>
      <c r="Z110" s="193"/>
      <c r="AA110" s="193"/>
      <c r="AB110" s="193"/>
      <c r="AC110" s="193"/>
      <c r="AD110" s="193"/>
      <c r="AE110" s="193"/>
    </row>
    <row xmlns:x14ac="http://schemas.microsoft.com/office/spreadsheetml/2009/9/ac" r="111" s="191" customFormat="true" ht="12" x14ac:dyDescent="0.2">
      <c r="A111" s="189" t="s">
        <v>359</v>
      </c>
      <c r="B111" s="10">
        <v>2004</v>
      </c>
      <c r="C111" s="192" t="s">
        <v>365</v>
      </c>
      <c r="D111" s="10">
        <v>220712</v>
      </c>
      <c r="E111" s="10"/>
      <c r="F111" s="10"/>
      <c r="G111" s="10"/>
      <c r="H111" s="10"/>
      <c r="I111" s="10"/>
      <c r="J111" s="10">
        <v>100</v>
      </c>
      <c r="K111" s="10"/>
      <c r="L111" s="10">
        <v>99.899999999999991</v>
      </c>
      <c r="M111" s="10"/>
      <c r="N111" s="10"/>
      <c r="O111" s="10">
        <v>0.1000000000000085</v>
      </c>
      <c r="P111" s="10">
        <v>99.899999999999991</v>
      </c>
      <c r="Q111" s="10"/>
      <c r="R111" s="10"/>
      <c r="S111" s="10"/>
      <c r="T111" s="10"/>
      <c r="U111" s="10"/>
      <c r="V111" s="10">
        <v>100</v>
      </c>
      <c r="W111" s="193"/>
      <c r="X111" s="193"/>
      <c r="Y111" s="193"/>
      <c r="Z111" s="193"/>
      <c r="AA111" s="193"/>
      <c r="AB111" s="193"/>
      <c r="AC111" s="193"/>
      <c r="AD111" s="193"/>
      <c r="AE111" s="193"/>
    </row>
    <row xmlns:x14ac="http://schemas.microsoft.com/office/spreadsheetml/2009/9/ac" r="112" s="191" customFormat="true" ht="12" x14ac:dyDescent="0.2">
      <c r="A112" s="189" t="s">
        <v>359</v>
      </c>
      <c r="B112" s="10">
        <v>2005</v>
      </c>
      <c r="C112" s="192" t="s">
        <v>365</v>
      </c>
      <c r="D112" s="10">
        <v>222387</v>
      </c>
      <c r="E112" s="10"/>
      <c r="F112" s="10"/>
      <c r="G112" s="10"/>
      <c r="H112" s="10"/>
      <c r="I112" s="10"/>
      <c r="J112" s="10">
        <v>100</v>
      </c>
      <c r="K112" s="10"/>
      <c r="L112" s="10">
        <v>99.899999999999991</v>
      </c>
      <c r="M112" s="10"/>
      <c r="N112" s="10"/>
      <c r="O112" s="10">
        <v>0.1000000000000085</v>
      </c>
      <c r="P112" s="10">
        <v>99.899999999999991</v>
      </c>
      <c r="Q112" s="10"/>
      <c r="R112" s="10"/>
      <c r="S112" s="10"/>
      <c r="T112" s="10"/>
      <c r="U112" s="10"/>
      <c r="V112" s="10">
        <v>100</v>
      </c>
      <c r="W112" s="193"/>
      <c r="X112" s="193"/>
      <c r="Y112" s="193"/>
      <c r="Z112" s="193"/>
      <c r="AA112" s="193"/>
      <c r="AB112" s="193"/>
      <c r="AC112" s="193"/>
      <c r="AD112" s="193"/>
      <c r="AE112" s="193"/>
    </row>
    <row xmlns:x14ac="http://schemas.microsoft.com/office/spreadsheetml/2009/9/ac" r="113" s="191" customFormat="true" ht="12" x14ac:dyDescent="0.2">
      <c r="A113" s="189" t="s">
        <v>359</v>
      </c>
      <c r="B113" s="10">
        <v>2006</v>
      </c>
      <c r="C113" s="192" t="s">
        <v>365</v>
      </c>
      <c r="D113" s="10">
        <v>224494</v>
      </c>
      <c r="E113" s="10"/>
      <c r="F113" s="10"/>
      <c r="G113" s="10"/>
      <c r="H113" s="10"/>
      <c r="I113" s="10"/>
      <c r="J113" s="10">
        <v>100</v>
      </c>
      <c r="K113" s="10"/>
      <c r="L113" s="10">
        <v>99.899999999999991</v>
      </c>
      <c r="M113" s="10"/>
      <c r="N113" s="10"/>
      <c r="O113" s="10">
        <v>0.1000000000000085</v>
      </c>
      <c r="P113" s="10">
        <v>99.899999999999991</v>
      </c>
      <c r="Q113" s="10"/>
      <c r="R113" s="10"/>
      <c r="S113" s="10"/>
      <c r="T113" s="10"/>
      <c r="U113" s="10"/>
      <c r="V113" s="10">
        <v>100</v>
      </c>
      <c r="W113" s="193"/>
      <c r="X113" s="193"/>
      <c r="Y113" s="193"/>
      <c r="Z113" s="193"/>
      <c r="AA113" s="193"/>
      <c r="AB113" s="193"/>
      <c r="AC113" s="193"/>
      <c r="AD113" s="193"/>
      <c r="AE113" s="193"/>
    </row>
    <row xmlns:x14ac="http://schemas.microsoft.com/office/spreadsheetml/2009/9/ac" r="114" s="191" customFormat="true" ht="12" x14ac:dyDescent="0.2">
      <c r="A114" s="189" t="s">
        <v>359</v>
      </c>
      <c r="B114" s="10">
        <v>2007</v>
      </c>
      <c r="C114" s="192" t="s">
        <v>365</v>
      </c>
      <c r="D114" s="10">
        <v>227284</v>
      </c>
      <c r="E114" s="10"/>
      <c r="F114" s="10"/>
      <c r="G114" s="10"/>
      <c r="H114" s="10"/>
      <c r="I114" s="10"/>
      <c r="J114" s="10">
        <v>100</v>
      </c>
      <c r="K114" s="10"/>
      <c r="L114" s="10">
        <v>99.899999999999991</v>
      </c>
      <c r="M114" s="10"/>
      <c r="N114" s="10"/>
      <c r="O114" s="10">
        <v>0.1000000000000085</v>
      </c>
      <c r="P114" s="10">
        <v>99.899999999999991</v>
      </c>
      <c r="Q114" s="10"/>
      <c r="R114" s="10"/>
      <c r="S114" s="10"/>
      <c r="T114" s="10"/>
      <c r="U114" s="10"/>
      <c r="V114" s="10">
        <v>100</v>
      </c>
      <c r="W114" s="193"/>
      <c r="X114" s="193"/>
      <c r="Y114" s="193"/>
      <c r="Z114" s="193"/>
      <c r="AA114" s="193"/>
      <c r="AB114" s="193"/>
      <c r="AC114" s="193"/>
      <c r="AD114" s="193"/>
      <c r="AE114" s="193"/>
    </row>
    <row xmlns:x14ac="http://schemas.microsoft.com/office/spreadsheetml/2009/9/ac" r="115" s="191" customFormat="true" ht="12" x14ac:dyDescent="0.2">
      <c r="A115" s="189" t="s">
        <v>359</v>
      </c>
      <c r="B115" s="10">
        <v>2008</v>
      </c>
      <c r="C115" s="192" t="s">
        <v>365</v>
      </c>
      <c r="D115" s="10">
        <v>229033</v>
      </c>
      <c r="E115" s="10"/>
      <c r="F115" s="10"/>
      <c r="G115" s="10"/>
      <c r="H115" s="10"/>
      <c r="I115" s="10"/>
      <c r="J115" s="10">
        <v>100</v>
      </c>
      <c r="K115" s="10"/>
      <c r="L115" s="10">
        <v>99.899999999999991</v>
      </c>
      <c r="M115" s="10"/>
      <c r="N115" s="10"/>
      <c r="O115" s="10">
        <v>0.1000000000000085</v>
      </c>
      <c r="P115" s="10">
        <v>99.899999999999991</v>
      </c>
      <c r="Q115" s="10"/>
      <c r="R115" s="10"/>
      <c r="S115" s="10"/>
      <c r="T115" s="10"/>
      <c r="U115" s="10"/>
      <c r="V115" s="10">
        <v>100</v>
      </c>
      <c r="W115" s="193"/>
      <c r="X115" s="193"/>
      <c r="Y115" s="193"/>
      <c r="Z115" s="193"/>
      <c r="AA115" s="193"/>
      <c r="AB115" s="193"/>
      <c r="AC115" s="193"/>
      <c r="AD115" s="193"/>
      <c r="AE115" s="193"/>
    </row>
    <row xmlns:x14ac="http://schemas.microsoft.com/office/spreadsheetml/2009/9/ac" r="116" s="191" customFormat="true" ht="12" x14ac:dyDescent="0.2">
      <c r="A116" s="189" t="s">
        <v>359</v>
      </c>
      <c r="B116" s="10">
        <v>2009</v>
      </c>
      <c r="C116" s="194" t="s">
        <v>365</v>
      </c>
      <c r="D116" s="10">
        <v>231774</v>
      </c>
      <c r="E116" s="10"/>
      <c r="F116" s="10"/>
      <c r="G116" s="10"/>
      <c r="H116" s="10"/>
      <c r="I116" s="10"/>
      <c r="J116" s="10">
        <v>100</v>
      </c>
      <c r="K116" s="10"/>
      <c r="L116" s="10">
        <v>99.899999999999991</v>
      </c>
      <c r="M116" s="10"/>
      <c r="N116" s="10"/>
      <c r="O116" s="10">
        <v>0.1000000000000085</v>
      </c>
      <c r="P116" s="10">
        <v>99.899999999999991</v>
      </c>
      <c r="Q116" s="10"/>
      <c r="R116" s="10"/>
      <c r="S116" s="10"/>
      <c r="T116" s="10"/>
      <c r="U116" s="10"/>
      <c r="V116" s="10">
        <v>100</v>
      </c>
      <c r="W116" s="194"/>
      <c r="X116" s="194"/>
      <c r="Y116" s="194"/>
      <c r="Z116" s="194"/>
      <c r="AA116" s="194"/>
      <c r="AB116" s="194"/>
      <c r="AC116" s="194"/>
    </row>
    <row xmlns:x14ac="http://schemas.microsoft.com/office/spreadsheetml/2009/9/ac" r="117" s="191" customFormat="true" ht="12" x14ac:dyDescent="0.2">
      <c r="A117" s="189" t="s">
        <v>359</v>
      </c>
      <c r="B117" s="10">
        <v>2010</v>
      </c>
      <c r="C117" s="194" t="s">
        <v>365</v>
      </c>
      <c r="D117" s="10">
        <v>235726</v>
      </c>
      <c r="E117" s="10"/>
      <c r="F117" s="10"/>
      <c r="G117" s="10"/>
      <c r="H117" s="10"/>
      <c r="I117" s="10"/>
      <c r="J117" s="10">
        <v>100</v>
      </c>
      <c r="K117" s="10"/>
      <c r="L117" s="10">
        <v>99.899999999999991</v>
      </c>
      <c r="M117" s="10"/>
      <c r="N117" s="10"/>
      <c r="O117" s="10">
        <v>0.1000000000000085</v>
      </c>
      <c r="P117" s="10">
        <v>99.899999999999991</v>
      </c>
      <c r="Q117" s="10"/>
      <c r="R117" s="10"/>
      <c r="S117" s="10"/>
      <c r="T117" s="10"/>
      <c r="U117" s="10"/>
      <c r="V117" s="10">
        <v>100</v>
      </c>
      <c r="W117" s="194"/>
      <c r="X117" s="194"/>
      <c r="Y117" s="194"/>
      <c r="Z117" s="194"/>
      <c r="AA117" s="194"/>
      <c r="AB117" s="194"/>
      <c r="AC117" s="194"/>
    </row>
    <row xmlns:x14ac="http://schemas.microsoft.com/office/spreadsheetml/2009/9/ac" r="118" s="191" customFormat="true" ht="12" x14ac:dyDescent="0.2">
      <c r="A118" s="189" t="s">
        <v>359</v>
      </c>
      <c r="B118" s="10">
        <v>2011</v>
      </c>
      <c r="C118" s="194" t="s">
        <v>365</v>
      </c>
      <c r="D118" s="10">
        <v>238729</v>
      </c>
      <c r="E118" s="10"/>
      <c r="F118" s="10"/>
      <c r="G118" s="10"/>
      <c r="H118" s="10"/>
      <c r="I118" s="10"/>
      <c r="J118" s="10">
        <v>100</v>
      </c>
      <c r="K118" s="10"/>
      <c r="L118" s="10">
        <v>99.899999999999991</v>
      </c>
      <c r="M118" s="10"/>
      <c r="N118" s="10"/>
      <c r="O118" s="10">
        <v>0.1000000000000085</v>
      </c>
      <c r="P118" s="10">
        <v>99.899999999999991</v>
      </c>
      <c r="Q118" s="10"/>
      <c r="R118" s="10"/>
      <c r="S118" s="10"/>
      <c r="T118" s="10"/>
      <c r="U118" s="10"/>
      <c r="V118" s="10">
        <v>100</v>
      </c>
      <c r="W118" s="194"/>
      <c r="X118" s="194"/>
      <c r="Y118" s="194"/>
      <c r="Z118" s="194"/>
      <c r="AA118" s="194"/>
      <c r="AB118" s="194"/>
      <c r="AC118" s="194"/>
      <c r="AD118" s="194"/>
    </row>
    <row xmlns:x14ac="http://schemas.microsoft.com/office/spreadsheetml/2009/9/ac" r="119" s="191" customFormat="true" ht="12" x14ac:dyDescent="0.2">
      <c r="A119" s="189" t="s">
        <v>359</v>
      </c>
      <c r="B119" s="10">
        <v>2012</v>
      </c>
      <c r="C119" s="194" t="s">
        <v>365</v>
      </c>
      <c r="D119" s="10">
        <v>240486</v>
      </c>
      <c r="E119" s="10"/>
      <c r="F119" s="10">
        <v>97.6</v>
      </c>
      <c r="G119" s="10"/>
      <c r="H119" s="10"/>
      <c r="I119" s="10">
        <v>2.4000000000000061</v>
      </c>
      <c r="J119" s="10">
        <v>97.6</v>
      </c>
      <c r="K119" s="10"/>
      <c r="L119" s="10">
        <v>99.899999999999991</v>
      </c>
      <c r="M119" s="10"/>
      <c r="N119" s="10"/>
      <c r="O119" s="10">
        <v>0.1000000000000085</v>
      </c>
      <c r="P119" s="10">
        <v>99.899999999999991</v>
      </c>
      <c r="Q119" s="10"/>
      <c r="R119" s="10"/>
      <c r="S119" s="10"/>
      <c r="T119" s="10"/>
      <c r="U119" s="10"/>
      <c r="V119" s="10">
        <v>100</v>
      </c>
      <c r="W119" s="194"/>
      <c r="X119" s="194"/>
      <c r="Y119" s="194"/>
      <c r="Z119" s="194"/>
      <c r="AA119" s="194"/>
      <c r="AB119" s="194"/>
      <c r="AC119" s="194"/>
      <c r="AD119" s="194"/>
    </row>
    <row xmlns:x14ac="http://schemas.microsoft.com/office/spreadsheetml/2009/9/ac" r="120" s="191" customFormat="true" ht="12" x14ac:dyDescent="0.2">
      <c r="A120" s="189" t="s">
        <v>359</v>
      </c>
      <c r="B120" s="10">
        <v>2013</v>
      </c>
      <c r="C120" s="194" t="s">
        <v>365</v>
      </c>
      <c r="D120" s="10">
        <v>243438</v>
      </c>
      <c r="E120" s="10"/>
      <c r="F120" s="10">
        <v>97.6</v>
      </c>
      <c r="G120" s="10"/>
      <c r="H120" s="10"/>
      <c r="I120" s="10">
        <v>2.4000000000000061</v>
      </c>
      <c r="J120" s="10">
        <v>97.6</v>
      </c>
      <c r="K120" s="10"/>
      <c r="L120" s="10">
        <v>99.899999999999991</v>
      </c>
      <c r="M120" s="10"/>
      <c r="N120" s="10"/>
      <c r="O120" s="10">
        <v>0.1000000000000085</v>
      </c>
      <c r="P120" s="10">
        <v>99.899999999999991</v>
      </c>
      <c r="Q120" s="10"/>
      <c r="R120" s="10"/>
      <c r="S120" s="10"/>
      <c r="T120" s="10"/>
      <c r="U120" s="10"/>
      <c r="V120" s="10">
        <v>100</v>
      </c>
      <c r="W120" s="194"/>
      <c r="X120" s="194"/>
      <c r="Y120" s="194"/>
      <c r="Z120" s="194"/>
      <c r="AA120" s="194"/>
      <c r="AB120" s="194"/>
      <c r="AC120" s="194"/>
      <c r="AD120" s="194"/>
    </row>
    <row xmlns:x14ac="http://schemas.microsoft.com/office/spreadsheetml/2009/9/ac" r="121" s="191" customFormat="true" ht="12" x14ac:dyDescent="0.2">
      <c r="A121" s="189" t="s">
        <v>359</v>
      </c>
      <c r="B121" s="10">
        <v>2014</v>
      </c>
      <c r="C121" s="194" t="s">
        <v>365</v>
      </c>
      <c r="D121" s="10">
        <v>248748</v>
      </c>
      <c r="E121" s="10"/>
      <c r="F121" s="10">
        <v>97.6</v>
      </c>
      <c r="G121" s="10"/>
      <c r="H121" s="10"/>
      <c r="I121" s="10">
        <v>2.4000000000000061</v>
      </c>
      <c r="J121" s="10">
        <v>97.6</v>
      </c>
      <c r="K121" s="10"/>
      <c r="L121" s="10">
        <v>99.899999999999991</v>
      </c>
      <c r="M121" s="10"/>
      <c r="N121" s="10"/>
      <c r="O121" s="10">
        <v>0.1000000000000085</v>
      </c>
      <c r="P121" s="10">
        <v>99.899999999999991</v>
      </c>
      <c r="Q121" s="10"/>
      <c r="R121" s="10"/>
      <c r="S121" s="10"/>
      <c r="T121" s="10"/>
      <c r="U121" s="10"/>
      <c r="V121" s="10">
        <v>100</v>
      </c>
      <c r="W121" s="194"/>
      <c r="X121" s="194"/>
      <c r="Y121" s="194"/>
      <c r="Z121" s="194"/>
      <c r="AA121" s="194"/>
      <c r="AB121" s="194"/>
      <c r="AC121" s="194"/>
      <c r="AD121" s="194"/>
    </row>
    <row xmlns:x14ac="http://schemas.microsoft.com/office/spreadsheetml/2009/9/ac" r="122" s="191" customFormat="true" ht="12" x14ac:dyDescent="0.2">
      <c r="A122" s="189" t="s">
        <v>359</v>
      </c>
      <c r="B122" s="10">
        <v>2015</v>
      </c>
      <c r="C122" s="194" t="s">
        <v>365</v>
      </c>
      <c r="D122" s="10">
        <v>255990</v>
      </c>
      <c r="E122" s="10"/>
      <c r="F122" s="10">
        <v>97.6</v>
      </c>
      <c r="G122" s="10"/>
      <c r="H122" s="10"/>
      <c r="I122" s="10">
        <v>2.4000000000000061</v>
      </c>
      <c r="J122" s="10">
        <v>97.6</v>
      </c>
      <c r="K122" s="10"/>
      <c r="L122" s="10">
        <v>99.899999999999991</v>
      </c>
      <c r="M122" s="10"/>
      <c r="N122" s="10"/>
      <c r="O122" s="10">
        <v>0.1000000000000085</v>
      </c>
      <c r="P122" s="10">
        <v>99.899999999999991</v>
      </c>
      <c r="Q122" s="10"/>
      <c r="R122" s="10"/>
      <c r="S122" s="10"/>
      <c r="T122" s="10"/>
      <c r="U122" s="10"/>
      <c r="V122" s="10">
        <v>100</v>
      </c>
      <c r="W122" s="194"/>
      <c r="X122" s="194"/>
      <c r="Y122" s="194"/>
      <c r="Z122" s="194"/>
      <c r="AA122" s="194"/>
      <c r="AB122" s="194"/>
      <c r="AC122" s="194"/>
      <c r="AD122" s="194"/>
    </row>
    <row xmlns:x14ac="http://schemas.microsoft.com/office/spreadsheetml/2009/9/ac" r="123" s="191" customFormat="true" ht="12" x14ac:dyDescent="0.2">
      <c r="A123" s="189" t="s">
        <v>359</v>
      </c>
      <c r="B123" s="10">
        <v>2016</v>
      </c>
      <c r="C123" s="194" t="s">
        <v>365</v>
      </c>
      <c r="D123" s="10">
        <v>262363</v>
      </c>
      <c r="E123" s="10"/>
      <c r="F123" s="10">
        <v>97.6</v>
      </c>
      <c r="G123" s="10"/>
      <c r="H123" s="10"/>
      <c r="I123" s="10">
        <v>2.4000000000000061</v>
      </c>
      <c r="J123" s="10">
        <v>97.6</v>
      </c>
      <c r="K123" s="10"/>
      <c r="L123" s="10">
        <v>99.899999999999991</v>
      </c>
      <c r="M123" s="10"/>
      <c r="N123" s="10"/>
      <c r="O123" s="10">
        <v>0.1000000000000085</v>
      </c>
      <c r="P123" s="10">
        <v>99.899999999999991</v>
      </c>
      <c r="Q123" s="10"/>
      <c r="R123" s="10"/>
      <c r="S123" s="10"/>
      <c r="T123" s="10"/>
      <c r="U123" s="10"/>
      <c r="V123" s="10">
        <v>100</v>
      </c>
      <c r="W123" s="194"/>
      <c r="X123" s="194"/>
      <c r="Y123" s="194"/>
      <c r="Z123" s="194"/>
      <c r="AA123" s="194"/>
      <c r="AB123" s="194"/>
      <c r="AC123" s="194"/>
      <c r="AD123" s="194"/>
    </row>
    <row xmlns:x14ac="http://schemas.microsoft.com/office/spreadsheetml/2009/9/ac" r="124" s="191" customFormat="true" ht="12" x14ac:dyDescent="0.2">
      <c r="A124" s="189" t="s">
        <v>359</v>
      </c>
      <c r="B124" s="10">
        <v>2017</v>
      </c>
      <c r="C124" s="194" t="s">
        <v>365</v>
      </c>
      <c r="D124" s="10">
        <v>265499</v>
      </c>
      <c r="E124" s="10"/>
      <c r="F124" s="10">
        <v>97.6</v>
      </c>
      <c r="G124" s="10"/>
      <c r="H124" s="10"/>
      <c r="I124" s="10">
        <v>2.4000000000000061</v>
      </c>
      <c r="J124" s="10">
        <v>97.6</v>
      </c>
      <c r="K124" s="10"/>
      <c r="L124" s="10">
        <v>99.899999999999991</v>
      </c>
      <c r="M124" s="10"/>
      <c r="N124" s="10"/>
      <c r="O124" s="10">
        <v>0.1000000000000085</v>
      </c>
      <c r="P124" s="10">
        <v>99.899999999999991</v>
      </c>
      <c r="Q124" s="10"/>
      <c r="R124" s="10"/>
      <c r="S124" s="10"/>
      <c r="T124" s="10"/>
      <c r="U124" s="10"/>
      <c r="V124" s="10">
        <v>100</v>
      </c>
      <c r="W124" s="194"/>
      <c r="X124" s="194"/>
      <c r="Y124" s="194"/>
      <c r="Z124" s="194"/>
      <c r="AA124" s="194"/>
      <c r="AB124" s="194"/>
      <c r="AC124" s="194"/>
      <c r="AD124" s="194"/>
    </row>
    <row xmlns:x14ac="http://schemas.microsoft.com/office/spreadsheetml/2009/9/ac" r="125" s="191" customFormat="true" ht="12" x14ac:dyDescent="0.2">
      <c r="A125" s="189" t="s">
        <v>359</v>
      </c>
      <c r="B125" s="10">
        <v>2018</v>
      </c>
      <c r="C125" s="194" t="s">
        <v>365</v>
      </c>
      <c r="D125" s="10">
        <v>269011</v>
      </c>
      <c r="E125" s="10"/>
      <c r="F125" s="10">
        <v>97.6</v>
      </c>
      <c r="G125" s="10"/>
      <c r="H125" s="10"/>
      <c r="I125" s="10">
        <v>2.4000000000000061</v>
      </c>
      <c r="J125" s="10">
        <v>97.6</v>
      </c>
      <c r="K125" s="10"/>
      <c r="L125" s="10">
        <v>99.899999999999991</v>
      </c>
      <c r="M125" s="10"/>
      <c r="N125" s="10"/>
      <c r="O125" s="10">
        <v>0.1000000000000085</v>
      </c>
      <c r="P125" s="10">
        <v>99.899999999999991</v>
      </c>
      <c r="Q125" s="10"/>
      <c r="R125" s="10"/>
      <c r="S125" s="10"/>
      <c r="T125" s="10"/>
      <c r="U125" s="10"/>
      <c r="V125" s="10">
        <v>100</v>
      </c>
      <c r="W125" s="194"/>
      <c r="X125" s="194"/>
      <c r="Y125" s="194"/>
      <c r="Z125" s="194"/>
      <c r="AA125" s="194"/>
      <c r="AB125" s="194"/>
      <c r="AC125" s="194"/>
      <c r="AD125" s="194"/>
    </row>
    <row xmlns:x14ac="http://schemas.microsoft.com/office/spreadsheetml/2009/9/ac" r="126" s="191" customFormat="true" ht="12" x14ac:dyDescent="0.2">
      <c r="A126" s="189" t="s">
        <v>359</v>
      </c>
      <c r="B126" s="10">
        <v>2019</v>
      </c>
      <c r="C126" s="194" t="s">
        <v>365</v>
      </c>
      <c r="D126" s="10">
        <v>274066</v>
      </c>
      <c r="E126" s="10"/>
      <c r="F126" s="10">
        <v>97.6</v>
      </c>
      <c r="G126" s="10"/>
      <c r="H126" s="10"/>
      <c r="I126" s="10">
        <v>2.4000000000000061</v>
      </c>
      <c r="J126" s="10">
        <v>97.6</v>
      </c>
      <c r="K126" s="10"/>
      <c r="L126" s="10">
        <v>99.899999999999991</v>
      </c>
      <c r="M126" s="10"/>
      <c r="N126" s="10"/>
      <c r="O126" s="10">
        <v>0.1000000000000085</v>
      </c>
      <c r="P126" s="10">
        <v>99.899999999999991</v>
      </c>
      <c r="Q126" s="10"/>
      <c r="R126" s="10"/>
      <c r="S126" s="10"/>
      <c r="T126" s="10"/>
      <c r="U126" s="10"/>
      <c r="V126" s="10">
        <v>100</v>
      </c>
      <c r="W126" s="194"/>
      <c r="X126" s="194"/>
      <c r="Y126" s="194"/>
      <c r="Z126" s="194"/>
      <c r="AA126" s="194"/>
      <c r="AB126" s="194"/>
      <c r="AC126" s="194"/>
      <c r="AD126" s="194"/>
    </row>
    <row xmlns:x14ac="http://schemas.microsoft.com/office/spreadsheetml/2009/9/ac" r="127" s="191" customFormat="true" ht="12" x14ac:dyDescent="0.2">
      <c r="A127" s="189" t="s">
        <v>359</v>
      </c>
      <c r="B127" s="10">
        <v>2020</v>
      </c>
      <c r="C127" s="194" t="s">
        <v>365</v>
      </c>
      <c r="D127" s="10">
        <v>281753</v>
      </c>
      <c r="E127" s="10"/>
      <c r="F127" s="10">
        <v>97.6</v>
      </c>
      <c r="G127" s="10"/>
      <c r="H127" s="10"/>
      <c r="I127" s="10">
        <v>2.4000000000000061</v>
      </c>
      <c r="J127" s="10">
        <v>97.6</v>
      </c>
      <c r="K127" s="10"/>
      <c r="L127" s="10">
        <v>99.899999999999991</v>
      </c>
      <c r="M127" s="10"/>
      <c r="N127" s="10"/>
      <c r="O127" s="10">
        <v>0.1000000000000085</v>
      </c>
      <c r="P127" s="10">
        <v>99.899999999999991</v>
      </c>
      <c r="Q127" s="10"/>
      <c r="R127" s="10"/>
      <c r="S127" s="10"/>
      <c r="T127" s="10"/>
      <c r="U127" s="10"/>
      <c r="V127" s="10">
        <v>100</v>
      </c>
      <c r="W127" s="194"/>
      <c r="X127" s="194"/>
      <c r="Y127" s="194"/>
      <c r="Z127" s="194"/>
      <c r="AA127" s="194"/>
      <c r="AB127" s="194"/>
      <c r="AC127" s="194"/>
      <c r="AD127" s="194"/>
    </row>
    <row xmlns:x14ac="http://schemas.microsoft.com/office/spreadsheetml/2009/9/ac" r="128" s="191" customFormat="true" ht="12" x14ac:dyDescent="0.2">
      <c r="A128" s="194" t="s">
        <v>359</v>
      </c>
      <c r="B128" s="10">
        <v>2021</v>
      </c>
      <c r="C128" s="194" t="s">
        <v>365</v>
      </c>
      <c r="D128" s="10">
        <v>286278</v>
      </c>
      <c r="E128" s="10"/>
      <c r="F128" s="10"/>
      <c r="G128" s="10"/>
      <c r="H128" s="10"/>
      <c r="I128" s="10"/>
      <c r="J128" s="10">
        <v>100</v>
      </c>
      <c r="K128" s="10"/>
      <c r="L128" s="10">
        <v>99.899999999999991</v>
      </c>
      <c r="M128" s="10"/>
      <c r="N128" s="10"/>
      <c r="O128" s="10">
        <v>0.1000000000000085</v>
      </c>
      <c r="P128" s="10">
        <v>99.899999999999991</v>
      </c>
      <c r="Q128" s="10"/>
      <c r="R128" s="10"/>
      <c r="S128" s="10"/>
      <c r="T128" s="10"/>
      <c r="U128" s="10"/>
      <c r="V128" s="10">
        <v>100</v>
      </c>
      <c r="W128" s="194"/>
      <c r="X128" s="194"/>
      <c r="Y128" s="194"/>
      <c r="Z128" s="194"/>
      <c r="AA128" s="194"/>
      <c r="AB128" s="194"/>
      <c r="AC128" s="194"/>
      <c r="AD128" s="194"/>
    </row>
    <row xmlns:x14ac="http://schemas.microsoft.com/office/spreadsheetml/2009/9/ac" r="129" s="191" customFormat="true" ht="12" x14ac:dyDescent="0.2">
      <c r="A129" s="194" t="s">
        <v>359</v>
      </c>
      <c r="B129" s="10">
        <v>2022</v>
      </c>
      <c r="C129" s="194" t="s">
        <v>365</v>
      </c>
      <c r="D129" s="10">
        <v>285161</v>
      </c>
      <c r="E129" s="10"/>
      <c r="F129" s="10"/>
      <c r="G129" s="10"/>
      <c r="H129" s="10"/>
      <c r="I129" s="10"/>
      <c r="J129" s="10">
        <v>100</v>
      </c>
      <c r="K129" s="10"/>
      <c r="L129" s="10">
        <v>99.899999999999991</v>
      </c>
      <c r="M129" s="10"/>
      <c r="N129" s="10"/>
      <c r="O129" s="10">
        <v>0.1000000000000085</v>
      </c>
      <c r="P129" s="10">
        <v>99.899999999999991</v>
      </c>
      <c r="Q129" s="10"/>
      <c r="R129" s="10"/>
      <c r="S129" s="10"/>
      <c r="T129" s="10"/>
      <c r="U129" s="10"/>
      <c r="V129" s="10">
        <v>100</v>
      </c>
      <c r="W129" s="194"/>
      <c r="X129" s="194"/>
      <c r="Y129" s="194"/>
      <c r="Z129" s="194"/>
      <c r="AA129" s="194"/>
      <c r="AB129" s="194"/>
      <c r="AC129" s="194"/>
      <c r="AD129" s="194"/>
    </row>
    <row xmlns:x14ac="http://schemas.microsoft.com/office/spreadsheetml/2009/9/ac" r="130" s="191" customFormat="true" ht="12" x14ac:dyDescent="0.2">
      <c r="A130" s="194" t="s">
        <v>359</v>
      </c>
      <c r="B130" s="10">
        <v>2023</v>
      </c>
      <c r="C130" s="194" t="s">
        <v>365</v>
      </c>
      <c r="D130" s="10">
        <v>285195</v>
      </c>
      <c r="E130" s="10"/>
      <c r="F130" s="10"/>
      <c r="G130" s="10"/>
      <c r="H130" s="10"/>
      <c r="I130" s="10"/>
      <c r="J130" s="10">
        <v>100</v>
      </c>
      <c r="K130" s="10"/>
      <c r="L130" s="10">
        <v>99.899999999999991</v>
      </c>
      <c r="M130" s="10"/>
      <c r="N130" s="10"/>
      <c r="O130" s="10">
        <v>0.1000000000000085</v>
      </c>
      <c r="P130" s="10">
        <v>99.899999999999991</v>
      </c>
      <c r="Q130" s="10"/>
      <c r="R130" s="10"/>
      <c r="S130" s="10"/>
      <c r="T130" s="10"/>
      <c r="U130" s="10"/>
      <c r="V130" s="10">
        <v>100</v>
      </c>
      <c r="W130" s="194"/>
      <c r="X130" s="194"/>
      <c r="Y130" s="194"/>
      <c r="Z130" s="194"/>
      <c r="AA130" s="194"/>
      <c r="AB130" s="194"/>
      <c r="AC130" s="194"/>
      <c r="AD130" s="194"/>
    </row>
    <row xmlns:x14ac="http://schemas.microsoft.com/office/spreadsheetml/2009/9/ac" r="131" s="191" customFormat="true" ht="12" x14ac:dyDescent="0.2">
      <c r="A131" s="194" t="s">
        <v>359</v>
      </c>
      <c r="B131" s="10">
        <v>2024</v>
      </c>
      <c r="C131" s="194" t="s">
        <v>365</v>
      </c>
      <c r="D131" s="10"/>
      <c r="E131" s="10"/>
      <c r="F131" s="10"/>
      <c r="G131" s="10"/>
      <c r="H131" s="10"/>
      <c r="I131" s="10"/>
      <c r="J131" s="10"/>
      <c r="K131" s="10"/>
      <c r="L131" s="10"/>
      <c r="M131" s="10"/>
      <c r="N131" s="10"/>
      <c r="O131" s="10"/>
      <c r="P131" s="10"/>
      <c r="Q131" s="10"/>
      <c r="R131" s="10"/>
      <c r="S131" s="10"/>
      <c r="T131" s="10"/>
      <c r="U131" s="10"/>
      <c r="V131" s="10"/>
      <c r="W131" s="194"/>
      <c r="X131" s="194"/>
      <c r="Y131" s="194"/>
      <c r="Z131" s="194"/>
      <c r="AA131" s="194"/>
      <c r="AB131" s="194"/>
      <c r="AC131" s="194"/>
      <c r="AD131" s="194"/>
    </row>
    <row xmlns:x14ac="http://schemas.microsoft.com/office/spreadsheetml/2009/9/ac" r="132" s="191" customFormat="true" ht="12" x14ac:dyDescent="0.2">
      <c r="A132" s="194" t="s">
        <v>359</v>
      </c>
      <c r="B132" s="10">
        <v>2025</v>
      </c>
      <c r="C132" s="194" t="s">
        <v>365</v>
      </c>
      <c r="D132" s="10"/>
      <c r="E132" s="10"/>
      <c r="F132" s="10"/>
      <c r="G132" s="10"/>
      <c r="H132" s="10"/>
      <c r="I132" s="10"/>
      <c r="J132" s="10"/>
      <c r="K132" s="10"/>
      <c r="L132" s="10"/>
      <c r="M132" s="10"/>
      <c r="N132" s="10"/>
      <c r="O132" s="10"/>
      <c r="P132" s="10"/>
      <c r="Q132" s="10"/>
      <c r="R132" s="10"/>
      <c r="S132" s="10"/>
      <c r="T132" s="10"/>
      <c r="U132" s="10"/>
      <c r="V132" s="10"/>
      <c r="W132" s="194"/>
      <c r="X132" s="194"/>
      <c r="Y132" s="194"/>
      <c r="Z132" s="194"/>
      <c r="AA132" s="194"/>
      <c r="AB132" s="194"/>
      <c r="AC132" s="194"/>
      <c r="AD132" s="194"/>
    </row>
    <row xmlns:x14ac="http://schemas.microsoft.com/office/spreadsheetml/2009/9/ac" r="133" s="191" customFormat="true" ht="12" x14ac:dyDescent="0.2">
      <c r="A133" s="194" t="s">
        <v>359</v>
      </c>
      <c r="B133" s="10">
        <v>2026</v>
      </c>
      <c r="C133" s="194" t="s">
        <v>365</v>
      </c>
      <c r="D133" s="10"/>
      <c r="E133" s="10"/>
      <c r="F133" s="10"/>
      <c r="G133" s="10"/>
      <c r="H133" s="10"/>
      <c r="I133" s="10"/>
      <c r="J133" s="10"/>
      <c r="K133" s="10"/>
      <c r="L133" s="10"/>
      <c r="M133" s="10"/>
      <c r="N133" s="10"/>
      <c r="O133" s="10"/>
      <c r="P133" s="10"/>
      <c r="Q133" s="10"/>
      <c r="R133" s="10"/>
      <c r="S133" s="10"/>
      <c r="T133" s="10"/>
      <c r="U133" s="10"/>
      <c r="V133" s="10"/>
      <c r="W133" s="194"/>
      <c r="X133" s="194"/>
      <c r="Y133" s="194"/>
      <c r="Z133" s="194"/>
      <c r="AA133" s="194"/>
      <c r="AB133" s="194"/>
      <c r="AC133" s="194"/>
      <c r="AD133" s="194"/>
    </row>
    <row xmlns:x14ac="http://schemas.microsoft.com/office/spreadsheetml/2009/9/ac" r="134" s="191" customFormat="true" ht="12" x14ac:dyDescent="0.2">
      <c r="A134" s="194" t="s">
        <v>359</v>
      </c>
      <c r="B134" s="10">
        <v>2027</v>
      </c>
      <c r="C134" s="194" t="s">
        <v>365</v>
      </c>
      <c r="D134" s="10"/>
      <c r="E134" s="10"/>
      <c r="F134" s="10"/>
      <c r="G134" s="10"/>
      <c r="H134" s="10"/>
      <c r="I134" s="10"/>
      <c r="J134" s="10"/>
      <c r="K134" s="10"/>
      <c r="L134" s="10"/>
      <c r="M134" s="10"/>
      <c r="N134" s="10"/>
      <c r="O134" s="10"/>
      <c r="P134" s="10"/>
      <c r="Q134" s="10"/>
      <c r="R134" s="10"/>
      <c r="S134" s="10"/>
      <c r="T134" s="10"/>
      <c r="U134" s="10"/>
      <c r="V134" s="10"/>
      <c r="W134" s="194"/>
      <c r="X134" s="194"/>
      <c r="Y134" s="194"/>
      <c r="Z134" s="194"/>
      <c r="AA134" s="194"/>
      <c r="AB134" s="194"/>
      <c r="AC134" s="194"/>
      <c r="AD134" s="194"/>
    </row>
    <row xmlns:x14ac="http://schemas.microsoft.com/office/spreadsheetml/2009/9/ac" r="135" s="191" customFormat="true" ht="12" x14ac:dyDescent="0.2">
      <c r="A135" s="194" t="s">
        <v>359</v>
      </c>
      <c r="B135" s="10">
        <v>2028</v>
      </c>
      <c r="C135" s="194" t="s">
        <v>365</v>
      </c>
      <c r="D135" s="10"/>
      <c r="E135" s="10"/>
      <c r="F135" s="10"/>
      <c r="G135" s="10"/>
      <c r="H135" s="10"/>
      <c r="I135" s="10"/>
      <c r="J135" s="10"/>
      <c r="K135" s="10"/>
      <c r="L135" s="10"/>
      <c r="M135" s="10"/>
      <c r="N135" s="10"/>
      <c r="O135" s="10"/>
      <c r="P135" s="10"/>
      <c r="Q135" s="10"/>
      <c r="R135" s="10"/>
      <c r="S135" s="10"/>
      <c r="T135" s="10"/>
      <c r="U135" s="10"/>
      <c r="V135" s="10"/>
      <c r="W135" s="194"/>
      <c r="X135" s="194"/>
      <c r="Y135" s="194"/>
      <c r="Z135" s="194"/>
      <c r="AA135" s="194"/>
      <c r="AB135" s="194"/>
      <c r="AC135" s="194"/>
      <c r="AD135" s="194"/>
    </row>
    <row xmlns:x14ac="http://schemas.microsoft.com/office/spreadsheetml/2009/9/ac" r="136" s="191" customFormat="true" ht="12" x14ac:dyDescent="0.2">
      <c r="A136" s="194" t="s">
        <v>359</v>
      </c>
      <c r="B136" s="10">
        <v>2029</v>
      </c>
      <c r="C136" s="194" t="s">
        <v>365</v>
      </c>
      <c r="D136" s="10"/>
      <c r="E136" s="10"/>
      <c r="F136" s="10"/>
      <c r="G136" s="10"/>
      <c r="H136" s="10"/>
      <c r="I136" s="10"/>
      <c r="J136" s="10"/>
      <c r="K136" s="10"/>
      <c r="L136" s="10"/>
      <c r="M136" s="10"/>
      <c r="N136" s="10"/>
      <c r="O136" s="10"/>
      <c r="P136" s="10"/>
      <c r="Q136" s="10"/>
      <c r="R136" s="10"/>
      <c r="S136" s="10"/>
      <c r="T136" s="10"/>
      <c r="U136" s="10"/>
      <c r="V136" s="10"/>
      <c r="W136" s="194"/>
      <c r="X136" s="194"/>
      <c r="Y136" s="194"/>
      <c r="Z136" s="194"/>
      <c r="AA136" s="194"/>
      <c r="AB136" s="194"/>
      <c r="AC136" s="194"/>
      <c r="AD136" s="194"/>
    </row>
    <row xmlns:x14ac="http://schemas.microsoft.com/office/spreadsheetml/2009/9/ac" r="137" s="191" customFormat="true" ht="12" x14ac:dyDescent="0.2">
      <c r="A137" s="194" t="s">
        <v>359</v>
      </c>
      <c r="B137" s="10">
        <v>2030</v>
      </c>
      <c r="C137" s="194" t="s">
        <v>365</v>
      </c>
      <c r="D137" s="10"/>
      <c r="E137" s="10"/>
      <c r="F137" s="10"/>
      <c r="G137" s="10"/>
      <c r="H137" s="10"/>
      <c r="I137" s="10"/>
      <c r="J137" s="10"/>
      <c r="K137" s="10"/>
      <c r="L137" s="10"/>
      <c r="M137" s="10"/>
      <c r="N137" s="10"/>
      <c r="O137" s="10"/>
      <c r="P137" s="10"/>
      <c r="Q137" s="10"/>
      <c r="R137" s="10"/>
      <c r="S137" s="10"/>
      <c r="T137" s="10"/>
      <c r="U137" s="10"/>
      <c r="V137" s="10"/>
      <c r="W137" s="194"/>
      <c r="X137" s="194"/>
      <c r="Y137" s="194"/>
      <c r="Z137" s="194"/>
      <c r="AA137" s="194"/>
      <c r="AB137" s="194"/>
      <c r="AC137" s="194"/>
      <c r="AD137" s="194"/>
    </row>
    <row xmlns:x14ac="http://schemas.microsoft.com/office/spreadsheetml/2009/9/ac" r="138" s="191" customFormat="true" ht="12" x14ac:dyDescent="0.2">
      <c r="A138" s="194" t="s">
        <v>359</v>
      </c>
      <c r="B138" s="10">
        <v>2000</v>
      </c>
      <c r="C138" s="194" t="s">
        <v>366</v>
      </c>
      <c r="D138" s="10">
        <v>398218</v>
      </c>
      <c r="E138" s="10">
        <v>100</v>
      </c>
      <c r="F138" s="10"/>
      <c r="G138" s="10"/>
      <c r="H138" s="10"/>
      <c r="I138" s="10"/>
      <c r="J138" s="10">
        <v>100</v>
      </c>
      <c r="K138" s="10">
        <v>100</v>
      </c>
      <c r="L138" s="10">
        <v>100</v>
      </c>
      <c r="M138" s="10"/>
      <c r="N138" s="10"/>
      <c r="O138" s="10">
        <v>0</v>
      </c>
      <c r="P138" s="10">
        <v>100</v>
      </c>
      <c r="Q138" s="10">
        <v>99.619771863117862</v>
      </c>
      <c r="R138" s="10"/>
      <c r="S138" s="10"/>
      <c r="T138" s="10"/>
      <c r="U138" s="10"/>
      <c r="V138" s="10">
        <v>100</v>
      </c>
      <c r="W138" s="194"/>
      <c r="X138" s="194"/>
      <c r="Y138" s="194"/>
      <c r="Z138" s="194"/>
      <c r="AA138" s="194"/>
      <c r="AB138" s="194"/>
      <c r="AC138" s="194"/>
      <c r="AD138" s="194"/>
    </row>
    <row xmlns:x14ac="http://schemas.microsoft.com/office/spreadsheetml/2009/9/ac" r="139" s="191" customFormat="true" ht="12" x14ac:dyDescent="0.2">
      <c r="A139" s="194" t="s">
        <v>359</v>
      </c>
      <c r="B139" s="10">
        <v>2001</v>
      </c>
      <c r="C139" s="194" t="s">
        <v>366</v>
      </c>
      <c r="D139" s="10">
        <v>408627</v>
      </c>
      <c r="E139" s="10">
        <v>100</v>
      </c>
      <c r="F139" s="10"/>
      <c r="G139" s="10"/>
      <c r="H139" s="10"/>
      <c r="I139" s="10"/>
      <c r="J139" s="10">
        <v>100</v>
      </c>
      <c r="K139" s="10">
        <v>100</v>
      </c>
      <c r="L139" s="10">
        <v>100</v>
      </c>
      <c r="M139" s="10"/>
      <c r="N139" s="10"/>
      <c r="O139" s="10">
        <v>0</v>
      </c>
      <c r="P139" s="10">
        <v>100</v>
      </c>
      <c r="Q139" s="10">
        <v>99.619771863117862</v>
      </c>
      <c r="R139" s="10"/>
      <c r="S139" s="10"/>
      <c r="T139" s="10"/>
      <c r="U139" s="10"/>
      <c r="V139" s="10">
        <v>100</v>
      </c>
      <c r="W139" s="194"/>
      <c r="X139" s="194"/>
      <c r="Y139" s="194"/>
      <c r="Z139" s="194"/>
      <c r="AA139" s="194"/>
      <c r="AB139" s="194"/>
      <c r="AC139" s="194"/>
      <c r="AD139" s="194"/>
    </row>
    <row xmlns:x14ac="http://schemas.microsoft.com/office/spreadsheetml/2009/9/ac" r="140" s="191" customFormat="true" ht="12" x14ac:dyDescent="0.2">
      <c r="A140" s="194" t="s">
        <v>359</v>
      </c>
      <c r="B140" s="10">
        <v>2002</v>
      </c>
      <c r="C140" s="194" t="s">
        <v>366</v>
      </c>
      <c r="D140" s="10">
        <v>414905</v>
      </c>
      <c r="E140" s="10">
        <v>100</v>
      </c>
      <c r="F140" s="10"/>
      <c r="G140" s="10"/>
      <c r="H140" s="10"/>
      <c r="I140" s="10"/>
      <c r="J140" s="10">
        <v>100</v>
      </c>
      <c r="K140" s="10">
        <v>100</v>
      </c>
      <c r="L140" s="10">
        <v>100</v>
      </c>
      <c r="M140" s="10"/>
      <c r="N140" s="10"/>
      <c r="O140" s="10">
        <v>0</v>
      </c>
      <c r="P140" s="10">
        <v>100</v>
      </c>
      <c r="Q140" s="10">
        <v>99.619771863117862</v>
      </c>
      <c r="R140" s="10"/>
      <c r="S140" s="10"/>
      <c r="T140" s="10"/>
      <c r="U140" s="10"/>
      <c r="V140" s="10">
        <v>100</v>
      </c>
      <c r="W140" s="194"/>
      <c r="X140" s="194"/>
      <c r="Y140" s="194"/>
      <c r="Z140" s="194"/>
      <c r="AA140" s="194"/>
      <c r="AB140" s="194"/>
      <c r="AC140" s="194"/>
      <c r="AD140" s="194"/>
    </row>
    <row xmlns:x14ac="http://schemas.microsoft.com/office/spreadsheetml/2009/9/ac" r="141" s="191" customFormat="true" ht="12" x14ac:dyDescent="0.2">
      <c r="A141" s="194" t="s">
        <v>359</v>
      </c>
      <c r="B141" s="10">
        <v>2003</v>
      </c>
      <c r="C141" s="194" t="s">
        <v>366</v>
      </c>
      <c r="D141" s="10">
        <v>417314</v>
      </c>
      <c r="E141" s="10">
        <v>100</v>
      </c>
      <c r="F141" s="10"/>
      <c r="G141" s="10"/>
      <c r="H141" s="10"/>
      <c r="I141" s="10"/>
      <c r="J141" s="10">
        <v>100</v>
      </c>
      <c r="K141" s="10">
        <v>100</v>
      </c>
      <c r="L141" s="10">
        <v>100</v>
      </c>
      <c r="M141" s="10"/>
      <c r="N141" s="10"/>
      <c r="O141" s="10">
        <v>0</v>
      </c>
      <c r="P141" s="10">
        <v>100</v>
      </c>
      <c r="Q141" s="10">
        <v>99.619771863117862</v>
      </c>
      <c r="R141" s="10"/>
      <c r="S141" s="10"/>
      <c r="T141" s="10"/>
      <c r="U141" s="10"/>
      <c r="V141" s="10">
        <v>100</v>
      </c>
      <c r="W141" s="194"/>
      <c r="X141" s="194"/>
      <c r="Y141" s="194"/>
      <c r="Z141" s="194"/>
      <c r="AA141" s="194"/>
      <c r="AB141" s="194"/>
      <c r="AC141" s="194"/>
      <c r="AD141" s="194"/>
    </row>
    <row xmlns:x14ac="http://schemas.microsoft.com/office/spreadsheetml/2009/9/ac" r="142" s="191" customFormat="true" ht="12" x14ac:dyDescent="0.2">
      <c r="A142" s="194" t="s">
        <v>359</v>
      </c>
      <c r="B142" s="10">
        <v>2004</v>
      </c>
      <c r="C142" s="194" t="s">
        <v>366</v>
      </c>
      <c r="D142" s="10">
        <v>418222</v>
      </c>
      <c r="E142" s="10">
        <v>100</v>
      </c>
      <c r="F142" s="10"/>
      <c r="G142" s="10"/>
      <c r="H142" s="10"/>
      <c r="I142" s="10"/>
      <c r="J142" s="10">
        <v>100</v>
      </c>
      <c r="K142" s="10">
        <v>100</v>
      </c>
      <c r="L142" s="10">
        <v>100</v>
      </c>
      <c r="M142" s="10"/>
      <c r="N142" s="10"/>
      <c r="O142" s="10">
        <v>0</v>
      </c>
      <c r="P142" s="10">
        <v>100</v>
      </c>
      <c r="Q142" s="10">
        <v>99.619771863117862</v>
      </c>
      <c r="R142" s="10"/>
      <c r="S142" s="10"/>
      <c r="T142" s="10"/>
      <c r="U142" s="10"/>
      <c r="V142" s="10">
        <v>100</v>
      </c>
      <c r="W142" s="194"/>
      <c r="X142" s="194"/>
      <c r="Y142" s="194"/>
      <c r="Z142" s="194"/>
      <c r="AA142" s="194"/>
      <c r="AB142" s="194"/>
      <c r="AC142" s="194"/>
      <c r="AD142" s="194"/>
    </row>
    <row xmlns:x14ac="http://schemas.microsoft.com/office/spreadsheetml/2009/9/ac" r="143" s="191" customFormat="true" ht="12" x14ac:dyDescent="0.2">
      <c r="A143" s="194" t="s">
        <v>359</v>
      </c>
      <c r="B143" s="10">
        <v>2005</v>
      </c>
      <c r="C143" s="194" t="s">
        <v>366</v>
      </c>
      <c r="D143" s="10">
        <v>420043</v>
      </c>
      <c r="E143" s="10">
        <v>100</v>
      </c>
      <c r="F143" s="10"/>
      <c r="G143" s="10"/>
      <c r="H143" s="10"/>
      <c r="I143" s="10"/>
      <c r="J143" s="10">
        <v>100</v>
      </c>
      <c r="K143" s="10">
        <v>100</v>
      </c>
      <c r="L143" s="10">
        <v>100</v>
      </c>
      <c r="M143" s="10"/>
      <c r="N143" s="10"/>
      <c r="O143" s="10">
        <v>0</v>
      </c>
      <c r="P143" s="10">
        <v>100</v>
      </c>
      <c r="Q143" s="10">
        <v>99.619771863117862</v>
      </c>
      <c r="R143" s="10"/>
      <c r="S143" s="10"/>
      <c r="T143" s="10"/>
      <c r="U143" s="10"/>
      <c r="V143" s="10">
        <v>100</v>
      </c>
      <c r="W143" s="194"/>
      <c r="X143" s="194"/>
      <c r="Y143" s="194"/>
      <c r="Z143" s="194"/>
      <c r="AA143" s="194"/>
      <c r="AB143" s="194"/>
      <c r="AC143" s="194"/>
      <c r="AD143" s="194"/>
    </row>
    <row xmlns:x14ac="http://schemas.microsoft.com/office/spreadsheetml/2009/9/ac" r="144" s="191" customFormat="true" ht="12" x14ac:dyDescent="0.2">
      <c r="A144" s="194" t="s">
        <v>359</v>
      </c>
      <c r="B144" s="10">
        <v>2006</v>
      </c>
      <c r="C144" s="194" t="s">
        <v>366</v>
      </c>
      <c r="D144" s="10">
        <v>423076</v>
      </c>
      <c r="E144" s="10">
        <v>100</v>
      </c>
      <c r="F144" s="10"/>
      <c r="G144" s="10">
        <v>93.235093055833431</v>
      </c>
      <c r="H144" s="10"/>
      <c r="I144" s="10"/>
      <c r="J144" s="10">
        <v>6.7649069441665688</v>
      </c>
      <c r="K144" s="10">
        <v>100</v>
      </c>
      <c r="L144" s="10">
        <v>100</v>
      </c>
      <c r="M144" s="10">
        <v>93.841239918499241</v>
      </c>
      <c r="N144" s="10">
        <v>6.158760081500759</v>
      </c>
      <c r="O144" s="10">
        <v>0</v>
      </c>
      <c r="P144" s="10">
        <v>0</v>
      </c>
      <c r="Q144" s="10">
        <v>99.619771863117862</v>
      </c>
      <c r="R144" s="10">
        <v>92.792815533980615</v>
      </c>
      <c r="S144" s="10"/>
      <c r="T144" s="10"/>
      <c r="U144" s="10">
        <v>7.2071844660193847</v>
      </c>
      <c r="V144" s="10">
        <v>92.792815533980615</v>
      </c>
      <c r="W144" s="194"/>
      <c r="X144" s="194"/>
      <c r="Y144" s="194"/>
      <c r="Z144" s="194"/>
      <c r="AA144" s="194"/>
      <c r="AB144" s="194"/>
      <c r="AC144" s="194"/>
      <c r="AD144" s="194"/>
    </row>
    <row xmlns:x14ac="http://schemas.microsoft.com/office/spreadsheetml/2009/9/ac" r="145" s="191" customFormat="true" ht="12" x14ac:dyDescent="0.2">
      <c r="A145" s="194" t="s">
        <v>359</v>
      </c>
      <c r="B145" s="10">
        <v>2007</v>
      </c>
      <c r="C145" s="194" t="s">
        <v>366</v>
      </c>
      <c r="D145" s="10">
        <v>427447</v>
      </c>
      <c r="E145" s="10">
        <v>100</v>
      </c>
      <c r="F145" s="10">
        <v>95.774582183379266</v>
      </c>
      <c r="G145" s="10">
        <v>93.235093055833431</v>
      </c>
      <c r="H145" s="10">
        <v>2.5394891275458349</v>
      </c>
      <c r="I145" s="10">
        <v>4.2254178166207339</v>
      </c>
      <c r="J145" s="10">
        <v>0</v>
      </c>
      <c r="K145" s="10">
        <v>100</v>
      </c>
      <c r="L145" s="10">
        <v>100</v>
      </c>
      <c r="M145" s="10">
        <v>93.841239918499241</v>
      </c>
      <c r="N145" s="10">
        <v>6.158760081500759</v>
      </c>
      <c r="O145" s="10">
        <v>0</v>
      </c>
      <c r="P145" s="10">
        <v>0</v>
      </c>
      <c r="Q145" s="10">
        <v>99.619771863117862</v>
      </c>
      <c r="R145" s="10">
        <v>92.792815533980615</v>
      </c>
      <c r="S145" s="10"/>
      <c r="T145" s="10"/>
      <c r="U145" s="10">
        <v>7.2071844660193847</v>
      </c>
      <c r="V145" s="10">
        <v>92.792815533980615</v>
      </c>
      <c r="W145" s="194"/>
      <c r="X145" s="194"/>
      <c r="Y145" s="194"/>
      <c r="Z145" s="194"/>
      <c r="AA145" s="194"/>
      <c r="AB145" s="194"/>
      <c r="AC145" s="194"/>
      <c r="AD145" s="194"/>
    </row>
    <row xmlns:x14ac="http://schemas.microsoft.com/office/spreadsheetml/2009/9/ac" r="146" s="191" customFormat="true" ht="12" x14ac:dyDescent="0.2">
      <c r="A146" s="194" t="s">
        <v>359</v>
      </c>
      <c r="B146" s="10">
        <v>2008</v>
      </c>
      <c r="C146" s="194" t="s">
        <v>366</v>
      </c>
      <c r="D146" s="10">
        <v>433435</v>
      </c>
      <c r="E146" s="10">
        <v>100</v>
      </c>
      <c r="F146" s="10">
        <v>95.774582183379266</v>
      </c>
      <c r="G146" s="10">
        <v>93.235093055833431</v>
      </c>
      <c r="H146" s="10">
        <v>2.5394891275458349</v>
      </c>
      <c r="I146" s="10">
        <v>4.2254178166207339</v>
      </c>
      <c r="J146" s="10">
        <v>0</v>
      </c>
      <c r="K146" s="10">
        <v>100</v>
      </c>
      <c r="L146" s="10">
        <v>99.997176524703718</v>
      </c>
      <c r="M146" s="10">
        <v>93.841239918499241</v>
      </c>
      <c r="N146" s="10">
        <v>6.1559366062044774</v>
      </c>
      <c r="O146" s="10">
        <v>2.823475296281686E-3</v>
      </c>
      <c r="P146" s="10">
        <v>0</v>
      </c>
      <c r="Q146" s="10">
        <v>99.619771863117862</v>
      </c>
      <c r="R146" s="10">
        <v>92.792815533980615</v>
      </c>
      <c r="S146" s="10"/>
      <c r="T146" s="10"/>
      <c r="U146" s="10">
        <v>7.2071844660193847</v>
      </c>
      <c r="V146" s="10">
        <v>92.792815533980615</v>
      </c>
      <c r="W146" s="194"/>
      <c r="X146" s="194"/>
      <c r="Y146" s="194"/>
      <c r="Z146" s="194"/>
      <c r="AA146" s="194"/>
      <c r="AB146" s="194"/>
      <c r="AC146" s="194"/>
      <c r="AD146" s="194"/>
    </row>
    <row xmlns:x14ac="http://schemas.microsoft.com/office/spreadsheetml/2009/9/ac" r="147" s="191" customFormat="true" ht="12" x14ac:dyDescent="0.2">
      <c r="A147" s="194" t="s">
        <v>359</v>
      </c>
      <c r="B147" s="10">
        <v>2009</v>
      </c>
      <c r="C147" s="194" t="s">
        <v>366</v>
      </c>
      <c r="D147" s="10">
        <v>438745</v>
      </c>
      <c r="E147" s="10">
        <v>100</v>
      </c>
      <c r="F147" s="10">
        <v>95.774582183379266</v>
      </c>
      <c r="G147" s="10">
        <v>93.235093055833431</v>
      </c>
      <c r="H147" s="10">
        <v>2.5394891275458349</v>
      </c>
      <c r="I147" s="10">
        <v>4.2254178166207339</v>
      </c>
      <c r="J147" s="10">
        <v>0</v>
      </c>
      <c r="K147" s="10">
        <v>100</v>
      </c>
      <c r="L147" s="10">
        <v>99.954765093709966</v>
      </c>
      <c r="M147" s="10">
        <v>93.841239918499241</v>
      </c>
      <c r="N147" s="10">
        <v>6.1135251752107251</v>
      </c>
      <c r="O147" s="10">
        <v>4.5234906290033898E-2</v>
      </c>
      <c r="P147" s="10">
        <v>0</v>
      </c>
      <c r="Q147" s="10">
        <v>99.619771863117862</v>
      </c>
      <c r="R147" s="10">
        <v>92.792815533980615</v>
      </c>
      <c r="S147" s="10"/>
      <c r="T147" s="10"/>
      <c r="U147" s="10">
        <v>7.2071844660193847</v>
      </c>
      <c r="V147" s="10">
        <v>92.792815533980615</v>
      </c>
      <c r="W147" s="194"/>
      <c r="X147" s="194"/>
      <c r="Y147" s="194"/>
      <c r="Z147" s="194"/>
      <c r="AA147" s="194"/>
      <c r="AB147" s="194"/>
      <c r="AC147" s="194"/>
      <c r="AD147" s="194"/>
    </row>
    <row xmlns:x14ac="http://schemas.microsoft.com/office/spreadsheetml/2009/9/ac" r="148" s="191" customFormat="true" ht="12" x14ac:dyDescent="0.2">
      <c r="A148" s="194" t="s">
        <v>359</v>
      </c>
      <c r="B148" s="10">
        <v>2010</v>
      </c>
      <c r="C148" s="194" t="s">
        <v>366</v>
      </c>
      <c r="D148" s="10">
        <v>443148</v>
      </c>
      <c r="E148" s="10">
        <v>100</v>
      </c>
      <c r="F148" s="10">
        <v>95.774582183379266</v>
      </c>
      <c r="G148" s="10">
        <v>93.235093055833431</v>
      </c>
      <c r="H148" s="10">
        <v>2.5394891275458349</v>
      </c>
      <c r="I148" s="10">
        <v>4.2254178166207339</v>
      </c>
      <c r="J148" s="10">
        <v>0</v>
      </c>
      <c r="K148" s="10">
        <v>100</v>
      </c>
      <c r="L148" s="10">
        <v>99.912353662716228</v>
      </c>
      <c r="M148" s="10">
        <v>93.841239918499241</v>
      </c>
      <c r="N148" s="10">
        <v>6.0711137442169871</v>
      </c>
      <c r="O148" s="10">
        <v>8.7646337283771913E-2</v>
      </c>
      <c r="P148" s="10">
        <v>0</v>
      </c>
      <c r="Q148" s="10">
        <v>99.619771863117862</v>
      </c>
      <c r="R148" s="10">
        <v>92.792815533980615</v>
      </c>
      <c r="S148" s="10"/>
      <c r="T148" s="10"/>
      <c r="U148" s="10">
        <v>7.2071844660193847</v>
      </c>
      <c r="V148" s="10">
        <v>92.792815533980615</v>
      </c>
      <c r="W148" s="194"/>
      <c r="X148" s="194"/>
      <c r="Y148" s="194"/>
      <c r="Z148" s="194"/>
      <c r="AA148" s="194"/>
      <c r="AB148" s="194"/>
      <c r="AC148" s="194"/>
      <c r="AD148" s="194"/>
    </row>
    <row xmlns:x14ac="http://schemas.microsoft.com/office/spreadsheetml/2009/9/ac" r="149" s="191" customFormat="true" ht="12" x14ac:dyDescent="0.2">
      <c r="A149" s="194" t="s">
        <v>359</v>
      </c>
      <c r="B149" s="10">
        <v>2011</v>
      </c>
      <c r="C149" s="194" t="s">
        <v>366</v>
      </c>
      <c r="D149" s="10">
        <v>448771</v>
      </c>
      <c r="E149" s="10">
        <v>100</v>
      </c>
      <c r="F149" s="10">
        <v>95.774582183379266</v>
      </c>
      <c r="G149" s="10">
        <v>93.832899739843924</v>
      </c>
      <c r="H149" s="10">
        <v>1.9416824435353419</v>
      </c>
      <c r="I149" s="10">
        <v>4.2254178166207339</v>
      </c>
      <c r="J149" s="10">
        <v>0</v>
      </c>
      <c r="K149" s="10">
        <v>100</v>
      </c>
      <c r="L149" s="10">
        <v>99.86994223172249</v>
      </c>
      <c r="M149" s="10">
        <v>94.282706195102605</v>
      </c>
      <c r="N149" s="10">
        <v>5.5872360366198848</v>
      </c>
      <c r="O149" s="10">
        <v>0.13005776827750989</v>
      </c>
      <c r="P149" s="10">
        <v>0</v>
      </c>
      <c r="Q149" s="10">
        <v>99.619771863117862</v>
      </c>
      <c r="R149" s="10">
        <v>93.252766990291207</v>
      </c>
      <c r="S149" s="10">
        <v>22.053231939163499</v>
      </c>
      <c r="T149" s="10">
        <v>71.199535051127711</v>
      </c>
      <c r="U149" s="10">
        <v>6.7472330097087934</v>
      </c>
      <c r="V149" s="10">
        <v>0</v>
      </c>
      <c r="W149" s="194"/>
      <c r="X149" s="194"/>
      <c r="Y149" s="194"/>
      <c r="Z149" s="194"/>
      <c r="AA149" s="194"/>
      <c r="AB149" s="194"/>
      <c r="AC149" s="194"/>
      <c r="AD149" s="194"/>
    </row>
    <row xmlns:x14ac="http://schemas.microsoft.com/office/spreadsheetml/2009/9/ac" r="150" s="191" customFormat="true" ht="12" x14ac:dyDescent="0.2">
      <c r="A150" s="194" t="s">
        <v>359</v>
      </c>
      <c r="B150" s="10">
        <v>2012</v>
      </c>
      <c r="C150" s="194" t="s">
        <v>366</v>
      </c>
      <c r="D150" s="10">
        <v>454673</v>
      </c>
      <c r="E150" s="10">
        <v>100</v>
      </c>
      <c r="F150" s="10">
        <v>96.095832566697254</v>
      </c>
      <c r="G150" s="10">
        <v>94.430706423854417</v>
      </c>
      <c r="H150" s="10">
        <v>1.665126142842837</v>
      </c>
      <c r="I150" s="10">
        <v>3.9041674333027458</v>
      </c>
      <c r="J150" s="10">
        <v>0</v>
      </c>
      <c r="K150" s="10">
        <v>100</v>
      </c>
      <c r="L150" s="10">
        <v>99.827530800728752</v>
      </c>
      <c r="M150" s="10">
        <v>94.72417247170597</v>
      </c>
      <c r="N150" s="10">
        <v>5.1033583290227824</v>
      </c>
      <c r="O150" s="10">
        <v>0.1724691992712479</v>
      </c>
      <c r="P150" s="10">
        <v>0</v>
      </c>
      <c r="Q150" s="10">
        <v>99.619771863117862</v>
      </c>
      <c r="R150" s="10">
        <v>93.712718446601912</v>
      </c>
      <c r="S150" s="10">
        <v>22.053231939163499</v>
      </c>
      <c r="T150" s="10">
        <v>71.659486507438416</v>
      </c>
      <c r="U150" s="10">
        <v>6.2872815533980884</v>
      </c>
      <c r="V150" s="10">
        <v>0</v>
      </c>
      <c r="W150" s="194"/>
      <c r="X150" s="194"/>
      <c r="Y150" s="194"/>
      <c r="Z150" s="194"/>
      <c r="AA150" s="194"/>
      <c r="AB150" s="194"/>
      <c r="AC150" s="194"/>
      <c r="AD150" s="194"/>
    </row>
    <row xmlns:x14ac="http://schemas.microsoft.com/office/spreadsheetml/2009/9/ac" r="151" s="191" customFormat="true" ht="12" x14ac:dyDescent="0.2">
      <c r="A151" s="194" t="s">
        <v>359</v>
      </c>
      <c r="B151" s="10">
        <v>2013</v>
      </c>
      <c r="C151" s="194" t="s">
        <v>366</v>
      </c>
      <c r="D151" s="10">
        <v>460239</v>
      </c>
      <c r="E151" s="10">
        <v>100</v>
      </c>
      <c r="F151" s="10">
        <v>96.417082950015242</v>
      </c>
      <c r="G151" s="10">
        <v>95.028513107864683</v>
      </c>
      <c r="H151" s="10">
        <v>1.388569842150559</v>
      </c>
      <c r="I151" s="10">
        <v>3.5829170499847578</v>
      </c>
      <c r="J151" s="10">
        <v>0</v>
      </c>
      <c r="K151" s="10">
        <v>100</v>
      </c>
      <c r="L151" s="10">
        <v>99.785119369735014</v>
      </c>
      <c r="M151" s="10">
        <v>95.16563874830922</v>
      </c>
      <c r="N151" s="10">
        <v>4.6194806214257937</v>
      </c>
      <c r="O151" s="10">
        <v>0.21488063026498591</v>
      </c>
      <c r="P151" s="10">
        <v>0</v>
      </c>
      <c r="Q151" s="10">
        <v>99.619771863117862</v>
      </c>
      <c r="R151" s="10">
        <v>94.172669902912617</v>
      </c>
      <c r="S151" s="10">
        <v>22.053231939163499</v>
      </c>
      <c r="T151" s="10">
        <v>72.119437963749121</v>
      </c>
      <c r="U151" s="10">
        <v>5.8273300970873834</v>
      </c>
      <c r="V151" s="10">
        <v>0</v>
      </c>
      <c r="W151" s="194"/>
      <c r="X151" s="194"/>
      <c r="Y151" s="194"/>
      <c r="Z151" s="194"/>
      <c r="AA151" s="194"/>
      <c r="AB151" s="194"/>
      <c r="AC151" s="194"/>
      <c r="AD151" s="194"/>
    </row>
    <row xmlns:x14ac="http://schemas.microsoft.com/office/spreadsheetml/2009/9/ac" r="152" s="191" customFormat="true" ht="12" x14ac:dyDescent="0.2">
      <c r="A152" s="194" t="s">
        <v>359</v>
      </c>
      <c r="B152" s="10">
        <v>2014</v>
      </c>
      <c r="C152" s="194" t="s">
        <v>366</v>
      </c>
      <c r="D152" s="10">
        <v>465890</v>
      </c>
      <c r="E152" s="10">
        <v>100</v>
      </c>
      <c r="F152" s="10">
        <v>96.73833333333323</v>
      </c>
      <c r="G152" s="10">
        <v>95.626319791875176</v>
      </c>
      <c r="H152" s="10">
        <v>1.112013541458055</v>
      </c>
      <c r="I152" s="10">
        <v>3.2616666666667702</v>
      </c>
      <c r="J152" s="10">
        <v>0</v>
      </c>
      <c r="K152" s="10">
        <v>100</v>
      </c>
      <c r="L152" s="10">
        <v>99.742707938741262</v>
      </c>
      <c r="M152" s="10">
        <v>95.607105024912585</v>
      </c>
      <c r="N152" s="10">
        <v>4.1356029138286772</v>
      </c>
      <c r="O152" s="10">
        <v>0.25729206125873821</v>
      </c>
      <c r="P152" s="10">
        <v>0</v>
      </c>
      <c r="Q152" s="10">
        <v>99.619771863117862</v>
      </c>
      <c r="R152" s="10">
        <v>94.632621359223322</v>
      </c>
      <c r="S152" s="10">
        <v>22.053231939163499</v>
      </c>
      <c r="T152" s="10">
        <v>72.579389420059826</v>
      </c>
      <c r="U152" s="10">
        <v>5.3673786407766784</v>
      </c>
      <c r="V152" s="10">
        <v>0</v>
      </c>
      <c r="W152" s="194"/>
      <c r="X152" s="194"/>
      <c r="Y152" s="194"/>
      <c r="Z152" s="194"/>
      <c r="AA152" s="194"/>
      <c r="AB152" s="194"/>
      <c r="AC152" s="194"/>
      <c r="AD152" s="194"/>
    </row>
    <row xmlns:x14ac="http://schemas.microsoft.com/office/spreadsheetml/2009/9/ac" r="153" s="191" customFormat="true" ht="12" x14ac:dyDescent="0.2">
      <c r="A153" s="194" t="s">
        <v>359</v>
      </c>
      <c r="B153" s="10">
        <v>2015</v>
      </c>
      <c r="C153" s="194" t="s">
        <v>366</v>
      </c>
      <c r="D153" s="10">
        <v>471731</v>
      </c>
      <c r="E153" s="10">
        <v>100</v>
      </c>
      <c r="F153" s="10">
        <v>97.059583716651218</v>
      </c>
      <c r="G153" s="10">
        <v>96.224126475885441</v>
      </c>
      <c r="H153" s="10">
        <v>0.83545724076577699</v>
      </c>
      <c r="I153" s="10">
        <v>2.9404162833487821</v>
      </c>
      <c r="J153" s="10">
        <v>0</v>
      </c>
      <c r="K153" s="10">
        <v>100</v>
      </c>
      <c r="L153" s="10">
        <v>99.700296507747524</v>
      </c>
      <c r="M153" s="10">
        <v>96.048571301515835</v>
      </c>
      <c r="N153" s="10">
        <v>3.6517252062316889</v>
      </c>
      <c r="O153" s="10">
        <v>0.29970349225247622</v>
      </c>
      <c r="P153" s="10">
        <v>0</v>
      </c>
      <c r="Q153" s="10">
        <v>99.619771863117862</v>
      </c>
      <c r="R153" s="10">
        <v>95.092572815533913</v>
      </c>
      <c r="S153" s="10">
        <v>22.053231939163499</v>
      </c>
      <c r="T153" s="10">
        <v>73.039340876370417</v>
      </c>
      <c r="U153" s="10">
        <v>4.9074271844660871</v>
      </c>
      <c r="V153" s="10">
        <v>0</v>
      </c>
      <c r="W153" s="194"/>
      <c r="X153" s="194"/>
      <c r="Y153" s="194"/>
      <c r="Z153" s="194"/>
      <c r="AA153" s="194"/>
      <c r="AB153" s="194"/>
      <c r="AC153" s="194"/>
      <c r="AD153" s="194"/>
    </row>
    <row xmlns:x14ac="http://schemas.microsoft.com/office/spreadsheetml/2009/9/ac" r="154" s="191" customFormat="true" ht="12" x14ac:dyDescent="0.2">
      <c r="A154" s="194" t="s">
        <v>359</v>
      </c>
      <c r="B154" s="10">
        <v>2016</v>
      </c>
      <c r="C154" s="194" t="s">
        <v>366</v>
      </c>
      <c r="D154" s="10">
        <v>479328</v>
      </c>
      <c r="E154" s="10">
        <v>100</v>
      </c>
      <c r="F154" s="10">
        <v>97.380834099969206</v>
      </c>
      <c r="G154" s="10">
        <v>96.821933159895934</v>
      </c>
      <c r="H154" s="10">
        <v>0.55890094007327207</v>
      </c>
      <c r="I154" s="10">
        <v>2.6191659000307941</v>
      </c>
      <c r="J154" s="10">
        <v>0</v>
      </c>
      <c r="K154" s="10">
        <v>100</v>
      </c>
      <c r="L154" s="10">
        <v>99.657885076753786</v>
      </c>
      <c r="M154" s="10">
        <v>96.4900375781192</v>
      </c>
      <c r="N154" s="10">
        <v>3.1678474986345861</v>
      </c>
      <c r="O154" s="10">
        <v>0.34211492324621418</v>
      </c>
      <c r="P154" s="10">
        <v>0</v>
      </c>
      <c r="Q154" s="10">
        <v>99.619771863117862</v>
      </c>
      <c r="R154" s="10">
        <v>95.552524271844618</v>
      </c>
      <c r="S154" s="10">
        <v>22.053231939163499</v>
      </c>
      <c r="T154" s="10">
        <v>73.499292332681122</v>
      </c>
      <c r="U154" s="10">
        <v>4.4474757281553821</v>
      </c>
      <c r="V154" s="10">
        <v>0</v>
      </c>
      <c r="W154" s="194"/>
      <c r="X154" s="194"/>
      <c r="Y154" s="194"/>
      <c r="Z154" s="194"/>
      <c r="AA154" s="194"/>
      <c r="AB154" s="194"/>
      <c r="AC154" s="194"/>
      <c r="AD154" s="194"/>
    </row>
    <row xmlns:x14ac="http://schemas.microsoft.com/office/spreadsheetml/2009/9/ac" r="155" s="191" customFormat="true" ht="12" x14ac:dyDescent="0.2">
      <c r="A155" s="194" t="s">
        <v>359</v>
      </c>
      <c r="B155" s="10">
        <v>2017</v>
      </c>
      <c r="C155" s="194" t="s">
        <v>366</v>
      </c>
      <c r="D155" s="10">
        <v>490075</v>
      </c>
      <c r="E155" s="10">
        <v>100</v>
      </c>
      <c r="F155" s="10">
        <v>97.702084483287308</v>
      </c>
      <c r="G155" s="10">
        <v>97.419739843906427</v>
      </c>
      <c r="H155" s="10">
        <v>0.28234463938088078</v>
      </c>
      <c r="I155" s="10">
        <v>2.2979155167126919</v>
      </c>
      <c r="J155" s="10">
        <v>0</v>
      </c>
      <c r="K155" s="10">
        <v>100</v>
      </c>
      <c r="L155" s="10">
        <v>99.615473645760048</v>
      </c>
      <c r="M155" s="10">
        <v>96.93150385472245</v>
      </c>
      <c r="N155" s="10">
        <v>2.683969791037597</v>
      </c>
      <c r="O155" s="10">
        <v>0.38452635423995218</v>
      </c>
      <c r="P155" s="10">
        <v>0</v>
      </c>
      <c r="Q155" s="10">
        <v>99.619771863117862</v>
      </c>
      <c r="R155" s="10">
        <v>96.012475728155323</v>
      </c>
      <c r="S155" s="10">
        <v>22.053231939163499</v>
      </c>
      <c r="T155" s="10">
        <v>73.959243788991827</v>
      </c>
      <c r="U155" s="10">
        <v>3.9875242718446771</v>
      </c>
      <c r="V155" s="10">
        <v>0</v>
      </c>
      <c r="W155" s="194"/>
      <c r="X155" s="194"/>
      <c r="Y155" s="194"/>
      <c r="Z155" s="194"/>
      <c r="AA155" s="194"/>
      <c r="AB155" s="194"/>
      <c r="AC155" s="194"/>
      <c r="AD155" s="194"/>
    </row>
    <row xmlns:x14ac="http://schemas.microsoft.com/office/spreadsheetml/2009/9/ac" r="156" s="191" customFormat="true" ht="12" x14ac:dyDescent="0.2">
      <c r="A156" s="194" t="s">
        <v>359</v>
      </c>
      <c r="B156" s="10">
        <v>2018</v>
      </c>
      <c r="C156" s="194" t="s">
        <v>366</v>
      </c>
      <c r="D156" s="10">
        <v>504594</v>
      </c>
      <c r="E156" s="10">
        <v>100</v>
      </c>
      <c r="F156" s="10">
        <v>98.023334866605296</v>
      </c>
      <c r="G156" s="10">
        <v>98.017546527916693</v>
      </c>
      <c r="H156" s="10">
        <v>5.7883386886032886E-3</v>
      </c>
      <c r="I156" s="10">
        <v>1.9766651333947041</v>
      </c>
      <c r="J156" s="10">
        <v>0</v>
      </c>
      <c r="K156" s="10">
        <v>100</v>
      </c>
      <c r="L156" s="10">
        <v>99.57306221476631</v>
      </c>
      <c r="M156" s="10">
        <v>97.372970131325815</v>
      </c>
      <c r="N156" s="10">
        <v>2.2000920834404951</v>
      </c>
      <c r="O156" s="10">
        <v>0.42693778523369019</v>
      </c>
      <c r="P156" s="10">
        <v>0</v>
      </c>
      <c r="Q156" s="10">
        <v>99.619771863117862</v>
      </c>
      <c r="R156" s="10">
        <v>96.472427184466028</v>
      </c>
      <c r="S156" s="10">
        <v>22.053231939163499</v>
      </c>
      <c r="T156" s="10">
        <v>74.419195245302532</v>
      </c>
      <c r="U156" s="10">
        <v>3.5275728155339721</v>
      </c>
      <c r="V156" s="10">
        <v>0</v>
      </c>
      <c r="W156" s="194"/>
      <c r="X156" s="194"/>
      <c r="Y156" s="194"/>
      <c r="Z156" s="194"/>
      <c r="AA156" s="194"/>
      <c r="AB156" s="194"/>
      <c r="AC156" s="194"/>
      <c r="AD156" s="194"/>
    </row>
    <row xmlns:x14ac="http://schemas.microsoft.com/office/spreadsheetml/2009/9/ac" r="157" s="191" customFormat="true" ht="12" x14ac:dyDescent="0.2">
      <c r="A157" s="194" t="s">
        <v>359</v>
      </c>
      <c r="B157" s="10">
        <v>2019</v>
      </c>
      <c r="C157" s="194" t="s">
        <v>366</v>
      </c>
      <c r="D157" s="10">
        <v>517374</v>
      </c>
      <c r="E157" s="10">
        <v>100</v>
      </c>
      <c r="F157" s="10">
        <v>98.344585249923284</v>
      </c>
      <c r="G157" s="10">
        <v>98.344585249923284</v>
      </c>
      <c r="H157" s="10">
        <v>0</v>
      </c>
      <c r="I157" s="10">
        <v>1.655414750076716</v>
      </c>
      <c r="J157" s="10">
        <v>0</v>
      </c>
      <c r="K157" s="10">
        <v>100</v>
      </c>
      <c r="L157" s="10">
        <v>99.530650783772558</v>
      </c>
      <c r="M157" s="10">
        <v>97.814436407929179</v>
      </c>
      <c r="N157" s="10">
        <v>1.716214375843379</v>
      </c>
      <c r="O157" s="10">
        <v>0.46934921622744241</v>
      </c>
      <c r="P157" s="10">
        <v>0</v>
      </c>
      <c r="Q157" s="10">
        <v>99.619771863117862</v>
      </c>
      <c r="R157" s="10">
        <v>96.932378640776619</v>
      </c>
      <c r="S157" s="10">
        <v>22.053231939163499</v>
      </c>
      <c r="T157" s="10">
        <v>74.879146701613124</v>
      </c>
      <c r="U157" s="10">
        <v>3.0676213592233812</v>
      </c>
      <c r="V157" s="10">
        <v>0</v>
      </c>
      <c r="W157" s="194"/>
      <c r="X157" s="194"/>
      <c r="Y157" s="194"/>
      <c r="Z157" s="194"/>
      <c r="AA157" s="194"/>
      <c r="AB157" s="194"/>
      <c r="AC157" s="194"/>
      <c r="AD157" s="194"/>
    </row>
    <row xmlns:x14ac="http://schemas.microsoft.com/office/spreadsheetml/2009/9/ac" r="158" s="191" customFormat="true" ht="12" x14ac:dyDescent="0.2">
      <c r="A158" s="194" t="s">
        <v>359</v>
      </c>
      <c r="B158" s="10">
        <v>2020</v>
      </c>
      <c r="C158" s="194" t="s">
        <v>366</v>
      </c>
      <c r="D158" s="10">
        <v>528351</v>
      </c>
      <c r="E158" s="10">
        <v>100</v>
      </c>
      <c r="F158" s="10">
        <v>98.665835633241272</v>
      </c>
      <c r="G158" s="10">
        <v>98.665835633241272</v>
      </c>
      <c r="H158" s="10">
        <v>0</v>
      </c>
      <c r="I158" s="10">
        <v>1.334164366758728</v>
      </c>
      <c r="J158" s="10">
        <v>0</v>
      </c>
      <c r="K158" s="10">
        <v>100</v>
      </c>
      <c r="L158" s="10">
        <v>99.48823935277882</v>
      </c>
      <c r="M158" s="10">
        <v>98.25590268453243</v>
      </c>
      <c r="N158" s="10">
        <v>1.2323366682463901</v>
      </c>
      <c r="O158" s="10">
        <v>0.51176064722118042</v>
      </c>
      <c r="P158" s="10">
        <v>0</v>
      </c>
      <c r="Q158" s="10">
        <v>99.619771863117862</v>
      </c>
      <c r="R158" s="10">
        <v>97.392330097087324</v>
      </c>
      <c r="S158" s="10"/>
      <c r="T158" s="10"/>
      <c r="U158" s="10">
        <v>2.6076699029126762</v>
      </c>
      <c r="V158" s="10">
        <v>97.392330097087324</v>
      </c>
      <c r="W158" s="194"/>
      <c r="X158" s="194"/>
      <c r="Y158" s="194"/>
      <c r="Z158" s="194"/>
      <c r="AA158" s="194"/>
      <c r="AB158" s="194"/>
      <c r="AC158" s="194"/>
      <c r="AD158" s="194"/>
    </row>
    <row xmlns:x14ac="http://schemas.microsoft.com/office/spreadsheetml/2009/9/ac" r="159" s="191" customFormat="true" ht="12" x14ac:dyDescent="0.2">
      <c r="A159" s="194" t="s">
        <v>359</v>
      </c>
      <c r="B159" s="10">
        <v>2021</v>
      </c>
      <c r="C159" s="194" t="s">
        <v>366</v>
      </c>
      <c r="D159" s="10">
        <v>537610</v>
      </c>
      <c r="E159" s="10">
        <v>100</v>
      </c>
      <c r="F159" s="10">
        <v>98.98708601655926</v>
      </c>
      <c r="G159" s="10">
        <v>98.98708601655926</v>
      </c>
      <c r="H159" s="10">
        <v>0</v>
      </c>
      <c r="I159" s="10">
        <v>1.0129139834407399</v>
      </c>
      <c r="J159" s="10">
        <v>0</v>
      </c>
      <c r="K159" s="10">
        <v>100</v>
      </c>
      <c r="L159" s="10">
        <v>99.445827921785082</v>
      </c>
      <c r="M159" s="10">
        <v>98.697368961135794</v>
      </c>
      <c r="N159" s="10">
        <v>0.74845896064928752</v>
      </c>
      <c r="O159" s="10">
        <v>0.55417207821491843</v>
      </c>
      <c r="P159" s="10">
        <v>0</v>
      </c>
      <c r="Q159" s="10">
        <v>99.619771863117862</v>
      </c>
      <c r="R159" s="10">
        <v>97.852281553398029</v>
      </c>
      <c r="S159" s="10"/>
      <c r="T159" s="10"/>
      <c r="U159" s="10">
        <v>2.1477184466019712</v>
      </c>
      <c r="V159" s="10">
        <v>97.852281553398029</v>
      </c>
      <c r="W159" s="194"/>
      <c r="X159" s="194"/>
      <c r="Y159" s="194"/>
      <c r="Z159" s="194"/>
      <c r="AA159" s="194"/>
      <c r="AB159" s="194"/>
      <c r="AC159" s="194"/>
      <c r="AD159" s="194"/>
    </row>
    <row xmlns:x14ac="http://schemas.microsoft.com/office/spreadsheetml/2009/9/ac" r="160" s="191" customFormat="true" ht="12" x14ac:dyDescent="0.2">
      <c r="A160" s="194" t="s">
        <v>359</v>
      </c>
      <c r="B160" s="10">
        <v>2022</v>
      </c>
      <c r="C160" s="194" t="s">
        <v>366</v>
      </c>
      <c r="D160" s="10">
        <v>549092</v>
      </c>
      <c r="E160" s="10">
        <v>100</v>
      </c>
      <c r="F160" s="10">
        <v>99.308336399877248</v>
      </c>
      <c r="G160" s="10">
        <v>99.308336399877248</v>
      </c>
      <c r="H160" s="10">
        <v>0</v>
      </c>
      <c r="I160" s="10">
        <v>0.69166360012275163</v>
      </c>
      <c r="J160" s="10">
        <v>0</v>
      </c>
      <c r="K160" s="10">
        <v>100</v>
      </c>
      <c r="L160" s="10">
        <v>99.403416490791344</v>
      </c>
      <c r="M160" s="10">
        <v>99.138835237739045</v>
      </c>
      <c r="N160" s="10">
        <v>0.26458125305229879</v>
      </c>
      <c r="O160" s="10">
        <v>0.59658350920865644</v>
      </c>
      <c r="P160" s="10">
        <v>0</v>
      </c>
      <c r="Q160" s="10">
        <v>99.619771863117862</v>
      </c>
      <c r="R160" s="10">
        <v>98.312233009708734</v>
      </c>
      <c r="S160" s="10"/>
      <c r="T160" s="10"/>
      <c r="U160" s="10">
        <v>1.687766990291266</v>
      </c>
      <c r="V160" s="10">
        <v>98.312233009708734</v>
      </c>
      <c r="W160" s="194"/>
      <c r="X160" s="194"/>
      <c r="Y160" s="194"/>
      <c r="Z160" s="194"/>
      <c r="AA160" s="194"/>
      <c r="AB160" s="194"/>
      <c r="AC160" s="194"/>
      <c r="AD160" s="194"/>
    </row>
    <row xmlns:x14ac="http://schemas.microsoft.com/office/spreadsheetml/2009/9/ac" r="161" s="191" customFormat="true" ht="12" x14ac:dyDescent="0.2">
      <c r="A161" s="194" t="s">
        <v>359</v>
      </c>
      <c r="B161" s="10">
        <v>2023</v>
      </c>
      <c r="C161" s="194" t="s">
        <v>366</v>
      </c>
      <c r="D161" s="10">
        <v>534696</v>
      </c>
      <c r="E161" s="10">
        <v>100</v>
      </c>
      <c r="F161" s="10">
        <v>99.629586783195236</v>
      </c>
      <c r="G161" s="10">
        <v>99.629586783195236</v>
      </c>
      <c r="H161" s="10">
        <v>0</v>
      </c>
      <c r="I161" s="10">
        <v>0.37041321680476358</v>
      </c>
      <c r="J161" s="10">
        <v>0</v>
      </c>
      <c r="K161" s="10">
        <v>100</v>
      </c>
      <c r="L161" s="10">
        <v>99.361005059797606</v>
      </c>
      <c r="M161" s="10">
        <v>99.361005059797606</v>
      </c>
      <c r="N161" s="10">
        <v>0</v>
      </c>
      <c r="O161" s="10">
        <v>0.63899494020239445</v>
      </c>
      <c r="P161" s="10">
        <v>0</v>
      </c>
      <c r="Q161" s="10">
        <v>99.619771863117862</v>
      </c>
      <c r="R161" s="10">
        <v>98.772184466019439</v>
      </c>
      <c r="S161" s="10"/>
      <c r="T161" s="10"/>
      <c r="U161" s="10">
        <v>1.227815533980561</v>
      </c>
      <c r="V161" s="10">
        <v>98.772184466019439</v>
      </c>
      <c r="W161" s="194"/>
      <c r="X161" s="194"/>
      <c r="Y161" s="194"/>
      <c r="Z161" s="194"/>
      <c r="AA161" s="194"/>
      <c r="AB161" s="194"/>
      <c r="AC161" s="194"/>
      <c r="AD161" s="194"/>
    </row>
    <row xmlns:x14ac="http://schemas.microsoft.com/office/spreadsheetml/2009/9/ac" r="162" s="191" customFormat="true" ht="12" x14ac:dyDescent="0.2">
      <c r="A162" s="194" t="s">
        <v>359</v>
      </c>
      <c r="B162" s="10">
        <v>2024</v>
      </c>
      <c r="C162" s="194" t="s">
        <v>366</v>
      </c>
      <c r="D162" s="10"/>
      <c r="E162" s="10"/>
      <c r="F162" s="10"/>
      <c r="G162" s="10"/>
      <c r="H162" s="10"/>
      <c r="I162" s="10"/>
      <c r="J162" s="10"/>
      <c r="K162" s="10"/>
      <c r="L162" s="10"/>
      <c r="M162" s="10"/>
      <c r="N162" s="10"/>
      <c r="O162" s="10"/>
      <c r="P162" s="10"/>
      <c r="Q162" s="10"/>
      <c r="R162" s="10"/>
      <c r="S162" s="10"/>
      <c r="T162" s="10"/>
      <c r="U162" s="10"/>
      <c r="V162" s="10"/>
      <c r="W162" s="194"/>
      <c r="X162" s="194"/>
      <c r="Y162" s="194"/>
      <c r="Z162" s="194"/>
      <c r="AA162" s="194"/>
      <c r="AB162" s="194"/>
      <c r="AC162" s="194"/>
      <c r="AD162" s="194"/>
    </row>
    <row xmlns:x14ac="http://schemas.microsoft.com/office/spreadsheetml/2009/9/ac" r="163" s="191" customFormat="true" ht="12" x14ac:dyDescent="0.2">
      <c r="A163" s="194" t="s">
        <v>359</v>
      </c>
      <c r="B163" s="10">
        <v>2025</v>
      </c>
      <c r="C163" s="194" t="s">
        <v>366</v>
      </c>
      <c r="D163" s="10"/>
      <c r="E163" s="10"/>
      <c r="F163" s="10"/>
      <c r="G163" s="10"/>
      <c r="H163" s="10"/>
      <c r="I163" s="10"/>
      <c r="J163" s="10"/>
      <c r="K163" s="10"/>
      <c r="L163" s="10"/>
      <c r="M163" s="10"/>
      <c r="N163" s="10"/>
      <c r="O163" s="10"/>
      <c r="P163" s="10"/>
      <c r="Q163" s="10"/>
      <c r="R163" s="10"/>
      <c r="S163" s="10"/>
      <c r="T163" s="10"/>
      <c r="U163" s="10"/>
      <c r="V163" s="10"/>
      <c r="W163" s="194"/>
      <c r="X163" s="194"/>
      <c r="Y163" s="194"/>
      <c r="Z163" s="194"/>
      <c r="AA163" s="194"/>
      <c r="AB163" s="194"/>
      <c r="AC163" s="194"/>
      <c r="AD163" s="194"/>
    </row>
    <row xmlns:x14ac="http://schemas.microsoft.com/office/spreadsheetml/2009/9/ac" r="164" s="191" customFormat="true" ht="12" x14ac:dyDescent="0.2">
      <c r="A164" s="194" t="s">
        <v>359</v>
      </c>
      <c r="B164" s="10">
        <v>2026</v>
      </c>
      <c r="C164" s="194" t="s">
        <v>366</v>
      </c>
      <c r="D164" s="10"/>
      <c r="E164" s="10"/>
      <c r="F164" s="10"/>
      <c r="G164" s="10"/>
      <c r="H164" s="10"/>
      <c r="I164" s="10"/>
      <c r="J164" s="10"/>
      <c r="K164" s="10"/>
      <c r="L164" s="10"/>
      <c r="M164" s="10"/>
      <c r="N164" s="10"/>
      <c r="O164" s="10"/>
      <c r="P164" s="10"/>
      <c r="Q164" s="10"/>
      <c r="R164" s="10"/>
      <c r="S164" s="10"/>
      <c r="T164" s="10"/>
      <c r="U164" s="10"/>
      <c r="V164" s="10"/>
      <c r="W164" s="194"/>
      <c r="X164" s="194"/>
      <c r="Y164" s="194"/>
      <c r="Z164" s="194"/>
      <c r="AA164" s="194"/>
      <c r="AB164" s="194"/>
      <c r="AC164" s="194"/>
      <c r="AD164" s="194"/>
    </row>
    <row xmlns:x14ac="http://schemas.microsoft.com/office/spreadsheetml/2009/9/ac" r="165" s="191" customFormat="true" ht="12" x14ac:dyDescent="0.2">
      <c r="A165" s="194" t="s">
        <v>359</v>
      </c>
      <c r="B165" s="10">
        <v>2027</v>
      </c>
      <c r="C165" s="194" t="s">
        <v>366</v>
      </c>
      <c r="D165" s="10"/>
      <c r="E165" s="10"/>
      <c r="F165" s="10"/>
      <c r="G165" s="10"/>
      <c r="H165" s="10"/>
      <c r="I165" s="10"/>
      <c r="J165" s="10"/>
      <c r="K165" s="10"/>
      <c r="L165" s="10"/>
      <c r="M165" s="10"/>
      <c r="N165" s="10"/>
      <c r="O165" s="10"/>
      <c r="P165" s="10"/>
      <c r="Q165" s="10"/>
      <c r="R165" s="10"/>
      <c r="S165" s="10"/>
      <c r="T165" s="10"/>
      <c r="U165" s="10"/>
      <c r="V165" s="10"/>
      <c r="W165" s="194"/>
      <c r="X165" s="194"/>
      <c r="Y165" s="194"/>
      <c r="Z165" s="194"/>
      <c r="AA165" s="194"/>
      <c r="AB165" s="194"/>
      <c r="AC165" s="194"/>
      <c r="AD165" s="194"/>
    </row>
    <row xmlns:x14ac="http://schemas.microsoft.com/office/spreadsheetml/2009/9/ac" r="166" s="191" customFormat="true" ht="12" x14ac:dyDescent="0.2">
      <c r="A166" s="194" t="s">
        <v>359</v>
      </c>
      <c r="B166" s="10">
        <v>2028</v>
      </c>
      <c r="C166" s="194" t="s">
        <v>366</v>
      </c>
      <c r="D166" s="10"/>
      <c r="E166" s="10"/>
      <c r="F166" s="10"/>
      <c r="G166" s="10"/>
      <c r="H166" s="10"/>
      <c r="I166" s="10"/>
      <c r="J166" s="10"/>
      <c r="K166" s="10"/>
      <c r="L166" s="10"/>
      <c r="M166" s="10"/>
      <c r="N166" s="10"/>
      <c r="O166" s="10"/>
      <c r="P166" s="10"/>
      <c r="Q166" s="10"/>
      <c r="R166" s="10"/>
      <c r="S166" s="10"/>
      <c r="T166" s="10"/>
      <c r="U166" s="10"/>
      <c r="V166" s="10"/>
      <c r="W166" s="194"/>
      <c r="X166" s="194"/>
      <c r="Y166" s="194"/>
      <c r="Z166" s="194"/>
      <c r="AA166" s="194"/>
      <c r="AB166" s="194"/>
      <c r="AC166" s="194"/>
      <c r="AD166" s="194"/>
    </row>
    <row xmlns:x14ac="http://schemas.microsoft.com/office/spreadsheetml/2009/9/ac" r="167" s="191" customFormat="true" ht="12" x14ac:dyDescent="0.2">
      <c r="A167" s="194" t="s">
        <v>359</v>
      </c>
      <c r="B167" s="10">
        <v>2029</v>
      </c>
      <c r="C167" s="194" t="s">
        <v>366</v>
      </c>
      <c r="D167" s="10"/>
      <c r="E167" s="10"/>
      <c r="F167" s="10"/>
      <c r="G167" s="10"/>
      <c r="H167" s="10"/>
      <c r="I167" s="10"/>
      <c r="J167" s="10"/>
      <c r="K167" s="10"/>
      <c r="L167" s="10"/>
      <c r="M167" s="10"/>
      <c r="N167" s="10"/>
      <c r="O167" s="10"/>
      <c r="P167" s="10"/>
      <c r="Q167" s="10"/>
      <c r="R167" s="10"/>
      <c r="S167" s="10"/>
      <c r="T167" s="10"/>
      <c r="U167" s="10"/>
      <c r="V167" s="10"/>
      <c r="W167" s="194"/>
      <c r="X167" s="194"/>
      <c r="Y167" s="194"/>
      <c r="Z167" s="194"/>
      <c r="AA167" s="194"/>
      <c r="AB167" s="194"/>
    </row>
    <row xmlns:x14ac="http://schemas.microsoft.com/office/spreadsheetml/2009/9/ac" r="168" s="191" customFormat="true" ht="12" x14ac:dyDescent="0.2">
      <c r="A168" s="194" t="s">
        <v>359</v>
      </c>
      <c r="B168" s="10">
        <v>2030</v>
      </c>
      <c r="C168" s="194" t="s">
        <v>366</v>
      </c>
      <c r="D168" s="10"/>
      <c r="E168" s="10"/>
      <c r="F168" s="10"/>
      <c r="G168" s="10"/>
      <c r="H168" s="10"/>
      <c r="I168" s="10"/>
      <c r="J168" s="10"/>
      <c r="K168" s="10"/>
      <c r="L168" s="10"/>
      <c r="M168" s="10"/>
      <c r="N168" s="10"/>
      <c r="O168" s="10"/>
      <c r="P168" s="10"/>
      <c r="Q168" s="10"/>
      <c r="R168" s="10"/>
      <c r="S168" s="10"/>
      <c r="T168" s="10"/>
      <c r="U168" s="10"/>
      <c r="V168" s="10"/>
      <c r="W168" s="194"/>
      <c r="X168" s="194"/>
      <c r="Y168" s="194"/>
      <c r="Z168" s="194"/>
      <c r="AA168" s="194"/>
      <c r="AB168" s="194"/>
    </row>
    <row xmlns:x14ac="http://schemas.microsoft.com/office/spreadsheetml/2009/9/ac" r="169" ht="15.75" x14ac:dyDescent="0.25">
      <c r="A169" s="195" t="s">
        <v>359</v>
      </c>
      <c r="B169" s="10">
        <v>2000</v>
      </c>
      <c r="C169" s="195" t="s">
        <v>367</v>
      </c>
      <c r="D169" s="10">
        <v>626728</v>
      </c>
      <c r="E169" s="10">
        <v>100</v>
      </c>
      <c r="F169" s="10"/>
      <c r="G169" s="10"/>
      <c r="H169" s="10"/>
      <c r="I169" s="10"/>
      <c r="J169" s="10">
        <v>100</v>
      </c>
      <c r="K169" s="10">
        <v>100</v>
      </c>
      <c r="L169" s="10">
        <v>100</v>
      </c>
      <c r="M169" s="10"/>
      <c r="N169" s="10"/>
      <c r="O169" s="10">
        <v>0</v>
      </c>
      <c r="P169" s="10">
        <v>100</v>
      </c>
      <c r="Q169" s="10">
        <v>100</v>
      </c>
      <c r="R169" s="10"/>
      <c r="S169" s="10"/>
      <c r="T169" s="10"/>
      <c r="U169" s="10"/>
      <c r="V169" s="10">
        <v>100</v>
      </c>
      <c r="W169" s="195"/>
      <c r="X169" s="195"/>
      <c r="Y169" s="195"/>
      <c r="Z169" s="195"/>
      <c r="AA169" s="195"/>
      <c r="AB169" s="195"/>
    </row>
    <row xmlns:x14ac="http://schemas.microsoft.com/office/spreadsheetml/2009/9/ac" r="170" ht="15.75" x14ac:dyDescent="0.25">
      <c r="A170" s="195" t="s">
        <v>359</v>
      </c>
      <c r="B170" s="10">
        <v>2001</v>
      </c>
      <c r="C170" s="195" t="s">
        <v>367</v>
      </c>
      <c r="D170" s="10">
        <v>651328</v>
      </c>
      <c r="E170" s="10">
        <v>100</v>
      </c>
      <c r="F170" s="10"/>
      <c r="G170" s="10"/>
      <c r="H170" s="10"/>
      <c r="I170" s="10"/>
      <c r="J170" s="10">
        <v>100</v>
      </c>
      <c r="K170" s="10">
        <v>100</v>
      </c>
      <c r="L170" s="10">
        <v>100</v>
      </c>
      <c r="M170" s="10"/>
      <c r="N170" s="10"/>
      <c r="O170" s="10">
        <v>0</v>
      </c>
      <c r="P170" s="10">
        <v>100</v>
      </c>
      <c r="Q170" s="10">
        <v>100</v>
      </c>
      <c r="R170" s="10"/>
      <c r="S170" s="10"/>
      <c r="T170" s="10"/>
      <c r="U170" s="10"/>
      <c r="V170" s="10">
        <v>100</v>
      </c>
      <c r="W170" s="195"/>
      <c r="X170" s="195"/>
      <c r="Y170" s="195"/>
      <c r="Z170" s="195"/>
      <c r="AA170" s="195"/>
      <c r="AB170" s="195"/>
    </row>
    <row xmlns:x14ac="http://schemas.microsoft.com/office/spreadsheetml/2009/9/ac" r="171" ht="15.75" x14ac:dyDescent="0.25">
      <c r="A171" s="195" t="s">
        <v>359</v>
      </c>
      <c r="B171" s="10">
        <v>2002</v>
      </c>
      <c r="C171" s="195" t="s">
        <v>367</v>
      </c>
      <c r="D171" s="10">
        <v>674991</v>
      </c>
      <c r="E171" s="10">
        <v>100</v>
      </c>
      <c r="F171" s="10"/>
      <c r="G171" s="10"/>
      <c r="H171" s="10"/>
      <c r="I171" s="10"/>
      <c r="J171" s="10">
        <v>100</v>
      </c>
      <c r="K171" s="10">
        <v>100</v>
      </c>
      <c r="L171" s="10">
        <v>100</v>
      </c>
      <c r="M171" s="10"/>
      <c r="N171" s="10"/>
      <c r="O171" s="10">
        <v>0</v>
      </c>
      <c r="P171" s="10">
        <v>100</v>
      </c>
      <c r="Q171" s="10">
        <v>100</v>
      </c>
      <c r="R171" s="10"/>
      <c r="S171" s="10"/>
      <c r="T171" s="10"/>
      <c r="U171" s="10"/>
      <c r="V171" s="10">
        <v>100</v>
      </c>
      <c r="W171" s="195"/>
      <c r="X171" s="195"/>
      <c r="Y171" s="195"/>
      <c r="Z171" s="195"/>
      <c r="AA171" s="195"/>
      <c r="AB171" s="195"/>
    </row>
    <row xmlns:x14ac="http://schemas.microsoft.com/office/spreadsheetml/2009/9/ac" r="172" ht="15.75" x14ac:dyDescent="0.25">
      <c r="A172" s="195" t="s">
        <v>359</v>
      </c>
      <c r="B172" s="10">
        <v>2003</v>
      </c>
      <c r="C172" s="195" t="s">
        <v>367</v>
      </c>
      <c r="D172" s="10">
        <v>697734</v>
      </c>
      <c r="E172" s="10">
        <v>100</v>
      </c>
      <c r="F172" s="10"/>
      <c r="G172" s="10"/>
      <c r="H172" s="10"/>
      <c r="I172" s="10"/>
      <c r="J172" s="10">
        <v>100</v>
      </c>
      <c r="K172" s="10">
        <v>100</v>
      </c>
      <c r="L172" s="10">
        <v>100</v>
      </c>
      <c r="M172" s="10"/>
      <c r="N172" s="10"/>
      <c r="O172" s="10">
        <v>0</v>
      </c>
      <c r="P172" s="10">
        <v>100</v>
      </c>
      <c r="Q172" s="10">
        <v>100</v>
      </c>
      <c r="R172" s="10"/>
      <c r="S172" s="10"/>
      <c r="T172" s="10"/>
      <c r="U172" s="10"/>
      <c r="V172" s="10">
        <v>100</v>
      </c>
      <c r="W172" s="195"/>
      <c r="X172" s="195"/>
      <c r="Y172" s="195"/>
      <c r="Z172" s="195"/>
      <c r="AA172" s="195"/>
      <c r="AB172" s="195"/>
    </row>
    <row xmlns:x14ac="http://schemas.microsoft.com/office/spreadsheetml/2009/9/ac" r="173" ht="15.75" x14ac:dyDescent="0.25">
      <c r="A173" s="195" t="s">
        <v>359</v>
      </c>
      <c r="B173" s="10">
        <v>2004</v>
      </c>
      <c r="C173" s="195" t="s">
        <v>367</v>
      </c>
      <c r="D173" s="10">
        <v>719337</v>
      </c>
      <c r="E173" s="10">
        <v>100</v>
      </c>
      <c r="F173" s="10"/>
      <c r="G173" s="10"/>
      <c r="H173" s="10"/>
      <c r="I173" s="10"/>
      <c r="J173" s="10">
        <v>100</v>
      </c>
      <c r="K173" s="10">
        <v>100</v>
      </c>
      <c r="L173" s="10">
        <v>100</v>
      </c>
      <c r="M173" s="10"/>
      <c r="N173" s="10"/>
      <c r="O173" s="10">
        <v>0</v>
      </c>
      <c r="P173" s="10">
        <v>100</v>
      </c>
      <c r="Q173" s="10">
        <v>100</v>
      </c>
      <c r="R173" s="10"/>
      <c r="S173" s="10"/>
      <c r="T173" s="10"/>
      <c r="U173" s="10"/>
      <c r="V173" s="10">
        <v>100</v>
      </c>
      <c r="W173" s="195"/>
      <c r="X173" s="195"/>
      <c r="Y173" s="195"/>
      <c r="Z173" s="195"/>
      <c r="AA173" s="195"/>
      <c r="AB173" s="195"/>
    </row>
    <row xmlns:x14ac="http://schemas.microsoft.com/office/spreadsheetml/2009/9/ac" r="174" ht="15.75" x14ac:dyDescent="0.25">
      <c r="A174" s="195" t="s">
        <v>359</v>
      </c>
      <c r="B174" s="10">
        <v>2005</v>
      </c>
      <c r="C174" s="195" t="s">
        <v>367</v>
      </c>
      <c r="D174" s="10">
        <v>739442</v>
      </c>
      <c r="E174" s="10">
        <v>100</v>
      </c>
      <c r="F174" s="10"/>
      <c r="G174" s="10"/>
      <c r="H174" s="10"/>
      <c r="I174" s="10"/>
      <c r="J174" s="10">
        <v>100</v>
      </c>
      <c r="K174" s="10">
        <v>100</v>
      </c>
      <c r="L174" s="10">
        <v>100</v>
      </c>
      <c r="M174" s="10"/>
      <c r="N174" s="10"/>
      <c r="O174" s="10">
        <v>0</v>
      </c>
      <c r="P174" s="10">
        <v>100</v>
      </c>
      <c r="Q174" s="10">
        <v>100</v>
      </c>
      <c r="R174" s="10"/>
      <c r="S174" s="10"/>
      <c r="T174" s="10"/>
      <c r="U174" s="10"/>
      <c r="V174" s="10">
        <v>100</v>
      </c>
      <c r="W174" s="195"/>
      <c r="X174" s="195"/>
      <c r="Y174" s="195"/>
      <c r="Z174" s="195"/>
      <c r="AA174" s="195"/>
      <c r="AB174" s="195"/>
    </row>
    <row xmlns:x14ac="http://schemas.microsoft.com/office/spreadsheetml/2009/9/ac" r="175" ht="15.75" x14ac:dyDescent="0.25">
      <c r="A175" s="195" t="s">
        <v>359</v>
      </c>
      <c r="B175" s="10">
        <v>2006</v>
      </c>
      <c r="C175" s="195" t="s">
        <v>367</v>
      </c>
      <c r="D175" s="10">
        <v>757639</v>
      </c>
      <c r="E175" s="10">
        <v>100</v>
      </c>
      <c r="F175" s="10"/>
      <c r="G175" s="10">
        <v>93.818385729424335</v>
      </c>
      <c r="H175" s="10"/>
      <c r="I175" s="10"/>
      <c r="J175" s="10">
        <v>6.1816142705756647</v>
      </c>
      <c r="K175" s="10">
        <v>100</v>
      </c>
      <c r="L175" s="10">
        <v>100</v>
      </c>
      <c r="M175" s="10">
        <v>97.048441896859629</v>
      </c>
      <c r="N175" s="10">
        <v>2.9515581031403708</v>
      </c>
      <c r="O175" s="10">
        <v>0</v>
      </c>
      <c r="P175" s="10">
        <v>0</v>
      </c>
      <c r="Q175" s="10">
        <v>100</v>
      </c>
      <c r="R175" s="10">
        <v>95.193844819515334</v>
      </c>
      <c r="S175" s="10"/>
      <c r="T175" s="10"/>
      <c r="U175" s="10">
        <v>4.8061551804846658</v>
      </c>
      <c r="V175" s="10">
        <v>95.193844819515334</v>
      </c>
      <c r="W175" s="195"/>
      <c r="X175" s="195"/>
      <c r="Y175" s="195"/>
      <c r="Z175" s="195"/>
      <c r="AA175" s="195"/>
      <c r="AB175" s="195"/>
    </row>
    <row xmlns:x14ac="http://schemas.microsoft.com/office/spreadsheetml/2009/9/ac" r="176" ht="15.75" x14ac:dyDescent="0.25">
      <c r="A176" s="195" t="s">
        <v>359</v>
      </c>
      <c r="B176" s="10">
        <v>2007</v>
      </c>
      <c r="C176" s="195" t="s">
        <v>367</v>
      </c>
      <c r="D176" s="10">
        <v>773632</v>
      </c>
      <c r="E176" s="10">
        <v>100</v>
      </c>
      <c r="F176" s="10">
        <v>95.070272372550107</v>
      </c>
      <c r="G176" s="10">
        <v>93.818385729424335</v>
      </c>
      <c r="H176" s="10">
        <v>1.251886643125772</v>
      </c>
      <c r="I176" s="10">
        <v>4.9297276274498927</v>
      </c>
      <c r="J176" s="10">
        <v>0</v>
      </c>
      <c r="K176" s="10">
        <v>100</v>
      </c>
      <c r="L176" s="10">
        <v>100</v>
      </c>
      <c r="M176" s="10">
        <v>97.048441896859629</v>
      </c>
      <c r="N176" s="10">
        <v>2.9515581031403708</v>
      </c>
      <c r="O176" s="10">
        <v>0</v>
      </c>
      <c r="P176" s="10">
        <v>0</v>
      </c>
      <c r="Q176" s="10">
        <v>100</v>
      </c>
      <c r="R176" s="10">
        <v>95.193844819515334</v>
      </c>
      <c r="S176" s="10"/>
      <c r="T176" s="10"/>
      <c r="U176" s="10">
        <v>4.8061551804846658</v>
      </c>
      <c r="V176" s="10">
        <v>95.193844819515334</v>
      </c>
      <c r="W176" s="195"/>
      <c r="X176" s="195"/>
      <c r="Y176" s="195"/>
      <c r="Z176" s="195"/>
      <c r="AA176" s="195"/>
      <c r="AB176" s="195"/>
    </row>
    <row xmlns:x14ac="http://schemas.microsoft.com/office/spreadsheetml/2009/9/ac" r="177" ht="15.75" x14ac:dyDescent="0.25">
      <c r="A177" s="195" t="s">
        <v>359</v>
      </c>
      <c r="B177" s="10">
        <v>2008</v>
      </c>
      <c r="C177" s="195" t="s">
        <v>367</v>
      </c>
      <c r="D177" s="10">
        <v>787010</v>
      </c>
      <c r="E177" s="10">
        <v>100</v>
      </c>
      <c r="F177" s="10">
        <v>95.070272372550107</v>
      </c>
      <c r="G177" s="10">
        <v>93.818385729424335</v>
      </c>
      <c r="H177" s="10">
        <v>1.251886643125772</v>
      </c>
      <c r="I177" s="10">
        <v>4.9297276274498927</v>
      </c>
      <c r="J177" s="10">
        <v>0</v>
      </c>
      <c r="K177" s="10">
        <v>100</v>
      </c>
      <c r="L177" s="10">
        <v>99.969272571806101</v>
      </c>
      <c r="M177" s="10">
        <v>97.048441896859629</v>
      </c>
      <c r="N177" s="10">
        <v>2.920830674946473</v>
      </c>
      <c r="O177" s="10">
        <v>3.0727428193898731E-2</v>
      </c>
      <c r="P177" s="10">
        <v>0</v>
      </c>
      <c r="Q177" s="10">
        <v>100</v>
      </c>
      <c r="R177" s="10">
        <v>95.193844819515334</v>
      </c>
      <c r="S177" s="10"/>
      <c r="T177" s="10"/>
      <c r="U177" s="10">
        <v>4.8061551804846658</v>
      </c>
      <c r="V177" s="10">
        <v>95.193844819515334</v>
      </c>
      <c r="W177" s="195"/>
      <c r="X177" s="195"/>
      <c r="Y177" s="195"/>
      <c r="Z177" s="195"/>
      <c r="AA177" s="195"/>
      <c r="AB177" s="195"/>
    </row>
    <row xmlns:x14ac="http://schemas.microsoft.com/office/spreadsheetml/2009/9/ac" r="178" ht="15.75" x14ac:dyDescent="0.25">
      <c r="A178" s="195" t="s">
        <v>359</v>
      </c>
      <c r="B178" s="10">
        <v>2009</v>
      </c>
      <c r="C178" s="195" t="s">
        <v>367</v>
      </c>
      <c r="D178" s="10">
        <v>795013</v>
      </c>
      <c r="E178" s="10">
        <v>100</v>
      </c>
      <c r="F178" s="10">
        <v>95.070272372550107</v>
      </c>
      <c r="G178" s="10">
        <v>93.818385729424335</v>
      </c>
      <c r="H178" s="10">
        <v>1.251886643125772</v>
      </c>
      <c r="I178" s="10">
        <v>4.9297276274498927</v>
      </c>
      <c r="J178" s="10">
        <v>0</v>
      </c>
      <c r="K178" s="10">
        <v>100</v>
      </c>
      <c r="L178" s="10">
        <v>99.936743866956519</v>
      </c>
      <c r="M178" s="10">
        <v>97.048441896859629</v>
      </c>
      <c r="N178" s="10">
        <v>2.8883019700968902</v>
      </c>
      <c r="O178" s="10">
        <v>6.32561330434811E-2</v>
      </c>
      <c r="P178" s="10">
        <v>0</v>
      </c>
      <c r="Q178" s="10">
        <v>100</v>
      </c>
      <c r="R178" s="10">
        <v>95.193844819515334</v>
      </c>
      <c r="S178" s="10"/>
      <c r="T178" s="10"/>
      <c r="U178" s="10">
        <v>4.8061551804846658</v>
      </c>
      <c r="V178" s="10">
        <v>95.193844819515334</v>
      </c>
      <c r="W178" s="195"/>
      <c r="X178" s="195"/>
      <c r="Y178" s="195"/>
      <c r="Z178" s="195"/>
      <c r="AA178" s="195"/>
      <c r="AB178" s="195"/>
    </row>
    <row xmlns:x14ac="http://schemas.microsoft.com/office/spreadsheetml/2009/9/ac" r="179" ht="15.75" x14ac:dyDescent="0.25">
      <c r="A179" s="195" t="s">
        <v>359</v>
      </c>
      <c r="B179" s="10">
        <v>2010</v>
      </c>
      <c r="C179" s="195" t="s">
        <v>367</v>
      </c>
      <c r="D179" s="10">
        <v>800953</v>
      </c>
      <c r="E179" s="10">
        <v>100</v>
      </c>
      <c r="F179" s="10">
        <v>95.070272372550107</v>
      </c>
      <c r="G179" s="10">
        <v>93.818385729424335</v>
      </c>
      <c r="H179" s="10">
        <v>1.251886643125772</v>
      </c>
      <c r="I179" s="10">
        <v>4.9297276274498927</v>
      </c>
      <c r="J179" s="10">
        <v>0</v>
      </c>
      <c r="K179" s="10">
        <v>100</v>
      </c>
      <c r="L179" s="10">
        <v>99.904215162106922</v>
      </c>
      <c r="M179" s="10">
        <v>97.048441896859629</v>
      </c>
      <c r="N179" s="10">
        <v>2.855773265247294</v>
      </c>
      <c r="O179" s="10">
        <v>9.5784837893077679E-2</v>
      </c>
      <c r="P179" s="10">
        <v>0</v>
      </c>
      <c r="Q179" s="10">
        <v>100</v>
      </c>
      <c r="R179" s="10">
        <v>95.193844819515334</v>
      </c>
      <c r="S179" s="10"/>
      <c r="T179" s="10"/>
      <c r="U179" s="10">
        <v>4.8061551804846658</v>
      </c>
      <c r="V179" s="10">
        <v>95.193844819515334</v>
      </c>
      <c r="W179" s="195"/>
      <c r="X179" s="195"/>
      <c r="Y179" s="195"/>
      <c r="Z179" s="195"/>
      <c r="AA179" s="195"/>
      <c r="AB179" s="195"/>
    </row>
    <row xmlns:x14ac="http://schemas.microsoft.com/office/spreadsheetml/2009/9/ac" r="180" ht="15.75" x14ac:dyDescent="0.25">
      <c r="A180" s="195" t="s">
        <v>359</v>
      </c>
      <c r="B180" s="10">
        <v>2011</v>
      </c>
      <c r="C180" s="195" t="s">
        <v>367</v>
      </c>
      <c r="D180" s="10">
        <v>805311</v>
      </c>
      <c r="E180" s="10">
        <v>100</v>
      </c>
      <c r="F180" s="10">
        <v>95.070272372550107</v>
      </c>
      <c r="G180" s="10">
        <v>94.414111621335451</v>
      </c>
      <c r="H180" s="10">
        <v>0.65616075121465656</v>
      </c>
      <c r="I180" s="10">
        <v>4.9297276274498927</v>
      </c>
      <c r="J180" s="10">
        <v>0</v>
      </c>
      <c r="K180" s="10">
        <v>100</v>
      </c>
      <c r="L180" s="10">
        <v>99.87168645725734</v>
      </c>
      <c r="M180" s="10">
        <v>97.217040025496772</v>
      </c>
      <c r="N180" s="10">
        <v>2.6546464317605678</v>
      </c>
      <c r="O180" s="10">
        <v>0.12831354274265999</v>
      </c>
      <c r="P180" s="10">
        <v>0</v>
      </c>
      <c r="Q180" s="10">
        <v>100</v>
      </c>
      <c r="R180" s="10">
        <v>95.528983195415435</v>
      </c>
      <c r="S180" s="10">
        <v>28.85906040268457</v>
      </c>
      <c r="T180" s="10">
        <v>66.669922792730858</v>
      </c>
      <c r="U180" s="10">
        <v>4.4710168045845649</v>
      </c>
      <c r="V180" s="10">
        <v>0</v>
      </c>
      <c r="W180" s="195"/>
      <c r="X180" s="195"/>
      <c r="Y180" s="195"/>
      <c r="Z180" s="195"/>
      <c r="AA180" s="195"/>
      <c r="AB180" s="195"/>
    </row>
    <row xmlns:x14ac="http://schemas.microsoft.com/office/spreadsheetml/2009/9/ac" r="181" ht="15.75" x14ac:dyDescent="0.25">
      <c r="A181" s="195" t="s">
        <v>359</v>
      </c>
      <c r="B181" s="10">
        <v>2012</v>
      </c>
      <c r="C181" s="195" t="s">
        <v>367</v>
      </c>
      <c r="D181" s="10">
        <v>810037</v>
      </c>
      <c r="E181" s="10">
        <v>100</v>
      </c>
      <c r="F181" s="10">
        <v>95.49332501180902</v>
      </c>
      <c r="G181" s="10">
        <v>95.009837513246339</v>
      </c>
      <c r="H181" s="10">
        <v>0.48348749856268108</v>
      </c>
      <c r="I181" s="10">
        <v>4.50667498819098</v>
      </c>
      <c r="J181" s="10">
        <v>0</v>
      </c>
      <c r="K181" s="10">
        <v>100</v>
      </c>
      <c r="L181" s="10">
        <v>99.839157752407743</v>
      </c>
      <c r="M181" s="10">
        <v>97.385638154133972</v>
      </c>
      <c r="N181" s="10">
        <v>2.4535195982737719</v>
      </c>
      <c r="O181" s="10">
        <v>0.1608422475922566</v>
      </c>
      <c r="P181" s="10">
        <v>0</v>
      </c>
      <c r="Q181" s="10">
        <v>100</v>
      </c>
      <c r="R181" s="10">
        <v>95.864121571315422</v>
      </c>
      <c r="S181" s="10">
        <v>28.85906040268457</v>
      </c>
      <c r="T181" s="10">
        <v>67.005061168630846</v>
      </c>
      <c r="U181" s="10">
        <v>4.1358784286845776</v>
      </c>
      <c r="V181" s="10">
        <v>0</v>
      </c>
      <c r="W181" s="195"/>
      <c r="X181" s="195"/>
      <c r="Y181" s="195"/>
      <c r="Z181" s="195"/>
      <c r="AA181" s="195"/>
      <c r="AB181" s="195"/>
    </row>
    <row xmlns:x14ac="http://schemas.microsoft.com/office/spreadsheetml/2009/9/ac" r="182" ht="15.75" x14ac:dyDescent="0.25">
      <c r="A182" s="195" t="s">
        <v>359</v>
      </c>
      <c r="B182" s="10">
        <v>2013</v>
      </c>
      <c r="C182" s="195" t="s">
        <v>367</v>
      </c>
      <c r="D182" s="10">
        <v>815697</v>
      </c>
      <c r="E182" s="10">
        <v>100</v>
      </c>
      <c r="F182" s="10">
        <v>95.916377651067933</v>
      </c>
      <c r="G182" s="10">
        <v>95.605563405157454</v>
      </c>
      <c r="H182" s="10">
        <v>0.31081424591047829</v>
      </c>
      <c r="I182" s="10">
        <v>4.0836223489320673</v>
      </c>
      <c r="J182" s="10">
        <v>0</v>
      </c>
      <c r="K182" s="10">
        <v>100</v>
      </c>
      <c r="L182" s="10">
        <v>99.806629047558161</v>
      </c>
      <c r="M182" s="10">
        <v>97.554236282771114</v>
      </c>
      <c r="N182" s="10">
        <v>2.252392764787047</v>
      </c>
      <c r="O182" s="10">
        <v>0.19337095244183899</v>
      </c>
      <c r="P182" s="10">
        <v>0</v>
      </c>
      <c r="Q182" s="10">
        <v>100</v>
      </c>
      <c r="R182" s="10">
        <v>96.199259947215523</v>
      </c>
      <c r="S182" s="10">
        <v>28.85906040268457</v>
      </c>
      <c r="T182" s="10">
        <v>67.340199544530947</v>
      </c>
      <c r="U182" s="10">
        <v>3.800740052784477</v>
      </c>
      <c r="V182" s="10">
        <v>0</v>
      </c>
      <c r="W182" s="195"/>
      <c r="X182" s="195"/>
      <c r="Y182" s="195"/>
      <c r="Z182" s="195"/>
      <c r="AA182" s="195"/>
      <c r="AB182" s="195"/>
    </row>
    <row xmlns:x14ac="http://schemas.microsoft.com/office/spreadsheetml/2009/9/ac" r="183" ht="15.75" x14ac:dyDescent="0.25">
      <c r="A183" s="195" t="s">
        <v>359</v>
      </c>
      <c r="B183" s="10">
        <v>2014</v>
      </c>
      <c r="C183" s="195" t="s">
        <v>367</v>
      </c>
      <c r="D183" s="10">
        <v>821668</v>
      </c>
      <c r="E183" s="10">
        <v>100</v>
      </c>
      <c r="F183" s="10">
        <v>96.339430290326959</v>
      </c>
      <c r="G183" s="10">
        <v>96.201289297068342</v>
      </c>
      <c r="H183" s="10">
        <v>0.13814099325861659</v>
      </c>
      <c r="I183" s="10">
        <v>3.660569709673041</v>
      </c>
      <c r="J183" s="10">
        <v>0</v>
      </c>
      <c r="K183" s="10">
        <v>100</v>
      </c>
      <c r="L183" s="10">
        <v>99.774100342708579</v>
      </c>
      <c r="M183" s="10">
        <v>97.722834411408314</v>
      </c>
      <c r="N183" s="10">
        <v>2.0512659313002639</v>
      </c>
      <c r="O183" s="10">
        <v>0.22589965729142139</v>
      </c>
      <c r="P183" s="10">
        <v>0</v>
      </c>
      <c r="Q183" s="10">
        <v>100</v>
      </c>
      <c r="R183" s="10">
        <v>96.534398323115624</v>
      </c>
      <c r="S183" s="10">
        <v>28.85906040268457</v>
      </c>
      <c r="T183" s="10">
        <v>67.675337920431048</v>
      </c>
      <c r="U183" s="10">
        <v>3.465601676884376</v>
      </c>
      <c r="V183" s="10">
        <v>0</v>
      </c>
      <c r="W183" s="195"/>
      <c r="X183" s="195"/>
      <c r="Y183" s="195"/>
      <c r="Z183" s="195"/>
      <c r="AA183" s="195"/>
      <c r="AB183" s="195"/>
    </row>
    <row xmlns:x14ac="http://schemas.microsoft.com/office/spreadsheetml/2009/9/ac" r="184" ht="15.75" x14ac:dyDescent="0.25">
      <c r="A184" s="195" t="s">
        <v>359</v>
      </c>
      <c r="B184" s="10">
        <v>2015</v>
      </c>
      <c r="C184" s="195" t="s">
        <v>367</v>
      </c>
      <c r="D184" s="10">
        <v>829907</v>
      </c>
      <c r="E184" s="10">
        <v>100</v>
      </c>
      <c r="F184" s="10">
        <v>96.762482929585872</v>
      </c>
      <c r="G184" s="10">
        <v>96.762482929585872</v>
      </c>
      <c r="H184" s="10">
        <v>0</v>
      </c>
      <c r="I184" s="10">
        <v>3.2375170704141278</v>
      </c>
      <c r="J184" s="10">
        <v>0</v>
      </c>
      <c r="K184" s="10">
        <v>100</v>
      </c>
      <c r="L184" s="10">
        <v>99.741571637858982</v>
      </c>
      <c r="M184" s="10">
        <v>97.891432540045514</v>
      </c>
      <c r="N184" s="10">
        <v>1.850139097813468</v>
      </c>
      <c r="O184" s="10">
        <v>0.25842836214101789</v>
      </c>
      <c r="P184" s="10">
        <v>0</v>
      </c>
      <c r="Q184" s="10">
        <v>100</v>
      </c>
      <c r="R184" s="10">
        <v>96.869536699015725</v>
      </c>
      <c r="S184" s="10">
        <v>28.85906040268457</v>
      </c>
      <c r="T184" s="10">
        <v>68.010476296331149</v>
      </c>
      <c r="U184" s="10">
        <v>3.1304633009842751</v>
      </c>
      <c r="V184" s="10">
        <v>0</v>
      </c>
      <c r="W184" s="195"/>
      <c r="X184" s="195"/>
      <c r="Y184" s="195"/>
      <c r="Z184" s="195"/>
      <c r="AA184" s="195"/>
      <c r="AB184" s="195"/>
    </row>
    <row xmlns:x14ac="http://schemas.microsoft.com/office/spreadsheetml/2009/9/ac" r="185" ht="15.75" x14ac:dyDescent="0.25">
      <c r="A185" s="195" t="s">
        <v>359</v>
      </c>
      <c r="B185" s="10">
        <v>2016</v>
      </c>
      <c r="C185" s="195" t="s">
        <v>367</v>
      </c>
      <c r="D185" s="10">
        <v>841408</v>
      </c>
      <c r="E185" s="10">
        <v>100</v>
      </c>
      <c r="F185" s="10">
        <v>97.185535568844898</v>
      </c>
      <c r="G185" s="10">
        <v>97.185535568844898</v>
      </c>
      <c r="H185" s="10">
        <v>0</v>
      </c>
      <c r="I185" s="10">
        <v>2.8144644311551019</v>
      </c>
      <c r="J185" s="10">
        <v>0</v>
      </c>
      <c r="K185" s="10">
        <v>100</v>
      </c>
      <c r="L185" s="10">
        <v>99.7090429330094</v>
      </c>
      <c r="M185" s="10">
        <v>98.060030668682657</v>
      </c>
      <c r="N185" s="10">
        <v>1.6490122643267431</v>
      </c>
      <c r="O185" s="10">
        <v>0.29095706699060031</v>
      </c>
      <c r="P185" s="10">
        <v>0</v>
      </c>
      <c r="Q185" s="10">
        <v>100</v>
      </c>
      <c r="R185" s="10">
        <v>97.204675074915713</v>
      </c>
      <c r="S185" s="10">
        <v>28.85906040268457</v>
      </c>
      <c r="T185" s="10">
        <v>68.345614672231136</v>
      </c>
      <c r="U185" s="10">
        <v>2.7953249250842869</v>
      </c>
      <c r="V185" s="10">
        <v>0</v>
      </c>
      <c r="W185" s="195"/>
      <c r="X185" s="195"/>
      <c r="Y185" s="195"/>
      <c r="Z185" s="195"/>
      <c r="AA185" s="195"/>
      <c r="AB185" s="195"/>
    </row>
    <row xmlns:x14ac="http://schemas.microsoft.com/office/spreadsheetml/2009/9/ac" r="186" ht="15.75" x14ac:dyDescent="0.25">
      <c r="A186" s="195" t="s">
        <v>359</v>
      </c>
      <c r="B186" s="10">
        <v>2017</v>
      </c>
      <c r="C186" s="195" t="s">
        <v>367</v>
      </c>
      <c r="D186" s="10">
        <v>853017</v>
      </c>
      <c r="E186" s="10">
        <v>100</v>
      </c>
      <c r="F186" s="10">
        <v>97.608588208103811</v>
      </c>
      <c r="G186" s="10">
        <v>97.608588208103811</v>
      </c>
      <c r="H186" s="10">
        <v>0</v>
      </c>
      <c r="I186" s="10">
        <v>2.3914117918961888</v>
      </c>
      <c r="J186" s="10">
        <v>0</v>
      </c>
      <c r="K186" s="10">
        <v>100</v>
      </c>
      <c r="L186" s="10">
        <v>99.676514228159803</v>
      </c>
      <c r="M186" s="10">
        <v>98.228628797319857</v>
      </c>
      <c r="N186" s="10">
        <v>1.447885430839946</v>
      </c>
      <c r="O186" s="10">
        <v>0.32348577184019689</v>
      </c>
      <c r="P186" s="10">
        <v>0</v>
      </c>
      <c r="Q186" s="10">
        <v>100</v>
      </c>
      <c r="R186" s="10">
        <v>97.539813450815814</v>
      </c>
      <c r="S186" s="10">
        <v>28.85906040268457</v>
      </c>
      <c r="T186" s="10">
        <v>68.680753048131237</v>
      </c>
      <c r="U186" s="10">
        <v>2.4601865491841859</v>
      </c>
      <c r="V186" s="10">
        <v>0</v>
      </c>
      <c r="W186" s="195"/>
      <c r="X186" s="195"/>
      <c r="Y186" s="195"/>
      <c r="Z186" s="195"/>
      <c r="AA186" s="195"/>
      <c r="AB186" s="195"/>
    </row>
    <row xmlns:x14ac="http://schemas.microsoft.com/office/spreadsheetml/2009/9/ac" r="187" ht="15.75" x14ac:dyDescent="0.25">
      <c r="A187" s="195" t="s">
        <v>359</v>
      </c>
      <c r="B187" s="10">
        <v>2018</v>
      </c>
      <c r="C187" s="195" t="s">
        <v>367</v>
      </c>
      <c r="D187" s="10">
        <v>868108</v>
      </c>
      <c r="E187" s="10">
        <v>100</v>
      </c>
      <c r="F187" s="10">
        <v>98.031640847362837</v>
      </c>
      <c r="G187" s="10">
        <v>98.031640847362837</v>
      </c>
      <c r="H187" s="10">
        <v>0</v>
      </c>
      <c r="I187" s="10">
        <v>1.9683591526371631</v>
      </c>
      <c r="J187" s="10">
        <v>0</v>
      </c>
      <c r="K187" s="10">
        <v>100</v>
      </c>
      <c r="L187" s="10">
        <v>99.643985523310221</v>
      </c>
      <c r="M187" s="10">
        <v>98.397226925957</v>
      </c>
      <c r="N187" s="10">
        <v>1.2467585973532209</v>
      </c>
      <c r="O187" s="10">
        <v>0.35601447668977931</v>
      </c>
      <c r="P187" s="10">
        <v>0</v>
      </c>
      <c r="Q187" s="10">
        <v>100</v>
      </c>
      <c r="R187" s="10">
        <v>97.874951826715915</v>
      </c>
      <c r="S187" s="10">
        <v>28.85906040268457</v>
      </c>
      <c r="T187" s="10">
        <v>69.015891424031338</v>
      </c>
      <c r="U187" s="10">
        <v>2.1250481732840849</v>
      </c>
      <c r="V187" s="10">
        <v>0</v>
      </c>
      <c r="W187" s="195"/>
      <c r="X187" s="195"/>
      <c r="Y187" s="195"/>
      <c r="Z187" s="195"/>
      <c r="AA187" s="195"/>
      <c r="AB187" s="195"/>
    </row>
    <row xmlns:x14ac="http://schemas.microsoft.com/office/spreadsheetml/2009/9/ac" r="188" ht="15.75" x14ac:dyDescent="0.25">
      <c r="A188" s="195" t="s">
        <v>359</v>
      </c>
      <c r="B188" s="10">
        <v>2019</v>
      </c>
      <c r="C188" s="195" t="s">
        <v>367</v>
      </c>
      <c r="D188" s="10">
        <v>885597</v>
      </c>
      <c r="E188" s="10">
        <v>100</v>
      </c>
      <c r="F188" s="10">
        <v>98.45469348662175</v>
      </c>
      <c r="G188" s="10">
        <v>98.45469348662175</v>
      </c>
      <c r="H188" s="10">
        <v>0</v>
      </c>
      <c r="I188" s="10">
        <v>1.54530651337825</v>
      </c>
      <c r="J188" s="10">
        <v>0</v>
      </c>
      <c r="K188" s="10">
        <v>100</v>
      </c>
      <c r="L188" s="10">
        <v>99.611456818460638</v>
      </c>
      <c r="M188" s="10">
        <v>98.5658250545942</v>
      </c>
      <c r="N188" s="10">
        <v>1.045631763866439</v>
      </c>
      <c r="O188" s="10">
        <v>0.38854318153936163</v>
      </c>
      <c r="P188" s="10">
        <v>0</v>
      </c>
      <c r="Q188" s="10">
        <v>100</v>
      </c>
      <c r="R188" s="10">
        <v>98.210090202616016</v>
      </c>
      <c r="S188" s="10">
        <v>28.85906040268457</v>
      </c>
      <c r="T188" s="10">
        <v>69.351029799931439</v>
      </c>
      <c r="U188" s="10">
        <v>1.7899097973839839</v>
      </c>
      <c r="V188" s="10">
        <v>0</v>
      </c>
      <c r="W188" s="195"/>
      <c r="X188" s="195"/>
      <c r="Y188" s="195"/>
      <c r="Z188" s="195"/>
      <c r="AA188" s="195"/>
      <c r="AB188" s="195"/>
    </row>
    <row xmlns:x14ac="http://schemas.microsoft.com/office/spreadsheetml/2009/9/ac" r="189" ht="15.75" x14ac:dyDescent="0.25">
      <c r="A189" s="195" t="s">
        <v>359</v>
      </c>
      <c r="B189" s="10">
        <v>2020</v>
      </c>
      <c r="C189" s="195" t="s">
        <v>367</v>
      </c>
      <c r="D189" s="10">
        <v>905152</v>
      </c>
      <c r="E189" s="10">
        <v>100</v>
      </c>
      <c r="F189" s="10">
        <v>98.877746125880776</v>
      </c>
      <c r="G189" s="10">
        <v>98.877746125880776</v>
      </c>
      <c r="H189" s="10">
        <v>0</v>
      </c>
      <c r="I189" s="10">
        <v>1.1222538741192241</v>
      </c>
      <c r="J189" s="10">
        <v>0</v>
      </c>
      <c r="K189" s="10">
        <v>100</v>
      </c>
      <c r="L189" s="10">
        <v>99.578928113611042</v>
      </c>
      <c r="M189" s="10">
        <v>98.734423183231399</v>
      </c>
      <c r="N189" s="10">
        <v>0.84450493037964236</v>
      </c>
      <c r="O189" s="10">
        <v>0.42107188638895821</v>
      </c>
      <c r="P189" s="10">
        <v>0</v>
      </c>
      <c r="Q189" s="10">
        <v>100</v>
      </c>
      <c r="R189" s="10">
        <v>98.545228578516003</v>
      </c>
      <c r="S189" s="10"/>
      <c r="T189" s="10"/>
      <c r="U189" s="10">
        <v>1.4547714214839971</v>
      </c>
      <c r="V189" s="10">
        <v>98.545228578516003</v>
      </c>
      <c r="W189" s="195"/>
      <c r="X189" s="195"/>
      <c r="Y189" s="195"/>
      <c r="Z189" s="195"/>
      <c r="AA189" s="195"/>
      <c r="AB189" s="195"/>
    </row>
    <row xmlns:x14ac="http://schemas.microsoft.com/office/spreadsheetml/2009/9/ac" r="190" ht="15.75" x14ac:dyDescent="0.25">
      <c r="A190" s="195" t="s">
        <v>359</v>
      </c>
      <c r="B190" s="10">
        <v>2021</v>
      </c>
      <c r="C190" s="195" t="s">
        <v>367</v>
      </c>
      <c r="D190" s="10">
        <v>928774</v>
      </c>
      <c r="E190" s="10">
        <v>100</v>
      </c>
      <c r="F190" s="10">
        <v>99.300798765139689</v>
      </c>
      <c r="G190" s="10">
        <v>99.300798765139689</v>
      </c>
      <c r="H190" s="10">
        <v>0</v>
      </c>
      <c r="I190" s="10">
        <v>0.69920123486031116</v>
      </c>
      <c r="J190" s="10">
        <v>0</v>
      </c>
      <c r="K190" s="10">
        <v>100</v>
      </c>
      <c r="L190" s="10">
        <v>99.546399408761459</v>
      </c>
      <c r="M190" s="10">
        <v>98.903021311868542</v>
      </c>
      <c r="N190" s="10">
        <v>0.64337809689291703</v>
      </c>
      <c r="O190" s="10">
        <v>0.45360059123854057</v>
      </c>
      <c r="P190" s="10">
        <v>0</v>
      </c>
      <c r="Q190" s="10">
        <v>100</v>
      </c>
      <c r="R190" s="10">
        <v>98.880366954416104</v>
      </c>
      <c r="S190" s="10"/>
      <c r="T190" s="10"/>
      <c r="U190" s="10">
        <v>1.1196330455838961</v>
      </c>
      <c r="V190" s="10">
        <v>98.880366954416104</v>
      </c>
      <c r="W190" s="195"/>
      <c r="X190" s="195"/>
      <c r="Y190" s="195"/>
      <c r="Z190" s="195"/>
      <c r="AA190" s="195"/>
      <c r="AB190" s="195"/>
    </row>
    <row xmlns:x14ac="http://schemas.microsoft.com/office/spreadsheetml/2009/9/ac" r="191" ht="15.75" x14ac:dyDescent="0.25">
      <c r="A191" s="195" t="s">
        <v>359</v>
      </c>
      <c r="B191" s="10">
        <v>2022</v>
      </c>
      <c r="C191" s="195" t="s">
        <v>367</v>
      </c>
      <c r="D191" s="10">
        <v>953403</v>
      </c>
      <c r="E191" s="10">
        <v>100</v>
      </c>
      <c r="F191" s="10">
        <v>99.723851404398602</v>
      </c>
      <c r="G191" s="10">
        <v>99.723851404398602</v>
      </c>
      <c r="H191" s="10">
        <v>0</v>
      </c>
      <c r="I191" s="10">
        <v>0.27614859560139848</v>
      </c>
      <c r="J191" s="10">
        <v>0</v>
      </c>
      <c r="K191" s="10">
        <v>100</v>
      </c>
      <c r="L191" s="10">
        <v>99.513870703911863</v>
      </c>
      <c r="M191" s="10">
        <v>99.071619440505742</v>
      </c>
      <c r="N191" s="10">
        <v>0.44225126340612059</v>
      </c>
      <c r="O191" s="10">
        <v>0.48612929608813721</v>
      </c>
      <c r="P191" s="10">
        <v>0</v>
      </c>
      <c r="Q191" s="10">
        <v>100</v>
      </c>
      <c r="R191" s="10">
        <v>99.215505330316205</v>
      </c>
      <c r="S191" s="10"/>
      <c r="T191" s="10"/>
      <c r="U191" s="10">
        <v>0.78449466968379511</v>
      </c>
      <c r="V191" s="10">
        <v>99.215505330316205</v>
      </c>
      <c r="W191" s="195"/>
      <c r="X191" s="195"/>
      <c r="Y191" s="195"/>
      <c r="Z191" s="195"/>
      <c r="AA191" s="195"/>
      <c r="AB191" s="195"/>
    </row>
    <row xmlns:x14ac="http://schemas.microsoft.com/office/spreadsheetml/2009/9/ac" r="192" ht="15.75" x14ac:dyDescent="0.25">
      <c r="A192" s="195" t="s">
        <v>359</v>
      </c>
      <c r="B192" s="10">
        <v>2023</v>
      </c>
      <c r="C192" s="195" t="s">
        <v>367</v>
      </c>
      <c r="D192" s="10">
        <v>945261</v>
      </c>
      <c r="E192" s="10">
        <v>100</v>
      </c>
      <c r="F192" s="10">
        <v>100</v>
      </c>
      <c r="G192" s="10">
        <v>100</v>
      </c>
      <c r="H192" s="10">
        <v>0</v>
      </c>
      <c r="I192" s="10">
        <v>0</v>
      </c>
      <c r="J192" s="10">
        <v>0</v>
      </c>
      <c r="K192" s="10">
        <v>100</v>
      </c>
      <c r="L192" s="10">
        <v>99.48134199906228</v>
      </c>
      <c r="M192" s="10">
        <v>99.240217569142885</v>
      </c>
      <c r="N192" s="10">
        <v>0.24112442991939531</v>
      </c>
      <c r="O192" s="10">
        <v>0.51865800093771952</v>
      </c>
      <c r="P192" s="10">
        <v>0</v>
      </c>
      <c r="Q192" s="10">
        <v>100</v>
      </c>
      <c r="R192" s="10">
        <v>99.550643706216192</v>
      </c>
      <c r="S192" s="10"/>
      <c r="T192" s="10"/>
      <c r="U192" s="10">
        <v>0.44935629378380781</v>
      </c>
      <c r="V192" s="10">
        <v>99.550643706216192</v>
      </c>
      <c r="W192" s="195"/>
      <c r="X192" s="195"/>
      <c r="Y192" s="195"/>
      <c r="Z192" s="195"/>
      <c r="AA192" s="195"/>
      <c r="AB192" s="195"/>
    </row>
    <row xmlns:x14ac="http://schemas.microsoft.com/office/spreadsheetml/2009/9/ac" r="193" ht="15.75" x14ac:dyDescent="0.25">
      <c r="A193" s="195" t="s">
        <v>359</v>
      </c>
      <c r="B193" s="10">
        <v>2024</v>
      </c>
      <c r="C193" s="195" t="s">
        <v>367</v>
      </c>
      <c r="D193" s="10"/>
      <c r="E193" s="10"/>
      <c r="F193" s="10"/>
      <c r="G193" s="10"/>
      <c r="H193" s="10"/>
      <c r="I193" s="10"/>
      <c r="J193" s="10"/>
      <c r="K193" s="10"/>
      <c r="L193" s="10"/>
      <c r="M193" s="10"/>
      <c r="N193" s="10"/>
      <c r="O193" s="10"/>
      <c r="P193" s="10"/>
      <c r="Q193" s="10"/>
      <c r="R193" s="10"/>
      <c r="S193" s="10"/>
      <c r="T193" s="10"/>
      <c r="U193" s="10"/>
      <c r="V193" s="10"/>
      <c r="W193" s="195"/>
      <c r="X193" s="195"/>
      <c r="Y193" s="195"/>
      <c r="Z193" s="195"/>
      <c r="AA193" s="195"/>
      <c r="AB193" s="195"/>
    </row>
    <row xmlns:x14ac="http://schemas.microsoft.com/office/spreadsheetml/2009/9/ac" r="194" ht="15.75" x14ac:dyDescent="0.25">
      <c r="A194" s="195" t="s">
        <v>359</v>
      </c>
      <c r="B194" s="10">
        <v>2025</v>
      </c>
      <c r="C194" s="195" t="s">
        <v>367</v>
      </c>
      <c r="D194" s="10"/>
      <c r="E194" s="10"/>
      <c r="F194" s="10"/>
      <c r="G194" s="10"/>
      <c r="H194" s="10"/>
      <c r="I194" s="10"/>
      <c r="J194" s="10"/>
      <c r="K194" s="10"/>
      <c r="L194" s="10"/>
      <c r="M194" s="10"/>
      <c r="N194" s="10"/>
      <c r="O194" s="10"/>
      <c r="P194" s="10"/>
      <c r="Q194" s="10"/>
      <c r="R194" s="10"/>
      <c r="S194" s="10"/>
      <c r="T194" s="10"/>
      <c r="U194" s="10"/>
      <c r="V194" s="10"/>
      <c r="W194" s="195"/>
      <c r="X194" s="195"/>
      <c r="Y194" s="195"/>
      <c r="Z194" s="195"/>
      <c r="AA194" s="195"/>
      <c r="AB194" s="195"/>
    </row>
    <row xmlns:x14ac="http://schemas.microsoft.com/office/spreadsheetml/2009/9/ac" r="195" ht="15.75" x14ac:dyDescent="0.25">
      <c r="A195" s="195" t="s">
        <v>359</v>
      </c>
      <c r="B195" s="10">
        <v>2026</v>
      </c>
      <c r="C195" s="195" t="s">
        <v>367</v>
      </c>
      <c r="D195" s="10"/>
      <c r="E195" s="10"/>
      <c r="F195" s="10"/>
      <c r="G195" s="10"/>
      <c r="H195" s="10"/>
      <c r="I195" s="10"/>
      <c r="J195" s="10"/>
      <c r="K195" s="10"/>
      <c r="L195" s="10"/>
      <c r="M195" s="10"/>
      <c r="N195" s="10"/>
      <c r="O195" s="10"/>
      <c r="P195" s="10"/>
      <c r="Q195" s="10"/>
      <c r="R195" s="10"/>
      <c r="S195" s="10"/>
      <c r="T195" s="10"/>
      <c r="U195" s="10"/>
      <c r="V195" s="10"/>
      <c r="W195" s="195"/>
      <c r="X195" s="195"/>
      <c r="Y195" s="195"/>
      <c r="Z195" s="195"/>
      <c r="AA195" s="195"/>
      <c r="AB195" s="195"/>
    </row>
    <row xmlns:x14ac="http://schemas.microsoft.com/office/spreadsheetml/2009/9/ac" r="196" ht="15.75" x14ac:dyDescent="0.25">
      <c r="A196" s="195" t="s">
        <v>359</v>
      </c>
      <c r="B196" s="10">
        <v>2027</v>
      </c>
      <c r="C196" s="195" t="s">
        <v>367</v>
      </c>
      <c r="D196" s="10"/>
      <c r="E196" s="10"/>
      <c r="F196" s="10"/>
      <c r="G196" s="10"/>
      <c r="H196" s="10"/>
      <c r="I196" s="10"/>
      <c r="J196" s="10"/>
      <c r="K196" s="10"/>
      <c r="L196" s="10"/>
      <c r="M196" s="10"/>
      <c r="N196" s="10"/>
      <c r="O196" s="10"/>
      <c r="P196" s="10"/>
      <c r="Q196" s="10"/>
      <c r="R196" s="10"/>
      <c r="S196" s="10"/>
      <c r="T196" s="10"/>
      <c r="U196" s="10"/>
      <c r="V196" s="10"/>
      <c r="W196" s="195"/>
      <c r="X196" s="195"/>
      <c r="Y196" s="195"/>
      <c r="Z196" s="195"/>
      <c r="AA196" s="195"/>
      <c r="AB196" s="195"/>
    </row>
    <row xmlns:x14ac="http://schemas.microsoft.com/office/spreadsheetml/2009/9/ac" r="197" ht="15.75" x14ac:dyDescent="0.25">
      <c r="A197" s="195" t="s">
        <v>359</v>
      </c>
      <c r="B197" s="10">
        <v>2028</v>
      </c>
      <c r="C197" s="195" t="s">
        <v>367</v>
      </c>
      <c r="D197" s="10"/>
      <c r="E197" s="10"/>
      <c r="F197" s="10"/>
      <c r="G197" s="10"/>
      <c r="H197" s="10"/>
      <c r="I197" s="10"/>
      <c r="J197" s="10"/>
      <c r="K197" s="10"/>
      <c r="L197" s="10"/>
      <c r="M197" s="10"/>
      <c r="N197" s="10"/>
      <c r="O197" s="10"/>
      <c r="P197" s="10"/>
      <c r="Q197" s="10"/>
      <c r="R197" s="10"/>
      <c r="S197" s="10"/>
      <c r="T197" s="10"/>
      <c r="U197" s="10"/>
      <c r="V197" s="10"/>
      <c r="W197" s="195"/>
      <c r="X197" s="195"/>
      <c r="Y197" s="195"/>
      <c r="Z197" s="195"/>
      <c r="AA197" s="195"/>
      <c r="AB197" s="195"/>
    </row>
    <row xmlns:x14ac="http://schemas.microsoft.com/office/spreadsheetml/2009/9/ac" r="198" ht="15.75" x14ac:dyDescent="0.25">
      <c r="A198" s="195" t="s">
        <v>359</v>
      </c>
      <c r="B198" s="10">
        <v>2029</v>
      </c>
      <c r="C198" s="195" t="s">
        <v>367</v>
      </c>
      <c r="D198" s="10"/>
      <c r="E198" s="10"/>
      <c r="F198" s="10"/>
      <c r="G198" s="10"/>
      <c r="H198" s="10"/>
      <c r="I198" s="10"/>
      <c r="J198" s="10"/>
      <c r="K198" s="10"/>
      <c r="L198" s="10"/>
      <c r="M198" s="10"/>
      <c r="N198" s="10"/>
      <c r="O198" s="10"/>
      <c r="P198" s="10"/>
      <c r="Q198" s="10"/>
      <c r="R198" s="10"/>
      <c r="S198" s="10"/>
      <c r="T198" s="10"/>
      <c r="U198" s="10"/>
      <c r="V198" s="10"/>
      <c r="W198" s="195"/>
      <c r="X198" s="195"/>
      <c r="Y198" s="195"/>
      <c r="Z198" s="195"/>
      <c r="AA198" s="195"/>
      <c r="AB198" s="195"/>
    </row>
    <row xmlns:x14ac="http://schemas.microsoft.com/office/spreadsheetml/2009/9/ac" r="199" ht="15.75" x14ac:dyDescent="0.25">
      <c r="A199" s="195" t="s">
        <v>359</v>
      </c>
      <c r="B199" s="10">
        <v>2030</v>
      </c>
      <c r="C199" s="195" t="s">
        <v>367</v>
      </c>
      <c r="D199" s="10"/>
      <c r="E199" s="10"/>
      <c r="F199" s="10"/>
      <c r="G199" s="10"/>
      <c r="H199" s="10"/>
      <c r="I199" s="10"/>
      <c r="J199" s="10"/>
      <c r="K199" s="10"/>
      <c r="L199" s="10"/>
      <c r="M199" s="10"/>
      <c r="N199" s="10"/>
      <c r="O199" s="10"/>
      <c r="P199" s="10"/>
      <c r="Q199" s="10"/>
      <c r="R199" s="10"/>
      <c r="S199" s="10"/>
      <c r="T199" s="10"/>
      <c r="U199" s="10"/>
      <c r="V199" s="10"/>
      <c r="W199" s="195"/>
      <c r="X199" s="195"/>
      <c r="Y199" s="195"/>
      <c r="Z199" s="195"/>
      <c r="AA199" s="195"/>
      <c r="AB199" s="195"/>
    </row>
    <row xmlns:x14ac="http://schemas.microsoft.com/office/spreadsheetml/2009/9/ac" r="200" ht="15.75" x14ac:dyDescent="0.25">
      <c r="A200" s="195"/>
      <c r="B200" s="196"/>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c r="AB200" s="195"/>
    </row>
    <row xmlns:x14ac="http://schemas.microsoft.com/office/spreadsheetml/2009/9/ac" r="201" ht="15.75" x14ac:dyDescent="0.25">
      <c r="A201" s="195"/>
      <c r="B201" s="196"/>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c r="AB201" s="195"/>
    </row>
    <row xmlns:x14ac="http://schemas.microsoft.com/office/spreadsheetml/2009/9/ac" r="202" ht="15.75" x14ac:dyDescent="0.25">
      <c r="A202" s="195"/>
      <c r="B202" s="196"/>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c r="Z202" s="195"/>
      <c r="AA202" s="195"/>
      <c r="AB202" s="195"/>
    </row>
    <row xmlns:x14ac="http://schemas.microsoft.com/office/spreadsheetml/2009/9/ac" r="203" ht="15.75" x14ac:dyDescent="0.25">
      <c r="A203" s="195"/>
      <c r="B203" s="196"/>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c r="AB203" s="195"/>
    </row>
    <row xmlns:x14ac="http://schemas.microsoft.com/office/spreadsheetml/2009/9/ac" r="204" ht="15.75" x14ac:dyDescent="0.25">
      <c r="A204" s="195"/>
      <c r="B204" s="196"/>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c r="AB204" s="195"/>
    </row>
    <row xmlns:x14ac="http://schemas.microsoft.com/office/spreadsheetml/2009/9/ac" r="205" ht="15.75" x14ac:dyDescent="0.25">
      <c r="A205" s="195"/>
      <c r="B205" s="196"/>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c r="Z205" s="195"/>
      <c r="AA205" s="195"/>
      <c r="AB205" s="195"/>
    </row>
    <row xmlns:x14ac="http://schemas.microsoft.com/office/spreadsheetml/2009/9/ac" r="206" ht="15.75" x14ac:dyDescent="0.25">
      <c r="A206" s="195"/>
      <c r="B206" s="196"/>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row>
    <row xmlns:x14ac="http://schemas.microsoft.com/office/spreadsheetml/2009/9/ac" r="207" ht="15.75" x14ac:dyDescent="0.25">
      <c r="A207" s="195"/>
      <c r="B207" s="196"/>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c r="Z207" s="195"/>
      <c r="AA207" s="195"/>
      <c r="AB207" s="195"/>
    </row>
    <row xmlns:x14ac="http://schemas.microsoft.com/office/spreadsheetml/2009/9/ac" r="208" ht="15.75" x14ac:dyDescent="0.25">
      <c r="A208" s="195"/>
      <c r="B208" s="196"/>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c r="AB208" s="195"/>
    </row>
    <row xmlns:x14ac="http://schemas.microsoft.com/office/spreadsheetml/2009/9/ac" r="209" ht="15.75" x14ac:dyDescent="0.25">
      <c r="A209" s="195"/>
      <c r="B209" s="196"/>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c r="AB209" s="195"/>
    </row>
    <row xmlns:x14ac="http://schemas.microsoft.com/office/spreadsheetml/2009/9/ac" r="210" ht="15.75" x14ac:dyDescent="0.25">
      <c r="A210" s="195"/>
      <c r="B210" s="196"/>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c r="Z210" s="195"/>
      <c r="AA210" s="195"/>
      <c r="AB210" s="195"/>
    </row>
    <row xmlns:x14ac="http://schemas.microsoft.com/office/spreadsheetml/2009/9/ac" r="211" ht="15.75" x14ac:dyDescent="0.25">
      <c r="A211" s="195"/>
      <c r="B211" s="196"/>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c r="AB211" s="195"/>
    </row>
    <row xmlns:x14ac="http://schemas.microsoft.com/office/spreadsheetml/2009/9/ac" r="212" ht="15.75" x14ac:dyDescent="0.25">
      <c r="A212" s="195"/>
      <c r="B212" s="196"/>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row>
    <row xmlns:x14ac="http://schemas.microsoft.com/office/spreadsheetml/2009/9/ac" r="213" ht="15.75" x14ac:dyDescent="0.25">
      <c r="A213" s="195"/>
      <c r="B213" s="196"/>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c r="Z213" s="195"/>
      <c r="AA213" s="195"/>
      <c r="AB213" s="195"/>
    </row>
    <row xmlns:x14ac="http://schemas.microsoft.com/office/spreadsheetml/2009/9/ac" r="214" ht="15.75" x14ac:dyDescent="0.25">
      <c r="A214" s="195"/>
      <c r="B214" s="196"/>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c r="Z214" s="195"/>
      <c r="AA214" s="195"/>
      <c r="AB214" s="195"/>
    </row>
    <row xmlns:x14ac="http://schemas.microsoft.com/office/spreadsheetml/2009/9/ac" r="215" ht="15.75" x14ac:dyDescent="0.25">
      <c r="A215" s="195"/>
      <c r="B215" s="196"/>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c r="Z215" s="195"/>
      <c r="AA215" s="195"/>
      <c r="AB215" s="195"/>
    </row>
    <row xmlns:x14ac="http://schemas.microsoft.com/office/spreadsheetml/2009/9/ac" r="216" ht="15.75" x14ac:dyDescent="0.25">
      <c r="A216" s="195"/>
      <c r="B216" s="196"/>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c r="Z216" s="195"/>
      <c r="AA216" s="195"/>
      <c r="AB216" s="195"/>
    </row>
    <row xmlns:x14ac="http://schemas.microsoft.com/office/spreadsheetml/2009/9/ac" r="217" ht="15.75" x14ac:dyDescent="0.25">
      <c r="A217" s="195"/>
      <c r="B217" s="196"/>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c r="Z217" s="195"/>
      <c r="AA217" s="195"/>
      <c r="AB217" s="195"/>
    </row>
    <row xmlns:x14ac="http://schemas.microsoft.com/office/spreadsheetml/2009/9/ac" r="218" ht="15.75" x14ac:dyDescent="0.25">
      <c r="A218" s="195"/>
      <c r="B218" s="196"/>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row>
    <row xmlns:x14ac="http://schemas.microsoft.com/office/spreadsheetml/2009/9/ac" r="219" ht="15.75" x14ac:dyDescent="0.25">
      <c r="A219" s="195"/>
      <c r="B219" s="196"/>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row>
    <row xmlns:x14ac="http://schemas.microsoft.com/office/spreadsheetml/2009/9/ac" r="220" ht="15.75" x14ac:dyDescent="0.25">
      <c r="A220" s="195"/>
      <c r="B220" s="196"/>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row>
    <row xmlns:x14ac="http://schemas.microsoft.com/office/spreadsheetml/2009/9/ac" r="221" ht="15.75" x14ac:dyDescent="0.25">
      <c r="A221" s="195"/>
      <c r="B221" s="196"/>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row>
    <row xmlns:x14ac="http://schemas.microsoft.com/office/spreadsheetml/2009/9/ac" r="222" ht="15.75" x14ac:dyDescent="0.25">
      <c r="A222" s="195"/>
      <c r="B222" s="196"/>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c r="AB222" s="195"/>
    </row>
    <row xmlns:x14ac="http://schemas.microsoft.com/office/spreadsheetml/2009/9/ac" r="223" ht="15.75" x14ac:dyDescent="0.25">
      <c r="A223" s="195"/>
      <c r="B223" s="196"/>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c r="Z223" s="195"/>
      <c r="AA223" s="195"/>
      <c r="AB223" s="195"/>
    </row>
    <row xmlns:x14ac="http://schemas.microsoft.com/office/spreadsheetml/2009/9/ac" r="224" ht="15.75" x14ac:dyDescent="0.25">
      <c r="A224" s="195"/>
      <c r="B224" s="196"/>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5"/>
      <c r="AB224" s="195"/>
    </row>
    <row xmlns:x14ac="http://schemas.microsoft.com/office/spreadsheetml/2009/9/ac" r="225" ht="15.75" x14ac:dyDescent="0.25">
      <c r="A225" s="195"/>
      <c r="B225" s="196"/>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row>
    <row xmlns:x14ac="http://schemas.microsoft.com/office/spreadsheetml/2009/9/ac" r="226" ht="15.75" x14ac:dyDescent="0.25">
      <c r="A226" s="195"/>
      <c r="B226" s="196"/>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row>
    <row xmlns:x14ac="http://schemas.microsoft.com/office/spreadsheetml/2009/9/ac" r="227" ht="15.75" x14ac:dyDescent="0.25">
      <c r="A227" s="195"/>
      <c r="B227" s="196"/>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row>
    <row xmlns:x14ac="http://schemas.microsoft.com/office/spreadsheetml/2009/9/ac" r="228" ht="15.75" x14ac:dyDescent="0.25">
      <c r="A228" s="195"/>
      <c r="B228" s="196"/>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row>
    <row xmlns:x14ac="http://schemas.microsoft.com/office/spreadsheetml/2009/9/ac" r="229" ht="15.75" x14ac:dyDescent="0.25">
      <c r="A229" s="195"/>
      <c r="B229" s="196"/>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row>
    <row xmlns:x14ac="http://schemas.microsoft.com/office/spreadsheetml/2009/9/ac" r="230" ht="15.75" x14ac:dyDescent="0.25">
      <c r="A230" s="195"/>
      <c r="B230" s="196"/>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row>
    <row xmlns:x14ac="http://schemas.microsoft.com/office/spreadsheetml/2009/9/ac" r="231" ht="15.75" x14ac:dyDescent="0.25">
      <c r="A231" s="195"/>
      <c r="B231" s="196"/>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row>
    <row xmlns:x14ac="http://schemas.microsoft.com/office/spreadsheetml/2009/9/ac" r="232" ht="15.75" x14ac:dyDescent="0.25">
      <c r="A232" s="195"/>
      <c r="B232" s="196"/>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row>
    <row xmlns:x14ac="http://schemas.microsoft.com/office/spreadsheetml/2009/9/ac" r="233" ht="15.75" x14ac:dyDescent="0.25">
      <c r="A233" s="195"/>
      <c r="B233" s="196"/>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row>
    <row xmlns:x14ac="http://schemas.microsoft.com/office/spreadsheetml/2009/9/ac" r="234" ht="15.75" x14ac:dyDescent="0.25">
      <c r="A234" s="195"/>
      <c r="B234" s="196"/>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row>
    <row xmlns:x14ac="http://schemas.microsoft.com/office/spreadsheetml/2009/9/ac" r="235" ht="15.75" x14ac:dyDescent="0.25">
      <c r="A235" s="195"/>
      <c r="B235" s="196"/>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row>
    <row xmlns:x14ac="http://schemas.microsoft.com/office/spreadsheetml/2009/9/ac" r="236" ht="15.75" x14ac:dyDescent="0.25">
      <c r="A236" s="195"/>
      <c r="B236" s="196"/>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c r="Z236" s="195"/>
      <c r="AA236" s="195"/>
    </row>
    <row xmlns:x14ac="http://schemas.microsoft.com/office/spreadsheetml/2009/9/ac" r="237" ht="15.75" x14ac:dyDescent="0.25">
      <c r="A237" s="195"/>
      <c r="B237" s="196"/>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row>
    <row xmlns:x14ac="http://schemas.microsoft.com/office/spreadsheetml/2009/9/ac" r="238" ht="15.75" x14ac:dyDescent="0.25">
      <c r="A238" s="195"/>
      <c r="B238" s="196"/>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c r="Z238" s="195"/>
      <c r="AA238" s="195"/>
    </row>
    <row xmlns:x14ac="http://schemas.microsoft.com/office/spreadsheetml/2009/9/ac" r="239" ht="15.75" x14ac:dyDescent="0.25">
      <c r="A239" s="195"/>
      <c r="B239" s="196"/>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c r="Z239" s="195"/>
      <c r="AA239" s="195"/>
    </row>
    <row xmlns:x14ac="http://schemas.microsoft.com/office/spreadsheetml/2009/9/ac" r="240" ht="15.75" x14ac:dyDescent="0.25">
      <c r="A240" s="195"/>
      <c r="B240" s="196"/>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row>
    <row xmlns:x14ac="http://schemas.microsoft.com/office/spreadsheetml/2009/9/ac" r="241" ht="15.75" x14ac:dyDescent="0.25">
      <c r="A241" s="195"/>
      <c r="B241" s="196"/>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c r="Z241" s="195"/>
      <c r="AA241" s="195"/>
    </row>
    <row xmlns:x14ac="http://schemas.microsoft.com/office/spreadsheetml/2009/9/ac" r="242" ht="15.75" x14ac:dyDescent="0.25">
      <c r="A242" s="195"/>
      <c r="B242" s="196"/>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c r="Z242" s="195"/>
      <c r="AA242" s="195"/>
    </row>
    <row xmlns:x14ac="http://schemas.microsoft.com/office/spreadsheetml/2009/9/ac" r="243" ht="15.75" x14ac:dyDescent="0.25">
      <c r="A243" s="195"/>
      <c r="B243" s="196"/>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row>
    <row xmlns:x14ac="http://schemas.microsoft.com/office/spreadsheetml/2009/9/ac" r="244" ht="15.75" x14ac:dyDescent="0.25">
      <c r="A244" s="195"/>
      <c r="B244" s="196"/>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c r="Z244" s="195"/>
      <c r="AA244" s="195"/>
    </row>
    <row xmlns:x14ac="http://schemas.microsoft.com/office/spreadsheetml/2009/9/ac" r="245" ht="15.75" x14ac:dyDescent="0.25">
      <c r="A245" s="195"/>
      <c r="B245" s="196"/>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c r="Z245" s="195"/>
      <c r="AA245" s="195"/>
    </row>
    <row xmlns:x14ac="http://schemas.microsoft.com/office/spreadsheetml/2009/9/ac" r="246" ht="15.75" x14ac:dyDescent="0.25">
      <c r="A246" s="195"/>
      <c r="B246" s="196"/>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c r="Z246" s="195"/>
      <c r="AA246" s="195"/>
    </row>
    <row xmlns:x14ac="http://schemas.microsoft.com/office/spreadsheetml/2009/9/ac" r="247" ht="15.75" x14ac:dyDescent="0.25">
      <c r="A247" s="195"/>
      <c r="B247" s="196"/>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row>
    <row xmlns:x14ac="http://schemas.microsoft.com/office/spreadsheetml/2009/9/ac" r="248" ht="15.75" x14ac:dyDescent="0.25">
      <c r="A248" s="195"/>
      <c r="B248" s="196"/>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c r="Z248" s="195"/>
      <c r="AA248" s="195"/>
    </row>
    <row xmlns:x14ac="http://schemas.microsoft.com/office/spreadsheetml/2009/9/ac" r="249" ht="15.75" x14ac:dyDescent="0.25">
      <c r="A249" s="195"/>
      <c r="B249" s="196"/>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row>
    <row xmlns:x14ac="http://schemas.microsoft.com/office/spreadsheetml/2009/9/ac" r="250" ht="15.75" x14ac:dyDescent="0.25">
      <c r="A250" s="195"/>
      <c r="B250" s="196"/>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c r="Z250" s="195"/>
      <c r="AA250" s="195"/>
    </row>
    <row xmlns:x14ac="http://schemas.microsoft.com/office/spreadsheetml/2009/9/ac" r="251" ht="15.75" x14ac:dyDescent="0.25">
      <c r="A251" s="195"/>
      <c r="B251" s="196"/>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row>
    <row xmlns:x14ac="http://schemas.microsoft.com/office/spreadsheetml/2009/9/ac" r="252" ht="15.75" x14ac:dyDescent="0.25">
      <c r="A252" s="195"/>
      <c r="B252" s="196"/>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c r="Z252" s="195"/>
      <c r="AA252" s="195"/>
    </row>
    <row xmlns:x14ac="http://schemas.microsoft.com/office/spreadsheetml/2009/9/ac" r="253" ht="15.75" x14ac:dyDescent="0.25">
      <c r="A253" s="195"/>
      <c r="B253" s="196"/>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c r="Z253" s="195"/>
      <c r="AA253" s="195"/>
    </row>
    <row xmlns:x14ac="http://schemas.microsoft.com/office/spreadsheetml/2009/9/ac" r="254" ht="15.75" x14ac:dyDescent="0.25">
      <c r="A254" s="195"/>
      <c r="B254" s="196"/>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c r="Z254" s="195"/>
      <c r="AA254" s="195"/>
    </row>
    <row xmlns:x14ac="http://schemas.microsoft.com/office/spreadsheetml/2009/9/ac" r="255" ht="15.75" x14ac:dyDescent="0.25">
      <c r="A255" s="195"/>
      <c r="B255" s="196"/>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c r="Z255" s="195"/>
      <c r="AA255" s="195"/>
    </row>
    <row xmlns:x14ac="http://schemas.microsoft.com/office/spreadsheetml/2009/9/ac" r="256" ht="15.75" x14ac:dyDescent="0.25">
      <c r="A256" s="195"/>
      <c r="B256" s="196"/>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c r="Z256" s="195"/>
      <c r="AA256" s="195"/>
    </row>
    <row xmlns:x14ac="http://schemas.microsoft.com/office/spreadsheetml/2009/9/ac" r="257" ht="15.75" x14ac:dyDescent="0.25">
      <c r="A257" s="195"/>
      <c r="B257" s="196"/>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c r="Z257" s="195"/>
      <c r="AA257" s="195"/>
    </row>
    <row xmlns:x14ac="http://schemas.microsoft.com/office/spreadsheetml/2009/9/ac" r="258" ht="15.75" x14ac:dyDescent="0.25">
      <c r="A258" s="195"/>
      <c r="B258" s="196"/>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c r="Z258" s="195"/>
      <c r="AA258" s="195"/>
    </row>
    <row xmlns:x14ac="http://schemas.microsoft.com/office/spreadsheetml/2009/9/ac" r="259" ht="15.75" x14ac:dyDescent="0.25">
      <c r="A259" s="195"/>
      <c r="B259" s="196"/>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row>
    <row xmlns:x14ac="http://schemas.microsoft.com/office/spreadsheetml/2009/9/ac" r="260" ht="15.75" x14ac:dyDescent="0.25">
      <c r="A260" s="195"/>
      <c r="B260" s="196"/>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c r="Z260" s="195"/>
      <c r="AA260" s="195"/>
    </row>
    <row xmlns:x14ac="http://schemas.microsoft.com/office/spreadsheetml/2009/9/ac" r="261" ht="15.75" x14ac:dyDescent="0.25">
      <c r="A261" s="195"/>
      <c r="B261" s="196"/>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c r="Z261" s="195"/>
      <c r="AA261" s="195"/>
    </row>
    <row xmlns:x14ac="http://schemas.microsoft.com/office/spreadsheetml/2009/9/ac" r="262" ht="15.75" x14ac:dyDescent="0.25">
      <c r="A262" s="195"/>
      <c r="B262" s="196"/>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c r="Z262" s="195"/>
      <c r="AA262" s="195"/>
    </row>
    <row xmlns:x14ac="http://schemas.microsoft.com/office/spreadsheetml/2009/9/ac" r="263" ht="15.75" x14ac:dyDescent="0.25">
      <c r="A263" s="195"/>
      <c r="B263" s="196"/>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c r="Z263" s="195"/>
      <c r="AA263" s="195"/>
    </row>
    <row xmlns:x14ac="http://schemas.microsoft.com/office/spreadsheetml/2009/9/ac" r="264" ht="15.75" x14ac:dyDescent="0.25">
      <c r="A264" s="195"/>
      <c r="B264" s="196"/>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row>
    <row xmlns:x14ac="http://schemas.microsoft.com/office/spreadsheetml/2009/9/ac" r="265" ht="15.75" x14ac:dyDescent="0.25">
      <c r="A265" s="195"/>
      <c r="B265" s="196"/>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c r="Z265" s="195"/>
      <c r="AA265" s="195"/>
    </row>
    <row xmlns:x14ac="http://schemas.microsoft.com/office/spreadsheetml/2009/9/ac" r="266" ht="15.75" x14ac:dyDescent="0.25">
      <c r="A266" s="195"/>
      <c r="B266" s="196"/>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row>
    <row xmlns:x14ac="http://schemas.microsoft.com/office/spreadsheetml/2009/9/ac" r="267" ht="15.75" x14ac:dyDescent="0.25">
      <c r="A267" s="195"/>
      <c r="B267" s="196"/>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c r="Z267" s="195"/>
      <c r="AA267" s="195"/>
    </row>
    <row xmlns:x14ac="http://schemas.microsoft.com/office/spreadsheetml/2009/9/ac" r="268" ht="15.75" x14ac:dyDescent="0.25">
      <c r="A268" s="195"/>
      <c r="B268" s="196"/>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row>
    <row xmlns:x14ac="http://schemas.microsoft.com/office/spreadsheetml/2009/9/ac" r="269" ht="15.75" x14ac:dyDescent="0.25">
      <c r="A269" s="195"/>
      <c r="B269" s="196"/>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row>
    <row xmlns:x14ac="http://schemas.microsoft.com/office/spreadsheetml/2009/9/ac" r="270" ht="15.75" x14ac:dyDescent="0.25">
      <c r="A270" s="195"/>
      <c r="B270" s="196"/>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c r="Z270" s="195"/>
      <c r="AA270" s="195"/>
    </row>
    <row xmlns:x14ac="http://schemas.microsoft.com/office/spreadsheetml/2009/9/ac" r="271" ht="15.75" x14ac:dyDescent="0.25">
      <c r="A271" s="195"/>
      <c r="B271" s="196"/>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c r="Z271" s="195"/>
      <c r="AA271" s="195"/>
    </row>
    <row xmlns:x14ac="http://schemas.microsoft.com/office/spreadsheetml/2009/9/ac" r="272" ht="15.75" x14ac:dyDescent="0.25">
      <c r="A272" s="195"/>
      <c r="B272" s="196"/>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c r="Z272" s="195"/>
      <c r="AA272" s="195"/>
    </row>
    <row xmlns:x14ac="http://schemas.microsoft.com/office/spreadsheetml/2009/9/ac" r="273" ht="15.75" x14ac:dyDescent="0.25">
      <c r="A273" s="195"/>
      <c r="B273" s="196"/>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c r="Z273" s="195"/>
      <c r="AA273" s="195"/>
    </row>
    <row xmlns:x14ac="http://schemas.microsoft.com/office/spreadsheetml/2009/9/ac" r="274" ht="15.75" x14ac:dyDescent="0.25">
      <c r="A274" s="195"/>
      <c r="B274" s="196"/>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c r="Z274" s="195"/>
      <c r="AA274" s="195"/>
    </row>
    <row xmlns:x14ac="http://schemas.microsoft.com/office/spreadsheetml/2009/9/ac" r="275" ht="15.75" x14ac:dyDescent="0.25">
      <c r="A275" s="195"/>
      <c r="B275" s="196"/>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c r="Z275" s="195"/>
      <c r="AA275" s="195"/>
    </row>
    <row xmlns:x14ac="http://schemas.microsoft.com/office/spreadsheetml/2009/9/ac" r="276" ht="15.75" x14ac:dyDescent="0.25">
      <c r="A276" s="195"/>
      <c r="B276" s="196"/>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c r="Z276" s="195"/>
      <c r="AA276" s="195"/>
    </row>
    <row xmlns:x14ac="http://schemas.microsoft.com/office/spreadsheetml/2009/9/ac" r="277" ht="15.75" x14ac:dyDescent="0.25">
      <c r="A277" s="195"/>
      <c r="B277" s="196"/>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c r="Z277" s="195"/>
      <c r="AA277" s="195"/>
    </row>
    <row xmlns:x14ac="http://schemas.microsoft.com/office/spreadsheetml/2009/9/ac" r="278" ht="15.75" x14ac:dyDescent="0.25">
      <c r="A278" s="195"/>
      <c r="B278" s="196"/>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c r="Z278" s="195"/>
      <c r="AA278" s="195"/>
    </row>
    <row xmlns:x14ac="http://schemas.microsoft.com/office/spreadsheetml/2009/9/ac" r="279" ht="15.75" x14ac:dyDescent="0.25">
      <c r="A279" s="195"/>
      <c r="B279" s="196"/>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c r="Z279" s="195"/>
      <c r="AA279" s="195"/>
    </row>
    <row xmlns:x14ac="http://schemas.microsoft.com/office/spreadsheetml/2009/9/ac" r="280" ht="15.75" x14ac:dyDescent="0.25">
      <c r="A280" s="195"/>
      <c r="B280" s="196"/>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c r="Z280" s="195"/>
      <c r="AA280" s="195"/>
    </row>
    <row xmlns:x14ac="http://schemas.microsoft.com/office/spreadsheetml/2009/9/ac" r="281" ht="15.75" x14ac:dyDescent="0.25">
      <c r="A281" s="195"/>
      <c r="B281" s="196"/>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row>
    <row xmlns:x14ac="http://schemas.microsoft.com/office/spreadsheetml/2009/9/ac" r="282" ht="15.75" x14ac:dyDescent="0.25">
      <c r="A282" s="195"/>
      <c r="B282" s="196"/>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c r="Z282" s="195"/>
      <c r="AA282" s="195"/>
    </row>
    <row xmlns:x14ac="http://schemas.microsoft.com/office/spreadsheetml/2009/9/ac" r="283" ht="15.75" x14ac:dyDescent="0.25">
      <c r="A283" s="195"/>
      <c r="B283" s="196"/>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c r="Z283" s="195"/>
      <c r="AA283" s="195"/>
    </row>
    <row xmlns:x14ac="http://schemas.microsoft.com/office/spreadsheetml/2009/9/ac" r="284" ht="15.75" x14ac:dyDescent="0.25">
      <c r="A284" s="195"/>
      <c r="B284" s="196"/>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row>
    <row xmlns:x14ac="http://schemas.microsoft.com/office/spreadsheetml/2009/9/ac" r="285" ht="15.75" x14ac:dyDescent="0.25">
      <c r="A285" s="195"/>
      <c r="B285" s="196"/>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row>
    <row xmlns:x14ac="http://schemas.microsoft.com/office/spreadsheetml/2009/9/ac" r="286" ht="15.75" x14ac:dyDescent="0.25">
      <c r="A286" s="195"/>
      <c r="B286" s="196"/>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row>
    <row xmlns:x14ac="http://schemas.microsoft.com/office/spreadsheetml/2009/9/ac" r="287" ht="15.75" x14ac:dyDescent="0.25">
      <c r="A287" s="195"/>
      <c r="B287" s="196"/>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row>
    <row xmlns:x14ac="http://schemas.microsoft.com/office/spreadsheetml/2009/9/ac" r="288" ht="15.75" x14ac:dyDescent="0.25">
      <c r="A288" s="195"/>
      <c r="B288" s="196"/>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row>
    <row xmlns:x14ac="http://schemas.microsoft.com/office/spreadsheetml/2009/9/ac" r="289" ht="15.75" x14ac:dyDescent="0.25">
      <c r="A289" s="195"/>
      <c r="B289" s="196"/>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row>
    <row xmlns:x14ac="http://schemas.microsoft.com/office/spreadsheetml/2009/9/ac" r="290" ht="15.75" x14ac:dyDescent="0.25">
      <c r="A290" s="195"/>
      <c r="B290" s="196"/>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row>
    <row xmlns:x14ac="http://schemas.microsoft.com/office/spreadsheetml/2009/9/ac" r="291" ht="15.75" x14ac:dyDescent="0.25">
      <c r="A291" s="195"/>
      <c r="B291" s="196"/>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row>
    <row xmlns:x14ac="http://schemas.microsoft.com/office/spreadsheetml/2009/9/ac" r="292" ht="15.75" x14ac:dyDescent="0.25">
      <c r="A292" s="195"/>
      <c r="B292" s="196"/>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c r="Z292" s="195"/>
      <c r="AA292" s="195"/>
    </row>
    <row xmlns:x14ac="http://schemas.microsoft.com/office/spreadsheetml/2009/9/ac" r="293" ht="15.75" x14ac:dyDescent="0.25">
      <c r="A293" s="195"/>
      <c r="B293" s="196"/>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row>
    <row xmlns:x14ac="http://schemas.microsoft.com/office/spreadsheetml/2009/9/ac" r="294" ht="15.75" x14ac:dyDescent="0.25">
      <c r="A294" s="195"/>
      <c r="B294" s="196"/>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c r="Z294" s="195"/>
      <c r="AA294" s="195"/>
    </row>
    <row xmlns:x14ac="http://schemas.microsoft.com/office/spreadsheetml/2009/9/ac" r="295" ht="15.75" x14ac:dyDescent="0.25">
      <c r="A295" s="195"/>
      <c r="B295" s="196"/>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c r="Z295" s="195"/>
      <c r="AA295" s="195"/>
    </row>
    <row xmlns:x14ac="http://schemas.microsoft.com/office/spreadsheetml/2009/9/ac" r="296" ht="15.75" x14ac:dyDescent="0.25">
      <c r="A296" s="195"/>
      <c r="B296" s="196"/>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c r="Z296" s="195"/>
      <c r="AA296" s="195"/>
    </row>
    <row xmlns:x14ac="http://schemas.microsoft.com/office/spreadsheetml/2009/9/ac" r="297" ht="15.75" x14ac:dyDescent="0.25">
      <c r="A297" s="195"/>
      <c r="B297" s="196"/>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row>
    <row xmlns:x14ac="http://schemas.microsoft.com/office/spreadsheetml/2009/9/ac" r="298" ht="15.75" x14ac:dyDescent="0.25">
      <c r="A298" s="195"/>
      <c r="B298" s="196"/>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c r="Z298" s="195"/>
      <c r="AA298" s="195"/>
    </row>
    <row xmlns:x14ac="http://schemas.microsoft.com/office/spreadsheetml/2009/9/ac" r="299" ht="15.75" x14ac:dyDescent="0.25">
      <c r="A299" s="195"/>
      <c r="B299" s="196"/>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c r="Z299" s="195"/>
      <c r="AA299" s="195"/>
    </row>
    <row xmlns:x14ac="http://schemas.microsoft.com/office/spreadsheetml/2009/9/ac" r="300" ht="15.75" x14ac:dyDescent="0.25">
      <c r="A300" s="195"/>
      <c r="B300" s="196"/>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c r="Z300" s="195"/>
      <c r="AA300" s="195"/>
    </row>
    <row xmlns:x14ac="http://schemas.microsoft.com/office/spreadsheetml/2009/9/ac" r="301" ht="15.75" x14ac:dyDescent="0.25">
      <c r="A301" s="195"/>
      <c r="B301" s="196"/>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c r="Z301" s="195"/>
      <c r="AA301" s="195"/>
    </row>
    <row xmlns:x14ac="http://schemas.microsoft.com/office/spreadsheetml/2009/9/ac" r="302" ht="15.75" x14ac:dyDescent="0.25">
      <c r="A302" s="195"/>
      <c r="B302" s="196"/>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c r="Z302" s="195"/>
      <c r="AA302" s="195"/>
    </row>
    <row xmlns:x14ac="http://schemas.microsoft.com/office/spreadsheetml/2009/9/ac" r="303" ht="15.75" x14ac:dyDescent="0.25">
      <c r="A303" s="195"/>
      <c r="B303" s="196"/>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row>
    <row xmlns:x14ac="http://schemas.microsoft.com/office/spreadsheetml/2009/9/ac" r="304" ht="15.75" x14ac:dyDescent="0.25">
      <c r="A304" s="195"/>
      <c r="B304" s="196"/>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row>
    <row xmlns:x14ac="http://schemas.microsoft.com/office/spreadsheetml/2009/9/ac" r="305" ht="15.75" x14ac:dyDescent="0.25">
      <c r="A305" s="195"/>
      <c r="B305" s="196"/>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row>
    <row xmlns:x14ac="http://schemas.microsoft.com/office/spreadsheetml/2009/9/ac" r="306" ht="15.75" x14ac:dyDescent="0.25">
      <c r="A306" s="195"/>
      <c r="B306" s="196"/>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row>
    <row xmlns:x14ac="http://schemas.microsoft.com/office/spreadsheetml/2009/9/ac" r="307" ht="15.75" x14ac:dyDescent="0.25">
      <c r="A307" s="195"/>
      <c r="B307" s="196"/>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row>
    <row xmlns:x14ac="http://schemas.microsoft.com/office/spreadsheetml/2009/9/ac" r="308" ht="15.75" x14ac:dyDescent="0.25">
      <c r="A308" s="195"/>
      <c r="B308" s="196"/>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row>
    <row xmlns:x14ac="http://schemas.microsoft.com/office/spreadsheetml/2009/9/ac" r="309" ht="15.75" x14ac:dyDescent="0.25">
      <c r="A309" s="195"/>
      <c r="B309" s="196"/>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c r="Z309" s="195"/>
      <c r="AA309" s="195"/>
    </row>
    <row xmlns:x14ac="http://schemas.microsoft.com/office/spreadsheetml/2009/9/ac" r="310" ht="15.75" x14ac:dyDescent="0.25">
      <c r="A310" s="195"/>
      <c r="B310" s="196"/>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c r="Z310" s="195"/>
      <c r="AA310" s="195"/>
    </row>
    <row xmlns:x14ac="http://schemas.microsoft.com/office/spreadsheetml/2009/9/ac" r="311" ht="15.75" x14ac:dyDescent="0.25">
      <c r="A311" s="195"/>
      <c r="B311" s="196"/>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row>
    <row xmlns:x14ac="http://schemas.microsoft.com/office/spreadsheetml/2009/9/ac" r="312" ht="15.75" x14ac:dyDescent="0.25">
      <c r="A312" s="195"/>
      <c r="B312" s="196"/>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c r="Z312" s="195"/>
      <c r="AA312" s="195"/>
    </row>
    <row xmlns:x14ac="http://schemas.microsoft.com/office/spreadsheetml/2009/9/ac" r="313" ht="15.75" x14ac:dyDescent="0.25">
      <c r="A313" s="195"/>
      <c r="B313" s="196"/>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c r="Z313" s="195"/>
      <c r="AA313" s="195"/>
    </row>
    <row xmlns:x14ac="http://schemas.microsoft.com/office/spreadsheetml/2009/9/ac" r="314" ht="15.75" x14ac:dyDescent="0.25">
      <c r="A314" s="195"/>
      <c r="B314" s="196"/>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c r="Z314" s="195"/>
      <c r="AA314" s="195"/>
    </row>
    <row xmlns:x14ac="http://schemas.microsoft.com/office/spreadsheetml/2009/9/ac" r="315" ht="15.75" x14ac:dyDescent="0.25">
      <c r="A315" s="195"/>
      <c r="B315" s="196"/>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row>
    <row xmlns:x14ac="http://schemas.microsoft.com/office/spreadsheetml/2009/9/ac" r="316" ht="15.75" x14ac:dyDescent="0.25">
      <c r="A316" s="195"/>
      <c r="B316" s="196"/>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c r="Z316" s="195"/>
      <c r="AA316" s="195"/>
    </row>
    <row xmlns:x14ac="http://schemas.microsoft.com/office/spreadsheetml/2009/9/ac" r="317" ht="15.75" x14ac:dyDescent="0.25">
      <c r="A317" s="195"/>
      <c r="B317" s="196"/>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c r="Z317" s="195"/>
      <c r="AA317" s="195"/>
    </row>
    <row xmlns:x14ac="http://schemas.microsoft.com/office/spreadsheetml/2009/9/ac" r="318" ht="15.75" x14ac:dyDescent="0.25">
      <c r="A318" s="195"/>
      <c r="B318" s="196"/>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c r="Z318" s="195"/>
      <c r="AA318" s="195"/>
    </row>
    <row xmlns:x14ac="http://schemas.microsoft.com/office/spreadsheetml/2009/9/ac" r="319" ht="15.75" x14ac:dyDescent="0.25">
      <c r="A319" s="195"/>
      <c r="B319" s="196"/>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c r="Z319" s="195"/>
      <c r="AA319" s="195"/>
    </row>
    <row xmlns:x14ac="http://schemas.microsoft.com/office/spreadsheetml/2009/9/ac" r="320" ht="15.75" x14ac:dyDescent="0.25">
      <c r="A320" s="195"/>
      <c r="B320" s="196"/>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c r="Z320" s="195"/>
      <c r="AA320" s="195"/>
    </row>
    <row xmlns:x14ac="http://schemas.microsoft.com/office/spreadsheetml/2009/9/ac" r="321" ht="15.75" x14ac:dyDescent="0.25">
      <c r="A321" s="195"/>
      <c r="B321" s="196"/>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c r="Z321" s="195"/>
      <c r="AA321" s="195"/>
    </row>
    <row xmlns:x14ac="http://schemas.microsoft.com/office/spreadsheetml/2009/9/ac" r="322" ht="15.75" x14ac:dyDescent="0.25">
      <c r="A322" s="195"/>
      <c r="B322" s="196"/>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c r="Z322" s="195"/>
      <c r="AA322" s="195"/>
    </row>
    <row xmlns:x14ac="http://schemas.microsoft.com/office/spreadsheetml/2009/9/ac" r="323" ht="15.75" x14ac:dyDescent="0.25">
      <c r="A323" s="195"/>
      <c r="B323" s="196"/>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row>
    <row xmlns:x14ac="http://schemas.microsoft.com/office/spreadsheetml/2009/9/ac" r="324" ht="15.75" x14ac:dyDescent="0.25">
      <c r="A324" s="195"/>
      <c r="B324" s="196"/>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row>
    <row xmlns:x14ac="http://schemas.microsoft.com/office/spreadsheetml/2009/9/ac" r="325" ht="15.75" x14ac:dyDescent="0.25">
      <c r="A325" s="195"/>
      <c r="B325" s="196"/>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row>
    <row xmlns:x14ac="http://schemas.microsoft.com/office/spreadsheetml/2009/9/ac" r="326" ht="15.75" x14ac:dyDescent="0.25">
      <c r="A326" s="195"/>
      <c r="B326" s="196"/>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c r="Z326" s="195"/>
      <c r="AA326" s="195"/>
    </row>
    <row xmlns:x14ac="http://schemas.microsoft.com/office/spreadsheetml/2009/9/ac" r="327" ht="15.75" x14ac:dyDescent="0.25">
      <c r="A327" s="195"/>
      <c r="B327" s="196"/>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c r="Z327" s="195"/>
      <c r="AA327" s="195"/>
    </row>
    <row xmlns:x14ac="http://schemas.microsoft.com/office/spreadsheetml/2009/9/ac" r="328" ht="15.75" x14ac:dyDescent="0.25">
      <c r="A328" s="195"/>
      <c r="B328" s="196"/>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c r="Z328" s="195"/>
      <c r="AA328" s="195"/>
    </row>
    <row xmlns:x14ac="http://schemas.microsoft.com/office/spreadsheetml/2009/9/ac" r="329" ht="15.75" x14ac:dyDescent="0.25">
      <c r="A329" s="195"/>
      <c r="B329" s="196"/>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c r="Z329" s="195"/>
      <c r="AA329" s="195"/>
    </row>
    <row xmlns:x14ac="http://schemas.microsoft.com/office/spreadsheetml/2009/9/ac" r="330" ht="15.75" x14ac:dyDescent="0.25">
      <c r="A330" s="195"/>
      <c r="B330" s="196"/>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row>
    <row xmlns:x14ac="http://schemas.microsoft.com/office/spreadsheetml/2009/9/ac" r="331" ht="15.75" x14ac:dyDescent="0.25">
      <c r="A331" s="195"/>
      <c r="B331" s="196"/>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c r="Z331" s="195"/>
      <c r="AA331" s="195"/>
    </row>
    <row xmlns:x14ac="http://schemas.microsoft.com/office/spreadsheetml/2009/9/ac" r="332" ht="15.75" x14ac:dyDescent="0.25">
      <c r="A332" s="195"/>
      <c r="B332" s="196"/>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c r="Z332" s="195"/>
      <c r="AA332" s="195"/>
    </row>
    <row xmlns:x14ac="http://schemas.microsoft.com/office/spreadsheetml/2009/9/ac" r="333" ht="15.75" x14ac:dyDescent="0.25">
      <c r="A333" s="195"/>
      <c r="B333" s="196"/>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c r="Z333" s="195"/>
      <c r="AA333" s="195"/>
    </row>
    <row xmlns:x14ac="http://schemas.microsoft.com/office/spreadsheetml/2009/9/ac" r="334" ht="15.75" x14ac:dyDescent="0.25">
      <c r="A334" s="195"/>
      <c r="B334" s="196"/>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c r="Z334" s="195"/>
      <c r="AA334" s="195"/>
    </row>
    <row xmlns:x14ac="http://schemas.microsoft.com/office/spreadsheetml/2009/9/ac" r="335" ht="15.75" x14ac:dyDescent="0.25">
      <c r="A335" s="195"/>
      <c r="B335" s="196"/>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c r="Z335" s="195"/>
      <c r="AA335" s="195"/>
    </row>
    <row xmlns:x14ac="http://schemas.microsoft.com/office/spreadsheetml/2009/9/ac" r="336" ht="15.75" x14ac:dyDescent="0.25">
      <c r="A336" s="195"/>
      <c r="B336" s="196"/>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c r="Z336" s="195"/>
      <c r="AA336" s="195"/>
    </row>
    <row xmlns:x14ac="http://schemas.microsoft.com/office/spreadsheetml/2009/9/ac" r="337" ht="15.75" x14ac:dyDescent="0.25">
      <c r="A337" s="195"/>
      <c r="B337" s="196"/>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c r="Z337" s="195"/>
      <c r="AA337" s="195"/>
    </row>
    <row xmlns:x14ac="http://schemas.microsoft.com/office/spreadsheetml/2009/9/ac" r="338" ht="15.75" x14ac:dyDescent="0.25">
      <c r="A338" s="195"/>
      <c r="B338" s="196"/>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c r="Z338" s="195"/>
      <c r="AA338" s="195"/>
    </row>
    <row xmlns:x14ac="http://schemas.microsoft.com/office/spreadsheetml/2009/9/ac" r="339" ht="15.75" x14ac:dyDescent="0.25">
      <c r="A339" s="195"/>
      <c r="B339" s="196"/>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c r="Z339" s="195"/>
      <c r="AA339" s="195"/>
    </row>
    <row xmlns:x14ac="http://schemas.microsoft.com/office/spreadsheetml/2009/9/ac" r="340" ht="15.75" x14ac:dyDescent="0.25">
      <c r="A340" s="195"/>
      <c r="B340" s="196"/>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c r="Z340" s="195"/>
      <c r="AA340" s="195"/>
    </row>
    <row xmlns:x14ac="http://schemas.microsoft.com/office/spreadsheetml/2009/9/ac" r="341" ht="15.75" x14ac:dyDescent="0.25">
      <c r="A341" s="195"/>
      <c r="B341" s="196"/>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c r="Z341" s="195"/>
      <c r="AA341" s="195"/>
    </row>
    <row xmlns:x14ac="http://schemas.microsoft.com/office/spreadsheetml/2009/9/ac" r="342" ht="15.75" x14ac:dyDescent="0.25">
      <c r="A342" s="195"/>
      <c r="B342" s="196"/>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row>
    <row xmlns:x14ac="http://schemas.microsoft.com/office/spreadsheetml/2009/9/ac" r="343" ht="15.75" x14ac:dyDescent="0.25">
      <c r="A343" s="195"/>
      <c r="B343" s="196"/>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c r="Z343" s="195"/>
      <c r="AA343" s="195"/>
    </row>
    <row xmlns:x14ac="http://schemas.microsoft.com/office/spreadsheetml/2009/9/ac" r="344" ht="15.75" x14ac:dyDescent="0.25">
      <c r="A344" s="195"/>
      <c r="B344" s="196"/>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row>
    <row xmlns:x14ac="http://schemas.microsoft.com/office/spreadsheetml/2009/9/ac" r="345" ht="15.75" x14ac:dyDescent="0.25">
      <c r="A345" s="195"/>
      <c r="B345" s="196"/>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c r="Z345" s="195"/>
      <c r="AA345" s="195"/>
    </row>
    <row xmlns:x14ac="http://schemas.microsoft.com/office/spreadsheetml/2009/9/ac" r="346" ht="15.75" x14ac:dyDescent="0.25">
      <c r="A346" s="195"/>
      <c r="B346" s="196"/>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c r="Z346" s="195"/>
      <c r="AA346" s="195"/>
    </row>
    <row xmlns:x14ac="http://schemas.microsoft.com/office/spreadsheetml/2009/9/ac" r="347" ht="15.75" x14ac:dyDescent="0.25">
      <c r="A347" s="195"/>
      <c r="B347" s="196"/>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c r="Z347" s="195"/>
      <c r="AA347" s="195"/>
    </row>
    <row xmlns:x14ac="http://schemas.microsoft.com/office/spreadsheetml/2009/9/ac" r="348" ht="15.75" x14ac:dyDescent="0.25">
      <c r="A348" s="195"/>
      <c r="B348" s="196"/>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c r="Z348" s="195"/>
      <c r="AA348" s="195"/>
    </row>
    <row xmlns:x14ac="http://schemas.microsoft.com/office/spreadsheetml/2009/9/ac" r="349" ht="15.75" x14ac:dyDescent="0.25">
      <c r="A349" s="195"/>
      <c r="B349" s="196"/>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c r="Z349" s="195"/>
      <c r="AA349" s="195"/>
    </row>
    <row xmlns:x14ac="http://schemas.microsoft.com/office/spreadsheetml/2009/9/ac" r="350" ht="15.75" x14ac:dyDescent="0.25">
      <c r="A350" s="195"/>
      <c r="B350" s="196"/>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row>
    <row xmlns:x14ac="http://schemas.microsoft.com/office/spreadsheetml/2009/9/ac" r="351" ht="15.75" x14ac:dyDescent="0.25">
      <c r="A351" s="195"/>
      <c r="B351" s="196"/>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row>
    <row xmlns:x14ac="http://schemas.microsoft.com/office/spreadsheetml/2009/9/ac" r="352" ht="15.75" x14ac:dyDescent="0.25">
      <c r="A352" s="195"/>
      <c r="B352" s="196"/>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c r="Z352" s="195"/>
      <c r="AA352" s="195"/>
    </row>
    <row xmlns:x14ac="http://schemas.microsoft.com/office/spreadsheetml/2009/9/ac" r="353" ht="15.75" x14ac:dyDescent="0.25">
      <c r="A353" s="195"/>
      <c r="B353" s="196"/>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c r="Z353" s="195"/>
      <c r="AA353" s="195"/>
    </row>
    <row xmlns:x14ac="http://schemas.microsoft.com/office/spreadsheetml/2009/9/ac" r="354" ht="15.75" x14ac:dyDescent="0.25">
      <c r="A354" s="195"/>
      <c r="B354" s="196"/>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c r="Z354" s="195"/>
      <c r="AA354" s="195"/>
    </row>
    <row xmlns:x14ac="http://schemas.microsoft.com/office/spreadsheetml/2009/9/ac" r="355" ht="15.75" x14ac:dyDescent="0.25">
      <c r="A355" s="195"/>
      <c r="B355" s="196"/>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c r="Z355" s="195"/>
      <c r="AA355" s="195"/>
    </row>
    <row xmlns:x14ac="http://schemas.microsoft.com/office/spreadsheetml/2009/9/ac" r="356" ht="15.75" x14ac:dyDescent="0.25">
      <c r="A356" s="195"/>
      <c r="B356" s="196"/>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c r="Z356" s="195"/>
      <c r="AA356" s="195"/>
    </row>
    <row xmlns:x14ac="http://schemas.microsoft.com/office/spreadsheetml/2009/9/ac" r="357" ht="15.75" x14ac:dyDescent="0.25">
      <c r="A357" s="195"/>
      <c r="B357" s="196"/>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c r="Z357" s="195"/>
      <c r="AA357" s="195"/>
    </row>
    <row xmlns:x14ac="http://schemas.microsoft.com/office/spreadsheetml/2009/9/ac" r="358" ht="15.75" x14ac:dyDescent="0.25">
      <c r="A358" s="195"/>
      <c r="B358" s="196"/>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c r="Z358" s="195"/>
      <c r="AA358" s="195"/>
    </row>
    <row xmlns:x14ac="http://schemas.microsoft.com/office/spreadsheetml/2009/9/ac" r="359" ht="15.75" x14ac:dyDescent="0.25">
      <c r="A359" s="195"/>
      <c r="B359" s="196"/>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c r="Z359" s="195"/>
      <c r="AA359" s="195"/>
    </row>
    <row xmlns:x14ac="http://schemas.microsoft.com/office/spreadsheetml/2009/9/ac" r="360" ht="15.75" x14ac:dyDescent="0.25">
      <c r="A360" s="195"/>
      <c r="B360" s="196"/>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c r="Z360" s="195"/>
      <c r="AA360" s="195"/>
    </row>
    <row xmlns:x14ac="http://schemas.microsoft.com/office/spreadsheetml/2009/9/ac" r="361" ht="15.75" x14ac:dyDescent="0.25">
      <c r="A361" s="195"/>
      <c r="B361" s="196"/>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row>
    <row xmlns:x14ac="http://schemas.microsoft.com/office/spreadsheetml/2009/9/ac" r="362" ht="15.75" x14ac:dyDescent="0.25">
      <c r="A362" s="195"/>
      <c r="B362" s="196"/>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row>
    <row xmlns:x14ac="http://schemas.microsoft.com/office/spreadsheetml/2009/9/ac" r="363" ht="15.75" x14ac:dyDescent="0.25">
      <c r="A363" s="195"/>
      <c r="B363" s="196"/>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row>
    <row xmlns:x14ac="http://schemas.microsoft.com/office/spreadsheetml/2009/9/ac" r="364" ht="15.75" x14ac:dyDescent="0.25">
      <c r="A364" s="195"/>
      <c r="B364" s="196"/>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row>
    <row xmlns:x14ac="http://schemas.microsoft.com/office/spreadsheetml/2009/9/ac" r="365" ht="15.75" x14ac:dyDescent="0.25">
      <c r="A365" s="195"/>
      <c r="B365" s="196"/>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c r="AA365" s="195"/>
    </row>
    <row xmlns:x14ac="http://schemas.microsoft.com/office/spreadsheetml/2009/9/ac" r="366" ht="15.75" x14ac:dyDescent="0.25">
      <c r="A366" s="195"/>
      <c r="B366" s="196"/>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c r="AA366" s="195"/>
    </row>
    <row xmlns:x14ac="http://schemas.microsoft.com/office/spreadsheetml/2009/9/ac" r="367" ht="15.75" x14ac:dyDescent="0.25">
      <c r="A367" s="195"/>
      <c r="B367" s="196"/>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c r="AA367" s="195"/>
    </row>
    <row xmlns:x14ac="http://schemas.microsoft.com/office/spreadsheetml/2009/9/ac" r="368" ht="15.75" x14ac:dyDescent="0.25">
      <c r="A368" s="195"/>
      <c r="B368" s="196"/>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c r="AA368" s="195"/>
    </row>
    <row xmlns:x14ac="http://schemas.microsoft.com/office/spreadsheetml/2009/9/ac" r="369" ht="15.75" x14ac:dyDescent="0.25">
      <c r="A369" s="195"/>
      <c r="B369" s="196"/>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c r="AA369" s="195"/>
    </row>
    <row xmlns:x14ac="http://schemas.microsoft.com/office/spreadsheetml/2009/9/ac" r="370" ht="15.75" x14ac:dyDescent="0.25">
      <c r="A370" s="195"/>
      <c r="B370" s="196"/>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c r="AA370" s="195"/>
    </row>
    <row xmlns:x14ac="http://schemas.microsoft.com/office/spreadsheetml/2009/9/ac" r="371" ht="15.75" x14ac:dyDescent="0.25">
      <c r="A371" s="195"/>
      <c r="B371" s="196"/>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c r="AA371" s="195"/>
    </row>
    <row xmlns:x14ac="http://schemas.microsoft.com/office/spreadsheetml/2009/9/ac" r="372" ht="15.75" x14ac:dyDescent="0.25">
      <c r="A372" s="195"/>
      <c r="B372" s="196"/>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c r="AA372" s="195"/>
    </row>
    <row xmlns:x14ac="http://schemas.microsoft.com/office/spreadsheetml/2009/9/ac" r="373" ht="15.75" x14ac:dyDescent="0.25">
      <c r="A373" s="195"/>
      <c r="B373" s="196"/>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row>
    <row xmlns:x14ac="http://schemas.microsoft.com/office/spreadsheetml/2009/9/ac" r="374" ht="15.75" x14ac:dyDescent="0.25">
      <c r="A374" s="195"/>
      <c r="B374" s="196"/>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c r="AA374" s="195"/>
    </row>
    <row xmlns:x14ac="http://schemas.microsoft.com/office/spreadsheetml/2009/9/ac" r="375" ht="15.75" x14ac:dyDescent="0.25">
      <c r="A375" s="195"/>
      <c r="B375" s="196"/>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row>
    <row xmlns:x14ac="http://schemas.microsoft.com/office/spreadsheetml/2009/9/ac" r="376" ht="15.75" x14ac:dyDescent="0.25">
      <c r="A376" s="195"/>
      <c r="B376" s="196"/>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c r="AA376" s="195"/>
    </row>
    <row xmlns:x14ac="http://schemas.microsoft.com/office/spreadsheetml/2009/9/ac" r="377" ht="15.75" x14ac:dyDescent="0.25">
      <c r="A377" s="195"/>
      <c r="B377" s="196"/>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row>
    <row xmlns:x14ac="http://schemas.microsoft.com/office/spreadsheetml/2009/9/ac" r="378" ht="15.75" x14ac:dyDescent="0.25">
      <c r="A378" s="195"/>
      <c r="B378" s="196"/>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row>
    <row xmlns:x14ac="http://schemas.microsoft.com/office/spreadsheetml/2009/9/ac" r="379" ht="15.75" x14ac:dyDescent="0.25">
      <c r="A379" s="195"/>
      <c r="B379" s="196"/>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c r="AA379" s="195"/>
    </row>
    <row xmlns:x14ac="http://schemas.microsoft.com/office/spreadsheetml/2009/9/ac" r="380" ht="15.75" x14ac:dyDescent="0.25">
      <c r="A380" s="195"/>
      <c r="B380" s="196"/>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row>
    <row xmlns:x14ac="http://schemas.microsoft.com/office/spreadsheetml/2009/9/ac" r="381" ht="15.75" x14ac:dyDescent="0.25">
      <c r="A381" s="195"/>
      <c r="B381" s="196"/>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c r="AA381" s="195"/>
    </row>
    <row xmlns:x14ac="http://schemas.microsoft.com/office/spreadsheetml/2009/9/ac" r="382" ht="15.75" x14ac:dyDescent="0.25">
      <c r="A382" s="195"/>
      <c r="B382" s="196"/>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row>
    <row xmlns:x14ac="http://schemas.microsoft.com/office/spreadsheetml/2009/9/ac" r="383" ht="15.75" x14ac:dyDescent="0.25">
      <c r="A383" s="195"/>
      <c r="B383" s="196"/>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c r="AA383" s="195"/>
    </row>
    <row xmlns:x14ac="http://schemas.microsoft.com/office/spreadsheetml/2009/9/ac" r="384" ht="15.75" x14ac:dyDescent="0.25">
      <c r="A384" s="195"/>
      <c r="B384" s="196"/>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c r="AA384" s="195"/>
    </row>
    <row xmlns:x14ac="http://schemas.microsoft.com/office/spreadsheetml/2009/9/ac" r="385" ht="15.75" x14ac:dyDescent="0.25">
      <c r="A385" s="195"/>
      <c r="B385" s="196"/>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row>
    <row xmlns:x14ac="http://schemas.microsoft.com/office/spreadsheetml/2009/9/ac" r="386" ht="15.75" x14ac:dyDescent="0.25">
      <c r="A386" s="195"/>
      <c r="B386" s="196"/>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c r="AA386" s="195"/>
    </row>
    <row xmlns:x14ac="http://schemas.microsoft.com/office/spreadsheetml/2009/9/ac" r="387" ht="15.75" x14ac:dyDescent="0.25">
      <c r="A387" s="195"/>
      <c r="B387" s="196"/>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c r="AA387" s="195"/>
    </row>
    <row xmlns:x14ac="http://schemas.microsoft.com/office/spreadsheetml/2009/9/ac" r="388" ht="15.75" x14ac:dyDescent="0.25">
      <c r="A388" s="195"/>
      <c r="B388" s="196"/>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c r="AA388" s="195"/>
    </row>
    <row xmlns:x14ac="http://schemas.microsoft.com/office/spreadsheetml/2009/9/ac" r="389" ht="15.75" x14ac:dyDescent="0.25">
      <c r="A389" s="195"/>
      <c r="B389" s="196"/>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row>
    <row xmlns:x14ac="http://schemas.microsoft.com/office/spreadsheetml/2009/9/ac" r="390" ht="15.75" x14ac:dyDescent="0.25">
      <c r="A390" s="195"/>
      <c r="B390" s="196"/>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c r="AA390" s="195"/>
    </row>
    <row xmlns:x14ac="http://schemas.microsoft.com/office/spreadsheetml/2009/9/ac" r="391" ht="15.75" x14ac:dyDescent="0.25">
      <c r="A391" s="195"/>
      <c r="B391" s="196"/>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c r="AA391" s="195"/>
    </row>
    <row xmlns:x14ac="http://schemas.microsoft.com/office/spreadsheetml/2009/9/ac" r="392" ht="15.75" x14ac:dyDescent="0.25">
      <c r="A392" s="195"/>
      <c r="B392" s="196"/>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c r="AA392" s="195"/>
    </row>
    <row xmlns:x14ac="http://schemas.microsoft.com/office/spreadsheetml/2009/9/ac" r="393" ht="15.75" x14ac:dyDescent="0.25">
      <c r="A393" s="195"/>
      <c r="B393" s="196"/>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c r="AA393" s="195"/>
    </row>
    <row xmlns:x14ac="http://schemas.microsoft.com/office/spreadsheetml/2009/9/ac" r="394" ht="15.75" x14ac:dyDescent="0.25">
      <c r="A394" s="195"/>
      <c r="B394" s="196"/>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c r="AA394" s="195"/>
    </row>
    <row xmlns:x14ac="http://schemas.microsoft.com/office/spreadsheetml/2009/9/ac" r="395" ht="15.75" x14ac:dyDescent="0.25">
      <c r="A395" s="195"/>
      <c r="B395" s="196"/>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c r="AA395" s="195"/>
    </row>
    <row xmlns:x14ac="http://schemas.microsoft.com/office/spreadsheetml/2009/9/ac" r="396" ht="15.75" x14ac:dyDescent="0.25">
      <c r="A396" s="195"/>
      <c r="B396" s="196"/>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c r="AA396" s="195"/>
    </row>
    <row xmlns:x14ac="http://schemas.microsoft.com/office/spreadsheetml/2009/9/ac" r="397" ht="15.75" x14ac:dyDescent="0.25">
      <c r="A397" s="195"/>
      <c r="B397" s="196"/>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c r="AA397" s="195"/>
    </row>
    <row xmlns:x14ac="http://schemas.microsoft.com/office/spreadsheetml/2009/9/ac" r="398" ht="15.75" x14ac:dyDescent="0.25">
      <c r="A398" s="195"/>
      <c r="B398" s="196"/>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c r="AA398" s="195"/>
    </row>
    <row xmlns:x14ac="http://schemas.microsoft.com/office/spreadsheetml/2009/9/ac" r="399" ht="15.75" x14ac:dyDescent="0.25">
      <c r="A399" s="195"/>
      <c r="B399" s="196"/>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c r="AA399" s="195"/>
    </row>
    <row xmlns:x14ac="http://schemas.microsoft.com/office/spreadsheetml/2009/9/ac" r="400" ht="15.75" x14ac:dyDescent="0.25">
      <c r="A400" s="195"/>
      <c r="B400" s="196"/>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c r="AA400" s="195"/>
    </row>
    <row xmlns:x14ac="http://schemas.microsoft.com/office/spreadsheetml/2009/9/ac" r="401" ht="15.75" x14ac:dyDescent="0.25">
      <c r="A401" s="195"/>
      <c r="B401" s="196"/>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c r="AA401" s="195"/>
    </row>
    <row xmlns:x14ac="http://schemas.microsoft.com/office/spreadsheetml/2009/9/ac" r="402" ht="15.75" x14ac:dyDescent="0.25">
      <c r="A402" s="195"/>
      <c r="B402" s="196"/>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c r="AA402" s="195"/>
    </row>
    <row xmlns:x14ac="http://schemas.microsoft.com/office/spreadsheetml/2009/9/ac" r="403" ht="15.75" x14ac:dyDescent="0.25">
      <c r="A403" s="195"/>
      <c r="B403" s="196"/>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c r="AA403" s="195"/>
    </row>
    <row xmlns:x14ac="http://schemas.microsoft.com/office/spreadsheetml/2009/9/ac" r="404" ht="15.75" x14ac:dyDescent="0.25">
      <c r="A404" s="195"/>
      <c r="B404" s="196"/>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c r="AA404" s="195"/>
    </row>
    <row xmlns:x14ac="http://schemas.microsoft.com/office/spreadsheetml/2009/9/ac" r="405" ht="15.75" x14ac:dyDescent="0.25">
      <c r="A405" s="195"/>
      <c r="B405" s="196"/>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c r="AA405" s="195"/>
    </row>
    <row xmlns:x14ac="http://schemas.microsoft.com/office/spreadsheetml/2009/9/ac" r="406" ht="15.75" x14ac:dyDescent="0.25">
      <c r="A406" s="195"/>
      <c r="B406" s="196"/>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c r="AA406" s="195"/>
    </row>
    <row xmlns:x14ac="http://schemas.microsoft.com/office/spreadsheetml/2009/9/ac" r="407" ht="15.75" x14ac:dyDescent="0.25">
      <c r="A407" s="195"/>
      <c r="B407" s="196"/>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row>
    <row xmlns:x14ac="http://schemas.microsoft.com/office/spreadsheetml/2009/9/ac" r="408" ht="15.75" x14ac:dyDescent="0.25">
      <c r="A408" s="195"/>
      <c r="B408" s="196"/>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c r="AA408" s="195"/>
    </row>
    <row xmlns:x14ac="http://schemas.microsoft.com/office/spreadsheetml/2009/9/ac" r="409" ht="15.75" x14ac:dyDescent="0.25">
      <c r="A409" s="195"/>
      <c r="B409" s="196"/>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row>
    <row xmlns:x14ac="http://schemas.microsoft.com/office/spreadsheetml/2009/9/ac" r="410" ht="15.75" x14ac:dyDescent="0.25">
      <c r="A410" s="195"/>
      <c r="B410" s="196"/>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c r="AA410" s="195"/>
    </row>
    <row xmlns:x14ac="http://schemas.microsoft.com/office/spreadsheetml/2009/9/ac" r="411" ht="15.75" x14ac:dyDescent="0.25">
      <c r="A411" s="195"/>
      <c r="B411" s="196"/>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c r="AA411" s="195"/>
    </row>
    <row xmlns:x14ac="http://schemas.microsoft.com/office/spreadsheetml/2009/9/ac" r="412" ht="15.75" x14ac:dyDescent="0.25">
      <c r="A412" s="195"/>
      <c r="B412" s="196"/>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c r="AA412" s="195"/>
    </row>
    <row xmlns:x14ac="http://schemas.microsoft.com/office/spreadsheetml/2009/9/ac" r="413" ht="15.75" x14ac:dyDescent="0.25">
      <c r="A413" s="195"/>
      <c r="B413" s="196"/>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row>
    <row xmlns:x14ac="http://schemas.microsoft.com/office/spreadsheetml/2009/9/ac" r="414" ht="15.75" x14ac:dyDescent="0.25">
      <c r="A414" s="195"/>
      <c r="B414" s="196"/>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c r="AA414" s="195"/>
    </row>
    <row xmlns:x14ac="http://schemas.microsoft.com/office/spreadsheetml/2009/9/ac" r="415" ht="15.75" x14ac:dyDescent="0.25">
      <c r="A415" s="195"/>
      <c r="B415" s="196"/>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c r="AA415" s="195"/>
    </row>
    <row xmlns:x14ac="http://schemas.microsoft.com/office/spreadsheetml/2009/9/ac" r="416" ht="15.75" x14ac:dyDescent="0.25">
      <c r="A416" s="195"/>
      <c r="B416" s="196"/>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c r="AA416" s="195"/>
    </row>
    <row xmlns:x14ac="http://schemas.microsoft.com/office/spreadsheetml/2009/9/ac" r="417" ht="15.75" x14ac:dyDescent="0.25">
      <c r="A417" s="195"/>
      <c r="B417" s="196"/>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c r="AA417" s="195"/>
    </row>
    <row xmlns:x14ac="http://schemas.microsoft.com/office/spreadsheetml/2009/9/ac" r="418" ht="15.75" x14ac:dyDescent="0.25">
      <c r="A418" s="195"/>
      <c r="B418" s="196"/>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c r="AA418" s="195"/>
    </row>
    <row xmlns:x14ac="http://schemas.microsoft.com/office/spreadsheetml/2009/9/ac" r="419" ht="15.75" x14ac:dyDescent="0.25">
      <c r="A419" s="195"/>
      <c r="B419" s="196"/>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c r="AA419" s="195"/>
    </row>
    <row xmlns:x14ac="http://schemas.microsoft.com/office/spreadsheetml/2009/9/ac" r="420" ht="15.75" x14ac:dyDescent="0.25">
      <c r="A420" s="195"/>
      <c r="B420" s="196"/>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c r="AA420" s="195"/>
    </row>
    <row xmlns:x14ac="http://schemas.microsoft.com/office/spreadsheetml/2009/9/ac" r="421" ht="15.75" x14ac:dyDescent="0.25">
      <c r="A421" s="195"/>
      <c r="B421" s="196"/>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c r="AA421" s="195"/>
    </row>
    <row xmlns:x14ac="http://schemas.microsoft.com/office/spreadsheetml/2009/9/ac" r="422" ht="15.75" x14ac:dyDescent="0.25">
      <c r="A422" s="195"/>
      <c r="B422" s="196"/>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c r="AA422" s="195"/>
    </row>
    <row xmlns:x14ac="http://schemas.microsoft.com/office/spreadsheetml/2009/9/ac" r="423" ht="15.75" x14ac:dyDescent="0.25">
      <c r="A423" s="195"/>
      <c r="B423" s="196"/>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c r="AA423" s="195"/>
    </row>
    <row xmlns:x14ac="http://schemas.microsoft.com/office/spreadsheetml/2009/9/ac" r="424" ht="15.75" x14ac:dyDescent="0.25">
      <c r="A424" s="195"/>
      <c r="B424" s="196"/>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row>
    <row xmlns:x14ac="http://schemas.microsoft.com/office/spreadsheetml/2009/9/ac" r="425" ht="15.75" x14ac:dyDescent="0.25">
      <c r="A425" s="195"/>
      <c r="B425" s="196"/>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row>
    <row xmlns:x14ac="http://schemas.microsoft.com/office/spreadsheetml/2009/9/ac" r="426" ht="15.75" x14ac:dyDescent="0.25">
      <c r="A426" s="195"/>
      <c r="B426" s="196"/>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c r="AA426" s="195"/>
    </row>
    <row xmlns:x14ac="http://schemas.microsoft.com/office/spreadsheetml/2009/9/ac" r="427" ht="15.75" x14ac:dyDescent="0.25">
      <c r="A427" s="195"/>
      <c r="B427" s="196"/>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row>
    <row xmlns:x14ac="http://schemas.microsoft.com/office/spreadsheetml/2009/9/ac" r="428" ht="15.75" x14ac:dyDescent="0.25">
      <c r="A428" s="195"/>
      <c r="B428" s="196"/>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row>
    <row xmlns:x14ac="http://schemas.microsoft.com/office/spreadsheetml/2009/9/ac" r="429" ht="15.75" x14ac:dyDescent="0.25">
      <c r="A429" s="195"/>
      <c r="B429" s="196"/>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c r="AA429" s="195"/>
    </row>
    <row xmlns:x14ac="http://schemas.microsoft.com/office/spreadsheetml/2009/9/ac" r="430" ht="15.75" x14ac:dyDescent="0.25">
      <c r="A430" s="195"/>
      <c r="B430" s="196"/>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c r="AA430" s="195"/>
    </row>
    <row xmlns:x14ac="http://schemas.microsoft.com/office/spreadsheetml/2009/9/ac" r="431" ht="15.75" x14ac:dyDescent="0.25">
      <c r="A431" s="195"/>
      <c r="B431" s="196"/>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row>
    <row xmlns:x14ac="http://schemas.microsoft.com/office/spreadsheetml/2009/9/ac" r="432" ht="15.75" x14ac:dyDescent="0.25">
      <c r="A432" s="195"/>
      <c r="B432" s="196"/>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c r="AA432" s="195"/>
    </row>
    <row xmlns:x14ac="http://schemas.microsoft.com/office/spreadsheetml/2009/9/ac" r="433" ht="15.75" x14ac:dyDescent="0.25">
      <c r="A433" s="195"/>
      <c r="B433" s="196"/>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row>
    <row xmlns:x14ac="http://schemas.microsoft.com/office/spreadsheetml/2009/9/ac" r="434" ht="15.75" x14ac:dyDescent="0.25">
      <c r="A434" s="195"/>
      <c r="B434" s="196"/>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c r="AA434" s="195"/>
    </row>
    <row xmlns:x14ac="http://schemas.microsoft.com/office/spreadsheetml/2009/9/ac" r="435" ht="15.75" x14ac:dyDescent="0.25">
      <c r="A435" s="195"/>
      <c r="B435" s="196"/>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row>
    <row xmlns:x14ac="http://schemas.microsoft.com/office/spreadsheetml/2009/9/ac" r="436" ht="15.75" x14ac:dyDescent="0.25">
      <c r="A436" s="195"/>
      <c r="B436" s="196"/>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c r="AA436" s="195"/>
    </row>
    <row xmlns:x14ac="http://schemas.microsoft.com/office/spreadsheetml/2009/9/ac" r="437" ht="15.75" x14ac:dyDescent="0.25">
      <c r="A437" s="195"/>
      <c r="B437" s="196"/>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c r="AA437" s="195"/>
    </row>
    <row xmlns:x14ac="http://schemas.microsoft.com/office/spreadsheetml/2009/9/ac" r="438" ht="15.75" x14ac:dyDescent="0.25">
      <c r="A438" s="195"/>
      <c r="B438" s="196"/>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c r="AA438" s="195"/>
    </row>
    <row xmlns:x14ac="http://schemas.microsoft.com/office/spreadsheetml/2009/9/ac" r="439" ht="15.75" x14ac:dyDescent="0.25">
      <c r="A439" s="195"/>
      <c r="B439" s="196"/>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row>
    <row xmlns:x14ac="http://schemas.microsoft.com/office/spreadsheetml/2009/9/ac" r="440" ht="15.75" x14ac:dyDescent="0.25">
      <c r="A440" s="195"/>
      <c r="B440" s="196"/>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c r="AA440" s="195"/>
    </row>
    <row xmlns:x14ac="http://schemas.microsoft.com/office/spreadsheetml/2009/9/ac" r="441" ht="15.75" x14ac:dyDescent="0.25">
      <c r="A441" s="195"/>
      <c r="B441" s="196"/>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c r="AA441" s="195"/>
    </row>
    <row xmlns:x14ac="http://schemas.microsoft.com/office/spreadsheetml/2009/9/ac" r="442" ht="15.75" x14ac:dyDescent="0.25">
      <c r="A442" s="195"/>
      <c r="B442" s="196"/>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c r="AA442" s="195"/>
    </row>
    <row xmlns:x14ac="http://schemas.microsoft.com/office/spreadsheetml/2009/9/ac" r="443" ht="15.75" x14ac:dyDescent="0.25">
      <c r="A443" s="195"/>
      <c r="B443" s="196"/>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c r="AA443" s="195"/>
    </row>
    <row xmlns:x14ac="http://schemas.microsoft.com/office/spreadsheetml/2009/9/ac" r="444" ht="15.75" x14ac:dyDescent="0.25">
      <c r="A444" s="195"/>
      <c r="B444" s="196"/>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c r="AA444" s="195"/>
    </row>
    <row xmlns:x14ac="http://schemas.microsoft.com/office/spreadsheetml/2009/9/ac" r="445" ht="15.75" x14ac:dyDescent="0.25">
      <c r="A445" s="195"/>
      <c r="B445" s="196"/>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c r="AA445" s="195"/>
    </row>
    <row xmlns:x14ac="http://schemas.microsoft.com/office/spreadsheetml/2009/9/ac" r="446" ht="15.75" x14ac:dyDescent="0.25">
      <c r="A446" s="195"/>
      <c r="B446" s="196"/>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row>
    <row xmlns:x14ac="http://schemas.microsoft.com/office/spreadsheetml/2009/9/ac" r="447" ht="15.75" x14ac:dyDescent="0.25">
      <c r="A447" s="195"/>
      <c r="B447" s="196"/>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c r="AA447" s="195"/>
    </row>
    <row xmlns:x14ac="http://schemas.microsoft.com/office/spreadsheetml/2009/9/ac" r="448" ht="15.75" x14ac:dyDescent="0.25">
      <c r="A448" s="195"/>
      <c r="B448" s="196"/>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row>
    <row xmlns:x14ac="http://schemas.microsoft.com/office/spreadsheetml/2009/9/ac" r="449" ht="15.75" x14ac:dyDescent="0.25">
      <c r="A449" s="195"/>
      <c r="B449" s="196"/>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c r="AA449" s="195"/>
    </row>
    <row xmlns:x14ac="http://schemas.microsoft.com/office/spreadsheetml/2009/9/ac" r="450" ht="15.75" x14ac:dyDescent="0.25">
      <c r="A450" s="195"/>
      <c r="B450" s="196"/>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c r="AA450" s="195"/>
    </row>
    <row xmlns:x14ac="http://schemas.microsoft.com/office/spreadsheetml/2009/9/ac" r="451" ht="15.75" x14ac:dyDescent="0.25">
      <c r="A451" s="195"/>
      <c r="B451" s="196"/>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c r="AA451" s="195"/>
    </row>
    <row xmlns:x14ac="http://schemas.microsoft.com/office/spreadsheetml/2009/9/ac" r="452" ht="15.75" x14ac:dyDescent="0.25">
      <c r="A452" s="195"/>
      <c r="B452" s="196"/>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c r="AA452" s="195"/>
    </row>
    <row xmlns:x14ac="http://schemas.microsoft.com/office/spreadsheetml/2009/9/ac" r="453" ht="15.75" x14ac:dyDescent="0.25">
      <c r="A453" s="195"/>
      <c r="B453" s="196"/>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c r="AA453" s="195"/>
    </row>
    <row xmlns:x14ac="http://schemas.microsoft.com/office/spreadsheetml/2009/9/ac" r="454" ht="15.75" x14ac:dyDescent="0.25">
      <c r="A454" s="195"/>
      <c r="B454" s="196"/>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c r="AA454" s="195"/>
    </row>
    <row xmlns:x14ac="http://schemas.microsoft.com/office/spreadsheetml/2009/9/ac" r="455" ht="15.75" x14ac:dyDescent="0.25">
      <c r="A455" s="195"/>
      <c r="B455" s="196"/>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c r="AA455" s="195"/>
    </row>
    <row xmlns:x14ac="http://schemas.microsoft.com/office/spreadsheetml/2009/9/ac" r="456" ht="15.75" x14ac:dyDescent="0.25">
      <c r="A456" s="195"/>
      <c r="B456" s="196"/>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c r="AA456" s="195"/>
    </row>
    <row xmlns:x14ac="http://schemas.microsoft.com/office/spreadsheetml/2009/9/ac" r="457" ht="15.75" x14ac:dyDescent="0.25">
      <c r="A457" s="195"/>
      <c r="B457" s="196"/>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c r="AA457" s="195"/>
    </row>
    <row xmlns:x14ac="http://schemas.microsoft.com/office/spreadsheetml/2009/9/ac" r="458" ht="15.75" x14ac:dyDescent="0.25">
      <c r="A458" s="195"/>
      <c r="B458" s="196"/>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c r="AA458" s="195"/>
    </row>
    <row xmlns:x14ac="http://schemas.microsoft.com/office/spreadsheetml/2009/9/ac" r="459" ht="15.75" x14ac:dyDescent="0.25">
      <c r="A459" s="195"/>
      <c r="B459" s="196"/>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c r="AA459" s="195"/>
    </row>
    <row xmlns:x14ac="http://schemas.microsoft.com/office/spreadsheetml/2009/9/ac" r="460" ht="15.75" x14ac:dyDescent="0.25">
      <c r="A460" s="195"/>
      <c r="B460" s="196"/>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c r="AA460" s="195"/>
    </row>
    <row xmlns:x14ac="http://schemas.microsoft.com/office/spreadsheetml/2009/9/ac" r="461" ht="15.75" x14ac:dyDescent="0.25">
      <c r="A461" s="195"/>
      <c r="B461" s="196"/>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c r="AA461" s="195"/>
    </row>
    <row xmlns:x14ac="http://schemas.microsoft.com/office/spreadsheetml/2009/9/ac" r="462" ht="15.75" x14ac:dyDescent="0.25">
      <c r="A462" s="195"/>
      <c r="B462" s="196"/>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c r="AA462" s="195"/>
    </row>
    <row xmlns:x14ac="http://schemas.microsoft.com/office/spreadsheetml/2009/9/ac" r="463" ht="15.75" x14ac:dyDescent="0.25">
      <c r="A463" s="195"/>
      <c r="B463" s="196"/>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c r="AA463" s="195"/>
    </row>
    <row xmlns:x14ac="http://schemas.microsoft.com/office/spreadsheetml/2009/9/ac" r="464" ht="15.75" x14ac:dyDescent="0.25">
      <c r="A464" s="195"/>
      <c r="B464" s="196"/>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c r="AA464" s="195"/>
    </row>
    <row xmlns:x14ac="http://schemas.microsoft.com/office/spreadsheetml/2009/9/ac" r="465" ht="15.75" x14ac:dyDescent="0.25">
      <c r="A465" s="195"/>
      <c r="B465" s="196"/>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c r="AA465" s="195"/>
    </row>
    <row xmlns:x14ac="http://schemas.microsoft.com/office/spreadsheetml/2009/9/ac" r="466" ht="15.75" x14ac:dyDescent="0.25">
      <c r="A466" s="195"/>
      <c r="B466" s="196"/>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c r="AA466" s="195"/>
    </row>
    <row xmlns:x14ac="http://schemas.microsoft.com/office/spreadsheetml/2009/9/ac" r="467" ht="15.75" x14ac:dyDescent="0.25">
      <c r="A467" s="195"/>
      <c r="B467" s="196"/>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c r="AA467" s="195"/>
    </row>
    <row xmlns:x14ac="http://schemas.microsoft.com/office/spreadsheetml/2009/9/ac" r="468" ht="15.75" x14ac:dyDescent="0.25">
      <c r="A468" s="195"/>
      <c r="B468" s="196"/>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c r="AA468" s="195"/>
    </row>
    <row xmlns:x14ac="http://schemas.microsoft.com/office/spreadsheetml/2009/9/ac" r="469" ht="15.75" x14ac:dyDescent="0.25">
      <c r="A469" s="195"/>
      <c r="B469" s="196"/>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c r="AA469" s="195"/>
    </row>
    <row xmlns:x14ac="http://schemas.microsoft.com/office/spreadsheetml/2009/9/ac" r="470" ht="15.75" x14ac:dyDescent="0.25">
      <c r="A470" s="195"/>
      <c r="B470" s="196"/>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c r="AA470" s="195"/>
    </row>
    <row xmlns:x14ac="http://schemas.microsoft.com/office/spreadsheetml/2009/9/ac" r="471" ht="15.75" x14ac:dyDescent="0.25">
      <c r="A471" s="195"/>
      <c r="B471" s="196"/>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c r="AA471" s="195"/>
    </row>
    <row xmlns:x14ac="http://schemas.microsoft.com/office/spreadsheetml/2009/9/ac" r="472" ht="15.75" x14ac:dyDescent="0.25">
      <c r="A472" s="195"/>
      <c r="B472" s="196"/>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c r="AA472" s="195"/>
    </row>
    <row xmlns:x14ac="http://schemas.microsoft.com/office/spreadsheetml/2009/9/ac" r="473" ht="15.75" x14ac:dyDescent="0.25">
      <c r="A473" s="195"/>
      <c r="B473" s="196"/>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c r="AA473" s="195"/>
    </row>
    <row xmlns:x14ac="http://schemas.microsoft.com/office/spreadsheetml/2009/9/ac" r="474" ht="15.75" x14ac:dyDescent="0.25">
      <c r="A474" s="195"/>
      <c r="B474" s="196"/>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c r="AA474" s="195"/>
    </row>
    <row xmlns:x14ac="http://schemas.microsoft.com/office/spreadsheetml/2009/9/ac" r="475" ht="15.75" x14ac:dyDescent="0.25">
      <c r="A475" s="195"/>
      <c r="B475" s="196"/>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c r="AA475" s="195"/>
    </row>
    <row xmlns:x14ac="http://schemas.microsoft.com/office/spreadsheetml/2009/9/ac" r="476" ht="15.75" x14ac:dyDescent="0.25">
      <c r="A476" s="195"/>
      <c r="B476" s="196"/>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c r="AA476" s="195"/>
    </row>
    <row xmlns:x14ac="http://schemas.microsoft.com/office/spreadsheetml/2009/9/ac" r="477" ht="15.75" x14ac:dyDescent="0.25">
      <c r="A477" s="195"/>
      <c r="B477" s="196"/>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row>
    <row xmlns:x14ac="http://schemas.microsoft.com/office/spreadsheetml/2009/9/ac" r="478" ht="15.75" x14ac:dyDescent="0.25">
      <c r="A478" s="195"/>
      <c r="B478" s="196"/>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c r="AA478" s="195"/>
    </row>
    <row xmlns:x14ac="http://schemas.microsoft.com/office/spreadsheetml/2009/9/ac" r="479" ht="15.75" x14ac:dyDescent="0.25">
      <c r="A479" s="195"/>
      <c r="B479" s="196"/>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c r="AA479" s="195"/>
    </row>
    <row xmlns:x14ac="http://schemas.microsoft.com/office/spreadsheetml/2009/9/ac" r="480" ht="15.75" x14ac:dyDescent="0.25">
      <c r="A480" s="195"/>
      <c r="B480" s="196"/>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row>
    <row xmlns:x14ac="http://schemas.microsoft.com/office/spreadsheetml/2009/9/ac" r="481" ht="15.75" x14ac:dyDescent="0.25">
      <c r="A481" s="195"/>
      <c r="B481" s="196"/>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c r="AA481" s="195"/>
    </row>
    <row xmlns:x14ac="http://schemas.microsoft.com/office/spreadsheetml/2009/9/ac" r="482" ht="15.75" x14ac:dyDescent="0.25">
      <c r="A482" s="195"/>
      <c r="B482" s="196"/>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c r="AA482" s="195"/>
    </row>
    <row xmlns:x14ac="http://schemas.microsoft.com/office/spreadsheetml/2009/9/ac" r="483" ht="15.75" x14ac:dyDescent="0.25">
      <c r="A483" s="195"/>
      <c r="B483" s="196"/>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row>
    <row xmlns:x14ac="http://schemas.microsoft.com/office/spreadsheetml/2009/9/ac" r="484" ht="15.75" x14ac:dyDescent="0.25">
      <c r="A484" s="195"/>
      <c r="B484" s="196"/>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c r="AA484" s="195"/>
    </row>
    <row xmlns:x14ac="http://schemas.microsoft.com/office/spreadsheetml/2009/9/ac" r="485" ht="15.75" x14ac:dyDescent="0.25">
      <c r="A485" s="195"/>
      <c r="B485" s="196"/>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c r="AA485" s="195"/>
    </row>
    <row xmlns:x14ac="http://schemas.microsoft.com/office/spreadsheetml/2009/9/ac" r="486" ht="15.75" x14ac:dyDescent="0.25">
      <c r="A486" s="195"/>
      <c r="B486" s="196"/>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row>
    <row xmlns:x14ac="http://schemas.microsoft.com/office/spreadsheetml/2009/9/ac" r="487" ht="15.75" x14ac:dyDescent="0.25">
      <c r="A487" s="195"/>
      <c r="B487" s="196"/>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c r="AA487" s="195"/>
    </row>
    <row xmlns:x14ac="http://schemas.microsoft.com/office/spreadsheetml/2009/9/ac" r="488" ht="15.75" x14ac:dyDescent="0.25">
      <c r="A488" s="195"/>
      <c r="B488" s="196"/>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503BA-15FF-4270-9CA9-A7CAB6D3923C}">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8" customWidth="true"/>
    <col min="2" max="2" width="6.5" style="239" customWidth="true"/>
    <col min="3" max="3" width="14.125" style="240" customWidth="true"/>
    <col min="4" max="4" width="9.75" style="218" customWidth="true"/>
    <col min="5" max="5" width="8" style="241" customWidth="true"/>
    <col min="6" max="6" width="8" style="242" customWidth="true"/>
    <col min="7" max="7" width="8" style="243" customWidth="true"/>
    <col min="8" max="8" width="8" style="244" customWidth="true"/>
    <col min="9" max="9" width="8" style="237" customWidth="true"/>
    <col min="10" max="10" width="8" style="245" customWidth="true"/>
    <col min="11" max="11" width="8" style="246" customWidth="true"/>
    <col min="12" max="12" width="8" style="242" customWidth="true"/>
    <col min="13" max="13" width="8" style="247" customWidth="true"/>
    <col min="14" max="14" width="8" style="248" customWidth="true"/>
    <col min="15" max="19" width="8" style="218" customWidth="true"/>
    <col min="20" max="16384" width="9" style="218"/>
  </cols>
  <sheetData>
    <row xmlns:x14ac="http://schemas.microsoft.com/office/spreadsheetml/2009/9/ac" r="1" ht="20.25" customHeight="true" x14ac:dyDescent="0.2">
      <c r="A1" s="600" t="s">
        <v>390</v>
      </c>
      <c r="B1" s="601"/>
      <c r="C1" s="601"/>
      <c r="D1" s="601"/>
      <c r="E1" s="602" t="s">
        <v>50</v>
      </c>
      <c r="F1" s="603"/>
      <c r="G1" s="603"/>
      <c r="H1" s="603"/>
      <c r="I1" s="604"/>
      <c r="J1" s="605" t="s">
        <v>10</v>
      </c>
      <c r="K1" s="605"/>
      <c r="L1" s="605"/>
      <c r="M1" s="605"/>
      <c r="N1" s="605"/>
      <c r="O1" s="606" t="s">
        <v>11</v>
      </c>
      <c r="P1" s="607"/>
      <c r="Q1" s="607"/>
      <c r="R1" s="607"/>
      <c r="S1" s="608"/>
    </row>
    <row xmlns:x14ac="http://schemas.microsoft.com/office/spreadsheetml/2009/9/ac" r="2" x14ac:dyDescent="0.2">
      <c r="A2" s="601"/>
      <c r="B2" s="601"/>
      <c r="C2" s="601"/>
      <c r="D2" s="601"/>
      <c r="E2" s="219"/>
      <c r="F2" s="220"/>
      <c r="G2" s="249"/>
      <c r="H2" s="221"/>
      <c r="I2" s="250"/>
      <c r="J2" s="222"/>
      <c r="K2" s="220"/>
      <c r="L2" s="251"/>
      <c r="M2" s="221"/>
      <c r="N2" s="252"/>
      <c r="O2" s="219"/>
      <c r="P2" s="220"/>
      <c r="Q2" s="223"/>
      <c r="R2" s="221"/>
      <c r="S2" s="250"/>
    </row>
    <row xmlns:x14ac="http://schemas.microsoft.com/office/spreadsheetml/2009/9/ac" r="3" ht="134.25" customHeight="true" x14ac:dyDescent="0.2">
      <c r="A3" s="224" t="s">
        <v>9</v>
      </c>
      <c r="B3" s="225" t="s">
        <v>4</v>
      </c>
      <c r="C3" s="226" t="s">
        <v>8</v>
      </c>
      <c r="D3" s="227" t="s">
        <v>222</v>
      </c>
      <c r="E3" s="228" t="s">
        <v>25</v>
      </c>
      <c r="F3" s="229" t="s">
        <v>19</v>
      </c>
      <c r="G3" s="253" t="s">
        <v>193</v>
      </c>
      <c r="H3" s="230" t="s">
        <v>200</v>
      </c>
      <c r="I3" s="254" t="s">
        <v>36</v>
      </c>
      <c r="J3" s="231" t="s">
        <v>25</v>
      </c>
      <c r="K3" s="232" t="s">
        <v>19</v>
      </c>
      <c r="L3" s="255" t="s">
        <v>194</v>
      </c>
      <c r="M3" s="230" t="s">
        <v>200</v>
      </c>
      <c r="N3" s="256" t="s">
        <v>36</v>
      </c>
      <c r="O3" s="228" t="s">
        <v>25</v>
      </c>
      <c r="P3" s="229" t="s">
        <v>126</v>
      </c>
      <c r="Q3" s="233" t="s">
        <v>195</v>
      </c>
      <c r="R3" s="230" t="s">
        <v>200</v>
      </c>
      <c r="S3" s="254" t="s">
        <v>36</v>
      </c>
    </row>
    <row xmlns:x14ac="http://schemas.microsoft.com/office/spreadsheetml/2009/9/ac" r="4" x14ac:dyDescent="0.2">
      <c r="A4" s="363" t="str">
        <f>IF(ISBLANK(Regressions!A14), " ", Regressions!A14)</f>
        <v>State of Palestine</v>
      </c>
      <c r="B4" s="364">
        <f>IF(ISBLANK(Regressions!B14), " ", Regressions!B14)</f>
        <v>2000</v>
      </c>
      <c r="C4" s="234" t="str">
        <f>IF(ISBLANK(Regressions!C14), " ", Regressions!C14)</f>
        <v>National</v>
      </c>
      <c r="D4" s="365">
        <f>IF(ISBLANK(Regressions!D14), " ", Regressions!D14)</f>
        <v>1239659</v>
      </c>
      <c r="E4" s="235">
        <f>IF(ISNUMBER(Regressions!E14),ROUND(Regressions!E14, 1), NA())</f>
        <v>100</v>
      </c>
      <c r="F4" s="366">
        <f>IF(ISNUMBER(Regressions!F14),ROUND(Regressions!F14, 1), NA())</f>
        <v>91.8</v>
      </c>
      <c r="G4" s="257" t="e">
        <f>IF(ISNUMBER(Regressions!G14),ROUND(Regressions!G14, 1), NA())</f>
        <v>#N/A</v>
      </c>
      <c r="H4" s="367" t="e">
        <f>IF(ISNUMBER(Regressions!H14),ROUND(Regressions!H14, 1), NA())</f>
        <v>#N/A</v>
      </c>
      <c r="I4" s="258">
        <f>IF(ISNUMBER(Regressions!I14),ROUND(Regressions!I14, 1), NA())</f>
        <v>8.1999999999999993</v>
      </c>
      <c r="J4" s="368">
        <f>IF(ISNUMBER(Regressions!K14),ROUND(Regressions!K14, 1), NA())</f>
        <v>100</v>
      </c>
      <c r="K4" s="366">
        <f>IF(ISNUMBER(Regressions!L14),ROUND(Regressions!L14, 1), NA())</f>
        <v>100</v>
      </c>
      <c r="L4" s="259" t="e">
        <f>IF(ISNUMBER(Regressions!M14),ROUND(Regressions!M14, 1), NA())</f>
        <v>#N/A</v>
      </c>
      <c r="M4" s="367" t="e">
        <f>IF(ISNUMBER(Regressions!N14),ROUND(Regressions!N14, 1), NA())</f>
        <v>#N/A</v>
      </c>
      <c r="N4" s="258">
        <f>IF(ISNUMBER(Regressions!O14),ROUND(Regressions!O14, 1), NA())</f>
        <v>0</v>
      </c>
      <c r="O4" s="368" t="e">
        <f>IF(ISNUMBER(Regressions!Q14),ROUND(Regressions!Q14, 1), NA())</f>
        <v>#N/A</v>
      </c>
      <c r="P4" s="366" t="e">
        <f>IF(ISNUMBER(Regressions!R14),ROUND(Regressions!R14, 1), NA())</f>
        <v>#N/A</v>
      </c>
      <c r="Q4" s="236" t="e">
        <f>IF(ISNUMBER(Regressions!S14),ROUND(Regressions!S14, 1), NA())</f>
        <v>#N/A</v>
      </c>
      <c r="R4" s="367" t="e">
        <f>IF(ISNUMBER(Regressions!T14),ROUND(Regressions!T14, 1), NA())</f>
        <v>#N/A</v>
      </c>
      <c r="S4" s="258" t="e">
        <f>IF(ISNUMBER(Regressions!U14),ROUND(Regressions!U14, 1), NA())</f>
        <v>#N/A</v>
      </c>
    </row>
    <row xmlns:x14ac="http://schemas.microsoft.com/office/spreadsheetml/2009/9/ac" r="5" x14ac:dyDescent="0.2">
      <c r="A5" s="363" t="str">
        <f>IF(ISBLANK(Regressions!A15), " ", Regressions!A15)</f>
        <v>State of Palestine</v>
      </c>
      <c r="B5" s="364">
        <f>IF(ISBLANK(Regressions!B15), " ", Regressions!B15)</f>
        <v>2001</v>
      </c>
      <c r="C5" s="369" t="str">
        <f>IF(ISBLANK(Regressions!C15), " ", Regressions!C15)</f>
        <v>National</v>
      </c>
      <c r="D5" s="365">
        <f>IF(ISBLANK(Regressions!D15), " ", Regressions!D15)</f>
        <v>1276853</v>
      </c>
      <c r="E5" s="235">
        <f>IF(ISNUMBER(Regressions!E15),ROUND(Regressions!E15, 1), NA())</f>
        <v>100</v>
      </c>
      <c r="F5" s="366">
        <f>IF(ISNUMBER(Regressions!F15),ROUND(Regressions!F15, 1), NA())</f>
        <v>92.2</v>
      </c>
      <c r="G5" s="257" t="e">
        <f>IF(ISNUMBER(Regressions!G15),ROUND(Regressions!G15, 1), NA())</f>
        <v>#N/A</v>
      </c>
      <c r="H5" s="367" t="e">
        <f>IF(ISNUMBER(Regressions!H15),ROUND(Regressions!H15, 1), NA())</f>
        <v>#N/A</v>
      </c>
      <c r="I5" s="258">
        <f>IF(ISNUMBER(Regressions!I15),ROUND(Regressions!I15, 1), NA())</f>
        <v>7.8</v>
      </c>
      <c r="J5" s="368">
        <f>IF(ISNUMBER(Regressions!K15),ROUND(Regressions!K15, 1), NA())</f>
        <v>100</v>
      </c>
      <c r="K5" s="366">
        <f>IF(ISNUMBER(Regressions!L15),ROUND(Regressions!L15, 1), NA())</f>
        <v>100</v>
      </c>
      <c r="L5" s="259" t="e">
        <f>IF(ISNUMBER(Regressions!M15),ROUND(Regressions!M15, 1), NA())</f>
        <v>#N/A</v>
      </c>
      <c r="M5" s="367" t="e">
        <f>IF(ISNUMBER(Regressions!N15),ROUND(Regressions!N15, 1), NA())</f>
        <v>#N/A</v>
      </c>
      <c r="N5" s="258">
        <f>IF(ISNUMBER(Regressions!O15),ROUND(Regressions!O15, 1), NA())</f>
        <v>0</v>
      </c>
      <c r="O5" s="368" t="e">
        <f>IF(ISNUMBER(Regressions!Q15),ROUND(Regressions!Q15, 1), NA())</f>
        <v>#N/A</v>
      </c>
      <c r="P5" s="366" t="e">
        <f>IF(ISNUMBER(Regressions!R15),ROUND(Regressions!R15, 1), NA())</f>
        <v>#N/A</v>
      </c>
      <c r="Q5" s="236" t="e">
        <f>IF(ISNUMBER(Regressions!S15),ROUND(Regressions!S15, 1), NA())</f>
        <v>#N/A</v>
      </c>
      <c r="R5" s="367" t="e">
        <f>IF(ISNUMBER(Regressions!T15),ROUND(Regressions!T15, 1), NA())</f>
        <v>#N/A</v>
      </c>
      <c r="S5" s="258" t="e">
        <f>IF(ISNUMBER(Regressions!U15),ROUND(Regressions!U15, 1), NA())</f>
        <v>#N/A</v>
      </c>
      <c r="T5" s="237"/>
      <c r="U5" s="237"/>
      <c r="V5" s="237"/>
      <c r="W5" s="237"/>
      <c r="X5" s="237"/>
      <c r="Y5" s="237"/>
      <c r="Z5" s="237"/>
      <c r="AA5" s="237"/>
    </row>
    <row xmlns:x14ac="http://schemas.microsoft.com/office/spreadsheetml/2009/9/ac" r="6" x14ac:dyDescent="0.2">
      <c r="A6" s="363" t="str">
        <f>IF(ISBLANK(Regressions!A16), " ", Regressions!A16)</f>
        <v>State of Palestine</v>
      </c>
      <c r="B6" s="364">
        <f>IF(ISBLANK(Regressions!B16), " ", Regressions!B16)</f>
        <v>2002</v>
      </c>
      <c r="C6" s="369" t="str">
        <f>IF(ISBLANK(Regressions!C16), " ", Regressions!C16)</f>
        <v>National</v>
      </c>
      <c r="D6" s="365">
        <f>IF(ISBLANK(Regressions!D16), " ", Regressions!D16)</f>
        <v>1307365</v>
      </c>
      <c r="E6" s="235">
        <f>IF(ISNUMBER(Regressions!E16),ROUND(Regressions!E16, 1), NA())</f>
        <v>100</v>
      </c>
      <c r="F6" s="366">
        <f>IF(ISNUMBER(Regressions!F16),ROUND(Regressions!F16, 1), NA())</f>
        <v>92.6</v>
      </c>
      <c r="G6" s="257" t="e">
        <f>IF(ISNUMBER(Regressions!G16),ROUND(Regressions!G16, 1), NA())</f>
        <v>#N/A</v>
      </c>
      <c r="H6" s="367" t="e">
        <f>IF(ISNUMBER(Regressions!H16),ROUND(Regressions!H16, 1), NA())</f>
        <v>#N/A</v>
      </c>
      <c r="I6" s="258">
        <f>IF(ISNUMBER(Regressions!I16),ROUND(Regressions!I16, 1), NA())</f>
        <v>7.4</v>
      </c>
      <c r="J6" s="368">
        <f>IF(ISNUMBER(Regressions!K16),ROUND(Regressions!K16, 1), NA())</f>
        <v>100</v>
      </c>
      <c r="K6" s="366">
        <f>IF(ISNUMBER(Regressions!L16),ROUND(Regressions!L16, 1), NA())</f>
        <v>100</v>
      </c>
      <c r="L6" s="259" t="e">
        <f>IF(ISNUMBER(Regressions!M16),ROUND(Regressions!M16, 1), NA())</f>
        <v>#N/A</v>
      </c>
      <c r="M6" s="367" t="e">
        <f>IF(ISNUMBER(Regressions!N16),ROUND(Regressions!N16, 1), NA())</f>
        <v>#N/A</v>
      </c>
      <c r="N6" s="258">
        <f>IF(ISNUMBER(Regressions!O16),ROUND(Regressions!O16, 1), NA())</f>
        <v>0</v>
      </c>
      <c r="O6" s="368" t="e">
        <f>IF(ISNUMBER(Regressions!Q16),ROUND(Regressions!Q16, 1), NA())</f>
        <v>#N/A</v>
      </c>
      <c r="P6" s="366" t="e">
        <f>IF(ISNUMBER(Regressions!R16),ROUND(Regressions!R16, 1), NA())</f>
        <v>#N/A</v>
      </c>
      <c r="Q6" s="236" t="e">
        <f>IF(ISNUMBER(Regressions!S16),ROUND(Regressions!S16, 1), NA())</f>
        <v>#N/A</v>
      </c>
      <c r="R6" s="367" t="e">
        <f>IF(ISNUMBER(Regressions!T16),ROUND(Regressions!T16, 1), NA())</f>
        <v>#N/A</v>
      </c>
      <c r="S6" s="258" t="e">
        <f>IF(ISNUMBER(Regressions!U16),ROUND(Regressions!U16, 1), NA())</f>
        <v>#N/A</v>
      </c>
      <c r="T6" s="237"/>
      <c r="U6" s="237"/>
      <c r="V6" s="237"/>
      <c r="W6" s="237"/>
      <c r="X6" s="237"/>
      <c r="Y6" s="237"/>
      <c r="Z6" s="237"/>
      <c r="AA6" s="237"/>
    </row>
    <row xmlns:x14ac="http://schemas.microsoft.com/office/spreadsheetml/2009/9/ac" r="7" x14ac:dyDescent="0.2">
      <c r="A7" s="363" t="str">
        <f>IF(ISBLANK(Regressions!A17), " ", Regressions!A17)</f>
        <v>State of Palestine</v>
      </c>
      <c r="B7" s="364">
        <f>IF(ISBLANK(Regressions!B17), " ", Regressions!B17)</f>
        <v>2003</v>
      </c>
      <c r="C7" s="369" t="str">
        <f>IF(ISBLANK(Regressions!C17), " ", Regressions!C17)</f>
        <v>National</v>
      </c>
      <c r="D7" s="365">
        <f>IF(ISBLANK(Regressions!D17), " ", Regressions!D17)</f>
        <v>1333645</v>
      </c>
      <c r="E7" s="235">
        <f>IF(ISNUMBER(Regressions!E17),ROUND(Regressions!E17, 1), NA())</f>
        <v>100</v>
      </c>
      <c r="F7" s="366">
        <f>IF(ISNUMBER(Regressions!F17),ROUND(Regressions!F17, 1), NA())</f>
        <v>92.9</v>
      </c>
      <c r="G7" s="257" t="e">
        <f>IF(ISNUMBER(Regressions!G17),ROUND(Regressions!G17, 1), NA())</f>
        <v>#N/A</v>
      </c>
      <c r="H7" s="367" t="e">
        <f>IF(ISNUMBER(Regressions!H17),ROUND(Regressions!H17, 1), NA())</f>
        <v>#N/A</v>
      </c>
      <c r="I7" s="258">
        <f>IF(ISNUMBER(Regressions!I17),ROUND(Regressions!I17, 1), NA())</f>
        <v>7.1</v>
      </c>
      <c r="J7" s="368">
        <f>IF(ISNUMBER(Regressions!K17),ROUND(Regressions!K17, 1), NA())</f>
        <v>100</v>
      </c>
      <c r="K7" s="366">
        <f>IF(ISNUMBER(Regressions!L17),ROUND(Regressions!L17, 1), NA())</f>
        <v>100</v>
      </c>
      <c r="L7" s="259" t="e">
        <f>IF(ISNUMBER(Regressions!M17),ROUND(Regressions!M17, 1), NA())</f>
        <v>#N/A</v>
      </c>
      <c r="M7" s="367" t="e">
        <f>IF(ISNUMBER(Regressions!N17),ROUND(Regressions!N17, 1), NA())</f>
        <v>#N/A</v>
      </c>
      <c r="N7" s="258">
        <f>IF(ISNUMBER(Regressions!O17),ROUND(Regressions!O17, 1), NA())</f>
        <v>0</v>
      </c>
      <c r="O7" s="368" t="e">
        <f>IF(ISNUMBER(Regressions!Q17),ROUND(Regressions!Q17, 1), NA())</f>
        <v>#N/A</v>
      </c>
      <c r="P7" s="366" t="e">
        <f>IF(ISNUMBER(Regressions!R17),ROUND(Regressions!R17, 1), NA())</f>
        <v>#N/A</v>
      </c>
      <c r="Q7" s="236" t="e">
        <f>IF(ISNUMBER(Regressions!S17),ROUND(Regressions!S17, 1), NA())</f>
        <v>#N/A</v>
      </c>
      <c r="R7" s="367" t="e">
        <f>IF(ISNUMBER(Regressions!T17),ROUND(Regressions!T17, 1), NA())</f>
        <v>#N/A</v>
      </c>
      <c r="S7" s="258" t="e">
        <f>IF(ISNUMBER(Regressions!U17),ROUND(Regressions!U17, 1), NA())</f>
        <v>#N/A</v>
      </c>
      <c r="T7" s="237"/>
      <c r="U7" s="237"/>
      <c r="V7" s="237"/>
      <c r="W7" s="237"/>
      <c r="X7" s="237"/>
      <c r="Y7" s="237"/>
      <c r="Z7" s="237"/>
      <c r="AA7" s="237"/>
    </row>
    <row xmlns:x14ac="http://schemas.microsoft.com/office/spreadsheetml/2009/9/ac" r="8" x14ac:dyDescent="0.2">
      <c r="A8" s="363" t="str">
        <f>IF(ISBLANK(Regressions!A18), " ", Regressions!A18)</f>
        <v>State of Palestine</v>
      </c>
      <c r="B8" s="364">
        <f>IF(ISBLANK(Regressions!B18), " ", Regressions!B18)</f>
        <v>2004</v>
      </c>
      <c r="C8" s="369" t="str">
        <f>IF(ISBLANK(Regressions!C18), " ", Regressions!C18)</f>
        <v>National</v>
      </c>
      <c r="D8" s="365">
        <f>IF(ISBLANK(Regressions!D18), " ", Regressions!D18)</f>
        <v>1358271</v>
      </c>
      <c r="E8" s="235">
        <f>IF(ISNUMBER(Regressions!E18),ROUND(Regressions!E18, 1), NA())</f>
        <v>100</v>
      </c>
      <c r="F8" s="366">
        <f>IF(ISNUMBER(Regressions!F18),ROUND(Regressions!F18, 1), NA())</f>
        <v>93.3</v>
      </c>
      <c r="G8" s="257" t="e">
        <f>IF(ISNUMBER(Regressions!G18),ROUND(Regressions!G18, 1), NA())</f>
        <v>#N/A</v>
      </c>
      <c r="H8" s="367" t="e">
        <f>IF(ISNUMBER(Regressions!H18),ROUND(Regressions!H18, 1), NA())</f>
        <v>#N/A</v>
      </c>
      <c r="I8" s="258">
        <f>IF(ISNUMBER(Regressions!I18),ROUND(Regressions!I18, 1), NA())</f>
        <v>6.7</v>
      </c>
      <c r="J8" s="368">
        <f>IF(ISNUMBER(Regressions!K18),ROUND(Regressions!K18, 1), NA())</f>
        <v>100</v>
      </c>
      <c r="K8" s="366">
        <f>IF(ISNUMBER(Regressions!L18),ROUND(Regressions!L18, 1), NA())</f>
        <v>100</v>
      </c>
      <c r="L8" s="259" t="e">
        <f>IF(ISNUMBER(Regressions!M18),ROUND(Regressions!M18, 1), NA())</f>
        <v>#N/A</v>
      </c>
      <c r="M8" s="367" t="e">
        <f>IF(ISNUMBER(Regressions!N18),ROUND(Regressions!N18, 1), NA())</f>
        <v>#N/A</v>
      </c>
      <c r="N8" s="258">
        <f>IF(ISNUMBER(Regressions!O18),ROUND(Regressions!O18, 1), NA())</f>
        <v>0</v>
      </c>
      <c r="O8" s="368" t="e">
        <f>IF(ISNUMBER(Regressions!Q18),ROUND(Regressions!Q18, 1), NA())</f>
        <v>#N/A</v>
      </c>
      <c r="P8" s="366" t="e">
        <f>IF(ISNUMBER(Regressions!R18),ROUND(Regressions!R18, 1), NA())</f>
        <v>#N/A</v>
      </c>
      <c r="Q8" s="236" t="e">
        <f>IF(ISNUMBER(Regressions!S18),ROUND(Regressions!S18, 1), NA())</f>
        <v>#N/A</v>
      </c>
      <c r="R8" s="367" t="e">
        <f>IF(ISNUMBER(Regressions!T18),ROUND(Regressions!T18, 1), NA())</f>
        <v>#N/A</v>
      </c>
      <c r="S8" s="258" t="e">
        <f>IF(ISNUMBER(Regressions!U18),ROUND(Regressions!U18, 1), NA())</f>
        <v>#N/A</v>
      </c>
      <c r="T8" s="237"/>
      <c r="U8" s="237"/>
      <c r="V8" s="237"/>
      <c r="W8" s="237"/>
      <c r="X8" s="237"/>
      <c r="Y8" s="237"/>
      <c r="Z8" s="237"/>
      <c r="AA8" s="237"/>
    </row>
    <row xmlns:x14ac="http://schemas.microsoft.com/office/spreadsheetml/2009/9/ac" r="9" x14ac:dyDescent="0.2">
      <c r="A9" s="363" t="str">
        <f>IF(ISBLANK(Regressions!A19), " ", Regressions!A19)</f>
        <v>State of Palestine</v>
      </c>
      <c r="B9" s="364">
        <f>IF(ISBLANK(Regressions!B19), " ", Regressions!B19)</f>
        <v>2005</v>
      </c>
      <c r="C9" s="369" t="str">
        <f>IF(ISBLANK(Regressions!C19), " ", Regressions!C19)</f>
        <v>National</v>
      </c>
      <c r="D9" s="365">
        <f>IF(ISBLANK(Regressions!D19), " ", Regressions!D19)</f>
        <v>1381872</v>
      </c>
      <c r="E9" s="235">
        <f>IF(ISNUMBER(Regressions!E19),ROUND(Regressions!E19, 1), NA())</f>
        <v>100</v>
      </c>
      <c r="F9" s="366">
        <f>IF(ISNUMBER(Regressions!F19),ROUND(Regressions!F19, 1), NA())</f>
        <v>93.7</v>
      </c>
      <c r="G9" s="257">
        <f>IF(ISNUMBER(Regressions!G19),ROUND(Regressions!G19, 1), NA())</f>
        <v>91.1</v>
      </c>
      <c r="H9" s="367">
        <f>IF(ISNUMBER(Regressions!H19),ROUND(Regressions!H19, 1), NA())</f>
        <v>2.6</v>
      </c>
      <c r="I9" s="258">
        <f>IF(ISNUMBER(Regressions!I19),ROUND(Regressions!I19, 1), NA())</f>
        <v>6.3</v>
      </c>
      <c r="J9" s="368">
        <f>IF(ISNUMBER(Regressions!K19),ROUND(Regressions!K19, 1), NA())</f>
        <v>100</v>
      </c>
      <c r="K9" s="366">
        <f>IF(ISNUMBER(Regressions!L19),ROUND(Regressions!L19, 1), NA())</f>
        <v>100</v>
      </c>
      <c r="L9" s="259">
        <f>IF(ISNUMBER(Regressions!M19),ROUND(Regressions!M19, 1), NA())</f>
        <v>92.5</v>
      </c>
      <c r="M9" s="367">
        <f>IF(ISNUMBER(Regressions!N19),ROUND(Regressions!N19, 1), NA())</f>
        <v>7.5</v>
      </c>
      <c r="N9" s="258">
        <f>IF(ISNUMBER(Regressions!O19),ROUND(Regressions!O19, 1), NA())</f>
        <v>0</v>
      </c>
      <c r="O9" s="368">
        <f>IF(ISNUMBER(Regressions!Q19),ROUND(Regressions!Q19, 1), NA())</f>
        <v>95.8</v>
      </c>
      <c r="P9" s="366">
        <f>IF(ISNUMBER(Regressions!R19),ROUND(Regressions!R19, 1), NA())</f>
        <v>95.8</v>
      </c>
      <c r="Q9" s="236">
        <f>IF(ISNUMBER(Regressions!S19),ROUND(Regressions!S19, 1), NA())</f>
        <v>40.6</v>
      </c>
      <c r="R9" s="367">
        <f>IF(ISNUMBER(Regressions!T19),ROUND(Regressions!T19, 1), NA())</f>
        <v>55.2</v>
      </c>
      <c r="S9" s="258">
        <f>IF(ISNUMBER(Regressions!U19),ROUND(Regressions!U19, 1), NA())</f>
        <v>4.2</v>
      </c>
    </row>
    <row xmlns:x14ac="http://schemas.microsoft.com/office/spreadsheetml/2009/9/ac" r="10" x14ac:dyDescent="0.2">
      <c r="A10" s="363" t="str">
        <f>IF(ISBLANK(Regressions!A20), " ", Regressions!A20)</f>
        <v>State of Palestine</v>
      </c>
      <c r="B10" s="364">
        <f>IF(ISBLANK(Regressions!B20), " ", Regressions!B20)</f>
        <v>2006</v>
      </c>
      <c r="C10" s="369" t="str">
        <f>IF(ISBLANK(Regressions!C20), " ", Regressions!C20)</f>
        <v>National</v>
      </c>
      <c r="D10" s="365">
        <f>IF(ISBLANK(Regressions!D20), " ", Regressions!D20)</f>
        <v>1405209</v>
      </c>
      <c r="E10" s="235">
        <f>IF(ISNUMBER(Regressions!E20),ROUND(Regressions!E20, 1), NA())</f>
        <v>100</v>
      </c>
      <c r="F10" s="366">
        <f>IF(ISNUMBER(Regressions!F20),ROUND(Regressions!F20, 1), NA())</f>
        <v>94.1</v>
      </c>
      <c r="G10" s="257">
        <f>IF(ISNUMBER(Regressions!G20),ROUND(Regressions!G20, 1), NA())</f>
        <v>91.1</v>
      </c>
      <c r="H10" s="367">
        <f>IF(ISNUMBER(Regressions!H20),ROUND(Regressions!H20, 1), NA())</f>
        <v>3</v>
      </c>
      <c r="I10" s="258">
        <f>IF(ISNUMBER(Regressions!I20),ROUND(Regressions!I20, 1), NA())</f>
        <v>5.9</v>
      </c>
      <c r="J10" s="368">
        <f>IF(ISNUMBER(Regressions!K20),ROUND(Regressions!K20, 1), NA())</f>
        <v>100</v>
      </c>
      <c r="K10" s="366">
        <f>IF(ISNUMBER(Regressions!L20),ROUND(Regressions!L20, 1), NA())</f>
        <v>100</v>
      </c>
      <c r="L10" s="259">
        <f>IF(ISNUMBER(Regressions!M20),ROUND(Regressions!M20, 1), NA())</f>
        <v>92.5</v>
      </c>
      <c r="M10" s="367">
        <f>IF(ISNUMBER(Regressions!N20),ROUND(Regressions!N20, 1), NA())</f>
        <v>7.4</v>
      </c>
      <c r="N10" s="258">
        <f>IF(ISNUMBER(Regressions!O20),ROUND(Regressions!O20, 1), NA())</f>
        <v>0</v>
      </c>
      <c r="O10" s="368">
        <f>IF(ISNUMBER(Regressions!Q20),ROUND(Regressions!Q20, 1), NA())</f>
        <v>95.8</v>
      </c>
      <c r="P10" s="366">
        <f>IF(ISNUMBER(Regressions!R20),ROUND(Regressions!R20, 1), NA())</f>
        <v>95.8</v>
      </c>
      <c r="Q10" s="236">
        <f>IF(ISNUMBER(Regressions!S20),ROUND(Regressions!S20, 1), NA())</f>
        <v>40.6</v>
      </c>
      <c r="R10" s="367">
        <f>IF(ISNUMBER(Regressions!T20),ROUND(Regressions!T20, 1), NA())</f>
        <v>55.2</v>
      </c>
      <c r="S10" s="258">
        <f>IF(ISNUMBER(Regressions!U20),ROUND(Regressions!U20, 1), NA())</f>
        <v>4.2</v>
      </c>
    </row>
    <row xmlns:x14ac="http://schemas.microsoft.com/office/spreadsheetml/2009/9/ac" r="11" x14ac:dyDescent="0.2">
      <c r="A11" s="363" t="str">
        <f>IF(ISBLANK(Regressions!A21), " ", Regressions!A21)</f>
        <v>State of Palestine</v>
      </c>
      <c r="B11" s="364">
        <f>IF(ISBLANK(Regressions!B21), " ", Regressions!B21)</f>
        <v>2007</v>
      </c>
      <c r="C11" s="369" t="str">
        <f>IF(ISBLANK(Regressions!C21), " ", Regressions!C21)</f>
        <v>National</v>
      </c>
      <c r="D11" s="365">
        <f>IF(ISBLANK(Regressions!D21), " ", Regressions!D21)</f>
        <v>1428363</v>
      </c>
      <c r="E11" s="235">
        <f>IF(ISNUMBER(Regressions!E21),ROUND(Regressions!E21, 1), NA())</f>
        <v>100</v>
      </c>
      <c r="F11" s="366">
        <f>IF(ISNUMBER(Regressions!F21),ROUND(Regressions!F21, 1), NA())</f>
        <v>94.4</v>
      </c>
      <c r="G11" s="257">
        <f>IF(ISNUMBER(Regressions!G21),ROUND(Regressions!G21, 1), NA())</f>
        <v>91.1</v>
      </c>
      <c r="H11" s="367">
        <f>IF(ISNUMBER(Regressions!H21),ROUND(Regressions!H21, 1), NA())</f>
        <v>3.4</v>
      </c>
      <c r="I11" s="258">
        <f>IF(ISNUMBER(Regressions!I21),ROUND(Regressions!I21, 1), NA())</f>
        <v>5.6</v>
      </c>
      <c r="J11" s="368">
        <f>IF(ISNUMBER(Regressions!K21),ROUND(Regressions!K21, 1), NA())</f>
        <v>100</v>
      </c>
      <c r="K11" s="366">
        <f>IF(ISNUMBER(Regressions!L21),ROUND(Regressions!L21, 1), NA())</f>
        <v>100</v>
      </c>
      <c r="L11" s="259">
        <f>IF(ISNUMBER(Regressions!M21),ROUND(Regressions!M21, 1), NA())</f>
        <v>92.5</v>
      </c>
      <c r="M11" s="367">
        <f>IF(ISNUMBER(Regressions!N21),ROUND(Regressions!N21, 1), NA())</f>
        <v>7.4</v>
      </c>
      <c r="N11" s="258">
        <f>IF(ISNUMBER(Regressions!O21),ROUND(Regressions!O21, 1), NA())</f>
        <v>0</v>
      </c>
      <c r="O11" s="368">
        <f>IF(ISNUMBER(Regressions!Q21),ROUND(Regressions!Q21, 1), NA())</f>
        <v>95.8</v>
      </c>
      <c r="P11" s="366">
        <f>IF(ISNUMBER(Regressions!R21),ROUND(Regressions!R21, 1), NA())</f>
        <v>95.8</v>
      </c>
      <c r="Q11" s="236">
        <f>IF(ISNUMBER(Regressions!S21),ROUND(Regressions!S21, 1), NA())</f>
        <v>40.6</v>
      </c>
      <c r="R11" s="367">
        <f>IF(ISNUMBER(Regressions!T21),ROUND(Regressions!T21, 1), NA())</f>
        <v>55.2</v>
      </c>
      <c r="S11" s="258">
        <f>IF(ISNUMBER(Regressions!U21),ROUND(Regressions!U21, 1), NA())</f>
        <v>4.2</v>
      </c>
    </row>
    <row xmlns:x14ac="http://schemas.microsoft.com/office/spreadsheetml/2009/9/ac" r="12" x14ac:dyDescent="0.2">
      <c r="A12" s="363" t="str">
        <f>IF(ISBLANK(Regressions!A22), " ", Regressions!A22)</f>
        <v>State of Palestine</v>
      </c>
      <c r="B12" s="364">
        <f>IF(ISBLANK(Regressions!B22), " ", Regressions!B22)</f>
        <v>2008</v>
      </c>
      <c r="C12" s="369" t="str">
        <f>IF(ISBLANK(Regressions!C22), " ", Regressions!C22)</f>
        <v>National</v>
      </c>
      <c r="D12" s="365">
        <f>IF(ISBLANK(Regressions!D22), " ", Regressions!D22)</f>
        <v>1449478</v>
      </c>
      <c r="E12" s="235">
        <f>IF(ISNUMBER(Regressions!E22),ROUND(Regressions!E22, 1), NA())</f>
        <v>100</v>
      </c>
      <c r="F12" s="366">
        <f>IF(ISNUMBER(Regressions!F22),ROUND(Regressions!F22, 1), NA())</f>
        <v>94.8</v>
      </c>
      <c r="G12" s="257">
        <f>IF(ISNUMBER(Regressions!G22),ROUND(Regressions!G22, 1), NA())</f>
        <v>91.1</v>
      </c>
      <c r="H12" s="367">
        <f>IF(ISNUMBER(Regressions!H22),ROUND(Regressions!H22, 1), NA())</f>
        <v>3.7</v>
      </c>
      <c r="I12" s="258">
        <f>IF(ISNUMBER(Regressions!I22),ROUND(Regressions!I22, 1), NA())</f>
        <v>5.2</v>
      </c>
      <c r="J12" s="368">
        <f>IF(ISNUMBER(Regressions!K22),ROUND(Regressions!K22, 1), NA())</f>
        <v>100</v>
      </c>
      <c r="K12" s="366">
        <f>IF(ISNUMBER(Regressions!L22),ROUND(Regressions!L22, 1), NA())</f>
        <v>99.9</v>
      </c>
      <c r="L12" s="259">
        <f>IF(ISNUMBER(Regressions!M22),ROUND(Regressions!M22, 1), NA())</f>
        <v>92.5</v>
      </c>
      <c r="M12" s="367">
        <f>IF(ISNUMBER(Regressions!N22),ROUND(Regressions!N22, 1), NA())</f>
        <v>7.4</v>
      </c>
      <c r="N12" s="258">
        <f>IF(ISNUMBER(Regressions!O22),ROUND(Regressions!O22, 1), NA())</f>
        <v>0.1</v>
      </c>
      <c r="O12" s="368">
        <f>IF(ISNUMBER(Regressions!Q22),ROUND(Regressions!Q22, 1), NA())</f>
        <v>95.8</v>
      </c>
      <c r="P12" s="366">
        <f>IF(ISNUMBER(Regressions!R22),ROUND(Regressions!R22, 1), NA())</f>
        <v>95.8</v>
      </c>
      <c r="Q12" s="236">
        <f>IF(ISNUMBER(Regressions!S22),ROUND(Regressions!S22, 1), NA())</f>
        <v>40.6</v>
      </c>
      <c r="R12" s="367">
        <f>IF(ISNUMBER(Regressions!T22),ROUND(Regressions!T22, 1), NA())</f>
        <v>55.2</v>
      </c>
      <c r="S12" s="258">
        <f>IF(ISNUMBER(Regressions!U22),ROUND(Regressions!U22, 1), NA())</f>
        <v>4.2</v>
      </c>
    </row>
    <row xmlns:x14ac="http://schemas.microsoft.com/office/spreadsheetml/2009/9/ac" r="13" x14ac:dyDescent="0.2">
      <c r="A13" s="363" t="str">
        <f>IF(ISBLANK(Regressions!A23), " ", Regressions!A23)</f>
        <v>State of Palestine</v>
      </c>
      <c r="B13" s="364">
        <f>IF(ISBLANK(Regressions!B23), " ", Regressions!B23)</f>
        <v>2009</v>
      </c>
      <c r="C13" s="369" t="str">
        <f>IF(ISBLANK(Regressions!C23), " ", Regressions!C23)</f>
        <v>National</v>
      </c>
      <c r="D13" s="365">
        <f>IF(ISBLANK(Regressions!D23), " ", Regressions!D23)</f>
        <v>1465532</v>
      </c>
      <c r="E13" s="235">
        <f>IF(ISNUMBER(Regressions!E23),ROUND(Regressions!E23, 1), NA())</f>
        <v>100</v>
      </c>
      <c r="F13" s="366">
        <f>IF(ISNUMBER(Regressions!F23),ROUND(Regressions!F23, 1), NA())</f>
        <v>95.2</v>
      </c>
      <c r="G13" s="257">
        <f>IF(ISNUMBER(Regressions!G23),ROUND(Regressions!G23, 1), NA())</f>
        <v>91.1</v>
      </c>
      <c r="H13" s="367">
        <f>IF(ISNUMBER(Regressions!H23),ROUND(Regressions!H23, 1), NA())</f>
        <v>4.0999999999999996</v>
      </c>
      <c r="I13" s="258">
        <f>IF(ISNUMBER(Regressions!I23),ROUND(Regressions!I23, 1), NA())</f>
        <v>4.8</v>
      </c>
      <c r="J13" s="368">
        <f>IF(ISNUMBER(Regressions!K23),ROUND(Regressions!K23, 1), NA())</f>
        <v>100</v>
      </c>
      <c r="K13" s="366">
        <f>IF(ISNUMBER(Regressions!L23),ROUND(Regressions!L23, 1), NA())</f>
        <v>99.9</v>
      </c>
      <c r="L13" s="259">
        <f>IF(ISNUMBER(Regressions!M23),ROUND(Regressions!M23, 1), NA())</f>
        <v>92.5</v>
      </c>
      <c r="M13" s="367">
        <f>IF(ISNUMBER(Regressions!N23),ROUND(Regressions!N23, 1), NA())</f>
        <v>7.4</v>
      </c>
      <c r="N13" s="258">
        <f>IF(ISNUMBER(Regressions!O23),ROUND(Regressions!O23, 1), NA())</f>
        <v>0.1</v>
      </c>
      <c r="O13" s="368">
        <f>IF(ISNUMBER(Regressions!Q23),ROUND(Regressions!Q23, 1), NA())</f>
        <v>95.8</v>
      </c>
      <c r="P13" s="366">
        <f>IF(ISNUMBER(Regressions!R23),ROUND(Regressions!R23, 1), NA())</f>
        <v>95.8</v>
      </c>
      <c r="Q13" s="236">
        <f>IF(ISNUMBER(Regressions!S23),ROUND(Regressions!S23, 1), NA())</f>
        <v>40.6</v>
      </c>
      <c r="R13" s="367">
        <f>IF(ISNUMBER(Regressions!T23),ROUND(Regressions!T23, 1), NA())</f>
        <v>55.2</v>
      </c>
      <c r="S13" s="258">
        <f>IF(ISNUMBER(Regressions!U23),ROUND(Regressions!U23, 1), NA())</f>
        <v>4.2</v>
      </c>
    </row>
    <row xmlns:x14ac="http://schemas.microsoft.com/office/spreadsheetml/2009/9/ac" r="14" x14ac:dyDescent="0.2">
      <c r="A14" s="363" t="str">
        <f>IF(ISBLANK(Regressions!A24), " ", Regressions!A24)</f>
        <v>State of Palestine</v>
      </c>
      <c r="B14" s="364">
        <f>IF(ISBLANK(Regressions!B24), " ", Regressions!B24)</f>
        <v>2010</v>
      </c>
      <c r="C14" s="369" t="str">
        <f>IF(ISBLANK(Regressions!C24), " ", Regressions!C24)</f>
        <v>National</v>
      </c>
      <c r="D14" s="365">
        <f>IF(ISBLANK(Regressions!D24), " ", Regressions!D24)</f>
        <v>1479827</v>
      </c>
      <c r="E14" s="235">
        <f>IF(ISNUMBER(Regressions!E24),ROUND(Regressions!E24, 1), NA())</f>
        <v>100</v>
      </c>
      <c r="F14" s="366">
        <f>IF(ISNUMBER(Regressions!F24),ROUND(Regressions!F24, 1), NA())</f>
        <v>95.5</v>
      </c>
      <c r="G14" s="257">
        <f>IF(ISNUMBER(Regressions!G24),ROUND(Regressions!G24, 1), NA())</f>
        <v>91.9</v>
      </c>
      <c r="H14" s="367">
        <f>IF(ISNUMBER(Regressions!H24),ROUND(Regressions!H24, 1), NA())</f>
        <v>3.7</v>
      </c>
      <c r="I14" s="258">
        <f>IF(ISNUMBER(Regressions!I24),ROUND(Regressions!I24, 1), NA())</f>
        <v>4.5</v>
      </c>
      <c r="J14" s="368">
        <f>IF(ISNUMBER(Regressions!K24),ROUND(Regressions!K24, 1), NA())</f>
        <v>100</v>
      </c>
      <c r="K14" s="366">
        <f>IF(ISNUMBER(Regressions!L24),ROUND(Regressions!L24, 1), NA())</f>
        <v>99.9</v>
      </c>
      <c r="L14" s="259">
        <f>IF(ISNUMBER(Regressions!M24),ROUND(Regressions!M24, 1), NA())</f>
        <v>92.9</v>
      </c>
      <c r="M14" s="367">
        <f>IF(ISNUMBER(Regressions!N24),ROUND(Regressions!N24, 1), NA())</f>
        <v>7</v>
      </c>
      <c r="N14" s="258">
        <f>IF(ISNUMBER(Regressions!O24),ROUND(Regressions!O24, 1), NA())</f>
        <v>0.1</v>
      </c>
      <c r="O14" s="368">
        <f>IF(ISNUMBER(Regressions!Q24),ROUND(Regressions!Q24, 1), NA())</f>
        <v>96.4</v>
      </c>
      <c r="P14" s="366">
        <f>IF(ISNUMBER(Regressions!R24),ROUND(Regressions!R24, 1), NA())</f>
        <v>96</v>
      </c>
      <c r="Q14" s="236">
        <f>IF(ISNUMBER(Regressions!S24),ROUND(Regressions!S24, 1), NA())</f>
        <v>38.1</v>
      </c>
      <c r="R14" s="367">
        <f>IF(ISNUMBER(Regressions!T24),ROUND(Regressions!T24, 1), NA())</f>
        <v>57.9</v>
      </c>
      <c r="S14" s="258">
        <f>IF(ISNUMBER(Regressions!U24),ROUND(Regressions!U24, 1), NA())</f>
        <v>4</v>
      </c>
    </row>
    <row xmlns:x14ac="http://schemas.microsoft.com/office/spreadsheetml/2009/9/ac" r="15" x14ac:dyDescent="0.2">
      <c r="A15" s="363" t="str">
        <f>IF(ISBLANK(Regressions!A25), " ", Regressions!A25)</f>
        <v>State of Palestine</v>
      </c>
      <c r="B15" s="364">
        <f>IF(ISBLANK(Regressions!B25), " ", Regressions!B25)</f>
        <v>2011</v>
      </c>
      <c r="C15" s="369" t="str">
        <f>IF(ISBLANK(Regressions!C25), " ", Regressions!C25)</f>
        <v>National</v>
      </c>
      <c r="D15" s="365">
        <f>IF(ISBLANK(Regressions!D25), " ", Regressions!D25)</f>
        <v>1492811</v>
      </c>
      <c r="E15" s="235">
        <f>IF(ISNUMBER(Regressions!E25),ROUND(Regressions!E25, 1), NA())</f>
        <v>100</v>
      </c>
      <c r="F15" s="366">
        <f>IF(ISNUMBER(Regressions!F25),ROUND(Regressions!F25, 1), NA())</f>
        <v>95.9</v>
      </c>
      <c r="G15" s="257">
        <f>IF(ISNUMBER(Regressions!G25),ROUND(Regressions!G25, 1), NA())</f>
        <v>92.7</v>
      </c>
      <c r="H15" s="367">
        <f>IF(ISNUMBER(Regressions!H25),ROUND(Regressions!H25, 1), NA())</f>
        <v>3.2</v>
      </c>
      <c r="I15" s="258">
        <f>IF(ISNUMBER(Regressions!I25),ROUND(Regressions!I25, 1), NA())</f>
        <v>4.0999999999999996</v>
      </c>
      <c r="J15" s="368">
        <f>IF(ISNUMBER(Regressions!K25),ROUND(Regressions!K25, 1), NA())</f>
        <v>100</v>
      </c>
      <c r="K15" s="366">
        <f>IF(ISNUMBER(Regressions!L25),ROUND(Regressions!L25, 1), NA())</f>
        <v>99.8</v>
      </c>
      <c r="L15" s="259">
        <f>IF(ISNUMBER(Regressions!M25),ROUND(Regressions!M25, 1), NA())</f>
        <v>93.2</v>
      </c>
      <c r="M15" s="367">
        <f>IF(ISNUMBER(Regressions!N25),ROUND(Regressions!N25, 1), NA())</f>
        <v>6.6</v>
      </c>
      <c r="N15" s="258">
        <f>IF(ISNUMBER(Regressions!O25),ROUND(Regressions!O25, 1), NA())</f>
        <v>0.2</v>
      </c>
      <c r="O15" s="368">
        <f>IF(ISNUMBER(Regressions!Q25),ROUND(Regressions!Q25, 1), NA())</f>
        <v>97.1</v>
      </c>
      <c r="P15" s="366">
        <f>IF(ISNUMBER(Regressions!R25),ROUND(Regressions!R25, 1), NA())</f>
        <v>96.2</v>
      </c>
      <c r="Q15" s="236">
        <f>IF(ISNUMBER(Regressions!S25),ROUND(Regressions!S25, 1), NA())</f>
        <v>35.6</v>
      </c>
      <c r="R15" s="367">
        <f>IF(ISNUMBER(Regressions!T25),ROUND(Regressions!T25, 1), NA())</f>
        <v>60.6</v>
      </c>
      <c r="S15" s="258">
        <f>IF(ISNUMBER(Regressions!U25),ROUND(Regressions!U25, 1), NA())</f>
        <v>3.8</v>
      </c>
    </row>
    <row xmlns:x14ac="http://schemas.microsoft.com/office/spreadsheetml/2009/9/ac" r="16" x14ac:dyDescent="0.2">
      <c r="A16" s="363" t="str">
        <f>IF(ISBLANK(Regressions!A26), " ", Regressions!A26)</f>
        <v>State of Palestine</v>
      </c>
      <c r="B16" s="364">
        <f>IF(ISBLANK(Regressions!B26), " ", Regressions!B26)</f>
        <v>2012</v>
      </c>
      <c r="C16" s="369" t="str">
        <f>IF(ISBLANK(Regressions!C26), " ", Regressions!C26)</f>
        <v>National</v>
      </c>
      <c r="D16" s="365">
        <f>IF(ISBLANK(Regressions!D26), " ", Regressions!D26)</f>
        <v>1505196</v>
      </c>
      <c r="E16" s="235">
        <f>IF(ISNUMBER(Regressions!E26),ROUND(Regressions!E26, 1), NA())</f>
        <v>100</v>
      </c>
      <c r="F16" s="366">
        <f>IF(ISNUMBER(Regressions!F26),ROUND(Regressions!F26, 1), NA())</f>
        <v>96.3</v>
      </c>
      <c r="G16" s="257">
        <f>IF(ISNUMBER(Regressions!G26),ROUND(Regressions!G26, 1), NA())</f>
        <v>93.6</v>
      </c>
      <c r="H16" s="367">
        <f>IF(ISNUMBER(Regressions!H26),ROUND(Regressions!H26, 1), NA())</f>
        <v>2.7</v>
      </c>
      <c r="I16" s="258">
        <f>IF(ISNUMBER(Regressions!I26),ROUND(Regressions!I26, 1), NA())</f>
        <v>3.7</v>
      </c>
      <c r="J16" s="368">
        <f>IF(ISNUMBER(Regressions!K26),ROUND(Regressions!K26, 1), NA())</f>
        <v>100</v>
      </c>
      <c r="K16" s="366">
        <f>IF(ISNUMBER(Regressions!L26),ROUND(Regressions!L26, 1), NA())</f>
        <v>99.8</v>
      </c>
      <c r="L16" s="259">
        <f>IF(ISNUMBER(Regressions!M26),ROUND(Regressions!M26, 1), NA())</f>
        <v>93.5</v>
      </c>
      <c r="M16" s="367">
        <f>IF(ISNUMBER(Regressions!N26),ROUND(Regressions!N26, 1), NA())</f>
        <v>6.3</v>
      </c>
      <c r="N16" s="258">
        <f>IF(ISNUMBER(Regressions!O26),ROUND(Regressions!O26, 1), NA())</f>
        <v>0.2</v>
      </c>
      <c r="O16" s="368">
        <f>IF(ISNUMBER(Regressions!Q26),ROUND(Regressions!Q26, 1), NA())</f>
        <v>97.8</v>
      </c>
      <c r="P16" s="366">
        <f>IF(ISNUMBER(Regressions!R26),ROUND(Regressions!R26, 1), NA())</f>
        <v>96.4</v>
      </c>
      <c r="Q16" s="236">
        <f>IF(ISNUMBER(Regressions!S26),ROUND(Regressions!S26, 1), NA())</f>
        <v>33.200000000000003</v>
      </c>
      <c r="R16" s="367">
        <f>IF(ISNUMBER(Regressions!T26),ROUND(Regressions!T26, 1), NA())</f>
        <v>63.3</v>
      </c>
      <c r="S16" s="258">
        <f>IF(ISNUMBER(Regressions!U26),ROUND(Regressions!U26, 1), NA())</f>
        <v>3.6</v>
      </c>
    </row>
    <row xmlns:x14ac="http://schemas.microsoft.com/office/spreadsheetml/2009/9/ac" r="17" x14ac:dyDescent="0.2">
      <c r="A17" s="363" t="str">
        <f>IF(ISBLANK(Regressions!A27), " ", Regressions!A27)</f>
        <v>State of Palestine</v>
      </c>
      <c r="B17" s="364">
        <f>IF(ISBLANK(Regressions!B27), " ", Regressions!B27)</f>
        <v>2013</v>
      </c>
      <c r="C17" s="369" t="str">
        <f>IF(ISBLANK(Regressions!C27), " ", Regressions!C27)</f>
        <v>National</v>
      </c>
      <c r="D17" s="365">
        <f>IF(ISBLANK(Regressions!D27), " ", Regressions!D27)</f>
        <v>1519374</v>
      </c>
      <c r="E17" s="235">
        <f>IF(ISNUMBER(Regressions!E27),ROUND(Regressions!E27, 1), NA())</f>
        <v>100</v>
      </c>
      <c r="F17" s="366">
        <f>IF(ISNUMBER(Regressions!F27),ROUND(Regressions!F27, 1), NA())</f>
        <v>96.7</v>
      </c>
      <c r="G17" s="257">
        <f>IF(ISNUMBER(Regressions!G27),ROUND(Regressions!G27, 1), NA())</f>
        <v>94.4</v>
      </c>
      <c r="H17" s="367">
        <f>IF(ISNUMBER(Regressions!H27),ROUND(Regressions!H27, 1), NA())</f>
        <v>2.2999999999999998</v>
      </c>
      <c r="I17" s="258">
        <f>IF(ISNUMBER(Regressions!I27),ROUND(Regressions!I27, 1), NA())</f>
        <v>3.3</v>
      </c>
      <c r="J17" s="368">
        <f>IF(ISNUMBER(Regressions!K27),ROUND(Regressions!K27, 1), NA())</f>
        <v>100</v>
      </c>
      <c r="K17" s="366">
        <f>IF(ISNUMBER(Regressions!L27),ROUND(Regressions!L27, 1), NA())</f>
        <v>99.8</v>
      </c>
      <c r="L17" s="259">
        <f>IF(ISNUMBER(Regressions!M27),ROUND(Regressions!M27, 1), NA())</f>
        <v>93.9</v>
      </c>
      <c r="M17" s="367">
        <f>IF(ISNUMBER(Regressions!N27),ROUND(Regressions!N27, 1), NA())</f>
        <v>5.9</v>
      </c>
      <c r="N17" s="258">
        <f>IF(ISNUMBER(Regressions!O27),ROUND(Regressions!O27, 1), NA())</f>
        <v>0.2</v>
      </c>
      <c r="O17" s="368">
        <f>IF(ISNUMBER(Regressions!Q27),ROUND(Regressions!Q27, 1), NA())</f>
        <v>98.4</v>
      </c>
      <c r="P17" s="366">
        <f>IF(ISNUMBER(Regressions!R27),ROUND(Regressions!R27, 1), NA())</f>
        <v>96.7</v>
      </c>
      <c r="Q17" s="236">
        <f>IF(ISNUMBER(Regressions!S27),ROUND(Regressions!S27, 1), NA())</f>
        <v>30.7</v>
      </c>
      <c r="R17" s="367">
        <f>IF(ISNUMBER(Regressions!T27),ROUND(Regressions!T27, 1), NA())</f>
        <v>66</v>
      </c>
      <c r="S17" s="258">
        <f>IF(ISNUMBER(Regressions!U27),ROUND(Regressions!U27, 1), NA())</f>
        <v>3.3</v>
      </c>
    </row>
    <row xmlns:x14ac="http://schemas.microsoft.com/office/spreadsheetml/2009/9/ac" r="18" x14ac:dyDescent="0.2">
      <c r="A18" s="363" t="str">
        <f>IF(ISBLANK(Regressions!A28), " ", Regressions!A28)</f>
        <v>State of Palestine</v>
      </c>
      <c r="B18" s="364">
        <f>IF(ISBLANK(Regressions!B28), " ", Regressions!B28)</f>
        <v>2014</v>
      </c>
      <c r="C18" s="369" t="str">
        <f>IF(ISBLANK(Regressions!C28), " ", Regressions!C28)</f>
        <v>National</v>
      </c>
      <c r="D18" s="365">
        <f>IF(ISBLANK(Regressions!D28), " ", Regressions!D28)</f>
        <v>1536306</v>
      </c>
      <c r="E18" s="235">
        <f>IF(ISNUMBER(Regressions!E28),ROUND(Regressions!E28, 1), NA())</f>
        <v>100</v>
      </c>
      <c r="F18" s="366">
        <f>IF(ISNUMBER(Regressions!F28),ROUND(Regressions!F28, 1), NA())</f>
        <v>97</v>
      </c>
      <c r="G18" s="257">
        <f>IF(ISNUMBER(Regressions!G28),ROUND(Regressions!G28, 1), NA())</f>
        <v>95.2</v>
      </c>
      <c r="H18" s="367">
        <f>IF(ISNUMBER(Regressions!H28),ROUND(Regressions!H28, 1), NA())</f>
        <v>1.8</v>
      </c>
      <c r="I18" s="258">
        <f>IF(ISNUMBER(Regressions!I28),ROUND(Regressions!I28, 1), NA())</f>
        <v>3</v>
      </c>
      <c r="J18" s="368">
        <f>IF(ISNUMBER(Regressions!K28),ROUND(Regressions!K28, 1), NA())</f>
        <v>100</v>
      </c>
      <c r="K18" s="366">
        <f>IF(ISNUMBER(Regressions!L28),ROUND(Regressions!L28, 1), NA())</f>
        <v>99.7</v>
      </c>
      <c r="L18" s="259">
        <f>IF(ISNUMBER(Regressions!M28),ROUND(Regressions!M28, 1), NA())</f>
        <v>94.2</v>
      </c>
      <c r="M18" s="367">
        <f>IF(ISNUMBER(Regressions!N28),ROUND(Regressions!N28, 1), NA())</f>
        <v>5.6</v>
      </c>
      <c r="N18" s="258">
        <f>IF(ISNUMBER(Regressions!O28),ROUND(Regressions!O28, 1), NA())</f>
        <v>0.3</v>
      </c>
      <c r="O18" s="368">
        <f>IF(ISNUMBER(Regressions!Q28),ROUND(Regressions!Q28, 1), NA())</f>
        <v>99.1</v>
      </c>
      <c r="P18" s="366">
        <f>IF(ISNUMBER(Regressions!R28),ROUND(Regressions!R28, 1), NA())</f>
        <v>96.9</v>
      </c>
      <c r="Q18" s="236">
        <f>IF(ISNUMBER(Regressions!S28),ROUND(Regressions!S28, 1), NA())</f>
        <v>28.2</v>
      </c>
      <c r="R18" s="367">
        <f>IF(ISNUMBER(Regressions!T28),ROUND(Regressions!T28, 1), NA())</f>
        <v>68.7</v>
      </c>
      <c r="S18" s="258">
        <f>IF(ISNUMBER(Regressions!U28),ROUND(Regressions!U28, 1), NA())</f>
        <v>3.1</v>
      </c>
    </row>
    <row xmlns:x14ac="http://schemas.microsoft.com/office/spreadsheetml/2009/9/ac" r="19" x14ac:dyDescent="0.2">
      <c r="A19" s="363" t="str">
        <f>IF(ISBLANK(Regressions!A29), " ", Regressions!A29)</f>
        <v>State of Palestine</v>
      </c>
      <c r="B19" s="364">
        <f>IF(ISBLANK(Regressions!B29), " ", Regressions!B29)</f>
        <v>2015</v>
      </c>
      <c r="C19" s="369" t="str">
        <f>IF(ISBLANK(Regressions!C29), " ", Regressions!C29)</f>
        <v>National</v>
      </c>
      <c r="D19" s="365">
        <f>IF(ISBLANK(Regressions!D29), " ", Regressions!D29)</f>
        <v>1557628</v>
      </c>
      <c r="E19" s="235">
        <f>IF(ISNUMBER(Regressions!E29),ROUND(Regressions!E29, 1), NA())</f>
        <v>100</v>
      </c>
      <c r="F19" s="366">
        <f>IF(ISNUMBER(Regressions!F29),ROUND(Regressions!F29, 1), NA())</f>
        <v>97.4</v>
      </c>
      <c r="G19" s="257">
        <f>IF(ISNUMBER(Regressions!G29),ROUND(Regressions!G29, 1), NA())</f>
        <v>96.1</v>
      </c>
      <c r="H19" s="367">
        <f>IF(ISNUMBER(Regressions!H29),ROUND(Regressions!H29, 1), NA())</f>
        <v>1.3</v>
      </c>
      <c r="I19" s="258">
        <f>IF(ISNUMBER(Regressions!I29),ROUND(Regressions!I29, 1), NA())</f>
        <v>2.6</v>
      </c>
      <c r="J19" s="368">
        <f>IF(ISNUMBER(Regressions!K29),ROUND(Regressions!K29, 1), NA())</f>
        <v>100</v>
      </c>
      <c r="K19" s="366">
        <f>IF(ISNUMBER(Regressions!L29),ROUND(Regressions!L29, 1), NA())</f>
        <v>99.7</v>
      </c>
      <c r="L19" s="259">
        <f>IF(ISNUMBER(Regressions!M29),ROUND(Regressions!M29, 1), NA())</f>
        <v>94.5</v>
      </c>
      <c r="M19" s="367">
        <f>IF(ISNUMBER(Regressions!N29),ROUND(Regressions!N29, 1), NA())</f>
        <v>5.2</v>
      </c>
      <c r="N19" s="258">
        <f>IF(ISNUMBER(Regressions!O29),ROUND(Regressions!O29, 1), NA())</f>
        <v>0.3</v>
      </c>
      <c r="O19" s="368">
        <f>IF(ISNUMBER(Regressions!Q29),ROUND(Regressions!Q29, 1), NA())</f>
        <v>99.8</v>
      </c>
      <c r="P19" s="366">
        <f>IF(ISNUMBER(Regressions!R29),ROUND(Regressions!R29, 1), NA())</f>
        <v>97.1</v>
      </c>
      <c r="Q19" s="236">
        <f>IF(ISNUMBER(Regressions!S29),ROUND(Regressions!S29, 1), NA())</f>
        <v>25.7</v>
      </c>
      <c r="R19" s="367">
        <f>IF(ISNUMBER(Regressions!T29),ROUND(Regressions!T29, 1), NA())</f>
        <v>71.400000000000006</v>
      </c>
      <c r="S19" s="258">
        <f>IF(ISNUMBER(Regressions!U29),ROUND(Regressions!U29, 1), NA())</f>
        <v>2.9</v>
      </c>
    </row>
    <row xmlns:x14ac="http://schemas.microsoft.com/office/spreadsheetml/2009/9/ac" r="20" x14ac:dyDescent="0.2">
      <c r="A20" s="363" t="str">
        <f>IF(ISBLANK(Regressions!A30), " ", Regressions!A30)</f>
        <v>State of Palestine</v>
      </c>
      <c r="B20" s="364">
        <f>IF(ISBLANK(Regressions!B30), " ", Regressions!B30)</f>
        <v>2016</v>
      </c>
      <c r="C20" s="369" t="str">
        <f>IF(ISBLANK(Regressions!C30), " ", Regressions!C30)</f>
        <v>National</v>
      </c>
      <c r="D20" s="365">
        <f>IF(ISBLANK(Regressions!D30), " ", Regressions!D30)</f>
        <v>1583099</v>
      </c>
      <c r="E20" s="235">
        <f>IF(ISNUMBER(Regressions!E30),ROUND(Regressions!E30, 1), NA())</f>
        <v>100</v>
      </c>
      <c r="F20" s="366">
        <f>IF(ISNUMBER(Regressions!F30),ROUND(Regressions!F30, 1), NA())</f>
        <v>97.8</v>
      </c>
      <c r="G20" s="257">
        <f>IF(ISNUMBER(Regressions!G30),ROUND(Regressions!G30, 1), NA())</f>
        <v>96.9</v>
      </c>
      <c r="H20" s="367">
        <f>IF(ISNUMBER(Regressions!H30),ROUND(Regressions!H30, 1), NA())</f>
        <v>0.9</v>
      </c>
      <c r="I20" s="258">
        <f>IF(ISNUMBER(Regressions!I30),ROUND(Regressions!I30, 1), NA())</f>
        <v>2.2000000000000002</v>
      </c>
      <c r="J20" s="368">
        <f>IF(ISNUMBER(Regressions!K30),ROUND(Regressions!K30, 1), NA())</f>
        <v>100</v>
      </c>
      <c r="K20" s="366">
        <f>IF(ISNUMBER(Regressions!L30),ROUND(Regressions!L30, 1), NA())</f>
        <v>99.7</v>
      </c>
      <c r="L20" s="259">
        <f>IF(ISNUMBER(Regressions!M30),ROUND(Regressions!M30, 1), NA())</f>
        <v>94.8</v>
      </c>
      <c r="M20" s="367">
        <f>IF(ISNUMBER(Regressions!N30),ROUND(Regressions!N30, 1), NA())</f>
        <v>4.8</v>
      </c>
      <c r="N20" s="258">
        <f>IF(ISNUMBER(Regressions!O30),ROUND(Regressions!O30, 1), NA())</f>
        <v>0.3</v>
      </c>
      <c r="O20" s="368">
        <f>IF(ISNUMBER(Regressions!Q30),ROUND(Regressions!Q30, 1), NA())</f>
        <v>100</v>
      </c>
      <c r="P20" s="366">
        <f>IF(ISNUMBER(Regressions!R30),ROUND(Regressions!R30, 1), NA())</f>
        <v>97.3</v>
      </c>
      <c r="Q20" s="236">
        <f>IF(ISNUMBER(Regressions!S30),ROUND(Regressions!S30, 1), NA())</f>
        <v>23.2</v>
      </c>
      <c r="R20" s="367">
        <f>IF(ISNUMBER(Regressions!T30),ROUND(Regressions!T30, 1), NA())</f>
        <v>74.099999999999994</v>
      </c>
      <c r="S20" s="258">
        <f>IF(ISNUMBER(Regressions!U30),ROUND(Regressions!U30, 1), NA())</f>
        <v>2.7</v>
      </c>
    </row>
    <row xmlns:x14ac="http://schemas.microsoft.com/office/spreadsheetml/2009/9/ac" r="21" x14ac:dyDescent="0.2">
      <c r="A21" s="363" t="str">
        <f>IF(ISBLANK(Regressions!A31), " ", Regressions!A31)</f>
        <v>State of Palestine</v>
      </c>
      <c r="B21" s="364">
        <f>IF(ISBLANK(Regressions!B31), " ", Regressions!B31)</f>
        <v>2017</v>
      </c>
      <c r="C21" s="369" t="str">
        <f>IF(ISBLANK(Regressions!C31), " ", Regressions!C31)</f>
        <v>National</v>
      </c>
      <c r="D21" s="365">
        <f>IF(ISBLANK(Regressions!D31), " ", Regressions!D31)</f>
        <v>1608591</v>
      </c>
      <c r="E21" s="235">
        <f>IF(ISNUMBER(Regressions!E31),ROUND(Regressions!E31, 1), NA())</f>
        <v>100</v>
      </c>
      <c r="F21" s="366">
        <f>IF(ISNUMBER(Regressions!F31),ROUND(Regressions!F31, 1), NA())</f>
        <v>98.2</v>
      </c>
      <c r="G21" s="257">
        <f>IF(ISNUMBER(Regressions!G31),ROUND(Regressions!G31, 1), NA())</f>
        <v>97.7</v>
      </c>
      <c r="H21" s="367">
        <f>IF(ISNUMBER(Regressions!H31),ROUND(Regressions!H31, 1), NA())</f>
        <v>0.4</v>
      </c>
      <c r="I21" s="258">
        <f>IF(ISNUMBER(Regressions!I31),ROUND(Regressions!I31, 1), NA())</f>
        <v>1.8</v>
      </c>
      <c r="J21" s="368">
        <f>IF(ISNUMBER(Regressions!K31),ROUND(Regressions!K31, 1), NA())</f>
        <v>100</v>
      </c>
      <c r="K21" s="366">
        <f>IF(ISNUMBER(Regressions!L31),ROUND(Regressions!L31, 1), NA())</f>
        <v>99.7</v>
      </c>
      <c r="L21" s="259">
        <f>IF(ISNUMBER(Regressions!M31),ROUND(Regressions!M31, 1), NA())</f>
        <v>95.2</v>
      </c>
      <c r="M21" s="367">
        <f>IF(ISNUMBER(Regressions!N31),ROUND(Regressions!N31, 1), NA())</f>
        <v>4.5</v>
      </c>
      <c r="N21" s="258">
        <f>IF(ISNUMBER(Regressions!O31),ROUND(Regressions!O31, 1), NA())</f>
        <v>0.3</v>
      </c>
      <c r="O21" s="368">
        <f>IF(ISNUMBER(Regressions!Q31),ROUND(Regressions!Q31, 1), NA())</f>
        <v>100</v>
      </c>
      <c r="P21" s="366">
        <f>IF(ISNUMBER(Regressions!R31),ROUND(Regressions!R31, 1), NA())</f>
        <v>97.6</v>
      </c>
      <c r="Q21" s="236">
        <f>IF(ISNUMBER(Regressions!S31),ROUND(Regressions!S31, 1), NA())</f>
        <v>20.8</v>
      </c>
      <c r="R21" s="367">
        <f>IF(ISNUMBER(Regressions!T31),ROUND(Regressions!T31, 1), NA())</f>
        <v>76.8</v>
      </c>
      <c r="S21" s="258">
        <f>IF(ISNUMBER(Regressions!U31),ROUND(Regressions!U31, 1), NA())</f>
        <v>2.4</v>
      </c>
    </row>
    <row xmlns:x14ac="http://schemas.microsoft.com/office/spreadsheetml/2009/9/ac" r="22" x14ac:dyDescent="0.2">
      <c r="A22" s="363" t="str">
        <f>IF(ISBLANK(Regressions!A32), " ", Regressions!A32)</f>
        <v>State of Palestine</v>
      </c>
      <c r="B22" s="364">
        <f>IF(ISBLANK(Regressions!B32), " ", Regressions!B32)</f>
        <v>2018</v>
      </c>
      <c r="C22" s="369" t="str">
        <f>IF(ISBLANK(Regressions!C32), " ", Regressions!C32)</f>
        <v>National</v>
      </c>
      <c r="D22" s="365">
        <f>IF(ISBLANK(Regressions!D32), " ", Regressions!D32)</f>
        <v>1641713</v>
      </c>
      <c r="E22" s="235">
        <f>IF(ISNUMBER(Regressions!E32),ROUND(Regressions!E32, 1), NA())</f>
        <v>100</v>
      </c>
      <c r="F22" s="366">
        <f>IF(ISNUMBER(Regressions!F32),ROUND(Regressions!F32, 1), NA())</f>
        <v>98.5</v>
      </c>
      <c r="G22" s="257">
        <f>IF(ISNUMBER(Regressions!G32),ROUND(Regressions!G32, 1), NA())</f>
        <v>98.5</v>
      </c>
      <c r="H22" s="367">
        <f>IF(ISNUMBER(Regressions!H32),ROUND(Regressions!H32, 1), NA())</f>
        <v>0</v>
      </c>
      <c r="I22" s="258">
        <f>IF(ISNUMBER(Regressions!I32),ROUND(Regressions!I32, 1), NA())</f>
        <v>1.5</v>
      </c>
      <c r="J22" s="368">
        <f>IF(ISNUMBER(Regressions!K32),ROUND(Regressions!K32, 1), NA())</f>
        <v>100</v>
      </c>
      <c r="K22" s="366">
        <f>IF(ISNUMBER(Regressions!L32),ROUND(Regressions!L32, 1), NA())</f>
        <v>99.6</v>
      </c>
      <c r="L22" s="259">
        <f>IF(ISNUMBER(Regressions!M32),ROUND(Regressions!M32, 1), NA())</f>
        <v>95.5</v>
      </c>
      <c r="M22" s="367">
        <f>IF(ISNUMBER(Regressions!N32),ROUND(Regressions!N32, 1), NA())</f>
        <v>4.0999999999999996</v>
      </c>
      <c r="N22" s="258">
        <f>IF(ISNUMBER(Regressions!O32),ROUND(Regressions!O32, 1), NA())</f>
        <v>0.4</v>
      </c>
      <c r="O22" s="368">
        <f>IF(ISNUMBER(Regressions!Q32),ROUND(Regressions!Q32, 1), NA())</f>
        <v>100</v>
      </c>
      <c r="P22" s="366">
        <f>IF(ISNUMBER(Regressions!R32),ROUND(Regressions!R32, 1), NA())</f>
        <v>97.8</v>
      </c>
      <c r="Q22" s="236">
        <f>IF(ISNUMBER(Regressions!S32),ROUND(Regressions!S32, 1), NA())</f>
        <v>20.8</v>
      </c>
      <c r="R22" s="367">
        <f>IF(ISNUMBER(Regressions!T32),ROUND(Regressions!T32, 1), NA())</f>
        <v>77</v>
      </c>
      <c r="S22" s="258">
        <f>IF(ISNUMBER(Regressions!U32),ROUND(Regressions!U32, 1), NA())</f>
        <v>2.2000000000000002</v>
      </c>
    </row>
    <row xmlns:x14ac="http://schemas.microsoft.com/office/spreadsheetml/2009/9/ac" r="23" x14ac:dyDescent="0.2">
      <c r="A23" s="363" t="str">
        <f>IF(ISBLANK(Regressions!A33), " ", Regressions!A33)</f>
        <v>State of Palestine</v>
      </c>
      <c r="B23" s="364">
        <f>IF(ISBLANK(Regressions!B33), " ", Regressions!B33)</f>
        <v>2019</v>
      </c>
      <c r="C23" s="369" t="str">
        <f>IF(ISBLANK(Regressions!C33), " ", Regressions!C33)</f>
        <v>National</v>
      </c>
      <c r="D23" s="365">
        <f>IF(ISBLANK(Regressions!D33), " ", Regressions!D33)</f>
        <v>1677037</v>
      </c>
      <c r="E23" s="235">
        <f>IF(ISNUMBER(Regressions!E33),ROUND(Regressions!E33, 1), NA())</f>
        <v>100</v>
      </c>
      <c r="F23" s="366">
        <f>IF(ISNUMBER(Regressions!F33),ROUND(Regressions!F33, 1), NA())</f>
        <v>98.9</v>
      </c>
      <c r="G23" s="257">
        <f>IF(ISNUMBER(Regressions!G33),ROUND(Regressions!G33, 1), NA())</f>
        <v>98.9</v>
      </c>
      <c r="H23" s="367">
        <f>IF(ISNUMBER(Regressions!H33),ROUND(Regressions!H33, 1), NA())</f>
        <v>0</v>
      </c>
      <c r="I23" s="258">
        <f>IF(ISNUMBER(Regressions!I33),ROUND(Regressions!I33, 1), NA())</f>
        <v>1.1000000000000001</v>
      </c>
      <c r="J23" s="368">
        <f>IF(ISNUMBER(Regressions!K33),ROUND(Regressions!K33, 1), NA())</f>
        <v>100</v>
      </c>
      <c r="K23" s="366">
        <f>IF(ISNUMBER(Regressions!L33),ROUND(Regressions!L33, 1), NA())</f>
        <v>99.6</v>
      </c>
      <c r="L23" s="259">
        <f>IF(ISNUMBER(Regressions!M33),ROUND(Regressions!M33, 1), NA())</f>
        <v>95.8</v>
      </c>
      <c r="M23" s="367">
        <f>IF(ISNUMBER(Regressions!N33),ROUND(Regressions!N33, 1), NA())</f>
        <v>3.8</v>
      </c>
      <c r="N23" s="258">
        <f>IF(ISNUMBER(Regressions!O33),ROUND(Regressions!O33, 1), NA())</f>
        <v>0.4</v>
      </c>
      <c r="O23" s="368">
        <f>IF(ISNUMBER(Regressions!Q33),ROUND(Regressions!Q33, 1), NA())</f>
        <v>100</v>
      </c>
      <c r="P23" s="366">
        <f>IF(ISNUMBER(Regressions!R33),ROUND(Regressions!R33, 1), NA())</f>
        <v>98</v>
      </c>
      <c r="Q23" s="236">
        <f>IF(ISNUMBER(Regressions!S33),ROUND(Regressions!S33, 1), NA())</f>
        <v>20.8</v>
      </c>
      <c r="R23" s="367">
        <f>IF(ISNUMBER(Regressions!T33),ROUND(Regressions!T33, 1), NA())</f>
        <v>77.2</v>
      </c>
      <c r="S23" s="258">
        <f>IF(ISNUMBER(Regressions!U33),ROUND(Regressions!U33, 1), NA())</f>
        <v>2</v>
      </c>
    </row>
    <row xmlns:x14ac="http://schemas.microsoft.com/office/spreadsheetml/2009/9/ac" r="24" x14ac:dyDescent="0.2">
      <c r="A24" s="363" t="str">
        <f>IF(ISBLANK(Regressions!A34), " ", Regressions!A34)</f>
        <v>State of Palestine</v>
      </c>
      <c r="B24" s="364">
        <f>IF(ISBLANK(Regressions!B34), " ", Regressions!B34)</f>
        <v>2020</v>
      </c>
      <c r="C24" s="369" t="str">
        <f>IF(ISBLANK(Regressions!C34), " ", Regressions!C34)</f>
        <v>National</v>
      </c>
      <c r="D24" s="365">
        <f>IF(ISBLANK(Regressions!D34), " ", Regressions!D34)</f>
        <v>1715256</v>
      </c>
      <c r="E24" s="235">
        <f>IF(ISNUMBER(Regressions!E34),ROUND(Regressions!E34, 1), NA())</f>
        <v>100</v>
      </c>
      <c r="F24" s="366">
        <f>IF(ISNUMBER(Regressions!F34),ROUND(Regressions!F34, 1), NA())</f>
        <v>99.3</v>
      </c>
      <c r="G24" s="257">
        <f>IF(ISNUMBER(Regressions!G34),ROUND(Regressions!G34, 1), NA())</f>
        <v>99.3</v>
      </c>
      <c r="H24" s="367">
        <f>IF(ISNUMBER(Regressions!H34),ROUND(Regressions!H34, 1), NA())</f>
        <v>0</v>
      </c>
      <c r="I24" s="258">
        <f>IF(ISNUMBER(Regressions!I34),ROUND(Regressions!I34, 1), NA())</f>
        <v>0.7</v>
      </c>
      <c r="J24" s="368">
        <f>IF(ISNUMBER(Regressions!K34),ROUND(Regressions!K34, 1), NA())</f>
        <v>100</v>
      </c>
      <c r="K24" s="366">
        <f>IF(ISNUMBER(Regressions!L34),ROUND(Regressions!L34, 1), NA())</f>
        <v>99.6</v>
      </c>
      <c r="L24" s="259">
        <f>IF(ISNUMBER(Regressions!M34),ROUND(Regressions!M34, 1), NA())</f>
        <v>96.2</v>
      </c>
      <c r="M24" s="367">
        <f>IF(ISNUMBER(Regressions!N34),ROUND(Regressions!N34, 1), NA())</f>
        <v>3.4</v>
      </c>
      <c r="N24" s="258">
        <f>IF(ISNUMBER(Regressions!O34),ROUND(Regressions!O34, 1), NA())</f>
        <v>0.4</v>
      </c>
      <c r="O24" s="368">
        <f>IF(ISNUMBER(Regressions!Q34),ROUND(Regressions!Q34, 1), NA())</f>
        <v>100</v>
      </c>
      <c r="P24" s="366">
        <f>IF(ISNUMBER(Regressions!R34),ROUND(Regressions!R34, 1), NA())</f>
        <v>98.2</v>
      </c>
      <c r="Q24" s="236">
        <f>IF(ISNUMBER(Regressions!S34),ROUND(Regressions!S34, 1), NA())</f>
        <v>20.8</v>
      </c>
      <c r="R24" s="367">
        <f>IF(ISNUMBER(Regressions!T34),ROUND(Regressions!T34, 1), NA())</f>
        <v>77.5</v>
      </c>
      <c r="S24" s="258">
        <f>IF(ISNUMBER(Regressions!U34),ROUND(Regressions!U34, 1), NA())</f>
        <v>1.8</v>
      </c>
    </row>
    <row xmlns:x14ac="http://schemas.microsoft.com/office/spreadsheetml/2009/9/ac" r="25" x14ac:dyDescent="0.2">
      <c r="A25" s="432" t="str">
        <f>IF(ISBLANK(Regressions!A35), " ", Regressions!A35)</f>
        <v>State of Palestine</v>
      </c>
      <c r="B25" s="433">
        <f>IF(ISBLANK(Regressions!B35), " ", Regressions!B35)</f>
        <v>2021</v>
      </c>
      <c r="C25" s="434" t="str">
        <f>IF(ISBLANK(Regressions!C35), " ", Regressions!C35)</f>
        <v>National</v>
      </c>
      <c r="D25" s="435">
        <f>IF(ISBLANK(Regressions!D35), " ", Regressions!D35)</f>
        <v>1752662</v>
      </c>
      <c r="E25" s="438">
        <f>IF(ISNUMBER(Regressions!E35),ROUND(Regressions!E35, 1), NA())</f>
        <v>100</v>
      </c>
      <c r="F25" s="436">
        <f>IF(ISNUMBER(Regressions!F35),ROUND(Regressions!F35, 1), NA())</f>
        <v>99.6</v>
      </c>
      <c r="G25" s="439">
        <f>IF(ISNUMBER(Regressions!G35),ROUND(Regressions!G35, 1), NA())</f>
        <v>99.6</v>
      </c>
      <c r="H25" s="437">
        <f>IF(ISNUMBER(Regressions!H35),ROUND(Regressions!H35, 1), NA())</f>
        <v>0</v>
      </c>
      <c r="I25" s="440">
        <f>IF(ISNUMBER(Regressions!I35),ROUND(Regressions!I35, 1), NA())</f>
        <v>0.4</v>
      </c>
      <c r="J25" s="438">
        <f>IF(ISNUMBER(Regressions!K35),ROUND(Regressions!K35, 1), NA())</f>
        <v>100</v>
      </c>
      <c r="K25" s="436">
        <f>IF(ISNUMBER(Regressions!L35),ROUND(Regressions!L35, 1), NA())</f>
        <v>99.5</v>
      </c>
      <c r="L25" s="441">
        <f>IF(ISNUMBER(Regressions!M35),ROUND(Regressions!M35, 1), NA())</f>
        <v>96.5</v>
      </c>
      <c r="M25" s="437">
        <f>IF(ISNUMBER(Regressions!N35),ROUND(Regressions!N35, 1), NA())</f>
        <v>3.1</v>
      </c>
      <c r="N25" s="440">
        <f>IF(ISNUMBER(Regressions!O35),ROUND(Regressions!O35, 1), NA())</f>
        <v>0.5</v>
      </c>
      <c r="O25" s="438">
        <f>IF(ISNUMBER(Regressions!Q35),ROUND(Regressions!Q35, 1), NA())</f>
        <v>100</v>
      </c>
      <c r="P25" s="436">
        <f>IF(ISNUMBER(Regressions!R35),ROUND(Regressions!R35, 1), NA())</f>
        <v>98.5</v>
      </c>
      <c r="Q25" s="442">
        <f>IF(ISNUMBER(Regressions!S35),ROUND(Regressions!S35, 1), NA())</f>
        <v>20.8</v>
      </c>
      <c r="R25" s="437">
        <f>IF(ISNUMBER(Regressions!T35),ROUND(Regressions!T35, 1), NA())</f>
        <v>77.7</v>
      </c>
      <c r="S25" s="440">
        <f>IF(ISNUMBER(Regressions!U35),ROUND(Regressions!U35, 1), NA())</f>
        <v>1.5</v>
      </c>
      <c r="T25" s="431"/>
      <c r="U25" s="431"/>
      <c r="V25" s="431"/>
      <c r="W25" s="431"/>
      <c r="X25" s="431"/>
      <c r="Y25" s="431"/>
      <c r="Z25" s="431"/>
      <c r="AA25" s="431"/>
      <c r="AB25" s="431"/>
      <c r="AC25" s="431"/>
    </row>
    <row xmlns:x14ac="http://schemas.microsoft.com/office/spreadsheetml/2009/9/ac" r="26" x14ac:dyDescent="0.2">
      <c r="A26" s="363" t="str">
        <f>IF(ISBLANK(Regressions!A36), " ", Regressions!A36)</f>
        <v>State of Palestine</v>
      </c>
      <c r="B26" s="364">
        <f>IF(ISBLANK(Regressions!B36), " ", Regressions!B36)</f>
        <v>2022</v>
      </c>
      <c r="C26" s="369" t="str">
        <f>IF(ISBLANK(Regressions!C36), " ", Regressions!C36)</f>
        <v>National</v>
      </c>
      <c r="D26" s="365">
        <f>IF(ISBLANK(Regressions!D36), " ", Regressions!D36)</f>
        <v>1787656</v>
      </c>
      <c r="E26" s="235">
        <f>IF(ISNUMBER(Regressions!E36),ROUND(Regressions!E36, 1), NA())</f>
        <v>100</v>
      </c>
      <c r="F26" s="366">
        <f>IF(ISNUMBER(Regressions!F36),ROUND(Regressions!F36, 1), NA())</f>
        <v>100</v>
      </c>
      <c r="G26" s="257">
        <f>IF(ISNUMBER(Regressions!G36),ROUND(Regressions!G36, 1), NA())</f>
        <v>100</v>
      </c>
      <c r="H26" s="367">
        <f>IF(ISNUMBER(Regressions!H36),ROUND(Regressions!H36, 1), NA())</f>
        <v>0</v>
      </c>
      <c r="I26" s="258">
        <f>IF(ISNUMBER(Regressions!I36),ROUND(Regressions!I36, 1), NA())</f>
        <v>0</v>
      </c>
      <c r="J26" s="368">
        <f>IF(ISNUMBER(Regressions!K36),ROUND(Regressions!K36, 1), NA())</f>
        <v>100</v>
      </c>
      <c r="K26" s="366">
        <f>IF(ISNUMBER(Regressions!L36),ROUND(Regressions!L36, 1), NA())</f>
        <v>99.5</v>
      </c>
      <c r="L26" s="259">
        <f>IF(ISNUMBER(Regressions!M36),ROUND(Regressions!M36, 1), NA())</f>
        <v>96.8</v>
      </c>
      <c r="M26" s="367">
        <f>IF(ISNUMBER(Regressions!N36),ROUND(Regressions!N36, 1), NA())</f>
        <v>2.7</v>
      </c>
      <c r="N26" s="258">
        <f>IF(ISNUMBER(Regressions!O36),ROUND(Regressions!O36, 1), NA())</f>
        <v>0.5</v>
      </c>
      <c r="O26" s="368">
        <f>IF(ISNUMBER(Regressions!Q36),ROUND(Regressions!Q36, 1), NA())</f>
        <v>100</v>
      </c>
      <c r="P26" s="366">
        <f>IF(ISNUMBER(Regressions!R36),ROUND(Regressions!R36, 1), NA())</f>
        <v>98.7</v>
      </c>
      <c r="Q26" s="236" t="e">
        <f>IF(ISNUMBER(Regressions!S36),ROUND(Regressions!S36, 1), NA())</f>
        <v>#N/A</v>
      </c>
      <c r="R26" s="367" t="e">
        <f>IF(ISNUMBER(Regressions!T36),ROUND(Regressions!T36, 1), NA())</f>
        <v>#N/A</v>
      </c>
      <c r="S26" s="258">
        <f>IF(ISNUMBER(Regressions!U36),ROUND(Regressions!U36, 1), NA())</f>
        <v>1.3</v>
      </c>
    </row>
    <row xmlns:x14ac="http://schemas.microsoft.com/office/spreadsheetml/2009/9/ac" r="27" x14ac:dyDescent="0.2">
      <c r="A27" s="370" t="str">
        <f>IF(ISBLANK(Regressions!A37), " ", Regressions!A37)</f>
        <v>State of Palestine</v>
      </c>
      <c r="B27" s="371">
        <f>IF(ISBLANK(Regressions!B37), " ", Regressions!B37)</f>
        <v>2023</v>
      </c>
      <c r="C27" s="372" t="str">
        <f>IF(ISBLANK(Regressions!C37), " ", Regressions!C37)</f>
        <v>National</v>
      </c>
      <c r="D27" s="373">
        <f>IF(ISBLANK(Regressions!D37), " ", Regressions!D37)</f>
        <v>1765152</v>
      </c>
      <c r="E27" s="374">
        <f>IF(ISNUMBER(Regressions!E37),ROUND(Regressions!E37, 1), NA())</f>
        <v>100</v>
      </c>
      <c r="F27" s="375">
        <f>IF(ISNUMBER(Regressions!F37),ROUND(Regressions!F37, 1), NA())</f>
        <v>100</v>
      </c>
      <c r="G27" s="376">
        <f>IF(ISNUMBER(Regressions!G37),ROUND(Regressions!G37, 1), NA())</f>
        <v>100</v>
      </c>
      <c r="H27" s="377">
        <f>IF(ISNUMBER(Regressions!H37),ROUND(Regressions!H37, 1), NA())</f>
        <v>0</v>
      </c>
      <c r="I27" s="378">
        <f>IF(ISNUMBER(Regressions!I37),ROUND(Regressions!I37, 1), NA())</f>
        <v>0</v>
      </c>
      <c r="J27" s="379">
        <f>IF(ISNUMBER(Regressions!K37),ROUND(Regressions!K37, 1), NA())</f>
        <v>100</v>
      </c>
      <c r="K27" s="375">
        <f>IF(ISNUMBER(Regressions!L37),ROUND(Regressions!L37, 1), NA())</f>
        <v>99.5</v>
      </c>
      <c r="L27" s="380">
        <f>IF(ISNUMBER(Regressions!M37),ROUND(Regressions!M37, 1), NA())</f>
        <v>97.2</v>
      </c>
      <c r="M27" s="377">
        <f>IF(ISNUMBER(Regressions!N37),ROUND(Regressions!N37, 1), NA())</f>
        <v>2.2999999999999998</v>
      </c>
      <c r="N27" s="378">
        <f>IF(ISNUMBER(Regressions!O37),ROUND(Regressions!O37, 1), NA())</f>
        <v>0.5</v>
      </c>
      <c r="O27" s="379">
        <f>IF(ISNUMBER(Regressions!Q37),ROUND(Regressions!Q37, 1), NA())</f>
        <v>100</v>
      </c>
      <c r="P27" s="375">
        <f>IF(ISNUMBER(Regressions!R37),ROUND(Regressions!R37, 1), NA())</f>
        <v>98.9</v>
      </c>
      <c r="Q27" s="381" t="e">
        <f>IF(ISNUMBER(Regressions!S37),ROUND(Regressions!S37, 1), NA())</f>
        <v>#N/A</v>
      </c>
      <c r="R27" s="377" t="e">
        <f>IF(ISNUMBER(Regressions!T37),ROUND(Regressions!T37, 1), NA())</f>
        <v>#N/A</v>
      </c>
      <c r="S27" s="378">
        <f>IF(ISNUMBER(Regressions!U37),ROUND(Regressions!U37, 1), NA())</f>
        <v>1.1000000000000001</v>
      </c>
    </row>
    <row xmlns:x14ac="http://schemas.microsoft.com/office/spreadsheetml/2009/9/ac" r="28" hidden="true" x14ac:dyDescent="0.2">
      <c r="A28" s="363" t="str">
        <f>IF(ISBLANK(Regressions!A38), " ", Regressions!A38)</f>
        <v>State of Palestine</v>
      </c>
      <c r="B28" s="364">
        <f>IF(ISBLANK(Regressions!B38), " ", Regressions!B38)</f>
        <v>2024</v>
      </c>
      <c r="C28" s="369" t="str">
        <f>IF(ISBLANK(Regressions!C38), " ", Regressions!C38)</f>
        <v>National</v>
      </c>
      <c r="D28" s="365" t="str">
        <f>IF(ISBLANK(Regressions!D38), " ", Regressions!D38)</f>
        <v> </v>
      </c>
      <c r="E28" s="235" t="e">
        <f>IF(ISNUMBER(Regressions!E38),ROUND(Regressions!E38, 1), NA())</f>
        <v>#N/A</v>
      </c>
      <c r="F28" s="366" t="e">
        <f>IF(ISNUMBER(Regressions!F38),ROUND(Regressions!F38, 1), NA())</f>
        <v>#N/A</v>
      </c>
      <c r="G28" s="257" t="e">
        <f>IF(ISNUMBER(Regressions!G38),ROUND(Regressions!G38, 1), NA())</f>
        <v>#N/A</v>
      </c>
      <c r="H28" s="367" t="e">
        <f>IF(ISNUMBER(Regressions!H38),ROUND(Regressions!H38, 1), NA())</f>
        <v>#N/A</v>
      </c>
      <c r="I28" s="258" t="e">
        <f>IF(ISNUMBER(Regressions!I38),ROUND(Regressions!I38, 1), NA())</f>
        <v>#N/A</v>
      </c>
      <c r="J28" s="368" t="e">
        <f>IF(ISNUMBER(Regressions!K38),ROUND(Regressions!K38, 1), NA())</f>
        <v>#N/A</v>
      </c>
      <c r="K28" s="366" t="e">
        <f>IF(ISNUMBER(Regressions!L38),ROUND(Regressions!L38, 1), NA())</f>
        <v>#N/A</v>
      </c>
      <c r="L28" s="259" t="e">
        <f>IF(ISNUMBER(Regressions!M38),ROUND(Regressions!M38, 1), NA())</f>
        <v>#N/A</v>
      </c>
      <c r="M28" s="367" t="e">
        <f>IF(ISNUMBER(Regressions!N38),ROUND(Regressions!N38, 1), NA())</f>
        <v>#N/A</v>
      </c>
      <c r="N28" s="258" t="e">
        <f>IF(ISNUMBER(Regressions!O38),ROUND(Regressions!O38, 1), NA())</f>
        <v>#N/A</v>
      </c>
      <c r="O28" s="368" t="e">
        <f>IF(ISNUMBER(Regressions!Q38),ROUND(Regressions!Q38, 1), NA())</f>
        <v>#N/A</v>
      </c>
      <c r="P28" s="366" t="e">
        <f>IF(ISNUMBER(Regressions!R38),ROUND(Regressions!R38, 1), NA())</f>
        <v>#N/A</v>
      </c>
      <c r="Q28" s="236" t="e">
        <f>IF(ISNUMBER(Regressions!S38),ROUND(Regressions!S38, 1), NA())</f>
        <v>#N/A</v>
      </c>
      <c r="R28" s="367" t="e">
        <f>IF(ISNUMBER(Regressions!T38),ROUND(Regressions!T38, 1), NA())</f>
        <v>#N/A</v>
      </c>
      <c r="S28" s="258" t="e">
        <f>IF(ISNUMBER(Regressions!U38),ROUND(Regressions!U38, 1), NA())</f>
        <v>#N/A</v>
      </c>
    </row>
    <row xmlns:x14ac="http://schemas.microsoft.com/office/spreadsheetml/2009/9/ac" r="29" hidden="true" x14ac:dyDescent="0.2">
      <c r="A29" s="363" t="str">
        <f>IF(ISBLANK(Regressions!A39), " ", Regressions!A39)</f>
        <v>State of Palestine</v>
      </c>
      <c r="B29" s="364">
        <f>IF(ISBLANK(Regressions!B39), " ", Regressions!B39)</f>
        <v>2025</v>
      </c>
      <c r="C29" s="369" t="str">
        <f>IF(ISBLANK(Regressions!C39), " ", Regressions!C39)</f>
        <v>National</v>
      </c>
      <c r="D29" s="365" t="str">
        <f>IF(ISBLANK(Regressions!D39), " ", Regressions!D39)</f>
        <v> </v>
      </c>
      <c r="E29" s="235" t="e">
        <f>IF(ISNUMBER(Regressions!E39),ROUND(Regressions!E39, 1), NA())</f>
        <v>#N/A</v>
      </c>
      <c r="F29" s="366" t="e">
        <f>IF(ISNUMBER(Regressions!F39),ROUND(Regressions!F39, 1), NA())</f>
        <v>#N/A</v>
      </c>
      <c r="G29" s="257" t="e">
        <f>IF(ISNUMBER(Regressions!G39),ROUND(Regressions!G39, 1), NA())</f>
        <v>#N/A</v>
      </c>
      <c r="H29" s="367" t="e">
        <f>IF(ISNUMBER(Regressions!H39),ROUND(Regressions!H39, 1), NA())</f>
        <v>#N/A</v>
      </c>
      <c r="I29" s="258" t="e">
        <f>IF(ISNUMBER(Regressions!I39),ROUND(Regressions!I39, 1), NA())</f>
        <v>#N/A</v>
      </c>
      <c r="J29" s="368" t="e">
        <f>IF(ISNUMBER(Regressions!K39),ROUND(Regressions!K39, 1), NA())</f>
        <v>#N/A</v>
      </c>
      <c r="K29" s="366" t="e">
        <f>IF(ISNUMBER(Regressions!L39),ROUND(Regressions!L39, 1), NA())</f>
        <v>#N/A</v>
      </c>
      <c r="L29" s="259" t="e">
        <f>IF(ISNUMBER(Regressions!M39),ROUND(Regressions!M39, 1), NA())</f>
        <v>#N/A</v>
      </c>
      <c r="M29" s="367" t="e">
        <f>IF(ISNUMBER(Regressions!N39),ROUND(Regressions!N39, 1), NA())</f>
        <v>#N/A</v>
      </c>
      <c r="N29" s="258" t="e">
        <f>IF(ISNUMBER(Regressions!O39),ROUND(Regressions!O39, 1), NA())</f>
        <v>#N/A</v>
      </c>
      <c r="O29" s="368" t="e">
        <f>IF(ISNUMBER(Regressions!Q39),ROUND(Regressions!Q39, 1), NA())</f>
        <v>#N/A</v>
      </c>
      <c r="P29" s="366" t="e">
        <f>IF(ISNUMBER(Regressions!R39),ROUND(Regressions!R39, 1), NA())</f>
        <v>#N/A</v>
      </c>
      <c r="Q29" s="236" t="e">
        <f>IF(ISNUMBER(Regressions!S39),ROUND(Regressions!S39, 1), NA())</f>
        <v>#N/A</v>
      </c>
      <c r="R29" s="367" t="e">
        <f>IF(ISNUMBER(Regressions!T39),ROUND(Regressions!T39, 1), NA())</f>
        <v>#N/A</v>
      </c>
      <c r="S29" s="258" t="e">
        <f>IF(ISNUMBER(Regressions!U39),ROUND(Regressions!U39, 1), NA())</f>
        <v>#N/A</v>
      </c>
    </row>
    <row xmlns:x14ac="http://schemas.microsoft.com/office/spreadsheetml/2009/9/ac" r="30" hidden="true" x14ac:dyDescent="0.2">
      <c r="A30" s="363" t="str">
        <f>IF(ISBLANK(Regressions!A40), " ", Regressions!A40)</f>
        <v>State of Palestine</v>
      </c>
      <c r="B30" s="364">
        <f>IF(ISBLANK(Regressions!B40), " ", Regressions!B40)</f>
        <v>2026</v>
      </c>
      <c r="C30" s="369" t="str">
        <f>IF(ISBLANK(Regressions!C40), " ", Regressions!C40)</f>
        <v>National</v>
      </c>
      <c r="D30" s="365" t="str">
        <f>IF(ISBLANK(Regressions!D40), " ", Regressions!D40)</f>
        <v> </v>
      </c>
      <c r="E30" s="235" t="e">
        <f>IF(ISNUMBER(Regressions!E40),ROUND(Regressions!E40, 1), NA())</f>
        <v>#N/A</v>
      </c>
      <c r="F30" s="366" t="e">
        <f>IF(ISNUMBER(Regressions!F40),ROUND(Regressions!F40, 1), NA())</f>
        <v>#N/A</v>
      </c>
      <c r="G30" s="257" t="e">
        <f>IF(ISNUMBER(Regressions!G40),ROUND(Regressions!G40, 1), NA())</f>
        <v>#N/A</v>
      </c>
      <c r="H30" s="367" t="e">
        <f>IF(ISNUMBER(Regressions!H40),ROUND(Regressions!H40, 1), NA())</f>
        <v>#N/A</v>
      </c>
      <c r="I30" s="258" t="e">
        <f>IF(ISNUMBER(Regressions!I40),ROUND(Regressions!I40, 1), NA())</f>
        <v>#N/A</v>
      </c>
      <c r="J30" s="368" t="e">
        <f>IF(ISNUMBER(Regressions!K40),ROUND(Regressions!K40, 1), NA())</f>
        <v>#N/A</v>
      </c>
      <c r="K30" s="366" t="e">
        <f>IF(ISNUMBER(Regressions!L40),ROUND(Regressions!L40, 1), NA())</f>
        <v>#N/A</v>
      </c>
      <c r="L30" s="259" t="e">
        <f>IF(ISNUMBER(Regressions!M40),ROUND(Regressions!M40, 1), NA())</f>
        <v>#N/A</v>
      </c>
      <c r="M30" s="367" t="e">
        <f>IF(ISNUMBER(Regressions!N40),ROUND(Regressions!N40, 1), NA())</f>
        <v>#N/A</v>
      </c>
      <c r="N30" s="258" t="e">
        <f>IF(ISNUMBER(Regressions!O40),ROUND(Regressions!O40, 1), NA())</f>
        <v>#N/A</v>
      </c>
      <c r="O30" s="368" t="e">
        <f>IF(ISNUMBER(Regressions!Q40),ROUND(Regressions!Q40, 1), NA())</f>
        <v>#N/A</v>
      </c>
      <c r="P30" s="366" t="e">
        <f>IF(ISNUMBER(Regressions!R40),ROUND(Regressions!R40, 1), NA())</f>
        <v>#N/A</v>
      </c>
      <c r="Q30" s="236" t="e">
        <f>IF(ISNUMBER(Regressions!S40),ROUND(Regressions!S40, 1), NA())</f>
        <v>#N/A</v>
      </c>
      <c r="R30" s="367" t="e">
        <f>IF(ISNUMBER(Regressions!T40),ROUND(Regressions!T40, 1), NA())</f>
        <v>#N/A</v>
      </c>
      <c r="S30" s="258" t="e">
        <f>IF(ISNUMBER(Regressions!U40),ROUND(Regressions!U40, 1), NA())</f>
        <v>#N/A</v>
      </c>
    </row>
    <row xmlns:x14ac="http://schemas.microsoft.com/office/spreadsheetml/2009/9/ac" r="31" hidden="true" x14ac:dyDescent="0.2">
      <c r="A31" s="363" t="str">
        <f>IF(ISBLANK(Regressions!A41), " ", Regressions!A41)</f>
        <v>State of Palestine</v>
      </c>
      <c r="B31" s="364">
        <f>IF(ISBLANK(Regressions!B41), " ", Regressions!B41)</f>
        <v>2027</v>
      </c>
      <c r="C31" s="369" t="str">
        <f>IF(ISBLANK(Regressions!C41), " ", Regressions!C41)</f>
        <v>National</v>
      </c>
      <c r="D31" s="365" t="str">
        <f>IF(ISBLANK(Regressions!D41), " ", Regressions!D41)</f>
        <v> </v>
      </c>
      <c r="E31" s="235" t="e">
        <f>IF(ISNUMBER(Regressions!E41),ROUND(Regressions!E41, 1), NA())</f>
        <v>#N/A</v>
      </c>
      <c r="F31" s="366" t="e">
        <f>IF(ISNUMBER(Regressions!F41),ROUND(Regressions!F41, 1), NA())</f>
        <v>#N/A</v>
      </c>
      <c r="G31" s="257" t="e">
        <f>IF(ISNUMBER(Regressions!G41),ROUND(Regressions!G41, 1), NA())</f>
        <v>#N/A</v>
      </c>
      <c r="H31" s="367" t="e">
        <f>IF(ISNUMBER(Regressions!H41),ROUND(Regressions!H41, 1), NA())</f>
        <v>#N/A</v>
      </c>
      <c r="I31" s="258" t="e">
        <f>IF(ISNUMBER(Regressions!I41),ROUND(Regressions!I41, 1), NA())</f>
        <v>#N/A</v>
      </c>
      <c r="J31" s="368" t="e">
        <f>IF(ISNUMBER(Regressions!K41),ROUND(Regressions!K41, 1), NA())</f>
        <v>#N/A</v>
      </c>
      <c r="K31" s="366" t="e">
        <f>IF(ISNUMBER(Regressions!L41),ROUND(Regressions!L41, 1), NA())</f>
        <v>#N/A</v>
      </c>
      <c r="L31" s="259" t="e">
        <f>IF(ISNUMBER(Regressions!M41),ROUND(Regressions!M41, 1), NA())</f>
        <v>#N/A</v>
      </c>
      <c r="M31" s="367" t="e">
        <f>IF(ISNUMBER(Regressions!N41),ROUND(Regressions!N41, 1), NA())</f>
        <v>#N/A</v>
      </c>
      <c r="N31" s="258" t="e">
        <f>IF(ISNUMBER(Regressions!O41),ROUND(Regressions!O41, 1), NA())</f>
        <v>#N/A</v>
      </c>
      <c r="O31" s="368" t="e">
        <f>IF(ISNUMBER(Regressions!Q41),ROUND(Regressions!Q41, 1), NA())</f>
        <v>#N/A</v>
      </c>
      <c r="P31" s="366" t="e">
        <f>IF(ISNUMBER(Regressions!R41),ROUND(Regressions!R41, 1), NA())</f>
        <v>#N/A</v>
      </c>
      <c r="Q31" s="236" t="e">
        <f>IF(ISNUMBER(Regressions!S41),ROUND(Regressions!S41, 1), NA())</f>
        <v>#N/A</v>
      </c>
      <c r="R31" s="367" t="e">
        <f>IF(ISNUMBER(Regressions!T41),ROUND(Regressions!T41, 1), NA())</f>
        <v>#N/A</v>
      </c>
      <c r="S31" s="258" t="e">
        <f>IF(ISNUMBER(Regressions!U41),ROUND(Regressions!U41, 1), NA())</f>
        <v>#N/A</v>
      </c>
    </row>
    <row xmlns:x14ac="http://schemas.microsoft.com/office/spreadsheetml/2009/9/ac" r="32" hidden="true" x14ac:dyDescent="0.2">
      <c r="A32" s="363" t="str">
        <f>IF(ISBLANK(Regressions!A42), " ", Regressions!A42)</f>
        <v>State of Palestine</v>
      </c>
      <c r="B32" s="364">
        <f>IF(ISBLANK(Regressions!B42), " ", Regressions!B42)</f>
        <v>2028</v>
      </c>
      <c r="C32" s="369" t="str">
        <f>IF(ISBLANK(Regressions!C42), " ", Regressions!C42)</f>
        <v>National</v>
      </c>
      <c r="D32" s="365" t="str">
        <f>IF(ISBLANK(Regressions!D42), " ", Regressions!D42)</f>
        <v> </v>
      </c>
      <c r="E32" s="235" t="e">
        <f>IF(ISNUMBER(Regressions!E42),ROUND(Regressions!E42, 1), NA())</f>
        <v>#N/A</v>
      </c>
      <c r="F32" s="366" t="e">
        <f>IF(ISNUMBER(Regressions!F42),ROUND(Regressions!F42, 1), NA())</f>
        <v>#N/A</v>
      </c>
      <c r="G32" s="257" t="e">
        <f>IF(ISNUMBER(Regressions!G42),ROUND(Regressions!G42, 1), NA())</f>
        <v>#N/A</v>
      </c>
      <c r="H32" s="367" t="e">
        <f>IF(ISNUMBER(Regressions!H42),ROUND(Regressions!H42, 1), NA())</f>
        <v>#N/A</v>
      </c>
      <c r="I32" s="258" t="e">
        <f>IF(ISNUMBER(Regressions!I42),ROUND(Regressions!I42, 1), NA())</f>
        <v>#N/A</v>
      </c>
      <c r="J32" s="368" t="e">
        <f>IF(ISNUMBER(Regressions!K42),ROUND(Regressions!K42, 1), NA())</f>
        <v>#N/A</v>
      </c>
      <c r="K32" s="366" t="e">
        <f>IF(ISNUMBER(Regressions!L42),ROUND(Regressions!L42, 1), NA())</f>
        <v>#N/A</v>
      </c>
      <c r="L32" s="259" t="e">
        <f>IF(ISNUMBER(Regressions!M42),ROUND(Regressions!M42, 1), NA())</f>
        <v>#N/A</v>
      </c>
      <c r="M32" s="367" t="e">
        <f>IF(ISNUMBER(Regressions!N42),ROUND(Regressions!N42, 1), NA())</f>
        <v>#N/A</v>
      </c>
      <c r="N32" s="258" t="e">
        <f>IF(ISNUMBER(Regressions!O42),ROUND(Regressions!O42, 1), NA())</f>
        <v>#N/A</v>
      </c>
      <c r="O32" s="368" t="e">
        <f>IF(ISNUMBER(Regressions!Q42),ROUND(Regressions!Q42, 1), NA())</f>
        <v>#N/A</v>
      </c>
      <c r="P32" s="366" t="e">
        <f>IF(ISNUMBER(Regressions!R42),ROUND(Regressions!R42, 1), NA())</f>
        <v>#N/A</v>
      </c>
      <c r="Q32" s="236" t="e">
        <f>IF(ISNUMBER(Regressions!S42),ROUND(Regressions!S42, 1), NA())</f>
        <v>#N/A</v>
      </c>
      <c r="R32" s="367" t="e">
        <f>IF(ISNUMBER(Regressions!T42),ROUND(Regressions!T42, 1), NA())</f>
        <v>#N/A</v>
      </c>
      <c r="S32" s="258" t="e">
        <f>IF(ISNUMBER(Regressions!U42),ROUND(Regressions!U42, 1), NA())</f>
        <v>#N/A</v>
      </c>
    </row>
    <row xmlns:x14ac="http://schemas.microsoft.com/office/spreadsheetml/2009/9/ac" r="33" hidden="true" x14ac:dyDescent="0.2">
      <c r="A33" s="363" t="str">
        <f>IF(ISBLANK(Regressions!A43), " ", Regressions!A43)</f>
        <v>State of Palestine</v>
      </c>
      <c r="B33" s="364">
        <f>IF(ISBLANK(Regressions!B43), " ", Regressions!B43)</f>
        <v>2029</v>
      </c>
      <c r="C33" s="369" t="str">
        <f>IF(ISBLANK(Regressions!C43), " ", Regressions!C43)</f>
        <v>National</v>
      </c>
      <c r="D33" s="365" t="str">
        <f>IF(ISBLANK(Regressions!D43), " ", Regressions!D43)</f>
        <v> </v>
      </c>
      <c r="E33" s="235" t="e">
        <f>IF(ISNUMBER(Regressions!E43),ROUND(Regressions!E43, 1), NA())</f>
        <v>#N/A</v>
      </c>
      <c r="F33" s="366" t="e">
        <f>IF(ISNUMBER(Regressions!F43),ROUND(Regressions!F43, 1), NA())</f>
        <v>#N/A</v>
      </c>
      <c r="G33" s="257" t="e">
        <f>IF(ISNUMBER(Regressions!G43),ROUND(Regressions!G43, 1), NA())</f>
        <v>#N/A</v>
      </c>
      <c r="H33" s="367" t="e">
        <f>IF(ISNUMBER(Regressions!H43),ROUND(Regressions!H43, 1), NA())</f>
        <v>#N/A</v>
      </c>
      <c r="I33" s="258" t="e">
        <f>IF(ISNUMBER(Regressions!I43),ROUND(Regressions!I43, 1), NA())</f>
        <v>#N/A</v>
      </c>
      <c r="J33" s="368" t="e">
        <f>IF(ISNUMBER(Regressions!K43),ROUND(Regressions!K43, 1), NA())</f>
        <v>#N/A</v>
      </c>
      <c r="K33" s="366" t="e">
        <f>IF(ISNUMBER(Regressions!L43),ROUND(Regressions!L43, 1), NA())</f>
        <v>#N/A</v>
      </c>
      <c r="L33" s="259" t="e">
        <f>IF(ISNUMBER(Regressions!M43),ROUND(Regressions!M43, 1), NA())</f>
        <v>#N/A</v>
      </c>
      <c r="M33" s="367" t="e">
        <f>IF(ISNUMBER(Regressions!N43),ROUND(Regressions!N43, 1), NA())</f>
        <v>#N/A</v>
      </c>
      <c r="N33" s="258" t="e">
        <f>IF(ISNUMBER(Regressions!O43),ROUND(Regressions!O43, 1), NA())</f>
        <v>#N/A</v>
      </c>
      <c r="O33" s="368" t="e">
        <f>IF(ISNUMBER(Regressions!Q43),ROUND(Regressions!Q43, 1), NA())</f>
        <v>#N/A</v>
      </c>
      <c r="P33" s="366" t="e">
        <f>IF(ISNUMBER(Regressions!R43),ROUND(Regressions!R43, 1), NA())</f>
        <v>#N/A</v>
      </c>
      <c r="Q33" s="236" t="e">
        <f>IF(ISNUMBER(Regressions!S43),ROUND(Regressions!S43, 1), NA())</f>
        <v>#N/A</v>
      </c>
      <c r="R33" s="367" t="e">
        <f>IF(ISNUMBER(Regressions!T43),ROUND(Regressions!T43, 1), NA())</f>
        <v>#N/A</v>
      </c>
      <c r="S33" s="258" t="e">
        <f>IF(ISNUMBER(Regressions!U43),ROUND(Regressions!U43, 1), NA())</f>
        <v>#N/A</v>
      </c>
    </row>
    <row xmlns:x14ac="http://schemas.microsoft.com/office/spreadsheetml/2009/9/ac" r="34" hidden="true" x14ac:dyDescent="0.2">
      <c r="A34" s="363" t="str">
        <f>IF(ISBLANK(Regressions!A44), " ", Regressions!A44)</f>
        <v>State of Palestine</v>
      </c>
      <c r="B34" s="364">
        <f>IF(ISBLANK(Regressions!B44), " ", Regressions!B44)</f>
        <v>2030</v>
      </c>
      <c r="C34" s="369" t="str">
        <f>IF(ISBLANK(Regressions!C44), " ", Regressions!C44)</f>
        <v>National</v>
      </c>
      <c r="D34" s="365" t="str">
        <f>IF(ISBLANK(Regressions!D44), " ", Regressions!D44)</f>
        <v> </v>
      </c>
      <c r="E34" s="235" t="e">
        <f>IF(ISNUMBER(Regressions!E44),ROUND(Regressions!E44, 1), NA())</f>
        <v>#N/A</v>
      </c>
      <c r="F34" s="366" t="e">
        <f>IF(ISNUMBER(Regressions!F44),ROUND(Regressions!F44, 1), NA())</f>
        <v>#N/A</v>
      </c>
      <c r="G34" s="257" t="e">
        <f>IF(ISNUMBER(Regressions!G44),ROUND(Regressions!G44, 1), NA())</f>
        <v>#N/A</v>
      </c>
      <c r="H34" s="367" t="e">
        <f>IF(ISNUMBER(Regressions!H44),ROUND(Regressions!H44, 1), NA())</f>
        <v>#N/A</v>
      </c>
      <c r="I34" s="258" t="e">
        <f>IF(ISNUMBER(Regressions!I44),ROUND(Regressions!I44, 1), NA())</f>
        <v>#N/A</v>
      </c>
      <c r="J34" s="368" t="e">
        <f>IF(ISNUMBER(Regressions!K44),ROUND(Regressions!K44, 1), NA())</f>
        <v>#N/A</v>
      </c>
      <c r="K34" s="366" t="e">
        <f>IF(ISNUMBER(Regressions!L44),ROUND(Regressions!L44, 1), NA())</f>
        <v>#N/A</v>
      </c>
      <c r="L34" s="259" t="e">
        <f>IF(ISNUMBER(Regressions!M44),ROUND(Regressions!M44, 1), NA())</f>
        <v>#N/A</v>
      </c>
      <c r="M34" s="367" t="e">
        <f>IF(ISNUMBER(Regressions!N44),ROUND(Regressions!N44, 1), NA())</f>
        <v>#N/A</v>
      </c>
      <c r="N34" s="258" t="e">
        <f>IF(ISNUMBER(Regressions!O44),ROUND(Regressions!O44, 1), NA())</f>
        <v>#N/A</v>
      </c>
      <c r="O34" s="368" t="e">
        <f>IF(ISNUMBER(Regressions!Q44),ROUND(Regressions!Q44, 1), NA())</f>
        <v>#N/A</v>
      </c>
      <c r="P34" s="366" t="e">
        <f>IF(ISNUMBER(Regressions!R44),ROUND(Regressions!R44, 1), NA())</f>
        <v>#N/A</v>
      </c>
      <c r="Q34" s="236" t="e">
        <f>IF(ISNUMBER(Regressions!S44),ROUND(Regressions!S44, 1), NA())</f>
        <v>#N/A</v>
      </c>
      <c r="R34" s="367" t="e">
        <f>IF(ISNUMBER(Regressions!T44),ROUND(Regressions!T44, 1), NA())</f>
        <v>#N/A</v>
      </c>
      <c r="S34" s="258" t="e">
        <f>IF(ISNUMBER(Regressions!U44),ROUND(Regressions!U44, 1), NA())</f>
        <v>#N/A</v>
      </c>
    </row>
    <row xmlns:x14ac="http://schemas.microsoft.com/office/spreadsheetml/2009/9/ac" r="35" x14ac:dyDescent="0.2">
      <c r="A35" s="363" t="str">
        <f>IF(ISBLANK(Regressions!A45), " ", Regressions!A45)</f>
        <v>State of Palestine</v>
      </c>
      <c r="B35" s="364">
        <f>IF(ISBLANK(Regressions!B45), " ", Regressions!B45)</f>
        <v>2000</v>
      </c>
      <c r="C35" s="369" t="str">
        <f>IF(ISBLANK(Regressions!C45), " ", Regressions!C45)</f>
        <v>Urban</v>
      </c>
      <c r="D35" s="365">
        <f>IF(ISBLANK(Regressions!D45), " ", Regressions!D45)</f>
        <v>892170.20765220653</v>
      </c>
      <c r="E35" s="235">
        <f>IF(ISNUMBER(Regressions!E45),ROUND(Regressions!E45, 1), NA())</f>
        <v>100</v>
      </c>
      <c r="F35" s="366">
        <f>IF(ISNUMBER(Regressions!F45),ROUND(Regressions!F45, 1), NA())</f>
        <v>99.9</v>
      </c>
      <c r="G35" s="257" t="e">
        <f>IF(ISNUMBER(Regressions!G45),ROUND(Regressions!G45, 1), NA())</f>
        <v>#N/A</v>
      </c>
      <c r="H35" s="367" t="e">
        <f>IF(ISNUMBER(Regressions!H45),ROUND(Regressions!H45, 1), NA())</f>
        <v>#N/A</v>
      </c>
      <c r="I35" s="258">
        <f>IF(ISNUMBER(Regressions!I45),ROUND(Regressions!I45, 1), NA())</f>
        <v>0.1</v>
      </c>
      <c r="J35" s="368">
        <f>IF(ISNUMBER(Regressions!K45),ROUND(Regressions!K45, 1), NA())</f>
        <v>100</v>
      </c>
      <c r="K35" s="366">
        <f>IF(ISNUMBER(Regressions!L45),ROUND(Regressions!L45, 1), NA())</f>
        <v>100</v>
      </c>
      <c r="L35" s="259" t="e">
        <f>IF(ISNUMBER(Regressions!M45),ROUND(Regressions!M45, 1), NA())</f>
        <v>#N/A</v>
      </c>
      <c r="M35" s="367" t="e">
        <f>IF(ISNUMBER(Regressions!N45),ROUND(Regressions!N45, 1), NA())</f>
        <v>#N/A</v>
      </c>
      <c r="N35" s="258">
        <f>IF(ISNUMBER(Regressions!O45),ROUND(Regressions!O45, 1), NA())</f>
        <v>0</v>
      </c>
      <c r="O35" s="368" t="e">
        <f>IF(ISNUMBER(Regressions!Q45),ROUND(Regressions!Q45, 1), NA())</f>
        <v>#N/A</v>
      </c>
      <c r="P35" s="366" t="e">
        <f>IF(ISNUMBER(Regressions!R45),ROUND(Regressions!R45, 1), NA())</f>
        <v>#N/A</v>
      </c>
      <c r="Q35" s="236" t="e">
        <f>IF(ISNUMBER(Regressions!S45),ROUND(Regressions!S45, 1), NA())</f>
        <v>#N/A</v>
      </c>
      <c r="R35" s="367" t="e">
        <f>IF(ISNUMBER(Regressions!T45),ROUND(Regressions!T45, 1), NA())</f>
        <v>#N/A</v>
      </c>
      <c r="S35" s="258" t="e">
        <f>IF(ISNUMBER(Regressions!U45),ROUND(Regressions!U45, 1), NA())</f>
        <v>#N/A</v>
      </c>
    </row>
    <row xmlns:x14ac="http://schemas.microsoft.com/office/spreadsheetml/2009/9/ac" r="36" x14ac:dyDescent="0.2">
      <c r="A36" s="363" t="str">
        <f>IF(ISBLANK(Regressions!A46), " ", Regressions!A46)</f>
        <v>State of Palestine</v>
      </c>
      <c r="B36" s="364">
        <f>IF(ISBLANK(Regressions!B46), " ", Regressions!B46)</f>
        <v>2001</v>
      </c>
      <c r="C36" s="369" t="str">
        <f>IF(ISBLANK(Regressions!C46), " ", Regressions!C46)</f>
        <v>Urban</v>
      </c>
      <c r="D36" s="365">
        <f>IF(ISBLANK(Regressions!D46), " ", Regressions!D46)</f>
        <v>921747.45035713201</v>
      </c>
      <c r="E36" s="235">
        <f>IF(ISNUMBER(Regressions!E46),ROUND(Regressions!E46, 1), NA())</f>
        <v>100</v>
      </c>
      <c r="F36" s="366">
        <f>IF(ISNUMBER(Regressions!F46),ROUND(Regressions!F46, 1), NA())</f>
        <v>99.9</v>
      </c>
      <c r="G36" s="257" t="e">
        <f>IF(ISNUMBER(Regressions!G46),ROUND(Regressions!G46, 1), NA())</f>
        <v>#N/A</v>
      </c>
      <c r="H36" s="367" t="e">
        <f>IF(ISNUMBER(Regressions!H46),ROUND(Regressions!H46, 1), NA())</f>
        <v>#N/A</v>
      </c>
      <c r="I36" s="258">
        <f>IF(ISNUMBER(Regressions!I46),ROUND(Regressions!I46, 1), NA())</f>
        <v>0.1</v>
      </c>
      <c r="J36" s="368">
        <f>IF(ISNUMBER(Regressions!K46),ROUND(Regressions!K46, 1), NA())</f>
        <v>100</v>
      </c>
      <c r="K36" s="366">
        <f>IF(ISNUMBER(Regressions!L46),ROUND(Regressions!L46, 1), NA())</f>
        <v>100</v>
      </c>
      <c r="L36" s="259" t="e">
        <f>IF(ISNUMBER(Regressions!M46),ROUND(Regressions!M46, 1), NA())</f>
        <v>#N/A</v>
      </c>
      <c r="M36" s="367" t="e">
        <f>IF(ISNUMBER(Regressions!N46),ROUND(Regressions!N46, 1), NA())</f>
        <v>#N/A</v>
      </c>
      <c r="N36" s="258">
        <f>IF(ISNUMBER(Regressions!O46),ROUND(Regressions!O46, 1), NA())</f>
        <v>0</v>
      </c>
      <c r="O36" s="368" t="e">
        <f>IF(ISNUMBER(Regressions!Q46),ROUND(Regressions!Q46, 1), NA())</f>
        <v>#N/A</v>
      </c>
      <c r="P36" s="366" t="e">
        <f>IF(ISNUMBER(Regressions!R46),ROUND(Regressions!R46, 1), NA())</f>
        <v>#N/A</v>
      </c>
      <c r="Q36" s="236" t="e">
        <f>IF(ISNUMBER(Regressions!S46),ROUND(Regressions!S46, 1), NA())</f>
        <v>#N/A</v>
      </c>
      <c r="R36" s="367" t="e">
        <f>IF(ISNUMBER(Regressions!T46),ROUND(Regressions!T46, 1), NA())</f>
        <v>#N/A</v>
      </c>
      <c r="S36" s="258" t="e">
        <f>IF(ISNUMBER(Regressions!U46),ROUND(Regressions!U46, 1), NA())</f>
        <v>#N/A</v>
      </c>
    </row>
    <row xmlns:x14ac="http://schemas.microsoft.com/office/spreadsheetml/2009/9/ac" r="37" x14ac:dyDescent="0.2">
      <c r="A37" s="363" t="str">
        <f>IF(ISBLANK(Regressions!A47), " ", Regressions!A47)</f>
        <v>State of Palestine</v>
      </c>
      <c r="B37" s="364">
        <f>IF(ISBLANK(Regressions!B47), " ", Regressions!B47)</f>
        <v>2002</v>
      </c>
      <c r="C37" s="369" t="str">
        <f>IF(ISBLANK(Regressions!C47), " ", Regressions!C47)</f>
        <v>Urban</v>
      </c>
      <c r="D37" s="365">
        <f>IF(ISBLANK(Regressions!D47), " ", Regressions!D47)</f>
        <v>946649.87816467287</v>
      </c>
      <c r="E37" s="235">
        <f>IF(ISNUMBER(Regressions!E47),ROUND(Regressions!E47, 1), NA())</f>
        <v>100</v>
      </c>
      <c r="F37" s="366">
        <f>IF(ISNUMBER(Regressions!F47),ROUND(Regressions!F47, 1), NA())</f>
        <v>99.9</v>
      </c>
      <c r="G37" s="257" t="e">
        <f>IF(ISNUMBER(Regressions!G47),ROUND(Regressions!G47, 1), NA())</f>
        <v>#N/A</v>
      </c>
      <c r="H37" s="367" t="e">
        <f>IF(ISNUMBER(Regressions!H47),ROUND(Regressions!H47, 1), NA())</f>
        <v>#N/A</v>
      </c>
      <c r="I37" s="258">
        <f>IF(ISNUMBER(Regressions!I47),ROUND(Regressions!I47, 1), NA())</f>
        <v>0.1</v>
      </c>
      <c r="J37" s="368">
        <f>IF(ISNUMBER(Regressions!K47),ROUND(Regressions!K47, 1), NA())</f>
        <v>100</v>
      </c>
      <c r="K37" s="366">
        <f>IF(ISNUMBER(Regressions!L47),ROUND(Regressions!L47, 1), NA())</f>
        <v>100</v>
      </c>
      <c r="L37" s="259" t="e">
        <f>IF(ISNUMBER(Regressions!M47),ROUND(Regressions!M47, 1), NA())</f>
        <v>#N/A</v>
      </c>
      <c r="M37" s="367" t="e">
        <f>IF(ISNUMBER(Regressions!N47),ROUND(Regressions!N47, 1), NA())</f>
        <v>#N/A</v>
      </c>
      <c r="N37" s="258">
        <f>IF(ISNUMBER(Regressions!O47),ROUND(Regressions!O47, 1), NA())</f>
        <v>0</v>
      </c>
      <c r="O37" s="368" t="e">
        <f>IF(ISNUMBER(Regressions!Q47),ROUND(Regressions!Q47, 1), NA())</f>
        <v>#N/A</v>
      </c>
      <c r="P37" s="366" t="e">
        <f>IF(ISNUMBER(Regressions!R47),ROUND(Regressions!R47, 1), NA())</f>
        <v>#N/A</v>
      </c>
      <c r="Q37" s="236" t="e">
        <f>IF(ISNUMBER(Regressions!S47),ROUND(Regressions!S47, 1), NA())</f>
        <v>#N/A</v>
      </c>
      <c r="R37" s="367" t="e">
        <f>IF(ISNUMBER(Regressions!T47),ROUND(Regressions!T47, 1), NA())</f>
        <v>#N/A</v>
      </c>
      <c r="S37" s="258" t="e">
        <f>IF(ISNUMBER(Regressions!U47),ROUND(Regressions!U47, 1), NA())</f>
        <v>#N/A</v>
      </c>
    </row>
    <row xmlns:x14ac="http://schemas.microsoft.com/office/spreadsheetml/2009/9/ac" r="38" x14ac:dyDescent="0.2">
      <c r="A38" s="363" t="str">
        <f>IF(ISBLANK(Regressions!A48), " ", Regressions!A48)</f>
        <v>State of Palestine</v>
      </c>
      <c r="B38" s="364">
        <f>IF(ISBLANK(Regressions!B48), " ", Regressions!B48)</f>
        <v>2003</v>
      </c>
      <c r="C38" s="369" t="str">
        <f>IF(ISBLANK(Regressions!C48), " ", Regressions!C48)</f>
        <v>Urban</v>
      </c>
      <c r="D38" s="365">
        <f>IF(ISBLANK(Regressions!D48), " ", Regressions!D48)</f>
        <v>968586.33949813852</v>
      </c>
      <c r="E38" s="235">
        <f>IF(ISNUMBER(Regressions!E48),ROUND(Regressions!E48, 1), NA())</f>
        <v>100</v>
      </c>
      <c r="F38" s="366">
        <f>IF(ISNUMBER(Regressions!F48),ROUND(Regressions!F48, 1), NA())</f>
        <v>99.9</v>
      </c>
      <c r="G38" s="257" t="e">
        <f>IF(ISNUMBER(Regressions!G48),ROUND(Regressions!G48, 1), NA())</f>
        <v>#N/A</v>
      </c>
      <c r="H38" s="367" t="e">
        <f>IF(ISNUMBER(Regressions!H48),ROUND(Regressions!H48, 1), NA())</f>
        <v>#N/A</v>
      </c>
      <c r="I38" s="258">
        <f>IF(ISNUMBER(Regressions!I48),ROUND(Regressions!I48, 1), NA())</f>
        <v>0.1</v>
      </c>
      <c r="J38" s="368">
        <f>IF(ISNUMBER(Regressions!K48),ROUND(Regressions!K48, 1), NA())</f>
        <v>100</v>
      </c>
      <c r="K38" s="366">
        <f>IF(ISNUMBER(Regressions!L48),ROUND(Regressions!L48, 1), NA())</f>
        <v>100</v>
      </c>
      <c r="L38" s="259" t="e">
        <f>IF(ISNUMBER(Regressions!M48),ROUND(Regressions!M48, 1), NA())</f>
        <v>#N/A</v>
      </c>
      <c r="M38" s="367" t="e">
        <f>IF(ISNUMBER(Regressions!N48),ROUND(Regressions!N48, 1), NA())</f>
        <v>#N/A</v>
      </c>
      <c r="N38" s="258">
        <f>IF(ISNUMBER(Regressions!O48),ROUND(Regressions!O48, 1), NA())</f>
        <v>0</v>
      </c>
      <c r="O38" s="368" t="e">
        <f>IF(ISNUMBER(Regressions!Q48),ROUND(Regressions!Q48, 1), NA())</f>
        <v>#N/A</v>
      </c>
      <c r="P38" s="366" t="e">
        <f>IF(ISNUMBER(Regressions!R48),ROUND(Regressions!R48, 1), NA())</f>
        <v>#N/A</v>
      </c>
      <c r="Q38" s="236" t="e">
        <f>IF(ISNUMBER(Regressions!S48),ROUND(Regressions!S48, 1), NA())</f>
        <v>#N/A</v>
      </c>
      <c r="R38" s="367" t="e">
        <f>IF(ISNUMBER(Regressions!T48),ROUND(Regressions!T48, 1), NA())</f>
        <v>#N/A</v>
      </c>
      <c r="S38" s="258" t="e">
        <f>IF(ISNUMBER(Regressions!U48),ROUND(Regressions!U48, 1), NA())</f>
        <v>#N/A</v>
      </c>
    </row>
    <row xmlns:x14ac="http://schemas.microsoft.com/office/spreadsheetml/2009/9/ac" r="39" x14ac:dyDescent="0.2">
      <c r="A39" s="363" t="str">
        <f>IF(ISBLANK(Regressions!A49), " ", Regressions!A49)</f>
        <v>State of Palestine</v>
      </c>
      <c r="B39" s="364">
        <f>IF(ISBLANK(Regressions!B49), " ", Regressions!B49)</f>
        <v>2004</v>
      </c>
      <c r="C39" s="369" t="str">
        <f>IF(ISBLANK(Regressions!C49), " ", Regressions!C49)</f>
        <v>Urban</v>
      </c>
      <c r="D39" s="365">
        <f>IF(ISBLANK(Regressions!D49), " ", Regressions!D49)</f>
        <v>989432.5265304565</v>
      </c>
      <c r="E39" s="235">
        <f>IF(ISNUMBER(Regressions!E49),ROUND(Regressions!E49, 1), NA())</f>
        <v>100</v>
      </c>
      <c r="F39" s="366">
        <f>IF(ISNUMBER(Regressions!F49),ROUND(Regressions!F49, 1), NA())</f>
        <v>99.9</v>
      </c>
      <c r="G39" s="257" t="e">
        <f>IF(ISNUMBER(Regressions!G49),ROUND(Regressions!G49, 1), NA())</f>
        <v>#N/A</v>
      </c>
      <c r="H39" s="367" t="e">
        <f>IF(ISNUMBER(Regressions!H49),ROUND(Regressions!H49, 1), NA())</f>
        <v>#N/A</v>
      </c>
      <c r="I39" s="258">
        <f>IF(ISNUMBER(Regressions!I49),ROUND(Regressions!I49, 1), NA())</f>
        <v>0.1</v>
      </c>
      <c r="J39" s="368">
        <f>IF(ISNUMBER(Regressions!K49),ROUND(Regressions!K49, 1), NA())</f>
        <v>100</v>
      </c>
      <c r="K39" s="366">
        <f>IF(ISNUMBER(Regressions!L49),ROUND(Regressions!L49, 1), NA())</f>
        <v>100</v>
      </c>
      <c r="L39" s="259" t="e">
        <f>IF(ISNUMBER(Regressions!M49),ROUND(Regressions!M49, 1), NA())</f>
        <v>#N/A</v>
      </c>
      <c r="M39" s="367" t="e">
        <f>IF(ISNUMBER(Regressions!N49),ROUND(Regressions!N49, 1), NA())</f>
        <v>#N/A</v>
      </c>
      <c r="N39" s="258">
        <f>IF(ISNUMBER(Regressions!O49),ROUND(Regressions!O49, 1), NA())</f>
        <v>0</v>
      </c>
      <c r="O39" s="368" t="e">
        <f>IF(ISNUMBER(Regressions!Q49),ROUND(Regressions!Q49, 1), NA())</f>
        <v>#N/A</v>
      </c>
      <c r="P39" s="366" t="e">
        <f>IF(ISNUMBER(Regressions!R49),ROUND(Regressions!R49, 1), NA())</f>
        <v>#N/A</v>
      </c>
      <c r="Q39" s="236" t="e">
        <f>IF(ISNUMBER(Regressions!S49),ROUND(Regressions!S49, 1), NA())</f>
        <v>#N/A</v>
      </c>
      <c r="R39" s="367" t="e">
        <f>IF(ISNUMBER(Regressions!T49),ROUND(Regressions!T49, 1), NA())</f>
        <v>#N/A</v>
      </c>
      <c r="S39" s="258" t="e">
        <f>IF(ISNUMBER(Regressions!U49),ROUND(Regressions!U49, 1), NA())</f>
        <v>#N/A</v>
      </c>
    </row>
    <row xmlns:x14ac="http://schemas.microsoft.com/office/spreadsheetml/2009/9/ac" r="40" x14ac:dyDescent="0.2">
      <c r="A40" s="363" t="str">
        <f>IF(ISBLANK(Regressions!A50), " ", Regressions!A50)</f>
        <v>State of Palestine</v>
      </c>
      <c r="B40" s="364">
        <f>IF(ISBLANK(Regressions!B50), " ", Regressions!B50)</f>
        <v>2005</v>
      </c>
      <c r="C40" s="369" t="str">
        <f>IF(ISBLANK(Regressions!C50), " ", Regressions!C50)</f>
        <v>Urban</v>
      </c>
      <c r="D40" s="365">
        <f>IF(ISBLANK(Regressions!D50), " ", Regressions!D50)</f>
        <v>1009609.460592041</v>
      </c>
      <c r="E40" s="235">
        <f>IF(ISNUMBER(Regressions!E50),ROUND(Regressions!E50, 1), NA())</f>
        <v>100</v>
      </c>
      <c r="F40" s="366">
        <f>IF(ISNUMBER(Regressions!F50),ROUND(Regressions!F50, 1), NA())</f>
        <v>99.9</v>
      </c>
      <c r="G40" s="257">
        <f>IF(ISNUMBER(Regressions!G50),ROUND(Regressions!G50, 1), NA())</f>
        <v>94</v>
      </c>
      <c r="H40" s="367">
        <f>IF(ISNUMBER(Regressions!H50),ROUND(Regressions!H50, 1), NA())</f>
        <v>6</v>
      </c>
      <c r="I40" s="258">
        <f>IF(ISNUMBER(Regressions!I50),ROUND(Regressions!I50, 1), NA())</f>
        <v>0.1</v>
      </c>
      <c r="J40" s="368">
        <f>IF(ISNUMBER(Regressions!K50),ROUND(Regressions!K50, 1), NA())</f>
        <v>100</v>
      </c>
      <c r="K40" s="366">
        <f>IF(ISNUMBER(Regressions!L50),ROUND(Regressions!L50, 1), NA())</f>
        <v>100</v>
      </c>
      <c r="L40" s="259">
        <f>IF(ISNUMBER(Regressions!M50),ROUND(Regressions!M50, 1), NA())</f>
        <v>78.8</v>
      </c>
      <c r="M40" s="367">
        <f>IF(ISNUMBER(Regressions!N50),ROUND(Regressions!N50, 1), NA())</f>
        <v>21.2</v>
      </c>
      <c r="N40" s="258">
        <f>IF(ISNUMBER(Regressions!O50),ROUND(Regressions!O50, 1), NA())</f>
        <v>0</v>
      </c>
      <c r="O40" s="368">
        <f>IF(ISNUMBER(Regressions!Q50),ROUND(Regressions!Q50, 1), NA())</f>
        <v>94.1</v>
      </c>
      <c r="P40" s="366">
        <f>IF(ISNUMBER(Regressions!R50),ROUND(Regressions!R50, 1), NA())</f>
        <v>94.1</v>
      </c>
      <c r="Q40" s="236">
        <f>IF(ISNUMBER(Regressions!S50),ROUND(Regressions!S50, 1), NA())</f>
        <v>33.6</v>
      </c>
      <c r="R40" s="367">
        <f>IF(ISNUMBER(Regressions!T50),ROUND(Regressions!T50, 1), NA())</f>
        <v>60.5</v>
      </c>
      <c r="S40" s="258">
        <f>IF(ISNUMBER(Regressions!U50),ROUND(Regressions!U50, 1), NA())</f>
        <v>5.9</v>
      </c>
    </row>
    <row xmlns:x14ac="http://schemas.microsoft.com/office/spreadsheetml/2009/9/ac" r="41" x14ac:dyDescent="0.2">
      <c r="A41" s="363" t="str">
        <f>IF(ISBLANK(Regressions!A51), " ", Regressions!A51)</f>
        <v>State of Palestine</v>
      </c>
      <c r="B41" s="364">
        <f>IF(ISBLANK(Regressions!B51), " ", Regressions!B51)</f>
        <v>2006</v>
      </c>
      <c r="C41" s="369" t="str">
        <f>IF(ISBLANK(Regressions!C51), " ", Regressions!C51)</f>
        <v>Urban</v>
      </c>
      <c r="D41" s="365">
        <f>IF(ISBLANK(Regressions!D51), " ", Regressions!D51)</f>
        <v>1029680.9605627439</v>
      </c>
      <c r="E41" s="235">
        <f>IF(ISNUMBER(Regressions!E51),ROUND(Regressions!E51, 1), NA())</f>
        <v>100</v>
      </c>
      <c r="F41" s="366">
        <f>IF(ISNUMBER(Regressions!F51),ROUND(Regressions!F51, 1), NA())</f>
        <v>99.9</v>
      </c>
      <c r="G41" s="257">
        <f>IF(ISNUMBER(Regressions!G51),ROUND(Regressions!G51, 1), NA())</f>
        <v>94</v>
      </c>
      <c r="H41" s="367">
        <f>IF(ISNUMBER(Regressions!H51),ROUND(Regressions!H51, 1), NA())</f>
        <v>6</v>
      </c>
      <c r="I41" s="258">
        <f>IF(ISNUMBER(Regressions!I51),ROUND(Regressions!I51, 1), NA())</f>
        <v>0.1</v>
      </c>
      <c r="J41" s="368">
        <f>IF(ISNUMBER(Regressions!K51),ROUND(Regressions!K51, 1), NA())</f>
        <v>100</v>
      </c>
      <c r="K41" s="366">
        <f>IF(ISNUMBER(Regressions!L51),ROUND(Regressions!L51, 1), NA())</f>
        <v>100</v>
      </c>
      <c r="L41" s="259">
        <f>IF(ISNUMBER(Regressions!M51),ROUND(Regressions!M51, 1), NA())</f>
        <v>78.8</v>
      </c>
      <c r="M41" s="367">
        <f>IF(ISNUMBER(Regressions!N51),ROUND(Regressions!N51, 1), NA())</f>
        <v>21.2</v>
      </c>
      <c r="N41" s="258">
        <f>IF(ISNUMBER(Regressions!O51),ROUND(Regressions!O51, 1), NA())</f>
        <v>0</v>
      </c>
      <c r="O41" s="368">
        <f>IF(ISNUMBER(Regressions!Q51),ROUND(Regressions!Q51, 1), NA())</f>
        <v>94.1</v>
      </c>
      <c r="P41" s="366">
        <f>IF(ISNUMBER(Regressions!R51),ROUND(Regressions!R51, 1), NA())</f>
        <v>94.1</v>
      </c>
      <c r="Q41" s="236">
        <f>IF(ISNUMBER(Regressions!S51),ROUND(Regressions!S51, 1), NA())</f>
        <v>33.6</v>
      </c>
      <c r="R41" s="367">
        <f>IF(ISNUMBER(Regressions!T51),ROUND(Regressions!T51, 1), NA())</f>
        <v>60.5</v>
      </c>
      <c r="S41" s="258">
        <f>IF(ISNUMBER(Regressions!U51),ROUND(Regressions!U51, 1), NA())</f>
        <v>5.9</v>
      </c>
    </row>
    <row xmlns:x14ac="http://schemas.microsoft.com/office/spreadsheetml/2009/9/ac" r="42" x14ac:dyDescent="0.2">
      <c r="A42" s="363" t="str">
        <f>IF(ISBLANK(Regressions!A52), " ", Regressions!A52)</f>
        <v>State of Palestine</v>
      </c>
      <c r="B42" s="364">
        <f>IF(ISBLANK(Regressions!B52), " ", Regressions!B52)</f>
        <v>2007</v>
      </c>
      <c r="C42" s="369" t="str">
        <f>IF(ISBLANK(Regressions!C52), " ", Regressions!C52)</f>
        <v>Urban</v>
      </c>
      <c r="D42" s="365">
        <f>IF(ISBLANK(Regressions!D52), " ", Regressions!D52)</f>
        <v>1049718.2139706421</v>
      </c>
      <c r="E42" s="235">
        <f>IF(ISNUMBER(Regressions!E52),ROUND(Regressions!E52, 1), NA())</f>
        <v>100</v>
      </c>
      <c r="F42" s="366">
        <f>IF(ISNUMBER(Regressions!F52),ROUND(Regressions!F52, 1), NA())</f>
        <v>99.9</v>
      </c>
      <c r="G42" s="257">
        <f>IF(ISNUMBER(Regressions!G52),ROUND(Regressions!G52, 1), NA())</f>
        <v>94</v>
      </c>
      <c r="H42" s="367">
        <f>IF(ISNUMBER(Regressions!H52),ROUND(Regressions!H52, 1), NA())</f>
        <v>6</v>
      </c>
      <c r="I42" s="258">
        <f>IF(ISNUMBER(Regressions!I52),ROUND(Regressions!I52, 1), NA())</f>
        <v>0.1</v>
      </c>
      <c r="J42" s="368">
        <f>IF(ISNUMBER(Regressions!K52),ROUND(Regressions!K52, 1), NA())</f>
        <v>100</v>
      </c>
      <c r="K42" s="366">
        <f>IF(ISNUMBER(Regressions!L52),ROUND(Regressions!L52, 1), NA())</f>
        <v>100</v>
      </c>
      <c r="L42" s="259">
        <f>IF(ISNUMBER(Regressions!M52),ROUND(Regressions!M52, 1), NA())</f>
        <v>78.8</v>
      </c>
      <c r="M42" s="367">
        <f>IF(ISNUMBER(Regressions!N52),ROUND(Regressions!N52, 1), NA())</f>
        <v>21.2</v>
      </c>
      <c r="N42" s="258">
        <f>IF(ISNUMBER(Regressions!O52),ROUND(Regressions!O52, 1), NA())</f>
        <v>0</v>
      </c>
      <c r="O42" s="368">
        <f>IF(ISNUMBER(Regressions!Q52),ROUND(Regressions!Q52, 1), NA())</f>
        <v>94.1</v>
      </c>
      <c r="P42" s="366">
        <f>IF(ISNUMBER(Regressions!R52),ROUND(Regressions!R52, 1), NA())</f>
        <v>94.1</v>
      </c>
      <c r="Q42" s="236">
        <f>IF(ISNUMBER(Regressions!S52),ROUND(Regressions!S52, 1), NA())</f>
        <v>33.6</v>
      </c>
      <c r="R42" s="367">
        <f>IF(ISNUMBER(Regressions!T52),ROUND(Regressions!T52, 1), NA())</f>
        <v>60.5</v>
      </c>
      <c r="S42" s="258">
        <f>IF(ISNUMBER(Regressions!U52),ROUND(Regressions!U52, 1), NA())</f>
        <v>5.9</v>
      </c>
    </row>
    <row xmlns:x14ac="http://schemas.microsoft.com/office/spreadsheetml/2009/9/ac" r="43" x14ac:dyDescent="0.2">
      <c r="A43" s="363" t="str">
        <f>IF(ISBLANK(Regressions!A53), " ", Regressions!A53)</f>
        <v>State of Palestine</v>
      </c>
      <c r="B43" s="364">
        <f>IF(ISBLANK(Regressions!B53), " ", Regressions!B53)</f>
        <v>2008</v>
      </c>
      <c r="C43" s="369" t="str">
        <f>IF(ISBLANK(Regressions!C53), " ", Regressions!C53)</f>
        <v>Urban</v>
      </c>
      <c r="D43" s="365">
        <f>IF(ISBLANK(Regressions!D53), " ", Regressions!D53)</f>
        <v>1068323.299622955</v>
      </c>
      <c r="E43" s="235">
        <f>IF(ISNUMBER(Regressions!E53),ROUND(Regressions!E53, 1), NA())</f>
        <v>100</v>
      </c>
      <c r="F43" s="366">
        <f>IF(ISNUMBER(Regressions!F53),ROUND(Regressions!F53, 1), NA())</f>
        <v>99.9</v>
      </c>
      <c r="G43" s="257">
        <f>IF(ISNUMBER(Regressions!G53),ROUND(Regressions!G53, 1), NA())</f>
        <v>94</v>
      </c>
      <c r="H43" s="367">
        <f>IF(ISNUMBER(Regressions!H53),ROUND(Regressions!H53, 1), NA())</f>
        <v>6</v>
      </c>
      <c r="I43" s="258">
        <f>IF(ISNUMBER(Regressions!I53),ROUND(Regressions!I53, 1), NA())</f>
        <v>0.1</v>
      </c>
      <c r="J43" s="368">
        <f>IF(ISNUMBER(Regressions!K53),ROUND(Regressions!K53, 1), NA())</f>
        <v>100</v>
      </c>
      <c r="K43" s="366">
        <f>IF(ISNUMBER(Regressions!L53),ROUND(Regressions!L53, 1), NA())</f>
        <v>100</v>
      </c>
      <c r="L43" s="259">
        <f>IF(ISNUMBER(Regressions!M53),ROUND(Regressions!M53, 1), NA())</f>
        <v>78.8</v>
      </c>
      <c r="M43" s="367">
        <f>IF(ISNUMBER(Regressions!N53),ROUND(Regressions!N53, 1), NA())</f>
        <v>21.2</v>
      </c>
      <c r="N43" s="258">
        <f>IF(ISNUMBER(Regressions!O53),ROUND(Regressions!O53, 1), NA())</f>
        <v>0</v>
      </c>
      <c r="O43" s="368">
        <f>IF(ISNUMBER(Regressions!Q53),ROUND(Regressions!Q53, 1), NA())</f>
        <v>94.1</v>
      </c>
      <c r="P43" s="366">
        <f>IF(ISNUMBER(Regressions!R53),ROUND(Regressions!R53, 1), NA())</f>
        <v>94.1</v>
      </c>
      <c r="Q43" s="236">
        <f>IF(ISNUMBER(Regressions!S53),ROUND(Regressions!S53, 1), NA())</f>
        <v>33.6</v>
      </c>
      <c r="R43" s="367">
        <f>IF(ISNUMBER(Regressions!T53),ROUND(Regressions!T53, 1), NA())</f>
        <v>60.5</v>
      </c>
      <c r="S43" s="258">
        <f>IF(ISNUMBER(Regressions!U53),ROUND(Regressions!U53, 1), NA())</f>
        <v>5.9</v>
      </c>
    </row>
    <row xmlns:x14ac="http://schemas.microsoft.com/office/spreadsheetml/2009/9/ac" r="44" x14ac:dyDescent="0.2">
      <c r="A44" s="363" t="str">
        <f>IF(ISBLANK(Regressions!A54), " ", Regressions!A54)</f>
        <v>State of Palestine</v>
      </c>
      <c r="B44" s="364">
        <f>IF(ISBLANK(Regressions!B54), " ", Regressions!B54)</f>
        <v>2009</v>
      </c>
      <c r="C44" s="369" t="str">
        <f>IF(ISBLANK(Regressions!C54), " ", Regressions!C54)</f>
        <v>Urban</v>
      </c>
      <c r="D44" s="365">
        <f>IF(ISBLANK(Regressions!D54), " ", Regressions!D54)</f>
        <v>1083365.169374085</v>
      </c>
      <c r="E44" s="235">
        <f>IF(ISNUMBER(Regressions!E54),ROUND(Regressions!E54, 1), NA())</f>
        <v>100</v>
      </c>
      <c r="F44" s="366">
        <f>IF(ISNUMBER(Regressions!F54),ROUND(Regressions!F54, 1), NA())</f>
        <v>99.9</v>
      </c>
      <c r="G44" s="257">
        <f>IF(ISNUMBER(Regressions!G54),ROUND(Regressions!G54, 1), NA())</f>
        <v>94</v>
      </c>
      <c r="H44" s="367">
        <f>IF(ISNUMBER(Regressions!H54),ROUND(Regressions!H54, 1), NA())</f>
        <v>6</v>
      </c>
      <c r="I44" s="258">
        <f>IF(ISNUMBER(Regressions!I54),ROUND(Regressions!I54, 1), NA())</f>
        <v>0.1</v>
      </c>
      <c r="J44" s="368">
        <f>IF(ISNUMBER(Regressions!K54),ROUND(Regressions!K54, 1), NA())</f>
        <v>100</v>
      </c>
      <c r="K44" s="366">
        <f>IF(ISNUMBER(Regressions!L54),ROUND(Regressions!L54, 1), NA())</f>
        <v>100</v>
      </c>
      <c r="L44" s="259">
        <f>IF(ISNUMBER(Regressions!M54),ROUND(Regressions!M54, 1), NA())</f>
        <v>78.8</v>
      </c>
      <c r="M44" s="367">
        <f>IF(ISNUMBER(Regressions!N54),ROUND(Regressions!N54, 1), NA())</f>
        <v>21.2</v>
      </c>
      <c r="N44" s="258">
        <f>IF(ISNUMBER(Regressions!O54),ROUND(Regressions!O54, 1), NA())</f>
        <v>0</v>
      </c>
      <c r="O44" s="368">
        <f>IF(ISNUMBER(Regressions!Q54),ROUND(Regressions!Q54, 1), NA())</f>
        <v>94.1</v>
      </c>
      <c r="P44" s="366">
        <f>IF(ISNUMBER(Regressions!R54),ROUND(Regressions!R54, 1), NA())</f>
        <v>94.1</v>
      </c>
      <c r="Q44" s="236">
        <f>IF(ISNUMBER(Regressions!S54),ROUND(Regressions!S54, 1), NA())</f>
        <v>33.6</v>
      </c>
      <c r="R44" s="367">
        <f>IF(ISNUMBER(Regressions!T54),ROUND(Regressions!T54, 1), NA())</f>
        <v>60.5</v>
      </c>
      <c r="S44" s="258">
        <f>IF(ISNUMBER(Regressions!U54),ROUND(Regressions!U54, 1), NA())</f>
        <v>5.9</v>
      </c>
    </row>
    <row xmlns:x14ac="http://schemas.microsoft.com/office/spreadsheetml/2009/9/ac" r="45" x14ac:dyDescent="0.2">
      <c r="A45" s="363" t="str">
        <f>IF(ISBLANK(Regressions!A55), " ", Regressions!A55)</f>
        <v>State of Palestine</v>
      </c>
      <c r="B45" s="364">
        <f>IF(ISBLANK(Regressions!B55), " ", Regressions!B55)</f>
        <v>2010</v>
      </c>
      <c r="C45" s="369" t="str">
        <f>IF(ISBLANK(Regressions!C55), " ", Regressions!C55)</f>
        <v>Urban</v>
      </c>
      <c r="D45" s="365">
        <f>IF(ISBLANK(Regressions!D55), " ", Regressions!D55)</f>
        <v>1097276.952939301</v>
      </c>
      <c r="E45" s="235">
        <f>IF(ISNUMBER(Regressions!E55),ROUND(Regressions!E55, 1), NA())</f>
        <v>100</v>
      </c>
      <c r="F45" s="366">
        <f>IF(ISNUMBER(Regressions!F55),ROUND(Regressions!F55, 1), NA())</f>
        <v>99.5</v>
      </c>
      <c r="G45" s="257">
        <f>IF(ISNUMBER(Regressions!G55),ROUND(Regressions!G55, 1), NA())</f>
        <v>92</v>
      </c>
      <c r="H45" s="367">
        <f>IF(ISNUMBER(Regressions!H55),ROUND(Regressions!H55, 1), NA())</f>
        <v>7.6</v>
      </c>
      <c r="I45" s="258">
        <f>IF(ISNUMBER(Regressions!I55),ROUND(Regressions!I55, 1), NA())</f>
        <v>0.5</v>
      </c>
      <c r="J45" s="368">
        <f>IF(ISNUMBER(Regressions!K55),ROUND(Regressions!K55, 1), NA())</f>
        <v>100</v>
      </c>
      <c r="K45" s="366">
        <f>IF(ISNUMBER(Regressions!L55),ROUND(Regressions!L55, 1), NA())</f>
        <v>100</v>
      </c>
      <c r="L45" s="259">
        <f>IF(ISNUMBER(Regressions!M55),ROUND(Regressions!M55, 1), NA())</f>
        <v>78.7</v>
      </c>
      <c r="M45" s="367">
        <f>IF(ISNUMBER(Regressions!N55),ROUND(Regressions!N55, 1), NA())</f>
        <v>21.3</v>
      </c>
      <c r="N45" s="258">
        <f>IF(ISNUMBER(Regressions!O55),ROUND(Regressions!O55, 1), NA())</f>
        <v>0</v>
      </c>
      <c r="O45" s="368">
        <f>IF(ISNUMBER(Regressions!Q55),ROUND(Regressions!Q55, 1), NA())</f>
        <v>95.1</v>
      </c>
      <c r="P45" s="366">
        <f>IF(ISNUMBER(Regressions!R55),ROUND(Regressions!R55, 1), NA())</f>
        <v>95.1</v>
      </c>
      <c r="Q45" s="236">
        <f>IF(ISNUMBER(Regressions!S55),ROUND(Regressions!S55, 1), NA())</f>
        <v>30.8</v>
      </c>
      <c r="R45" s="367">
        <f>IF(ISNUMBER(Regressions!T55),ROUND(Regressions!T55, 1), NA())</f>
        <v>64.3</v>
      </c>
      <c r="S45" s="258">
        <f>IF(ISNUMBER(Regressions!U55),ROUND(Regressions!U55, 1), NA())</f>
        <v>4.9000000000000004</v>
      </c>
    </row>
    <row xmlns:x14ac="http://schemas.microsoft.com/office/spreadsheetml/2009/9/ac" r="46" x14ac:dyDescent="0.2">
      <c r="A46" s="363" t="str">
        <f>IF(ISBLANK(Regressions!A56), " ", Regressions!A56)</f>
        <v>State of Palestine</v>
      </c>
      <c r="B46" s="364">
        <f>IF(ISBLANK(Regressions!B56), " ", Regressions!B56)</f>
        <v>2011</v>
      </c>
      <c r="C46" s="369" t="str">
        <f>IF(ISBLANK(Regressions!C56), " ", Regressions!C56)</f>
        <v>Urban</v>
      </c>
      <c r="D46" s="365">
        <f>IF(ISBLANK(Regressions!D56), " ", Regressions!D56)</f>
        <v>1110367.7007084661</v>
      </c>
      <c r="E46" s="235">
        <f>IF(ISNUMBER(Regressions!E56),ROUND(Regressions!E56, 1), NA())</f>
        <v>100</v>
      </c>
      <c r="F46" s="366">
        <f>IF(ISNUMBER(Regressions!F56),ROUND(Regressions!F56, 1), NA())</f>
        <v>99.2</v>
      </c>
      <c r="G46" s="257">
        <f>IF(ISNUMBER(Regressions!G56),ROUND(Regressions!G56, 1), NA())</f>
        <v>90</v>
      </c>
      <c r="H46" s="367">
        <f>IF(ISNUMBER(Regressions!H56),ROUND(Regressions!H56, 1), NA())</f>
        <v>9.1999999999999993</v>
      </c>
      <c r="I46" s="258">
        <f>IF(ISNUMBER(Regressions!I56),ROUND(Regressions!I56, 1), NA())</f>
        <v>0.9</v>
      </c>
      <c r="J46" s="368">
        <f>IF(ISNUMBER(Regressions!K56),ROUND(Regressions!K56, 1), NA())</f>
        <v>100</v>
      </c>
      <c r="K46" s="366">
        <f>IF(ISNUMBER(Regressions!L56),ROUND(Regressions!L56, 1), NA())</f>
        <v>100</v>
      </c>
      <c r="L46" s="259">
        <f>IF(ISNUMBER(Regressions!M56),ROUND(Regressions!M56, 1), NA())</f>
        <v>78.7</v>
      </c>
      <c r="M46" s="367">
        <f>IF(ISNUMBER(Regressions!N56),ROUND(Regressions!N56, 1), NA())</f>
        <v>21.3</v>
      </c>
      <c r="N46" s="258">
        <f>IF(ISNUMBER(Regressions!O56),ROUND(Regressions!O56, 1), NA())</f>
        <v>0</v>
      </c>
      <c r="O46" s="368">
        <f>IF(ISNUMBER(Regressions!Q56),ROUND(Regressions!Q56, 1), NA())</f>
        <v>96.1</v>
      </c>
      <c r="P46" s="366">
        <f>IF(ISNUMBER(Regressions!R56),ROUND(Regressions!R56, 1), NA())</f>
        <v>95.5</v>
      </c>
      <c r="Q46" s="236">
        <f>IF(ISNUMBER(Regressions!S56),ROUND(Regressions!S56, 1), NA())</f>
        <v>28</v>
      </c>
      <c r="R46" s="367">
        <f>IF(ISNUMBER(Regressions!T56),ROUND(Regressions!T56, 1), NA())</f>
        <v>67.5</v>
      </c>
      <c r="S46" s="258">
        <f>IF(ISNUMBER(Regressions!U56),ROUND(Regressions!U56, 1), NA())</f>
        <v>4.5</v>
      </c>
    </row>
    <row xmlns:x14ac="http://schemas.microsoft.com/office/spreadsheetml/2009/9/ac" r="47" x14ac:dyDescent="0.2">
      <c r="A47" s="363" t="str">
        <f>IF(ISBLANK(Regressions!A57), " ", Regressions!A57)</f>
        <v>State of Palestine</v>
      </c>
      <c r="B47" s="364">
        <f>IF(ISBLANK(Regressions!B57), " ", Regressions!B57)</f>
        <v>2012</v>
      </c>
      <c r="C47" s="369" t="str">
        <f>IF(ISBLANK(Regressions!C57), " ", Regressions!C57)</f>
        <v>Urban</v>
      </c>
      <c r="D47" s="365">
        <f>IF(ISBLANK(Regressions!D57), " ", Regressions!D57)</f>
        <v>1123162.2528497309</v>
      </c>
      <c r="E47" s="235">
        <f>IF(ISNUMBER(Regressions!E57),ROUND(Regressions!E57, 1), NA())</f>
        <v>100</v>
      </c>
      <c r="F47" s="366">
        <f>IF(ISNUMBER(Regressions!F57),ROUND(Regressions!F57, 1), NA())</f>
        <v>98.8</v>
      </c>
      <c r="G47" s="257">
        <f>IF(ISNUMBER(Regressions!G57),ROUND(Regressions!G57, 1), NA())</f>
        <v>88</v>
      </c>
      <c r="H47" s="367">
        <f>IF(ISNUMBER(Regressions!H57),ROUND(Regressions!H57, 1), NA())</f>
        <v>10.8</v>
      </c>
      <c r="I47" s="258">
        <f>IF(ISNUMBER(Regressions!I57),ROUND(Regressions!I57, 1), NA())</f>
        <v>1.2</v>
      </c>
      <c r="J47" s="368">
        <f>IF(ISNUMBER(Regressions!K57),ROUND(Regressions!K57, 1), NA())</f>
        <v>100</v>
      </c>
      <c r="K47" s="366">
        <f>IF(ISNUMBER(Regressions!L57),ROUND(Regressions!L57, 1), NA())</f>
        <v>100</v>
      </c>
      <c r="L47" s="259">
        <f>IF(ISNUMBER(Regressions!M57),ROUND(Regressions!M57, 1), NA())</f>
        <v>78.7</v>
      </c>
      <c r="M47" s="367">
        <f>IF(ISNUMBER(Regressions!N57),ROUND(Regressions!N57, 1), NA())</f>
        <v>21.3</v>
      </c>
      <c r="N47" s="258">
        <f>IF(ISNUMBER(Regressions!O57),ROUND(Regressions!O57, 1), NA())</f>
        <v>0</v>
      </c>
      <c r="O47" s="368">
        <f>IF(ISNUMBER(Regressions!Q57),ROUND(Regressions!Q57, 1), NA())</f>
        <v>97.1</v>
      </c>
      <c r="P47" s="366">
        <f>IF(ISNUMBER(Regressions!R57),ROUND(Regressions!R57, 1), NA())</f>
        <v>94.8</v>
      </c>
      <c r="Q47" s="236">
        <f>IF(ISNUMBER(Regressions!S57),ROUND(Regressions!S57, 1), NA())</f>
        <v>25.2</v>
      </c>
      <c r="R47" s="367">
        <f>IF(ISNUMBER(Regressions!T57),ROUND(Regressions!T57, 1), NA())</f>
        <v>69.599999999999994</v>
      </c>
      <c r="S47" s="258">
        <f>IF(ISNUMBER(Regressions!U57),ROUND(Regressions!U57, 1), NA())</f>
        <v>5.2</v>
      </c>
    </row>
    <row xmlns:x14ac="http://schemas.microsoft.com/office/spreadsheetml/2009/9/ac" r="48" x14ac:dyDescent="0.2">
      <c r="A48" s="363" t="str">
        <f>IF(ISBLANK(Regressions!A58), " ", Regressions!A58)</f>
        <v>State of Palestine</v>
      </c>
      <c r="B48" s="364">
        <f>IF(ISBLANK(Regressions!B58), " ", Regressions!B58)</f>
        <v>2013</v>
      </c>
      <c r="C48" s="369" t="str">
        <f>IF(ISBLANK(Regressions!C58), " ", Regressions!C58)</f>
        <v>Urban</v>
      </c>
      <c r="D48" s="365">
        <f>IF(ISBLANK(Regressions!D58), " ", Regressions!D58)</f>
        <v>1137448.941855011</v>
      </c>
      <c r="E48" s="235">
        <f>IF(ISNUMBER(Regressions!E58),ROUND(Regressions!E58, 1), NA())</f>
        <v>100</v>
      </c>
      <c r="F48" s="366">
        <f>IF(ISNUMBER(Regressions!F58),ROUND(Regressions!F58, 1), NA())</f>
        <v>98.4</v>
      </c>
      <c r="G48" s="257">
        <f>IF(ISNUMBER(Regressions!G58),ROUND(Regressions!G58, 1), NA())</f>
        <v>86</v>
      </c>
      <c r="H48" s="367">
        <f>IF(ISNUMBER(Regressions!H58),ROUND(Regressions!H58, 1), NA())</f>
        <v>12.4</v>
      </c>
      <c r="I48" s="258">
        <f>IF(ISNUMBER(Regressions!I58),ROUND(Regressions!I58, 1), NA())</f>
        <v>1.6</v>
      </c>
      <c r="J48" s="368">
        <f>IF(ISNUMBER(Regressions!K58),ROUND(Regressions!K58, 1), NA())</f>
        <v>100</v>
      </c>
      <c r="K48" s="366">
        <f>IF(ISNUMBER(Regressions!L58),ROUND(Regressions!L58, 1), NA())</f>
        <v>100</v>
      </c>
      <c r="L48" s="259">
        <f>IF(ISNUMBER(Regressions!M58),ROUND(Regressions!M58, 1), NA())</f>
        <v>78.599999999999994</v>
      </c>
      <c r="M48" s="367">
        <f>IF(ISNUMBER(Regressions!N58),ROUND(Regressions!N58, 1), NA())</f>
        <v>21.4</v>
      </c>
      <c r="N48" s="258">
        <f>IF(ISNUMBER(Regressions!O58),ROUND(Regressions!O58, 1), NA())</f>
        <v>0</v>
      </c>
      <c r="O48" s="368">
        <f>IF(ISNUMBER(Regressions!Q58),ROUND(Regressions!Q58, 1), NA())</f>
        <v>98.1</v>
      </c>
      <c r="P48" s="366">
        <f>IF(ISNUMBER(Regressions!R58),ROUND(Regressions!R58, 1), NA())</f>
        <v>94.1</v>
      </c>
      <c r="Q48" s="236">
        <f>IF(ISNUMBER(Regressions!S58),ROUND(Regressions!S58, 1), NA())</f>
        <v>22.4</v>
      </c>
      <c r="R48" s="367">
        <f>IF(ISNUMBER(Regressions!T58),ROUND(Regressions!T58, 1), NA())</f>
        <v>71.7</v>
      </c>
      <c r="S48" s="258">
        <f>IF(ISNUMBER(Regressions!U58),ROUND(Regressions!U58, 1), NA())</f>
        <v>5.9</v>
      </c>
    </row>
    <row xmlns:x14ac="http://schemas.microsoft.com/office/spreadsheetml/2009/9/ac" r="49" x14ac:dyDescent="0.2">
      <c r="A49" s="363" t="str">
        <f>IF(ISBLANK(Regressions!A59), " ", Regressions!A59)</f>
        <v>State of Palestine</v>
      </c>
      <c r="B49" s="364">
        <f>IF(ISBLANK(Regressions!B59), " ", Regressions!B59)</f>
        <v>2014</v>
      </c>
      <c r="C49" s="369" t="str">
        <f>IF(ISBLANK(Regressions!C59), " ", Regressions!C59)</f>
        <v>Urban</v>
      </c>
      <c r="D49" s="365">
        <f>IF(ISBLANK(Regressions!D59), " ", Regressions!D59)</f>
        <v>1153965.509839325</v>
      </c>
      <c r="E49" s="235">
        <f>IF(ISNUMBER(Regressions!E59),ROUND(Regressions!E59, 1), NA())</f>
        <v>100</v>
      </c>
      <c r="F49" s="366">
        <f>IF(ISNUMBER(Regressions!F59),ROUND(Regressions!F59, 1), NA())</f>
        <v>98</v>
      </c>
      <c r="G49" s="257">
        <f>IF(ISNUMBER(Regressions!G59),ROUND(Regressions!G59, 1), NA())</f>
        <v>84</v>
      </c>
      <c r="H49" s="367">
        <f>IF(ISNUMBER(Regressions!H59),ROUND(Regressions!H59, 1), NA())</f>
        <v>13.9</v>
      </c>
      <c r="I49" s="258">
        <f>IF(ISNUMBER(Regressions!I59),ROUND(Regressions!I59, 1), NA())</f>
        <v>2</v>
      </c>
      <c r="J49" s="368">
        <f>IF(ISNUMBER(Regressions!K59),ROUND(Regressions!K59, 1), NA())</f>
        <v>100</v>
      </c>
      <c r="K49" s="366">
        <f>IF(ISNUMBER(Regressions!L59),ROUND(Regressions!L59, 1), NA())</f>
        <v>100</v>
      </c>
      <c r="L49" s="259">
        <f>IF(ISNUMBER(Regressions!M59),ROUND(Regressions!M59, 1), NA())</f>
        <v>78.599999999999994</v>
      </c>
      <c r="M49" s="367">
        <f>IF(ISNUMBER(Regressions!N59),ROUND(Regressions!N59, 1), NA())</f>
        <v>21.4</v>
      </c>
      <c r="N49" s="258">
        <f>IF(ISNUMBER(Regressions!O59),ROUND(Regressions!O59, 1), NA())</f>
        <v>0</v>
      </c>
      <c r="O49" s="368">
        <f>IF(ISNUMBER(Regressions!Q59),ROUND(Regressions!Q59, 1), NA())</f>
        <v>99</v>
      </c>
      <c r="P49" s="366">
        <f>IF(ISNUMBER(Regressions!R59),ROUND(Regressions!R59, 1), NA())</f>
        <v>93.3</v>
      </c>
      <c r="Q49" s="236">
        <f>IF(ISNUMBER(Regressions!S59),ROUND(Regressions!S59, 1), NA())</f>
        <v>19.600000000000001</v>
      </c>
      <c r="R49" s="367">
        <f>IF(ISNUMBER(Regressions!T59),ROUND(Regressions!T59, 1), NA())</f>
        <v>73.8</v>
      </c>
      <c r="S49" s="258">
        <f>IF(ISNUMBER(Regressions!U59),ROUND(Regressions!U59, 1), NA())</f>
        <v>6.7</v>
      </c>
    </row>
    <row xmlns:x14ac="http://schemas.microsoft.com/office/spreadsheetml/2009/9/ac" r="50" x14ac:dyDescent="0.2">
      <c r="A50" s="363" t="str">
        <f>IF(ISBLANK(Regressions!A60), " ", Regressions!A60)</f>
        <v>State of Palestine</v>
      </c>
      <c r="B50" s="364">
        <f>IF(ISBLANK(Regressions!B60), " ", Regressions!B60)</f>
        <v>2015</v>
      </c>
      <c r="C50" s="369" t="str">
        <f>IF(ISBLANK(Regressions!C60), " ", Regressions!C60)</f>
        <v>Urban</v>
      </c>
      <c r="D50" s="365">
        <f>IF(ISBLANK(Regressions!D60), " ", Regressions!D60)</f>
        <v>1173953.012096558</v>
      </c>
      <c r="E50" s="235">
        <f>IF(ISNUMBER(Regressions!E60),ROUND(Regressions!E60, 1), NA())</f>
        <v>100</v>
      </c>
      <c r="F50" s="366">
        <f>IF(ISNUMBER(Regressions!F60),ROUND(Regressions!F60, 1), NA())</f>
        <v>97.6</v>
      </c>
      <c r="G50" s="257">
        <f>IF(ISNUMBER(Regressions!G60),ROUND(Regressions!G60, 1), NA())</f>
        <v>82</v>
      </c>
      <c r="H50" s="367">
        <f>IF(ISNUMBER(Regressions!H60),ROUND(Regressions!H60, 1), NA())</f>
        <v>15.5</v>
      </c>
      <c r="I50" s="258">
        <f>IF(ISNUMBER(Regressions!I60),ROUND(Regressions!I60, 1), NA())</f>
        <v>2.4</v>
      </c>
      <c r="J50" s="368">
        <f>IF(ISNUMBER(Regressions!K60),ROUND(Regressions!K60, 1), NA())</f>
        <v>100</v>
      </c>
      <c r="K50" s="366">
        <f>IF(ISNUMBER(Regressions!L60),ROUND(Regressions!L60, 1), NA())</f>
        <v>100</v>
      </c>
      <c r="L50" s="259">
        <f>IF(ISNUMBER(Regressions!M60),ROUND(Regressions!M60, 1), NA())</f>
        <v>78.599999999999994</v>
      </c>
      <c r="M50" s="367">
        <f>IF(ISNUMBER(Regressions!N60),ROUND(Regressions!N60, 1), NA())</f>
        <v>21.4</v>
      </c>
      <c r="N50" s="258">
        <f>IF(ISNUMBER(Regressions!O60),ROUND(Regressions!O60, 1), NA())</f>
        <v>0</v>
      </c>
      <c r="O50" s="368">
        <f>IF(ISNUMBER(Regressions!Q60),ROUND(Regressions!Q60, 1), NA())</f>
        <v>100</v>
      </c>
      <c r="P50" s="366">
        <f>IF(ISNUMBER(Regressions!R60),ROUND(Regressions!R60, 1), NA())</f>
        <v>92.6</v>
      </c>
      <c r="Q50" s="236">
        <f>IF(ISNUMBER(Regressions!S60),ROUND(Regressions!S60, 1), NA())</f>
        <v>16.7</v>
      </c>
      <c r="R50" s="367">
        <f>IF(ISNUMBER(Regressions!T60),ROUND(Regressions!T60, 1), NA())</f>
        <v>75.900000000000006</v>
      </c>
      <c r="S50" s="258">
        <f>IF(ISNUMBER(Regressions!U60),ROUND(Regressions!U60, 1), NA())</f>
        <v>7.4</v>
      </c>
    </row>
    <row xmlns:x14ac="http://schemas.microsoft.com/office/spreadsheetml/2009/9/ac" r="51" x14ac:dyDescent="0.2">
      <c r="A51" s="363" t="str">
        <f>IF(ISBLANK(Regressions!A61), " ", Regressions!A61)</f>
        <v>State of Palestine</v>
      </c>
      <c r="B51" s="364">
        <f>IF(ISBLANK(Regressions!B61), " ", Regressions!B61)</f>
        <v>2016</v>
      </c>
      <c r="C51" s="369" t="str">
        <f>IF(ISBLANK(Regressions!C61), " ", Regressions!C61)</f>
        <v>Urban</v>
      </c>
      <c r="D51" s="365">
        <f>IF(ISBLANK(Regressions!D61), " ", Regressions!D61)</f>
        <v>1197266.0856313319</v>
      </c>
      <c r="E51" s="235">
        <f>IF(ISNUMBER(Regressions!E61),ROUND(Regressions!E61, 1), NA())</f>
        <v>100</v>
      </c>
      <c r="F51" s="366">
        <f>IF(ISNUMBER(Regressions!F61),ROUND(Regressions!F61, 1), NA())</f>
        <v>97.2</v>
      </c>
      <c r="G51" s="257">
        <f>IF(ISNUMBER(Regressions!G61),ROUND(Regressions!G61, 1), NA())</f>
        <v>80</v>
      </c>
      <c r="H51" s="367">
        <f>IF(ISNUMBER(Regressions!H61),ROUND(Regressions!H61, 1), NA())</f>
        <v>17.100000000000001</v>
      </c>
      <c r="I51" s="258">
        <f>IF(ISNUMBER(Regressions!I61),ROUND(Regressions!I61, 1), NA())</f>
        <v>2.8</v>
      </c>
      <c r="J51" s="368">
        <f>IF(ISNUMBER(Regressions!K61),ROUND(Regressions!K61, 1), NA())</f>
        <v>100</v>
      </c>
      <c r="K51" s="366">
        <f>IF(ISNUMBER(Regressions!L61),ROUND(Regressions!L61, 1), NA())</f>
        <v>100</v>
      </c>
      <c r="L51" s="259">
        <f>IF(ISNUMBER(Regressions!M61),ROUND(Regressions!M61, 1), NA())</f>
        <v>78.5</v>
      </c>
      <c r="M51" s="367">
        <f>IF(ISNUMBER(Regressions!N61),ROUND(Regressions!N61, 1), NA())</f>
        <v>21.5</v>
      </c>
      <c r="N51" s="258">
        <f>IF(ISNUMBER(Regressions!O61),ROUND(Regressions!O61, 1), NA())</f>
        <v>0</v>
      </c>
      <c r="O51" s="368">
        <f>IF(ISNUMBER(Regressions!Q61),ROUND(Regressions!Q61, 1), NA())</f>
        <v>100</v>
      </c>
      <c r="P51" s="366">
        <f>IF(ISNUMBER(Regressions!R61),ROUND(Regressions!R61, 1), NA())</f>
        <v>91.9</v>
      </c>
      <c r="Q51" s="236">
        <f>IF(ISNUMBER(Regressions!S61),ROUND(Regressions!S61, 1), NA())</f>
        <v>13.9</v>
      </c>
      <c r="R51" s="367">
        <f>IF(ISNUMBER(Regressions!T61),ROUND(Regressions!T61, 1), NA())</f>
        <v>78</v>
      </c>
      <c r="S51" s="258">
        <f>IF(ISNUMBER(Regressions!U61),ROUND(Regressions!U61, 1), NA())</f>
        <v>8.1</v>
      </c>
    </row>
    <row xmlns:x14ac="http://schemas.microsoft.com/office/spreadsheetml/2009/9/ac" r="52" x14ac:dyDescent="0.2">
      <c r="A52" s="363" t="str">
        <f>IF(ISBLANK(Regressions!A62), " ", Regressions!A62)</f>
        <v>State of Palestine</v>
      </c>
      <c r="B52" s="364">
        <f>IF(ISBLANK(Regressions!B62), " ", Regressions!B62)</f>
        <v>2017</v>
      </c>
      <c r="C52" s="369" t="str">
        <f>IF(ISBLANK(Regressions!C62), " ", Regressions!C62)</f>
        <v>Urban</v>
      </c>
      <c r="D52" s="365">
        <f>IF(ISBLANK(Regressions!D62), " ", Regressions!D62)</f>
        <v>1220824.0083769229</v>
      </c>
      <c r="E52" s="235">
        <f>IF(ISNUMBER(Regressions!E62),ROUND(Regressions!E62, 1), NA())</f>
        <v>100</v>
      </c>
      <c r="F52" s="366">
        <f>IF(ISNUMBER(Regressions!F62),ROUND(Regressions!F62, 1), NA())</f>
        <v>96.8</v>
      </c>
      <c r="G52" s="257">
        <f>IF(ISNUMBER(Regressions!G62),ROUND(Regressions!G62, 1), NA())</f>
        <v>78</v>
      </c>
      <c r="H52" s="367">
        <f>IF(ISNUMBER(Regressions!H62),ROUND(Regressions!H62, 1), NA())</f>
        <v>18.7</v>
      </c>
      <c r="I52" s="258">
        <f>IF(ISNUMBER(Regressions!I62),ROUND(Regressions!I62, 1), NA())</f>
        <v>3.2</v>
      </c>
      <c r="J52" s="368">
        <f>IF(ISNUMBER(Regressions!K62),ROUND(Regressions!K62, 1), NA())</f>
        <v>100</v>
      </c>
      <c r="K52" s="366">
        <f>IF(ISNUMBER(Regressions!L62),ROUND(Regressions!L62, 1), NA())</f>
        <v>100</v>
      </c>
      <c r="L52" s="259">
        <f>IF(ISNUMBER(Regressions!M62),ROUND(Regressions!M62, 1), NA())</f>
        <v>78.5</v>
      </c>
      <c r="M52" s="367">
        <f>IF(ISNUMBER(Regressions!N62),ROUND(Regressions!N62, 1), NA())</f>
        <v>21.5</v>
      </c>
      <c r="N52" s="258">
        <f>IF(ISNUMBER(Regressions!O62),ROUND(Regressions!O62, 1), NA())</f>
        <v>0</v>
      </c>
      <c r="O52" s="368">
        <f>IF(ISNUMBER(Regressions!Q62),ROUND(Regressions!Q62, 1), NA())</f>
        <v>100</v>
      </c>
      <c r="P52" s="366">
        <f>IF(ISNUMBER(Regressions!R62),ROUND(Regressions!R62, 1), NA())</f>
        <v>91.2</v>
      </c>
      <c r="Q52" s="236">
        <f>IF(ISNUMBER(Regressions!S62),ROUND(Regressions!S62, 1), NA())</f>
        <v>11.1</v>
      </c>
      <c r="R52" s="367">
        <f>IF(ISNUMBER(Regressions!T62),ROUND(Regressions!T62, 1), NA())</f>
        <v>80</v>
      </c>
      <c r="S52" s="258">
        <f>IF(ISNUMBER(Regressions!U62),ROUND(Regressions!U62, 1), NA())</f>
        <v>8.8000000000000007</v>
      </c>
    </row>
    <row xmlns:x14ac="http://schemas.microsoft.com/office/spreadsheetml/2009/9/ac" r="53" x14ac:dyDescent="0.2">
      <c r="A53" s="363" t="str">
        <f>IF(ISBLANK(Regressions!A63), " ", Regressions!A63)</f>
        <v>State of Palestine</v>
      </c>
      <c r="B53" s="364">
        <f>IF(ISBLANK(Regressions!B63), " ", Regressions!B63)</f>
        <v>2018</v>
      </c>
      <c r="C53" s="369" t="str">
        <f>IF(ISBLANK(Regressions!C63), " ", Regressions!C63)</f>
        <v>Urban</v>
      </c>
      <c r="D53" s="365">
        <f>IF(ISBLANK(Regressions!D63), " ", Regressions!D63)</f>
        <v>1250394.31336853</v>
      </c>
      <c r="E53" s="235">
        <f>IF(ISNUMBER(Regressions!E63),ROUND(Regressions!E63, 1), NA())</f>
        <v>100</v>
      </c>
      <c r="F53" s="366">
        <f>IF(ISNUMBER(Regressions!F63),ROUND(Regressions!F63, 1), NA())</f>
        <v>96.8</v>
      </c>
      <c r="G53" s="257">
        <f>IF(ISNUMBER(Regressions!G63),ROUND(Regressions!G63, 1), NA())</f>
        <v>78</v>
      </c>
      <c r="H53" s="367">
        <f>IF(ISNUMBER(Regressions!H63),ROUND(Regressions!H63, 1), NA())</f>
        <v>18.7</v>
      </c>
      <c r="I53" s="258">
        <f>IF(ISNUMBER(Regressions!I63),ROUND(Regressions!I63, 1), NA())</f>
        <v>3.2</v>
      </c>
      <c r="J53" s="368">
        <f>IF(ISNUMBER(Regressions!K63),ROUND(Regressions!K63, 1), NA())</f>
        <v>100</v>
      </c>
      <c r="K53" s="366">
        <f>IF(ISNUMBER(Regressions!L63),ROUND(Regressions!L63, 1), NA())</f>
        <v>100</v>
      </c>
      <c r="L53" s="259">
        <f>IF(ISNUMBER(Regressions!M63),ROUND(Regressions!M63, 1), NA())</f>
        <v>78.5</v>
      </c>
      <c r="M53" s="367">
        <f>IF(ISNUMBER(Regressions!N63),ROUND(Regressions!N63, 1), NA())</f>
        <v>21.5</v>
      </c>
      <c r="N53" s="258">
        <f>IF(ISNUMBER(Regressions!O63),ROUND(Regressions!O63, 1), NA())</f>
        <v>0</v>
      </c>
      <c r="O53" s="368">
        <f>IF(ISNUMBER(Regressions!Q63),ROUND(Regressions!Q63, 1), NA())</f>
        <v>100</v>
      </c>
      <c r="P53" s="366">
        <f>IF(ISNUMBER(Regressions!R63),ROUND(Regressions!R63, 1), NA())</f>
        <v>91.2</v>
      </c>
      <c r="Q53" s="236">
        <f>IF(ISNUMBER(Regressions!S63),ROUND(Regressions!S63, 1), NA())</f>
        <v>11.1</v>
      </c>
      <c r="R53" s="367">
        <f>IF(ISNUMBER(Regressions!T63),ROUND(Regressions!T63, 1), NA())</f>
        <v>80</v>
      </c>
      <c r="S53" s="258">
        <f>IF(ISNUMBER(Regressions!U63),ROUND(Regressions!U63, 1), NA())</f>
        <v>8.8000000000000007</v>
      </c>
    </row>
    <row xmlns:x14ac="http://schemas.microsoft.com/office/spreadsheetml/2009/9/ac" r="54" x14ac:dyDescent="0.2">
      <c r="A54" s="363" t="str">
        <f>IF(ISBLANK(Regressions!A64), " ", Regressions!A64)</f>
        <v>State of Palestine</v>
      </c>
      <c r="B54" s="364">
        <f>IF(ISBLANK(Regressions!B64), " ", Regressions!B64)</f>
        <v>2019</v>
      </c>
      <c r="C54" s="369" t="str">
        <f>IF(ISBLANK(Regressions!C64), " ", Regressions!C64)</f>
        <v>Urban</v>
      </c>
      <c r="D54" s="365">
        <f>IF(ISBLANK(Regressions!D64), " ", Regressions!D64)</f>
        <v>1281927.1237432859</v>
      </c>
      <c r="E54" s="235">
        <f>IF(ISNUMBER(Regressions!E64),ROUND(Regressions!E64, 1), NA())</f>
        <v>100</v>
      </c>
      <c r="F54" s="366">
        <f>IF(ISNUMBER(Regressions!F64),ROUND(Regressions!F64, 1), NA())</f>
        <v>96.8</v>
      </c>
      <c r="G54" s="257">
        <f>IF(ISNUMBER(Regressions!G64),ROUND(Regressions!G64, 1), NA())</f>
        <v>78</v>
      </c>
      <c r="H54" s="367">
        <f>IF(ISNUMBER(Regressions!H64),ROUND(Regressions!H64, 1), NA())</f>
        <v>18.7</v>
      </c>
      <c r="I54" s="258">
        <f>IF(ISNUMBER(Regressions!I64),ROUND(Regressions!I64, 1), NA())</f>
        <v>3.2</v>
      </c>
      <c r="J54" s="368">
        <f>IF(ISNUMBER(Regressions!K64),ROUND(Regressions!K64, 1), NA())</f>
        <v>100</v>
      </c>
      <c r="K54" s="366">
        <f>IF(ISNUMBER(Regressions!L64),ROUND(Regressions!L64, 1), NA())</f>
        <v>100</v>
      </c>
      <c r="L54" s="259">
        <f>IF(ISNUMBER(Regressions!M64),ROUND(Regressions!M64, 1), NA())</f>
        <v>78.5</v>
      </c>
      <c r="M54" s="367">
        <f>IF(ISNUMBER(Regressions!N64),ROUND(Regressions!N64, 1), NA())</f>
        <v>21.5</v>
      </c>
      <c r="N54" s="258">
        <f>IF(ISNUMBER(Regressions!O64),ROUND(Regressions!O64, 1), NA())</f>
        <v>0</v>
      </c>
      <c r="O54" s="368">
        <f>IF(ISNUMBER(Regressions!Q64),ROUND(Regressions!Q64, 1), NA())</f>
        <v>100</v>
      </c>
      <c r="P54" s="366">
        <f>IF(ISNUMBER(Regressions!R64),ROUND(Regressions!R64, 1), NA())</f>
        <v>91.2</v>
      </c>
      <c r="Q54" s="236">
        <f>IF(ISNUMBER(Regressions!S64),ROUND(Regressions!S64, 1), NA())</f>
        <v>11.1</v>
      </c>
      <c r="R54" s="367">
        <f>IF(ISNUMBER(Regressions!T64),ROUND(Regressions!T64, 1), NA())</f>
        <v>80</v>
      </c>
      <c r="S54" s="258">
        <f>IF(ISNUMBER(Regressions!U64),ROUND(Regressions!U64, 1), NA())</f>
        <v>8.8000000000000007</v>
      </c>
    </row>
    <row xmlns:x14ac="http://schemas.microsoft.com/office/spreadsheetml/2009/9/ac" r="55" ht="13.5" customHeight="true" x14ac:dyDescent="0.2">
      <c r="A55" s="363" t="str">
        <f>IF(ISBLANK(Regressions!A65), " ", Regressions!A65)</f>
        <v>State of Palestine</v>
      </c>
      <c r="B55" s="364">
        <f>IF(ISBLANK(Regressions!B65), " ", Regressions!B65)</f>
        <v>2020</v>
      </c>
      <c r="C55" s="369" t="str">
        <f>IF(ISBLANK(Regressions!C65), " ", Regressions!C65)</f>
        <v>Urban</v>
      </c>
      <c r="D55" s="365">
        <f>IF(ISBLANK(Regressions!D65), " ", Regressions!D65)</f>
        <v>1315927.281000366</v>
      </c>
      <c r="E55" s="235">
        <f>IF(ISNUMBER(Regressions!E65),ROUND(Regressions!E65, 1), NA())</f>
        <v>100</v>
      </c>
      <c r="F55" s="366">
        <f>IF(ISNUMBER(Regressions!F65),ROUND(Regressions!F65, 1), NA())</f>
        <v>96.8</v>
      </c>
      <c r="G55" s="257">
        <f>IF(ISNUMBER(Regressions!G65),ROUND(Regressions!G65, 1), NA())</f>
        <v>78</v>
      </c>
      <c r="H55" s="367">
        <f>IF(ISNUMBER(Regressions!H65),ROUND(Regressions!H65, 1), NA())</f>
        <v>18.7</v>
      </c>
      <c r="I55" s="258">
        <f>IF(ISNUMBER(Regressions!I65),ROUND(Regressions!I65, 1), NA())</f>
        <v>3.2</v>
      </c>
      <c r="J55" s="368">
        <f>IF(ISNUMBER(Regressions!K65),ROUND(Regressions!K65, 1), NA())</f>
        <v>100</v>
      </c>
      <c r="K55" s="366">
        <f>IF(ISNUMBER(Regressions!L65),ROUND(Regressions!L65, 1), NA())</f>
        <v>100</v>
      </c>
      <c r="L55" s="259">
        <f>IF(ISNUMBER(Regressions!M65),ROUND(Regressions!M65, 1), NA())</f>
        <v>78.5</v>
      </c>
      <c r="M55" s="367">
        <f>IF(ISNUMBER(Regressions!N65),ROUND(Regressions!N65, 1), NA())</f>
        <v>21.5</v>
      </c>
      <c r="N55" s="258">
        <f>IF(ISNUMBER(Regressions!O65),ROUND(Regressions!O65, 1), NA())</f>
        <v>0</v>
      </c>
      <c r="O55" s="368">
        <f>IF(ISNUMBER(Regressions!Q65),ROUND(Regressions!Q65, 1), NA())</f>
        <v>100</v>
      </c>
      <c r="P55" s="366">
        <f>IF(ISNUMBER(Regressions!R65),ROUND(Regressions!R65, 1), NA())</f>
        <v>91.2</v>
      </c>
      <c r="Q55" s="236">
        <f>IF(ISNUMBER(Regressions!S65),ROUND(Regressions!S65, 1), NA())</f>
        <v>11.1</v>
      </c>
      <c r="R55" s="367">
        <f>IF(ISNUMBER(Regressions!T65),ROUND(Regressions!T65, 1), NA())</f>
        <v>80</v>
      </c>
      <c r="S55" s="258">
        <f>IF(ISNUMBER(Regressions!U65),ROUND(Regressions!U65, 1), NA())</f>
        <v>8.8000000000000007</v>
      </c>
    </row>
    <row xmlns:x14ac="http://schemas.microsoft.com/office/spreadsheetml/2009/9/ac" r="56" x14ac:dyDescent="0.2">
      <c r="A56" s="432" t="str">
        <f>IF(ISBLANK(Regressions!A66), " ", Regressions!A66)</f>
        <v>State of Palestine</v>
      </c>
      <c r="B56" s="433">
        <f>IF(ISBLANK(Regressions!B66), " ", Regressions!B66)</f>
        <v>2021</v>
      </c>
      <c r="C56" s="434" t="str">
        <f>IF(ISBLANK(Regressions!C66), " ", Regressions!C66)</f>
        <v>Urban</v>
      </c>
      <c r="D56" s="435">
        <f>IF(ISBLANK(Regressions!D66), " ", Regressions!D66)</f>
        <v>1349602.29097702</v>
      </c>
      <c r="E56" s="438">
        <f>IF(ISNUMBER(Regressions!E66),ROUND(Regressions!E66, 1), NA())</f>
        <v>100</v>
      </c>
      <c r="F56" s="436">
        <f>IF(ISNUMBER(Regressions!F66),ROUND(Regressions!F66, 1), NA())</f>
        <v>96.8</v>
      </c>
      <c r="G56" s="439">
        <f>IF(ISNUMBER(Regressions!G66),ROUND(Regressions!G66, 1), NA())</f>
        <v>78</v>
      </c>
      <c r="H56" s="437">
        <f>IF(ISNUMBER(Regressions!H66),ROUND(Regressions!H66, 1), NA())</f>
        <v>18.7</v>
      </c>
      <c r="I56" s="440">
        <f>IF(ISNUMBER(Regressions!I66),ROUND(Regressions!I66, 1), NA())</f>
        <v>3.2</v>
      </c>
      <c r="J56" s="438">
        <f>IF(ISNUMBER(Regressions!K66),ROUND(Regressions!K66, 1), NA())</f>
        <v>100</v>
      </c>
      <c r="K56" s="436">
        <f>IF(ISNUMBER(Regressions!L66),ROUND(Regressions!L66, 1), NA())</f>
        <v>100</v>
      </c>
      <c r="L56" s="441">
        <f>IF(ISNUMBER(Regressions!M66),ROUND(Regressions!M66, 1), NA())</f>
        <v>78.5</v>
      </c>
      <c r="M56" s="437">
        <f>IF(ISNUMBER(Regressions!N66),ROUND(Regressions!N66, 1), NA())</f>
        <v>21.5</v>
      </c>
      <c r="N56" s="440">
        <f>IF(ISNUMBER(Regressions!O66),ROUND(Regressions!O66, 1), NA())</f>
        <v>0</v>
      </c>
      <c r="O56" s="438">
        <f>IF(ISNUMBER(Regressions!Q66),ROUND(Regressions!Q66, 1), NA())</f>
        <v>100</v>
      </c>
      <c r="P56" s="436">
        <f>IF(ISNUMBER(Regressions!R66),ROUND(Regressions!R66, 1), NA())</f>
        <v>91.2</v>
      </c>
      <c r="Q56" s="442">
        <f>IF(ISNUMBER(Regressions!S66),ROUND(Regressions!S66, 1), NA())</f>
        <v>11.1</v>
      </c>
      <c r="R56" s="437">
        <f>IF(ISNUMBER(Regressions!T66),ROUND(Regressions!T66, 1), NA())</f>
        <v>80</v>
      </c>
      <c r="S56" s="440">
        <f>IF(ISNUMBER(Regressions!U66),ROUND(Regressions!U66, 1), NA())</f>
        <v>8.8000000000000007</v>
      </c>
      <c r="T56" s="431"/>
      <c r="U56" s="431"/>
      <c r="V56" s="431"/>
      <c r="W56" s="431"/>
      <c r="X56" s="431"/>
      <c r="Y56" s="431"/>
      <c r="Z56" s="431"/>
      <c r="AA56" s="431"/>
      <c r="AB56" s="431"/>
      <c r="AC56" s="431"/>
    </row>
    <row xmlns:x14ac="http://schemas.microsoft.com/office/spreadsheetml/2009/9/ac" r="57" x14ac:dyDescent="0.2">
      <c r="A57" s="363" t="str">
        <f>IF(ISBLANK(Regressions!A67), " ", Regressions!A67)</f>
        <v>State of Palestine</v>
      </c>
      <c r="B57" s="364">
        <f>IF(ISBLANK(Regressions!B67), " ", Regressions!B67)</f>
        <v>2022</v>
      </c>
      <c r="C57" s="369" t="str">
        <f>IF(ISBLANK(Regressions!C67), " ", Regressions!C67)</f>
        <v>Urban</v>
      </c>
      <c r="D57" s="365">
        <f>IF(ISBLANK(Regressions!D67), " ", Regressions!D67)</f>
        <v>1381697.2055065921</v>
      </c>
      <c r="E57" s="235">
        <f>IF(ISNUMBER(Regressions!E67),ROUND(Regressions!E67, 1), NA())</f>
        <v>100</v>
      </c>
      <c r="F57" s="366" t="e">
        <f>IF(ISNUMBER(Regressions!F67),ROUND(Regressions!F67, 1), NA())</f>
        <v>#N/A</v>
      </c>
      <c r="G57" s="257" t="e">
        <f>IF(ISNUMBER(Regressions!G67),ROUND(Regressions!G67, 1), NA())</f>
        <v>#N/A</v>
      </c>
      <c r="H57" s="367" t="e">
        <f>IF(ISNUMBER(Regressions!H67),ROUND(Regressions!H67, 1), NA())</f>
        <v>#N/A</v>
      </c>
      <c r="I57" s="258" t="e">
        <f>IF(ISNUMBER(Regressions!I67),ROUND(Regressions!I67, 1), NA())</f>
        <v>#N/A</v>
      </c>
      <c r="J57" s="368">
        <f>IF(ISNUMBER(Regressions!K67),ROUND(Regressions!K67, 1), NA())</f>
        <v>100</v>
      </c>
      <c r="K57" s="366">
        <f>IF(ISNUMBER(Regressions!L67),ROUND(Regressions!L67, 1), NA())</f>
        <v>100</v>
      </c>
      <c r="L57" s="259" t="e">
        <f>IF(ISNUMBER(Regressions!M67),ROUND(Regressions!M67, 1), NA())</f>
        <v>#N/A</v>
      </c>
      <c r="M57" s="367" t="e">
        <f>IF(ISNUMBER(Regressions!N67),ROUND(Regressions!N67, 1), NA())</f>
        <v>#N/A</v>
      </c>
      <c r="N57" s="258">
        <f>IF(ISNUMBER(Regressions!O67),ROUND(Regressions!O67, 1), NA())</f>
        <v>0</v>
      </c>
      <c r="O57" s="368">
        <f>IF(ISNUMBER(Regressions!Q67),ROUND(Regressions!Q67, 1), NA())</f>
        <v>100</v>
      </c>
      <c r="P57" s="366" t="e">
        <f>IF(ISNUMBER(Regressions!R67),ROUND(Regressions!R67, 1), NA())</f>
        <v>#N/A</v>
      </c>
      <c r="Q57" s="236" t="e">
        <f>IF(ISNUMBER(Regressions!S67),ROUND(Regressions!S67, 1), NA())</f>
        <v>#N/A</v>
      </c>
      <c r="R57" s="367" t="e">
        <f>IF(ISNUMBER(Regressions!T67),ROUND(Regressions!T67, 1), NA())</f>
        <v>#N/A</v>
      </c>
      <c r="S57" s="258" t="e">
        <f>IF(ISNUMBER(Regressions!U67),ROUND(Regressions!U67, 1), NA())</f>
        <v>#N/A</v>
      </c>
    </row>
    <row xmlns:x14ac="http://schemas.microsoft.com/office/spreadsheetml/2009/9/ac" r="58" x14ac:dyDescent="0.2">
      <c r="A58" s="370" t="str">
        <f>IF(ISBLANK(Regressions!A68), " ", Regressions!A68)</f>
        <v>State of Palestine</v>
      </c>
      <c r="B58" s="371">
        <f>IF(ISBLANK(Regressions!B68), " ", Regressions!B68)</f>
        <v>2023</v>
      </c>
      <c r="C58" s="372" t="str">
        <f>IF(ISBLANK(Regressions!C68), " ", Regressions!C68)</f>
        <v>Urban</v>
      </c>
      <c r="D58" s="373">
        <f>IF(ISBLANK(Regressions!D68), " ", Regressions!D68)</f>
        <v>1369440.2375683589</v>
      </c>
      <c r="E58" s="374">
        <f>IF(ISNUMBER(Regressions!E68),ROUND(Regressions!E68, 1), NA())</f>
        <v>100</v>
      </c>
      <c r="F58" s="375" t="e">
        <f>IF(ISNUMBER(Regressions!F68),ROUND(Regressions!F68, 1), NA())</f>
        <v>#N/A</v>
      </c>
      <c r="G58" s="376" t="e">
        <f>IF(ISNUMBER(Regressions!G68),ROUND(Regressions!G68, 1), NA())</f>
        <v>#N/A</v>
      </c>
      <c r="H58" s="377" t="e">
        <f>IF(ISNUMBER(Regressions!H68),ROUND(Regressions!H68, 1), NA())</f>
        <v>#N/A</v>
      </c>
      <c r="I58" s="378" t="e">
        <f>IF(ISNUMBER(Regressions!I68),ROUND(Regressions!I68, 1), NA())</f>
        <v>#N/A</v>
      </c>
      <c r="J58" s="379">
        <f>IF(ISNUMBER(Regressions!K68),ROUND(Regressions!K68, 1), NA())</f>
        <v>100</v>
      </c>
      <c r="K58" s="375">
        <f>IF(ISNUMBER(Regressions!L68),ROUND(Regressions!L68, 1), NA())</f>
        <v>100</v>
      </c>
      <c r="L58" s="380" t="e">
        <f>IF(ISNUMBER(Regressions!M68),ROUND(Regressions!M68, 1), NA())</f>
        <v>#N/A</v>
      </c>
      <c r="M58" s="377" t="e">
        <f>IF(ISNUMBER(Regressions!N68),ROUND(Regressions!N68, 1), NA())</f>
        <v>#N/A</v>
      </c>
      <c r="N58" s="378">
        <f>IF(ISNUMBER(Regressions!O68),ROUND(Regressions!O68, 1), NA())</f>
        <v>0</v>
      </c>
      <c r="O58" s="379">
        <f>IF(ISNUMBER(Regressions!Q68),ROUND(Regressions!Q68, 1), NA())</f>
        <v>100</v>
      </c>
      <c r="P58" s="375" t="e">
        <f>IF(ISNUMBER(Regressions!R68),ROUND(Regressions!R68, 1), NA())</f>
        <v>#N/A</v>
      </c>
      <c r="Q58" s="381" t="e">
        <f>IF(ISNUMBER(Regressions!S68),ROUND(Regressions!S68, 1), NA())</f>
        <v>#N/A</v>
      </c>
      <c r="R58" s="377" t="e">
        <f>IF(ISNUMBER(Regressions!T68),ROUND(Regressions!T68, 1), NA())</f>
        <v>#N/A</v>
      </c>
      <c r="S58" s="378" t="e">
        <f>IF(ISNUMBER(Regressions!U68),ROUND(Regressions!U68, 1), NA())</f>
        <v>#N/A</v>
      </c>
    </row>
    <row xmlns:x14ac="http://schemas.microsoft.com/office/spreadsheetml/2009/9/ac" r="59" hidden="true" x14ac:dyDescent="0.2">
      <c r="A59" s="363" t="str">
        <f>IF(ISBLANK(Regressions!A69), " ", Regressions!A69)</f>
        <v>State of Palestine</v>
      </c>
      <c r="B59" s="364">
        <f>IF(ISBLANK(Regressions!B69), " ", Regressions!B69)</f>
        <v>2024</v>
      </c>
      <c r="C59" s="369" t="str">
        <f>IF(ISBLANK(Regressions!C69), " ", Regressions!C69)</f>
        <v>Urban</v>
      </c>
      <c r="D59" s="365" t="str">
        <f>IF(ISBLANK(Regressions!D69), " ", Regressions!D69)</f>
        <v> </v>
      </c>
      <c r="E59" s="235" t="e">
        <f>IF(ISNUMBER(Regressions!E69),ROUND(Regressions!E69, 1), NA())</f>
        <v>#N/A</v>
      </c>
      <c r="F59" s="366" t="e">
        <f>IF(ISNUMBER(Regressions!F69),ROUND(Regressions!F69, 1), NA())</f>
        <v>#N/A</v>
      </c>
      <c r="G59" s="257" t="e">
        <f>IF(ISNUMBER(Regressions!G69),ROUND(Regressions!G69, 1), NA())</f>
        <v>#N/A</v>
      </c>
      <c r="H59" s="367" t="e">
        <f>IF(ISNUMBER(Regressions!H69),ROUND(Regressions!H69, 1), NA())</f>
        <v>#N/A</v>
      </c>
      <c r="I59" s="258" t="e">
        <f>IF(ISNUMBER(Regressions!I69),ROUND(Regressions!I69, 1), NA())</f>
        <v>#N/A</v>
      </c>
      <c r="J59" s="368" t="e">
        <f>IF(ISNUMBER(Regressions!K69),ROUND(Regressions!K69, 1), NA())</f>
        <v>#N/A</v>
      </c>
      <c r="K59" s="366" t="e">
        <f>IF(ISNUMBER(Regressions!L69),ROUND(Regressions!L69, 1), NA())</f>
        <v>#N/A</v>
      </c>
      <c r="L59" s="259" t="e">
        <f>IF(ISNUMBER(Regressions!M69),ROUND(Regressions!M69, 1), NA())</f>
        <v>#N/A</v>
      </c>
      <c r="M59" s="367" t="e">
        <f>IF(ISNUMBER(Regressions!N69),ROUND(Regressions!N69, 1), NA())</f>
        <v>#N/A</v>
      </c>
      <c r="N59" s="258" t="e">
        <f>IF(ISNUMBER(Regressions!O69),ROUND(Regressions!O69, 1), NA())</f>
        <v>#N/A</v>
      </c>
      <c r="O59" s="368" t="e">
        <f>IF(ISNUMBER(Regressions!Q69),ROUND(Regressions!Q69, 1), NA())</f>
        <v>#N/A</v>
      </c>
      <c r="P59" s="366" t="e">
        <f>IF(ISNUMBER(Regressions!R69),ROUND(Regressions!R69, 1), NA())</f>
        <v>#N/A</v>
      </c>
      <c r="Q59" s="236" t="e">
        <f>IF(ISNUMBER(Regressions!S69),ROUND(Regressions!S69, 1), NA())</f>
        <v>#N/A</v>
      </c>
      <c r="R59" s="367" t="e">
        <f>IF(ISNUMBER(Regressions!T69),ROUND(Regressions!T69, 1), NA())</f>
        <v>#N/A</v>
      </c>
      <c r="S59" s="258" t="e">
        <f>IF(ISNUMBER(Regressions!U69),ROUND(Regressions!U69, 1), NA())</f>
        <v>#N/A</v>
      </c>
    </row>
    <row xmlns:x14ac="http://schemas.microsoft.com/office/spreadsheetml/2009/9/ac" r="60" hidden="true" x14ac:dyDescent="0.2">
      <c r="A60" s="363" t="str">
        <f>IF(ISBLANK(Regressions!A70), " ", Regressions!A70)</f>
        <v>State of Palestine</v>
      </c>
      <c r="B60" s="364">
        <f>IF(ISBLANK(Regressions!B70), " ", Regressions!B70)</f>
        <v>2025</v>
      </c>
      <c r="C60" s="369" t="str">
        <f>IF(ISBLANK(Regressions!C70), " ", Regressions!C70)</f>
        <v>Urban</v>
      </c>
      <c r="D60" s="365" t="str">
        <f>IF(ISBLANK(Regressions!D70), " ", Regressions!D70)</f>
        <v> </v>
      </c>
      <c r="E60" s="235" t="e">
        <f>IF(ISNUMBER(Regressions!E70),ROUND(Regressions!E70, 1), NA())</f>
        <v>#N/A</v>
      </c>
      <c r="F60" s="366" t="e">
        <f>IF(ISNUMBER(Regressions!F70),ROUND(Regressions!F70, 1), NA())</f>
        <v>#N/A</v>
      </c>
      <c r="G60" s="257" t="e">
        <f>IF(ISNUMBER(Regressions!G70),ROUND(Regressions!G70, 1), NA())</f>
        <v>#N/A</v>
      </c>
      <c r="H60" s="367" t="e">
        <f>IF(ISNUMBER(Regressions!H70),ROUND(Regressions!H70, 1), NA())</f>
        <v>#N/A</v>
      </c>
      <c r="I60" s="258" t="e">
        <f>IF(ISNUMBER(Regressions!I70),ROUND(Regressions!I70, 1), NA())</f>
        <v>#N/A</v>
      </c>
      <c r="J60" s="368" t="e">
        <f>IF(ISNUMBER(Regressions!K70),ROUND(Regressions!K70, 1), NA())</f>
        <v>#N/A</v>
      </c>
      <c r="K60" s="366" t="e">
        <f>IF(ISNUMBER(Regressions!L70),ROUND(Regressions!L70, 1), NA())</f>
        <v>#N/A</v>
      </c>
      <c r="L60" s="259" t="e">
        <f>IF(ISNUMBER(Regressions!M70),ROUND(Regressions!M70, 1), NA())</f>
        <v>#N/A</v>
      </c>
      <c r="M60" s="367" t="e">
        <f>IF(ISNUMBER(Regressions!N70),ROUND(Regressions!N70, 1), NA())</f>
        <v>#N/A</v>
      </c>
      <c r="N60" s="258" t="e">
        <f>IF(ISNUMBER(Regressions!O70),ROUND(Regressions!O70, 1), NA())</f>
        <v>#N/A</v>
      </c>
      <c r="O60" s="368" t="e">
        <f>IF(ISNUMBER(Regressions!Q70),ROUND(Regressions!Q70, 1), NA())</f>
        <v>#N/A</v>
      </c>
      <c r="P60" s="366" t="e">
        <f>IF(ISNUMBER(Regressions!R70),ROUND(Regressions!R70, 1), NA())</f>
        <v>#N/A</v>
      </c>
      <c r="Q60" s="236" t="e">
        <f>IF(ISNUMBER(Regressions!S70),ROUND(Regressions!S70, 1), NA())</f>
        <v>#N/A</v>
      </c>
      <c r="R60" s="367" t="e">
        <f>IF(ISNUMBER(Regressions!T70),ROUND(Regressions!T70, 1), NA())</f>
        <v>#N/A</v>
      </c>
      <c r="S60" s="258" t="e">
        <f>IF(ISNUMBER(Regressions!U70),ROUND(Regressions!U70, 1), NA())</f>
        <v>#N/A</v>
      </c>
    </row>
    <row xmlns:x14ac="http://schemas.microsoft.com/office/spreadsheetml/2009/9/ac" r="61" hidden="true" x14ac:dyDescent="0.2">
      <c r="A61" s="363" t="str">
        <f>IF(ISBLANK(Regressions!A71), " ", Regressions!A71)</f>
        <v>State of Palestine</v>
      </c>
      <c r="B61" s="364">
        <f>IF(ISBLANK(Regressions!B71), " ", Regressions!B71)</f>
        <v>2026</v>
      </c>
      <c r="C61" s="369" t="str">
        <f>IF(ISBLANK(Regressions!C71), " ", Regressions!C71)</f>
        <v>Urban</v>
      </c>
      <c r="D61" s="365" t="str">
        <f>IF(ISBLANK(Regressions!D71), " ", Regressions!D71)</f>
        <v> </v>
      </c>
      <c r="E61" s="235" t="e">
        <f>IF(ISNUMBER(Regressions!E71),ROUND(Regressions!E71, 1), NA())</f>
        <v>#N/A</v>
      </c>
      <c r="F61" s="366" t="e">
        <f>IF(ISNUMBER(Regressions!F71),ROUND(Regressions!F71, 1), NA())</f>
        <v>#N/A</v>
      </c>
      <c r="G61" s="257" t="e">
        <f>IF(ISNUMBER(Regressions!G71),ROUND(Regressions!G71, 1), NA())</f>
        <v>#N/A</v>
      </c>
      <c r="H61" s="367" t="e">
        <f>IF(ISNUMBER(Regressions!H71),ROUND(Regressions!H71, 1), NA())</f>
        <v>#N/A</v>
      </c>
      <c r="I61" s="258" t="e">
        <f>IF(ISNUMBER(Regressions!I71),ROUND(Regressions!I71, 1), NA())</f>
        <v>#N/A</v>
      </c>
      <c r="J61" s="368" t="e">
        <f>IF(ISNUMBER(Regressions!K71),ROUND(Regressions!K71, 1), NA())</f>
        <v>#N/A</v>
      </c>
      <c r="K61" s="366" t="e">
        <f>IF(ISNUMBER(Regressions!L71),ROUND(Regressions!L71, 1), NA())</f>
        <v>#N/A</v>
      </c>
      <c r="L61" s="259" t="e">
        <f>IF(ISNUMBER(Regressions!M71),ROUND(Regressions!M71, 1), NA())</f>
        <v>#N/A</v>
      </c>
      <c r="M61" s="367" t="e">
        <f>IF(ISNUMBER(Regressions!N71),ROUND(Regressions!N71, 1), NA())</f>
        <v>#N/A</v>
      </c>
      <c r="N61" s="258" t="e">
        <f>IF(ISNUMBER(Regressions!O71),ROUND(Regressions!O71, 1), NA())</f>
        <v>#N/A</v>
      </c>
      <c r="O61" s="368" t="e">
        <f>IF(ISNUMBER(Regressions!Q71),ROUND(Regressions!Q71, 1), NA())</f>
        <v>#N/A</v>
      </c>
      <c r="P61" s="366" t="e">
        <f>IF(ISNUMBER(Regressions!R71),ROUND(Regressions!R71, 1), NA())</f>
        <v>#N/A</v>
      </c>
      <c r="Q61" s="236" t="e">
        <f>IF(ISNUMBER(Regressions!S71),ROUND(Regressions!S71, 1), NA())</f>
        <v>#N/A</v>
      </c>
      <c r="R61" s="367" t="e">
        <f>IF(ISNUMBER(Regressions!T71),ROUND(Regressions!T71, 1), NA())</f>
        <v>#N/A</v>
      </c>
      <c r="S61" s="258" t="e">
        <f>IF(ISNUMBER(Regressions!U71),ROUND(Regressions!U71, 1), NA())</f>
        <v>#N/A</v>
      </c>
    </row>
    <row xmlns:x14ac="http://schemas.microsoft.com/office/spreadsheetml/2009/9/ac" r="62" hidden="true" x14ac:dyDescent="0.2">
      <c r="A62" s="363" t="str">
        <f>IF(ISBLANK(Regressions!A72), " ", Regressions!A72)</f>
        <v>State of Palestine</v>
      </c>
      <c r="B62" s="364">
        <f>IF(ISBLANK(Regressions!B72), " ", Regressions!B72)</f>
        <v>2027</v>
      </c>
      <c r="C62" s="369" t="str">
        <f>IF(ISBLANK(Regressions!C72), " ", Regressions!C72)</f>
        <v>Urban</v>
      </c>
      <c r="D62" s="365" t="str">
        <f>IF(ISBLANK(Regressions!D72), " ", Regressions!D72)</f>
        <v> </v>
      </c>
      <c r="E62" s="235" t="e">
        <f>IF(ISNUMBER(Regressions!E72),ROUND(Regressions!E72, 1), NA())</f>
        <v>#N/A</v>
      </c>
      <c r="F62" s="366" t="e">
        <f>IF(ISNUMBER(Regressions!F72),ROUND(Regressions!F72, 1), NA())</f>
        <v>#N/A</v>
      </c>
      <c r="G62" s="257" t="e">
        <f>IF(ISNUMBER(Regressions!G72),ROUND(Regressions!G72, 1), NA())</f>
        <v>#N/A</v>
      </c>
      <c r="H62" s="367" t="e">
        <f>IF(ISNUMBER(Regressions!H72),ROUND(Regressions!H72, 1), NA())</f>
        <v>#N/A</v>
      </c>
      <c r="I62" s="258" t="e">
        <f>IF(ISNUMBER(Regressions!I72),ROUND(Regressions!I72, 1), NA())</f>
        <v>#N/A</v>
      </c>
      <c r="J62" s="368" t="e">
        <f>IF(ISNUMBER(Regressions!K72),ROUND(Regressions!K72, 1), NA())</f>
        <v>#N/A</v>
      </c>
      <c r="K62" s="366" t="e">
        <f>IF(ISNUMBER(Regressions!L72),ROUND(Regressions!L72, 1), NA())</f>
        <v>#N/A</v>
      </c>
      <c r="L62" s="259" t="e">
        <f>IF(ISNUMBER(Regressions!M72),ROUND(Regressions!M72, 1), NA())</f>
        <v>#N/A</v>
      </c>
      <c r="M62" s="367" t="e">
        <f>IF(ISNUMBER(Regressions!N72),ROUND(Regressions!N72, 1), NA())</f>
        <v>#N/A</v>
      </c>
      <c r="N62" s="258" t="e">
        <f>IF(ISNUMBER(Regressions!O72),ROUND(Regressions!O72, 1), NA())</f>
        <v>#N/A</v>
      </c>
      <c r="O62" s="368" t="e">
        <f>IF(ISNUMBER(Regressions!Q72),ROUND(Regressions!Q72, 1), NA())</f>
        <v>#N/A</v>
      </c>
      <c r="P62" s="366" t="e">
        <f>IF(ISNUMBER(Regressions!R72),ROUND(Regressions!R72, 1), NA())</f>
        <v>#N/A</v>
      </c>
      <c r="Q62" s="236" t="e">
        <f>IF(ISNUMBER(Regressions!S72),ROUND(Regressions!S72, 1), NA())</f>
        <v>#N/A</v>
      </c>
      <c r="R62" s="367" t="e">
        <f>IF(ISNUMBER(Regressions!T72),ROUND(Regressions!T72, 1), NA())</f>
        <v>#N/A</v>
      </c>
      <c r="S62" s="258" t="e">
        <f>IF(ISNUMBER(Regressions!U72),ROUND(Regressions!U72, 1), NA())</f>
        <v>#N/A</v>
      </c>
    </row>
    <row xmlns:x14ac="http://schemas.microsoft.com/office/spreadsheetml/2009/9/ac" r="63" hidden="true" x14ac:dyDescent="0.2">
      <c r="A63" s="363" t="str">
        <f>IF(ISBLANK(Regressions!A73), " ", Regressions!A73)</f>
        <v>State of Palestine</v>
      </c>
      <c r="B63" s="364">
        <f>IF(ISBLANK(Regressions!B73), " ", Regressions!B73)</f>
        <v>2028</v>
      </c>
      <c r="C63" s="369" t="str">
        <f>IF(ISBLANK(Regressions!C73), " ", Regressions!C73)</f>
        <v>Urban</v>
      </c>
      <c r="D63" s="365" t="str">
        <f>IF(ISBLANK(Regressions!D73), " ", Regressions!D73)</f>
        <v> </v>
      </c>
      <c r="E63" s="235" t="e">
        <f>IF(ISNUMBER(Regressions!E73),ROUND(Regressions!E73, 1), NA())</f>
        <v>#N/A</v>
      </c>
      <c r="F63" s="366" t="e">
        <f>IF(ISNUMBER(Regressions!F73),ROUND(Regressions!F73, 1), NA())</f>
        <v>#N/A</v>
      </c>
      <c r="G63" s="257" t="e">
        <f>IF(ISNUMBER(Regressions!G73),ROUND(Regressions!G73, 1), NA())</f>
        <v>#N/A</v>
      </c>
      <c r="H63" s="367" t="e">
        <f>IF(ISNUMBER(Regressions!H73),ROUND(Regressions!H73, 1), NA())</f>
        <v>#N/A</v>
      </c>
      <c r="I63" s="258" t="e">
        <f>IF(ISNUMBER(Regressions!I73),ROUND(Regressions!I73, 1), NA())</f>
        <v>#N/A</v>
      </c>
      <c r="J63" s="368" t="e">
        <f>IF(ISNUMBER(Regressions!K73),ROUND(Regressions!K73, 1), NA())</f>
        <v>#N/A</v>
      </c>
      <c r="K63" s="366" t="e">
        <f>IF(ISNUMBER(Regressions!L73),ROUND(Regressions!L73, 1), NA())</f>
        <v>#N/A</v>
      </c>
      <c r="L63" s="259" t="e">
        <f>IF(ISNUMBER(Regressions!M73),ROUND(Regressions!M73, 1), NA())</f>
        <v>#N/A</v>
      </c>
      <c r="M63" s="367" t="e">
        <f>IF(ISNUMBER(Regressions!N73),ROUND(Regressions!N73, 1), NA())</f>
        <v>#N/A</v>
      </c>
      <c r="N63" s="258" t="e">
        <f>IF(ISNUMBER(Regressions!O73),ROUND(Regressions!O73, 1), NA())</f>
        <v>#N/A</v>
      </c>
      <c r="O63" s="368" t="e">
        <f>IF(ISNUMBER(Regressions!Q73),ROUND(Regressions!Q73, 1), NA())</f>
        <v>#N/A</v>
      </c>
      <c r="P63" s="366" t="e">
        <f>IF(ISNUMBER(Regressions!R73),ROUND(Regressions!R73, 1), NA())</f>
        <v>#N/A</v>
      </c>
      <c r="Q63" s="236" t="e">
        <f>IF(ISNUMBER(Regressions!S73),ROUND(Regressions!S73, 1), NA())</f>
        <v>#N/A</v>
      </c>
      <c r="R63" s="367" t="e">
        <f>IF(ISNUMBER(Regressions!T73),ROUND(Regressions!T73, 1), NA())</f>
        <v>#N/A</v>
      </c>
      <c r="S63" s="258" t="e">
        <f>IF(ISNUMBER(Regressions!U73),ROUND(Regressions!U73, 1), NA())</f>
        <v>#N/A</v>
      </c>
    </row>
    <row xmlns:x14ac="http://schemas.microsoft.com/office/spreadsheetml/2009/9/ac" r="64" hidden="true" x14ac:dyDescent="0.2">
      <c r="A64" s="363" t="str">
        <f>IF(ISBLANK(Regressions!A74), " ", Regressions!A74)</f>
        <v>State of Palestine</v>
      </c>
      <c r="B64" s="364">
        <f>IF(ISBLANK(Regressions!B74), " ", Regressions!B74)</f>
        <v>2029</v>
      </c>
      <c r="C64" s="369" t="str">
        <f>IF(ISBLANK(Regressions!C74), " ", Regressions!C74)</f>
        <v>Urban</v>
      </c>
      <c r="D64" s="365" t="str">
        <f>IF(ISBLANK(Regressions!D74), " ", Regressions!D74)</f>
        <v> </v>
      </c>
      <c r="E64" s="235" t="e">
        <f>IF(ISNUMBER(Regressions!E74),ROUND(Regressions!E74, 1), NA())</f>
        <v>#N/A</v>
      </c>
      <c r="F64" s="366" t="e">
        <f>IF(ISNUMBER(Regressions!F74),ROUND(Regressions!F74, 1), NA())</f>
        <v>#N/A</v>
      </c>
      <c r="G64" s="257" t="e">
        <f>IF(ISNUMBER(Regressions!G74),ROUND(Regressions!G74, 1), NA())</f>
        <v>#N/A</v>
      </c>
      <c r="H64" s="367" t="e">
        <f>IF(ISNUMBER(Regressions!H74),ROUND(Regressions!H74, 1), NA())</f>
        <v>#N/A</v>
      </c>
      <c r="I64" s="258" t="e">
        <f>IF(ISNUMBER(Regressions!I74),ROUND(Regressions!I74, 1), NA())</f>
        <v>#N/A</v>
      </c>
      <c r="J64" s="368" t="e">
        <f>IF(ISNUMBER(Regressions!K74),ROUND(Regressions!K74, 1), NA())</f>
        <v>#N/A</v>
      </c>
      <c r="K64" s="366" t="e">
        <f>IF(ISNUMBER(Regressions!L74),ROUND(Regressions!L74, 1), NA())</f>
        <v>#N/A</v>
      </c>
      <c r="L64" s="259" t="e">
        <f>IF(ISNUMBER(Regressions!M74),ROUND(Regressions!M74, 1), NA())</f>
        <v>#N/A</v>
      </c>
      <c r="M64" s="367" t="e">
        <f>IF(ISNUMBER(Regressions!N74),ROUND(Regressions!N74, 1), NA())</f>
        <v>#N/A</v>
      </c>
      <c r="N64" s="258" t="e">
        <f>IF(ISNUMBER(Regressions!O74),ROUND(Regressions!O74, 1), NA())</f>
        <v>#N/A</v>
      </c>
      <c r="O64" s="368" t="e">
        <f>IF(ISNUMBER(Regressions!Q74),ROUND(Regressions!Q74, 1), NA())</f>
        <v>#N/A</v>
      </c>
      <c r="P64" s="366" t="e">
        <f>IF(ISNUMBER(Regressions!R74),ROUND(Regressions!R74, 1), NA())</f>
        <v>#N/A</v>
      </c>
      <c r="Q64" s="236" t="e">
        <f>IF(ISNUMBER(Regressions!S74),ROUND(Regressions!S74, 1), NA())</f>
        <v>#N/A</v>
      </c>
      <c r="R64" s="367" t="e">
        <f>IF(ISNUMBER(Regressions!T74),ROUND(Regressions!T74, 1), NA())</f>
        <v>#N/A</v>
      </c>
      <c r="S64" s="258" t="e">
        <f>IF(ISNUMBER(Regressions!U74),ROUND(Regressions!U74, 1), NA())</f>
        <v>#N/A</v>
      </c>
    </row>
    <row xmlns:x14ac="http://schemas.microsoft.com/office/spreadsheetml/2009/9/ac" r="65" hidden="true" x14ac:dyDescent="0.2">
      <c r="A65" s="363" t="str">
        <f>IF(ISBLANK(Regressions!A75), " ", Regressions!A75)</f>
        <v>State of Palestine</v>
      </c>
      <c r="B65" s="364">
        <f>IF(ISBLANK(Regressions!B75), " ", Regressions!B75)</f>
        <v>2030</v>
      </c>
      <c r="C65" s="369" t="str">
        <f>IF(ISBLANK(Regressions!C75), " ", Regressions!C75)</f>
        <v>Urban</v>
      </c>
      <c r="D65" s="365" t="str">
        <f>IF(ISBLANK(Regressions!D75), " ", Regressions!D75)</f>
        <v> </v>
      </c>
      <c r="E65" s="235" t="e">
        <f>IF(ISNUMBER(Regressions!E75),ROUND(Regressions!E75, 1), NA())</f>
        <v>#N/A</v>
      </c>
      <c r="F65" s="366" t="e">
        <f>IF(ISNUMBER(Regressions!F75),ROUND(Regressions!F75, 1), NA())</f>
        <v>#N/A</v>
      </c>
      <c r="G65" s="257" t="e">
        <f>IF(ISNUMBER(Regressions!G75),ROUND(Regressions!G75, 1), NA())</f>
        <v>#N/A</v>
      </c>
      <c r="H65" s="367" t="e">
        <f>IF(ISNUMBER(Regressions!H75),ROUND(Regressions!H75, 1), NA())</f>
        <v>#N/A</v>
      </c>
      <c r="I65" s="258" t="e">
        <f>IF(ISNUMBER(Regressions!I75),ROUND(Regressions!I75, 1), NA())</f>
        <v>#N/A</v>
      </c>
      <c r="J65" s="368" t="e">
        <f>IF(ISNUMBER(Regressions!K75),ROUND(Regressions!K75, 1), NA())</f>
        <v>#N/A</v>
      </c>
      <c r="K65" s="366" t="e">
        <f>IF(ISNUMBER(Regressions!L75),ROUND(Regressions!L75, 1), NA())</f>
        <v>#N/A</v>
      </c>
      <c r="L65" s="259" t="e">
        <f>IF(ISNUMBER(Regressions!M75),ROUND(Regressions!M75, 1), NA())</f>
        <v>#N/A</v>
      </c>
      <c r="M65" s="367" t="e">
        <f>IF(ISNUMBER(Regressions!N75),ROUND(Regressions!N75, 1), NA())</f>
        <v>#N/A</v>
      </c>
      <c r="N65" s="258" t="e">
        <f>IF(ISNUMBER(Regressions!O75),ROUND(Regressions!O75, 1), NA())</f>
        <v>#N/A</v>
      </c>
      <c r="O65" s="368" t="e">
        <f>IF(ISNUMBER(Regressions!Q75),ROUND(Regressions!Q75, 1), NA())</f>
        <v>#N/A</v>
      </c>
      <c r="P65" s="366" t="e">
        <f>IF(ISNUMBER(Regressions!R75),ROUND(Regressions!R75, 1), NA())</f>
        <v>#N/A</v>
      </c>
      <c r="Q65" s="236" t="e">
        <f>IF(ISNUMBER(Regressions!S75),ROUND(Regressions!S75, 1), NA())</f>
        <v>#N/A</v>
      </c>
      <c r="R65" s="367" t="e">
        <f>IF(ISNUMBER(Regressions!T75),ROUND(Regressions!T75, 1), NA())</f>
        <v>#N/A</v>
      </c>
      <c r="S65" s="258" t="e">
        <f>IF(ISNUMBER(Regressions!U75),ROUND(Regressions!U75, 1), NA())</f>
        <v>#N/A</v>
      </c>
    </row>
    <row xmlns:x14ac="http://schemas.microsoft.com/office/spreadsheetml/2009/9/ac" r="66" x14ac:dyDescent="0.2">
      <c r="A66" s="363" t="str">
        <f>IF(ISBLANK(Regressions!A76), " ", Regressions!A76)</f>
        <v>State of Palestine</v>
      </c>
      <c r="B66" s="364">
        <f>IF(ISBLANK(Regressions!B76), " ", Regressions!B76)</f>
        <v>2000</v>
      </c>
      <c r="C66" s="369" t="str">
        <f>IF(ISBLANK(Regressions!C76), " ", Regressions!C76)</f>
        <v>Rural</v>
      </c>
      <c r="D66" s="365">
        <f>IF(ISBLANK(Regressions!D76), " ", Regressions!D76)</f>
        <v>347488.79234779358</v>
      </c>
      <c r="E66" s="235">
        <f>IF(ISNUMBER(Regressions!E76),ROUND(Regressions!E76, 1), NA())</f>
        <v>100</v>
      </c>
      <c r="F66" s="366">
        <f>IF(ISNUMBER(Regressions!F76),ROUND(Regressions!F76, 1), NA())</f>
        <v>99.8</v>
      </c>
      <c r="G66" s="257" t="e">
        <f>IF(ISNUMBER(Regressions!G76),ROUND(Regressions!G76, 1), NA())</f>
        <v>#N/A</v>
      </c>
      <c r="H66" s="367" t="e">
        <f>IF(ISNUMBER(Regressions!H76),ROUND(Regressions!H76, 1), NA())</f>
        <v>#N/A</v>
      </c>
      <c r="I66" s="258">
        <f>IF(ISNUMBER(Regressions!I76),ROUND(Regressions!I76, 1), NA())</f>
        <v>0.2</v>
      </c>
      <c r="J66" s="368">
        <f>IF(ISNUMBER(Regressions!K76),ROUND(Regressions!K76, 1), NA())</f>
        <v>100</v>
      </c>
      <c r="K66" s="366">
        <f>IF(ISNUMBER(Regressions!L76),ROUND(Regressions!L76, 1), NA())</f>
        <v>100</v>
      </c>
      <c r="L66" s="259" t="e">
        <f>IF(ISNUMBER(Regressions!M76),ROUND(Regressions!M76, 1), NA())</f>
        <v>#N/A</v>
      </c>
      <c r="M66" s="367" t="e">
        <f>IF(ISNUMBER(Regressions!N76),ROUND(Regressions!N76, 1), NA())</f>
        <v>#N/A</v>
      </c>
      <c r="N66" s="258">
        <f>IF(ISNUMBER(Regressions!O76),ROUND(Regressions!O76, 1), NA())</f>
        <v>0</v>
      </c>
      <c r="O66" s="368" t="e">
        <f>IF(ISNUMBER(Regressions!Q76),ROUND(Regressions!Q76, 1), NA())</f>
        <v>#N/A</v>
      </c>
      <c r="P66" s="366" t="e">
        <f>IF(ISNUMBER(Regressions!R76),ROUND(Regressions!R76, 1), NA())</f>
        <v>#N/A</v>
      </c>
      <c r="Q66" s="236" t="e">
        <f>IF(ISNUMBER(Regressions!S76),ROUND(Regressions!S76, 1), NA())</f>
        <v>#N/A</v>
      </c>
      <c r="R66" s="367" t="e">
        <f>IF(ISNUMBER(Regressions!T76),ROUND(Regressions!T76, 1), NA())</f>
        <v>#N/A</v>
      </c>
      <c r="S66" s="258" t="e">
        <f>IF(ISNUMBER(Regressions!U76),ROUND(Regressions!U76, 1), NA())</f>
        <v>#N/A</v>
      </c>
    </row>
    <row xmlns:x14ac="http://schemas.microsoft.com/office/spreadsheetml/2009/9/ac" r="67" x14ac:dyDescent="0.2">
      <c r="A67" s="363" t="str">
        <f>IF(ISBLANK(Regressions!A77), " ", Regressions!A77)</f>
        <v>State of Palestine</v>
      </c>
      <c r="B67" s="364">
        <f>IF(ISBLANK(Regressions!B77), " ", Regressions!B77)</f>
        <v>2001</v>
      </c>
      <c r="C67" s="369" t="str">
        <f>IF(ISBLANK(Regressions!C77), " ", Regressions!C77)</f>
        <v>Rural</v>
      </c>
      <c r="D67" s="365">
        <f>IF(ISBLANK(Regressions!D77), " ", Regressions!D77)</f>
        <v>355105.54964286799</v>
      </c>
      <c r="E67" s="235">
        <f>IF(ISNUMBER(Regressions!E77),ROUND(Regressions!E77, 1), NA())</f>
        <v>100</v>
      </c>
      <c r="F67" s="366">
        <f>IF(ISNUMBER(Regressions!F77),ROUND(Regressions!F77, 1), NA())</f>
        <v>99.8</v>
      </c>
      <c r="G67" s="257" t="e">
        <f>IF(ISNUMBER(Regressions!G77),ROUND(Regressions!G77, 1), NA())</f>
        <v>#N/A</v>
      </c>
      <c r="H67" s="367" t="e">
        <f>IF(ISNUMBER(Regressions!H77),ROUND(Regressions!H77, 1), NA())</f>
        <v>#N/A</v>
      </c>
      <c r="I67" s="258">
        <f>IF(ISNUMBER(Regressions!I77),ROUND(Regressions!I77, 1), NA())</f>
        <v>0.2</v>
      </c>
      <c r="J67" s="368">
        <f>IF(ISNUMBER(Regressions!K77),ROUND(Regressions!K77, 1), NA())</f>
        <v>100</v>
      </c>
      <c r="K67" s="366">
        <f>IF(ISNUMBER(Regressions!L77),ROUND(Regressions!L77, 1), NA())</f>
        <v>100</v>
      </c>
      <c r="L67" s="259" t="e">
        <f>IF(ISNUMBER(Regressions!M77),ROUND(Regressions!M77, 1), NA())</f>
        <v>#N/A</v>
      </c>
      <c r="M67" s="367" t="e">
        <f>IF(ISNUMBER(Regressions!N77),ROUND(Regressions!N77, 1), NA())</f>
        <v>#N/A</v>
      </c>
      <c r="N67" s="258">
        <f>IF(ISNUMBER(Regressions!O77),ROUND(Regressions!O77, 1), NA())</f>
        <v>0</v>
      </c>
      <c r="O67" s="368" t="e">
        <f>IF(ISNUMBER(Regressions!Q77),ROUND(Regressions!Q77, 1), NA())</f>
        <v>#N/A</v>
      </c>
      <c r="P67" s="366" t="e">
        <f>IF(ISNUMBER(Regressions!R77),ROUND(Regressions!R77, 1), NA())</f>
        <v>#N/A</v>
      </c>
      <c r="Q67" s="236" t="e">
        <f>IF(ISNUMBER(Regressions!S77),ROUND(Regressions!S77, 1), NA())</f>
        <v>#N/A</v>
      </c>
      <c r="R67" s="367" t="e">
        <f>IF(ISNUMBER(Regressions!T77),ROUND(Regressions!T77, 1), NA())</f>
        <v>#N/A</v>
      </c>
      <c r="S67" s="258" t="e">
        <f>IF(ISNUMBER(Regressions!U77),ROUND(Regressions!U77, 1), NA())</f>
        <v>#N/A</v>
      </c>
    </row>
    <row xmlns:x14ac="http://schemas.microsoft.com/office/spreadsheetml/2009/9/ac" r="68" x14ac:dyDescent="0.2">
      <c r="A68" s="363" t="str">
        <f>IF(ISBLANK(Regressions!A78), " ", Regressions!A78)</f>
        <v>State of Palestine</v>
      </c>
      <c r="B68" s="364">
        <f>IF(ISBLANK(Regressions!B78), " ", Regressions!B78)</f>
        <v>2002</v>
      </c>
      <c r="C68" s="369" t="str">
        <f>IF(ISBLANK(Regressions!C78), " ", Regressions!C78)</f>
        <v>Rural</v>
      </c>
      <c r="D68" s="365">
        <f>IF(ISBLANK(Regressions!D78), " ", Regressions!D78)</f>
        <v>360715.12183532718</v>
      </c>
      <c r="E68" s="235">
        <f>IF(ISNUMBER(Regressions!E78),ROUND(Regressions!E78, 1), NA())</f>
        <v>100</v>
      </c>
      <c r="F68" s="366">
        <f>IF(ISNUMBER(Regressions!F78),ROUND(Regressions!F78, 1), NA())</f>
        <v>99.8</v>
      </c>
      <c r="G68" s="257" t="e">
        <f>IF(ISNUMBER(Regressions!G78),ROUND(Regressions!G78, 1), NA())</f>
        <v>#N/A</v>
      </c>
      <c r="H68" s="367" t="e">
        <f>IF(ISNUMBER(Regressions!H78),ROUND(Regressions!H78, 1), NA())</f>
        <v>#N/A</v>
      </c>
      <c r="I68" s="258">
        <f>IF(ISNUMBER(Regressions!I78),ROUND(Regressions!I78, 1), NA())</f>
        <v>0.2</v>
      </c>
      <c r="J68" s="368">
        <f>IF(ISNUMBER(Regressions!K78),ROUND(Regressions!K78, 1), NA())</f>
        <v>100</v>
      </c>
      <c r="K68" s="366">
        <f>IF(ISNUMBER(Regressions!L78),ROUND(Regressions!L78, 1), NA())</f>
        <v>100</v>
      </c>
      <c r="L68" s="259" t="e">
        <f>IF(ISNUMBER(Regressions!M78),ROUND(Regressions!M78, 1), NA())</f>
        <v>#N/A</v>
      </c>
      <c r="M68" s="367" t="e">
        <f>IF(ISNUMBER(Regressions!N78),ROUND(Regressions!N78, 1), NA())</f>
        <v>#N/A</v>
      </c>
      <c r="N68" s="258">
        <f>IF(ISNUMBER(Regressions!O78),ROUND(Regressions!O78, 1), NA())</f>
        <v>0</v>
      </c>
      <c r="O68" s="368" t="e">
        <f>IF(ISNUMBER(Regressions!Q78),ROUND(Regressions!Q78, 1), NA())</f>
        <v>#N/A</v>
      </c>
      <c r="P68" s="366" t="e">
        <f>IF(ISNUMBER(Regressions!R78),ROUND(Regressions!R78, 1), NA())</f>
        <v>#N/A</v>
      </c>
      <c r="Q68" s="236" t="e">
        <f>IF(ISNUMBER(Regressions!S78),ROUND(Regressions!S78, 1), NA())</f>
        <v>#N/A</v>
      </c>
      <c r="R68" s="367" t="e">
        <f>IF(ISNUMBER(Regressions!T78),ROUND(Regressions!T78, 1), NA())</f>
        <v>#N/A</v>
      </c>
      <c r="S68" s="258" t="e">
        <f>IF(ISNUMBER(Regressions!U78),ROUND(Regressions!U78, 1), NA())</f>
        <v>#N/A</v>
      </c>
    </row>
    <row xmlns:x14ac="http://schemas.microsoft.com/office/spreadsheetml/2009/9/ac" r="69" x14ac:dyDescent="0.2">
      <c r="A69" s="363" t="str">
        <f>IF(ISBLANK(Regressions!A79), " ", Regressions!A79)</f>
        <v>State of Palestine</v>
      </c>
      <c r="B69" s="364">
        <f>IF(ISBLANK(Regressions!B79), " ", Regressions!B79)</f>
        <v>2003</v>
      </c>
      <c r="C69" s="369" t="str">
        <f>IF(ISBLANK(Regressions!C79), " ", Regressions!C79)</f>
        <v>Rural</v>
      </c>
      <c r="D69" s="365">
        <f>IF(ISBLANK(Regressions!D79), " ", Regressions!D79)</f>
        <v>365058.66050186148</v>
      </c>
      <c r="E69" s="235">
        <f>IF(ISNUMBER(Regressions!E79),ROUND(Regressions!E79, 1), NA())</f>
        <v>100</v>
      </c>
      <c r="F69" s="366">
        <f>IF(ISNUMBER(Regressions!F79),ROUND(Regressions!F79, 1), NA())</f>
        <v>99.8</v>
      </c>
      <c r="G69" s="257" t="e">
        <f>IF(ISNUMBER(Regressions!G79),ROUND(Regressions!G79, 1), NA())</f>
        <v>#N/A</v>
      </c>
      <c r="H69" s="367" t="e">
        <f>IF(ISNUMBER(Regressions!H79),ROUND(Regressions!H79, 1), NA())</f>
        <v>#N/A</v>
      </c>
      <c r="I69" s="258">
        <f>IF(ISNUMBER(Regressions!I79),ROUND(Regressions!I79, 1), NA())</f>
        <v>0.2</v>
      </c>
      <c r="J69" s="368">
        <f>IF(ISNUMBER(Regressions!K79),ROUND(Regressions!K79, 1), NA())</f>
        <v>100</v>
      </c>
      <c r="K69" s="366">
        <f>IF(ISNUMBER(Regressions!L79),ROUND(Regressions!L79, 1), NA())</f>
        <v>100</v>
      </c>
      <c r="L69" s="259" t="e">
        <f>IF(ISNUMBER(Regressions!M79),ROUND(Regressions!M79, 1), NA())</f>
        <v>#N/A</v>
      </c>
      <c r="M69" s="367" t="e">
        <f>IF(ISNUMBER(Regressions!N79),ROUND(Regressions!N79, 1), NA())</f>
        <v>#N/A</v>
      </c>
      <c r="N69" s="258">
        <f>IF(ISNUMBER(Regressions!O79),ROUND(Regressions!O79, 1), NA())</f>
        <v>0</v>
      </c>
      <c r="O69" s="368" t="e">
        <f>IF(ISNUMBER(Regressions!Q79),ROUND(Regressions!Q79, 1), NA())</f>
        <v>#N/A</v>
      </c>
      <c r="P69" s="366" t="e">
        <f>IF(ISNUMBER(Regressions!R79),ROUND(Regressions!R79, 1), NA())</f>
        <v>#N/A</v>
      </c>
      <c r="Q69" s="236" t="e">
        <f>IF(ISNUMBER(Regressions!S79),ROUND(Regressions!S79, 1), NA())</f>
        <v>#N/A</v>
      </c>
      <c r="R69" s="367" t="e">
        <f>IF(ISNUMBER(Regressions!T79),ROUND(Regressions!T79, 1), NA())</f>
        <v>#N/A</v>
      </c>
      <c r="S69" s="258" t="e">
        <f>IF(ISNUMBER(Regressions!U79),ROUND(Regressions!U79, 1), NA())</f>
        <v>#N/A</v>
      </c>
    </row>
    <row xmlns:x14ac="http://schemas.microsoft.com/office/spreadsheetml/2009/9/ac" r="70" x14ac:dyDescent="0.2">
      <c r="A70" s="363" t="str">
        <f>IF(ISBLANK(Regressions!A80), " ", Regressions!A80)</f>
        <v>State of Palestine</v>
      </c>
      <c r="B70" s="364">
        <f>IF(ISBLANK(Regressions!B80), " ", Regressions!B80)</f>
        <v>2004</v>
      </c>
      <c r="C70" s="369" t="str">
        <f>IF(ISBLANK(Regressions!C80), " ", Regressions!C80)</f>
        <v>Rural</v>
      </c>
      <c r="D70" s="365">
        <f>IF(ISBLANK(Regressions!D80), " ", Regressions!D80)</f>
        <v>368838.47346954339</v>
      </c>
      <c r="E70" s="235">
        <f>IF(ISNUMBER(Regressions!E80),ROUND(Regressions!E80, 1), NA())</f>
        <v>100</v>
      </c>
      <c r="F70" s="366">
        <f>IF(ISNUMBER(Regressions!F80),ROUND(Regressions!F80, 1), NA())</f>
        <v>99.8</v>
      </c>
      <c r="G70" s="257" t="e">
        <f>IF(ISNUMBER(Regressions!G80),ROUND(Regressions!G80, 1), NA())</f>
        <v>#N/A</v>
      </c>
      <c r="H70" s="367" t="e">
        <f>IF(ISNUMBER(Regressions!H80),ROUND(Regressions!H80, 1), NA())</f>
        <v>#N/A</v>
      </c>
      <c r="I70" s="258">
        <f>IF(ISNUMBER(Regressions!I80),ROUND(Regressions!I80, 1), NA())</f>
        <v>0.2</v>
      </c>
      <c r="J70" s="368">
        <f>IF(ISNUMBER(Regressions!K80),ROUND(Regressions!K80, 1), NA())</f>
        <v>100</v>
      </c>
      <c r="K70" s="366">
        <f>IF(ISNUMBER(Regressions!L80),ROUND(Regressions!L80, 1), NA())</f>
        <v>100</v>
      </c>
      <c r="L70" s="259" t="e">
        <f>IF(ISNUMBER(Regressions!M80),ROUND(Regressions!M80, 1), NA())</f>
        <v>#N/A</v>
      </c>
      <c r="M70" s="367" t="e">
        <f>IF(ISNUMBER(Regressions!N80),ROUND(Regressions!N80, 1), NA())</f>
        <v>#N/A</v>
      </c>
      <c r="N70" s="258">
        <f>IF(ISNUMBER(Regressions!O80),ROUND(Regressions!O80, 1), NA())</f>
        <v>0</v>
      </c>
      <c r="O70" s="368" t="e">
        <f>IF(ISNUMBER(Regressions!Q80),ROUND(Regressions!Q80, 1), NA())</f>
        <v>#N/A</v>
      </c>
      <c r="P70" s="366" t="e">
        <f>IF(ISNUMBER(Regressions!R80),ROUND(Regressions!R80, 1), NA())</f>
        <v>#N/A</v>
      </c>
      <c r="Q70" s="236" t="e">
        <f>IF(ISNUMBER(Regressions!S80),ROUND(Regressions!S80, 1), NA())</f>
        <v>#N/A</v>
      </c>
      <c r="R70" s="367" t="e">
        <f>IF(ISNUMBER(Regressions!T80),ROUND(Regressions!T80, 1), NA())</f>
        <v>#N/A</v>
      </c>
      <c r="S70" s="258" t="e">
        <f>IF(ISNUMBER(Regressions!U80),ROUND(Regressions!U80, 1), NA())</f>
        <v>#N/A</v>
      </c>
    </row>
    <row xmlns:x14ac="http://schemas.microsoft.com/office/spreadsheetml/2009/9/ac" r="71" x14ac:dyDescent="0.2">
      <c r="A71" s="363" t="str">
        <f>IF(ISBLANK(Regressions!A81), " ", Regressions!A81)</f>
        <v>State of Palestine</v>
      </c>
      <c r="B71" s="364">
        <f>IF(ISBLANK(Regressions!B81), " ", Regressions!B81)</f>
        <v>2005</v>
      </c>
      <c r="C71" s="369" t="str">
        <f>IF(ISBLANK(Regressions!C81), " ", Regressions!C81)</f>
        <v>Rural</v>
      </c>
      <c r="D71" s="365">
        <f>IF(ISBLANK(Regressions!D81), " ", Regressions!D81)</f>
        <v>372262.53940795898</v>
      </c>
      <c r="E71" s="235">
        <f>IF(ISNUMBER(Regressions!E81),ROUND(Regressions!E81, 1), NA())</f>
        <v>100</v>
      </c>
      <c r="F71" s="366">
        <f>IF(ISNUMBER(Regressions!F81),ROUND(Regressions!F81, 1), NA())</f>
        <v>99.8</v>
      </c>
      <c r="G71" s="257">
        <f>IF(ISNUMBER(Regressions!G81),ROUND(Regressions!G81, 1), NA())</f>
        <v>97.8</v>
      </c>
      <c r="H71" s="367">
        <f>IF(ISNUMBER(Regressions!H81),ROUND(Regressions!H81, 1), NA())</f>
        <v>2</v>
      </c>
      <c r="I71" s="258">
        <f>IF(ISNUMBER(Regressions!I81),ROUND(Regressions!I81, 1), NA())</f>
        <v>0.2</v>
      </c>
      <c r="J71" s="368">
        <f>IF(ISNUMBER(Regressions!K81),ROUND(Regressions!K81, 1), NA())</f>
        <v>100</v>
      </c>
      <c r="K71" s="366">
        <f>IF(ISNUMBER(Regressions!L81),ROUND(Regressions!L81, 1), NA())</f>
        <v>100</v>
      </c>
      <c r="L71" s="259">
        <f>IF(ISNUMBER(Regressions!M81),ROUND(Regressions!M81, 1), NA())</f>
        <v>80.2</v>
      </c>
      <c r="M71" s="367">
        <f>IF(ISNUMBER(Regressions!N81),ROUND(Regressions!N81, 1), NA())</f>
        <v>19.8</v>
      </c>
      <c r="N71" s="258">
        <f>IF(ISNUMBER(Regressions!O81),ROUND(Regressions!O81, 1), NA())</f>
        <v>0</v>
      </c>
      <c r="O71" s="368">
        <f>IF(ISNUMBER(Regressions!Q81),ROUND(Regressions!Q81, 1), NA())</f>
        <v>97.7</v>
      </c>
      <c r="P71" s="366">
        <f>IF(ISNUMBER(Regressions!R81),ROUND(Regressions!R81, 1), NA())</f>
        <v>97.7</v>
      </c>
      <c r="Q71" s="236">
        <f>IF(ISNUMBER(Regressions!S81),ROUND(Regressions!S81, 1), NA())</f>
        <v>51.3</v>
      </c>
      <c r="R71" s="367">
        <f>IF(ISNUMBER(Regressions!T81),ROUND(Regressions!T81, 1), NA())</f>
        <v>46.4</v>
      </c>
      <c r="S71" s="258">
        <f>IF(ISNUMBER(Regressions!U81),ROUND(Regressions!U81, 1), NA())</f>
        <v>2.2999999999999998</v>
      </c>
    </row>
    <row xmlns:x14ac="http://schemas.microsoft.com/office/spreadsheetml/2009/9/ac" r="72" x14ac:dyDescent="0.2">
      <c r="A72" s="363" t="str">
        <f>IF(ISBLANK(Regressions!A82), " ", Regressions!A82)</f>
        <v>State of Palestine</v>
      </c>
      <c r="B72" s="364">
        <f>IF(ISBLANK(Regressions!B82), " ", Regressions!B82)</f>
        <v>2006</v>
      </c>
      <c r="C72" s="369" t="str">
        <f>IF(ISBLANK(Regressions!C82), " ", Regressions!C82)</f>
        <v>Rural</v>
      </c>
      <c r="D72" s="365">
        <f>IF(ISBLANK(Regressions!D82), " ", Regressions!D82)</f>
        <v>375528.03943725588</v>
      </c>
      <c r="E72" s="235">
        <f>IF(ISNUMBER(Regressions!E82),ROUND(Regressions!E82, 1), NA())</f>
        <v>100</v>
      </c>
      <c r="F72" s="366">
        <f>IF(ISNUMBER(Regressions!F82),ROUND(Regressions!F82, 1), NA())</f>
        <v>99.8</v>
      </c>
      <c r="G72" s="257">
        <f>IF(ISNUMBER(Regressions!G82),ROUND(Regressions!G82, 1), NA())</f>
        <v>97.8</v>
      </c>
      <c r="H72" s="367">
        <f>IF(ISNUMBER(Regressions!H82),ROUND(Regressions!H82, 1), NA())</f>
        <v>2</v>
      </c>
      <c r="I72" s="258">
        <f>IF(ISNUMBER(Regressions!I82),ROUND(Regressions!I82, 1), NA())</f>
        <v>0.2</v>
      </c>
      <c r="J72" s="368">
        <f>IF(ISNUMBER(Regressions!K82),ROUND(Regressions!K82, 1), NA())</f>
        <v>100</v>
      </c>
      <c r="K72" s="366">
        <f>IF(ISNUMBER(Regressions!L82),ROUND(Regressions!L82, 1), NA())</f>
        <v>100</v>
      </c>
      <c r="L72" s="259">
        <f>IF(ISNUMBER(Regressions!M82),ROUND(Regressions!M82, 1), NA())</f>
        <v>80.2</v>
      </c>
      <c r="M72" s="367">
        <f>IF(ISNUMBER(Regressions!N82),ROUND(Regressions!N82, 1), NA())</f>
        <v>19.8</v>
      </c>
      <c r="N72" s="258">
        <f>IF(ISNUMBER(Regressions!O82),ROUND(Regressions!O82, 1), NA())</f>
        <v>0</v>
      </c>
      <c r="O72" s="368">
        <f>IF(ISNUMBER(Regressions!Q82),ROUND(Regressions!Q82, 1), NA())</f>
        <v>97.7</v>
      </c>
      <c r="P72" s="366">
        <f>IF(ISNUMBER(Regressions!R82),ROUND(Regressions!R82, 1), NA())</f>
        <v>97.7</v>
      </c>
      <c r="Q72" s="236">
        <f>IF(ISNUMBER(Regressions!S82),ROUND(Regressions!S82, 1), NA())</f>
        <v>51.3</v>
      </c>
      <c r="R72" s="367">
        <f>IF(ISNUMBER(Regressions!T82),ROUND(Regressions!T82, 1), NA())</f>
        <v>46.4</v>
      </c>
      <c r="S72" s="258">
        <f>IF(ISNUMBER(Regressions!U82),ROUND(Regressions!U82, 1), NA())</f>
        <v>2.2999999999999998</v>
      </c>
    </row>
    <row xmlns:x14ac="http://schemas.microsoft.com/office/spreadsheetml/2009/9/ac" r="73" x14ac:dyDescent="0.2">
      <c r="A73" s="363" t="str">
        <f>IF(ISBLANK(Regressions!A83), " ", Regressions!A83)</f>
        <v>State of Palestine</v>
      </c>
      <c r="B73" s="364">
        <f>IF(ISBLANK(Regressions!B83), " ", Regressions!B83)</f>
        <v>2007</v>
      </c>
      <c r="C73" s="369" t="str">
        <f>IF(ISBLANK(Regressions!C83), " ", Regressions!C83)</f>
        <v>Rural</v>
      </c>
      <c r="D73" s="365">
        <f>IF(ISBLANK(Regressions!D83), " ", Regressions!D83)</f>
        <v>378644.78602935793</v>
      </c>
      <c r="E73" s="235">
        <f>IF(ISNUMBER(Regressions!E83),ROUND(Regressions!E83, 1), NA())</f>
        <v>100</v>
      </c>
      <c r="F73" s="366">
        <f>IF(ISNUMBER(Regressions!F83),ROUND(Regressions!F83, 1), NA())</f>
        <v>99.8</v>
      </c>
      <c r="G73" s="257">
        <f>IF(ISNUMBER(Regressions!G83),ROUND(Regressions!G83, 1), NA())</f>
        <v>97.8</v>
      </c>
      <c r="H73" s="367">
        <f>IF(ISNUMBER(Regressions!H83),ROUND(Regressions!H83, 1), NA())</f>
        <v>2</v>
      </c>
      <c r="I73" s="258">
        <f>IF(ISNUMBER(Regressions!I83),ROUND(Regressions!I83, 1), NA())</f>
        <v>0.2</v>
      </c>
      <c r="J73" s="368">
        <f>IF(ISNUMBER(Regressions!K83),ROUND(Regressions!K83, 1), NA())</f>
        <v>100</v>
      </c>
      <c r="K73" s="366">
        <f>IF(ISNUMBER(Regressions!L83),ROUND(Regressions!L83, 1), NA())</f>
        <v>100</v>
      </c>
      <c r="L73" s="259">
        <f>IF(ISNUMBER(Regressions!M83),ROUND(Regressions!M83, 1), NA())</f>
        <v>80.2</v>
      </c>
      <c r="M73" s="367">
        <f>IF(ISNUMBER(Regressions!N83),ROUND(Regressions!N83, 1), NA())</f>
        <v>19.8</v>
      </c>
      <c r="N73" s="258">
        <f>IF(ISNUMBER(Regressions!O83),ROUND(Regressions!O83, 1), NA())</f>
        <v>0</v>
      </c>
      <c r="O73" s="368">
        <f>IF(ISNUMBER(Regressions!Q83),ROUND(Regressions!Q83, 1), NA())</f>
        <v>97.7</v>
      </c>
      <c r="P73" s="366">
        <f>IF(ISNUMBER(Regressions!R83),ROUND(Regressions!R83, 1), NA())</f>
        <v>97.7</v>
      </c>
      <c r="Q73" s="236">
        <f>IF(ISNUMBER(Regressions!S83),ROUND(Regressions!S83, 1), NA())</f>
        <v>51.3</v>
      </c>
      <c r="R73" s="367">
        <f>IF(ISNUMBER(Regressions!T83),ROUND(Regressions!T83, 1), NA())</f>
        <v>46.4</v>
      </c>
      <c r="S73" s="258">
        <f>IF(ISNUMBER(Regressions!U83),ROUND(Regressions!U83, 1), NA())</f>
        <v>2.2999999999999998</v>
      </c>
    </row>
    <row xmlns:x14ac="http://schemas.microsoft.com/office/spreadsheetml/2009/9/ac" r="74" x14ac:dyDescent="0.2">
      <c r="A74" s="363" t="str">
        <f>IF(ISBLANK(Regressions!A84), " ", Regressions!A84)</f>
        <v>State of Palestine</v>
      </c>
      <c r="B74" s="364">
        <f>IF(ISBLANK(Regressions!B84), " ", Regressions!B84)</f>
        <v>2008</v>
      </c>
      <c r="C74" s="369" t="str">
        <f>IF(ISBLANK(Regressions!C84), " ", Regressions!C84)</f>
        <v>Rural</v>
      </c>
      <c r="D74" s="365">
        <f>IF(ISBLANK(Regressions!D84), " ", Regressions!D84)</f>
        <v>381154.70037704468</v>
      </c>
      <c r="E74" s="235">
        <f>IF(ISNUMBER(Regressions!E84),ROUND(Regressions!E84, 1), NA())</f>
        <v>100</v>
      </c>
      <c r="F74" s="366">
        <f>IF(ISNUMBER(Regressions!F84),ROUND(Regressions!F84, 1), NA())</f>
        <v>99.8</v>
      </c>
      <c r="G74" s="257">
        <f>IF(ISNUMBER(Regressions!G84),ROUND(Regressions!G84, 1), NA())</f>
        <v>97.8</v>
      </c>
      <c r="H74" s="367">
        <f>IF(ISNUMBER(Regressions!H84),ROUND(Regressions!H84, 1), NA())</f>
        <v>2</v>
      </c>
      <c r="I74" s="258">
        <f>IF(ISNUMBER(Regressions!I84),ROUND(Regressions!I84, 1), NA())</f>
        <v>0.2</v>
      </c>
      <c r="J74" s="368">
        <f>IF(ISNUMBER(Regressions!K84),ROUND(Regressions!K84, 1), NA())</f>
        <v>100</v>
      </c>
      <c r="K74" s="366">
        <f>IF(ISNUMBER(Regressions!L84),ROUND(Regressions!L84, 1), NA())</f>
        <v>100</v>
      </c>
      <c r="L74" s="259">
        <f>IF(ISNUMBER(Regressions!M84),ROUND(Regressions!M84, 1), NA())</f>
        <v>80.2</v>
      </c>
      <c r="M74" s="367">
        <f>IF(ISNUMBER(Regressions!N84),ROUND(Regressions!N84, 1), NA())</f>
        <v>19.8</v>
      </c>
      <c r="N74" s="258">
        <f>IF(ISNUMBER(Regressions!O84),ROUND(Regressions!O84, 1), NA())</f>
        <v>0</v>
      </c>
      <c r="O74" s="368">
        <f>IF(ISNUMBER(Regressions!Q84),ROUND(Regressions!Q84, 1), NA())</f>
        <v>97.7</v>
      </c>
      <c r="P74" s="366">
        <f>IF(ISNUMBER(Regressions!R84),ROUND(Regressions!R84, 1), NA())</f>
        <v>97.7</v>
      </c>
      <c r="Q74" s="236">
        <f>IF(ISNUMBER(Regressions!S84),ROUND(Regressions!S84, 1), NA())</f>
        <v>51.3</v>
      </c>
      <c r="R74" s="367">
        <f>IF(ISNUMBER(Regressions!T84),ROUND(Regressions!T84, 1), NA())</f>
        <v>46.4</v>
      </c>
      <c r="S74" s="258">
        <f>IF(ISNUMBER(Regressions!U84),ROUND(Regressions!U84, 1), NA())</f>
        <v>2.2999999999999998</v>
      </c>
    </row>
    <row xmlns:x14ac="http://schemas.microsoft.com/office/spreadsheetml/2009/9/ac" r="75" x14ac:dyDescent="0.2">
      <c r="A75" s="363" t="str">
        <f>IF(ISBLANK(Regressions!A85), " ", Regressions!A85)</f>
        <v>State of Palestine</v>
      </c>
      <c r="B75" s="364">
        <f>IF(ISBLANK(Regressions!B85), " ", Regressions!B85)</f>
        <v>2009</v>
      </c>
      <c r="C75" s="369" t="str">
        <f>IF(ISBLANK(Regressions!C85), " ", Regressions!C85)</f>
        <v>Rural</v>
      </c>
      <c r="D75" s="365">
        <f>IF(ISBLANK(Regressions!D85), " ", Regressions!D85)</f>
        <v>382166.83062591561</v>
      </c>
      <c r="E75" s="235">
        <f>IF(ISNUMBER(Regressions!E85),ROUND(Regressions!E85, 1), NA())</f>
        <v>100</v>
      </c>
      <c r="F75" s="366">
        <f>IF(ISNUMBER(Regressions!F85),ROUND(Regressions!F85, 1), NA())</f>
        <v>99.8</v>
      </c>
      <c r="G75" s="257">
        <f>IF(ISNUMBER(Regressions!G85),ROUND(Regressions!G85, 1), NA())</f>
        <v>97.8</v>
      </c>
      <c r="H75" s="367">
        <f>IF(ISNUMBER(Regressions!H85),ROUND(Regressions!H85, 1), NA())</f>
        <v>2</v>
      </c>
      <c r="I75" s="258">
        <f>IF(ISNUMBER(Regressions!I85),ROUND(Regressions!I85, 1), NA())</f>
        <v>0.2</v>
      </c>
      <c r="J75" s="368">
        <f>IF(ISNUMBER(Regressions!K85),ROUND(Regressions!K85, 1), NA())</f>
        <v>100</v>
      </c>
      <c r="K75" s="366">
        <f>IF(ISNUMBER(Regressions!L85),ROUND(Regressions!L85, 1), NA())</f>
        <v>100</v>
      </c>
      <c r="L75" s="259">
        <f>IF(ISNUMBER(Regressions!M85),ROUND(Regressions!M85, 1), NA())</f>
        <v>80.2</v>
      </c>
      <c r="M75" s="367">
        <f>IF(ISNUMBER(Regressions!N85),ROUND(Regressions!N85, 1), NA())</f>
        <v>19.8</v>
      </c>
      <c r="N75" s="258">
        <f>IF(ISNUMBER(Regressions!O85),ROUND(Regressions!O85, 1), NA())</f>
        <v>0</v>
      </c>
      <c r="O75" s="368">
        <f>IF(ISNUMBER(Regressions!Q85),ROUND(Regressions!Q85, 1), NA())</f>
        <v>97.7</v>
      </c>
      <c r="P75" s="366">
        <f>IF(ISNUMBER(Regressions!R85),ROUND(Regressions!R85, 1), NA())</f>
        <v>97.7</v>
      </c>
      <c r="Q75" s="236">
        <f>IF(ISNUMBER(Regressions!S85),ROUND(Regressions!S85, 1), NA())</f>
        <v>51.3</v>
      </c>
      <c r="R75" s="367">
        <f>IF(ISNUMBER(Regressions!T85),ROUND(Regressions!T85, 1), NA())</f>
        <v>46.4</v>
      </c>
      <c r="S75" s="258">
        <f>IF(ISNUMBER(Regressions!U85),ROUND(Regressions!U85, 1), NA())</f>
        <v>2.2999999999999998</v>
      </c>
    </row>
    <row xmlns:x14ac="http://schemas.microsoft.com/office/spreadsheetml/2009/9/ac" r="76" x14ac:dyDescent="0.2">
      <c r="A76" s="363" t="str">
        <f>IF(ISBLANK(Regressions!A86), " ", Regressions!A86)</f>
        <v>State of Palestine</v>
      </c>
      <c r="B76" s="364">
        <f>IF(ISBLANK(Regressions!B86), " ", Regressions!B86)</f>
        <v>2010</v>
      </c>
      <c r="C76" s="369" t="str">
        <f>IF(ISBLANK(Regressions!C86), " ", Regressions!C86)</f>
        <v>Rural</v>
      </c>
      <c r="D76" s="365">
        <f>IF(ISBLANK(Regressions!D86), " ", Regressions!D86)</f>
        <v>382550.04706069938</v>
      </c>
      <c r="E76" s="235">
        <f>IF(ISNUMBER(Regressions!E86),ROUND(Regressions!E86, 1), NA())</f>
        <v>100</v>
      </c>
      <c r="F76" s="366">
        <f>IF(ISNUMBER(Regressions!F86),ROUND(Regressions!F86, 1), NA())</f>
        <v>99.6</v>
      </c>
      <c r="G76" s="257">
        <f>IF(ISNUMBER(Regressions!G86),ROUND(Regressions!G86, 1), NA())</f>
        <v>95.6</v>
      </c>
      <c r="H76" s="367">
        <f>IF(ISNUMBER(Regressions!H86),ROUND(Regressions!H86, 1), NA())</f>
        <v>4</v>
      </c>
      <c r="I76" s="258">
        <f>IF(ISNUMBER(Regressions!I86),ROUND(Regressions!I86, 1), NA())</f>
        <v>0.4</v>
      </c>
      <c r="J76" s="368">
        <f>IF(ISNUMBER(Regressions!K86),ROUND(Regressions!K86, 1), NA())</f>
        <v>100</v>
      </c>
      <c r="K76" s="366">
        <f>IF(ISNUMBER(Regressions!L86),ROUND(Regressions!L86, 1), NA())</f>
        <v>100</v>
      </c>
      <c r="L76" s="259">
        <f>IF(ISNUMBER(Regressions!M86),ROUND(Regressions!M86, 1), NA())</f>
        <v>80.7</v>
      </c>
      <c r="M76" s="367">
        <f>IF(ISNUMBER(Regressions!N86),ROUND(Regressions!N86, 1), NA())</f>
        <v>19.3</v>
      </c>
      <c r="N76" s="258">
        <f>IF(ISNUMBER(Regressions!O86),ROUND(Regressions!O86, 1), NA())</f>
        <v>0</v>
      </c>
      <c r="O76" s="368">
        <f>IF(ISNUMBER(Regressions!Q86),ROUND(Regressions!Q86, 1), NA())</f>
        <v>98</v>
      </c>
      <c r="P76" s="366">
        <f>IF(ISNUMBER(Regressions!R86),ROUND(Regressions!R86, 1), NA())</f>
        <v>98</v>
      </c>
      <c r="Q76" s="236">
        <f>IF(ISNUMBER(Regressions!S86),ROUND(Regressions!S86, 1), NA())</f>
        <v>47.9</v>
      </c>
      <c r="R76" s="367">
        <f>IF(ISNUMBER(Regressions!T86),ROUND(Regressions!T86, 1), NA())</f>
        <v>50.1</v>
      </c>
      <c r="S76" s="258">
        <f>IF(ISNUMBER(Regressions!U86),ROUND(Regressions!U86, 1), NA())</f>
        <v>2</v>
      </c>
    </row>
    <row xmlns:x14ac="http://schemas.microsoft.com/office/spreadsheetml/2009/9/ac" r="77" x14ac:dyDescent="0.2">
      <c r="A77" s="363" t="str">
        <f>IF(ISBLANK(Regressions!A87), " ", Regressions!A87)</f>
        <v>State of Palestine</v>
      </c>
      <c r="B77" s="364">
        <f>IF(ISBLANK(Regressions!B87), " ", Regressions!B87)</f>
        <v>2011</v>
      </c>
      <c r="C77" s="369" t="str">
        <f>IF(ISBLANK(Regressions!C87), " ", Regressions!C87)</f>
        <v>Rural</v>
      </c>
      <c r="D77" s="365">
        <f>IF(ISBLANK(Regressions!D87), " ", Regressions!D87)</f>
        <v>382443.29929153441</v>
      </c>
      <c r="E77" s="235">
        <f>IF(ISNUMBER(Regressions!E87),ROUND(Regressions!E87, 1), NA())</f>
        <v>100</v>
      </c>
      <c r="F77" s="366">
        <f>IF(ISNUMBER(Regressions!F87),ROUND(Regressions!F87, 1), NA())</f>
        <v>99.5</v>
      </c>
      <c r="G77" s="257">
        <f>IF(ISNUMBER(Regressions!G87),ROUND(Regressions!G87, 1), NA())</f>
        <v>93.5</v>
      </c>
      <c r="H77" s="367">
        <f>IF(ISNUMBER(Regressions!H87),ROUND(Regressions!H87, 1), NA())</f>
        <v>6</v>
      </c>
      <c r="I77" s="258">
        <f>IF(ISNUMBER(Regressions!I87),ROUND(Regressions!I87, 1), NA())</f>
        <v>0.5</v>
      </c>
      <c r="J77" s="368">
        <f>IF(ISNUMBER(Regressions!K87),ROUND(Regressions!K87, 1), NA())</f>
        <v>100</v>
      </c>
      <c r="K77" s="366">
        <f>IF(ISNUMBER(Regressions!L87),ROUND(Regressions!L87, 1), NA())</f>
        <v>100</v>
      </c>
      <c r="L77" s="259">
        <f>IF(ISNUMBER(Regressions!M87),ROUND(Regressions!M87, 1), NA())</f>
        <v>81.099999999999994</v>
      </c>
      <c r="M77" s="367">
        <f>IF(ISNUMBER(Regressions!N87),ROUND(Regressions!N87, 1), NA())</f>
        <v>18.899999999999999</v>
      </c>
      <c r="N77" s="258">
        <f>IF(ISNUMBER(Regressions!O87),ROUND(Regressions!O87, 1), NA())</f>
        <v>0</v>
      </c>
      <c r="O77" s="368">
        <f>IF(ISNUMBER(Regressions!Q87),ROUND(Regressions!Q87, 1), NA())</f>
        <v>98.3</v>
      </c>
      <c r="P77" s="366">
        <f>IF(ISNUMBER(Regressions!R87),ROUND(Regressions!R87, 1), NA())</f>
        <v>98.2</v>
      </c>
      <c r="Q77" s="236">
        <f>IF(ISNUMBER(Regressions!S87),ROUND(Regressions!S87, 1), NA())</f>
        <v>44.5</v>
      </c>
      <c r="R77" s="367">
        <f>IF(ISNUMBER(Regressions!T87),ROUND(Regressions!T87, 1), NA())</f>
        <v>53.7</v>
      </c>
      <c r="S77" s="258">
        <f>IF(ISNUMBER(Regressions!U87),ROUND(Regressions!U87, 1), NA())</f>
        <v>1.8</v>
      </c>
    </row>
    <row xmlns:x14ac="http://schemas.microsoft.com/office/spreadsheetml/2009/9/ac" r="78" x14ac:dyDescent="0.2">
      <c r="A78" s="363" t="str">
        <f>IF(ISBLANK(Regressions!A88), " ", Regressions!A88)</f>
        <v>State of Palestine</v>
      </c>
      <c r="B78" s="364">
        <f>IF(ISBLANK(Regressions!B88), " ", Regressions!B88)</f>
        <v>2012</v>
      </c>
      <c r="C78" s="369" t="str">
        <f>IF(ISBLANK(Regressions!C88), " ", Regressions!C88)</f>
        <v>Rural</v>
      </c>
      <c r="D78" s="365">
        <f>IF(ISBLANK(Regressions!D88), " ", Regressions!D88)</f>
        <v>382033.74715026852</v>
      </c>
      <c r="E78" s="235">
        <f>IF(ISNUMBER(Regressions!E88),ROUND(Regressions!E88, 1), NA())</f>
        <v>100</v>
      </c>
      <c r="F78" s="366">
        <f>IF(ISNUMBER(Regressions!F88),ROUND(Regressions!F88, 1), NA())</f>
        <v>99.3</v>
      </c>
      <c r="G78" s="257">
        <f>IF(ISNUMBER(Regressions!G88),ROUND(Regressions!G88, 1), NA())</f>
        <v>91.3</v>
      </c>
      <c r="H78" s="367">
        <f>IF(ISNUMBER(Regressions!H88),ROUND(Regressions!H88, 1), NA())</f>
        <v>8</v>
      </c>
      <c r="I78" s="258">
        <f>IF(ISNUMBER(Regressions!I88),ROUND(Regressions!I88, 1), NA())</f>
        <v>0.7</v>
      </c>
      <c r="J78" s="368">
        <f>IF(ISNUMBER(Regressions!K88),ROUND(Regressions!K88, 1), NA())</f>
        <v>100</v>
      </c>
      <c r="K78" s="366">
        <f>IF(ISNUMBER(Regressions!L88),ROUND(Regressions!L88, 1), NA())</f>
        <v>100</v>
      </c>
      <c r="L78" s="259">
        <f>IF(ISNUMBER(Regressions!M88),ROUND(Regressions!M88, 1), NA())</f>
        <v>81.5</v>
      </c>
      <c r="M78" s="367">
        <f>IF(ISNUMBER(Regressions!N88),ROUND(Regressions!N88, 1), NA())</f>
        <v>18.5</v>
      </c>
      <c r="N78" s="258">
        <f>IF(ISNUMBER(Regressions!O88),ROUND(Regressions!O88, 1), NA())</f>
        <v>0</v>
      </c>
      <c r="O78" s="368">
        <f>IF(ISNUMBER(Regressions!Q88),ROUND(Regressions!Q88, 1), NA())</f>
        <v>98.6</v>
      </c>
      <c r="P78" s="366">
        <f>IF(ISNUMBER(Regressions!R88),ROUND(Regressions!R88, 1), NA())</f>
        <v>97.9</v>
      </c>
      <c r="Q78" s="236">
        <f>IF(ISNUMBER(Regressions!S88),ROUND(Regressions!S88, 1), NA())</f>
        <v>41.1</v>
      </c>
      <c r="R78" s="367">
        <f>IF(ISNUMBER(Regressions!T88),ROUND(Regressions!T88, 1), NA())</f>
        <v>56.8</v>
      </c>
      <c r="S78" s="258">
        <f>IF(ISNUMBER(Regressions!U88),ROUND(Regressions!U88, 1), NA())</f>
        <v>2.1</v>
      </c>
    </row>
    <row xmlns:x14ac="http://schemas.microsoft.com/office/spreadsheetml/2009/9/ac" r="79" x14ac:dyDescent="0.2">
      <c r="A79" s="363" t="str">
        <f>IF(ISBLANK(Regressions!A89), " ", Regressions!A89)</f>
        <v>State of Palestine</v>
      </c>
      <c r="B79" s="364">
        <f>IF(ISBLANK(Regressions!B89), " ", Regressions!B89)</f>
        <v>2013</v>
      </c>
      <c r="C79" s="369" t="str">
        <f>IF(ISBLANK(Regressions!C89), " ", Regressions!C89)</f>
        <v>Rural</v>
      </c>
      <c r="D79" s="365">
        <f>IF(ISBLANK(Regressions!D89), " ", Regressions!D89)</f>
        <v>381925.05814498902</v>
      </c>
      <c r="E79" s="235">
        <f>IF(ISNUMBER(Regressions!E89),ROUND(Regressions!E89, 1), NA())</f>
        <v>100</v>
      </c>
      <c r="F79" s="366">
        <f>IF(ISNUMBER(Regressions!F89),ROUND(Regressions!F89, 1), NA())</f>
        <v>99.1</v>
      </c>
      <c r="G79" s="257">
        <f>IF(ISNUMBER(Regressions!G89),ROUND(Regressions!G89, 1), NA())</f>
        <v>89.1</v>
      </c>
      <c r="H79" s="367">
        <f>IF(ISNUMBER(Regressions!H89),ROUND(Regressions!H89, 1), NA())</f>
        <v>10</v>
      </c>
      <c r="I79" s="258">
        <f>IF(ISNUMBER(Regressions!I89),ROUND(Regressions!I89, 1), NA())</f>
        <v>0.9</v>
      </c>
      <c r="J79" s="368">
        <f>IF(ISNUMBER(Regressions!K89),ROUND(Regressions!K89, 1), NA())</f>
        <v>100</v>
      </c>
      <c r="K79" s="366">
        <f>IF(ISNUMBER(Regressions!L89),ROUND(Regressions!L89, 1), NA())</f>
        <v>100</v>
      </c>
      <c r="L79" s="259">
        <f>IF(ISNUMBER(Regressions!M89),ROUND(Regressions!M89, 1), NA())</f>
        <v>82</v>
      </c>
      <c r="M79" s="367">
        <f>IF(ISNUMBER(Regressions!N89),ROUND(Regressions!N89, 1), NA())</f>
        <v>18</v>
      </c>
      <c r="N79" s="258">
        <f>IF(ISNUMBER(Regressions!O89),ROUND(Regressions!O89, 1), NA())</f>
        <v>0</v>
      </c>
      <c r="O79" s="368">
        <f>IF(ISNUMBER(Regressions!Q89),ROUND(Regressions!Q89, 1), NA())</f>
        <v>98.9</v>
      </c>
      <c r="P79" s="366">
        <f>IF(ISNUMBER(Regressions!R89),ROUND(Regressions!R89, 1), NA())</f>
        <v>97.6</v>
      </c>
      <c r="Q79" s="236">
        <f>IF(ISNUMBER(Regressions!S89),ROUND(Regressions!S89, 1), NA())</f>
        <v>37.700000000000003</v>
      </c>
      <c r="R79" s="367">
        <f>IF(ISNUMBER(Regressions!T89),ROUND(Regressions!T89, 1), NA())</f>
        <v>59.9</v>
      </c>
      <c r="S79" s="258">
        <f>IF(ISNUMBER(Regressions!U89),ROUND(Regressions!U89, 1), NA())</f>
        <v>2.4</v>
      </c>
    </row>
    <row xmlns:x14ac="http://schemas.microsoft.com/office/spreadsheetml/2009/9/ac" r="80" x14ac:dyDescent="0.2">
      <c r="A80" s="363" t="str">
        <f>IF(ISBLANK(Regressions!A90), " ", Regressions!A90)</f>
        <v>State of Palestine</v>
      </c>
      <c r="B80" s="364">
        <f>IF(ISBLANK(Regressions!B90), " ", Regressions!B90)</f>
        <v>2014</v>
      </c>
      <c r="C80" s="369" t="str">
        <f>IF(ISBLANK(Regressions!C90), " ", Regressions!C90)</f>
        <v>Rural</v>
      </c>
      <c r="D80" s="365">
        <f>IF(ISBLANK(Regressions!D90), " ", Regressions!D90)</f>
        <v>382340.49016067502</v>
      </c>
      <c r="E80" s="235">
        <f>IF(ISNUMBER(Regressions!E90),ROUND(Regressions!E90, 1), NA())</f>
        <v>100</v>
      </c>
      <c r="F80" s="366">
        <f>IF(ISNUMBER(Regressions!F90),ROUND(Regressions!F90, 1), NA())</f>
        <v>98.9</v>
      </c>
      <c r="G80" s="257">
        <f>IF(ISNUMBER(Regressions!G90),ROUND(Regressions!G90, 1), NA())</f>
        <v>87</v>
      </c>
      <c r="H80" s="367">
        <f>IF(ISNUMBER(Regressions!H90),ROUND(Regressions!H90, 1), NA())</f>
        <v>11.9</v>
      </c>
      <c r="I80" s="258">
        <f>IF(ISNUMBER(Regressions!I90),ROUND(Regressions!I90, 1), NA())</f>
        <v>1.1000000000000001</v>
      </c>
      <c r="J80" s="368">
        <f>IF(ISNUMBER(Regressions!K90),ROUND(Regressions!K90, 1), NA())</f>
        <v>100</v>
      </c>
      <c r="K80" s="366">
        <f>IF(ISNUMBER(Regressions!L90),ROUND(Regressions!L90, 1), NA())</f>
        <v>100</v>
      </c>
      <c r="L80" s="259">
        <f>IF(ISNUMBER(Regressions!M90),ROUND(Regressions!M90, 1), NA())</f>
        <v>82.4</v>
      </c>
      <c r="M80" s="367">
        <f>IF(ISNUMBER(Regressions!N90),ROUND(Regressions!N90, 1), NA())</f>
        <v>17.600000000000001</v>
      </c>
      <c r="N80" s="258">
        <f>IF(ISNUMBER(Regressions!O90),ROUND(Regressions!O90, 1), NA())</f>
        <v>0</v>
      </c>
      <c r="O80" s="368">
        <f>IF(ISNUMBER(Regressions!Q90),ROUND(Regressions!Q90, 1), NA())</f>
        <v>99.2</v>
      </c>
      <c r="P80" s="366">
        <f>IF(ISNUMBER(Regressions!R90),ROUND(Regressions!R90, 1), NA())</f>
        <v>97.3</v>
      </c>
      <c r="Q80" s="236">
        <f>IF(ISNUMBER(Regressions!S90),ROUND(Regressions!S90, 1), NA())</f>
        <v>34.299999999999997</v>
      </c>
      <c r="R80" s="367">
        <f>IF(ISNUMBER(Regressions!T90),ROUND(Regressions!T90, 1), NA())</f>
        <v>63.1</v>
      </c>
      <c r="S80" s="258">
        <f>IF(ISNUMBER(Regressions!U90),ROUND(Regressions!U90, 1), NA())</f>
        <v>2.7</v>
      </c>
    </row>
    <row xmlns:x14ac="http://schemas.microsoft.com/office/spreadsheetml/2009/9/ac" r="81" x14ac:dyDescent="0.2">
      <c r="A81" s="363" t="str">
        <f>IF(ISBLANK(Regressions!A91), " ", Regressions!A91)</f>
        <v>State of Palestine</v>
      </c>
      <c r="B81" s="364">
        <f>IF(ISBLANK(Regressions!B91), " ", Regressions!B91)</f>
        <v>2015</v>
      </c>
      <c r="C81" s="369" t="str">
        <f>IF(ISBLANK(Regressions!C91), " ", Regressions!C91)</f>
        <v>Rural</v>
      </c>
      <c r="D81" s="365">
        <f>IF(ISBLANK(Regressions!D91), " ", Regressions!D91)</f>
        <v>383674.98790344241</v>
      </c>
      <c r="E81" s="235">
        <f>IF(ISNUMBER(Regressions!E91),ROUND(Regressions!E91, 1), NA())</f>
        <v>100</v>
      </c>
      <c r="F81" s="366">
        <f>IF(ISNUMBER(Regressions!F91),ROUND(Regressions!F91, 1), NA())</f>
        <v>98.8</v>
      </c>
      <c r="G81" s="257">
        <f>IF(ISNUMBER(Regressions!G91),ROUND(Regressions!G91, 1), NA())</f>
        <v>84.8</v>
      </c>
      <c r="H81" s="367">
        <f>IF(ISNUMBER(Regressions!H91),ROUND(Regressions!H91, 1), NA())</f>
        <v>13.9</v>
      </c>
      <c r="I81" s="258">
        <f>IF(ISNUMBER(Regressions!I91),ROUND(Regressions!I91, 1), NA())</f>
        <v>1.2</v>
      </c>
      <c r="J81" s="368">
        <f>IF(ISNUMBER(Regressions!K91),ROUND(Regressions!K91, 1), NA())</f>
        <v>100</v>
      </c>
      <c r="K81" s="366">
        <f>IF(ISNUMBER(Regressions!L91),ROUND(Regressions!L91, 1), NA())</f>
        <v>100</v>
      </c>
      <c r="L81" s="259">
        <f>IF(ISNUMBER(Regressions!M91),ROUND(Regressions!M91, 1), NA())</f>
        <v>82.8</v>
      </c>
      <c r="M81" s="367">
        <f>IF(ISNUMBER(Regressions!N91),ROUND(Regressions!N91, 1), NA())</f>
        <v>17.2</v>
      </c>
      <c r="N81" s="258">
        <f>IF(ISNUMBER(Regressions!O91),ROUND(Regressions!O91, 1), NA())</f>
        <v>0</v>
      </c>
      <c r="O81" s="368">
        <f>IF(ISNUMBER(Regressions!Q91),ROUND(Regressions!Q91, 1), NA())</f>
        <v>99.5</v>
      </c>
      <c r="P81" s="366">
        <f>IF(ISNUMBER(Regressions!R91),ROUND(Regressions!R91, 1), NA())</f>
        <v>97</v>
      </c>
      <c r="Q81" s="236">
        <f>IF(ISNUMBER(Regressions!S91),ROUND(Regressions!S91, 1), NA())</f>
        <v>30.8</v>
      </c>
      <c r="R81" s="367">
        <f>IF(ISNUMBER(Regressions!T91),ROUND(Regressions!T91, 1), NA())</f>
        <v>66.2</v>
      </c>
      <c r="S81" s="258">
        <f>IF(ISNUMBER(Regressions!U91),ROUND(Regressions!U91, 1), NA())</f>
        <v>3</v>
      </c>
    </row>
    <row xmlns:x14ac="http://schemas.microsoft.com/office/spreadsheetml/2009/9/ac" r="82" x14ac:dyDescent="0.2">
      <c r="A82" s="363" t="str">
        <f>IF(ISBLANK(Regressions!A92), " ", Regressions!A92)</f>
        <v>State of Palestine</v>
      </c>
      <c r="B82" s="364">
        <f>IF(ISBLANK(Regressions!B92), " ", Regressions!B92)</f>
        <v>2016</v>
      </c>
      <c r="C82" s="369" t="str">
        <f>IF(ISBLANK(Regressions!C92), " ", Regressions!C92)</f>
        <v>Rural</v>
      </c>
      <c r="D82" s="365">
        <f>IF(ISBLANK(Regressions!D92), " ", Regressions!D92)</f>
        <v>385832.91436866758</v>
      </c>
      <c r="E82" s="235">
        <f>IF(ISNUMBER(Regressions!E92),ROUND(Regressions!E92, 1), NA())</f>
        <v>100</v>
      </c>
      <c r="F82" s="366">
        <f>IF(ISNUMBER(Regressions!F92),ROUND(Regressions!F92, 1), NA())</f>
        <v>98.6</v>
      </c>
      <c r="G82" s="257">
        <f>IF(ISNUMBER(Regressions!G92),ROUND(Regressions!G92, 1), NA())</f>
        <v>82.7</v>
      </c>
      <c r="H82" s="367">
        <f>IF(ISNUMBER(Regressions!H92),ROUND(Regressions!H92, 1), NA())</f>
        <v>15.9</v>
      </c>
      <c r="I82" s="258">
        <f>IF(ISNUMBER(Regressions!I92),ROUND(Regressions!I92, 1), NA())</f>
        <v>1.4</v>
      </c>
      <c r="J82" s="368">
        <f>IF(ISNUMBER(Regressions!K92),ROUND(Regressions!K92, 1), NA())</f>
        <v>100</v>
      </c>
      <c r="K82" s="366">
        <f>IF(ISNUMBER(Regressions!L92),ROUND(Regressions!L92, 1), NA())</f>
        <v>100</v>
      </c>
      <c r="L82" s="259">
        <f>IF(ISNUMBER(Regressions!M92),ROUND(Regressions!M92, 1), NA())</f>
        <v>83.3</v>
      </c>
      <c r="M82" s="367">
        <f>IF(ISNUMBER(Regressions!N92),ROUND(Regressions!N92, 1), NA())</f>
        <v>16.7</v>
      </c>
      <c r="N82" s="258">
        <f>IF(ISNUMBER(Regressions!O92),ROUND(Regressions!O92, 1), NA())</f>
        <v>0</v>
      </c>
      <c r="O82" s="368">
        <f>IF(ISNUMBER(Regressions!Q92),ROUND(Regressions!Q92, 1), NA())</f>
        <v>99.8</v>
      </c>
      <c r="P82" s="366">
        <f>IF(ISNUMBER(Regressions!R92),ROUND(Regressions!R92, 1), NA())</f>
        <v>96.7</v>
      </c>
      <c r="Q82" s="236">
        <f>IF(ISNUMBER(Regressions!S92),ROUND(Regressions!S92, 1), NA())</f>
        <v>27.4</v>
      </c>
      <c r="R82" s="367">
        <f>IF(ISNUMBER(Regressions!T92),ROUND(Regressions!T92, 1), NA())</f>
        <v>69.3</v>
      </c>
      <c r="S82" s="258">
        <f>IF(ISNUMBER(Regressions!U92),ROUND(Regressions!U92, 1), NA())</f>
        <v>3.3</v>
      </c>
    </row>
    <row xmlns:x14ac="http://schemas.microsoft.com/office/spreadsheetml/2009/9/ac" r="83" x14ac:dyDescent="0.2">
      <c r="A83" s="363" t="str">
        <f>IF(ISBLANK(Regressions!A93), " ", Regressions!A93)</f>
        <v>State of Palestine</v>
      </c>
      <c r="B83" s="364">
        <f>IF(ISBLANK(Regressions!B93), " ", Regressions!B93)</f>
        <v>2017</v>
      </c>
      <c r="C83" s="369" t="str">
        <f>IF(ISBLANK(Regressions!C93), " ", Regressions!C93)</f>
        <v>Rural</v>
      </c>
      <c r="D83" s="365">
        <f>IF(ISBLANK(Regressions!D93), " ", Regressions!D93)</f>
        <v>387766.99162307743</v>
      </c>
      <c r="E83" s="235">
        <f>IF(ISNUMBER(Regressions!E93),ROUND(Regressions!E93, 1), NA())</f>
        <v>100</v>
      </c>
      <c r="F83" s="366">
        <f>IF(ISNUMBER(Regressions!F93),ROUND(Regressions!F93, 1), NA())</f>
        <v>98.4</v>
      </c>
      <c r="G83" s="257">
        <f>IF(ISNUMBER(Regressions!G93),ROUND(Regressions!G93, 1), NA())</f>
        <v>80.5</v>
      </c>
      <c r="H83" s="367">
        <f>IF(ISNUMBER(Regressions!H93),ROUND(Regressions!H93, 1), NA())</f>
        <v>17.899999999999999</v>
      </c>
      <c r="I83" s="258">
        <f>IF(ISNUMBER(Regressions!I93),ROUND(Regressions!I93, 1), NA())</f>
        <v>1.6</v>
      </c>
      <c r="J83" s="368">
        <f>IF(ISNUMBER(Regressions!K93),ROUND(Regressions!K93, 1), NA())</f>
        <v>100</v>
      </c>
      <c r="K83" s="366">
        <f>IF(ISNUMBER(Regressions!L93),ROUND(Regressions!L93, 1), NA())</f>
        <v>100</v>
      </c>
      <c r="L83" s="259">
        <f>IF(ISNUMBER(Regressions!M93),ROUND(Regressions!M93, 1), NA())</f>
        <v>83.7</v>
      </c>
      <c r="M83" s="367">
        <f>IF(ISNUMBER(Regressions!N93),ROUND(Regressions!N93, 1), NA())</f>
        <v>16.3</v>
      </c>
      <c r="N83" s="258">
        <f>IF(ISNUMBER(Regressions!O93),ROUND(Regressions!O93, 1), NA())</f>
        <v>0</v>
      </c>
      <c r="O83" s="368">
        <f>IF(ISNUMBER(Regressions!Q93),ROUND(Regressions!Q93, 1), NA())</f>
        <v>100</v>
      </c>
      <c r="P83" s="366">
        <f>IF(ISNUMBER(Regressions!R93),ROUND(Regressions!R93, 1), NA())</f>
        <v>96.4</v>
      </c>
      <c r="Q83" s="236">
        <f>IF(ISNUMBER(Regressions!S93),ROUND(Regressions!S93, 1), NA())</f>
        <v>24</v>
      </c>
      <c r="R83" s="367">
        <f>IF(ISNUMBER(Regressions!T93),ROUND(Regressions!T93, 1), NA())</f>
        <v>72.400000000000006</v>
      </c>
      <c r="S83" s="258">
        <f>IF(ISNUMBER(Regressions!U93),ROUND(Regressions!U93, 1), NA())</f>
        <v>3.6</v>
      </c>
    </row>
    <row xmlns:x14ac="http://schemas.microsoft.com/office/spreadsheetml/2009/9/ac" r="84" x14ac:dyDescent="0.2">
      <c r="A84" s="363" t="str">
        <f>IF(ISBLANK(Regressions!A94), " ", Regressions!A94)</f>
        <v>State of Palestine</v>
      </c>
      <c r="B84" s="364">
        <f>IF(ISBLANK(Regressions!B94), " ", Regressions!B94)</f>
        <v>2018</v>
      </c>
      <c r="C84" s="369" t="str">
        <f>IF(ISBLANK(Regressions!C94), " ", Regressions!C94)</f>
        <v>Rural</v>
      </c>
      <c r="D84" s="365">
        <f>IF(ISBLANK(Regressions!D94), " ", Regressions!D94)</f>
        <v>391318.6866314697</v>
      </c>
      <c r="E84" s="235">
        <f>IF(ISNUMBER(Regressions!E94),ROUND(Regressions!E94, 1), NA())</f>
        <v>100</v>
      </c>
      <c r="F84" s="366">
        <f>IF(ISNUMBER(Regressions!F94),ROUND(Regressions!F94, 1), NA())</f>
        <v>98.4</v>
      </c>
      <c r="G84" s="257">
        <f>IF(ISNUMBER(Regressions!G94),ROUND(Regressions!G94, 1), NA())</f>
        <v>80.5</v>
      </c>
      <c r="H84" s="367">
        <f>IF(ISNUMBER(Regressions!H94),ROUND(Regressions!H94, 1), NA())</f>
        <v>17.899999999999999</v>
      </c>
      <c r="I84" s="258">
        <f>IF(ISNUMBER(Regressions!I94),ROUND(Regressions!I94, 1), NA())</f>
        <v>1.6</v>
      </c>
      <c r="J84" s="368">
        <f>IF(ISNUMBER(Regressions!K94),ROUND(Regressions!K94, 1), NA())</f>
        <v>100</v>
      </c>
      <c r="K84" s="366">
        <f>IF(ISNUMBER(Regressions!L94),ROUND(Regressions!L94, 1), NA())</f>
        <v>100</v>
      </c>
      <c r="L84" s="259">
        <f>IF(ISNUMBER(Regressions!M94),ROUND(Regressions!M94, 1), NA())</f>
        <v>83.7</v>
      </c>
      <c r="M84" s="367">
        <f>IF(ISNUMBER(Regressions!N94),ROUND(Regressions!N94, 1), NA())</f>
        <v>16.3</v>
      </c>
      <c r="N84" s="258">
        <f>IF(ISNUMBER(Regressions!O94),ROUND(Regressions!O94, 1), NA())</f>
        <v>0</v>
      </c>
      <c r="O84" s="368">
        <f>IF(ISNUMBER(Regressions!Q94),ROUND(Regressions!Q94, 1), NA())</f>
        <v>100</v>
      </c>
      <c r="P84" s="366">
        <f>IF(ISNUMBER(Regressions!R94),ROUND(Regressions!R94, 1), NA())</f>
        <v>96.4</v>
      </c>
      <c r="Q84" s="236">
        <f>IF(ISNUMBER(Regressions!S94),ROUND(Regressions!S94, 1), NA())</f>
        <v>24</v>
      </c>
      <c r="R84" s="367">
        <f>IF(ISNUMBER(Regressions!T94),ROUND(Regressions!T94, 1), NA())</f>
        <v>72.400000000000006</v>
      </c>
      <c r="S84" s="258">
        <f>IF(ISNUMBER(Regressions!U94),ROUND(Regressions!U94, 1), NA())</f>
        <v>3.6</v>
      </c>
    </row>
    <row xmlns:x14ac="http://schemas.microsoft.com/office/spreadsheetml/2009/9/ac" r="85" x14ac:dyDescent="0.2">
      <c r="A85" s="363" t="str">
        <f>IF(ISBLANK(Regressions!A95), " ", Regressions!A95)</f>
        <v>State of Palestine</v>
      </c>
      <c r="B85" s="364">
        <f>IF(ISBLANK(Regressions!B95), " ", Regressions!B95)</f>
        <v>2019</v>
      </c>
      <c r="C85" s="369" t="str">
        <f>IF(ISBLANK(Regressions!C95), " ", Regressions!C95)</f>
        <v>Rural</v>
      </c>
      <c r="D85" s="365">
        <f>IF(ISBLANK(Regressions!D95), " ", Regressions!D95)</f>
        <v>395109.87625671388</v>
      </c>
      <c r="E85" s="235">
        <f>IF(ISNUMBER(Regressions!E95),ROUND(Regressions!E95, 1), NA())</f>
        <v>100</v>
      </c>
      <c r="F85" s="366">
        <f>IF(ISNUMBER(Regressions!F95),ROUND(Regressions!F95, 1), NA())</f>
        <v>98.4</v>
      </c>
      <c r="G85" s="257">
        <f>IF(ISNUMBER(Regressions!G95),ROUND(Regressions!G95, 1), NA())</f>
        <v>80.5</v>
      </c>
      <c r="H85" s="367">
        <f>IF(ISNUMBER(Regressions!H95),ROUND(Regressions!H95, 1), NA())</f>
        <v>17.899999999999999</v>
      </c>
      <c r="I85" s="258">
        <f>IF(ISNUMBER(Regressions!I95),ROUND(Regressions!I95, 1), NA())</f>
        <v>1.6</v>
      </c>
      <c r="J85" s="368">
        <f>IF(ISNUMBER(Regressions!K95),ROUND(Regressions!K95, 1), NA())</f>
        <v>100</v>
      </c>
      <c r="K85" s="366">
        <f>IF(ISNUMBER(Regressions!L95),ROUND(Regressions!L95, 1), NA())</f>
        <v>100</v>
      </c>
      <c r="L85" s="259">
        <f>IF(ISNUMBER(Regressions!M95),ROUND(Regressions!M95, 1), NA())</f>
        <v>83.7</v>
      </c>
      <c r="M85" s="367">
        <f>IF(ISNUMBER(Regressions!N95),ROUND(Regressions!N95, 1), NA())</f>
        <v>16.3</v>
      </c>
      <c r="N85" s="258">
        <f>IF(ISNUMBER(Regressions!O95),ROUND(Regressions!O95, 1), NA())</f>
        <v>0</v>
      </c>
      <c r="O85" s="368">
        <f>IF(ISNUMBER(Regressions!Q95),ROUND(Regressions!Q95, 1), NA())</f>
        <v>100</v>
      </c>
      <c r="P85" s="366">
        <f>IF(ISNUMBER(Regressions!R95),ROUND(Regressions!R95, 1), NA())</f>
        <v>96.4</v>
      </c>
      <c r="Q85" s="236">
        <f>IF(ISNUMBER(Regressions!S95),ROUND(Regressions!S95, 1), NA())</f>
        <v>24</v>
      </c>
      <c r="R85" s="367">
        <f>IF(ISNUMBER(Regressions!T95),ROUND(Regressions!T95, 1), NA())</f>
        <v>72.400000000000006</v>
      </c>
      <c r="S85" s="258">
        <f>IF(ISNUMBER(Regressions!U95),ROUND(Regressions!U95, 1), NA())</f>
        <v>3.6</v>
      </c>
    </row>
    <row xmlns:x14ac="http://schemas.microsoft.com/office/spreadsheetml/2009/9/ac" r="86" x14ac:dyDescent="0.2">
      <c r="A86" s="363" t="str">
        <f>IF(ISBLANK(Regressions!A96), " ", Regressions!A96)</f>
        <v>State of Palestine</v>
      </c>
      <c r="B86" s="364">
        <f>IF(ISBLANK(Regressions!B96), " ", Regressions!B96)</f>
        <v>2020</v>
      </c>
      <c r="C86" s="369" t="str">
        <f>IF(ISBLANK(Regressions!C96), " ", Regressions!C96)</f>
        <v>Rural</v>
      </c>
      <c r="D86" s="365">
        <f>IF(ISBLANK(Regressions!D96), " ", Regressions!D96)</f>
        <v>399328.7189996338</v>
      </c>
      <c r="E86" s="235">
        <f>IF(ISNUMBER(Regressions!E96),ROUND(Regressions!E96, 1), NA())</f>
        <v>100</v>
      </c>
      <c r="F86" s="366">
        <f>IF(ISNUMBER(Regressions!F96),ROUND(Regressions!F96, 1), NA())</f>
        <v>98.4</v>
      </c>
      <c r="G86" s="257">
        <f>IF(ISNUMBER(Regressions!G96),ROUND(Regressions!G96, 1), NA())</f>
        <v>80.5</v>
      </c>
      <c r="H86" s="367">
        <f>IF(ISNUMBER(Regressions!H96),ROUND(Regressions!H96, 1), NA())</f>
        <v>17.899999999999999</v>
      </c>
      <c r="I86" s="258">
        <f>IF(ISNUMBER(Regressions!I96),ROUND(Regressions!I96, 1), NA())</f>
        <v>1.6</v>
      </c>
      <c r="J86" s="368">
        <f>IF(ISNUMBER(Regressions!K96),ROUND(Regressions!K96, 1), NA())</f>
        <v>100</v>
      </c>
      <c r="K86" s="366">
        <f>IF(ISNUMBER(Regressions!L96),ROUND(Regressions!L96, 1), NA())</f>
        <v>100</v>
      </c>
      <c r="L86" s="259">
        <f>IF(ISNUMBER(Regressions!M96),ROUND(Regressions!M96, 1), NA())</f>
        <v>83.7</v>
      </c>
      <c r="M86" s="367">
        <f>IF(ISNUMBER(Regressions!N96),ROUND(Regressions!N96, 1), NA())</f>
        <v>16.3</v>
      </c>
      <c r="N86" s="258">
        <f>IF(ISNUMBER(Regressions!O96),ROUND(Regressions!O96, 1), NA())</f>
        <v>0</v>
      </c>
      <c r="O86" s="368">
        <f>IF(ISNUMBER(Regressions!Q96),ROUND(Regressions!Q96, 1), NA())</f>
        <v>100</v>
      </c>
      <c r="P86" s="366">
        <f>IF(ISNUMBER(Regressions!R96),ROUND(Regressions!R96, 1), NA())</f>
        <v>96.4</v>
      </c>
      <c r="Q86" s="236">
        <f>IF(ISNUMBER(Regressions!S96),ROUND(Regressions!S96, 1), NA())</f>
        <v>24</v>
      </c>
      <c r="R86" s="367">
        <f>IF(ISNUMBER(Regressions!T96),ROUND(Regressions!T96, 1), NA())</f>
        <v>72.400000000000006</v>
      </c>
      <c r="S86" s="258">
        <f>IF(ISNUMBER(Regressions!U96),ROUND(Regressions!U96, 1), NA())</f>
        <v>3.6</v>
      </c>
    </row>
    <row xmlns:x14ac="http://schemas.microsoft.com/office/spreadsheetml/2009/9/ac" r="87" x14ac:dyDescent="0.2">
      <c r="A87" s="432" t="str">
        <f>IF(ISBLANK(Regressions!A97), " ", Regressions!A97)</f>
        <v>State of Palestine</v>
      </c>
      <c r="B87" s="433">
        <f>IF(ISBLANK(Regressions!B97), " ", Regressions!B97)</f>
        <v>2021</v>
      </c>
      <c r="C87" s="434" t="str">
        <f>IF(ISBLANK(Regressions!C97), " ", Regressions!C97)</f>
        <v>Rural</v>
      </c>
      <c r="D87" s="435">
        <f>IF(ISBLANK(Regressions!D97), " ", Regressions!D97)</f>
        <v>403059.70902297978</v>
      </c>
      <c r="E87" s="438">
        <f>IF(ISNUMBER(Regressions!E97),ROUND(Regressions!E97, 1), NA())</f>
        <v>100</v>
      </c>
      <c r="F87" s="436">
        <f>IF(ISNUMBER(Regressions!F97),ROUND(Regressions!F97, 1), NA())</f>
        <v>98.4</v>
      </c>
      <c r="G87" s="439">
        <f>IF(ISNUMBER(Regressions!G97),ROUND(Regressions!G97, 1), NA())</f>
        <v>80.5</v>
      </c>
      <c r="H87" s="437">
        <f>IF(ISNUMBER(Regressions!H97),ROUND(Regressions!H97, 1), NA())</f>
        <v>17.899999999999999</v>
      </c>
      <c r="I87" s="440">
        <f>IF(ISNUMBER(Regressions!I97),ROUND(Regressions!I97, 1), NA())</f>
        <v>1.6</v>
      </c>
      <c r="J87" s="438">
        <f>IF(ISNUMBER(Regressions!K97),ROUND(Regressions!K97, 1), NA())</f>
        <v>100</v>
      </c>
      <c r="K87" s="436">
        <f>IF(ISNUMBER(Regressions!L97),ROUND(Regressions!L97, 1), NA())</f>
        <v>100</v>
      </c>
      <c r="L87" s="441">
        <f>IF(ISNUMBER(Regressions!M97),ROUND(Regressions!M97, 1), NA())</f>
        <v>83.7</v>
      </c>
      <c r="M87" s="437">
        <f>IF(ISNUMBER(Regressions!N97),ROUND(Regressions!N97, 1), NA())</f>
        <v>16.3</v>
      </c>
      <c r="N87" s="440">
        <f>IF(ISNUMBER(Regressions!O97),ROUND(Regressions!O97, 1), NA())</f>
        <v>0</v>
      </c>
      <c r="O87" s="438">
        <f>IF(ISNUMBER(Regressions!Q97),ROUND(Regressions!Q97, 1), NA())</f>
        <v>100</v>
      </c>
      <c r="P87" s="436">
        <f>IF(ISNUMBER(Regressions!R97),ROUND(Regressions!R97, 1), NA())</f>
        <v>96.4</v>
      </c>
      <c r="Q87" s="442">
        <f>IF(ISNUMBER(Regressions!S97),ROUND(Regressions!S97, 1), NA())</f>
        <v>24</v>
      </c>
      <c r="R87" s="437">
        <f>IF(ISNUMBER(Regressions!T97),ROUND(Regressions!T97, 1), NA())</f>
        <v>72.400000000000006</v>
      </c>
      <c r="S87" s="440">
        <f>IF(ISNUMBER(Regressions!U97),ROUND(Regressions!U97, 1), NA())</f>
        <v>3.6</v>
      </c>
      <c r="T87" s="431"/>
      <c r="U87" s="431"/>
      <c r="V87" s="431"/>
      <c r="W87" s="431"/>
      <c r="X87" s="431"/>
      <c r="Y87" s="431"/>
      <c r="Z87" s="431"/>
      <c r="AA87" s="431"/>
      <c r="AB87" s="431"/>
      <c r="AC87" s="431"/>
    </row>
    <row xmlns:x14ac="http://schemas.microsoft.com/office/spreadsheetml/2009/9/ac" r="88" x14ac:dyDescent="0.2">
      <c r="A88" s="363" t="str">
        <f>IF(ISBLANK(Regressions!A98), " ", Regressions!A98)</f>
        <v>State of Palestine</v>
      </c>
      <c r="B88" s="364">
        <f>IF(ISBLANK(Regressions!B98), " ", Regressions!B98)</f>
        <v>2022</v>
      </c>
      <c r="C88" s="369" t="str">
        <f>IF(ISBLANK(Regressions!C98), " ", Regressions!C98)</f>
        <v>Rural</v>
      </c>
      <c r="D88" s="365">
        <f>IF(ISBLANK(Regressions!D98), " ", Regressions!D98)</f>
        <v>405958.79449340818</v>
      </c>
      <c r="E88" s="235">
        <f>IF(ISNUMBER(Regressions!E98),ROUND(Regressions!E98, 1), NA())</f>
        <v>100</v>
      </c>
      <c r="F88" s="366" t="e">
        <f>IF(ISNUMBER(Regressions!F98),ROUND(Regressions!F98, 1), NA())</f>
        <v>#N/A</v>
      </c>
      <c r="G88" s="257" t="e">
        <f>IF(ISNUMBER(Regressions!G98),ROUND(Regressions!G98, 1), NA())</f>
        <v>#N/A</v>
      </c>
      <c r="H88" s="367" t="e">
        <f>IF(ISNUMBER(Regressions!H98),ROUND(Regressions!H98, 1), NA())</f>
        <v>#N/A</v>
      </c>
      <c r="I88" s="258" t="e">
        <f>IF(ISNUMBER(Regressions!I98),ROUND(Regressions!I98, 1), NA())</f>
        <v>#N/A</v>
      </c>
      <c r="J88" s="368">
        <f>IF(ISNUMBER(Regressions!K98),ROUND(Regressions!K98, 1), NA())</f>
        <v>100</v>
      </c>
      <c r="K88" s="366">
        <f>IF(ISNUMBER(Regressions!L98),ROUND(Regressions!L98, 1), NA())</f>
        <v>100</v>
      </c>
      <c r="L88" s="259" t="e">
        <f>IF(ISNUMBER(Regressions!M98),ROUND(Regressions!M98, 1), NA())</f>
        <v>#N/A</v>
      </c>
      <c r="M88" s="367" t="e">
        <f>IF(ISNUMBER(Regressions!N98),ROUND(Regressions!N98, 1), NA())</f>
        <v>#N/A</v>
      </c>
      <c r="N88" s="258">
        <f>IF(ISNUMBER(Regressions!O98),ROUND(Regressions!O98, 1), NA())</f>
        <v>0</v>
      </c>
      <c r="O88" s="368">
        <f>IF(ISNUMBER(Regressions!Q98),ROUND(Regressions!Q98, 1), NA())</f>
        <v>100</v>
      </c>
      <c r="P88" s="366" t="e">
        <f>IF(ISNUMBER(Regressions!R98),ROUND(Regressions!R98, 1), NA())</f>
        <v>#N/A</v>
      </c>
      <c r="Q88" s="236" t="e">
        <f>IF(ISNUMBER(Regressions!S98),ROUND(Regressions!S98, 1), NA())</f>
        <v>#N/A</v>
      </c>
      <c r="R88" s="367" t="e">
        <f>IF(ISNUMBER(Regressions!T98),ROUND(Regressions!T98, 1), NA())</f>
        <v>#N/A</v>
      </c>
      <c r="S88" s="258" t="e">
        <f>IF(ISNUMBER(Regressions!U98),ROUND(Regressions!U98, 1), NA())</f>
        <v>#N/A</v>
      </c>
    </row>
    <row xmlns:x14ac="http://schemas.microsoft.com/office/spreadsheetml/2009/9/ac" r="89" x14ac:dyDescent="0.2">
      <c r="A89" s="370" t="str">
        <f>IF(ISBLANK(Regressions!A99), " ", Regressions!A99)</f>
        <v>State of Palestine</v>
      </c>
      <c r="B89" s="371">
        <f>IF(ISBLANK(Regressions!B99), " ", Regressions!B99)</f>
        <v>2023</v>
      </c>
      <c r="C89" s="372" t="str">
        <f>IF(ISBLANK(Regressions!C99), " ", Regressions!C99)</f>
        <v>Rural</v>
      </c>
      <c r="D89" s="373">
        <f>IF(ISBLANK(Regressions!D99), " ", Regressions!D99)</f>
        <v>395711.76243164059</v>
      </c>
      <c r="E89" s="374">
        <f>IF(ISNUMBER(Regressions!E99),ROUND(Regressions!E99, 1), NA())</f>
        <v>100</v>
      </c>
      <c r="F89" s="375" t="e">
        <f>IF(ISNUMBER(Regressions!F99),ROUND(Regressions!F99, 1), NA())</f>
        <v>#N/A</v>
      </c>
      <c r="G89" s="376" t="e">
        <f>IF(ISNUMBER(Regressions!G99),ROUND(Regressions!G99, 1), NA())</f>
        <v>#N/A</v>
      </c>
      <c r="H89" s="377" t="e">
        <f>IF(ISNUMBER(Regressions!H99),ROUND(Regressions!H99, 1), NA())</f>
        <v>#N/A</v>
      </c>
      <c r="I89" s="378" t="e">
        <f>IF(ISNUMBER(Regressions!I99),ROUND(Regressions!I99, 1), NA())</f>
        <v>#N/A</v>
      </c>
      <c r="J89" s="379">
        <f>IF(ISNUMBER(Regressions!K99),ROUND(Regressions!K99, 1), NA())</f>
        <v>100</v>
      </c>
      <c r="K89" s="375">
        <f>IF(ISNUMBER(Regressions!L99),ROUND(Regressions!L99, 1), NA())</f>
        <v>100</v>
      </c>
      <c r="L89" s="380" t="e">
        <f>IF(ISNUMBER(Regressions!M99),ROUND(Regressions!M99, 1), NA())</f>
        <v>#N/A</v>
      </c>
      <c r="M89" s="377" t="e">
        <f>IF(ISNUMBER(Regressions!N99),ROUND(Regressions!N99, 1), NA())</f>
        <v>#N/A</v>
      </c>
      <c r="N89" s="378">
        <f>IF(ISNUMBER(Regressions!O99),ROUND(Regressions!O99, 1), NA())</f>
        <v>0</v>
      </c>
      <c r="O89" s="379">
        <f>IF(ISNUMBER(Regressions!Q99),ROUND(Regressions!Q99, 1), NA())</f>
        <v>100</v>
      </c>
      <c r="P89" s="375" t="e">
        <f>IF(ISNUMBER(Regressions!R99),ROUND(Regressions!R99, 1), NA())</f>
        <v>#N/A</v>
      </c>
      <c r="Q89" s="381" t="e">
        <f>IF(ISNUMBER(Regressions!S99),ROUND(Regressions!S99, 1), NA())</f>
        <v>#N/A</v>
      </c>
      <c r="R89" s="377" t="e">
        <f>IF(ISNUMBER(Regressions!T99),ROUND(Regressions!T99, 1), NA())</f>
        <v>#N/A</v>
      </c>
      <c r="S89" s="378" t="e">
        <f>IF(ISNUMBER(Regressions!U99),ROUND(Regressions!U99, 1), NA())</f>
        <v>#N/A</v>
      </c>
    </row>
    <row xmlns:x14ac="http://schemas.microsoft.com/office/spreadsheetml/2009/9/ac" r="90" hidden="true" x14ac:dyDescent="0.2">
      <c r="A90" s="363" t="str">
        <f>IF(ISBLANK(Regressions!A100), " ", Regressions!A100)</f>
        <v>State of Palestine</v>
      </c>
      <c r="B90" s="364">
        <f>IF(ISBLANK(Regressions!B100), " ", Regressions!B100)</f>
        <v>2024</v>
      </c>
      <c r="C90" s="369" t="str">
        <f>IF(ISBLANK(Regressions!C100), " ", Regressions!C100)</f>
        <v>Rural</v>
      </c>
      <c r="D90" s="365" t="str">
        <f>IF(ISBLANK(Regressions!D100), " ", Regressions!D100)</f>
        <v> </v>
      </c>
      <c r="E90" s="235" t="e">
        <f>IF(ISNUMBER(Regressions!E100),ROUND(Regressions!E100, 1), NA())</f>
        <v>#N/A</v>
      </c>
      <c r="F90" s="366" t="e">
        <f>IF(ISNUMBER(Regressions!F100),ROUND(Regressions!F100, 1), NA())</f>
        <v>#N/A</v>
      </c>
      <c r="G90" s="257" t="e">
        <f>IF(ISNUMBER(Regressions!G100),ROUND(Regressions!G100, 1), NA())</f>
        <v>#N/A</v>
      </c>
      <c r="H90" s="367" t="e">
        <f>IF(ISNUMBER(Regressions!H100),ROUND(Regressions!H100, 1), NA())</f>
        <v>#N/A</v>
      </c>
      <c r="I90" s="258" t="e">
        <f>IF(ISNUMBER(Regressions!I100),ROUND(Regressions!I100, 1), NA())</f>
        <v>#N/A</v>
      </c>
      <c r="J90" s="368" t="e">
        <f>IF(ISNUMBER(Regressions!K100),ROUND(Regressions!K100, 1), NA())</f>
        <v>#N/A</v>
      </c>
      <c r="K90" s="366" t="e">
        <f>IF(ISNUMBER(Regressions!L100),ROUND(Regressions!L100, 1), NA())</f>
        <v>#N/A</v>
      </c>
      <c r="L90" s="259" t="e">
        <f>IF(ISNUMBER(Regressions!M100),ROUND(Regressions!M100, 1), NA())</f>
        <v>#N/A</v>
      </c>
      <c r="M90" s="367" t="e">
        <f>IF(ISNUMBER(Regressions!N100),ROUND(Regressions!N100, 1), NA())</f>
        <v>#N/A</v>
      </c>
      <c r="N90" s="258" t="e">
        <f>IF(ISNUMBER(Regressions!O100),ROUND(Regressions!O100, 1), NA())</f>
        <v>#N/A</v>
      </c>
      <c r="O90" s="368" t="e">
        <f>IF(ISNUMBER(Regressions!Q100),ROUND(Regressions!Q100, 1), NA())</f>
        <v>#N/A</v>
      </c>
      <c r="P90" s="366" t="e">
        <f>IF(ISNUMBER(Regressions!R100),ROUND(Regressions!R100, 1), NA())</f>
        <v>#N/A</v>
      </c>
      <c r="Q90" s="236" t="e">
        <f>IF(ISNUMBER(Regressions!S100),ROUND(Regressions!S100, 1), NA())</f>
        <v>#N/A</v>
      </c>
      <c r="R90" s="367" t="e">
        <f>IF(ISNUMBER(Regressions!T100),ROUND(Regressions!T100, 1), NA())</f>
        <v>#N/A</v>
      </c>
      <c r="S90" s="258" t="e">
        <f>IF(ISNUMBER(Regressions!U100),ROUND(Regressions!U100, 1), NA())</f>
        <v>#N/A</v>
      </c>
    </row>
    <row xmlns:x14ac="http://schemas.microsoft.com/office/spreadsheetml/2009/9/ac" r="91" hidden="true" x14ac:dyDescent="0.2">
      <c r="A91" s="363" t="str">
        <f>IF(ISBLANK(Regressions!A101), " ", Regressions!A101)</f>
        <v>State of Palestine</v>
      </c>
      <c r="B91" s="364">
        <f>IF(ISBLANK(Regressions!B101), " ", Regressions!B101)</f>
        <v>2025</v>
      </c>
      <c r="C91" s="369" t="str">
        <f>IF(ISBLANK(Regressions!C101), " ", Regressions!C101)</f>
        <v>Rural</v>
      </c>
      <c r="D91" s="365" t="str">
        <f>IF(ISBLANK(Regressions!D101), " ", Regressions!D101)</f>
        <v> </v>
      </c>
      <c r="E91" s="235" t="e">
        <f>IF(ISNUMBER(Regressions!E101),ROUND(Regressions!E101, 1), NA())</f>
        <v>#N/A</v>
      </c>
      <c r="F91" s="366" t="e">
        <f>IF(ISNUMBER(Regressions!F101),ROUND(Regressions!F101, 1), NA())</f>
        <v>#N/A</v>
      </c>
      <c r="G91" s="257" t="e">
        <f>IF(ISNUMBER(Regressions!G101),ROUND(Regressions!G101, 1), NA())</f>
        <v>#N/A</v>
      </c>
      <c r="H91" s="367" t="e">
        <f>IF(ISNUMBER(Regressions!H101),ROUND(Regressions!H101, 1), NA())</f>
        <v>#N/A</v>
      </c>
      <c r="I91" s="258" t="e">
        <f>IF(ISNUMBER(Regressions!I101),ROUND(Regressions!I101, 1), NA())</f>
        <v>#N/A</v>
      </c>
      <c r="J91" s="368" t="e">
        <f>IF(ISNUMBER(Regressions!K101),ROUND(Regressions!K101, 1), NA())</f>
        <v>#N/A</v>
      </c>
      <c r="K91" s="366" t="e">
        <f>IF(ISNUMBER(Regressions!L101),ROUND(Regressions!L101, 1), NA())</f>
        <v>#N/A</v>
      </c>
      <c r="L91" s="259" t="e">
        <f>IF(ISNUMBER(Regressions!M101),ROUND(Regressions!M101, 1), NA())</f>
        <v>#N/A</v>
      </c>
      <c r="M91" s="367" t="e">
        <f>IF(ISNUMBER(Regressions!N101),ROUND(Regressions!N101, 1), NA())</f>
        <v>#N/A</v>
      </c>
      <c r="N91" s="258" t="e">
        <f>IF(ISNUMBER(Regressions!O101),ROUND(Regressions!O101, 1), NA())</f>
        <v>#N/A</v>
      </c>
      <c r="O91" s="368" t="e">
        <f>IF(ISNUMBER(Regressions!Q101),ROUND(Regressions!Q101, 1), NA())</f>
        <v>#N/A</v>
      </c>
      <c r="P91" s="366" t="e">
        <f>IF(ISNUMBER(Regressions!R101),ROUND(Regressions!R101, 1), NA())</f>
        <v>#N/A</v>
      </c>
      <c r="Q91" s="236" t="e">
        <f>IF(ISNUMBER(Regressions!S101),ROUND(Regressions!S101, 1), NA())</f>
        <v>#N/A</v>
      </c>
      <c r="R91" s="367" t="e">
        <f>IF(ISNUMBER(Regressions!T101),ROUND(Regressions!T101, 1), NA())</f>
        <v>#N/A</v>
      </c>
      <c r="S91" s="258" t="e">
        <f>IF(ISNUMBER(Regressions!U101),ROUND(Regressions!U101, 1), NA())</f>
        <v>#N/A</v>
      </c>
    </row>
    <row xmlns:x14ac="http://schemas.microsoft.com/office/spreadsheetml/2009/9/ac" r="92" hidden="true" x14ac:dyDescent="0.2">
      <c r="A92" s="363" t="str">
        <f>IF(ISBLANK(Regressions!A102), " ", Regressions!A102)</f>
        <v>State of Palestine</v>
      </c>
      <c r="B92" s="364">
        <f>IF(ISBLANK(Regressions!B102), " ", Regressions!B102)</f>
        <v>2026</v>
      </c>
      <c r="C92" s="369" t="str">
        <f>IF(ISBLANK(Regressions!C102), " ", Regressions!C102)</f>
        <v>Rural</v>
      </c>
      <c r="D92" s="365" t="str">
        <f>IF(ISBLANK(Regressions!D102), " ", Regressions!D102)</f>
        <v> </v>
      </c>
      <c r="E92" s="235" t="e">
        <f>IF(ISNUMBER(Regressions!E102),ROUND(Regressions!E102, 1), NA())</f>
        <v>#N/A</v>
      </c>
      <c r="F92" s="366" t="e">
        <f>IF(ISNUMBER(Regressions!F102),ROUND(Regressions!F102, 1), NA())</f>
        <v>#N/A</v>
      </c>
      <c r="G92" s="257" t="e">
        <f>IF(ISNUMBER(Regressions!G102),ROUND(Regressions!G102, 1), NA())</f>
        <v>#N/A</v>
      </c>
      <c r="H92" s="367" t="e">
        <f>IF(ISNUMBER(Regressions!H102),ROUND(Regressions!H102, 1), NA())</f>
        <v>#N/A</v>
      </c>
      <c r="I92" s="258" t="e">
        <f>IF(ISNUMBER(Regressions!I102),ROUND(Regressions!I102, 1), NA())</f>
        <v>#N/A</v>
      </c>
      <c r="J92" s="368" t="e">
        <f>IF(ISNUMBER(Regressions!K102),ROUND(Regressions!K102, 1), NA())</f>
        <v>#N/A</v>
      </c>
      <c r="K92" s="366" t="e">
        <f>IF(ISNUMBER(Regressions!L102),ROUND(Regressions!L102, 1), NA())</f>
        <v>#N/A</v>
      </c>
      <c r="L92" s="259" t="e">
        <f>IF(ISNUMBER(Regressions!M102),ROUND(Regressions!M102, 1), NA())</f>
        <v>#N/A</v>
      </c>
      <c r="M92" s="367" t="e">
        <f>IF(ISNUMBER(Regressions!N102),ROUND(Regressions!N102, 1), NA())</f>
        <v>#N/A</v>
      </c>
      <c r="N92" s="258" t="e">
        <f>IF(ISNUMBER(Regressions!O102),ROUND(Regressions!O102, 1), NA())</f>
        <v>#N/A</v>
      </c>
      <c r="O92" s="368" t="e">
        <f>IF(ISNUMBER(Regressions!Q102),ROUND(Regressions!Q102, 1), NA())</f>
        <v>#N/A</v>
      </c>
      <c r="P92" s="366" t="e">
        <f>IF(ISNUMBER(Regressions!R102),ROUND(Regressions!R102, 1), NA())</f>
        <v>#N/A</v>
      </c>
      <c r="Q92" s="236" t="e">
        <f>IF(ISNUMBER(Regressions!S102),ROUND(Regressions!S102, 1), NA())</f>
        <v>#N/A</v>
      </c>
      <c r="R92" s="367" t="e">
        <f>IF(ISNUMBER(Regressions!T102),ROUND(Regressions!T102, 1), NA())</f>
        <v>#N/A</v>
      </c>
      <c r="S92" s="258" t="e">
        <f>IF(ISNUMBER(Regressions!U102),ROUND(Regressions!U102, 1), NA())</f>
        <v>#N/A</v>
      </c>
    </row>
    <row xmlns:x14ac="http://schemas.microsoft.com/office/spreadsheetml/2009/9/ac" r="93" hidden="true" x14ac:dyDescent="0.2">
      <c r="A93" s="363" t="str">
        <f>IF(ISBLANK(Regressions!A103), " ", Regressions!A103)</f>
        <v>State of Palestine</v>
      </c>
      <c r="B93" s="364">
        <f>IF(ISBLANK(Regressions!B103), " ", Regressions!B103)</f>
        <v>2027</v>
      </c>
      <c r="C93" s="369" t="str">
        <f>IF(ISBLANK(Regressions!C103), " ", Regressions!C103)</f>
        <v>Rural</v>
      </c>
      <c r="D93" s="365" t="str">
        <f>IF(ISBLANK(Regressions!D103), " ", Regressions!D103)</f>
        <v> </v>
      </c>
      <c r="E93" s="235" t="e">
        <f>IF(ISNUMBER(Regressions!E103),ROUND(Regressions!E103, 1), NA())</f>
        <v>#N/A</v>
      </c>
      <c r="F93" s="366" t="e">
        <f>IF(ISNUMBER(Regressions!F103),ROUND(Regressions!F103, 1), NA())</f>
        <v>#N/A</v>
      </c>
      <c r="G93" s="257" t="e">
        <f>IF(ISNUMBER(Regressions!G103),ROUND(Regressions!G103, 1), NA())</f>
        <v>#N/A</v>
      </c>
      <c r="H93" s="367" t="e">
        <f>IF(ISNUMBER(Regressions!H103),ROUND(Regressions!H103, 1), NA())</f>
        <v>#N/A</v>
      </c>
      <c r="I93" s="258" t="e">
        <f>IF(ISNUMBER(Regressions!I103),ROUND(Regressions!I103, 1), NA())</f>
        <v>#N/A</v>
      </c>
      <c r="J93" s="368" t="e">
        <f>IF(ISNUMBER(Regressions!K103),ROUND(Regressions!K103, 1), NA())</f>
        <v>#N/A</v>
      </c>
      <c r="K93" s="366" t="e">
        <f>IF(ISNUMBER(Regressions!L103),ROUND(Regressions!L103, 1), NA())</f>
        <v>#N/A</v>
      </c>
      <c r="L93" s="259" t="e">
        <f>IF(ISNUMBER(Regressions!M103),ROUND(Regressions!M103, 1), NA())</f>
        <v>#N/A</v>
      </c>
      <c r="M93" s="367" t="e">
        <f>IF(ISNUMBER(Regressions!N103),ROUND(Regressions!N103, 1), NA())</f>
        <v>#N/A</v>
      </c>
      <c r="N93" s="258" t="e">
        <f>IF(ISNUMBER(Regressions!O103),ROUND(Regressions!O103, 1), NA())</f>
        <v>#N/A</v>
      </c>
      <c r="O93" s="368" t="e">
        <f>IF(ISNUMBER(Regressions!Q103),ROUND(Regressions!Q103, 1), NA())</f>
        <v>#N/A</v>
      </c>
      <c r="P93" s="366" t="e">
        <f>IF(ISNUMBER(Regressions!R103),ROUND(Regressions!R103, 1), NA())</f>
        <v>#N/A</v>
      </c>
      <c r="Q93" s="236" t="e">
        <f>IF(ISNUMBER(Regressions!S103),ROUND(Regressions!S103, 1), NA())</f>
        <v>#N/A</v>
      </c>
      <c r="R93" s="367" t="e">
        <f>IF(ISNUMBER(Regressions!T103),ROUND(Regressions!T103, 1), NA())</f>
        <v>#N/A</v>
      </c>
      <c r="S93" s="258" t="e">
        <f>IF(ISNUMBER(Regressions!U103),ROUND(Regressions!U103, 1), NA())</f>
        <v>#N/A</v>
      </c>
    </row>
    <row xmlns:x14ac="http://schemas.microsoft.com/office/spreadsheetml/2009/9/ac" r="94" hidden="true" x14ac:dyDescent="0.2">
      <c r="A94" s="363" t="str">
        <f>IF(ISBLANK(Regressions!A104), " ", Regressions!A104)</f>
        <v>State of Palestine</v>
      </c>
      <c r="B94" s="364">
        <f>IF(ISBLANK(Regressions!B104), " ", Regressions!B104)</f>
        <v>2028</v>
      </c>
      <c r="C94" s="369" t="str">
        <f>IF(ISBLANK(Regressions!C104), " ", Regressions!C104)</f>
        <v>Rural</v>
      </c>
      <c r="D94" s="365" t="str">
        <f>IF(ISBLANK(Regressions!D104), " ", Regressions!D104)</f>
        <v> </v>
      </c>
      <c r="E94" s="235" t="e">
        <f>IF(ISNUMBER(Regressions!E104),ROUND(Regressions!E104, 1), NA())</f>
        <v>#N/A</v>
      </c>
      <c r="F94" s="366" t="e">
        <f>IF(ISNUMBER(Regressions!F104),ROUND(Regressions!F104, 1), NA())</f>
        <v>#N/A</v>
      </c>
      <c r="G94" s="257" t="e">
        <f>IF(ISNUMBER(Regressions!G104),ROUND(Regressions!G104, 1), NA())</f>
        <v>#N/A</v>
      </c>
      <c r="H94" s="367" t="e">
        <f>IF(ISNUMBER(Regressions!H104),ROUND(Regressions!H104, 1), NA())</f>
        <v>#N/A</v>
      </c>
      <c r="I94" s="258" t="e">
        <f>IF(ISNUMBER(Regressions!I104),ROUND(Regressions!I104, 1), NA())</f>
        <v>#N/A</v>
      </c>
      <c r="J94" s="368" t="e">
        <f>IF(ISNUMBER(Regressions!K104),ROUND(Regressions!K104, 1), NA())</f>
        <v>#N/A</v>
      </c>
      <c r="K94" s="366" t="e">
        <f>IF(ISNUMBER(Regressions!L104),ROUND(Regressions!L104, 1), NA())</f>
        <v>#N/A</v>
      </c>
      <c r="L94" s="259" t="e">
        <f>IF(ISNUMBER(Regressions!M104),ROUND(Regressions!M104, 1), NA())</f>
        <v>#N/A</v>
      </c>
      <c r="M94" s="367" t="e">
        <f>IF(ISNUMBER(Regressions!N104),ROUND(Regressions!N104, 1), NA())</f>
        <v>#N/A</v>
      </c>
      <c r="N94" s="258" t="e">
        <f>IF(ISNUMBER(Regressions!O104),ROUND(Regressions!O104, 1), NA())</f>
        <v>#N/A</v>
      </c>
      <c r="O94" s="368" t="e">
        <f>IF(ISNUMBER(Regressions!Q104),ROUND(Regressions!Q104, 1), NA())</f>
        <v>#N/A</v>
      </c>
      <c r="P94" s="366" t="e">
        <f>IF(ISNUMBER(Regressions!R104),ROUND(Regressions!R104, 1), NA())</f>
        <v>#N/A</v>
      </c>
      <c r="Q94" s="236" t="e">
        <f>IF(ISNUMBER(Regressions!S104),ROUND(Regressions!S104, 1), NA())</f>
        <v>#N/A</v>
      </c>
      <c r="R94" s="367" t="e">
        <f>IF(ISNUMBER(Regressions!T104),ROUND(Regressions!T104, 1), NA())</f>
        <v>#N/A</v>
      </c>
      <c r="S94" s="258" t="e">
        <f>IF(ISNUMBER(Regressions!U104),ROUND(Regressions!U104, 1), NA())</f>
        <v>#N/A</v>
      </c>
    </row>
    <row xmlns:x14ac="http://schemas.microsoft.com/office/spreadsheetml/2009/9/ac" r="95" hidden="true" x14ac:dyDescent="0.2">
      <c r="A95" s="363" t="str">
        <f>IF(ISBLANK(Regressions!A105), " ", Regressions!A105)</f>
        <v>State of Palestine</v>
      </c>
      <c r="B95" s="364">
        <f>IF(ISBLANK(Regressions!B105), " ", Regressions!B105)</f>
        <v>2029</v>
      </c>
      <c r="C95" s="369" t="str">
        <f>IF(ISBLANK(Regressions!C105), " ", Regressions!C105)</f>
        <v>Rural</v>
      </c>
      <c r="D95" s="365" t="str">
        <f>IF(ISBLANK(Regressions!D105), " ", Regressions!D105)</f>
        <v> </v>
      </c>
      <c r="E95" s="235" t="e">
        <f>IF(ISNUMBER(Regressions!E105),ROUND(Regressions!E105, 1), NA())</f>
        <v>#N/A</v>
      </c>
      <c r="F95" s="366" t="e">
        <f>IF(ISNUMBER(Regressions!F105),ROUND(Regressions!F105, 1), NA())</f>
        <v>#N/A</v>
      </c>
      <c r="G95" s="257" t="e">
        <f>IF(ISNUMBER(Regressions!G105),ROUND(Regressions!G105, 1), NA())</f>
        <v>#N/A</v>
      </c>
      <c r="H95" s="367" t="e">
        <f>IF(ISNUMBER(Regressions!H105),ROUND(Regressions!H105, 1), NA())</f>
        <v>#N/A</v>
      </c>
      <c r="I95" s="258" t="e">
        <f>IF(ISNUMBER(Regressions!I105),ROUND(Regressions!I105, 1), NA())</f>
        <v>#N/A</v>
      </c>
      <c r="J95" s="368" t="e">
        <f>IF(ISNUMBER(Regressions!K105),ROUND(Regressions!K105, 1), NA())</f>
        <v>#N/A</v>
      </c>
      <c r="K95" s="366" t="e">
        <f>IF(ISNUMBER(Regressions!L105),ROUND(Regressions!L105, 1), NA())</f>
        <v>#N/A</v>
      </c>
      <c r="L95" s="259" t="e">
        <f>IF(ISNUMBER(Regressions!M105),ROUND(Regressions!M105, 1), NA())</f>
        <v>#N/A</v>
      </c>
      <c r="M95" s="367" t="e">
        <f>IF(ISNUMBER(Regressions!N105),ROUND(Regressions!N105, 1), NA())</f>
        <v>#N/A</v>
      </c>
      <c r="N95" s="258" t="e">
        <f>IF(ISNUMBER(Regressions!O105),ROUND(Regressions!O105, 1), NA())</f>
        <v>#N/A</v>
      </c>
      <c r="O95" s="368" t="e">
        <f>IF(ISNUMBER(Regressions!Q105),ROUND(Regressions!Q105, 1), NA())</f>
        <v>#N/A</v>
      </c>
      <c r="P95" s="366" t="e">
        <f>IF(ISNUMBER(Regressions!R105),ROUND(Regressions!R105, 1), NA())</f>
        <v>#N/A</v>
      </c>
      <c r="Q95" s="236" t="e">
        <f>IF(ISNUMBER(Regressions!S105),ROUND(Regressions!S105, 1), NA())</f>
        <v>#N/A</v>
      </c>
      <c r="R95" s="367" t="e">
        <f>IF(ISNUMBER(Regressions!T105),ROUND(Regressions!T105, 1), NA())</f>
        <v>#N/A</v>
      </c>
      <c r="S95" s="258" t="e">
        <f>IF(ISNUMBER(Regressions!U105),ROUND(Regressions!U105, 1), NA())</f>
        <v>#N/A</v>
      </c>
    </row>
    <row xmlns:x14ac="http://schemas.microsoft.com/office/spreadsheetml/2009/9/ac" r="96" hidden="true" x14ac:dyDescent="0.2">
      <c r="A96" s="363" t="str">
        <f>IF(ISBLANK(Regressions!A106), " ", Regressions!A106)</f>
        <v>State of Palestine</v>
      </c>
      <c r="B96" s="364">
        <f>IF(ISBLANK(Regressions!B106), " ", Regressions!B106)</f>
        <v>2030</v>
      </c>
      <c r="C96" s="369" t="str">
        <f>IF(ISBLANK(Regressions!C106), " ", Regressions!C106)</f>
        <v>Rural</v>
      </c>
      <c r="D96" s="365" t="str">
        <f>IF(ISBLANK(Regressions!D106), " ", Regressions!D106)</f>
        <v> </v>
      </c>
      <c r="E96" s="235" t="e">
        <f>IF(ISNUMBER(Regressions!E106),ROUND(Regressions!E106, 1), NA())</f>
        <v>#N/A</v>
      </c>
      <c r="F96" s="366" t="e">
        <f>IF(ISNUMBER(Regressions!F106),ROUND(Regressions!F106, 1), NA())</f>
        <v>#N/A</v>
      </c>
      <c r="G96" s="257" t="e">
        <f>IF(ISNUMBER(Regressions!G106),ROUND(Regressions!G106, 1), NA())</f>
        <v>#N/A</v>
      </c>
      <c r="H96" s="367" t="e">
        <f>IF(ISNUMBER(Regressions!H106),ROUND(Regressions!H106, 1), NA())</f>
        <v>#N/A</v>
      </c>
      <c r="I96" s="258" t="e">
        <f>IF(ISNUMBER(Regressions!I106),ROUND(Regressions!I106, 1), NA())</f>
        <v>#N/A</v>
      </c>
      <c r="J96" s="368" t="e">
        <f>IF(ISNUMBER(Regressions!K106),ROUND(Regressions!K106, 1), NA())</f>
        <v>#N/A</v>
      </c>
      <c r="K96" s="366" t="e">
        <f>IF(ISNUMBER(Regressions!L106),ROUND(Regressions!L106, 1), NA())</f>
        <v>#N/A</v>
      </c>
      <c r="L96" s="259" t="e">
        <f>IF(ISNUMBER(Regressions!M106),ROUND(Regressions!M106, 1), NA())</f>
        <v>#N/A</v>
      </c>
      <c r="M96" s="367" t="e">
        <f>IF(ISNUMBER(Regressions!N106),ROUND(Regressions!N106, 1), NA())</f>
        <v>#N/A</v>
      </c>
      <c r="N96" s="258" t="e">
        <f>IF(ISNUMBER(Regressions!O106),ROUND(Regressions!O106, 1), NA())</f>
        <v>#N/A</v>
      </c>
      <c r="O96" s="368" t="e">
        <f>IF(ISNUMBER(Regressions!Q106),ROUND(Regressions!Q106, 1), NA())</f>
        <v>#N/A</v>
      </c>
      <c r="P96" s="366" t="e">
        <f>IF(ISNUMBER(Regressions!R106),ROUND(Regressions!R106, 1), NA())</f>
        <v>#N/A</v>
      </c>
      <c r="Q96" s="236" t="e">
        <f>IF(ISNUMBER(Regressions!S106),ROUND(Regressions!S106, 1), NA())</f>
        <v>#N/A</v>
      </c>
      <c r="R96" s="367" t="e">
        <f>IF(ISNUMBER(Regressions!T106),ROUND(Regressions!T106, 1), NA())</f>
        <v>#N/A</v>
      </c>
      <c r="S96" s="258" t="e">
        <f>IF(ISNUMBER(Regressions!U106),ROUND(Regressions!U106, 1), NA())</f>
        <v>#N/A</v>
      </c>
    </row>
    <row xmlns:x14ac="http://schemas.microsoft.com/office/spreadsheetml/2009/9/ac" r="97" x14ac:dyDescent="0.2">
      <c r="A97" s="363" t="str">
        <f>IF(ISBLANK(Regressions!A107), " ", Regressions!A107)</f>
        <v>State of Palestine</v>
      </c>
      <c r="B97" s="364">
        <f>IF(ISBLANK(Regressions!B107), " ", Regressions!B107)</f>
        <v>2000</v>
      </c>
      <c r="C97" s="369" t="str">
        <f>IF(ISBLANK(Regressions!C107), " ", Regressions!C107)</f>
        <v>Pre-primary</v>
      </c>
      <c r="D97" s="365">
        <f>IF(ISBLANK(Regressions!D107), " ", Regressions!D107)</f>
        <v>214713</v>
      </c>
      <c r="E97" s="235" t="e">
        <f>IF(ISNUMBER(Regressions!E107),ROUND(Regressions!E107, 1), NA())</f>
        <v>#N/A</v>
      </c>
      <c r="F97" s="366" t="e">
        <f>IF(ISNUMBER(Regressions!F107),ROUND(Regressions!F107, 1), NA())</f>
        <v>#N/A</v>
      </c>
      <c r="G97" s="257" t="e">
        <f>IF(ISNUMBER(Regressions!G107),ROUND(Regressions!G107, 1), NA())</f>
        <v>#N/A</v>
      </c>
      <c r="H97" s="367" t="e">
        <f>IF(ISNUMBER(Regressions!H107),ROUND(Regressions!H107, 1), NA())</f>
        <v>#N/A</v>
      </c>
      <c r="I97" s="258" t="e">
        <f>IF(ISNUMBER(Regressions!I107),ROUND(Regressions!I107, 1), NA())</f>
        <v>#N/A</v>
      </c>
      <c r="J97" s="368" t="e">
        <f>IF(ISNUMBER(Regressions!K107),ROUND(Regressions!K107, 1), NA())</f>
        <v>#N/A</v>
      </c>
      <c r="K97" s="366">
        <f>IF(ISNUMBER(Regressions!L107),ROUND(Regressions!L107, 1), NA())</f>
        <v>99.9</v>
      </c>
      <c r="L97" s="259" t="e">
        <f>IF(ISNUMBER(Regressions!M107),ROUND(Regressions!M107, 1), NA())</f>
        <v>#N/A</v>
      </c>
      <c r="M97" s="367" t="e">
        <f>IF(ISNUMBER(Regressions!N107),ROUND(Regressions!N107, 1), NA())</f>
        <v>#N/A</v>
      </c>
      <c r="N97" s="258">
        <f>IF(ISNUMBER(Regressions!O107),ROUND(Regressions!O107, 1), NA())</f>
        <v>0.1</v>
      </c>
      <c r="O97" s="368" t="e">
        <f>IF(ISNUMBER(Regressions!Q107),ROUND(Regressions!Q107, 1), NA())</f>
        <v>#N/A</v>
      </c>
      <c r="P97" s="366" t="e">
        <f>IF(ISNUMBER(Regressions!R107),ROUND(Regressions!R107, 1), NA())</f>
        <v>#N/A</v>
      </c>
      <c r="Q97" s="236" t="e">
        <f>IF(ISNUMBER(Regressions!S107),ROUND(Regressions!S107, 1), NA())</f>
        <v>#N/A</v>
      </c>
      <c r="R97" s="367" t="e">
        <f>IF(ISNUMBER(Regressions!T107),ROUND(Regressions!T107, 1), NA())</f>
        <v>#N/A</v>
      </c>
      <c r="S97" s="258" t="e">
        <f>IF(ISNUMBER(Regressions!U107),ROUND(Regressions!U107, 1), NA())</f>
        <v>#N/A</v>
      </c>
    </row>
    <row xmlns:x14ac="http://schemas.microsoft.com/office/spreadsheetml/2009/9/ac" r="98" x14ac:dyDescent="0.2">
      <c r="A98" s="363" t="str">
        <f>IF(ISBLANK(Regressions!A108), " ", Regressions!A108)</f>
        <v>State of Palestine</v>
      </c>
      <c r="B98" s="364">
        <f>IF(ISBLANK(Regressions!B108), " ", Regressions!B108)</f>
        <v>2001</v>
      </c>
      <c r="C98" s="369" t="str">
        <f>IF(ISBLANK(Regressions!C108), " ", Regressions!C108)</f>
        <v>Pre-primary</v>
      </c>
      <c r="D98" s="365">
        <f>IF(ISBLANK(Regressions!D108), " ", Regressions!D108)</f>
        <v>216898</v>
      </c>
      <c r="E98" s="235" t="e">
        <f>IF(ISNUMBER(Regressions!E108),ROUND(Regressions!E108, 1), NA())</f>
        <v>#N/A</v>
      </c>
      <c r="F98" s="366" t="e">
        <f>IF(ISNUMBER(Regressions!F108),ROUND(Regressions!F108, 1), NA())</f>
        <v>#N/A</v>
      </c>
      <c r="G98" s="257" t="e">
        <f>IF(ISNUMBER(Regressions!G108),ROUND(Regressions!G108, 1), NA())</f>
        <v>#N/A</v>
      </c>
      <c r="H98" s="367" t="e">
        <f>IF(ISNUMBER(Regressions!H108),ROUND(Regressions!H108, 1), NA())</f>
        <v>#N/A</v>
      </c>
      <c r="I98" s="258" t="e">
        <f>IF(ISNUMBER(Regressions!I108),ROUND(Regressions!I108, 1), NA())</f>
        <v>#N/A</v>
      </c>
      <c r="J98" s="368" t="e">
        <f>IF(ISNUMBER(Regressions!K108),ROUND(Regressions!K108, 1), NA())</f>
        <v>#N/A</v>
      </c>
      <c r="K98" s="366">
        <f>IF(ISNUMBER(Regressions!L108),ROUND(Regressions!L108, 1), NA())</f>
        <v>99.9</v>
      </c>
      <c r="L98" s="259" t="e">
        <f>IF(ISNUMBER(Regressions!M108),ROUND(Regressions!M108, 1), NA())</f>
        <v>#N/A</v>
      </c>
      <c r="M98" s="367" t="e">
        <f>IF(ISNUMBER(Regressions!N108),ROUND(Regressions!N108, 1), NA())</f>
        <v>#N/A</v>
      </c>
      <c r="N98" s="258">
        <f>IF(ISNUMBER(Regressions!O108),ROUND(Regressions!O108, 1), NA())</f>
        <v>0.1</v>
      </c>
      <c r="O98" s="368" t="e">
        <f>IF(ISNUMBER(Regressions!Q108),ROUND(Regressions!Q108, 1), NA())</f>
        <v>#N/A</v>
      </c>
      <c r="P98" s="366" t="e">
        <f>IF(ISNUMBER(Regressions!R108),ROUND(Regressions!R108, 1), NA())</f>
        <v>#N/A</v>
      </c>
      <c r="Q98" s="236" t="e">
        <f>IF(ISNUMBER(Regressions!S108),ROUND(Regressions!S108, 1), NA())</f>
        <v>#N/A</v>
      </c>
      <c r="R98" s="367" t="e">
        <f>IF(ISNUMBER(Regressions!T108),ROUND(Regressions!T108, 1), NA())</f>
        <v>#N/A</v>
      </c>
      <c r="S98" s="258" t="e">
        <f>IF(ISNUMBER(Regressions!U108),ROUND(Regressions!U108, 1), NA())</f>
        <v>#N/A</v>
      </c>
    </row>
    <row xmlns:x14ac="http://schemas.microsoft.com/office/spreadsheetml/2009/9/ac" r="99" x14ac:dyDescent="0.2">
      <c r="A99" s="363" t="str">
        <f>IF(ISBLANK(Regressions!A109), " ", Regressions!A109)</f>
        <v>State of Palestine</v>
      </c>
      <c r="B99" s="364">
        <f>IF(ISBLANK(Regressions!B109), " ", Regressions!B109)</f>
        <v>2002</v>
      </c>
      <c r="C99" s="369" t="str">
        <f>IF(ISBLANK(Regressions!C109), " ", Regressions!C109)</f>
        <v>Pre-primary</v>
      </c>
      <c r="D99" s="365">
        <f>IF(ISBLANK(Regressions!D109), " ", Regressions!D109)</f>
        <v>217469</v>
      </c>
      <c r="E99" s="235" t="e">
        <f>IF(ISNUMBER(Regressions!E109),ROUND(Regressions!E109, 1), NA())</f>
        <v>#N/A</v>
      </c>
      <c r="F99" s="366" t="e">
        <f>IF(ISNUMBER(Regressions!F109),ROUND(Regressions!F109, 1), NA())</f>
        <v>#N/A</v>
      </c>
      <c r="G99" s="257" t="e">
        <f>IF(ISNUMBER(Regressions!G109),ROUND(Regressions!G109, 1), NA())</f>
        <v>#N/A</v>
      </c>
      <c r="H99" s="367" t="e">
        <f>IF(ISNUMBER(Regressions!H109),ROUND(Regressions!H109, 1), NA())</f>
        <v>#N/A</v>
      </c>
      <c r="I99" s="258" t="e">
        <f>IF(ISNUMBER(Regressions!I109),ROUND(Regressions!I109, 1), NA())</f>
        <v>#N/A</v>
      </c>
      <c r="J99" s="368" t="e">
        <f>IF(ISNUMBER(Regressions!K109),ROUND(Regressions!K109, 1), NA())</f>
        <v>#N/A</v>
      </c>
      <c r="K99" s="366">
        <f>IF(ISNUMBER(Regressions!L109),ROUND(Regressions!L109, 1), NA())</f>
        <v>99.9</v>
      </c>
      <c r="L99" s="259" t="e">
        <f>IF(ISNUMBER(Regressions!M109),ROUND(Regressions!M109, 1), NA())</f>
        <v>#N/A</v>
      </c>
      <c r="M99" s="367" t="e">
        <f>IF(ISNUMBER(Regressions!N109),ROUND(Regressions!N109, 1), NA())</f>
        <v>#N/A</v>
      </c>
      <c r="N99" s="258">
        <f>IF(ISNUMBER(Regressions!O109),ROUND(Regressions!O109, 1), NA())</f>
        <v>0.1</v>
      </c>
      <c r="O99" s="368" t="e">
        <f>IF(ISNUMBER(Regressions!Q109),ROUND(Regressions!Q109, 1), NA())</f>
        <v>#N/A</v>
      </c>
      <c r="P99" s="366" t="e">
        <f>IF(ISNUMBER(Regressions!R109),ROUND(Regressions!R109, 1), NA())</f>
        <v>#N/A</v>
      </c>
      <c r="Q99" s="236" t="e">
        <f>IF(ISNUMBER(Regressions!S109),ROUND(Regressions!S109, 1), NA())</f>
        <v>#N/A</v>
      </c>
      <c r="R99" s="367" t="e">
        <f>IF(ISNUMBER(Regressions!T109),ROUND(Regressions!T109, 1), NA())</f>
        <v>#N/A</v>
      </c>
      <c r="S99" s="258" t="e">
        <f>IF(ISNUMBER(Regressions!U109),ROUND(Regressions!U109, 1), NA())</f>
        <v>#N/A</v>
      </c>
    </row>
    <row xmlns:x14ac="http://schemas.microsoft.com/office/spreadsheetml/2009/9/ac" r="100" x14ac:dyDescent="0.2">
      <c r="A100" s="363" t="str">
        <f>IF(ISBLANK(Regressions!A110), " ", Regressions!A110)</f>
        <v>State of Palestine</v>
      </c>
      <c r="B100" s="364">
        <f>IF(ISBLANK(Regressions!B110), " ", Regressions!B110)</f>
        <v>2003</v>
      </c>
      <c r="C100" s="369" t="str">
        <f>IF(ISBLANK(Regressions!C110), " ", Regressions!C110)</f>
        <v>Pre-primary</v>
      </c>
      <c r="D100" s="365">
        <f>IF(ISBLANK(Regressions!D110), " ", Regressions!D110)</f>
        <v>218597</v>
      </c>
      <c r="E100" s="235" t="e">
        <f>IF(ISNUMBER(Regressions!E110),ROUND(Regressions!E110, 1), NA())</f>
        <v>#N/A</v>
      </c>
      <c r="F100" s="366" t="e">
        <f>IF(ISNUMBER(Regressions!F110),ROUND(Regressions!F110, 1), NA())</f>
        <v>#N/A</v>
      </c>
      <c r="G100" s="257" t="e">
        <f>IF(ISNUMBER(Regressions!G110),ROUND(Regressions!G110, 1), NA())</f>
        <v>#N/A</v>
      </c>
      <c r="H100" s="367" t="e">
        <f>IF(ISNUMBER(Regressions!H110),ROUND(Regressions!H110, 1), NA())</f>
        <v>#N/A</v>
      </c>
      <c r="I100" s="258" t="e">
        <f>IF(ISNUMBER(Regressions!I110),ROUND(Regressions!I110, 1), NA())</f>
        <v>#N/A</v>
      </c>
      <c r="J100" s="368" t="e">
        <f>IF(ISNUMBER(Regressions!K110),ROUND(Regressions!K110, 1), NA())</f>
        <v>#N/A</v>
      </c>
      <c r="K100" s="366">
        <f>IF(ISNUMBER(Regressions!L110),ROUND(Regressions!L110, 1), NA())</f>
        <v>99.9</v>
      </c>
      <c r="L100" s="259" t="e">
        <f>IF(ISNUMBER(Regressions!M110),ROUND(Regressions!M110, 1), NA())</f>
        <v>#N/A</v>
      </c>
      <c r="M100" s="367" t="e">
        <f>IF(ISNUMBER(Regressions!N110),ROUND(Regressions!N110, 1), NA())</f>
        <v>#N/A</v>
      </c>
      <c r="N100" s="258">
        <f>IF(ISNUMBER(Regressions!O110),ROUND(Regressions!O110, 1), NA())</f>
        <v>0.1</v>
      </c>
      <c r="O100" s="368" t="e">
        <f>IF(ISNUMBER(Regressions!Q110),ROUND(Regressions!Q110, 1), NA())</f>
        <v>#N/A</v>
      </c>
      <c r="P100" s="366" t="e">
        <f>IF(ISNUMBER(Regressions!R110),ROUND(Regressions!R110, 1), NA())</f>
        <v>#N/A</v>
      </c>
      <c r="Q100" s="236" t="e">
        <f>IF(ISNUMBER(Regressions!S110),ROUND(Regressions!S110, 1), NA())</f>
        <v>#N/A</v>
      </c>
      <c r="R100" s="367" t="e">
        <f>IF(ISNUMBER(Regressions!T110),ROUND(Regressions!T110, 1), NA())</f>
        <v>#N/A</v>
      </c>
      <c r="S100" s="258" t="e">
        <f>IF(ISNUMBER(Regressions!U110),ROUND(Regressions!U110, 1), NA())</f>
        <v>#N/A</v>
      </c>
    </row>
    <row xmlns:x14ac="http://schemas.microsoft.com/office/spreadsheetml/2009/9/ac" r="101" x14ac:dyDescent="0.2">
      <c r="A101" s="363" t="str">
        <f>IF(ISBLANK(Regressions!A111), " ", Regressions!A111)</f>
        <v>State of Palestine</v>
      </c>
      <c r="B101" s="364">
        <f>IF(ISBLANK(Regressions!B111), " ", Regressions!B111)</f>
        <v>2004</v>
      </c>
      <c r="C101" s="369" t="str">
        <f>IF(ISBLANK(Regressions!C111), " ", Regressions!C111)</f>
        <v>Pre-primary</v>
      </c>
      <c r="D101" s="365">
        <f>IF(ISBLANK(Regressions!D111), " ", Regressions!D111)</f>
        <v>220712</v>
      </c>
      <c r="E101" s="235" t="e">
        <f>IF(ISNUMBER(Regressions!E111),ROUND(Regressions!E111, 1), NA())</f>
        <v>#N/A</v>
      </c>
      <c r="F101" s="366" t="e">
        <f>IF(ISNUMBER(Regressions!F111),ROUND(Regressions!F111, 1), NA())</f>
        <v>#N/A</v>
      </c>
      <c r="G101" s="257" t="e">
        <f>IF(ISNUMBER(Regressions!G111),ROUND(Regressions!G111, 1), NA())</f>
        <v>#N/A</v>
      </c>
      <c r="H101" s="367" t="e">
        <f>IF(ISNUMBER(Regressions!H111),ROUND(Regressions!H111, 1), NA())</f>
        <v>#N/A</v>
      </c>
      <c r="I101" s="258" t="e">
        <f>IF(ISNUMBER(Regressions!I111),ROUND(Regressions!I111, 1), NA())</f>
        <v>#N/A</v>
      </c>
      <c r="J101" s="368" t="e">
        <f>IF(ISNUMBER(Regressions!K111),ROUND(Regressions!K111, 1), NA())</f>
        <v>#N/A</v>
      </c>
      <c r="K101" s="366">
        <f>IF(ISNUMBER(Regressions!L111),ROUND(Regressions!L111, 1), NA())</f>
        <v>99.9</v>
      </c>
      <c r="L101" s="259" t="e">
        <f>IF(ISNUMBER(Regressions!M111),ROUND(Regressions!M111, 1), NA())</f>
        <v>#N/A</v>
      </c>
      <c r="M101" s="367" t="e">
        <f>IF(ISNUMBER(Regressions!N111),ROUND(Regressions!N111, 1), NA())</f>
        <v>#N/A</v>
      </c>
      <c r="N101" s="258">
        <f>IF(ISNUMBER(Regressions!O111),ROUND(Regressions!O111, 1), NA())</f>
        <v>0.1</v>
      </c>
      <c r="O101" s="368" t="e">
        <f>IF(ISNUMBER(Regressions!Q111),ROUND(Regressions!Q111, 1), NA())</f>
        <v>#N/A</v>
      </c>
      <c r="P101" s="366" t="e">
        <f>IF(ISNUMBER(Regressions!R111),ROUND(Regressions!R111, 1), NA())</f>
        <v>#N/A</v>
      </c>
      <c r="Q101" s="236" t="e">
        <f>IF(ISNUMBER(Regressions!S111),ROUND(Regressions!S111, 1), NA())</f>
        <v>#N/A</v>
      </c>
      <c r="R101" s="367" t="e">
        <f>IF(ISNUMBER(Regressions!T111),ROUND(Regressions!T111, 1), NA())</f>
        <v>#N/A</v>
      </c>
      <c r="S101" s="258" t="e">
        <f>IF(ISNUMBER(Regressions!U111),ROUND(Regressions!U111, 1), NA())</f>
        <v>#N/A</v>
      </c>
    </row>
    <row xmlns:x14ac="http://schemas.microsoft.com/office/spreadsheetml/2009/9/ac" r="102" x14ac:dyDescent="0.2">
      <c r="A102" s="363" t="str">
        <f>IF(ISBLANK(Regressions!A112), " ", Regressions!A112)</f>
        <v>State of Palestine</v>
      </c>
      <c r="B102" s="364">
        <f>IF(ISBLANK(Regressions!B112), " ", Regressions!B112)</f>
        <v>2005</v>
      </c>
      <c r="C102" s="369" t="str">
        <f>IF(ISBLANK(Regressions!C112), " ", Regressions!C112)</f>
        <v>Pre-primary</v>
      </c>
      <c r="D102" s="365">
        <f>IF(ISBLANK(Regressions!D112), " ", Regressions!D112)</f>
        <v>222387</v>
      </c>
      <c r="E102" s="235" t="e">
        <f>IF(ISNUMBER(Regressions!E112),ROUND(Regressions!E112, 1), NA())</f>
        <v>#N/A</v>
      </c>
      <c r="F102" s="366" t="e">
        <f>IF(ISNUMBER(Regressions!F112),ROUND(Regressions!F112, 1), NA())</f>
        <v>#N/A</v>
      </c>
      <c r="G102" s="257" t="e">
        <f>IF(ISNUMBER(Regressions!G112),ROUND(Regressions!G112, 1), NA())</f>
        <v>#N/A</v>
      </c>
      <c r="H102" s="367" t="e">
        <f>IF(ISNUMBER(Regressions!H112),ROUND(Regressions!H112, 1), NA())</f>
        <v>#N/A</v>
      </c>
      <c r="I102" s="258" t="e">
        <f>IF(ISNUMBER(Regressions!I112),ROUND(Regressions!I112, 1), NA())</f>
        <v>#N/A</v>
      </c>
      <c r="J102" s="368" t="e">
        <f>IF(ISNUMBER(Regressions!K112),ROUND(Regressions!K112, 1), NA())</f>
        <v>#N/A</v>
      </c>
      <c r="K102" s="366">
        <f>IF(ISNUMBER(Regressions!L112),ROUND(Regressions!L112, 1), NA())</f>
        <v>99.9</v>
      </c>
      <c r="L102" s="259" t="e">
        <f>IF(ISNUMBER(Regressions!M112),ROUND(Regressions!M112, 1), NA())</f>
        <v>#N/A</v>
      </c>
      <c r="M102" s="367" t="e">
        <f>IF(ISNUMBER(Regressions!N112),ROUND(Regressions!N112, 1), NA())</f>
        <v>#N/A</v>
      </c>
      <c r="N102" s="258">
        <f>IF(ISNUMBER(Regressions!O112),ROUND(Regressions!O112, 1), NA())</f>
        <v>0.1</v>
      </c>
      <c r="O102" s="368" t="e">
        <f>IF(ISNUMBER(Regressions!Q112),ROUND(Regressions!Q112, 1), NA())</f>
        <v>#N/A</v>
      </c>
      <c r="P102" s="366" t="e">
        <f>IF(ISNUMBER(Regressions!R112),ROUND(Regressions!R112, 1), NA())</f>
        <v>#N/A</v>
      </c>
      <c r="Q102" s="236" t="e">
        <f>IF(ISNUMBER(Regressions!S112),ROUND(Regressions!S112, 1), NA())</f>
        <v>#N/A</v>
      </c>
      <c r="R102" s="367" t="e">
        <f>IF(ISNUMBER(Regressions!T112),ROUND(Regressions!T112, 1), NA())</f>
        <v>#N/A</v>
      </c>
      <c r="S102" s="258" t="e">
        <f>IF(ISNUMBER(Regressions!U112),ROUND(Regressions!U112, 1), NA())</f>
        <v>#N/A</v>
      </c>
    </row>
    <row xmlns:x14ac="http://schemas.microsoft.com/office/spreadsheetml/2009/9/ac" r="103" x14ac:dyDescent="0.2">
      <c r="A103" s="363" t="str">
        <f>IF(ISBLANK(Regressions!A113), " ", Regressions!A113)</f>
        <v>State of Palestine</v>
      </c>
      <c r="B103" s="364">
        <f>IF(ISBLANK(Regressions!B113), " ", Regressions!B113)</f>
        <v>2006</v>
      </c>
      <c r="C103" s="369" t="str">
        <f>IF(ISBLANK(Regressions!C113), " ", Regressions!C113)</f>
        <v>Pre-primary</v>
      </c>
      <c r="D103" s="365">
        <f>IF(ISBLANK(Regressions!D113), " ", Regressions!D113)</f>
        <v>224494</v>
      </c>
      <c r="E103" s="235" t="e">
        <f>IF(ISNUMBER(Regressions!E113),ROUND(Regressions!E113, 1), NA())</f>
        <v>#N/A</v>
      </c>
      <c r="F103" s="366" t="e">
        <f>IF(ISNUMBER(Regressions!F113),ROUND(Regressions!F113, 1), NA())</f>
        <v>#N/A</v>
      </c>
      <c r="G103" s="257" t="e">
        <f>IF(ISNUMBER(Regressions!G113),ROUND(Regressions!G113, 1), NA())</f>
        <v>#N/A</v>
      </c>
      <c r="H103" s="367" t="e">
        <f>IF(ISNUMBER(Regressions!H113),ROUND(Regressions!H113, 1), NA())</f>
        <v>#N/A</v>
      </c>
      <c r="I103" s="258" t="e">
        <f>IF(ISNUMBER(Regressions!I113),ROUND(Regressions!I113, 1), NA())</f>
        <v>#N/A</v>
      </c>
      <c r="J103" s="368" t="e">
        <f>IF(ISNUMBER(Regressions!K113),ROUND(Regressions!K113, 1), NA())</f>
        <v>#N/A</v>
      </c>
      <c r="K103" s="366">
        <f>IF(ISNUMBER(Regressions!L113),ROUND(Regressions!L113, 1), NA())</f>
        <v>99.9</v>
      </c>
      <c r="L103" s="259" t="e">
        <f>IF(ISNUMBER(Regressions!M113),ROUND(Regressions!M113, 1), NA())</f>
        <v>#N/A</v>
      </c>
      <c r="M103" s="367" t="e">
        <f>IF(ISNUMBER(Regressions!N113),ROUND(Regressions!N113, 1), NA())</f>
        <v>#N/A</v>
      </c>
      <c r="N103" s="258">
        <f>IF(ISNUMBER(Regressions!O113),ROUND(Regressions!O113, 1), NA())</f>
        <v>0.1</v>
      </c>
      <c r="O103" s="368" t="e">
        <f>IF(ISNUMBER(Regressions!Q113),ROUND(Regressions!Q113, 1), NA())</f>
        <v>#N/A</v>
      </c>
      <c r="P103" s="366" t="e">
        <f>IF(ISNUMBER(Regressions!R113),ROUND(Regressions!R113, 1), NA())</f>
        <v>#N/A</v>
      </c>
      <c r="Q103" s="236" t="e">
        <f>IF(ISNUMBER(Regressions!S113),ROUND(Regressions!S113, 1), NA())</f>
        <v>#N/A</v>
      </c>
      <c r="R103" s="367" t="e">
        <f>IF(ISNUMBER(Regressions!T113),ROUND(Regressions!T113, 1), NA())</f>
        <v>#N/A</v>
      </c>
      <c r="S103" s="258" t="e">
        <f>IF(ISNUMBER(Regressions!U113),ROUND(Regressions!U113, 1), NA())</f>
        <v>#N/A</v>
      </c>
    </row>
    <row xmlns:x14ac="http://schemas.microsoft.com/office/spreadsheetml/2009/9/ac" r="104" x14ac:dyDescent="0.2">
      <c r="A104" s="363" t="str">
        <f>IF(ISBLANK(Regressions!A114), " ", Regressions!A114)</f>
        <v>State of Palestine</v>
      </c>
      <c r="B104" s="364">
        <f>IF(ISBLANK(Regressions!B114), " ", Regressions!B114)</f>
        <v>2007</v>
      </c>
      <c r="C104" s="369" t="str">
        <f>IF(ISBLANK(Regressions!C114), " ", Regressions!C114)</f>
        <v>Pre-primary</v>
      </c>
      <c r="D104" s="365">
        <f>IF(ISBLANK(Regressions!D114), " ", Regressions!D114)</f>
        <v>227284</v>
      </c>
      <c r="E104" s="235" t="e">
        <f>IF(ISNUMBER(Regressions!E114),ROUND(Regressions!E114, 1), NA())</f>
        <v>#N/A</v>
      </c>
      <c r="F104" s="366" t="e">
        <f>IF(ISNUMBER(Regressions!F114),ROUND(Regressions!F114, 1), NA())</f>
        <v>#N/A</v>
      </c>
      <c r="G104" s="257" t="e">
        <f>IF(ISNUMBER(Regressions!G114),ROUND(Regressions!G114, 1), NA())</f>
        <v>#N/A</v>
      </c>
      <c r="H104" s="367" t="e">
        <f>IF(ISNUMBER(Regressions!H114),ROUND(Regressions!H114, 1), NA())</f>
        <v>#N/A</v>
      </c>
      <c r="I104" s="258" t="e">
        <f>IF(ISNUMBER(Regressions!I114),ROUND(Regressions!I114, 1), NA())</f>
        <v>#N/A</v>
      </c>
      <c r="J104" s="368" t="e">
        <f>IF(ISNUMBER(Regressions!K114),ROUND(Regressions!K114, 1), NA())</f>
        <v>#N/A</v>
      </c>
      <c r="K104" s="366">
        <f>IF(ISNUMBER(Regressions!L114),ROUND(Regressions!L114, 1), NA())</f>
        <v>99.9</v>
      </c>
      <c r="L104" s="259" t="e">
        <f>IF(ISNUMBER(Regressions!M114),ROUND(Regressions!M114, 1), NA())</f>
        <v>#N/A</v>
      </c>
      <c r="M104" s="367" t="e">
        <f>IF(ISNUMBER(Regressions!N114),ROUND(Regressions!N114, 1), NA())</f>
        <v>#N/A</v>
      </c>
      <c r="N104" s="258">
        <f>IF(ISNUMBER(Regressions!O114),ROUND(Regressions!O114, 1), NA())</f>
        <v>0.1</v>
      </c>
      <c r="O104" s="368" t="e">
        <f>IF(ISNUMBER(Regressions!Q114),ROUND(Regressions!Q114, 1), NA())</f>
        <v>#N/A</v>
      </c>
      <c r="P104" s="366" t="e">
        <f>IF(ISNUMBER(Regressions!R114),ROUND(Regressions!R114, 1), NA())</f>
        <v>#N/A</v>
      </c>
      <c r="Q104" s="236" t="e">
        <f>IF(ISNUMBER(Regressions!S114),ROUND(Regressions!S114, 1), NA())</f>
        <v>#N/A</v>
      </c>
      <c r="R104" s="367" t="e">
        <f>IF(ISNUMBER(Regressions!T114),ROUND(Regressions!T114, 1), NA())</f>
        <v>#N/A</v>
      </c>
      <c r="S104" s="258" t="e">
        <f>IF(ISNUMBER(Regressions!U114),ROUND(Regressions!U114, 1), NA())</f>
        <v>#N/A</v>
      </c>
    </row>
    <row xmlns:x14ac="http://schemas.microsoft.com/office/spreadsheetml/2009/9/ac" r="105" x14ac:dyDescent="0.2">
      <c r="A105" s="363" t="str">
        <f>IF(ISBLANK(Regressions!A115), " ", Regressions!A115)</f>
        <v>State of Palestine</v>
      </c>
      <c r="B105" s="364">
        <f>IF(ISBLANK(Regressions!B115), " ", Regressions!B115)</f>
        <v>2008</v>
      </c>
      <c r="C105" s="369" t="str">
        <f>IF(ISBLANK(Regressions!C115), " ", Regressions!C115)</f>
        <v>Pre-primary</v>
      </c>
      <c r="D105" s="365">
        <f>IF(ISBLANK(Regressions!D115), " ", Regressions!D115)</f>
        <v>229033</v>
      </c>
      <c r="E105" s="235" t="e">
        <f>IF(ISNUMBER(Regressions!E115),ROUND(Regressions!E115, 1), NA())</f>
        <v>#N/A</v>
      </c>
      <c r="F105" s="366" t="e">
        <f>IF(ISNUMBER(Regressions!F115),ROUND(Regressions!F115, 1), NA())</f>
        <v>#N/A</v>
      </c>
      <c r="G105" s="257" t="e">
        <f>IF(ISNUMBER(Regressions!G115),ROUND(Regressions!G115, 1), NA())</f>
        <v>#N/A</v>
      </c>
      <c r="H105" s="367" t="e">
        <f>IF(ISNUMBER(Regressions!H115),ROUND(Regressions!H115, 1), NA())</f>
        <v>#N/A</v>
      </c>
      <c r="I105" s="258" t="e">
        <f>IF(ISNUMBER(Regressions!I115),ROUND(Regressions!I115, 1), NA())</f>
        <v>#N/A</v>
      </c>
      <c r="J105" s="368" t="e">
        <f>IF(ISNUMBER(Regressions!K115),ROUND(Regressions!K115, 1), NA())</f>
        <v>#N/A</v>
      </c>
      <c r="K105" s="366">
        <f>IF(ISNUMBER(Regressions!L115),ROUND(Regressions!L115, 1), NA())</f>
        <v>99.9</v>
      </c>
      <c r="L105" s="259" t="e">
        <f>IF(ISNUMBER(Regressions!M115),ROUND(Regressions!M115, 1), NA())</f>
        <v>#N/A</v>
      </c>
      <c r="M105" s="367" t="e">
        <f>IF(ISNUMBER(Regressions!N115),ROUND(Regressions!N115, 1), NA())</f>
        <v>#N/A</v>
      </c>
      <c r="N105" s="258">
        <f>IF(ISNUMBER(Regressions!O115),ROUND(Regressions!O115, 1), NA())</f>
        <v>0.1</v>
      </c>
      <c r="O105" s="368" t="e">
        <f>IF(ISNUMBER(Regressions!Q115),ROUND(Regressions!Q115, 1), NA())</f>
        <v>#N/A</v>
      </c>
      <c r="P105" s="366" t="e">
        <f>IF(ISNUMBER(Regressions!R115),ROUND(Regressions!R115, 1), NA())</f>
        <v>#N/A</v>
      </c>
      <c r="Q105" s="236" t="e">
        <f>IF(ISNUMBER(Regressions!S115),ROUND(Regressions!S115, 1), NA())</f>
        <v>#N/A</v>
      </c>
      <c r="R105" s="367" t="e">
        <f>IF(ISNUMBER(Regressions!T115),ROUND(Regressions!T115, 1), NA())</f>
        <v>#N/A</v>
      </c>
      <c r="S105" s="258" t="e">
        <f>IF(ISNUMBER(Regressions!U115),ROUND(Regressions!U115, 1), NA())</f>
        <v>#N/A</v>
      </c>
    </row>
    <row xmlns:x14ac="http://schemas.microsoft.com/office/spreadsheetml/2009/9/ac" r="106" x14ac:dyDescent="0.2">
      <c r="A106" s="363" t="str">
        <f>IF(ISBLANK(Regressions!A116), " ", Regressions!A116)</f>
        <v>State of Palestine</v>
      </c>
      <c r="B106" s="364">
        <f>IF(ISBLANK(Regressions!B116), " ", Regressions!B116)</f>
        <v>2009</v>
      </c>
      <c r="C106" s="369" t="str">
        <f>IF(ISBLANK(Regressions!C116), " ", Regressions!C116)</f>
        <v>Pre-primary</v>
      </c>
      <c r="D106" s="365">
        <f>IF(ISBLANK(Regressions!D116), " ", Regressions!D116)</f>
        <v>231774</v>
      </c>
      <c r="E106" s="235" t="e">
        <f>IF(ISNUMBER(Regressions!E116),ROUND(Regressions!E116, 1), NA())</f>
        <v>#N/A</v>
      </c>
      <c r="F106" s="366" t="e">
        <f>IF(ISNUMBER(Regressions!F116),ROUND(Regressions!F116, 1), NA())</f>
        <v>#N/A</v>
      </c>
      <c r="G106" s="257" t="e">
        <f>IF(ISNUMBER(Regressions!G116),ROUND(Regressions!G116, 1), NA())</f>
        <v>#N/A</v>
      </c>
      <c r="H106" s="367" t="e">
        <f>IF(ISNUMBER(Regressions!H116),ROUND(Regressions!H116, 1), NA())</f>
        <v>#N/A</v>
      </c>
      <c r="I106" s="258" t="e">
        <f>IF(ISNUMBER(Regressions!I116),ROUND(Regressions!I116, 1), NA())</f>
        <v>#N/A</v>
      </c>
      <c r="J106" s="368" t="e">
        <f>IF(ISNUMBER(Regressions!K116),ROUND(Regressions!K116, 1), NA())</f>
        <v>#N/A</v>
      </c>
      <c r="K106" s="366">
        <f>IF(ISNUMBER(Regressions!L116),ROUND(Regressions!L116, 1), NA())</f>
        <v>99.9</v>
      </c>
      <c r="L106" s="259" t="e">
        <f>IF(ISNUMBER(Regressions!M116),ROUND(Regressions!M116, 1), NA())</f>
        <v>#N/A</v>
      </c>
      <c r="M106" s="367" t="e">
        <f>IF(ISNUMBER(Regressions!N116),ROUND(Regressions!N116, 1), NA())</f>
        <v>#N/A</v>
      </c>
      <c r="N106" s="258">
        <f>IF(ISNUMBER(Regressions!O116),ROUND(Regressions!O116, 1), NA())</f>
        <v>0.1</v>
      </c>
      <c r="O106" s="368" t="e">
        <f>IF(ISNUMBER(Regressions!Q116),ROUND(Regressions!Q116, 1), NA())</f>
        <v>#N/A</v>
      </c>
      <c r="P106" s="366" t="e">
        <f>IF(ISNUMBER(Regressions!R116),ROUND(Regressions!R116, 1), NA())</f>
        <v>#N/A</v>
      </c>
      <c r="Q106" s="236" t="e">
        <f>IF(ISNUMBER(Regressions!S116),ROUND(Regressions!S116, 1), NA())</f>
        <v>#N/A</v>
      </c>
      <c r="R106" s="367" t="e">
        <f>IF(ISNUMBER(Regressions!T116),ROUND(Regressions!T116, 1), NA())</f>
        <v>#N/A</v>
      </c>
      <c r="S106" s="258" t="e">
        <f>IF(ISNUMBER(Regressions!U116),ROUND(Regressions!U116, 1), NA())</f>
        <v>#N/A</v>
      </c>
    </row>
    <row xmlns:x14ac="http://schemas.microsoft.com/office/spreadsheetml/2009/9/ac" r="107" x14ac:dyDescent="0.2">
      <c r="A107" s="363" t="str">
        <f>IF(ISBLANK(Regressions!A117), " ", Regressions!A117)</f>
        <v>State of Palestine</v>
      </c>
      <c r="B107" s="364">
        <f>IF(ISBLANK(Regressions!B117), " ", Regressions!B117)</f>
        <v>2010</v>
      </c>
      <c r="C107" s="369" t="str">
        <f>IF(ISBLANK(Regressions!C117), " ", Regressions!C117)</f>
        <v>Pre-primary</v>
      </c>
      <c r="D107" s="365">
        <f>IF(ISBLANK(Regressions!D117), " ", Regressions!D117)</f>
        <v>235726</v>
      </c>
      <c r="E107" s="235" t="e">
        <f>IF(ISNUMBER(Regressions!E117),ROUND(Regressions!E117, 1), NA())</f>
        <v>#N/A</v>
      </c>
      <c r="F107" s="366" t="e">
        <f>IF(ISNUMBER(Regressions!F117),ROUND(Regressions!F117, 1), NA())</f>
        <v>#N/A</v>
      </c>
      <c r="G107" s="257" t="e">
        <f>IF(ISNUMBER(Regressions!G117),ROUND(Regressions!G117, 1), NA())</f>
        <v>#N/A</v>
      </c>
      <c r="H107" s="367" t="e">
        <f>IF(ISNUMBER(Regressions!H117),ROUND(Regressions!H117, 1), NA())</f>
        <v>#N/A</v>
      </c>
      <c r="I107" s="258" t="e">
        <f>IF(ISNUMBER(Regressions!I117),ROUND(Regressions!I117, 1), NA())</f>
        <v>#N/A</v>
      </c>
      <c r="J107" s="368" t="e">
        <f>IF(ISNUMBER(Regressions!K117),ROUND(Regressions!K117, 1), NA())</f>
        <v>#N/A</v>
      </c>
      <c r="K107" s="366">
        <f>IF(ISNUMBER(Regressions!L117),ROUND(Regressions!L117, 1), NA())</f>
        <v>99.9</v>
      </c>
      <c r="L107" s="259" t="e">
        <f>IF(ISNUMBER(Regressions!M117),ROUND(Regressions!M117, 1), NA())</f>
        <v>#N/A</v>
      </c>
      <c r="M107" s="367" t="e">
        <f>IF(ISNUMBER(Regressions!N117),ROUND(Regressions!N117, 1), NA())</f>
        <v>#N/A</v>
      </c>
      <c r="N107" s="258">
        <f>IF(ISNUMBER(Regressions!O117),ROUND(Regressions!O117, 1), NA())</f>
        <v>0.1</v>
      </c>
      <c r="O107" s="368" t="e">
        <f>IF(ISNUMBER(Regressions!Q117),ROUND(Regressions!Q117, 1), NA())</f>
        <v>#N/A</v>
      </c>
      <c r="P107" s="366" t="e">
        <f>IF(ISNUMBER(Regressions!R117),ROUND(Regressions!R117, 1), NA())</f>
        <v>#N/A</v>
      </c>
      <c r="Q107" s="236" t="e">
        <f>IF(ISNUMBER(Regressions!S117),ROUND(Regressions!S117, 1), NA())</f>
        <v>#N/A</v>
      </c>
      <c r="R107" s="367" t="e">
        <f>IF(ISNUMBER(Regressions!T117),ROUND(Regressions!T117, 1), NA())</f>
        <v>#N/A</v>
      </c>
      <c r="S107" s="258" t="e">
        <f>IF(ISNUMBER(Regressions!U117),ROUND(Regressions!U117, 1), NA())</f>
        <v>#N/A</v>
      </c>
    </row>
    <row xmlns:x14ac="http://schemas.microsoft.com/office/spreadsheetml/2009/9/ac" r="108" x14ac:dyDescent="0.2">
      <c r="A108" s="363" t="str">
        <f>IF(ISBLANK(Regressions!A118), " ", Regressions!A118)</f>
        <v>State of Palestine</v>
      </c>
      <c r="B108" s="364">
        <f>IF(ISBLANK(Regressions!B118), " ", Regressions!B118)</f>
        <v>2011</v>
      </c>
      <c r="C108" s="369" t="str">
        <f>IF(ISBLANK(Regressions!C118), " ", Regressions!C118)</f>
        <v>Pre-primary</v>
      </c>
      <c r="D108" s="365">
        <f>IF(ISBLANK(Regressions!D118), " ", Regressions!D118)</f>
        <v>238729</v>
      </c>
      <c r="E108" s="235" t="e">
        <f>IF(ISNUMBER(Regressions!E118),ROUND(Regressions!E118, 1), NA())</f>
        <v>#N/A</v>
      </c>
      <c r="F108" s="366" t="e">
        <f>IF(ISNUMBER(Regressions!F118),ROUND(Regressions!F118, 1), NA())</f>
        <v>#N/A</v>
      </c>
      <c r="G108" s="257" t="e">
        <f>IF(ISNUMBER(Regressions!G118),ROUND(Regressions!G118, 1), NA())</f>
        <v>#N/A</v>
      </c>
      <c r="H108" s="367" t="e">
        <f>IF(ISNUMBER(Regressions!H118),ROUND(Regressions!H118, 1), NA())</f>
        <v>#N/A</v>
      </c>
      <c r="I108" s="258" t="e">
        <f>IF(ISNUMBER(Regressions!I118),ROUND(Regressions!I118, 1), NA())</f>
        <v>#N/A</v>
      </c>
      <c r="J108" s="368" t="e">
        <f>IF(ISNUMBER(Regressions!K118),ROUND(Regressions!K118, 1), NA())</f>
        <v>#N/A</v>
      </c>
      <c r="K108" s="366">
        <f>IF(ISNUMBER(Regressions!L118),ROUND(Regressions!L118, 1), NA())</f>
        <v>99.9</v>
      </c>
      <c r="L108" s="259" t="e">
        <f>IF(ISNUMBER(Regressions!M118),ROUND(Regressions!M118, 1), NA())</f>
        <v>#N/A</v>
      </c>
      <c r="M108" s="367" t="e">
        <f>IF(ISNUMBER(Regressions!N118),ROUND(Regressions!N118, 1), NA())</f>
        <v>#N/A</v>
      </c>
      <c r="N108" s="258">
        <f>IF(ISNUMBER(Regressions!O118),ROUND(Regressions!O118, 1), NA())</f>
        <v>0.1</v>
      </c>
      <c r="O108" s="368" t="e">
        <f>IF(ISNUMBER(Regressions!Q118),ROUND(Regressions!Q118, 1), NA())</f>
        <v>#N/A</v>
      </c>
      <c r="P108" s="366" t="e">
        <f>IF(ISNUMBER(Regressions!R118),ROUND(Regressions!R118, 1), NA())</f>
        <v>#N/A</v>
      </c>
      <c r="Q108" s="236" t="e">
        <f>IF(ISNUMBER(Regressions!S118),ROUND(Regressions!S118, 1), NA())</f>
        <v>#N/A</v>
      </c>
      <c r="R108" s="367" t="e">
        <f>IF(ISNUMBER(Regressions!T118),ROUND(Regressions!T118, 1), NA())</f>
        <v>#N/A</v>
      </c>
      <c r="S108" s="258" t="e">
        <f>IF(ISNUMBER(Regressions!U118),ROUND(Regressions!U118, 1), NA())</f>
        <v>#N/A</v>
      </c>
    </row>
    <row xmlns:x14ac="http://schemas.microsoft.com/office/spreadsheetml/2009/9/ac" r="109" x14ac:dyDescent="0.2">
      <c r="A109" s="363" t="str">
        <f>IF(ISBLANK(Regressions!A119), " ", Regressions!A119)</f>
        <v>State of Palestine</v>
      </c>
      <c r="B109" s="364">
        <f>IF(ISBLANK(Regressions!B119), " ", Regressions!B119)</f>
        <v>2012</v>
      </c>
      <c r="C109" s="369" t="str">
        <f>IF(ISBLANK(Regressions!C119), " ", Regressions!C119)</f>
        <v>Pre-primary</v>
      </c>
      <c r="D109" s="365">
        <f>IF(ISBLANK(Regressions!D119), " ", Regressions!D119)</f>
        <v>240486</v>
      </c>
      <c r="E109" s="235" t="e">
        <f>IF(ISNUMBER(Regressions!E119),ROUND(Regressions!E119, 1), NA())</f>
        <v>#N/A</v>
      </c>
      <c r="F109" s="366">
        <f>IF(ISNUMBER(Regressions!F119),ROUND(Regressions!F119, 1), NA())</f>
        <v>97.6</v>
      </c>
      <c r="G109" s="257" t="e">
        <f>IF(ISNUMBER(Regressions!G119),ROUND(Regressions!G119, 1), NA())</f>
        <v>#N/A</v>
      </c>
      <c r="H109" s="367" t="e">
        <f>IF(ISNUMBER(Regressions!H119),ROUND(Regressions!H119, 1), NA())</f>
        <v>#N/A</v>
      </c>
      <c r="I109" s="258">
        <f>IF(ISNUMBER(Regressions!I119),ROUND(Regressions!I119, 1), NA())</f>
        <v>2.4</v>
      </c>
      <c r="J109" s="368" t="e">
        <f>IF(ISNUMBER(Regressions!K119),ROUND(Regressions!K119, 1), NA())</f>
        <v>#N/A</v>
      </c>
      <c r="K109" s="366">
        <f>IF(ISNUMBER(Regressions!L119),ROUND(Regressions!L119, 1), NA())</f>
        <v>99.9</v>
      </c>
      <c r="L109" s="259" t="e">
        <f>IF(ISNUMBER(Regressions!M119),ROUND(Regressions!M119, 1), NA())</f>
        <v>#N/A</v>
      </c>
      <c r="M109" s="367" t="e">
        <f>IF(ISNUMBER(Regressions!N119),ROUND(Regressions!N119, 1), NA())</f>
        <v>#N/A</v>
      </c>
      <c r="N109" s="258">
        <f>IF(ISNUMBER(Regressions!O119),ROUND(Regressions!O119, 1), NA())</f>
        <v>0.1</v>
      </c>
      <c r="O109" s="368" t="e">
        <f>IF(ISNUMBER(Regressions!Q119),ROUND(Regressions!Q119, 1), NA())</f>
        <v>#N/A</v>
      </c>
      <c r="P109" s="366" t="e">
        <f>IF(ISNUMBER(Regressions!R119),ROUND(Regressions!R119, 1), NA())</f>
        <v>#N/A</v>
      </c>
      <c r="Q109" s="236" t="e">
        <f>IF(ISNUMBER(Regressions!S119),ROUND(Regressions!S119, 1), NA())</f>
        <v>#N/A</v>
      </c>
      <c r="R109" s="367" t="e">
        <f>IF(ISNUMBER(Regressions!T119),ROUND(Regressions!T119, 1), NA())</f>
        <v>#N/A</v>
      </c>
      <c r="S109" s="258" t="e">
        <f>IF(ISNUMBER(Regressions!U119),ROUND(Regressions!U119, 1), NA())</f>
        <v>#N/A</v>
      </c>
    </row>
    <row xmlns:x14ac="http://schemas.microsoft.com/office/spreadsheetml/2009/9/ac" r="110" x14ac:dyDescent="0.2">
      <c r="A110" s="363" t="str">
        <f>IF(ISBLANK(Regressions!A120), " ", Regressions!A120)</f>
        <v>State of Palestine</v>
      </c>
      <c r="B110" s="364">
        <f>IF(ISBLANK(Regressions!B120), " ", Regressions!B120)</f>
        <v>2013</v>
      </c>
      <c r="C110" s="369" t="str">
        <f>IF(ISBLANK(Regressions!C120), " ", Regressions!C120)</f>
        <v>Pre-primary</v>
      </c>
      <c r="D110" s="365">
        <f>IF(ISBLANK(Regressions!D120), " ", Regressions!D120)</f>
        <v>243438</v>
      </c>
      <c r="E110" s="235" t="e">
        <f>IF(ISNUMBER(Regressions!E120),ROUND(Regressions!E120, 1), NA())</f>
        <v>#N/A</v>
      </c>
      <c r="F110" s="366">
        <f>IF(ISNUMBER(Regressions!F120),ROUND(Regressions!F120, 1), NA())</f>
        <v>97.6</v>
      </c>
      <c r="G110" s="257" t="e">
        <f>IF(ISNUMBER(Regressions!G120),ROUND(Regressions!G120, 1), NA())</f>
        <v>#N/A</v>
      </c>
      <c r="H110" s="367" t="e">
        <f>IF(ISNUMBER(Regressions!H120),ROUND(Regressions!H120, 1), NA())</f>
        <v>#N/A</v>
      </c>
      <c r="I110" s="258">
        <f>IF(ISNUMBER(Regressions!I120),ROUND(Regressions!I120, 1), NA())</f>
        <v>2.4</v>
      </c>
      <c r="J110" s="368" t="e">
        <f>IF(ISNUMBER(Regressions!K120),ROUND(Regressions!K120, 1), NA())</f>
        <v>#N/A</v>
      </c>
      <c r="K110" s="366">
        <f>IF(ISNUMBER(Regressions!L120),ROUND(Regressions!L120, 1), NA())</f>
        <v>99.9</v>
      </c>
      <c r="L110" s="259" t="e">
        <f>IF(ISNUMBER(Regressions!M120),ROUND(Regressions!M120, 1), NA())</f>
        <v>#N/A</v>
      </c>
      <c r="M110" s="367" t="e">
        <f>IF(ISNUMBER(Regressions!N120),ROUND(Regressions!N120, 1), NA())</f>
        <v>#N/A</v>
      </c>
      <c r="N110" s="258">
        <f>IF(ISNUMBER(Regressions!O120),ROUND(Regressions!O120, 1), NA())</f>
        <v>0.1</v>
      </c>
      <c r="O110" s="368" t="e">
        <f>IF(ISNUMBER(Regressions!Q120),ROUND(Regressions!Q120, 1), NA())</f>
        <v>#N/A</v>
      </c>
      <c r="P110" s="366" t="e">
        <f>IF(ISNUMBER(Regressions!R120),ROUND(Regressions!R120, 1), NA())</f>
        <v>#N/A</v>
      </c>
      <c r="Q110" s="236" t="e">
        <f>IF(ISNUMBER(Regressions!S120),ROUND(Regressions!S120, 1), NA())</f>
        <v>#N/A</v>
      </c>
      <c r="R110" s="367" t="e">
        <f>IF(ISNUMBER(Regressions!T120),ROUND(Regressions!T120, 1), NA())</f>
        <v>#N/A</v>
      </c>
      <c r="S110" s="258" t="e">
        <f>IF(ISNUMBER(Regressions!U120),ROUND(Regressions!U120, 1), NA())</f>
        <v>#N/A</v>
      </c>
    </row>
    <row xmlns:x14ac="http://schemas.microsoft.com/office/spreadsheetml/2009/9/ac" r="111" x14ac:dyDescent="0.2">
      <c r="A111" s="363" t="str">
        <f>IF(ISBLANK(Regressions!A121), " ", Regressions!A121)</f>
        <v>State of Palestine</v>
      </c>
      <c r="B111" s="364">
        <f>IF(ISBLANK(Regressions!B121), " ", Regressions!B121)</f>
        <v>2014</v>
      </c>
      <c r="C111" s="369" t="str">
        <f>IF(ISBLANK(Regressions!C121), " ", Regressions!C121)</f>
        <v>Pre-primary</v>
      </c>
      <c r="D111" s="365">
        <f>IF(ISBLANK(Regressions!D121), " ", Regressions!D121)</f>
        <v>248748</v>
      </c>
      <c r="E111" s="235" t="e">
        <f>IF(ISNUMBER(Regressions!E121),ROUND(Regressions!E121, 1), NA())</f>
        <v>#N/A</v>
      </c>
      <c r="F111" s="366">
        <f>IF(ISNUMBER(Regressions!F121),ROUND(Regressions!F121, 1), NA())</f>
        <v>97.6</v>
      </c>
      <c r="G111" s="257" t="e">
        <f>IF(ISNUMBER(Regressions!G121),ROUND(Regressions!G121, 1), NA())</f>
        <v>#N/A</v>
      </c>
      <c r="H111" s="367" t="e">
        <f>IF(ISNUMBER(Regressions!H121),ROUND(Regressions!H121, 1), NA())</f>
        <v>#N/A</v>
      </c>
      <c r="I111" s="258">
        <f>IF(ISNUMBER(Regressions!I121),ROUND(Regressions!I121, 1), NA())</f>
        <v>2.4</v>
      </c>
      <c r="J111" s="368" t="e">
        <f>IF(ISNUMBER(Regressions!K121),ROUND(Regressions!K121, 1), NA())</f>
        <v>#N/A</v>
      </c>
      <c r="K111" s="366">
        <f>IF(ISNUMBER(Regressions!L121),ROUND(Regressions!L121, 1), NA())</f>
        <v>99.9</v>
      </c>
      <c r="L111" s="259" t="e">
        <f>IF(ISNUMBER(Regressions!M121),ROUND(Regressions!M121, 1), NA())</f>
        <v>#N/A</v>
      </c>
      <c r="M111" s="367" t="e">
        <f>IF(ISNUMBER(Regressions!N121),ROUND(Regressions!N121, 1), NA())</f>
        <v>#N/A</v>
      </c>
      <c r="N111" s="258">
        <f>IF(ISNUMBER(Regressions!O121),ROUND(Regressions!O121, 1), NA())</f>
        <v>0.1</v>
      </c>
      <c r="O111" s="368" t="e">
        <f>IF(ISNUMBER(Regressions!Q121),ROUND(Regressions!Q121, 1), NA())</f>
        <v>#N/A</v>
      </c>
      <c r="P111" s="366" t="e">
        <f>IF(ISNUMBER(Regressions!R121),ROUND(Regressions!R121, 1), NA())</f>
        <v>#N/A</v>
      </c>
      <c r="Q111" s="236" t="e">
        <f>IF(ISNUMBER(Regressions!S121),ROUND(Regressions!S121, 1), NA())</f>
        <v>#N/A</v>
      </c>
      <c r="R111" s="367" t="e">
        <f>IF(ISNUMBER(Regressions!T121),ROUND(Regressions!T121, 1), NA())</f>
        <v>#N/A</v>
      </c>
      <c r="S111" s="258" t="e">
        <f>IF(ISNUMBER(Regressions!U121),ROUND(Regressions!U121, 1), NA())</f>
        <v>#N/A</v>
      </c>
    </row>
    <row xmlns:x14ac="http://schemas.microsoft.com/office/spreadsheetml/2009/9/ac" r="112" x14ac:dyDescent="0.2">
      <c r="A112" s="363" t="str">
        <f>IF(ISBLANK(Regressions!A122), " ", Regressions!A122)</f>
        <v>State of Palestine</v>
      </c>
      <c r="B112" s="364">
        <f>IF(ISBLANK(Regressions!B122), " ", Regressions!B122)</f>
        <v>2015</v>
      </c>
      <c r="C112" s="369" t="str">
        <f>IF(ISBLANK(Regressions!C122), " ", Regressions!C122)</f>
        <v>Pre-primary</v>
      </c>
      <c r="D112" s="365">
        <f>IF(ISBLANK(Regressions!D122), " ", Regressions!D122)</f>
        <v>255990</v>
      </c>
      <c r="E112" s="235" t="e">
        <f>IF(ISNUMBER(Regressions!E122),ROUND(Regressions!E122, 1), NA())</f>
        <v>#N/A</v>
      </c>
      <c r="F112" s="366">
        <f>IF(ISNUMBER(Regressions!F122),ROUND(Regressions!F122, 1), NA())</f>
        <v>97.6</v>
      </c>
      <c r="G112" s="257" t="e">
        <f>IF(ISNUMBER(Regressions!G122),ROUND(Regressions!G122, 1), NA())</f>
        <v>#N/A</v>
      </c>
      <c r="H112" s="367" t="e">
        <f>IF(ISNUMBER(Regressions!H122),ROUND(Regressions!H122, 1), NA())</f>
        <v>#N/A</v>
      </c>
      <c r="I112" s="258">
        <f>IF(ISNUMBER(Regressions!I122),ROUND(Regressions!I122, 1), NA())</f>
        <v>2.4</v>
      </c>
      <c r="J112" s="368" t="e">
        <f>IF(ISNUMBER(Regressions!K122),ROUND(Regressions!K122, 1), NA())</f>
        <v>#N/A</v>
      </c>
      <c r="K112" s="366">
        <f>IF(ISNUMBER(Regressions!L122),ROUND(Regressions!L122, 1), NA())</f>
        <v>99.9</v>
      </c>
      <c r="L112" s="259" t="e">
        <f>IF(ISNUMBER(Regressions!M122),ROUND(Regressions!M122, 1), NA())</f>
        <v>#N/A</v>
      </c>
      <c r="M112" s="367" t="e">
        <f>IF(ISNUMBER(Regressions!N122),ROUND(Regressions!N122, 1), NA())</f>
        <v>#N/A</v>
      </c>
      <c r="N112" s="258">
        <f>IF(ISNUMBER(Regressions!O122),ROUND(Regressions!O122, 1), NA())</f>
        <v>0.1</v>
      </c>
      <c r="O112" s="368" t="e">
        <f>IF(ISNUMBER(Regressions!Q122),ROUND(Regressions!Q122, 1), NA())</f>
        <v>#N/A</v>
      </c>
      <c r="P112" s="366" t="e">
        <f>IF(ISNUMBER(Regressions!R122),ROUND(Regressions!R122, 1), NA())</f>
        <v>#N/A</v>
      </c>
      <c r="Q112" s="236" t="e">
        <f>IF(ISNUMBER(Regressions!S122),ROUND(Regressions!S122, 1), NA())</f>
        <v>#N/A</v>
      </c>
      <c r="R112" s="367" t="e">
        <f>IF(ISNUMBER(Regressions!T122),ROUND(Regressions!T122, 1), NA())</f>
        <v>#N/A</v>
      </c>
      <c r="S112" s="258" t="e">
        <f>IF(ISNUMBER(Regressions!U122),ROUND(Regressions!U122, 1), NA())</f>
        <v>#N/A</v>
      </c>
    </row>
    <row xmlns:x14ac="http://schemas.microsoft.com/office/spreadsheetml/2009/9/ac" r="113" x14ac:dyDescent="0.2">
      <c r="A113" s="363" t="str">
        <f>IF(ISBLANK(Regressions!A123), " ", Regressions!A123)</f>
        <v>State of Palestine</v>
      </c>
      <c r="B113" s="364">
        <f>IF(ISBLANK(Regressions!B123), " ", Regressions!B123)</f>
        <v>2016</v>
      </c>
      <c r="C113" s="369" t="str">
        <f>IF(ISBLANK(Regressions!C123), " ", Regressions!C123)</f>
        <v>Pre-primary</v>
      </c>
      <c r="D113" s="365">
        <f>IF(ISBLANK(Regressions!D123), " ", Regressions!D123)</f>
        <v>262363</v>
      </c>
      <c r="E113" s="235" t="e">
        <f>IF(ISNUMBER(Regressions!E123),ROUND(Regressions!E123, 1), NA())</f>
        <v>#N/A</v>
      </c>
      <c r="F113" s="366">
        <f>IF(ISNUMBER(Regressions!F123),ROUND(Regressions!F123, 1), NA())</f>
        <v>97.6</v>
      </c>
      <c r="G113" s="257" t="e">
        <f>IF(ISNUMBER(Regressions!G123),ROUND(Regressions!G123, 1), NA())</f>
        <v>#N/A</v>
      </c>
      <c r="H113" s="367" t="e">
        <f>IF(ISNUMBER(Regressions!H123),ROUND(Regressions!H123, 1), NA())</f>
        <v>#N/A</v>
      </c>
      <c r="I113" s="258">
        <f>IF(ISNUMBER(Regressions!I123),ROUND(Regressions!I123, 1), NA())</f>
        <v>2.4</v>
      </c>
      <c r="J113" s="368" t="e">
        <f>IF(ISNUMBER(Regressions!K123),ROUND(Regressions!K123, 1), NA())</f>
        <v>#N/A</v>
      </c>
      <c r="K113" s="366">
        <f>IF(ISNUMBER(Regressions!L123),ROUND(Regressions!L123, 1), NA())</f>
        <v>99.9</v>
      </c>
      <c r="L113" s="259" t="e">
        <f>IF(ISNUMBER(Regressions!M123),ROUND(Regressions!M123, 1), NA())</f>
        <v>#N/A</v>
      </c>
      <c r="M113" s="367" t="e">
        <f>IF(ISNUMBER(Regressions!N123),ROUND(Regressions!N123, 1), NA())</f>
        <v>#N/A</v>
      </c>
      <c r="N113" s="258">
        <f>IF(ISNUMBER(Regressions!O123),ROUND(Regressions!O123, 1), NA())</f>
        <v>0.1</v>
      </c>
      <c r="O113" s="368" t="e">
        <f>IF(ISNUMBER(Regressions!Q123),ROUND(Regressions!Q123, 1), NA())</f>
        <v>#N/A</v>
      </c>
      <c r="P113" s="366" t="e">
        <f>IF(ISNUMBER(Regressions!R123),ROUND(Regressions!R123, 1), NA())</f>
        <v>#N/A</v>
      </c>
      <c r="Q113" s="236" t="e">
        <f>IF(ISNUMBER(Regressions!S123),ROUND(Regressions!S123, 1), NA())</f>
        <v>#N/A</v>
      </c>
      <c r="R113" s="367" t="e">
        <f>IF(ISNUMBER(Regressions!T123),ROUND(Regressions!T123, 1), NA())</f>
        <v>#N/A</v>
      </c>
      <c r="S113" s="258" t="e">
        <f>IF(ISNUMBER(Regressions!U123),ROUND(Regressions!U123, 1), NA())</f>
        <v>#N/A</v>
      </c>
    </row>
    <row xmlns:x14ac="http://schemas.microsoft.com/office/spreadsheetml/2009/9/ac" r="114" x14ac:dyDescent="0.2">
      <c r="A114" s="363" t="str">
        <f>IF(ISBLANK(Regressions!A124), " ", Regressions!A124)</f>
        <v>State of Palestine</v>
      </c>
      <c r="B114" s="364">
        <f>IF(ISBLANK(Regressions!B124), " ", Regressions!B124)</f>
        <v>2017</v>
      </c>
      <c r="C114" s="369" t="str">
        <f>IF(ISBLANK(Regressions!C124), " ", Regressions!C124)</f>
        <v>Pre-primary</v>
      </c>
      <c r="D114" s="365">
        <f>IF(ISBLANK(Regressions!D124), " ", Regressions!D124)</f>
        <v>265499</v>
      </c>
      <c r="E114" s="235" t="e">
        <f>IF(ISNUMBER(Regressions!E124),ROUND(Regressions!E124, 1), NA())</f>
        <v>#N/A</v>
      </c>
      <c r="F114" s="366">
        <f>IF(ISNUMBER(Regressions!F124),ROUND(Regressions!F124, 1), NA())</f>
        <v>97.6</v>
      </c>
      <c r="G114" s="257" t="e">
        <f>IF(ISNUMBER(Regressions!G124),ROUND(Regressions!G124, 1), NA())</f>
        <v>#N/A</v>
      </c>
      <c r="H114" s="367" t="e">
        <f>IF(ISNUMBER(Regressions!H124),ROUND(Regressions!H124, 1), NA())</f>
        <v>#N/A</v>
      </c>
      <c r="I114" s="258">
        <f>IF(ISNUMBER(Regressions!I124),ROUND(Regressions!I124, 1), NA())</f>
        <v>2.4</v>
      </c>
      <c r="J114" s="368" t="e">
        <f>IF(ISNUMBER(Regressions!K124),ROUND(Regressions!K124, 1), NA())</f>
        <v>#N/A</v>
      </c>
      <c r="K114" s="366">
        <f>IF(ISNUMBER(Regressions!L124),ROUND(Regressions!L124, 1), NA())</f>
        <v>99.9</v>
      </c>
      <c r="L114" s="259" t="e">
        <f>IF(ISNUMBER(Regressions!M124),ROUND(Regressions!M124, 1), NA())</f>
        <v>#N/A</v>
      </c>
      <c r="M114" s="367" t="e">
        <f>IF(ISNUMBER(Regressions!N124),ROUND(Regressions!N124, 1), NA())</f>
        <v>#N/A</v>
      </c>
      <c r="N114" s="258">
        <f>IF(ISNUMBER(Regressions!O124),ROUND(Regressions!O124, 1), NA())</f>
        <v>0.1</v>
      </c>
      <c r="O114" s="368" t="e">
        <f>IF(ISNUMBER(Regressions!Q124),ROUND(Regressions!Q124, 1), NA())</f>
        <v>#N/A</v>
      </c>
      <c r="P114" s="366" t="e">
        <f>IF(ISNUMBER(Regressions!R124),ROUND(Regressions!R124, 1), NA())</f>
        <v>#N/A</v>
      </c>
      <c r="Q114" s="236" t="e">
        <f>IF(ISNUMBER(Regressions!S124),ROUND(Regressions!S124, 1), NA())</f>
        <v>#N/A</v>
      </c>
      <c r="R114" s="367" t="e">
        <f>IF(ISNUMBER(Regressions!T124),ROUND(Regressions!T124, 1), NA())</f>
        <v>#N/A</v>
      </c>
      <c r="S114" s="258" t="e">
        <f>IF(ISNUMBER(Regressions!U124),ROUND(Regressions!U124, 1), NA())</f>
        <v>#N/A</v>
      </c>
    </row>
    <row xmlns:x14ac="http://schemas.microsoft.com/office/spreadsheetml/2009/9/ac" r="115" x14ac:dyDescent="0.2">
      <c r="A115" s="363" t="str">
        <f>IF(ISBLANK(Regressions!A125), " ", Regressions!A125)</f>
        <v>State of Palestine</v>
      </c>
      <c r="B115" s="364">
        <f>IF(ISBLANK(Regressions!B125), " ", Regressions!B125)</f>
        <v>2018</v>
      </c>
      <c r="C115" s="369" t="str">
        <f>IF(ISBLANK(Regressions!C125), " ", Regressions!C125)</f>
        <v>Pre-primary</v>
      </c>
      <c r="D115" s="365">
        <f>IF(ISBLANK(Regressions!D125), " ", Regressions!D125)</f>
        <v>269011</v>
      </c>
      <c r="E115" s="235" t="e">
        <f>IF(ISNUMBER(Regressions!E125),ROUND(Regressions!E125, 1), NA())</f>
        <v>#N/A</v>
      </c>
      <c r="F115" s="366">
        <f>IF(ISNUMBER(Regressions!F125),ROUND(Regressions!F125, 1), NA())</f>
        <v>97.6</v>
      </c>
      <c r="G115" s="257" t="e">
        <f>IF(ISNUMBER(Regressions!G125),ROUND(Regressions!G125, 1), NA())</f>
        <v>#N/A</v>
      </c>
      <c r="H115" s="367" t="e">
        <f>IF(ISNUMBER(Regressions!H125),ROUND(Regressions!H125, 1), NA())</f>
        <v>#N/A</v>
      </c>
      <c r="I115" s="258">
        <f>IF(ISNUMBER(Regressions!I125),ROUND(Regressions!I125, 1), NA())</f>
        <v>2.4</v>
      </c>
      <c r="J115" s="368" t="e">
        <f>IF(ISNUMBER(Regressions!K125),ROUND(Regressions!K125, 1), NA())</f>
        <v>#N/A</v>
      </c>
      <c r="K115" s="366">
        <f>IF(ISNUMBER(Regressions!L125),ROUND(Regressions!L125, 1), NA())</f>
        <v>99.9</v>
      </c>
      <c r="L115" s="259" t="e">
        <f>IF(ISNUMBER(Regressions!M125),ROUND(Regressions!M125, 1), NA())</f>
        <v>#N/A</v>
      </c>
      <c r="M115" s="367" t="e">
        <f>IF(ISNUMBER(Regressions!N125),ROUND(Regressions!N125, 1), NA())</f>
        <v>#N/A</v>
      </c>
      <c r="N115" s="258">
        <f>IF(ISNUMBER(Regressions!O125),ROUND(Regressions!O125, 1), NA())</f>
        <v>0.1</v>
      </c>
      <c r="O115" s="368" t="e">
        <f>IF(ISNUMBER(Regressions!Q125),ROUND(Regressions!Q125, 1), NA())</f>
        <v>#N/A</v>
      </c>
      <c r="P115" s="366" t="e">
        <f>IF(ISNUMBER(Regressions!R125),ROUND(Regressions!R125, 1), NA())</f>
        <v>#N/A</v>
      </c>
      <c r="Q115" s="236" t="e">
        <f>IF(ISNUMBER(Regressions!S125),ROUND(Regressions!S125, 1), NA())</f>
        <v>#N/A</v>
      </c>
      <c r="R115" s="367" t="e">
        <f>IF(ISNUMBER(Regressions!T125),ROUND(Regressions!T125, 1), NA())</f>
        <v>#N/A</v>
      </c>
      <c r="S115" s="258" t="e">
        <f>IF(ISNUMBER(Regressions!U125),ROUND(Regressions!U125, 1), NA())</f>
        <v>#N/A</v>
      </c>
    </row>
    <row xmlns:x14ac="http://schemas.microsoft.com/office/spreadsheetml/2009/9/ac" r="116" x14ac:dyDescent="0.2">
      <c r="A116" s="363" t="str">
        <f>IF(ISBLANK(Regressions!A126), " ", Regressions!A126)</f>
        <v>State of Palestine</v>
      </c>
      <c r="B116" s="364">
        <f>IF(ISBLANK(Regressions!B126), " ", Regressions!B126)</f>
        <v>2019</v>
      </c>
      <c r="C116" s="369" t="str">
        <f>IF(ISBLANK(Regressions!C126), " ", Regressions!C126)</f>
        <v>Pre-primary</v>
      </c>
      <c r="D116" s="365">
        <f>IF(ISBLANK(Regressions!D126), " ", Regressions!D126)</f>
        <v>274066</v>
      </c>
      <c r="E116" s="235" t="e">
        <f>IF(ISNUMBER(Regressions!E126),ROUND(Regressions!E126, 1), NA())</f>
        <v>#N/A</v>
      </c>
      <c r="F116" s="366">
        <f>IF(ISNUMBER(Regressions!F126),ROUND(Regressions!F126, 1), NA())</f>
        <v>97.6</v>
      </c>
      <c r="G116" s="257" t="e">
        <f>IF(ISNUMBER(Regressions!G126),ROUND(Regressions!G126, 1), NA())</f>
        <v>#N/A</v>
      </c>
      <c r="H116" s="367" t="e">
        <f>IF(ISNUMBER(Regressions!H126),ROUND(Regressions!H126, 1), NA())</f>
        <v>#N/A</v>
      </c>
      <c r="I116" s="258">
        <f>IF(ISNUMBER(Regressions!I126),ROUND(Regressions!I126, 1), NA())</f>
        <v>2.4</v>
      </c>
      <c r="J116" s="368" t="e">
        <f>IF(ISNUMBER(Regressions!K126),ROUND(Regressions!K126, 1), NA())</f>
        <v>#N/A</v>
      </c>
      <c r="K116" s="366">
        <f>IF(ISNUMBER(Regressions!L126),ROUND(Regressions!L126, 1), NA())</f>
        <v>99.9</v>
      </c>
      <c r="L116" s="259" t="e">
        <f>IF(ISNUMBER(Regressions!M126),ROUND(Regressions!M126, 1), NA())</f>
        <v>#N/A</v>
      </c>
      <c r="M116" s="367" t="e">
        <f>IF(ISNUMBER(Regressions!N126),ROUND(Regressions!N126, 1), NA())</f>
        <v>#N/A</v>
      </c>
      <c r="N116" s="258">
        <f>IF(ISNUMBER(Regressions!O126),ROUND(Regressions!O126, 1), NA())</f>
        <v>0.1</v>
      </c>
      <c r="O116" s="368" t="e">
        <f>IF(ISNUMBER(Regressions!Q126),ROUND(Regressions!Q126, 1), NA())</f>
        <v>#N/A</v>
      </c>
      <c r="P116" s="366" t="e">
        <f>IF(ISNUMBER(Regressions!R126),ROUND(Regressions!R126, 1), NA())</f>
        <v>#N/A</v>
      </c>
      <c r="Q116" s="236" t="e">
        <f>IF(ISNUMBER(Regressions!S126),ROUND(Regressions!S126, 1), NA())</f>
        <v>#N/A</v>
      </c>
      <c r="R116" s="367" t="e">
        <f>IF(ISNUMBER(Regressions!T126),ROUND(Regressions!T126, 1), NA())</f>
        <v>#N/A</v>
      </c>
      <c r="S116" s="258" t="e">
        <f>IF(ISNUMBER(Regressions!U126),ROUND(Regressions!U126, 1), NA())</f>
        <v>#N/A</v>
      </c>
    </row>
    <row xmlns:x14ac="http://schemas.microsoft.com/office/spreadsheetml/2009/9/ac" r="117" x14ac:dyDescent="0.2">
      <c r="A117" s="363" t="str">
        <f>IF(ISBLANK(Regressions!A127), " ", Regressions!A127)</f>
        <v>State of Palestine</v>
      </c>
      <c r="B117" s="364">
        <f>IF(ISBLANK(Regressions!B127), " ", Regressions!B127)</f>
        <v>2020</v>
      </c>
      <c r="C117" s="369" t="str">
        <f>IF(ISBLANK(Regressions!C127), " ", Regressions!C127)</f>
        <v>Pre-primary</v>
      </c>
      <c r="D117" s="365">
        <f>IF(ISBLANK(Regressions!D127), " ", Regressions!D127)</f>
        <v>281753</v>
      </c>
      <c r="E117" s="235" t="e">
        <f>IF(ISNUMBER(Regressions!E127),ROUND(Regressions!E127, 1), NA())</f>
        <v>#N/A</v>
      </c>
      <c r="F117" s="366">
        <f>IF(ISNUMBER(Regressions!F127),ROUND(Regressions!F127, 1), NA())</f>
        <v>97.6</v>
      </c>
      <c r="G117" s="257" t="e">
        <f>IF(ISNUMBER(Regressions!G127),ROUND(Regressions!G127, 1), NA())</f>
        <v>#N/A</v>
      </c>
      <c r="H117" s="367" t="e">
        <f>IF(ISNUMBER(Regressions!H127),ROUND(Regressions!H127, 1), NA())</f>
        <v>#N/A</v>
      </c>
      <c r="I117" s="258">
        <f>IF(ISNUMBER(Regressions!I127),ROUND(Regressions!I127, 1), NA())</f>
        <v>2.4</v>
      </c>
      <c r="J117" s="368" t="e">
        <f>IF(ISNUMBER(Regressions!K127),ROUND(Regressions!K127, 1), NA())</f>
        <v>#N/A</v>
      </c>
      <c r="K117" s="366">
        <f>IF(ISNUMBER(Regressions!L127),ROUND(Regressions!L127, 1), NA())</f>
        <v>99.9</v>
      </c>
      <c r="L117" s="259" t="e">
        <f>IF(ISNUMBER(Regressions!M127),ROUND(Regressions!M127, 1), NA())</f>
        <v>#N/A</v>
      </c>
      <c r="M117" s="367" t="e">
        <f>IF(ISNUMBER(Regressions!N127),ROUND(Regressions!N127, 1), NA())</f>
        <v>#N/A</v>
      </c>
      <c r="N117" s="258">
        <f>IF(ISNUMBER(Regressions!O127),ROUND(Regressions!O127, 1), NA())</f>
        <v>0.1</v>
      </c>
      <c r="O117" s="368" t="e">
        <f>IF(ISNUMBER(Regressions!Q127),ROUND(Regressions!Q127, 1), NA())</f>
        <v>#N/A</v>
      </c>
      <c r="P117" s="366" t="e">
        <f>IF(ISNUMBER(Regressions!R127),ROUND(Regressions!R127, 1), NA())</f>
        <v>#N/A</v>
      </c>
      <c r="Q117" s="236" t="e">
        <f>IF(ISNUMBER(Regressions!S127),ROUND(Regressions!S127, 1), NA())</f>
        <v>#N/A</v>
      </c>
      <c r="R117" s="367" t="e">
        <f>IF(ISNUMBER(Regressions!T127),ROUND(Regressions!T127, 1), NA())</f>
        <v>#N/A</v>
      </c>
      <c r="S117" s="258" t="e">
        <f>IF(ISNUMBER(Regressions!U127),ROUND(Regressions!U127, 1), NA())</f>
        <v>#N/A</v>
      </c>
    </row>
    <row xmlns:x14ac="http://schemas.microsoft.com/office/spreadsheetml/2009/9/ac" r="118" x14ac:dyDescent="0.2">
      <c r="A118" s="432" t="str">
        <f>IF(ISBLANK(Regressions!A128), " ", Regressions!A128)</f>
        <v>State of Palestine</v>
      </c>
      <c r="B118" s="433">
        <f>IF(ISBLANK(Regressions!B128), " ", Regressions!B128)</f>
        <v>2021</v>
      </c>
      <c r="C118" s="434" t="str">
        <f>IF(ISBLANK(Regressions!C128), " ", Regressions!C128)</f>
        <v>Pre-primary</v>
      </c>
      <c r="D118" s="435">
        <f>IF(ISBLANK(Regressions!D128), " ", Regressions!D128)</f>
        <v>286278</v>
      </c>
      <c r="E118" s="438" t="e">
        <f>IF(ISNUMBER(Regressions!E128),ROUND(Regressions!E128, 1), NA())</f>
        <v>#N/A</v>
      </c>
      <c r="F118" s="436" t="e">
        <f>IF(ISNUMBER(Regressions!F128),ROUND(Regressions!F128, 1), NA())</f>
        <v>#N/A</v>
      </c>
      <c r="G118" s="439" t="e">
        <f>IF(ISNUMBER(Regressions!G128),ROUND(Regressions!G128, 1), NA())</f>
        <v>#N/A</v>
      </c>
      <c r="H118" s="437" t="e">
        <f>IF(ISNUMBER(Regressions!H128),ROUND(Regressions!H128, 1), NA())</f>
        <v>#N/A</v>
      </c>
      <c r="I118" s="440" t="e">
        <f>IF(ISNUMBER(Regressions!I128),ROUND(Regressions!I128, 1), NA())</f>
        <v>#N/A</v>
      </c>
      <c r="J118" s="438" t="e">
        <f>IF(ISNUMBER(Regressions!K128),ROUND(Regressions!K128, 1), NA())</f>
        <v>#N/A</v>
      </c>
      <c r="K118" s="436">
        <f>IF(ISNUMBER(Regressions!L128),ROUND(Regressions!L128, 1), NA())</f>
        <v>99.9</v>
      </c>
      <c r="L118" s="441" t="e">
        <f>IF(ISNUMBER(Regressions!M128),ROUND(Regressions!M128, 1), NA())</f>
        <v>#N/A</v>
      </c>
      <c r="M118" s="437" t="e">
        <f>IF(ISNUMBER(Regressions!N128),ROUND(Regressions!N128, 1), NA())</f>
        <v>#N/A</v>
      </c>
      <c r="N118" s="440">
        <f>IF(ISNUMBER(Regressions!O128),ROUND(Regressions!O128, 1), NA())</f>
        <v>0.1</v>
      </c>
      <c r="O118" s="438" t="e">
        <f>IF(ISNUMBER(Regressions!Q128),ROUND(Regressions!Q128, 1), NA())</f>
        <v>#N/A</v>
      </c>
      <c r="P118" s="436" t="e">
        <f>IF(ISNUMBER(Regressions!R128),ROUND(Regressions!R128, 1), NA())</f>
        <v>#N/A</v>
      </c>
      <c r="Q118" s="442" t="e">
        <f>IF(ISNUMBER(Regressions!S128),ROUND(Regressions!S128, 1), NA())</f>
        <v>#N/A</v>
      </c>
      <c r="R118" s="437" t="e">
        <f>IF(ISNUMBER(Regressions!T128),ROUND(Regressions!T128, 1), NA())</f>
        <v>#N/A</v>
      </c>
      <c r="S118" s="440" t="e">
        <f>IF(ISNUMBER(Regressions!U128),ROUND(Regressions!U128, 1), NA())</f>
        <v>#N/A</v>
      </c>
      <c r="T118" s="431"/>
      <c r="U118" s="431"/>
      <c r="V118" s="431"/>
      <c r="W118" s="431"/>
      <c r="X118" s="431"/>
      <c r="Y118" s="431"/>
      <c r="Z118" s="431"/>
      <c r="AA118" s="431"/>
      <c r="AB118" s="431"/>
      <c r="AC118" s="431"/>
    </row>
    <row xmlns:x14ac="http://schemas.microsoft.com/office/spreadsheetml/2009/9/ac" r="119" x14ac:dyDescent="0.2">
      <c r="A119" s="363" t="str">
        <f>IF(ISBLANK(Regressions!A129), " ", Regressions!A129)</f>
        <v>State of Palestine</v>
      </c>
      <c r="B119" s="364">
        <f>IF(ISBLANK(Regressions!B129), " ", Regressions!B129)</f>
        <v>2022</v>
      </c>
      <c r="C119" s="369" t="str">
        <f>IF(ISBLANK(Regressions!C129), " ", Regressions!C129)</f>
        <v>Pre-primary</v>
      </c>
      <c r="D119" s="365">
        <f>IF(ISBLANK(Regressions!D129), " ", Regressions!D129)</f>
        <v>285161</v>
      </c>
      <c r="E119" s="235" t="e">
        <f>IF(ISNUMBER(Regressions!E129),ROUND(Regressions!E129, 1), NA())</f>
        <v>#N/A</v>
      </c>
      <c r="F119" s="366" t="e">
        <f>IF(ISNUMBER(Regressions!F129),ROUND(Regressions!F129, 1), NA())</f>
        <v>#N/A</v>
      </c>
      <c r="G119" s="257" t="e">
        <f>IF(ISNUMBER(Regressions!G129),ROUND(Regressions!G129, 1), NA())</f>
        <v>#N/A</v>
      </c>
      <c r="H119" s="367" t="e">
        <f>IF(ISNUMBER(Regressions!H129),ROUND(Regressions!H129, 1), NA())</f>
        <v>#N/A</v>
      </c>
      <c r="I119" s="258" t="e">
        <f>IF(ISNUMBER(Regressions!I129),ROUND(Regressions!I129, 1), NA())</f>
        <v>#N/A</v>
      </c>
      <c r="J119" s="368" t="e">
        <f>IF(ISNUMBER(Regressions!K129),ROUND(Regressions!K129, 1), NA())</f>
        <v>#N/A</v>
      </c>
      <c r="K119" s="366">
        <f>IF(ISNUMBER(Regressions!L129),ROUND(Regressions!L129, 1), NA())</f>
        <v>99.9</v>
      </c>
      <c r="L119" s="259" t="e">
        <f>IF(ISNUMBER(Regressions!M129),ROUND(Regressions!M129, 1), NA())</f>
        <v>#N/A</v>
      </c>
      <c r="M119" s="367" t="e">
        <f>IF(ISNUMBER(Regressions!N129),ROUND(Regressions!N129, 1), NA())</f>
        <v>#N/A</v>
      </c>
      <c r="N119" s="258">
        <f>IF(ISNUMBER(Regressions!O129),ROUND(Regressions!O129, 1), NA())</f>
        <v>0.1</v>
      </c>
      <c r="O119" s="368" t="e">
        <f>IF(ISNUMBER(Regressions!Q129),ROUND(Regressions!Q129, 1), NA())</f>
        <v>#N/A</v>
      </c>
      <c r="P119" s="366" t="e">
        <f>IF(ISNUMBER(Regressions!R129),ROUND(Regressions!R129, 1), NA())</f>
        <v>#N/A</v>
      </c>
      <c r="Q119" s="236" t="e">
        <f>IF(ISNUMBER(Regressions!S129),ROUND(Regressions!S129, 1), NA())</f>
        <v>#N/A</v>
      </c>
      <c r="R119" s="367" t="e">
        <f>IF(ISNUMBER(Regressions!T129),ROUND(Regressions!T129, 1), NA())</f>
        <v>#N/A</v>
      </c>
      <c r="S119" s="258" t="e">
        <f>IF(ISNUMBER(Regressions!U129),ROUND(Regressions!U129, 1), NA())</f>
        <v>#N/A</v>
      </c>
    </row>
    <row xmlns:x14ac="http://schemas.microsoft.com/office/spreadsheetml/2009/9/ac" r="120" x14ac:dyDescent="0.2">
      <c r="A120" s="370" t="str">
        <f>IF(ISBLANK(Regressions!A130), " ", Regressions!A130)</f>
        <v>State of Palestine</v>
      </c>
      <c r="B120" s="371">
        <f>IF(ISBLANK(Regressions!B130), " ", Regressions!B130)</f>
        <v>2023</v>
      </c>
      <c r="C120" s="372" t="str">
        <f>IF(ISBLANK(Regressions!C130), " ", Regressions!C130)</f>
        <v>Pre-primary</v>
      </c>
      <c r="D120" s="373">
        <f>IF(ISBLANK(Regressions!D130), " ", Regressions!D130)</f>
        <v>285195</v>
      </c>
      <c r="E120" s="374" t="e">
        <f>IF(ISNUMBER(Regressions!E130),ROUND(Regressions!E130, 1), NA())</f>
        <v>#N/A</v>
      </c>
      <c r="F120" s="375" t="e">
        <f>IF(ISNUMBER(Regressions!F130),ROUND(Regressions!F130, 1), NA())</f>
        <v>#N/A</v>
      </c>
      <c r="G120" s="376" t="e">
        <f>IF(ISNUMBER(Regressions!G130),ROUND(Regressions!G130, 1), NA())</f>
        <v>#N/A</v>
      </c>
      <c r="H120" s="377" t="e">
        <f>IF(ISNUMBER(Regressions!H130),ROUND(Regressions!H130, 1), NA())</f>
        <v>#N/A</v>
      </c>
      <c r="I120" s="378" t="e">
        <f>IF(ISNUMBER(Regressions!I130),ROUND(Regressions!I130, 1), NA())</f>
        <v>#N/A</v>
      </c>
      <c r="J120" s="379" t="e">
        <f>IF(ISNUMBER(Regressions!K130),ROUND(Regressions!K130, 1), NA())</f>
        <v>#N/A</v>
      </c>
      <c r="K120" s="375">
        <f>IF(ISNUMBER(Regressions!L130),ROUND(Regressions!L130, 1), NA())</f>
        <v>99.9</v>
      </c>
      <c r="L120" s="380" t="e">
        <f>IF(ISNUMBER(Regressions!M130),ROUND(Regressions!M130, 1), NA())</f>
        <v>#N/A</v>
      </c>
      <c r="M120" s="377" t="e">
        <f>IF(ISNUMBER(Regressions!N130),ROUND(Regressions!N130, 1), NA())</f>
        <v>#N/A</v>
      </c>
      <c r="N120" s="378">
        <f>IF(ISNUMBER(Regressions!O130),ROUND(Regressions!O130, 1), NA())</f>
        <v>0.1</v>
      </c>
      <c r="O120" s="379" t="e">
        <f>IF(ISNUMBER(Regressions!Q130),ROUND(Regressions!Q130, 1), NA())</f>
        <v>#N/A</v>
      </c>
      <c r="P120" s="375" t="e">
        <f>IF(ISNUMBER(Regressions!R130),ROUND(Regressions!R130, 1), NA())</f>
        <v>#N/A</v>
      </c>
      <c r="Q120" s="381" t="e">
        <f>IF(ISNUMBER(Regressions!S130),ROUND(Regressions!S130, 1), NA())</f>
        <v>#N/A</v>
      </c>
      <c r="R120" s="377" t="e">
        <f>IF(ISNUMBER(Regressions!T130),ROUND(Regressions!T130, 1), NA())</f>
        <v>#N/A</v>
      </c>
      <c r="S120" s="378" t="e">
        <f>IF(ISNUMBER(Regressions!U130),ROUND(Regressions!U130, 1), NA())</f>
        <v>#N/A</v>
      </c>
    </row>
    <row xmlns:x14ac="http://schemas.microsoft.com/office/spreadsheetml/2009/9/ac" r="121" hidden="true" x14ac:dyDescent="0.2">
      <c r="A121" s="363" t="str">
        <f>IF(ISBLANK(Regressions!A131), " ", Regressions!A131)</f>
        <v>State of Palestine</v>
      </c>
      <c r="B121" s="364">
        <f>IF(ISBLANK(Regressions!B131), " ", Regressions!B131)</f>
        <v>2024</v>
      </c>
      <c r="C121" s="369" t="str">
        <f>IF(ISBLANK(Regressions!C131), " ", Regressions!C131)</f>
        <v>Pre-primary</v>
      </c>
      <c r="D121" s="365" t="str">
        <f>IF(ISBLANK(Regressions!D131), " ", Regressions!D131)</f>
        <v> </v>
      </c>
      <c r="E121" s="235" t="e">
        <f>IF(ISNUMBER(Regressions!E131),ROUND(Regressions!E131, 1), NA())</f>
        <v>#N/A</v>
      </c>
      <c r="F121" s="366" t="e">
        <f>IF(ISNUMBER(Regressions!F131),ROUND(Regressions!F131, 1), NA())</f>
        <v>#N/A</v>
      </c>
      <c r="G121" s="257" t="e">
        <f>IF(ISNUMBER(Regressions!G131),ROUND(Regressions!G131, 1), NA())</f>
        <v>#N/A</v>
      </c>
      <c r="H121" s="367" t="e">
        <f>IF(ISNUMBER(Regressions!H131),ROUND(Regressions!H131, 1), NA())</f>
        <v>#N/A</v>
      </c>
      <c r="I121" s="258" t="e">
        <f>IF(ISNUMBER(Regressions!I131),ROUND(Regressions!I131, 1), NA())</f>
        <v>#N/A</v>
      </c>
      <c r="J121" s="368" t="e">
        <f>IF(ISNUMBER(Regressions!K131),ROUND(Regressions!K131, 1), NA())</f>
        <v>#N/A</v>
      </c>
      <c r="K121" s="366" t="e">
        <f>IF(ISNUMBER(Regressions!L131),ROUND(Regressions!L131, 1), NA())</f>
        <v>#N/A</v>
      </c>
      <c r="L121" s="259" t="e">
        <f>IF(ISNUMBER(Regressions!M131),ROUND(Regressions!M131, 1), NA())</f>
        <v>#N/A</v>
      </c>
      <c r="M121" s="367" t="e">
        <f>IF(ISNUMBER(Regressions!N131),ROUND(Regressions!N131, 1), NA())</f>
        <v>#N/A</v>
      </c>
      <c r="N121" s="258" t="e">
        <f>IF(ISNUMBER(Regressions!O131),ROUND(Regressions!O131, 1), NA())</f>
        <v>#N/A</v>
      </c>
      <c r="O121" s="368" t="e">
        <f>IF(ISNUMBER(Regressions!Q131),ROUND(Regressions!Q131, 1), NA())</f>
        <v>#N/A</v>
      </c>
      <c r="P121" s="366" t="e">
        <f>IF(ISNUMBER(Regressions!R131),ROUND(Regressions!R131, 1), NA())</f>
        <v>#N/A</v>
      </c>
      <c r="Q121" s="236" t="e">
        <f>IF(ISNUMBER(Regressions!S131),ROUND(Regressions!S131, 1), NA())</f>
        <v>#N/A</v>
      </c>
      <c r="R121" s="367" t="e">
        <f>IF(ISNUMBER(Regressions!T131),ROUND(Regressions!T131, 1), NA())</f>
        <v>#N/A</v>
      </c>
      <c r="S121" s="258" t="e">
        <f>IF(ISNUMBER(Regressions!U131),ROUND(Regressions!U131, 1), NA())</f>
        <v>#N/A</v>
      </c>
    </row>
    <row xmlns:x14ac="http://schemas.microsoft.com/office/spreadsheetml/2009/9/ac" r="122" hidden="true" x14ac:dyDescent="0.2">
      <c r="A122" s="363" t="str">
        <f>IF(ISBLANK(Regressions!A132), " ", Regressions!A132)</f>
        <v>State of Palestine</v>
      </c>
      <c r="B122" s="364">
        <f>IF(ISBLANK(Regressions!B132), " ", Regressions!B132)</f>
        <v>2025</v>
      </c>
      <c r="C122" s="369" t="str">
        <f>IF(ISBLANK(Regressions!C132), " ", Regressions!C132)</f>
        <v>Pre-primary</v>
      </c>
      <c r="D122" s="365" t="str">
        <f>IF(ISBLANK(Regressions!D132), " ", Regressions!D132)</f>
        <v> </v>
      </c>
      <c r="E122" s="235" t="e">
        <f>IF(ISNUMBER(Regressions!E132),ROUND(Regressions!E132, 1), NA())</f>
        <v>#N/A</v>
      </c>
      <c r="F122" s="366" t="e">
        <f>IF(ISNUMBER(Regressions!F132),ROUND(Regressions!F132, 1), NA())</f>
        <v>#N/A</v>
      </c>
      <c r="G122" s="257" t="e">
        <f>IF(ISNUMBER(Regressions!G132),ROUND(Regressions!G132, 1), NA())</f>
        <v>#N/A</v>
      </c>
      <c r="H122" s="367" t="e">
        <f>IF(ISNUMBER(Regressions!H132),ROUND(Regressions!H132, 1), NA())</f>
        <v>#N/A</v>
      </c>
      <c r="I122" s="258" t="e">
        <f>IF(ISNUMBER(Regressions!I132),ROUND(Regressions!I132, 1), NA())</f>
        <v>#N/A</v>
      </c>
      <c r="J122" s="368" t="e">
        <f>IF(ISNUMBER(Regressions!K132),ROUND(Regressions!K132, 1), NA())</f>
        <v>#N/A</v>
      </c>
      <c r="K122" s="366" t="e">
        <f>IF(ISNUMBER(Regressions!L132),ROUND(Regressions!L132, 1), NA())</f>
        <v>#N/A</v>
      </c>
      <c r="L122" s="259" t="e">
        <f>IF(ISNUMBER(Regressions!M132),ROUND(Regressions!M132, 1), NA())</f>
        <v>#N/A</v>
      </c>
      <c r="M122" s="367" t="e">
        <f>IF(ISNUMBER(Regressions!N132),ROUND(Regressions!N132, 1), NA())</f>
        <v>#N/A</v>
      </c>
      <c r="N122" s="258" t="e">
        <f>IF(ISNUMBER(Regressions!O132),ROUND(Regressions!O132, 1), NA())</f>
        <v>#N/A</v>
      </c>
      <c r="O122" s="368" t="e">
        <f>IF(ISNUMBER(Regressions!Q132),ROUND(Regressions!Q132, 1), NA())</f>
        <v>#N/A</v>
      </c>
      <c r="P122" s="366" t="e">
        <f>IF(ISNUMBER(Regressions!R132),ROUND(Regressions!R132, 1), NA())</f>
        <v>#N/A</v>
      </c>
      <c r="Q122" s="236" t="e">
        <f>IF(ISNUMBER(Regressions!S132),ROUND(Regressions!S132, 1), NA())</f>
        <v>#N/A</v>
      </c>
      <c r="R122" s="367" t="e">
        <f>IF(ISNUMBER(Regressions!T132),ROUND(Regressions!T132, 1), NA())</f>
        <v>#N/A</v>
      </c>
      <c r="S122" s="258" t="e">
        <f>IF(ISNUMBER(Regressions!U132),ROUND(Regressions!U132, 1), NA())</f>
        <v>#N/A</v>
      </c>
    </row>
    <row xmlns:x14ac="http://schemas.microsoft.com/office/spreadsheetml/2009/9/ac" r="123" hidden="true" x14ac:dyDescent="0.2">
      <c r="A123" s="363" t="str">
        <f>IF(ISBLANK(Regressions!A133), " ", Regressions!A133)</f>
        <v>State of Palestine</v>
      </c>
      <c r="B123" s="364">
        <f>IF(ISBLANK(Regressions!B133), " ", Regressions!B133)</f>
        <v>2026</v>
      </c>
      <c r="C123" s="369" t="str">
        <f>IF(ISBLANK(Regressions!C133), " ", Regressions!C133)</f>
        <v>Pre-primary</v>
      </c>
      <c r="D123" s="365" t="str">
        <f>IF(ISBLANK(Regressions!D133), " ", Regressions!D133)</f>
        <v> </v>
      </c>
      <c r="E123" s="235" t="e">
        <f>IF(ISNUMBER(Regressions!E133),ROUND(Regressions!E133, 1), NA())</f>
        <v>#N/A</v>
      </c>
      <c r="F123" s="366" t="e">
        <f>IF(ISNUMBER(Regressions!F133),ROUND(Regressions!F133, 1), NA())</f>
        <v>#N/A</v>
      </c>
      <c r="G123" s="257" t="e">
        <f>IF(ISNUMBER(Regressions!G133),ROUND(Regressions!G133, 1), NA())</f>
        <v>#N/A</v>
      </c>
      <c r="H123" s="367" t="e">
        <f>IF(ISNUMBER(Regressions!H133),ROUND(Regressions!H133, 1), NA())</f>
        <v>#N/A</v>
      </c>
      <c r="I123" s="258" t="e">
        <f>IF(ISNUMBER(Regressions!I133),ROUND(Regressions!I133, 1), NA())</f>
        <v>#N/A</v>
      </c>
      <c r="J123" s="368" t="e">
        <f>IF(ISNUMBER(Regressions!K133),ROUND(Regressions!K133, 1), NA())</f>
        <v>#N/A</v>
      </c>
      <c r="K123" s="366" t="e">
        <f>IF(ISNUMBER(Regressions!L133),ROUND(Regressions!L133, 1), NA())</f>
        <v>#N/A</v>
      </c>
      <c r="L123" s="259" t="e">
        <f>IF(ISNUMBER(Regressions!M133),ROUND(Regressions!M133, 1), NA())</f>
        <v>#N/A</v>
      </c>
      <c r="M123" s="367" t="e">
        <f>IF(ISNUMBER(Regressions!N133),ROUND(Regressions!N133, 1), NA())</f>
        <v>#N/A</v>
      </c>
      <c r="N123" s="258" t="e">
        <f>IF(ISNUMBER(Regressions!O133),ROUND(Regressions!O133, 1), NA())</f>
        <v>#N/A</v>
      </c>
      <c r="O123" s="368" t="e">
        <f>IF(ISNUMBER(Regressions!Q133),ROUND(Regressions!Q133, 1), NA())</f>
        <v>#N/A</v>
      </c>
      <c r="P123" s="366" t="e">
        <f>IF(ISNUMBER(Regressions!R133),ROUND(Regressions!R133, 1), NA())</f>
        <v>#N/A</v>
      </c>
      <c r="Q123" s="236" t="e">
        <f>IF(ISNUMBER(Regressions!S133),ROUND(Regressions!S133, 1), NA())</f>
        <v>#N/A</v>
      </c>
      <c r="R123" s="367" t="e">
        <f>IF(ISNUMBER(Regressions!T133),ROUND(Regressions!T133, 1), NA())</f>
        <v>#N/A</v>
      </c>
      <c r="S123" s="258" t="e">
        <f>IF(ISNUMBER(Regressions!U133),ROUND(Regressions!U133, 1), NA())</f>
        <v>#N/A</v>
      </c>
    </row>
    <row xmlns:x14ac="http://schemas.microsoft.com/office/spreadsheetml/2009/9/ac" r="124" hidden="true" x14ac:dyDescent="0.2">
      <c r="A124" s="363" t="str">
        <f>IF(ISBLANK(Regressions!A134), " ", Regressions!A134)</f>
        <v>State of Palestine</v>
      </c>
      <c r="B124" s="364">
        <f>IF(ISBLANK(Regressions!B134), " ", Regressions!B134)</f>
        <v>2027</v>
      </c>
      <c r="C124" s="369" t="str">
        <f>IF(ISBLANK(Regressions!C134), " ", Regressions!C134)</f>
        <v>Pre-primary</v>
      </c>
      <c r="D124" s="365" t="str">
        <f>IF(ISBLANK(Regressions!D134), " ", Regressions!D134)</f>
        <v> </v>
      </c>
      <c r="E124" s="235" t="e">
        <f>IF(ISNUMBER(Regressions!E134),ROUND(Regressions!E134, 1), NA())</f>
        <v>#N/A</v>
      </c>
      <c r="F124" s="366" t="e">
        <f>IF(ISNUMBER(Regressions!F134),ROUND(Regressions!F134, 1), NA())</f>
        <v>#N/A</v>
      </c>
      <c r="G124" s="257" t="e">
        <f>IF(ISNUMBER(Regressions!G134),ROUND(Regressions!G134, 1), NA())</f>
        <v>#N/A</v>
      </c>
      <c r="H124" s="367" t="e">
        <f>IF(ISNUMBER(Regressions!H134),ROUND(Regressions!H134, 1), NA())</f>
        <v>#N/A</v>
      </c>
      <c r="I124" s="258" t="e">
        <f>IF(ISNUMBER(Regressions!I134),ROUND(Regressions!I134, 1), NA())</f>
        <v>#N/A</v>
      </c>
      <c r="J124" s="368" t="e">
        <f>IF(ISNUMBER(Regressions!K134),ROUND(Regressions!K134, 1), NA())</f>
        <v>#N/A</v>
      </c>
      <c r="K124" s="366" t="e">
        <f>IF(ISNUMBER(Regressions!L134),ROUND(Regressions!L134, 1), NA())</f>
        <v>#N/A</v>
      </c>
      <c r="L124" s="259" t="e">
        <f>IF(ISNUMBER(Regressions!M134),ROUND(Regressions!M134, 1), NA())</f>
        <v>#N/A</v>
      </c>
      <c r="M124" s="367" t="e">
        <f>IF(ISNUMBER(Regressions!N134),ROUND(Regressions!N134, 1), NA())</f>
        <v>#N/A</v>
      </c>
      <c r="N124" s="258" t="e">
        <f>IF(ISNUMBER(Regressions!O134),ROUND(Regressions!O134, 1), NA())</f>
        <v>#N/A</v>
      </c>
      <c r="O124" s="368" t="e">
        <f>IF(ISNUMBER(Regressions!Q134),ROUND(Regressions!Q134, 1), NA())</f>
        <v>#N/A</v>
      </c>
      <c r="P124" s="366" t="e">
        <f>IF(ISNUMBER(Regressions!R134),ROUND(Regressions!R134, 1), NA())</f>
        <v>#N/A</v>
      </c>
      <c r="Q124" s="236" t="e">
        <f>IF(ISNUMBER(Regressions!S134),ROUND(Regressions!S134, 1), NA())</f>
        <v>#N/A</v>
      </c>
      <c r="R124" s="367" t="e">
        <f>IF(ISNUMBER(Regressions!T134),ROUND(Regressions!T134, 1), NA())</f>
        <v>#N/A</v>
      </c>
      <c r="S124" s="258" t="e">
        <f>IF(ISNUMBER(Regressions!U134),ROUND(Regressions!U134, 1), NA())</f>
        <v>#N/A</v>
      </c>
    </row>
    <row xmlns:x14ac="http://schemas.microsoft.com/office/spreadsheetml/2009/9/ac" r="125" hidden="true" x14ac:dyDescent="0.2">
      <c r="A125" s="363" t="str">
        <f>IF(ISBLANK(Regressions!A135), " ", Regressions!A135)</f>
        <v>State of Palestine</v>
      </c>
      <c r="B125" s="364">
        <f>IF(ISBLANK(Regressions!B135), " ", Regressions!B135)</f>
        <v>2028</v>
      </c>
      <c r="C125" s="369" t="str">
        <f>IF(ISBLANK(Regressions!C135), " ", Regressions!C135)</f>
        <v>Pre-primary</v>
      </c>
      <c r="D125" s="365" t="str">
        <f>IF(ISBLANK(Regressions!D135), " ", Regressions!D135)</f>
        <v> </v>
      </c>
      <c r="E125" s="235" t="e">
        <f>IF(ISNUMBER(Regressions!E135),ROUND(Regressions!E135, 1), NA())</f>
        <v>#N/A</v>
      </c>
      <c r="F125" s="366" t="e">
        <f>IF(ISNUMBER(Regressions!F135),ROUND(Regressions!F135, 1), NA())</f>
        <v>#N/A</v>
      </c>
      <c r="G125" s="257" t="e">
        <f>IF(ISNUMBER(Regressions!G135),ROUND(Regressions!G135, 1), NA())</f>
        <v>#N/A</v>
      </c>
      <c r="H125" s="367" t="e">
        <f>IF(ISNUMBER(Regressions!H135),ROUND(Regressions!H135, 1), NA())</f>
        <v>#N/A</v>
      </c>
      <c r="I125" s="258" t="e">
        <f>IF(ISNUMBER(Regressions!I135),ROUND(Regressions!I135, 1), NA())</f>
        <v>#N/A</v>
      </c>
      <c r="J125" s="368" t="e">
        <f>IF(ISNUMBER(Regressions!K135),ROUND(Regressions!K135, 1), NA())</f>
        <v>#N/A</v>
      </c>
      <c r="K125" s="366" t="e">
        <f>IF(ISNUMBER(Regressions!L135),ROUND(Regressions!L135, 1), NA())</f>
        <v>#N/A</v>
      </c>
      <c r="L125" s="259" t="e">
        <f>IF(ISNUMBER(Regressions!M135),ROUND(Regressions!M135, 1), NA())</f>
        <v>#N/A</v>
      </c>
      <c r="M125" s="367" t="e">
        <f>IF(ISNUMBER(Regressions!N135),ROUND(Regressions!N135, 1), NA())</f>
        <v>#N/A</v>
      </c>
      <c r="N125" s="258" t="e">
        <f>IF(ISNUMBER(Regressions!O135),ROUND(Regressions!O135, 1), NA())</f>
        <v>#N/A</v>
      </c>
      <c r="O125" s="368" t="e">
        <f>IF(ISNUMBER(Regressions!Q135),ROUND(Regressions!Q135, 1), NA())</f>
        <v>#N/A</v>
      </c>
      <c r="P125" s="366" t="e">
        <f>IF(ISNUMBER(Regressions!R135),ROUND(Regressions!R135, 1), NA())</f>
        <v>#N/A</v>
      </c>
      <c r="Q125" s="236" t="e">
        <f>IF(ISNUMBER(Regressions!S135),ROUND(Regressions!S135, 1), NA())</f>
        <v>#N/A</v>
      </c>
      <c r="R125" s="367" t="e">
        <f>IF(ISNUMBER(Regressions!T135),ROUND(Regressions!T135, 1), NA())</f>
        <v>#N/A</v>
      </c>
      <c r="S125" s="258" t="e">
        <f>IF(ISNUMBER(Regressions!U135),ROUND(Regressions!U135, 1), NA())</f>
        <v>#N/A</v>
      </c>
    </row>
    <row xmlns:x14ac="http://schemas.microsoft.com/office/spreadsheetml/2009/9/ac" r="126" hidden="true" x14ac:dyDescent="0.2">
      <c r="A126" s="363" t="str">
        <f>IF(ISBLANK(Regressions!A136), " ", Regressions!A136)</f>
        <v>State of Palestine</v>
      </c>
      <c r="B126" s="364">
        <f>IF(ISBLANK(Regressions!B136), " ", Regressions!B136)</f>
        <v>2029</v>
      </c>
      <c r="C126" s="369" t="str">
        <f>IF(ISBLANK(Regressions!C136), " ", Regressions!C136)</f>
        <v>Pre-primary</v>
      </c>
      <c r="D126" s="365" t="str">
        <f>IF(ISBLANK(Regressions!D136), " ", Regressions!D136)</f>
        <v> </v>
      </c>
      <c r="E126" s="235" t="e">
        <f>IF(ISNUMBER(Regressions!E136),ROUND(Regressions!E136, 1), NA())</f>
        <v>#N/A</v>
      </c>
      <c r="F126" s="366" t="e">
        <f>IF(ISNUMBER(Regressions!F136),ROUND(Regressions!F136, 1), NA())</f>
        <v>#N/A</v>
      </c>
      <c r="G126" s="257" t="e">
        <f>IF(ISNUMBER(Regressions!G136),ROUND(Regressions!G136, 1), NA())</f>
        <v>#N/A</v>
      </c>
      <c r="H126" s="367" t="e">
        <f>IF(ISNUMBER(Regressions!H136),ROUND(Regressions!H136, 1), NA())</f>
        <v>#N/A</v>
      </c>
      <c r="I126" s="258" t="e">
        <f>IF(ISNUMBER(Regressions!I136),ROUND(Regressions!I136, 1), NA())</f>
        <v>#N/A</v>
      </c>
      <c r="J126" s="368" t="e">
        <f>IF(ISNUMBER(Regressions!K136),ROUND(Regressions!K136, 1), NA())</f>
        <v>#N/A</v>
      </c>
      <c r="K126" s="366" t="e">
        <f>IF(ISNUMBER(Regressions!L136),ROUND(Regressions!L136, 1), NA())</f>
        <v>#N/A</v>
      </c>
      <c r="L126" s="259" t="e">
        <f>IF(ISNUMBER(Regressions!M136),ROUND(Regressions!M136, 1), NA())</f>
        <v>#N/A</v>
      </c>
      <c r="M126" s="367" t="e">
        <f>IF(ISNUMBER(Regressions!N136),ROUND(Regressions!N136, 1), NA())</f>
        <v>#N/A</v>
      </c>
      <c r="N126" s="258" t="e">
        <f>IF(ISNUMBER(Regressions!O136),ROUND(Regressions!O136, 1), NA())</f>
        <v>#N/A</v>
      </c>
      <c r="O126" s="368" t="e">
        <f>IF(ISNUMBER(Regressions!Q136),ROUND(Regressions!Q136, 1), NA())</f>
        <v>#N/A</v>
      </c>
      <c r="P126" s="366" t="e">
        <f>IF(ISNUMBER(Regressions!R136),ROUND(Regressions!R136, 1), NA())</f>
        <v>#N/A</v>
      </c>
      <c r="Q126" s="236" t="e">
        <f>IF(ISNUMBER(Regressions!S136),ROUND(Regressions!S136, 1), NA())</f>
        <v>#N/A</v>
      </c>
      <c r="R126" s="367" t="e">
        <f>IF(ISNUMBER(Regressions!T136),ROUND(Regressions!T136, 1), NA())</f>
        <v>#N/A</v>
      </c>
      <c r="S126" s="258" t="e">
        <f>IF(ISNUMBER(Regressions!U136),ROUND(Regressions!U136, 1), NA())</f>
        <v>#N/A</v>
      </c>
    </row>
    <row xmlns:x14ac="http://schemas.microsoft.com/office/spreadsheetml/2009/9/ac" r="127" hidden="true" x14ac:dyDescent="0.2">
      <c r="A127" s="363" t="str">
        <f>IF(ISBLANK(Regressions!A137), " ", Regressions!A137)</f>
        <v>State of Palestine</v>
      </c>
      <c r="B127" s="364">
        <f>IF(ISBLANK(Regressions!B137), " ", Regressions!B137)</f>
        <v>2030</v>
      </c>
      <c r="C127" s="369" t="str">
        <f>IF(ISBLANK(Regressions!C137), " ", Regressions!C137)</f>
        <v>Pre-primary</v>
      </c>
      <c r="D127" s="365" t="str">
        <f>IF(ISBLANK(Regressions!D137), " ", Regressions!D137)</f>
        <v> </v>
      </c>
      <c r="E127" s="235" t="e">
        <f>IF(ISNUMBER(Regressions!E137),ROUND(Regressions!E137, 1), NA())</f>
        <v>#N/A</v>
      </c>
      <c r="F127" s="366" t="e">
        <f>IF(ISNUMBER(Regressions!F137),ROUND(Regressions!F137, 1), NA())</f>
        <v>#N/A</v>
      </c>
      <c r="G127" s="257" t="e">
        <f>IF(ISNUMBER(Regressions!G137),ROUND(Regressions!G137, 1), NA())</f>
        <v>#N/A</v>
      </c>
      <c r="H127" s="367" t="e">
        <f>IF(ISNUMBER(Regressions!H137),ROUND(Regressions!H137, 1), NA())</f>
        <v>#N/A</v>
      </c>
      <c r="I127" s="258" t="e">
        <f>IF(ISNUMBER(Regressions!I137),ROUND(Regressions!I137, 1), NA())</f>
        <v>#N/A</v>
      </c>
      <c r="J127" s="368" t="e">
        <f>IF(ISNUMBER(Regressions!K137),ROUND(Regressions!K137, 1), NA())</f>
        <v>#N/A</v>
      </c>
      <c r="K127" s="366" t="e">
        <f>IF(ISNUMBER(Regressions!L137),ROUND(Regressions!L137, 1), NA())</f>
        <v>#N/A</v>
      </c>
      <c r="L127" s="259" t="e">
        <f>IF(ISNUMBER(Regressions!M137),ROUND(Regressions!M137, 1), NA())</f>
        <v>#N/A</v>
      </c>
      <c r="M127" s="367" t="e">
        <f>IF(ISNUMBER(Regressions!N137),ROUND(Regressions!N137, 1), NA())</f>
        <v>#N/A</v>
      </c>
      <c r="N127" s="258" t="e">
        <f>IF(ISNUMBER(Regressions!O137),ROUND(Regressions!O137, 1), NA())</f>
        <v>#N/A</v>
      </c>
      <c r="O127" s="368" t="e">
        <f>IF(ISNUMBER(Regressions!Q137),ROUND(Regressions!Q137, 1), NA())</f>
        <v>#N/A</v>
      </c>
      <c r="P127" s="366" t="e">
        <f>IF(ISNUMBER(Regressions!R137),ROUND(Regressions!R137, 1), NA())</f>
        <v>#N/A</v>
      </c>
      <c r="Q127" s="236" t="e">
        <f>IF(ISNUMBER(Regressions!S137),ROUND(Regressions!S137, 1), NA())</f>
        <v>#N/A</v>
      </c>
      <c r="R127" s="367" t="e">
        <f>IF(ISNUMBER(Regressions!T137),ROUND(Regressions!T137, 1), NA())</f>
        <v>#N/A</v>
      </c>
      <c r="S127" s="258" t="e">
        <f>IF(ISNUMBER(Regressions!U137),ROUND(Regressions!U137, 1), NA())</f>
        <v>#N/A</v>
      </c>
    </row>
    <row xmlns:x14ac="http://schemas.microsoft.com/office/spreadsheetml/2009/9/ac" r="128" x14ac:dyDescent="0.2">
      <c r="A128" s="363" t="str">
        <f>IF(ISBLANK(Regressions!A138), " ", Regressions!A138)</f>
        <v>State of Palestine</v>
      </c>
      <c r="B128" s="364">
        <f>IF(ISBLANK(Regressions!B138), " ", Regressions!B138)</f>
        <v>2000</v>
      </c>
      <c r="C128" s="369" t="str">
        <f>IF(ISBLANK(Regressions!C138), " ", Regressions!C138)</f>
        <v>Primary</v>
      </c>
      <c r="D128" s="365">
        <f>IF(ISBLANK(Regressions!D138), " ", Regressions!D138)</f>
        <v>398218</v>
      </c>
      <c r="E128" s="235">
        <f>IF(ISNUMBER(Regressions!E138),ROUND(Regressions!E138, 1), NA())</f>
        <v>100</v>
      </c>
      <c r="F128" s="366" t="e">
        <f>IF(ISNUMBER(Regressions!F138),ROUND(Regressions!F138, 1), NA())</f>
        <v>#N/A</v>
      </c>
      <c r="G128" s="257" t="e">
        <f>IF(ISNUMBER(Regressions!G138),ROUND(Regressions!G138, 1), NA())</f>
        <v>#N/A</v>
      </c>
      <c r="H128" s="367" t="e">
        <f>IF(ISNUMBER(Regressions!H138),ROUND(Regressions!H138, 1), NA())</f>
        <v>#N/A</v>
      </c>
      <c r="I128" s="258" t="e">
        <f>IF(ISNUMBER(Regressions!I138),ROUND(Regressions!I138, 1), NA())</f>
        <v>#N/A</v>
      </c>
      <c r="J128" s="368">
        <f>IF(ISNUMBER(Regressions!K138),ROUND(Regressions!K138, 1), NA())</f>
        <v>100</v>
      </c>
      <c r="K128" s="366">
        <f>IF(ISNUMBER(Regressions!L138),ROUND(Regressions!L138, 1), NA())</f>
        <v>100</v>
      </c>
      <c r="L128" s="259" t="e">
        <f>IF(ISNUMBER(Regressions!M138),ROUND(Regressions!M138, 1), NA())</f>
        <v>#N/A</v>
      </c>
      <c r="M128" s="367" t="e">
        <f>IF(ISNUMBER(Regressions!N138),ROUND(Regressions!N138, 1), NA())</f>
        <v>#N/A</v>
      </c>
      <c r="N128" s="258">
        <f>IF(ISNUMBER(Regressions!O138),ROUND(Regressions!O138, 1), NA())</f>
        <v>0</v>
      </c>
      <c r="O128" s="368">
        <f>IF(ISNUMBER(Regressions!Q138),ROUND(Regressions!Q138, 1), NA())</f>
        <v>99.6</v>
      </c>
      <c r="P128" s="366" t="e">
        <f>IF(ISNUMBER(Regressions!R138),ROUND(Regressions!R138, 1), NA())</f>
        <v>#N/A</v>
      </c>
      <c r="Q128" s="236" t="e">
        <f>IF(ISNUMBER(Regressions!S138),ROUND(Regressions!S138, 1), NA())</f>
        <v>#N/A</v>
      </c>
      <c r="R128" s="367" t="e">
        <f>IF(ISNUMBER(Regressions!T138),ROUND(Regressions!T138, 1), NA())</f>
        <v>#N/A</v>
      </c>
      <c r="S128" s="258" t="e">
        <f>IF(ISNUMBER(Regressions!U138),ROUND(Regressions!U138, 1), NA())</f>
        <v>#N/A</v>
      </c>
    </row>
    <row xmlns:x14ac="http://schemas.microsoft.com/office/spreadsheetml/2009/9/ac" r="129" x14ac:dyDescent="0.2">
      <c r="A129" s="363" t="str">
        <f>IF(ISBLANK(Regressions!A139), " ", Regressions!A139)</f>
        <v>State of Palestine</v>
      </c>
      <c r="B129" s="364">
        <f>IF(ISBLANK(Regressions!B139), " ", Regressions!B139)</f>
        <v>2001</v>
      </c>
      <c r="C129" s="369" t="str">
        <f>IF(ISBLANK(Regressions!C139), " ", Regressions!C139)</f>
        <v>Primary</v>
      </c>
      <c r="D129" s="365">
        <f>IF(ISBLANK(Regressions!D139), " ", Regressions!D139)</f>
        <v>408627</v>
      </c>
      <c r="E129" s="235">
        <f>IF(ISNUMBER(Regressions!E139),ROUND(Regressions!E139, 1), NA())</f>
        <v>100</v>
      </c>
      <c r="F129" s="366" t="e">
        <f>IF(ISNUMBER(Regressions!F139),ROUND(Regressions!F139, 1), NA())</f>
        <v>#N/A</v>
      </c>
      <c r="G129" s="257" t="e">
        <f>IF(ISNUMBER(Regressions!G139),ROUND(Regressions!G139, 1), NA())</f>
        <v>#N/A</v>
      </c>
      <c r="H129" s="367" t="e">
        <f>IF(ISNUMBER(Regressions!H139),ROUND(Regressions!H139, 1), NA())</f>
        <v>#N/A</v>
      </c>
      <c r="I129" s="258" t="e">
        <f>IF(ISNUMBER(Regressions!I139),ROUND(Regressions!I139, 1), NA())</f>
        <v>#N/A</v>
      </c>
      <c r="J129" s="368">
        <f>IF(ISNUMBER(Regressions!K139),ROUND(Regressions!K139, 1), NA())</f>
        <v>100</v>
      </c>
      <c r="K129" s="366">
        <f>IF(ISNUMBER(Regressions!L139),ROUND(Regressions!L139, 1), NA())</f>
        <v>100</v>
      </c>
      <c r="L129" s="259" t="e">
        <f>IF(ISNUMBER(Regressions!M139),ROUND(Regressions!M139, 1), NA())</f>
        <v>#N/A</v>
      </c>
      <c r="M129" s="367" t="e">
        <f>IF(ISNUMBER(Regressions!N139),ROUND(Regressions!N139, 1), NA())</f>
        <v>#N/A</v>
      </c>
      <c r="N129" s="258">
        <f>IF(ISNUMBER(Regressions!O139),ROUND(Regressions!O139, 1), NA())</f>
        <v>0</v>
      </c>
      <c r="O129" s="368">
        <f>IF(ISNUMBER(Regressions!Q139),ROUND(Regressions!Q139, 1), NA())</f>
        <v>99.6</v>
      </c>
      <c r="P129" s="366" t="e">
        <f>IF(ISNUMBER(Regressions!R139),ROUND(Regressions!R139, 1), NA())</f>
        <v>#N/A</v>
      </c>
      <c r="Q129" s="236" t="e">
        <f>IF(ISNUMBER(Regressions!S139),ROUND(Regressions!S139, 1), NA())</f>
        <v>#N/A</v>
      </c>
      <c r="R129" s="367" t="e">
        <f>IF(ISNUMBER(Regressions!T139),ROUND(Regressions!T139, 1), NA())</f>
        <v>#N/A</v>
      </c>
      <c r="S129" s="258" t="e">
        <f>IF(ISNUMBER(Regressions!U139),ROUND(Regressions!U139, 1), NA())</f>
        <v>#N/A</v>
      </c>
    </row>
    <row xmlns:x14ac="http://schemas.microsoft.com/office/spreadsheetml/2009/9/ac" r="130" x14ac:dyDescent="0.2">
      <c r="A130" s="363" t="str">
        <f>IF(ISBLANK(Regressions!A140), " ", Regressions!A140)</f>
        <v>State of Palestine</v>
      </c>
      <c r="B130" s="364">
        <f>IF(ISBLANK(Regressions!B140), " ", Regressions!B140)</f>
        <v>2002</v>
      </c>
      <c r="C130" s="369" t="str">
        <f>IF(ISBLANK(Regressions!C140), " ", Regressions!C140)</f>
        <v>Primary</v>
      </c>
      <c r="D130" s="365">
        <f>IF(ISBLANK(Regressions!D140), " ", Regressions!D140)</f>
        <v>414905</v>
      </c>
      <c r="E130" s="235">
        <f>IF(ISNUMBER(Regressions!E140),ROUND(Regressions!E140, 1), NA())</f>
        <v>100</v>
      </c>
      <c r="F130" s="366" t="e">
        <f>IF(ISNUMBER(Regressions!F140),ROUND(Regressions!F140, 1), NA())</f>
        <v>#N/A</v>
      </c>
      <c r="G130" s="257" t="e">
        <f>IF(ISNUMBER(Regressions!G140),ROUND(Regressions!G140, 1), NA())</f>
        <v>#N/A</v>
      </c>
      <c r="H130" s="367" t="e">
        <f>IF(ISNUMBER(Regressions!H140),ROUND(Regressions!H140, 1), NA())</f>
        <v>#N/A</v>
      </c>
      <c r="I130" s="258" t="e">
        <f>IF(ISNUMBER(Regressions!I140),ROUND(Regressions!I140, 1), NA())</f>
        <v>#N/A</v>
      </c>
      <c r="J130" s="368">
        <f>IF(ISNUMBER(Regressions!K140),ROUND(Regressions!K140, 1), NA())</f>
        <v>100</v>
      </c>
      <c r="K130" s="366">
        <f>IF(ISNUMBER(Regressions!L140),ROUND(Regressions!L140, 1), NA())</f>
        <v>100</v>
      </c>
      <c r="L130" s="259" t="e">
        <f>IF(ISNUMBER(Regressions!M140),ROUND(Regressions!M140, 1), NA())</f>
        <v>#N/A</v>
      </c>
      <c r="M130" s="367" t="e">
        <f>IF(ISNUMBER(Regressions!N140),ROUND(Regressions!N140, 1), NA())</f>
        <v>#N/A</v>
      </c>
      <c r="N130" s="258">
        <f>IF(ISNUMBER(Regressions!O140),ROUND(Regressions!O140, 1), NA())</f>
        <v>0</v>
      </c>
      <c r="O130" s="368">
        <f>IF(ISNUMBER(Regressions!Q140),ROUND(Regressions!Q140, 1), NA())</f>
        <v>99.6</v>
      </c>
      <c r="P130" s="366" t="e">
        <f>IF(ISNUMBER(Regressions!R140),ROUND(Regressions!R140, 1), NA())</f>
        <v>#N/A</v>
      </c>
      <c r="Q130" s="236" t="e">
        <f>IF(ISNUMBER(Regressions!S140),ROUND(Regressions!S140, 1), NA())</f>
        <v>#N/A</v>
      </c>
      <c r="R130" s="367" t="e">
        <f>IF(ISNUMBER(Regressions!T140),ROUND(Regressions!T140, 1), NA())</f>
        <v>#N/A</v>
      </c>
      <c r="S130" s="258" t="e">
        <f>IF(ISNUMBER(Regressions!U140),ROUND(Regressions!U140, 1), NA())</f>
        <v>#N/A</v>
      </c>
    </row>
    <row xmlns:x14ac="http://schemas.microsoft.com/office/spreadsheetml/2009/9/ac" r="131" x14ac:dyDescent="0.2">
      <c r="A131" s="363" t="str">
        <f>IF(ISBLANK(Regressions!A141), " ", Regressions!A141)</f>
        <v>State of Palestine</v>
      </c>
      <c r="B131" s="364">
        <f>IF(ISBLANK(Regressions!B141), " ", Regressions!B141)</f>
        <v>2003</v>
      </c>
      <c r="C131" s="369" t="str">
        <f>IF(ISBLANK(Regressions!C141), " ", Regressions!C141)</f>
        <v>Primary</v>
      </c>
      <c r="D131" s="365">
        <f>IF(ISBLANK(Regressions!D141), " ", Regressions!D141)</f>
        <v>417314</v>
      </c>
      <c r="E131" s="235">
        <f>IF(ISNUMBER(Regressions!E141),ROUND(Regressions!E141, 1), NA())</f>
        <v>100</v>
      </c>
      <c r="F131" s="366" t="e">
        <f>IF(ISNUMBER(Regressions!F141),ROUND(Regressions!F141, 1), NA())</f>
        <v>#N/A</v>
      </c>
      <c r="G131" s="257" t="e">
        <f>IF(ISNUMBER(Regressions!G141),ROUND(Regressions!G141, 1), NA())</f>
        <v>#N/A</v>
      </c>
      <c r="H131" s="367" t="e">
        <f>IF(ISNUMBER(Regressions!H141),ROUND(Regressions!H141, 1), NA())</f>
        <v>#N/A</v>
      </c>
      <c r="I131" s="258" t="e">
        <f>IF(ISNUMBER(Regressions!I141),ROUND(Regressions!I141, 1), NA())</f>
        <v>#N/A</v>
      </c>
      <c r="J131" s="368">
        <f>IF(ISNUMBER(Regressions!K141),ROUND(Regressions!K141, 1), NA())</f>
        <v>100</v>
      </c>
      <c r="K131" s="366">
        <f>IF(ISNUMBER(Regressions!L141),ROUND(Regressions!L141, 1), NA())</f>
        <v>100</v>
      </c>
      <c r="L131" s="259" t="e">
        <f>IF(ISNUMBER(Regressions!M141),ROUND(Regressions!M141, 1), NA())</f>
        <v>#N/A</v>
      </c>
      <c r="M131" s="367" t="e">
        <f>IF(ISNUMBER(Regressions!N141),ROUND(Regressions!N141, 1), NA())</f>
        <v>#N/A</v>
      </c>
      <c r="N131" s="258">
        <f>IF(ISNUMBER(Regressions!O141),ROUND(Regressions!O141, 1), NA())</f>
        <v>0</v>
      </c>
      <c r="O131" s="368">
        <f>IF(ISNUMBER(Regressions!Q141),ROUND(Regressions!Q141, 1), NA())</f>
        <v>99.6</v>
      </c>
      <c r="P131" s="366" t="e">
        <f>IF(ISNUMBER(Regressions!R141),ROUND(Regressions!R141, 1), NA())</f>
        <v>#N/A</v>
      </c>
      <c r="Q131" s="236" t="e">
        <f>IF(ISNUMBER(Regressions!S141),ROUND(Regressions!S141, 1), NA())</f>
        <v>#N/A</v>
      </c>
      <c r="R131" s="367" t="e">
        <f>IF(ISNUMBER(Regressions!T141),ROUND(Regressions!T141, 1), NA())</f>
        <v>#N/A</v>
      </c>
      <c r="S131" s="258" t="e">
        <f>IF(ISNUMBER(Regressions!U141),ROUND(Regressions!U141, 1), NA())</f>
        <v>#N/A</v>
      </c>
    </row>
    <row xmlns:x14ac="http://schemas.microsoft.com/office/spreadsheetml/2009/9/ac" r="132" x14ac:dyDescent="0.2">
      <c r="A132" s="363" t="str">
        <f>IF(ISBLANK(Regressions!A142), " ", Regressions!A142)</f>
        <v>State of Palestine</v>
      </c>
      <c r="B132" s="364">
        <f>IF(ISBLANK(Regressions!B142), " ", Regressions!B142)</f>
        <v>2004</v>
      </c>
      <c r="C132" s="369" t="str">
        <f>IF(ISBLANK(Regressions!C142), " ", Regressions!C142)</f>
        <v>Primary</v>
      </c>
      <c r="D132" s="365">
        <f>IF(ISBLANK(Regressions!D142), " ", Regressions!D142)</f>
        <v>418222</v>
      </c>
      <c r="E132" s="235">
        <f>IF(ISNUMBER(Regressions!E142),ROUND(Regressions!E142, 1), NA())</f>
        <v>100</v>
      </c>
      <c r="F132" s="366" t="e">
        <f>IF(ISNUMBER(Regressions!F142),ROUND(Regressions!F142, 1), NA())</f>
        <v>#N/A</v>
      </c>
      <c r="G132" s="257" t="e">
        <f>IF(ISNUMBER(Regressions!G142),ROUND(Regressions!G142, 1), NA())</f>
        <v>#N/A</v>
      </c>
      <c r="H132" s="367" t="e">
        <f>IF(ISNUMBER(Regressions!H142),ROUND(Regressions!H142, 1), NA())</f>
        <v>#N/A</v>
      </c>
      <c r="I132" s="258" t="e">
        <f>IF(ISNUMBER(Regressions!I142),ROUND(Regressions!I142, 1), NA())</f>
        <v>#N/A</v>
      </c>
      <c r="J132" s="368">
        <f>IF(ISNUMBER(Regressions!K142),ROUND(Regressions!K142, 1), NA())</f>
        <v>100</v>
      </c>
      <c r="K132" s="366">
        <f>IF(ISNUMBER(Regressions!L142),ROUND(Regressions!L142, 1), NA())</f>
        <v>100</v>
      </c>
      <c r="L132" s="259" t="e">
        <f>IF(ISNUMBER(Regressions!M142),ROUND(Regressions!M142, 1), NA())</f>
        <v>#N/A</v>
      </c>
      <c r="M132" s="367" t="e">
        <f>IF(ISNUMBER(Regressions!N142),ROUND(Regressions!N142, 1), NA())</f>
        <v>#N/A</v>
      </c>
      <c r="N132" s="258">
        <f>IF(ISNUMBER(Regressions!O142),ROUND(Regressions!O142, 1), NA())</f>
        <v>0</v>
      </c>
      <c r="O132" s="368">
        <f>IF(ISNUMBER(Regressions!Q142),ROUND(Regressions!Q142, 1), NA())</f>
        <v>99.6</v>
      </c>
      <c r="P132" s="366" t="e">
        <f>IF(ISNUMBER(Regressions!R142),ROUND(Regressions!R142, 1), NA())</f>
        <v>#N/A</v>
      </c>
      <c r="Q132" s="236" t="e">
        <f>IF(ISNUMBER(Regressions!S142),ROUND(Regressions!S142, 1), NA())</f>
        <v>#N/A</v>
      </c>
      <c r="R132" s="367" t="e">
        <f>IF(ISNUMBER(Regressions!T142),ROUND(Regressions!T142, 1), NA())</f>
        <v>#N/A</v>
      </c>
      <c r="S132" s="258" t="e">
        <f>IF(ISNUMBER(Regressions!U142),ROUND(Regressions!U142, 1), NA())</f>
        <v>#N/A</v>
      </c>
    </row>
    <row xmlns:x14ac="http://schemas.microsoft.com/office/spreadsheetml/2009/9/ac" r="133" x14ac:dyDescent="0.2">
      <c r="A133" s="363" t="str">
        <f>IF(ISBLANK(Regressions!A143), " ", Regressions!A143)</f>
        <v>State of Palestine</v>
      </c>
      <c r="B133" s="364">
        <f>IF(ISBLANK(Regressions!B143), " ", Regressions!B143)</f>
        <v>2005</v>
      </c>
      <c r="C133" s="369" t="str">
        <f>IF(ISBLANK(Regressions!C143), " ", Regressions!C143)</f>
        <v>Primary</v>
      </c>
      <c r="D133" s="365">
        <f>IF(ISBLANK(Regressions!D143), " ", Regressions!D143)</f>
        <v>420043</v>
      </c>
      <c r="E133" s="235">
        <f>IF(ISNUMBER(Regressions!E143),ROUND(Regressions!E143, 1), NA())</f>
        <v>100</v>
      </c>
      <c r="F133" s="366" t="e">
        <f>IF(ISNUMBER(Regressions!F143),ROUND(Regressions!F143, 1), NA())</f>
        <v>#N/A</v>
      </c>
      <c r="G133" s="257" t="e">
        <f>IF(ISNUMBER(Regressions!G143),ROUND(Regressions!G143, 1), NA())</f>
        <v>#N/A</v>
      </c>
      <c r="H133" s="367" t="e">
        <f>IF(ISNUMBER(Regressions!H143),ROUND(Regressions!H143, 1), NA())</f>
        <v>#N/A</v>
      </c>
      <c r="I133" s="258" t="e">
        <f>IF(ISNUMBER(Regressions!I143),ROUND(Regressions!I143, 1), NA())</f>
        <v>#N/A</v>
      </c>
      <c r="J133" s="368">
        <f>IF(ISNUMBER(Regressions!K143),ROUND(Regressions!K143, 1), NA())</f>
        <v>100</v>
      </c>
      <c r="K133" s="366">
        <f>IF(ISNUMBER(Regressions!L143),ROUND(Regressions!L143, 1), NA())</f>
        <v>100</v>
      </c>
      <c r="L133" s="259" t="e">
        <f>IF(ISNUMBER(Regressions!M143),ROUND(Regressions!M143, 1), NA())</f>
        <v>#N/A</v>
      </c>
      <c r="M133" s="367" t="e">
        <f>IF(ISNUMBER(Regressions!N143),ROUND(Regressions!N143, 1), NA())</f>
        <v>#N/A</v>
      </c>
      <c r="N133" s="258">
        <f>IF(ISNUMBER(Regressions!O143),ROUND(Regressions!O143, 1), NA())</f>
        <v>0</v>
      </c>
      <c r="O133" s="368">
        <f>IF(ISNUMBER(Regressions!Q143),ROUND(Regressions!Q143, 1), NA())</f>
        <v>99.6</v>
      </c>
      <c r="P133" s="366" t="e">
        <f>IF(ISNUMBER(Regressions!R143),ROUND(Regressions!R143, 1), NA())</f>
        <v>#N/A</v>
      </c>
      <c r="Q133" s="236" t="e">
        <f>IF(ISNUMBER(Regressions!S143),ROUND(Regressions!S143, 1), NA())</f>
        <v>#N/A</v>
      </c>
      <c r="R133" s="367" t="e">
        <f>IF(ISNUMBER(Regressions!T143),ROUND(Regressions!T143, 1), NA())</f>
        <v>#N/A</v>
      </c>
      <c r="S133" s="258" t="e">
        <f>IF(ISNUMBER(Regressions!U143),ROUND(Regressions!U143, 1), NA())</f>
        <v>#N/A</v>
      </c>
    </row>
    <row xmlns:x14ac="http://schemas.microsoft.com/office/spreadsheetml/2009/9/ac" r="134" x14ac:dyDescent="0.2">
      <c r="A134" s="363" t="str">
        <f>IF(ISBLANK(Regressions!A144), " ", Regressions!A144)</f>
        <v>State of Palestine</v>
      </c>
      <c r="B134" s="364">
        <f>IF(ISBLANK(Regressions!B144), " ", Regressions!B144)</f>
        <v>2006</v>
      </c>
      <c r="C134" s="369" t="str">
        <f>IF(ISBLANK(Regressions!C144), " ", Regressions!C144)</f>
        <v>Primary</v>
      </c>
      <c r="D134" s="365">
        <f>IF(ISBLANK(Regressions!D144), " ", Regressions!D144)</f>
        <v>423076</v>
      </c>
      <c r="E134" s="235">
        <f>IF(ISNUMBER(Regressions!E144),ROUND(Regressions!E144, 1), NA())</f>
        <v>100</v>
      </c>
      <c r="F134" s="366" t="e">
        <f>IF(ISNUMBER(Regressions!F144),ROUND(Regressions!F144, 1), NA())</f>
        <v>#N/A</v>
      </c>
      <c r="G134" s="257">
        <f>IF(ISNUMBER(Regressions!G144),ROUND(Regressions!G144, 1), NA())</f>
        <v>93.2</v>
      </c>
      <c r="H134" s="367" t="e">
        <f>IF(ISNUMBER(Regressions!H144),ROUND(Regressions!H144, 1), NA())</f>
        <v>#N/A</v>
      </c>
      <c r="I134" s="258" t="e">
        <f>IF(ISNUMBER(Regressions!I144),ROUND(Regressions!I144, 1), NA())</f>
        <v>#N/A</v>
      </c>
      <c r="J134" s="368">
        <f>IF(ISNUMBER(Regressions!K144),ROUND(Regressions!K144, 1), NA())</f>
        <v>100</v>
      </c>
      <c r="K134" s="366">
        <f>IF(ISNUMBER(Regressions!L144),ROUND(Regressions!L144, 1), NA())</f>
        <v>100</v>
      </c>
      <c r="L134" s="259">
        <f>IF(ISNUMBER(Regressions!M144),ROUND(Regressions!M144, 1), NA())</f>
        <v>93.8</v>
      </c>
      <c r="M134" s="367">
        <f>IF(ISNUMBER(Regressions!N144),ROUND(Regressions!N144, 1), NA())</f>
        <v>6.2</v>
      </c>
      <c r="N134" s="258">
        <f>IF(ISNUMBER(Regressions!O144),ROUND(Regressions!O144, 1), NA())</f>
        <v>0</v>
      </c>
      <c r="O134" s="368">
        <f>IF(ISNUMBER(Regressions!Q144),ROUND(Regressions!Q144, 1), NA())</f>
        <v>99.6</v>
      </c>
      <c r="P134" s="366">
        <f>IF(ISNUMBER(Regressions!R144),ROUND(Regressions!R144, 1), NA())</f>
        <v>92.8</v>
      </c>
      <c r="Q134" s="236" t="e">
        <f>IF(ISNUMBER(Regressions!S144),ROUND(Regressions!S144, 1), NA())</f>
        <v>#N/A</v>
      </c>
      <c r="R134" s="367" t="e">
        <f>IF(ISNUMBER(Regressions!T144),ROUND(Regressions!T144, 1), NA())</f>
        <v>#N/A</v>
      </c>
      <c r="S134" s="258">
        <f>IF(ISNUMBER(Regressions!U144),ROUND(Regressions!U144, 1), NA())</f>
        <v>7.2</v>
      </c>
    </row>
    <row xmlns:x14ac="http://schemas.microsoft.com/office/spreadsheetml/2009/9/ac" r="135" x14ac:dyDescent="0.2">
      <c r="A135" s="363" t="str">
        <f>IF(ISBLANK(Regressions!A145), " ", Regressions!A145)</f>
        <v>State of Palestine</v>
      </c>
      <c r="B135" s="364">
        <f>IF(ISBLANK(Regressions!B145), " ", Regressions!B145)</f>
        <v>2007</v>
      </c>
      <c r="C135" s="369" t="str">
        <f>IF(ISBLANK(Regressions!C145), " ", Regressions!C145)</f>
        <v>Primary</v>
      </c>
      <c r="D135" s="365">
        <f>IF(ISBLANK(Regressions!D145), " ", Regressions!D145)</f>
        <v>427447</v>
      </c>
      <c r="E135" s="235">
        <f>IF(ISNUMBER(Regressions!E145),ROUND(Regressions!E145, 1), NA())</f>
        <v>100</v>
      </c>
      <c r="F135" s="366">
        <f>IF(ISNUMBER(Regressions!F145),ROUND(Regressions!F145, 1), NA())</f>
        <v>95.8</v>
      </c>
      <c r="G135" s="257">
        <f>IF(ISNUMBER(Regressions!G145),ROUND(Regressions!G145, 1), NA())</f>
        <v>93.2</v>
      </c>
      <c r="H135" s="367">
        <f>IF(ISNUMBER(Regressions!H145),ROUND(Regressions!H145, 1), NA())</f>
        <v>2.5</v>
      </c>
      <c r="I135" s="258">
        <f>IF(ISNUMBER(Regressions!I145),ROUND(Regressions!I145, 1), NA())</f>
        <v>4.2</v>
      </c>
      <c r="J135" s="368">
        <f>IF(ISNUMBER(Regressions!K145),ROUND(Regressions!K145, 1), NA())</f>
        <v>100</v>
      </c>
      <c r="K135" s="366">
        <f>IF(ISNUMBER(Regressions!L145),ROUND(Regressions!L145, 1), NA())</f>
        <v>100</v>
      </c>
      <c r="L135" s="259">
        <f>IF(ISNUMBER(Regressions!M145),ROUND(Regressions!M145, 1), NA())</f>
        <v>93.8</v>
      </c>
      <c r="M135" s="367">
        <f>IF(ISNUMBER(Regressions!N145),ROUND(Regressions!N145, 1), NA())</f>
        <v>6.2</v>
      </c>
      <c r="N135" s="258">
        <f>IF(ISNUMBER(Regressions!O145),ROUND(Regressions!O145, 1), NA())</f>
        <v>0</v>
      </c>
      <c r="O135" s="368">
        <f>IF(ISNUMBER(Regressions!Q145),ROUND(Regressions!Q145, 1), NA())</f>
        <v>99.6</v>
      </c>
      <c r="P135" s="366">
        <f>IF(ISNUMBER(Regressions!R145),ROUND(Regressions!R145, 1), NA())</f>
        <v>92.8</v>
      </c>
      <c r="Q135" s="236" t="e">
        <f>IF(ISNUMBER(Regressions!S145),ROUND(Regressions!S145, 1), NA())</f>
        <v>#N/A</v>
      </c>
      <c r="R135" s="367" t="e">
        <f>IF(ISNUMBER(Regressions!T145),ROUND(Regressions!T145, 1), NA())</f>
        <v>#N/A</v>
      </c>
      <c r="S135" s="258">
        <f>IF(ISNUMBER(Regressions!U145),ROUND(Regressions!U145, 1), NA())</f>
        <v>7.2</v>
      </c>
    </row>
    <row xmlns:x14ac="http://schemas.microsoft.com/office/spreadsheetml/2009/9/ac" r="136" x14ac:dyDescent="0.2">
      <c r="A136" s="363" t="str">
        <f>IF(ISBLANK(Regressions!A146), " ", Regressions!A146)</f>
        <v>State of Palestine</v>
      </c>
      <c r="B136" s="364">
        <f>IF(ISBLANK(Regressions!B146), " ", Regressions!B146)</f>
        <v>2008</v>
      </c>
      <c r="C136" s="369" t="str">
        <f>IF(ISBLANK(Regressions!C146), " ", Regressions!C146)</f>
        <v>Primary</v>
      </c>
      <c r="D136" s="365">
        <f>IF(ISBLANK(Regressions!D146), " ", Regressions!D146)</f>
        <v>433435</v>
      </c>
      <c r="E136" s="235">
        <f>IF(ISNUMBER(Regressions!E146),ROUND(Regressions!E146, 1), NA())</f>
        <v>100</v>
      </c>
      <c r="F136" s="366">
        <f>IF(ISNUMBER(Regressions!F146),ROUND(Regressions!F146, 1), NA())</f>
        <v>95.8</v>
      </c>
      <c r="G136" s="257">
        <f>IF(ISNUMBER(Regressions!G146),ROUND(Regressions!G146, 1), NA())</f>
        <v>93.2</v>
      </c>
      <c r="H136" s="367">
        <f>IF(ISNUMBER(Regressions!H146),ROUND(Regressions!H146, 1), NA())</f>
        <v>2.5</v>
      </c>
      <c r="I136" s="258">
        <f>IF(ISNUMBER(Regressions!I146),ROUND(Regressions!I146, 1), NA())</f>
        <v>4.2</v>
      </c>
      <c r="J136" s="368">
        <f>IF(ISNUMBER(Regressions!K146),ROUND(Regressions!K146, 1), NA())</f>
        <v>100</v>
      </c>
      <c r="K136" s="366">
        <f>IF(ISNUMBER(Regressions!L146),ROUND(Regressions!L146, 1), NA())</f>
        <v>100</v>
      </c>
      <c r="L136" s="259">
        <f>IF(ISNUMBER(Regressions!M146),ROUND(Regressions!M146, 1), NA())</f>
        <v>93.8</v>
      </c>
      <c r="M136" s="367">
        <f>IF(ISNUMBER(Regressions!N146),ROUND(Regressions!N146, 1), NA())</f>
        <v>6.2</v>
      </c>
      <c r="N136" s="258">
        <f>IF(ISNUMBER(Regressions!O146),ROUND(Regressions!O146, 1), NA())</f>
        <v>0</v>
      </c>
      <c r="O136" s="368">
        <f>IF(ISNUMBER(Regressions!Q146),ROUND(Regressions!Q146, 1), NA())</f>
        <v>99.6</v>
      </c>
      <c r="P136" s="366">
        <f>IF(ISNUMBER(Regressions!R146),ROUND(Regressions!R146, 1), NA())</f>
        <v>92.8</v>
      </c>
      <c r="Q136" s="236" t="e">
        <f>IF(ISNUMBER(Regressions!S146),ROUND(Regressions!S146, 1), NA())</f>
        <v>#N/A</v>
      </c>
      <c r="R136" s="367" t="e">
        <f>IF(ISNUMBER(Regressions!T146),ROUND(Regressions!T146, 1), NA())</f>
        <v>#N/A</v>
      </c>
      <c r="S136" s="258">
        <f>IF(ISNUMBER(Regressions!U146),ROUND(Regressions!U146, 1), NA())</f>
        <v>7.2</v>
      </c>
    </row>
    <row xmlns:x14ac="http://schemas.microsoft.com/office/spreadsheetml/2009/9/ac" r="137" x14ac:dyDescent="0.2">
      <c r="A137" s="363" t="str">
        <f>IF(ISBLANK(Regressions!A147), " ", Regressions!A147)</f>
        <v>State of Palestine</v>
      </c>
      <c r="B137" s="364">
        <f>IF(ISBLANK(Regressions!B147), " ", Regressions!B147)</f>
        <v>2009</v>
      </c>
      <c r="C137" s="369" t="str">
        <f>IF(ISBLANK(Regressions!C147), " ", Regressions!C147)</f>
        <v>Primary</v>
      </c>
      <c r="D137" s="365">
        <f>IF(ISBLANK(Regressions!D147), " ", Regressions!D147)</f>
        <v>438745</v>
      </c>
      <c r="E137" s="235">
        <f>IF(ISNUMBER(Regressions!E147),ROUND(Regressions!E147, 1), NA())</f>
        <v>100</v>
      </c>
      <c r="F137" s="366">
        <f>IF(ISNUMBER(Regressions!F147),ROUND(Regressions!F147, 1), NA())</f>
        <v>95.8</v>
      </c>
      <c r="G137" s="257">
        <f>IF(ISNUMBER(Regressions!G147),ROUND(Regressions!G147, 1), NA())</f>
        <v>93.2</v>
      </c>
      <c r="H137" s="367">
        <f>IF(ISNUMBER(Regressions!H147),ROUND(Regressions!H147, 1), NA())</f>
        <v>2.5</v>
      </c>
      <c r="I137" s="258">
        <f>IF(ISNUMBER(Regressions!I147),ROUND(Regressions!I147, 1), NA())</f>
        <v>4.2</v>
      </c>
      <c r="J137" s="368">
        <f>IF(ISNUMBER(Regressions!K147),ROUND(Regressions!K147, 1), NA())</f>
        <v>100</v>
      </c>
      <c r="K137" s="366">
        <f>IF(ISNUMBER(Regressions!L147),ROUND(Regressions!L147, 1), NA())</f>
        <v>100</v>
      </c>
      <c r="L137" s="259">
        <f>IF(ISNUMBER(Regressions!M147),ROUND(Regressions!M147, 1), NA())</f>
        <v>93.8</v>
      </c>
      <c r="M137" s="367">
        <f>IF(ISNUMBER(Regressions!N147),ROUND(Regressions!N147, 1), NA())</f>
        <v>6.1</v>
      </c>
      <c r="N137" s="258">
        <f>IF(ISNUMBER(Regressions!O147),ROUND(Regressions!O147, 1), NA())</f>
        <v>0</v>
      </c>
      <c r="O137" s="368">
        <f>IF(ISNUMBER(Regressions!Q147),ROUND(Regressions!Q147, 1), NA())</f>
        <v>99.6</v>
      </c>
      <c r="P137" s="366">
        <f>IF(ISNUMBER(Regressions!R147),ROUND(Regressions!R147, 1), NA())</f>
        <v>92.8</v>
      </c>
      <c r="Q137" s="236" t="e">
        <f>IF(ISNUMBER(Regressions!S147),ROUND(Regressions!S147, 1), NA())</f>
        <v>#N/A</v>
      </c>
      <c r="R137" s="367" t="e">
        <f>IF(ISNUMBER(Regressions!T147),ROUND(Regressions!T147, 1), NA())</f>
        <v>#N/A</v>
      </c>
      <c r="S137" s="258">
        <f>IF(ISNUMBER(Regressions!U147),ROUND(Regressions!U147, 1), NA())</f>
        <v>7.2</v>
      </c>
    </row>
    <row xmlns:x14ac="http://schemas.microsoft.com/office/spreadsheetml/2009/9/ac" r="138" x14ac:dyDescent="0.2">
      <c r="A138" s="363" t="str">
        <f>IF(ISBLANK(Regressions!A148), " ", Regressions!A148)</f>
        <v>State of Palestine</v>
      </c>
      <c r="B138" s="364">
        <f>IF(ISBLANK(Regressions!B148), " ", Regressions!B148)</f>
        <v>2010</v>
      </c>
      <c r="C138" s="369" t="str">
        <f>IF(ISBLANK(Regressions!C148), " ", Regressions!C148)</f>
        <v>Primary</v>
      </c>
      <c r="D138" s="365">
        <f>IF(ISBLANK(Regressions!D148), " ", Regressions!D148)</f>
        <v>443148</v>
      </c>
      <c r="E138" s="235">
        <f>IF(ISNUMBER(Regressions!E148),ROUND(Regressions!E148, 1), NA())</f>
        <v>100</v>
      </c>
      <c r="F138" s="366">
        <f>IF(ISNUMBER(Regressions!F148),ROUND(Regressions!F148, 1), NA())</f>
        <v>95.8</v>
      </c>
      <c r="G138" s="257">
        <f>IF(ISNUMBER(Regressions!G148),ROUND(Regressions!G148, 1), NA())</f>
        <v>93.2</v>
      </c>
      <c r="H138" s="367">
        <f>IF(ISNUMBER(Regressions!H148),ROUND(Regressions!H148, 1), NA())</f>
        <v>2.5</v>
      </c>
      <c r="I138" s="258">
        <f>IF(ISNUMBER(Regressions!I148),ROUND(Regressions!I148, 1), NA())</f>
        <v>4.2</v>
      </c>
      <c r="J138" s="368">
        <f>IF(ISNUMBER(Regressions!K148),ROUND(Regressions!K148, 1), NA())</f>
        <v>100</v>
      </c>
      <c r="K138" s="366">
        <f>IF(ISNUMBER(Regressions!L148),ROUND(Regressions!L148, 1), NA())</f>
        <v>99.9</v>
      </c>
      <c r="L138" s="259">
        <f>IF(ISNUMBER(Regressions!M148),ROUND(Regressions!M148, 1), NA())</f>
        <v>93.8</v>
      </c>
      <c r="M138" s="367">
        <f>IF(ISNUMBER(Regressions!N148),ROUND(Regressions!N148, 1), NA())</f>
        <v>6.1</v>
      </c>
      <c r="N138" s="258">
        <f>IF(ISNUMBER(Regressions!O148),ROUND(Regressions!O148, 1), NA())</f>
        <v>0.1</v>
      </c>
      <c r="O138" s="368">
        <f>IF(ISNUMBER(Regressions!Q148),ROUND(Regressions!Q148, 1), NA())</f>
        <v>99.6</v>
      </c>
      <c r="P138" s="366">
        <f>IF(ISNUMBER(Regressions!R148),ROUND(Regressions!R148, 1), NA())</f>
        <v>92.8</v>
      </c>
      <c r="Q138" s="236" t="e">
        <f>IF(ISNUMBER(Regressions!S148),ROUND(Regressions!S148, 1), NA())</f>
        <v>#N/A</v>
      </c>
      <c r="R138" s="367" t="e">
        <f>IF(ISNUMBER(Regressions!T148),ROUND(Regressions!T148, 1), NA())</f>
        <v>#N/A</v>
      </c>
      <c r="S138" s="258">
        <f>IF(ISNUMBER(Regressions!U148),ROUND(Regressions!U148, 1), NA())</f>
        <v>7.2</v>
      </c>
    </row>
    <row xmlns:x14ac="http://schemas.microsoft.com/office/spreadsheetml/2009/9/ac" r="139" x14ac:dyDescent="0.2">
      <c r="A139" s="363" t="str">
        <f>IF(ISBLANK(Regressions!A149), " ", Regressions!A149)</f>
        <v>State of Palestine</v>
      </c>
      <c r="B139" s="364">
        <f>IF(ISBLANK(Regressions!B149), " ", Regressions!B149)</f>
        <v>2011</v>
      </c>
      <c r="C139" s="369" t="str">
        <f>IF(ISBLANK(Regressions!C149), " ", Regressions!C149)</f>
        <v>Primary</v>
      </c>
      <c r="D139" s="365">
        <f>IF(ISBLANK(Regressions!D149), " ", Regressions!D149)</f>
        <v>448771</v>
      </c>
      <c r="E139" s="235">
        <f>IF(ISNUMBER(Regressions!E149),ROUND(Regressions!E149, 1), NA())</f>
        <v>100</v>
      </c>
      <c r="F139" s="366">
        <f>IF(ISNUMBER(Regressions!F149),ROUND(Regressions!F149, 1), NA())</f>
        <v>95.8</v>
      </c>
      <c r="G139" s="257">
        <f>IF(ISNUMBER(Regressions!G149),ROUND(Regressions!G149, 1), NA())</f>
        <v>93.8</v>
      </c>
      <c r="H139" s="367">
        <f>IF(ISNUMBER(Regressions!H149),ROUND(Regressions!H149, 1), NA())</f>
        <v>1.9</v>
      </c>
      <c r="I139" s="258">
        <f>IF(ISNUMBER(Regressions!I149),ROUND(Regressions!I149, 1), NA())</f>
        <v>4.2</v>
      </c>
      <c r="J139" s="368">
        <f>IF(ISNUMBER(Regressions!K149),ROUND(Regressions!K149, 1), NA())</f>
        <v>100</v>
      </c>
      <c r="K139" s="366">
        <f>IF(ISNUMBER(Regressions!L149),ROUND(Regressions!L149, 1), NA())</f>
        <v>99.9</v>
      </c>
      <c r="L139" s="259">
        <f>IF(ISNUMBER(Regressions!M149),ROUND(Regressions!M149, 1), NA())</f>
        <v>94.3</v>
      </c>
      <c r="M139" s="367">
        <f>IF(ISNUMBER(Regressions!N149),ROUND(Regressions!N149, 1), NA())</f>
        <v>5.6</v>
      </c>
      <c r="N139" s="258">
        <f>IF(ISNUMBER(Regressions!O149),ROUND(Regressions!O149, 1), NA())</f>
        <v>0.1</v>
      </c>
      <c r="O139" s="368">
        <f>IF(ISNUMBER(Regressions!Q149),ROUND(Regressions!Q149, 1), NA())</f>
        <v>99.6</v>
      </c>
      <c r="P139" s="366">
        <f>IF(ISNUMBER(Regressions!R149),ROUND(Regressions!R149, 1), NA())</f>
        <v>93.3</v>
      </c>
      <c r="Q139" s="236">
        <f>IF(ISNUMBER(Regressions!S149),ROUND(Regressions!S149, 1), NA())</f>
        <v>22.1</v>
      </c>
      <c r="R139" s="367">
        <f>IF(ISNUMBER(Regressions!T149),ROUND(Regressions!T149, 1), NA())</f>
        <v>71.2</v>
      </c>
      <c r="S139" s="258">
        <f>IF(ISNUMBER(Regressions!U149),ROUND(Regressions!U149, 1), NA())</f>
        <v>6.7</v>
      </c>
    </row>
    <row xmlns:x14ac="http://schemas.microsoft.com/office/spreadsheetml/2009/9/ac" r="140" x14ac:dyDescent="0.2">
      <c r="A140" s="363" t="str">
        <f>IF(ISBLANK(Regressions!A150), " ", Regressions!A150)</f>
        <v>State of Palestine</v>
      </c>
      <c r="B140" s="364">
        <f>IF(ISBLANK(Regressions!B150), " ", Regressions!B150)</f>
        <v>2012</v>
      </c>
      <c r="C140" s="369" t="str">
        <f>IF(ISBLANK(Regressions!C150), " ", Regressions!C150)</f>
        <v>Primary</v>
      </c>
      <c r="D140" s="365">
        <f>IF(ISBLANK(Regressions!D150), " ", Regressions!D150)</f>
        <v>454673</v>
      </c>
      <c r="E140" s="235">
        <f>IF(ISNUMBER(Regressions!E150),ROUND(Regressions!E150, 1), NA())</f>
        <v>100</v>
      </c>
      <c r="F140" s="366">
        <f>IF(ISNUMBER(Regressions!F150),ROUND(Regressions!F150, 1), NA())</f>
        <v>96.1</v>
      </c>
      <c r="G140" s="257">
        <f>IF(ISNUMBER(Regressions!G150),ROUND(Regressions!G150, 1), NA())</f>
        <v>94.4</v>
      </c>
      <c r="H140" s="367">
        <f>IF(ISNUMBER(Regressions!H150),ROUND(Regressions!H150, 1), NA())</f>
        <v>1.7</v>
      </c>
      <c r="I140" s="258">
        <f>IF(ISNUMBER(Regressions!I150),ROUND(Regressions!I150, 1), NA())</f>
        <v>3.9</v>
      </c>
      <c r="J140" s="368">
        <f>IF(ISNUMBER(Regressions!K150),ROUND(Regressions!K150, 1), NA())</f>
        <v>100</v>
      </c>
      <c r="K140" s="366">
        <f>IF(ISNUMBER(Regressions!L150),ROUND(Regressions!L150, 1), NA())</f>
        <v>99.8</v>
      </c>
      <c r="L140" s="259">
        <f>IF(ISNUMBER(Regressions!M150),ROUND(Regressions!M150, 1), NA())</f>
        <v>94.7</v>
      </c>
      <c r="M140" s="367">
        <f>IF(ISNUMBER(Regressions!N150),ROUND(Regressions!N150, 1), NA())</f>
        <v>5.0999999999999996</v>
      </c>
      <c r="N140" s="258">
        <f>IF(ISNUMBER(Regressions!O150),ROUND(Regressions!O150, 1), NA())</f>
        <v>0.2</v>
      </c>
      <c r="O140" s="368">
        <f>IF(ISNUMBER(Regressions!Q150),ROUND(Regressions!Q150, 1), NA())</f>
        <v>99.6</v>
      </c>
      <c r="P140" s="366">
        <f>IF(ISNUMBER(Regressions!R150),ROUND(Regressions!R150, 1), NA())</f>
        <v>93.7</v>
      </c>
      <c r="Q140" s="236">
        <f>IF(ISNUMBER(Regressions!S150),ROUND(Regressions!S150, 1), NA())</f>
        <v>22.1</v>
      </c>
      <c r="R140" s="367">
        <f>IF(ISNUMBER(Regressions!T150),ROUND(Regressions!T150, 1), NA())</f>
        <v>71.7</v>
      </c>
      <c r="S140" s="258">
        <f>IF(ISNUMBER(Regressions!U150),ROUND(Regressions!U150, 1), NA())</f>
        <v>6.3</v>
      </c>
    </row>
    <row xmlns:x14ac="http://schemas.microsoft.com/office/spreadsheetml/2009/9/ac" r="141" x14ac:dyDescent="0.2">
      <c r="A141" s="363" t="str">
        <f>IF(ISBLANK(Regressions!A151), " ", Regressions!A151)</f>
        <v>State of Palestine</v>
      </c>
      <c r="B141" s="364">
        <f>IF(ISBLANK(Regressions!B151), " ", Regressions!B151)</f>
        <v>2013</v>
      </c>
      <c r="C141" s="369" t="str">
        <f>IF(ISBLANK(Regressions!C151), " ", Regressions!C151)</f>
        <v>Primary</v>
      </c>
      <c r="D141" s="365">
        <f>IF(ISBLANK(Regressions!D151), " ", Regressions!D151)</f>
        <v>460239</v>
      </c>
      <c r="E141" s="235">
        <f>IF(ISNUMBER(Regressions!E151),ROUND(Regressions!E151, 1), NA())</f>
        <v>100</v>
      </c>
      <c r="F141" s="366">
        <f>IF(ISNUMBER(Regressions!F151),ROUND(Regressions!F151, 1), NA())</f>
        <v>96.4</v>
      </c>
      <c r="G141" s="257">
        <f>IF(ISNUMBER(Regressions!G151),ROUND(Regressions!G151, 1), NA())</f>
        <v>95</v>
      </c>
      <c r="H141" s="367">
        <f>IF(ISNUMBER(Regressions!H151),ROUND(Regressions!H151, 1), NA())</f>
        <v>1.4</v>
      </c>
      <c r="I141" s="258">
        <f>IF(ISNUMBER(Regressions!I151),ROUND(Regressions!I151, 1), NA())</f>
        <v>3.6</v>
      </c>
      <c r="J141" s="368">
        <f>IF(ISNUMBER(Regressions!K151),ROUND(Regressions!K151, 1), NA())</f>
        <v>100</v>
      </c>
      <c r="K141" s="366">
        <f>IF(ISNUMBER(Regressions!L151),ROUND(Regressions!L151, 1), NA())</f>
        <v>99.8</v>
      </c>
      <c r="L141" s="259">
        <f>IF(ISNUMBER(Regressions!M151),ROUND(Regressions!M151, 1), NA())</f>
        <v>95.2</v>
      </c>
      <c r="M141" s="367">
        <f>IF(ISNUMBER(Regressions!N151),ROUND(Regressions!N151, 1), NA())</f>
        <v>4.5999999999999996</v>
      </c>
      <c r="N141" s="258">
        <f>IF(ISNUMBER(Regressions!O151),ROUND(Regressions!O151, 1), NA())</f>
        <v>0.2</v>
      </c>
      <c r="O141" s="368">
        <f>IF(ISNUMBER(Regressions!Q151),ROUND(Regressions!Q151, 1), NA())</f>
        <v>99.6</v>
      </c>
      <c r="P141" s="366">
        <f>IF(ISNUMBER(Regressions!R151),ROUND(Regressions!R151, 1), NA())</f>
        <v>94.2</v>
      </c>
      <c r="Q141" s="236">
        <f>IF(ISNUMBER(Regressions!S151),ROUND(Regressions!S151, 1), NA())</f>
        <v>22.1</v>
      </c>
      <c r="R141" s="367">
        <f>IF(ISNUMBER(Regressions!T151),ROUND(Regressions!T151, 1), NA())</f>
        <v>72.099999999999994</v>
      </c>
      <c r="S141" s="258">
        <f>IF(ISNUMBER(Regressions!U151),ROUND(Regressions!U151, 1), NA())</f>
        <v>5.8</v>
      </c>
    </row>
    <row xmlns:x14ac="http://schemas.microsoft.com/office/spreadsheetml/2009/9/ac" r="142" x14ac:dyDescent="0.2">
      <c r="A142" s="363" t="str">
        <f>IF(ISBLANK(Regressions!A152), " ", Regressions!A152)</f>
        <v>State of Palestine</v>
      </c>
      <c r="B142" s="364">
        <f>IF(ISBLANK(Regressions!B152), " ", Regressions!B152)</f>
        <v>2014</v>
      </c>
      <c r="C142" s="369" t="str">
        <f>IF(ISBLANK(Regressions!C152), " ", Regressions!C152)</f>
        <v>Primary</v>
      </c>
      <c r="D142" s="365">
        <f>IF(ISBLANK(Regressions!D152), " ", Regressions!D152)</f>
        <v>465890</v>
      </c>
      <c r="E142" s="235">
        <f>IF(ISNUMBER(Regressions!E152),ROUND(Regressions!E152, 1), NA())</f>
        <v>100</v>
      </c>
      <c r="F142" s="366">
        <f>IF(ISNUMBER(Regressions!F152),ROUND(Regressions!F152, 1), NA())</f>
        <v>96.7</v>
      </c>
      <c r="G142" s="257">
        <f>IF(ISNUMBER(Regressions!G152),ROUND(Regressions!G152, 1), NA())</f>
        <v>95.6</v>
      </c>
      <c r="H142" s="367">
        <f>IF(ISNUMBER(Regressions!H152),ROUND(Regressions!H152, 1), NA())</f>
        <v>1.1000000000000001</v>
      </c>
      <c r="I142" s="258">
        <f>IF(ISNUMBER(Regressions!I152),ROUND(Regressions!I152, 1), NA())</f>
        <v>3.3</v>
      </c>
      <c r="J142" s="368">
        <f>IF(ISNUMBER(Regressions!K152),ROUND(Regressions!K152, 1), NA())</f>
        <v>100</v>
      </c>
      <c r="K142" s="366">
        <f>IF(ISNUMBER(Regressions!L152),ROUND(Regressions!L152, 1), NA())</f>
        <v>99.7</v>
      </c>
      <c r="L142" s="259">
        <f>IF(ISNUMBER(Regressions!M152),ROUND(Regressions!M152, 1), NA())</f>
        <v>95.6</v>
      </c>
      <c r="M142" s="367">
        <f>IF(ISNUMBER(Regressions!N152),ROUND(Regressions!N152, 1), NA())</f>
        <v>4.0999999999999996</v>
      </c>
      <c r="N142" s="258">
        <f>IF(ISNUMBER(Regressions!O152),ROUND(Regressions!O152, 1), NA())</f>
        <v>0.3</v>
      </c>
      <c r="O142" s="368">
        <f>IF(ISNUMBER(Regressions!Q152),ROUND(Regressions!Q152, 1), NA())</f>
        <v>99.6</v>
      </c>
      <c r="P142" s="366">
        <f>IF(ISNUMBER(Regressions!R152),ROUND(Regressions!R152, 1), NA())</f>
        <v>94.6</v>
      </c>
      <c r="Q142" s="236">
        <f>IF(ISNUMBER(Regressions!S152),ROUND(Regressions!S152, 1), NA())</f>
        <v>22.1</v>
      </c>
      <c r="R142" s="367">
        <f>IF(ISNUMBER(Regressions!T152),ROUND(Regressions!T152, 1), NA())</f>
        <v>72.599999999999994</v>
      </c>
      <c r="S142" s="258">
        <f>IF(ISNUMBER(Regressions!U152),ROUND(Regressions!U152, 1), NA())</f>
        <v>5.4</v>
      </c>
    </row>
    <row xmlns:x14ac="http://schemas.microsoft.com/office/spreadsheetml/2009/9/ac" r="143" x14ac:dyDescent="0.2">
      <c r="A143" s="363" t="str">
        <f>IF(ISBLANK(Regressions!A153), " ", Regressions!A153)</f>
        <v>State of Palestine</v>
      </c>
      <c r="B143" s="364">
        <f>IF(ISBLANK(Regressions!B153), " ", Regressions!B153)</f>
        <v>2015</v>
      </c>
      <c r="C143" s="369" t="str">
        <f>IF(ISBLANK(Regressions!C153), " ", Regressions!C153)</f>
        <v>Primary</v>
      </c>
      <c r="D143" s="365">
        <f>IF(ISBLANK(Regressions!D153), " ", Regressions!D153)</f>
        <v>471731</v>
      </c>
      <c r="E143" s="235">
        <f>IF(ISNUMBER(Regressions!E153),ROUND(Regressions!E153, 1), NA())</f>
        <v>100</v>
      </c>
      <c r="F143" s="366">
        <f>IF(ISNUMBER(Regressions!F153),ROUND(Regressions!F153, 1), NA())</f>
        <v>97.1</v>
      </c>
      <c r="G143" s="257">
        <f>IF(ISNUMBER(Regressions!G153),ROUND(Regressions!G153, 1), NA())</f>
        <v>96.2</v>
      </c>
      <c r="H143" s="367">
        <f>IF(ISNUMBER(Regressions!H153),ROUND(Regressions!H153, 1), NA())</f>
        <v>0.8</v>
      </c>
      <c r="I143" s="258">
        <f>IF(ISNUMBER(Regressions!I153),ROUND(Regressions!I153, 1), NA())</f>
        <v>2.9</v>
      </c>
      <c r="J143" s="368">
        <f>IF(ISNUMBER(Regressions!K153),ROUND(Regressions!K153, 1), NA())</f>
        <v>100</v>
      </c>
      <c r="K143" s="366">
        <f>IF(ISNUMBER(Regressions!L153),ROUND(Regressions!L153, 1), NA())</f>
        <v>99.7</v>
      </c>
      <c r="L143" s="259">
        <f>IF(ISNUMBER(Regressions!M153),ROUND(Regressions!M153, 1), NA())</f>
        <v>96</v>
      </c>
      <c r="M143" s="367">
        <f>IF(ISNUMBER(Regressions!N153),ROUND(Regressions!N153, 1), NA())</f>
        <v>3.7</v>
      </c>
      <c r="N143" s="258">
        <f>IF(ISNUMBER(Regressions!O153),ROUND(Regressions!O153, 1), NA())</f>
        <v>0.3</v>
      </c>
      <c r="O143" s="368">
        <f>IF(ISNUMBER(Regressions!Q153),ROUND(Regressions!Q153, 1), NA())</f>
        <v>99.6</v>
      </c>
      <c r="P143" s="366">
        <f>IF(ISNUMBER(Regressions!R153),ROUND(Regressions!R153, 1), NA())</f>
        <v>95.1</v>
      </c>
      <c r="Q143" s="236">
        <f>IF(ISNUMBER(Regressions!S153),ROUND(Regressions!S153, 1), NA())</f>
        <v>22.1</v>
      </c>
      <c r="R143" s="367">
        <f>IF(ISNUMBER(Regressions!T153),ROUND(Regressions!T153, 1), NA())</f>
        <v>73</v>
      </c>
      <c r="S143" s="258">
        <f>IF(ISNUMBER(Regressions!U153),ROUND(Regressions!U153, 1), NA())</f>
        <v>4.9000000000000004</v>
      </c>
    </row>
    <row xmlns:x14ac="http://schemas.microsoft.com/office/spreadsheetml/2009/9/ac" r="144" x14ac:dyDescent="0.2">
      <c r="A144" s="363" t="str">
        <f>IF(ISBLANK(Regressions!A154), " ", Regressions!A154)</f>
        <v>State of Palestine</v>
      </c>
      <c r="B144" s="364">
        <f>IF(ISBLANK(Regressions!B154), " ", Regressions!B154)</f>
        <v>2016</v>
      </c>
      <c r="C144" s="369" t="str">
        <f>IF(ISBLANK(Regressions!C154), " ", Regressions!C154)</f>
        <v>Primary</v>
      </c>
      <c r="D144" s="365">
        <f>IF(ISBLANK(Regressions!D154), " ", Regressions!D154)</f>
        <v>479328</v>
      </c>
      <c r="E144" s="235">
        <f>IF(ISNUMBER(Regressions!E154),ROUND(Regressions!E154, 1), NA())</f>
        <v>100</v>
      </c>
      <c r="F144" s="366">
        <f>IF(ISNUMBER(Regressions!F154),ROUND(Regressions!F154, 1), NA())</f>
        <v>97.4</v>
      </c>
      <c r="G144" s="257">
        <f>IF(ISNUMBER(Regressions!G154),ROUND(Regressions!G154, 1), NA())</f>
        <v>96.8</v>
      </c>
      <c r="H144" s="367">
        <f>IF(ISNUMBER(Regressions!H154),ROUND(Regressions!H154, 1), NA())</f>
        <v>0.6</v>
      </c>
      <c r="I144" s="258">
        <f>IF(ISNUMBER(Regressions!I154),ROUND(Regressions!I154, 1), NA())</f>
        <v>2.6</v>
      </c>
      <c r="J144" s="368">
        <f>IF(ISNUMBER(Regressions!K154),ROUND(Regressions!K154, 1), NA())</f>
        <v>100</v>
      </c>
      <c r="K144" s="366">
        <f>IF(ISNUMBER(Regressions!L154),ROUND(Regressions!L154, 1), NA())</f>
        <v>99.7</v>
      </c>
      <c r="L144" s="259">
        <f>IF(ISNUMBER(Regressions!M154),ROUND(Regressions!M154, 1), NA())</f>
        <v>96.5</v>
      </c>
      <c r="M144" s="367">
        <f>IF(ISNUMBER(Regressions!N154),ROUND(Regressions!N154, 1), NA())</f>
        <v>3.2</v>
      </c>
      <c r="N144" s="258">
        <f>IF(ISNUMBER(Regressions!O154),ROUND(Regressions!O154, 1), NA())</f>
        <v>0.3</v>
      </c>
      <c r="O144" s="368">
        <f>IF(ISNUMBER(Regressions!Q154),ROUND(Regressions!Q154, 1), NA())</f>
        <v>99.6</v>
      </c>
      <c r="P144" s="366">
        <f>IF(ISNUMBER(Regressions!R154),ROUND(Regressions!R154, 1), NA())</f>
        <v>95.6</v>
      </c>
      <c r="Q144" s="236">
        <f>IF(ISNUMBER(Regressions!S154),ROUND(Regressions!S154, 1), NA())</f>
        <v>22.1</v>
      </c>
      <c r="R144" s="367">
        <f>IF(ISNUMBER(Regressions!T154),ROUND(Regressions!T154, 1), NA())</f>
        <v>73.5</v>
      </c>
      <c r="S144" s="258">
        <f>IF(ISNUMBER(Regressions!U154),ROUND(Regressions!U154, 1), NA())</f>
        <v>4.4000000000000004</v>
      </c>
    </row>
    <row xmlns:x14ac="http://schemas.microsoft.com/office/spreadsheetml/2009/9/ac" r="145" x14ac:dyDescent="0.2">
      <c r="A145" s="363" t="str">
        <f>IF(ISBLANK(Regressions!A155), " ", Regressions!A155)</f>
        <v>State of Palestine</v>
      </c>
      <c r="B145" s="364">
        <f>IF(ISBLANK(Regressions!B155), " ", Regressions!B155)</f>
        <v>2017</v>
      </c>
      <c r="C145" s="369" t="str">
        <f>IF(ISBLANK(Regressions!C155), " ", Regressions!C155)</f>
        <v>Primary</v>
      </c>
      <c r="D145" s="365">
        <f>IF(ISBLANK(Regressions!D155), " ", Regressions!D155)</f>
        <v>490075</v>
      </c>
      <c r="E145" s="235">
        <f>IF(ISNUMBER(Regressions!E155),ROUND(Regressions!E155, 1), NA())</f>
        <v>100</v>
      </c>
      <c r="F145" s="366">
        <f>IF(ISNUMBER(Regressions!F155),ROUND(Regressions!F155, 1), NA())</f>
        <v>97.7</v>
      </c>
      <c r="G145" s="257">
        <f>IF(ISNUMBER(Regressions!G155),ROUND(Regressions!G155, 1), NA())</f>
        <v>97.4</v>
      </c>
      <c r="H145" s="367">
        <f>IF(ISNUMBER(Regressions!H155),ROUND(Regressions!H155, 1), NA())</f>
        <v>0.3</v>
      </c>
      <c r="I145" s="258">
        <f>IF(ISNUMBER(Regressions!I155),ROUND(Regressions!I155, 1), NA())</f>
        <v>2.2999999999999998</v>
      </c>
      <c r="J145" s="368">
        <f>IF(ISNUMBER(Regressions!K155),ROUND(Regressions!K155, 1), NA())</f>
        <v>100</v>
      </c>
      <c r="K145" s="366">
        <f>IF(ISNUMBER(Regressions!L155),ROUND(Regressions!L155, 1), NA())</f>
        <v>99.6</v>
      </c>
      <c r="L145" s="259">
        <f>IF(ISNUMBER(Regressions!M155),ROUND(Regressions!M155, 1), NA())</f>
        <v>96.9</v>
      </c>
      <c r="M145" s="367">
        <f>IF(ISNUMBER(Regressions!N155),ROUND(Regressions!N155, 1), NA())</f>
        <v>2.7</v>
      </c>
      <c r="N145" s="258">
        <f>IF(ISNUMBER(Regressions!O155),ROUND(Regressions!O155, 1), NA())</f>
        <v>0.4</v>
      </c>
      <c r="O145" s="368">
        <f>IF(ISNUMBER(Regressions!Q155),ROUND(Regressions!Q155, 1), NA())</f>
        <v>99.6</v>
      </c>
      <c r="P145" s="366">
        <f>IF(ISNUMBER(Regressions!R155),ROUND(Regressions!R155, 1), NA())</f>
        <v>96</v>
      </c>
      <c r="Q145" s="236">
        <f>IF(ISNUMBER(Regressions!S155),ROUND(Regressions!S155, 1), NA())</f>
        <v>22.1</v>
      </c>
      <c r="R145" s="367">
        <f>IF(ISNUMBER(Regressions!T155),ROUND(Regressions!T155, 1), NA())</f>
        <v>74</v>
      </c>
      <c r="S145" s="258">
        <f>IF(ISNUMBER(Regressions!U155),ROUND(Regressions!U155, 1), NA())</f>
        <v>4</v>
      </c>
    </row>
    <row xmlns:x14ac="http://schemas.microsoft.com/office/spreadsheetml/2009/9/ac" r="146" x14ac:dyDescent="0.2">
      <c r="A146" s="363" t="str">
        <f>IF(ISBLANK(Regressions!A156), " ", Regressions!A156)</f>
        <v>State of Palestine</v>
      </c>
      <c r="B146" s="364">
        <f>IF(ISBLANK(Regressions!B156), " ", Regressions!B156)</f>
        <v>2018</v>
      </c>
      <c r="C146" s="369" t="str">
        <f>IF(ISBLANK(Regressions!C156), " ", Regressions!C156)</f>
        <v>Primary</v>
      </c>
      <c r="D146" s="365">
        <f>IF(ISBLANK(Regressions!D156), " ", Regressions!D156)</f>
        <v>504594</v>
      </c>
      <c r="E146" s="235">
        <f>IF(ISNUMBER(Regressions!E156),ROUND(Regressions!E156, 1), NA())</f>
        <v>100</v>
      </c>
      <c r="F146" s="366">
        <f>IF(ISNUMBER(Regressions!F156),ROUND(Regressions!F156, 1), NA())</f>
        <v>98</v>
      </c>
      <c r="G146" s="257">
        <f>IF(ISNUMBER(Regressions!G156),ROUND(Regressions!G156, 1), NA())</f>
        <v>98</v>
      </c>
      <c r="H146" s="367">
        <f>IF(ISNUMBER(Regressions!H156),ROUND(Regressions!H156, 1), NA())</f>
        <v>0</v>
      </c>
      <c r="I146" s="258">
        <f>IF(ISNUMBER(Regressions!I156),ROUND(Regressions!I156, 1), NA())</f>
        <v>2</v>
      </c>
      <c r="J146" s="368">
        <f>IF(ISNUMBER(Regressions!K156),ROUND(Regressions!K156, 1), NA())</f>
        <v>100</v>
      </c>
      <c r="K146" s="366">
        <f>IF(ISNUMBER(Regressions!L156),ROUND(Regressions!L156, 1), NA())</f>
        <v>99.6</v>
      </c>
      <c r="L146" s="259">
        <f>IF(ISNUMBER(Regressions!M156),ROUND(Regressions!M156, 1), NA())</f>
        <v>97.4</v>
      </c>
      <c r="M146" s="367">
        <f>IF(ISNUMBER(Regressions!N156),ROUND(Regressions!N156, 1), NA())</f>
        <v>2.2000000000000002</v>
      </c>
      <c r="N146" s="258">
        <f>IF(ISNUMBER(Regressions!O156),ROUND(Regressions!O156, 1), NA())</f>
        <v>0.4</v>
      </c>
      <c r="O146" s="368">
        <f>IF(ISNUMBER(Regressions!Q156),ROUND(Regressions!Q156, 1), NA())</f>
        <v>99.6</v>
      </c>
      <c r="P146" s="366">
        <f>IF(ISNUMBER(Regressions!R156),ROUND(Regressions!R156, 1), NA())</f>
        <v>96.5</v>
      </c>
      <c r="Q146" s="236">
        <f>IF(ISNUMBER(Regressions!S156),ROUND(Regressions!S156, 1), NA())</f>
        <v>22.1</v>
      </c>
      <c r="R146" s="367">
        <f>IF(ISNUMBER(Regressions!T156),ROUND(Regressions!T156, 1), NA())</f>
        <v>74.400000000000006</v>
      </c>
      <c r="S146" s="258">
        <f>IF(ISNUMBER(Regressions!U156),ROUND(Regressions!U156, 1), NA())</f>
        <v>3.5</v>
      </c>
    </row>
    <row xmlns:x14ac="http://schemas.microsoft.com/office/spreadsheetml/2009/9/ac" r="147" x14ac:dyDescent="0.2">
      <c r="A147" s="363" t="str">
        <f>IF(ISBLANK(Regressions!A157), " ", Regressions!A157)</f>
        <v>State of Palestine</v>
      </c>
      <c r="B147" s="364">
        <f>IF(ISBLANK(Regressions!B157), " ", Regressions!B157)</f>
        <v>2019</v>
      </c>
      <c r="C147" s="369" t="str">
        <f>IF(ISBLANK(Regressions!C157), " ", Regressions!C157)</f>
        <v>Primary</v>
      </c>
      <c r="D147" s="365">
        <f>IF(ISBLANK(Regressions!D157), " ", Regressions!D157)</f>
        <v>517374</v>
      </c>
      <c r="E147" s="235">
        <f>IF(ISNUMBER(Regressions!E157),ROUND(Regressions!E157, 1), NA())</f>
        <v>100</v>
      </c>
      <c r="F147" s="366">
        <f>IF(ISNUMBER(Regressions!F157),ROUND(Regressions!F157, 1), NA())</f>
        <v>98.3</v>
      </c>
      <c r="G147" s="257">
        <f>IF(ISNUMBER(Regressions!G157),ROUND(Regressions!G157, 1), NA())</f>
        <v>98.3</v>
      </c>
      <c r="H147" s="367">
        <f>IF(ISNUMBER(Regressions!H157),ROUND(Regressions!H157, 1), NA())</f>
        <v>0</v>
      </c>
      <c r="I147" s="258">
        <f>IF(ISNUMBER(Regressions!I157),ROUND(Regressions!I157, 1), NA())</f>
        <v>1.7</v>
      </c>
      <c r="J147" s="368">
        <f>IF(ISNUMBER(Regressions!K157),ROUND(Regressions!K157, 1), NA())</f>
        <v>100</v>
      </c>
      <c r="K147" s="366">
        <f>IF(ISNUMBER(Regressions!L157),ROUND(Regressions!L157, 1), NA())</f>
        <v>99.5</v>
      </c>
      <c r="L147" s="259">
        <f>IF(ISNUMBER(Regressions!M157),ROUND(Regressions!M157, 1), NA())</f>
        <v>97.8</v>
      </c>
      <c r="M147" s="367">
        <f>IF(ISNUMBER(Regressions!N157),ROUND(Regressions!N157, 1), NA())</f>
        <v>1.7</v>
      </c>
      <c r="N147" s="258">
        <f>IF(ISNUMBER(Regressions!O157),ROUND(Regressions!O157, 1), NA())</f>
        <v>0.5</v>
      </c>
      <c r="O147" s="368">
        <f>IF(ISNUMBER(Regressions!Q157),ROUND(Regressions!Q157, 1), NA())</f>
        <v>99.6</v>
      </c>
      <c r="P147" s="366">
        <f>IF(ISNUMBER(Regressions!R157),ROUND(Regressions!R157, 1), NA())</f>
        <v>96.9</v>
      </c>
      <c r="Q147" s="236">
        <f>IF(ISNUMBER(Regressions!S157),ROUND(Regressions!S157, 1), NA())</f>
        <v>22.1</v>
      </c>
      <c r="R147" s="367">
        <f>IF(ISNUMBER(Regressions!T157),ROUND(Regressions!T157, 1), NA())</f>
        <v>74.900000000000006</v>
      </c>
      <c r="S147" s="258">
        <f>IF(ISNUMBER(Regressions!U157),ROUND(Regressions!U157, 1), NA())</f>
        <v>3.1</v>
      </c>
    </row>
    <row xmlns:x14ac="http://schemas.microsoft.com/office/spreadsheetml/2009/9/ac" r="148" x14ac:dyDescent="0.2">
      <c r="A148" s="363" t="str">
        <f>IF(ISBLANK(Regressions!A158), " ", Regressions!A158)</f>
        <v>State of Palestine</v>
      </c>
      <c r="B148" s="364">
        <f>IF(ISBLANK(Regressions!B158), " ", Regressions!B158)</f>
        <v>2020</v>
      </c>
      <c r="C148" s="369" t="str">
        <f>IF(ISBLANK(Regressions!C158), " ", Regressions!C158)</f>
        <v>Primary</v>
      </c>
      <c r="D148" s="365">
        <f>IF(ISBLANK(Regressions!D158), " ", Regressions!D158)</f>
        <v>528351</v>
      </c>
      <c r="E148" s="235">
        <f>IF(ISNUMBER(Regressions!E158),ROUND(Regressions!E158, 1), NA())</f>
        <v>100</v>
      </c>
      <c r="F148" s="366">
        <f>IF(ISNUMBER(Regressions!F158),ROUND(Regressions!F158, 1), NA())</f>
        <v>98.7</v>
      </c>
      <c r="G148" s="257">
        <f>IF(ISNUMBER(Regressions!G158),ROUND(Regressions!G158, 1), NA())</f>
        <v>98.7</v>
      </c>
      <c r="H148" s="367">
        <f>IF(ISNUMBER(Regressions!H158),ROUND(Regressions!H158, 1), NA())</f>
        <v>0</v>
      </c>
      <c r="I148" s="258">
        <f>IF(ISNUMBER(Regressions!I158),ROUND(Regressions!I158, 1), NA())</f>
        <v>1.3</v>
      </c>
      <c r="J148" s="368">
        <f>IF(ISNUMBER(Regressions!K158),ROUND(Regressions!K158, 1), NA())</f>
        <v>100</v>
      </c>
      <c r="K148" s="366">
        <f>IF(ISNUMBER(Regressions!L158),ROUND(Regressions!L158, 1), NA())</f>
        <v>99.5</v>
      </c>
      <c r="L148" s="259">
        <f>IF(ISNUMBER(Regressions!M158),ROUND(Regressions!M158, 1), NA())</f>
        <v>98.3</v>
      </c>
      <c r="M148" s="367">
        <f>IF(ISNUMBER(Regressions!N158),ROUND(Regressions!N158, 1), NA())</f>
        <v>1.2</v>
      </c>
      <c r="N148" s="258">
        <f>IF(ISNUMBER(Regressions!O158),ROUND(Regressions!O158, 1), NA())</f>
        <v>0.5</v>
      </c>
      <c r="O148" s="368">
        <f>IF(ISNUMBER(Regressions!Q158),ROUND(Regressions!Q158, 1), NA())</f>
        <v>99.6</v>
      </c>
      <c r="P148" s="366">
        <f>IF(ISNUMBER(Regressions!R158),ROUND(Regressions!R158, 1), NA())</f>
        <v>97.4</v>
      </c>
      <c r="Q148" s="236" t="e">
        <f>IF(ISNUMBER(Regressions!S158),ROUND(Regressions!S158, 1), NA())</f>
        <v>#N/A</v>
      </c>
      <c r="R148" s="367" t="e">
        <f>IF(ISNUMBER(Regressions!T158),ROUND(Regressions!T158, 1), NA())</f>
        <v>#N/A</v>
      </c>
      <c r="S148" s="258">
        <f>IF(ISNUMBER(Regressions!U158),ROUND(Regressions!U158, 1), NA())</f>
        <v>2.6</v>
      </c>
    </row>
    <row xmlns:x14ac="http://schemas.microsoft.com/office/spreadsheetml/2009/9/ac" r="149" x14ac:dyDescent="0.2">
      <c r="A149" s="432" t="str">
        <f>IF(ISBLANK(Regressions!A159), " ", Regressions!A159)</f>
        <v>State of Palestine</v>
      </c>
      <c r="B149" s="433">
        <f>IF(ISBLANK(Regressions!B159), " ", Regressions!B159)</f>
        <v>2021</v>
      </c>
      <c r="C149" s="434" t="str">
        <f>IF(ISBLANK(Regressions!C159), " ", Regressions!C159)</f>
        <v>Primary</v>
      </c>
      <c r="D149" s="435">
        <f>IF(ISBLANK(Regressions!D159), " ", Regressions!D159)</f>
        <v>537610</v>
      </c>
      <c r="E149" s="438">
        <f>IF(ISNUMBER(Regressions!E159),ROUND(Regressions!E159, 1), NA())</f>
        <v>100</v>
      </c>
      <c r="F149" s="436">
        <f>IF(ISNUMBER(Regressions!F159),ROUND(Regressions!F159, 1), NA())</f>
        <v>99</v>
      </c>
      <c r="G149" s="439">
        <f>IF(ISNUMBER(Regressions!G159),ROUND(Regressions!G159, 1), NA())</f>
        <v>99</v>
      </c>
      <c r="H149" s="437">
        <f>IF(ISNUMBER(Regressions!H159),ROUND(Regressions!H159, 1), NA())</f>
        <v>0</v>
      </c>
      <c r="I149" s="440">
        <f>IF(ISNUMBER(Regressions!I159),ROUND(Regressions!I159, 1), NA())</f>
        <v>1</v>
      </c>
      <c r="J149" s="438">
        <f>IF(ISNUMBER(Regressions!K159),ROUND(Regressions!K159, 1), NA())</f>
        <v>100</v>
      </c>
      <c r="K149" s="436">
        <f>IF(ISNUMBER(Regressions!L159),ROUND(Regressions!L159, 1), NA())</f>
        <v>99.4</v>
      </c>
      <c r="L149" s="441">
        <f>IF(ISNUMBER(Regressions!M159),ROUND(Regressions!M159, 1), NA())</f>
        <v>98.7</v>
      </c>
      <c r="M149" s="437">
        <f>IF(ISNUMBER(Regressions!N159),ROUND(Regressions!N159, 1), NA())</f>
        <v>0.7</v>
      </c>
      <c r="N149" s="440">
        <f>IF(ISNUMBER(Regressions!O159),ROUND(Regressions!O159, 1), NA())</f>
        <v>0.6</v>
      </c>
      <c r="O149" s="438">
        <f>IF(ISNUMBER(Regressions!Q159),ROUND(Regressions!Q159, 1), NA())</f>
        <v>99.6</v>
      </c>
      <c r="P149" s="436">
        <f>IF(ISNUMBER(Regressions!R159),ROUND(Regressions!R159, 1), NA())</f>
        <v>97.9</v>
      </c>
      <c r="Q149" s="442" t="e">
        <f>IF(ISNUMBER(Regressions!S159),ROUND(Regressions!S159, 1), NA())</f>
        <v>#N/A</v>
      </c>
      <c r="R149" s="437" t="e">
        <f>IF(ISNUMBER(Regressions!T159),ROUND(Regressions!T159, 1), NA())</f>
        <v>#N/A</v>
      </c>
      <c r="S149" s="440">
        <f>IF(ISNUMBER(Regressions!U159),ROUND(Regressions!U159, 1), NA())</f>
        <v>2.1</v>
      </c>
      <c r="T149" s="431"/>
      <c r="U149" s="431"/>
      <c r="V149" s="431"/>
      <c r="W149" s="431"/>
      <c r="X149" s="431"/>
      <c r="Y149" s="431"/>
      <c r="Z149" s="431"/>
      <c r="AA149" s="431"/>
      <c r="AB149" s="431"/>
      <c r="AC149" s="431"/>
    </row>
    <row xmlns:x14ac="http://schemas.microsoft.com/office/spreadsheetml/2009/9/ac" r="150" x14ac:dyDescent="0.2">
      <c r="A150" s="363" t="str">
        <f>IF(ISBLANK(Regressions!A160), " ", Regressions!A160)</f>
        <v>State of Palestine</v>
      </c>
      <c r="B150" s="364">
        <f>IF(ISBLANK(Regressions!B160), " ", Regressions!B160)</f>
        <v>2022</v>
      </c>
      <c r="C150" s="369" t="str">
        <f>IF(ISBLANK(Regressions!C160), " ", Regressions!C160)</f>
        <v>Primary</v>
      </c>
      <c r="D150" s="365">
        <f>IF(ISBLANK(Regressions!D160), " ", Regressions!D160)</f>
        <v>549092</v>
      </c>
      <c r="E150" s="235">
        <f>IF(ISNUMBER(Regressions!E160),ROUND(Regressions!E160, 1), NA())</f>
        <v>100</v>
      </c>
      <c r="F150" s="366">
        <f>IF(ISNUMBER(Regressions!F160),ROUND(Regressions!F160, 1), NA())</f>
        <v>99.3</v>
      </c>
      <c r="G150" s="257">
        <f>IF(ISNUMBER(Regressions!G160),ROUND(Regressions!G160, 1), NA())</f>
        <v>99.3</v>
      </c>
      <c r="H150" s="367">
        <f>IF(ISNUMBER(Regressions!H160),ROUND(Regressions!H160, 1), NA())</f>
        <v>0</v>
      </c>
      <c r="I150" s="258">
        <f>IF(ISNUMBER(Regressions!I160),ROUND(Regressions!I160, 1), NA())</f>
        <v>0.7</v>
      </c>
      <c r="J150" s="368">
        <f>IF(ISNUMBER(Regressions!K160),ROUND(Regressions!K160, 1), NA())</f>
        <v>100</v>
      </c>
      <c r="K150" s="366">
        <f>IF(ISNUMBER(Regressions!L160),ROUND(Regressions!L160, 1), NA())</f>
        <v>99.4</v>
      </c>
      <c r="L150" s="259">
        <f>IF(ISNUMBER(Regressions!M160),ROUND(Regressions!M160, 1), NA())</f>
        <v>99.1</v>
      </c>
      <c r="M150" s="367">
        <f>IF(ISNUMBER(Regressions!N160),ROUND(Regressions!N160, 1), NA())</f>
        <v>0.3</v>
      </c>
      <c r="N150" s="258">
        <f>IF(ISNUMBER(Regressions!O160),ROUND(Regressions!O160, 1), NA())</f>
        <v>0.6</v>
      </c>
      <c r="O150" s="368">
        <f>IF(ISNUMBER(Regressions!Q160),ROUND(Regressions!Q160, 1), NA())</f>
        <v>99.6</v>
      </c>
      <c r="P150" s="366">
        <f>IF(ISNUMBER(Regressions!R160),ROUND(Regressions!R160, 1), NA())</f>
        <v>98.3</v>
      </c>
      <c r="Q150" s="236" t="e">
        <f>IF(ISNUMBER(Regressions!S160),ROUND(Regressions!S160, 1), NA())</f>
        <v>#N/A</v>
      </c>
      <c r="R150" s="367" t="e">
        <f>IF(ISNUMBER(Regressions!T160),ROUND(Regressions!T160, 1), NA())</f>
        <v>#N/A</v>
      </c>
      <c r="S150" s="258">
        <f>IF(ISNUMBER(Regressions!U160),ROUND(Regressions!U160, 1), NA())</f>
        <v>1.7</v>
      </c>
    </row>
    <row xmlns:x14ac="http://schemas.microsoft.com/office/spreadsheetml/2009/9/ac" r="151" x14ac:dyDescent="0.2">
      <c r="A151" s="370" t="str">
        <f>IF(ISBLANK(Regressions!A161), " ", Regressions!A161)</f>
        <v>State of Palestine</v>
      </c>
      <c r="B151" s="371">
        <f>IF(ISBLANK(Regressions!B161), " ", Regressions!B161)</f>
        <v>2023</v>
      </c>
      <c r="C151" s="372" t="str">
        <f>IF(ISBLANK(Regressions!C161), " ", Regressions!C161)</f>
        <v>Primary</v>
      </c>
      <c r="D151" s="373">
        <f>IF(ISBLANK(Regressions!D161), " ", Regressions!D161)</f>
        <v>534696</v>
      </c>
      <c r="E151" s="374">
        <f>IF(ISNUMBER(Regressions!E161),ROUND(Regressions!E161, 1), NA())</f>
        <v>100</v>
      </c>
      <c r="F151" s="375">
        <f>IF(ISNUMBER(Regressions!F161),ROUND(Regressions!F161, 1), NA())</f>
        <v>99.6</v>
      </c>
      <c r="G151" s="376">
        <f>IF(ISNUMBER(Regressions!G161),ROUND(Regressions!G161, 1), NA())</f>
        <v>99.6</v>
      </c>
      <c r="H151" s="377">
        <f>IF(ISNUMBER(Regressions!H161),ROUND(Regressions!H161, 1), NA())</f>
        <v>0</v>
      </c>
      <c r="I151" s="378">
        <f>IF(ISNUMBER(Regressions!I161),ROUND(Regressions!I161, 1), NA())</f>
        <v>0.4</v>
      </c>
      <c r="J151" s="379">
        <f>IF(ISNUMBER(Regressions!K161),ROUND(Regressions!K161, 1), NA())</f>
        <v>100</v>
      </c>
      <c r="K151" s="375">
        <f>IF(ISNUMBER(Regressions!L161),ROUND(Regressions!L161, 1), NA())</f>
        <v>99.4</v>
      </c>
      <c r="L151" s="380">
        <f>IF(ISNUMBER(Regressions!M161),ROUND(Regressions!M161, 1), NA())</f>
        <v>99.4</v>
      </c>
      <c r="M151" s="377">
        <f>IF(ISNUMBER(Regressions!N161),ROUND(Regressions!N161, 1), NA())</f>
        <v>0</v>
      </c>
      <c r="N151" s="378">
        <f>IF(ISNUMBER(Regressions!O161),ROUND(Regressions!O161, 1), NA())</f>
        <v>0.6</v>
      </c>
      <c r="O151" s="379">
        <f>IF(ISNUMBER(Regressions!Q161),ROUND(Regressions!Q161, 1), NA())</f>
        <v>99.6</v>
      </c>
      <c r="P151" s="375">
        <f>IF(ISNUMBER(Regressions!R161),ROUND(Regressions!R161, 1), NA())</f>
        <v>98.8</v>
      </c>
      <c r="Q151" s="381" t="e">
        <f>IF(ISNUMBER(Regressions!S161),ROUND(Regressions!S161, 1), NA())</f>
        <v>#N/A</v>
      </c>
      <c r="R151" s="377" t="e">
        <f>IF(ISNUMBER(Regressions!T161),ROUND(Regressions!T161, 1), NA())</f>
        <v>#N/A</v>
      </c>
      <c r="S151" s="378">
        <f>IF(ISNUMBER(Regressions!U161),ROUND(Regressions!U161, 1), NA())</f>
        <v>1.2</v>
      </c>
    </row>
    <row xmlns:x14ac="http://schemas.microsoft.com/office/spreadsheetml/2009/9/ac" r="152" hidden="true" x14ac:dyDescent="0.2">
      <c r="A152" s="363" t="str">
        <f>IF(ISBLANK(Regressions!A162), " ", Regressions!A162)</f>
        <v>State of Palestine</v>
      </c>
      <c r="B152" s="364">
        <f>IF(ISBLANK(Regressions!B162), " ", Regressions!B162)</f>
        <v>2024</v>
      </c>
      <c r="C152" s="369" t="str">
        <f>IF(ISBLANK(Regressions!C162), " ", Regressions!C162)</f>
        <v>Primary</v>
      </c>
      <c r="D152" s="365" t="str">
        <f>IF(ISBLANK(Regressions!D162), " ", Regressions!D162)</f>
        <v> </v>
      </c>
      <c r="E152" s="235" t="e">
        <f>IF(ISNUMBER(Regressions!E162),ROUND(Regressions!E162, 1), NA())</f>
        <v>#N/A</v>
      </c>
      <c r="F152" s="366" t="e">
        <f>IF(ISNUMBER(Regressions!F162),ROUND(Regressions!F162, 1), NA())</f>
        <v>#N/A</v>
      </c>
      <c r="G152" s="257" t="e">
        <f>IF(ISNUMBER(Regressions!G162),ROUND(Regressions!G162, 1), NA())</f>
        <v>#N/A</v>
      </c>
      <c r="H152" s="367" t="e">
        <f>IF(ISNUMBER(Regressions!H162),ROUND(Regressions!H162, 1), NA())</f>
        <v>#N/A</v>
      </c>
      <c r="I152" s="258" t="e">
        <f>IF(ISNUMBER(Regressions!I162),ROUND(Regressions!I162, 1), NA())</f>
        <v>#N/A</v>
      </c>
      <c r="J152" s="368" t="e">
        <f>IF(ISNUMBER(Regressions!K162),ROUND(Regressions!K162, 1), NA())</f>
        <v>#N/A</v>
      </c>
      <c r="K152" s="366" t="e">
        <f>IF(ISNUMBER(Regressions!L162),ROUND(Regressions!L162, 1), NA())</f>
        <v>#N/A</v>
      </c>
      <c r="L152" s="259" t="e">
        <f>IF(ISNUMBER(Regressions!M162),ROUND(Regressions!M162, 1), NA())</f>
        <v>#N/A</v>
      </c>
      <c r="M152" s="367" t="e">
        <f>IF(ISNUMBER(Regressions!N162),ROUND(Regressions!N162, 1), NA())</f>
        <v>#N/A</v>
      </c>
      <c r="N152" s="258" t="e">
        <f>IF(ISNUMBER(Regressions!O162),ROUND(Regressions!O162, 1), NA())</f>
        <v>#N/A</v>
      </c>
      <c r="O152" s="368" t="e">
        <f>IF(ISNUMBER(Regressions!Q162),ROUND(Regressions!Q162, 1), NA())</f>
        <v>#N/A</v>
      </c>
      <c r="P152" s="366" t="e">
        <f>IF(ISNUMBER(Regressions!R162),ROUND(Regressions!R162, 1), NA())</f>
        <v>#N/A</v>
      </c>
      <c r="Q152" s="236" t="e">
        <f>IF(ISNUMBER(Regressions!S162),ROUND(Regressions!S162, 1), NA())</f>
        <v>#N/A</v>
      </c>
      <c r="R152" s="367" t="e">
        <f>IF(ISNUMBER(Regressions!T162),ROUND(Regressions!T162, 1), NA())</f>
        <v>#N/A</v>
      </c>
      <c r="S152" s="258" t="e">
        <f>IF(ISNUMBER(Regressions!U162),ROUND(Regressions!U162, 1), NA())</f>
        <v>#N/A</v>
      </c>
    </row>
    <row xmlns:x14ac="http://schemas.microsoft.com/office/spreadsheetml/2009/9/ac" r="153" hidden="true" x14ac:dyDescent="0.2">
      <c r="A153" s="363" t="str">
        <f>IF(ISBLANK(Regressions!A163), " ", Regressions!A163)</f>
        <v>State of Palestine</v>
      </c>
      <c r="B153" s="364">
        <f>IF(ISBLANK(Regressions!B163), " ", Regressions!B163)</f>
        <v>2025</v>
      </c>
      <c r="C153" s="369" t="str">
        <f>IF(ISBLANK(Regressions!C163), " ", Regressions!C163)</f>
        <v>Primary</v>
      </c>
      <c r="D153" s="365" t="str">
        <f>IF(ISBLANK(Regressions!D163), " ", Regressions!D163)</f>
        <v> </v>
      </c>
      <c r="E153" s="235" t="e">
        <f>IF(ISNUMBER(Regressions!E163),ROUND(Regressions!E163, 1), NA())</f>
        <v>#N/A</v>
      </c>
      <c r="F153" s="366" t="e">
        <f>IF(ISNUMBER(Regressions!F163),ROUND(Regressions!F163, 1), NA())</f>
        <v>#N/A</v>
      </c>
      <c r="G153" s="257" t="e">
        <f>IF(ISNUMBER(Regressions!G163),ROUND(Regressions!G163, 1), NA())</f>
        <v>#N/A</v>
      </c>
      <c r="H153" s="367" t="e">
        <f>IF(ISNUMBER(Regressions!H163),ROUND(Regressions!H163, 1), NA())</f>
        <v>#N/A</v>
      </c>
      <c r="I153" s="258" t="e">
        <f>IF(ISNUMBER(Regressions!I163),ROUND(Regressions!I163, 1), NA())</f>
        <v>#N/A</v>
      </c>
      <c r="J153" s="368" t="e">
        <f>IF(ISNUMBER(Regressions!K163),ROUND(Regressions!K163, 1), NA())</f>
        <v>#N/A</v>
      </c>
      <c r="K153" s="366" t="e">
        <f>IF(ISNUMBER(Regressions!L163),ROUND(Regressions!L163, 1), NA())</f>
        <v>#N/A</v>
      </c>
      <c r="L153" s="259" t="e">
        <f>IF(ISNUMBER(Regressions!M163),ROUND(Regressions!M163, 1), NA())</f>
        <v>#N/A</v>
      </c>
      <c r="M153" s="367" t="e">
        <f>IF(ISNUMBER(Regressions!N163),ROUND(Regressions!N163, 1), NA())</f>
        <v>#N/A</v>
      </c>
      <c r="N153" s="258" t="e">
        <f>IF(ISNUMBER(Regressions!O163),ROUND(Regressions!O163, 1), NA())</f>
        <v>#N/A</v>
      </c>
      <c r="O153" s="368" t="e">
        <f>IF(ISNUMBER(Regressions!Q163),ROUND(Regressions!Q163, 1), NA())</f>
        <v>#N/A</v>
      </c>
      <c r="P153" s="366" t="e">
        <f>IF(ISNUMBER(Regressions!R163),ROUND(Regressions!R163, 1), NA())</f>
        <v>#N/A</v>
      </c>
      <c r="Q153" s="236" t="e">
        <f>IF(ISNUMBER(Regressions!S163),ROUND(Regressions!S163, 1), NA())</f>
        <v>#N/A</v>
      </c>
      <c r="R153" s="367" t="e">
        <f>IF(ISNUMBER(Regressions!T163),ROUND(Regressions!T163, 1), NA())</f>
        <v>#N/A</v>
      </c>
      <c r="S153" s="258" t="e">
        <f>IF(ISNUMBER(Regressions!U163),ROUND(Regressions!U163, 1), NA())</f>
        <v>#N/A</v>
      </c>
    </row>
    <row xmlns:x14ac="http://schemas.microsoft.com/office/spreadsheetml/2009/9/ac" r="154" hidden="true" x14ac:dyDescent="0.2">
      <c r="A154" s="363" t="str">
        <f>IF(ISBLANK(Regressions!A164), " ", Regressions!A164)</f>
        <v>State of Palestine</v>
      </c>
      <c r="B154" s="364">
        <f>IF(ISBLANK(Regressions!B164), " ", Regressions!B164)</f>
        <v>2026</v>
      </c>
      <c r="C154" s="369" t="str">
        <f>IF(ISBLANK(Regressions!C164), " ", Regressions!C164)</f>
        <v>Primary</v>
      </c>
      <c r="D154" s="365" t="str">
        <f>IF(ISBLANK(Regressions!D164), " ", Regressions!D164)</f>
        <v> </v>
      </c>
      <c r="E154" s="235" t="e">
        <f>IF(ISNUMBER(Regressions!E164),ROUND(Regressions!E164, 1), NA())</f>
        <v>#N/A</v>
      </c>
      <c r="F154" s="366" t="e">
        <f>IF(ISNUMBER(Regressions!F164),ROUND(Regressions!F164, 1), NA())</f>
        <v>#N/A</v>
      </c>
      <c r="G154" s="257" t="e">
        <f>IF(ISNUMBER(Regressions!G164),ROUND(Regressions!G164, 1), NA())</f>
        <v>#N/A</v>
      </c>
      <c r="H154" s="367" t="e">
        <f>IF(ISNUMBER(Regressions!H164),ROUND(Regressions!H164, 1), NA())</f>
        <v>#N/A</v>
      </c>
      <c r="I154" s="258" t="e">
        <f>IF(ISNUMBER(Regressions!I164),ROUND(Regressions!I164, 1), NA())</f>
        <v>#N/A</v>
      </c>
      <c r="J154" s="368" t="e">
        <f>IF(ISNUMBER(Regressions!K164),ROUND(Regressions!K164, 1), NA())</f>
        <v>#N/A</v>
      </c>
      <c r="K154" s="366" t="e">
        <f>IF(ISNUMBER(Regressions!L164),ROUND(Regressions!L164, 1), NA())</f>
        <v>#N/A</v>
      </c>
      <c r="L154" s="259" t="e">
        <f>IF(ISNUMBER(Regressions!M164),ROUND(Regressions!M164, 1), NA())</f>
        <v>#N/A</v>
      </c>
      <c r="M154" s="367" t="e">
        <f>IF(ISNUMBER(Regressions!N164),ROUND(Regressions!N164, 1), NA())</f>
        <v>#N/A</v>
      </c>
      <c r="N154" s="258" t="e">
        <f>IF(ISNUMBER(Regressions!O164),ROUND(Regressions!O164, 1), NA())</f>
        <v>#N/A</v>
      </c>
      <c r="O154" s="368" t="e">
        <f>IF(ISNUMBER(Regressions!Q164),ROUND(Regressions!Q164, 1), NA())</f>
        <v>#N/A</v>
      </c>
      <c r="P154" s="366" t="e">
        <f>IF(ISNUMBER(Regressions!R164),ROUND(Regressions!R164, 1), NA())</f>
        <v>#N/A</v>
      </c>
      <c r="Q154" s="236" t="e">
        <f>IF(ISNUMBER(Regressions!S164),ROUND(Regressions!S164, 1), NA())</f>
        <v>#N/A</v>
      </c>
      <c r="R154" s="367" t="e">
        <f>IF(ISNUMBER(Regressions!T164),ROUND(Regressions!T164, 1), NA())</f>
        <v>#N/A</v>
      </c>
      <c r="S154" s="258" t="e">
        <f>IF(ISNUMBER(Regressions!U164),ROUND(Regressions!U164, 1), NA())</f>
        <v>#N/A</v>
      </c>
    </row>
    <row xmlns:x14ac="http://schemas.microsoft.com/office/spreadsheetml/2009/9/ac" r="155" hidden="true" x14ac:dyDescent="0.2">
      <c r="A155" s="363" t="str">
        <f>IF(ISBLANK(Regressions!A165), " ", Regressions!A165)</f>
        <v>State of Palestine</v>
      </c>
      <c r="B155" s="364">
        <f>IF(ISBLANK(Regressions!B165), " ", Regressions!B165)</f>
        <v>2027</v>
      </c>
      <c r="C155" s="369" t="str">
        <f>IF(ISBLANK(Regressions!C165), " ", Regressions!C165)</f>
        <v>Primary</v>
      </c>
      <c r="D155" s="365" t="str">
        <f>IF(ISBLANK(Regressions!D165), " ", Regressions!D165)</f>
        <v> </v>
      </c>
      <c r="E155" s="235" t="e">
        <f>IF(ISNUMBER(Regressions!E165),ROUND(Regressions!E165, 1), NA())</f>
        <v>#N/A</v>
      </c>
      <c r="F155" s="366" t="e">
        <f>IF(ISNUMBER(Regressions!F165),ROUND(Regressions!F165, 1), NA())</f>
        <v>#N/A</v>
      </c>
      <c r="G155" s="257" t="e">
        <f>IF(ISNUMBER(Regressions!G165),ROUND(Regressions!G165, 1), NA())</f>
        <v>#N/A</v>
      </c>
      <c r="H155" s="367" t="e">
        <f>IF(ISNUMBER(Regressions!H165),ROUND(Regressions!H165, 1), NA())</f>
        <v>#N/A</v>
      </c>
      <c r="I155" s="258" t="e">
        <f>IF(ISNUMBER(Regressions!I165),ROUND(Regressions!I165, 1), NA())</f>
        <v>#N/A</v>
      </c>
      <c r="J155" s="368" t="e">
        <f>IF(ISNUMBER(Regressions!K165),ROUND(Regressions!K165, 1), NA())</f>
        <v>#N/A</v>
      </c>
      <c r="K155" s="366" t="e">
        <f>IF(ISNUMBER(Regressions!L165),ROUND(Regressions!L165, 1), NA())</f>
        <v>#N/A</v>
      </c>
      <c r="L155" s="259" t="e">
        <f>IF(ISNUMBER(Regressions!M165),ROUND(Regressions!M165, 1), NA())</f>
        <v>#N/A</v>
      </c>
      <c r="M155" s="367" t="e">
        <f>IF(ISNUMBER(Regressions!N165),ROUND(Regressions!N165, 1), NA())</f>
        <v>#N/A</v>
      </c>
      <c r="N155" s="258" t="e">
        <f>IF(ISNUMBER(Regressions!O165),ROUND(Regressions!O165, 1), NA())</f>
        <v>#N/A</v>
      </c>
      <c r="O155" s="368" t="e">
        <f>IF(ISNUMBER(Regressions!Q165),ROUND(Regressions!Q165, 1), NA())</f>
        <v>#N/A</v>
      </c>
      <c r="P155" s="366" t="e">
        <f>IF(ISNUMBER(Regressions!R165),ROUND(Regressions!R165, 1), NA())</f>
        <v>#N/A</v>
      </c>
      <c r="Q155" s="236" t="e">
        <f>IF(ISNUMBER(Regressions!S165),ROUND(Regressions!S165, 1), NA())</f>
        <v>#N/A</v>
      </c>
      <c r="R155" s="367" t="e">
        <f>IF(ISNUMBER(Regressions!T165),ROUND(Regressions!T165, 1), NA())</f>
        <v>#N/A</v>
      </c>
      <c r="S155" s="258" t="e">
        <f>IF(ISNUMBER(Regressions!U165),ROUND(Regressions!U165, 1), NA())</f>
        <v>#N/A</v>
      </c>
    </row>
    <row xmlns:x14ac="http://schemas.microsoft.com/office/spreadsheetml/2009/9/ac" r="156" hidden="true" x14ac:dyDescent="0.2">
      <c r="A156" s="363" t="str">
        <f>IF(ISBLANK(Regressions!A166), " ", Regressions!A166)</f>
        <v>State of Palestine</v>
      </c>
      <c r="B156" s="364">
        <f>IF(ISBLANK(Regressions!B166), " ", Regressions!B166)</f>
        <v>2028</v>
      </c>
      <c r="C156" s="369" t="str">
        <f>IF(ISBLANK(Regressions!C166), " ", Regressions!C166)</f>
        <v>Primary</v>
      </c>
      <c r="D156" s="365" t="str">
        <f>IF(ISBLANK(Regressions!D166), " ", Regressions!D166)</f>
        <v> </v>
      </c>
      <c r="E156" s="235" t="e">
        <f>IF(ISNUMBER(Regressions!E166),ROUND(Regressions!E166, 1), NA())</f>
        <v>#N/A</v>
      </c>
      <c r="F156" s="366" t="e">
        <f>IF(ISNUMBER(Regressions!F166),ROUND(Regressions!F166, 1), NA())</f>
        <v>#N/A</v>
      </c>
      <c r="G156" s="257" t="e">
        <f>IF(ISNUMBER(Regressions!G166),ROUND(Regressions!G166, 1), NA())</f>
        <v>#N/A</v>
      </c>
      <c r="H156" s="367" t="e">
        <f>IF(ISNUMBER(Regressions!H166),ROUND(Regressions!H166, 1), NA())</f>
        <v>#N/A</v>
      </c>
      <c r="I156" s="258" t="e">
        <f>IF(ISNUMBER(Regressions!I166),ROUND(Regressions!I166, 1), NA())</f>
        <v>#N/A</v>
      </c>
      <c r="J156" s="368" t="e">
        <f>IF(ISNUMBER(Regressions!K166),ROUND(Regressions!K166, 1), NA())</f>
        <v>#N/A</v>
      </c>
      <c r="K156" s="366" t="e">
        <f>IF(ISNUMBER(Regressions!L166),ROUND(Regressions!L166, 1), NA())</f>
        <v>#N/A</v>
      </c>
      <c r="L156" s="259" t="e">
        <f>IF(ISNUMBER(Regressions!M166),ROUND(Regressions!M166, 1), NA())</f>
        <v>#N/A</v>
      </c>
      <c r="M156" s="367" t="e">
        <f>IF(ISNUMBER(Regressions!N166),ROUND(Regressions!N166, 1), NA())</f>
        <v>#N/A</v>
      </c>
      <c r="N156" s="258" t="e">
        <f>IF(ISNUMBER(Regressions!O166),ROUND(Regressions!O166, 1), NA())</f>
        <v>#N/A</v>
      </c>
      <c r="O156" s="368" t="e">
        <f>IF(ISNUMBER(Regressions!Q166),ROUND(Regressions!Q166, 1), NA())</f>
        <v>#N/A</v>
      </c>
      <c r="P156" s="366" t="e">
        <f>IF(ISNUMBER(Regressions!R166),ROUND(Regressions!R166, 1), NA())</f>
        <v>#N/A</v>
      </c>
      <c r="Q156" s="236" t="e">
        <f>IF(ISNUMBER(Regressions!S166),ROUND(Regressions!S166, 1), NA())</f>
        <v>#N/A</v>
      </c>
      <c r="R156" s="367" t="e">
        <f>IF(ISNUMBER(Regressions!T166),ROUND(Regressions!T166, 1), NA())</f>
        <v>#N/A</v>
      </c>
      <c r="S156" s="258" t="e">
        <f>IF(ISNUMBER(Regressions!U166),ROUND(Regressions!U166, 1), NA())</f>
        <v>#N/A</v>
      </c>
    </row>
    <row xmlns:x14ac="http://schemas.microsoft.com/office/spreadsheetml/2009/9/ac" r="157" hidden="true" x14ac:dyDescent="0.2">
      <c r="A157" s="363" t="str">
        <f>IF(ISBLANK(Regressions!A167), " ", Regressions!A167)</f>
        <v>State of Palestine</v>
      </c>
      <c r="B157" s="364">
        <f>IF(ISBLANK(Regressions!B167), " ", Regressions!B167)</f>
        <v>2029</v>
      </c>
      <c r="C157" s="369" t="str">
        <f>IF(ISBLANK(Regressions!C167), " ", Regressions!C167)</f>
        <v>Primary</v>
      </c>
      <c r="D157" s="365" t="str">
        <f>IF(ISBLANK(Regressions!D167), " ", Regressions!D167)</f>
        <v> </v>
      </c>
      <c r="E157" s="235" t="e">
        <f>IF(ISNUMBER(Regressions!E167),ROUND(Regressions!E167, 1), NA())</f>
        <v>#N/A</v>
      </c>
      <c r="F157" s="366" t="e">
        <f>IF(ISNUMBER(Regressions!F167),ROUND(Regressions!F167, 1), NA())</f>
        <v>#N/A</v>
      </c>
      <c r="G157" s="257" t="e">
        <f>IF(ISNUMBER(Regressions!G167),ROUND(Regressions!G167, 1), NA())</f>
        <v>#N/A</v>
      </c>
      <c r="H157" s="367" t="e">
        <f>IF(ISNUMBER(Regressions!H167),ROUND(Regressions!H167, 1), NA())</f>
        <v>#N/A</v>
      </c>
      <c r="I157" s="258" t="e">
        <f>IF(ISNUMBER(Regressions!I167),ROUND(Regressions!I167, 1), NA())</f>
        <v>#N/A</v>
      </c>
      <c r="J157" s="368" t="e">
        <f>IF(ISNUMBER(Regressions!K167),ROUND(Regressions!K167, 1), NA())</f>
        <v>#N/A</v>
      </c>
      <c r="K157" s="366" t="e">
        <f>IF(ISNUMBER(Regressions!L167),ROUND(Regressions!L167, 1), NA())</f>
        <v>#N/A</v>
      </c>
      <c r="L157" s="259" t="e">
        <f>IF(ISNUMBER(Regressions!M167),ROUND(Regressions!M167, 1), NA())</f>
        <v>#N/A</v>
      </c>
      <c r="M157" s="367" t="e">
        <f>IF(ISNUMBER(Regressions!N167),ROUND(Regressions!N167, 1), NA())</f>
        <v>#N/A</v>
      </c>
      <c r="N157" s="258" t="e">
        <f>IF(ISNUMBER(Regressions!O167),ROUND(Regressions!O167, 1), NA())</f>
        <v>#N/A</v>
      </c>
      <c r="O157" s="368" t="e">
        <f>IF(ISNUMBER(Regressions!Q167),ROUND(Regressions!Q167, 1), NA())</f>
        <v>#N/A</v>
      </c>
      <c r="P157" s="366" t="e">
        <f>IF(ISNUMBER(Regressions!R167),ROUND(Regressions!R167, 1), NA())</f>
        <v>#N/A</v>
      </c>
      <c r="Q157" s="236" t="e">
        <f>IF(ISNUMBER(Regressions!S167),ROUND(Regressions!S167, 1), NA())</f>
        <v>#N/A</v>
      </c>
      <c r="R157" s="367" t="e">
        <f>IF(ISNUMBER(Regressions!T167),ROUND(Regressions!T167, 1), NA())</f>
        <v>#N/A</v>
      </c>
      <c r="S157" s="258" t="e">
        <f>IF(ISNUMBER(Regressions!U167),ROUND(Regressions!U167, 1), NA())</f>
        <v>#N/A</v>
      </c>
    </row>
    <row xmlns:x14ac="http://schemas.microsoft.com/office/spreadsheetml/2009/9/ac" r="158" hidden="true" x14ac:dyDescent="0.2">
      <c r="A158" s="363" t="str">
        <f>IF(ISBLANK(Regressions!A168), " ", Regressions!A168)</f>
        <v>State of Palestine</v>
      </c>
      <c r="B158" s="364">
        <f>IF(ISBLANK(Regressions!B168), " ", Regressions!B168)</f>
        <v>2030</v>
      </c>
      <c r="C158" s="369" t="str">
        <f>IF(ISBLANK(Regressions!C168), " ", Regressions!C168)</f>
        <v>Primary</v>
      </c>
      <c r="D158" s="365" t="str">
        <f>IF(ISBLANK(Regressions!D168), " ", Regressions!D168)</f>
        <v> </v>
      </c>
      <c r="E158" s="235" t="e">
        <f>IF(ISNUMBER(Regressions!E168),ROUND(Regressions!E168, 1), NA())</f>
        <v>#N/A</v>
      </c>
      <c r="F158" s="366" t="e">
        <f>IF(ISNUMBER(Regressions!F168),ROUND(Regressions!F168, 1), NA())</f>
        <v>#N/A</v>
      </c>
      <c r="G158" s="257" t="e">
        <f>IF(ISNUMBER(Regressions!G168),ROUND(Regressions!G168, 1), NA())</f>
        <v>#N/A</v>
      </c>
      <c r="H158" s="367" t="e">
        <f>IF(ISNUMBER(Regressions!H168),ROUND(Regressions!H168, 1), NA())</f>
        <v>#N/A</v>
      </c>
      <c r="I158" s="258" t="e">
        <f>IF(ISNUMBER(Regressions!I168),ROUND(Regressions!I168, 1), NA())</f>
        <v>#N/A</v>
      </c>
      <c r="J158" s="368" t="e">
        <f>IF(ISNUMBER(Regressions!K168),ROUND(Regressions!K168, 1), NA())</f>
        <v>#N/A</v>
      </c>
      <c r="K158" s="366" t="e">
        <f>IF(ISNUMBER(Regressions!L168),ROUND(Regressions!L168, 1), NA())</f>
        <v>#N/A</v>
      </c>
      <c r="L158" s="259" t="e">
        <f>IF(ISNUMBER(Regressions!M168),ROUND(Regressions!M168, 1), NA())</f>
        <v>#N/A</v>
      </c>
      <c r="M158" s="367" t="e">
        <f>IF(ISNUMBER(Regressions!N168),ROUND(Regressions!N168, 1), NA())</f>
        <v>#N/A</v>
      </c>
      <c r="N158" s="258" t="e">
        <f>IF(ISNUMBER(Regressions!O168),ROUND(Regressions!O168, 1), NA())</f>
        <v>#N/A</v>
      </c>
      <c r="O158" s="368" t="e">
        <f>IF(ISNUMBER(Regressions!Q168),ROUND(Regressions!Q168, 1), NA())</f>
        <v>#N/A</v>
      </c>
      <c r="P158" s="366" t="e">
        <f>IF(ISNUMBER(Regressions!R168),ROUND(Regressions!R168, 1), NA())</f>
        <v>#N/A</v>
      </c>
      <c r="Q158" s="236" t="e">
        <f>IF(ISNUMBER(Regressions!S168),ROUND(Regressions!S168, 1), NA())</f>
        <v>#N/A</v>
      </c>
      <c r="R158" s="367" t="e">
        <f>IF(ISNUMBER(Regressions!T168),ROUND(Regressions!T168, 1), NA())</f>
        <v>#N/A</v>
      </c>
      <c r="S158" s="258" t="e">
        <f>IF(ISNUMBER(Regressions!U168),ROUND(Regressions!U168, 1), NA())</f>
        <v>#N/A</v>
      </c>
    </row>
    <row xmlns:x14ac="http://schemas.microsoft.com/office/spreadsheetml/2009/9/ac" r="159" x14ac:dyDescent="0.2">
      <c r="A159" s="363" t="str">
        <f>IF(ISBLANK(Regressions!A169), " ", Regressions!A169)</f>
        <v>State of Palestine</v>
      </c>
      <c r="B159" s="364">
        <f>IF(ISBLANK(Regressions!B169), " ", Regressions!B169)</f>
        <v>2000</v>
      </c>
      <c r="C159" s="369" t="str">
        <f>IF(ISBLANK(Regressions!C169), " ", Regressions!C169)</f>
        <v>Secondary</v>
      </c>
      <c r="D159" s="365">
        <f>IF(ISBLANK(Regressions!D169), " ", Regressions!D169)</f>
        <v>626728</v>
      </c>
      <c r="E159" s="235">
        <f>IF(ISNUMBER(Regressions!E169),ROUND(Regressions!E169, 1), NA())</f>
        <v>100</v>
      </c>
      <c r="F159" s="366" t="e">
        <f>IF(ISNUMBER(Regressions!F169),ROUND(Regressions!F169, 1), NA())</f>
        <v>#N/A</v>
      </c>
      <c r="G159" s="257" t="e">
        <f>IF(ISNUMBER(Regressions!G169),ROUND(Regressions!G169, 1), NA())</f>
        <v>#N/A</v>
      </c>
      <c r="H159" s="367" t="e">
        <f>IF(ISNUMBER(Regressions!H169),ROUND(Regressions!H169, 1), NA())</f>
        <v>#N/A</v>
      </c>
      <c r="I159" s="258" t="e">
        <f>IF(ISNUMBER(Regressions!I169),ROUND(Regressions!I169, 1), NA())</f>
        <v>#N/A</v>
      </c>
      <c r="J159" s="368">
        <f>IF(ISNUMBER(Regressions!K169),ROUND(Regressions!K169, 1), NA())</f>
        <v>100</v>
      </c>
      <c r="K159" s="366">
        <f>IF(ISNUMBER(Regressions!L169),ROUND(Regressions!L169, 1), NA())</f>
        <v>100</v>
      </c>
      <c r="L159" s="259" t="e">
        <f>IF(ISNUMBER(Regressions!M169),ROUND(Regressions!M169, 1), NA())</f>
        <v>#N/A</v>
      </c>
      <c r="M159" s="367" t="e">
        <f>IF(ISNUMBER(Regressions!N169),ROUND(Regressions!N169, 1), NA())</f>
        <v>#N/A</v>
      </c>
      <c r="N159" s="258">
        <f>IF(ISNUMBER(Regressions!O169),ROUND(Regressions!O169, 1), NA())</f>
        <v>0</v>
      </c>
      <c r="O159" s="368">
        <f>IF(ISNUMBER(Regressions!Q169),ROUND(Regressions!Q169, 1), NA())</f>
        <v>100</v>
      </c>
      <c r="P159" s="366" t="e">
        <f>IF(ISNUMBER(Regressions!R169),ROUND(Regressions!R169, 1), NA())</f>
        <v>#N/A</v>
      </c>
      <c r="Q159" s="236" t="e">
        <f>IF(ISNUMBER(Regressions!S169),ROUND(Regressions!S169, 1), NA())</f>
        <v>#N/A</v>
      </c>
      <c r="R159" s="367" t="e">
        <f>IF(ISNUMBER(Regressions!T169),ROUND(Regressions!T169, 1), NA())</f>
        <v>#N/A</v>
      </c>
      <c r="S159" s="258" t="e">
        <f>IF(ISNUMBER(Regressions!U169),ROUND(Regressions!U169, 1), NA())</f>
        <v>#N/A</v>
      </c>
    </row>
    <row xmlns:x14ac="http://schemas.microsoft.com/office/spreadsheetml/2009/9/ac" r="160" x14ac:dyDescent="0.2">
      <c r="A160" s="363" t="str">
        <f>IF(ISBLANK(Regressions!A170), " ", Regressions!A170)</f>
        <v>State of Palestine</v>
      </c>
      <c r="B160" s="364">
        <f>IF(ISBLANK(Regressions!B170), " ", Regressions!B170)</f>
        <v>2001</v>
      </c>
      <c r="C160" s="369" t="str">
        <f>IF(ISBLANK(Regressions!C170), " ", Regressions!C170)</f>
        <v>Secondary</v>
      </c>
      <c r="D160" s="365">
        <f>IF(ISBLANK(Regressions!D170), " ", Regressions!D170)</f>
        <v>651328</v>
      </c>
      <c r="E160" s="235">
        <f>IF(ISNUMBER(Regressions!E170),ROUND(Regressions!E170, 1), NA())</f>
        <v>100</v>
      </c>
      <c r="F160" s="366" t="e">
        <f>IF(ISNUMBER(Regressions!F170),ROUND(Regressions!F170, 1), NA())</f>
        <v>#N/A</v>
      </c>
      <c r="G160" s="257" t="e">
        <f>IF(ISNUMBER(Regressions!G170),ROUND(Regressions!G170, 1), NA())</f>
        <v>#N/A</v>
      </c>
      <c r="H160" s="367" t="e">
        <f>IF(ISNUMBER(Regressions!H170),ROUND(Regressions!H170, 1), NA())</f>
        <v>#N/A</v>
      </c>
      <c r="I160" s="258" t="e">
        <f>IF(ISNUMBER(Regressions!I170),ROUND(Regressions!I170, 1), NA())</f>
        <v>#N/A</v>
      </c>
      <c r="J160" s="368">
        <f>IF(ISNUMBER(Regressions!K170),ROUND(Regressions!K170, 1), NA())</f>
        <v>100</v>
      </c>
      <c r="K160" s="366">
        <f>IF(ISNUMBER(Regressions!L170),ROUND(Regressions!L170, 1), NA())</f>
        <v>100</v>
      </c>
      <c r="L160" s="259" t="e">
        <f>IF(ISNUMBER(Regressions!M170),ROUND(Regressions!M170, 1), NA())</f>
        <v>#N/A</v>
      </c>
      <c r="M160" s="367" t="e">
        <f>IF(ISNUMBER(Regressions!N170),ROUND(Regressions!N170, 1), NA())</f>
        <v>#N/A</v>
      </c>
      <c r="N160" s="258">
        <f>IF(ISNUMBER(Regressions!O170),ROUND(Regressions!O170, 1), NA())</f>
        <v>0</v>
      </c>
      <c r="O160" s="368">
        <f>IF(ISNUMBER(Regressions!Q170),ROUND(Regressions!Q170, 1), NA())</f>
        <v>100</v>
      </c>
      <c r="P160" s="366" t="e">
        <f>IF(ISNUMBER(Regressions!R170),ROUND(Regressions!R170, 1), NA())</f>
        <v>#N/A</v>
      </c>
      <c r="Q160" s="236" t="e">
        <f>IF(ISNUMBER(Regressions!S170),ROUND(Regressions!S170, 1), NA())</f>
        <v>#N/A</v>
      </c>
      <c r="R160" s="367" t="e">
        <f>IF(ISNUMBER(Regressions!T170),ROUND(Regressions!T170, 1), NA())</f>
        <v>#N/A</v>
      </c>
      <c r="S160" s="258" t="e">
        <f>IF(ISNUMBER(Regressions!U170),ROUND(Regressions!U170, 1), NA())</f>
        <v>#N/A</v>
      </c>
    </row>
    <row xmlns:x14ac="http://schemas.microsoft.com/office/spreadsheetml/2009/9/ac" r="161" x14ac:dyDescent="0.2">
      <c r="A161" s="363" t="str">
        <f>IF(ISBLANK(Regressions!A171), " ", Regressions!A171)</f>
        <v>State of Palestine</v>
      </c>
      <c r="B161" s="364">
        <f>IF(ISBLANK(Regressions!B171), " ", Regressions!B171)</f>
        <v>2002</v>
      </c>
      <c r="C161" s="369" t="str">
        <f>IF(ISBLANK(Regressions!C171), " ", Regressions!C171)</f>
        <v>Secondary</v>
      </c>
      <c r="D161" s="365">
        <f>IF(ISBLANK(Regressions!D171), " ", Regressions!D171)</f>
        <v>674991</v>
      </c>
      <c r="E161" s="235">
        <f>IF(ISNUMBER(Regressions!E171),ROUND(Regressions!E171, 1), NA())</f>
        <v>100</v>
      </c>
      <c r="F161" s="366" t="e">
        <f>IF(ISNUMBER(Regressions!F171),ROUND(Regressions!F171, 1), NA())</f>
        <v>#N/A</v>
      </c>
      <c r="G161" s="257" t="e">
        <f>IF(ISNUMBER(Regressions!G171),ROUND(Regressions!G171, 1), NA())</f>
        <v>#N/A</v>
      </c>
      <c r="H161" s="367" t="e">
        <f>IF(ISNUMBER(Regressions!H171),ROUND(Regressions!H171, 1), NA())</f>
        <v>#N/A</v>
      </c>
      <c r="I161" s="258" t="e">
        <f>IF(ISNUMBER(Regressions!I171),ROUND(Regressions!I171, 1), NA())</f>
        <v>#N/A</v>
      </c>
      <c r="J161" s="368">
        <f>IF(ISNUMBER(Regressions!K171),ROUND(Regressions!K171, 1), NA())</f>
        <v>100</v>
      </c>
      <c r="K161" s="366">
        <f>IF(ISNUMBER(Regressions!L171),ROUND(Regressions!L171, 1), NA())</f>
        <v>100</v>
      </c>
      <c r="L161" s="259" t="e">
        <f>IF(ISNUMBER(Regressions!M171),ROUND(Regressions!M171, 1), NA())</f>
        <v>#N/A</v>
      </c>
      <c r="M161" s="367" t="e">
        <f>IF(ISNUMBER(Regressions!N171),ROUND(Regressions!N171, 1), NA())</f>
        <v>#N/A</v>
      </c>
      <c r="N161" s="258">
        <f>IF(ISNUMBER(Regressions!O171),ROUND(Regressions!O171, 1), NA())</f>
        <v>0</v>
      </c>
      <c r="O161" s="368">
        <f>IF(ISNUMBER(Regressions!Q171),ROUND(Regressions!Q171, 1), NA())</f>
        <v>100</v>
      </c>
      <c r="P161" s="366" t="e">
        <f>IF(ISNUMBER(Regressions!R171),ROUND(Regressions!R171, 1), NA())</f>
        <v>#N/A</v>
      </c>
      <c r="Q161" s="236" t="e">
        <f>IF(ISNUMBER(Regressions!S171),ROUND(Regressions!S171, 1), NA())</f>
        <v>#N/A</v>
      </c>
      <c r="R161" s="367" t="e">
        <f>IF(ISNUMBER(Regressions!T171),ROUND(Regressions!T171, 1), NA())</f>
        <v>#N/A</v>
      </c>
      <c r="S161" s="258" t="e">
        <f>IF(ISNUMBER(Regressions!U171),ROUND(Regressions!U171, 1), NA())</f>
        <v>#N/A</v>
      </c>
    </row>
    <row xmlns:x14ac="http://schemas.microsoft.com/office/spreadsheetml/2009/9/ac" r="162" x14ac:dyDescent="0.2">
      <c r="A162" s="363" t="str">
        <f>IF(ISBLANK(Regressions!A172), " ", Regressions!A172)</f>
        <v>State of Palestine</v>
      </c>
      <c r="B162" s="364">
        <f>IF(ISBLANK(Regressions!B172), " ", Regressions!B172)</f>
        <v>2003</v>
      </c>
      <c r="C162" s="369" t="str">
        <f>IF(ISBLANK(Regressions!C172), " ", Regressions!C172)</f>
        <v>Secondary</v>
      </c>
      <c r="D162" s="365">
        <f>IF(ISBLANK(Regressions!D172), " ", Regressions!D172)</f>
        <v>697734</v>
      </c>
      <c r="E162" s="235">
        <f>IF(ISNUMBER(Regressions!E172),ROUND(Regressions!E172, 1), NA())</f>
        <v>100</v>
      </c>
      <c r="F162" s="366" t="e">
        <f>IF(ISNUMBER(Regressions!F172),ROUND(Regressions!F172, 1), NA())</f>
        <v>#N/A</v>
      </c>
      <c r="G162" s="257" t="e">
        <f>IF(ISNUMBER(Regressions!G172),ROUND(Regressions!G172, 1), NA())</f>
        <v>#N/A</v>
      </c>
      <c r="H162" s="367" t="e">
        <f>IF(ISNUMBER(Regressions!H172),ROUND(Regressions!H172, 1), NA())</f>
        <v>#N/A</v>
      </c>
      <c r="I162" s="258" t="e">
        <f>IF(ISNUMBER(Regressions!I172),ROUND(Regressions!I172, 1), NA())</f>
        <v>#N/A</v>
      </c>
      <c r="J162" s="368">
        <f>IF(ISNUMBER(Regressions!K172),ROUND(Regressions!K172, 1), NA())</f>
        <v>100</v>
      </c>
      <c r="K162" s="366">
        <f>IF(ISNUMBER(Regressions!L172),ROUND(Regressions!L172, 1), NA())</f>
        <v>100</v>
      </c>
      <c r="L162" s="259" t="e">
        <f>IF(ISNUMBER(Regressions!M172),ROUND(Regressions!M172, 1), NA())</f>
        <v>#N/A</v>
      </c>
      <c r="M162" s="367" t="e">
        <f>IF(ISNUMBER(Regressions!N172),ROUND(Regressions!N172, 1), NA())</f>
        <v>#N/A</v>
      </c>
      <c r="N162" s="258">
        <f>IF(ISNUMBER(Regressions!O172),ROUND(Regressions!O172, 1), NA())</f>
        <v>0</v>
      </c>
      <c r="O162" s="368">
        <f>IF(ISNUMBER(Regressions!Q172),ROUND(Regressions!Q172, 1), NA())</f>
        <v>100</v>
      </c>
      <c r="P162" s="366" t="e">
        <f>IF(ISNUMBER(Regressions!R172),ROUND(Regressions!R172, 1), NA())</f>
        <v>#N/A</v>
      </c>
      <c r="Q162" s="236" t="e">
        <f>IF(ISNUMBER(Regressions!S172),ROUND(Regressions!S172, 1), NA())</f>
        <v>#N/A</v>
      </c>
      <c r="R162" s="367" t="e">
        <f>IF(ISNUMBER(Regressions!T172),ROUND(Regressions!T172, 1), NA())</f>
        <v>#N/A</v>
      </c>
      <c r="S162" s="258" t="e">
        <f>IF(ISNUMBER(Regressions!U172),ROUND(Regressions!U172, 1), NA())</f>
        <v>#N/A</v>
      </c>
    </row>
    <row xmlns:x14ac="http://schemas.microsoft.com/office/spreadsheetml/2009/9/ac" r="163" x14ac:dyDescent="0.2">
      <c r="A163" s="363" t="str">
        <f>IF(ISBLANK(Regressions!A173), " ", Regressions!A173)</f>
        <v>State of Palestine</v>
      </c>
      <c r="B163" s="364">
        <f>IF(ISBLANK(Regressions!B173), " ", Regressions!B173)</f>
        <v>2004</v>
      </c>
      <c r="C163" s="369" t="str">
        <f>IF(ISBLANK(Regressions!C173), " ", Regressions!C173)</f>
        <v>Secondary</v>
      </c>
      <c r="D163" s="365">
        <f>IF(ISBLANK(Regressions!D173), " ", Regressions!D173)</f>
        <v>719337</v>
      </c>
      <c r="E163" s="235">
        <f>IF(ISNUMBER(Regressions!E173),ROUND(Regressions!E173, 1), NA())</f>
        <v>100</v>
      </c>
      <c r="F163" s="366" t="e">
        <f>IF(ISNUMBER(Regressions!F173),ROUND(Regressions!F173, 1), NA())</f>
        <v>#N/A</v>
      </c>
      <c r="G163" s="257" t="e">
        <f>IF(ISNUMBER(Regressions!G173),ROUND(Regressions!G173, 1), NA())</f>
        <v>#N/A</v>
      </c>
      <c r="H163" s="367" t="e">
        <f>IF(ISNUMBER(Regressions!H173),ROUND(Regressions!H173, 1), NA())</f>
        <v>#N/A</v>
      </c>
      <c r="I163" s="258" t="e">
        <f>IF(ISNUMBER(Regressions!I173),ROUND(Regressions!I173, 1), NA())</f>
        <v>#N/A</v>
      </c>
      <c r="J163" s="368">
        <f>IF(ISNUMBER(Regressions!K173),ROUND(Regressions!K173, 1), NA())</f>
        <v>100</v>
      </c>
      <c r="K163" s="366">
        <f>IF(ISNUMBER(Regressions!L173),ROUND(Regressions!L173, 1), NA())</f>
        <v>100</v>
      </c>
      <c r="L163" s="259" t="e">
        <f>IF(ISNUMBER(Regressions!M173),ROUND(Regressions!M173, 1), NA())</f>
        <v>#N/A</v>
      </c>
      <c r="M163" s="367" t="e">
        <f>IF(ISNUMBER(Regressions!N173),ROUND(Regressions!N173, 1), NA())</f>
        <v>#N/A</v>
      </c>
      <c r="N163" s="258">
        <f>IF(ISNUMBER(Regressions!O173),ROUND(Regressions!O173, 1), NA())</f>
        <v>0</v>
      </c>
      <c r="O163" s="368">
        <f>IF(ISNUMBER(Regressions!Q173),ROUND(Regressions!Q173, 1), NA())</f>
        <v>100</v>
      </c>
      <c r="P163" s="366" t="e">
        <f>IF(ISNUMBER(Regressions!R173),ROUND(Regressions!R173, 1), NA())</f>
        <v>#N/A</v>
      </c>
      <c r="Q163" s="236" t="e">
        <f>IF(ISNUMBER(Regressions!S173),ROUND(Regressions!S173, 1), NA())</f>
        <v>#N/A</v>
      </c>
      <c r="R163" s="367" t="e">
        <f>IF(ISNUMBER(Regressions!T173),ROUND(Regressions!T173, 1), NA())</f>
        <v>#N/A</v>
      </c>
      <c r="S163" s="258" t="e">
        <f>IF(ISNUMBER(Regressions!U173),ROUND(Regressions!U173, 1), NA())</f>
        <v>#N/A</v>
      </c>
    </row>
    <row xmlns:x14ac="http://schemas.microsoft.com/office/spreadsheetml/2009/9/ac" r="164" x14ac:dyDescent="0.2">
      <c r="A164" s="363" t="str">
        <f>IF(ISBLANK(Regressions!A174), " ", Regressions!A174)</f>
        <v>State of Palestine</v>
      </c>
      <c r="B164" s="364">
        <f>IF(ISBLANK(Regressions!B174), " ", Regressions!B174)</f>
        <v>2005</v>
      </c>
      <c r="C164" s="369" t="str">
        <f>IF(ISBLANK(Regressions!C174), " ", Regressions!C174)</f>
        <v>Secondary</v>
      </c>
      <c r="D164" s="365">
        <f>IF(ISBLANK(Regressions!D174), " ", Regressions!D174)</f>
        <v>739442</v>
      </c>
      <c r="E164" s="235">
        <f>IF(ISNUMBER(Regressions!E174),ROUND(Regressions!E174, 1), NA())</f>
        <v>100</v>
      </c>
      <c r="F164" s="366" t="e">
        <f>IF(ISNUMBER(Regressions!F174),ROUND(Regressions!F174, 1), NA())</f>
        <v>#N/A</v>
      </c>
      <c r="G164" s="257" t="e">
        <f>IF(ISNUMBER(Regressions!G174),ROUND(Regressions!G174, 1), NA())</f>
        <v>#N/A</v>
      </c>
      <c r="H164" s="367" t="e">
        <f>IF(ISNUMBER(Regressions!H174),ROUND(Regressions!H174, 1), NA())</f>
        <v>#N/A</v>
      </c>
      <c r="I164" s="258" t="e">
        <f>IF(ISNUMBER(Regressions!I174),ROUND(Regressions!I174, 1), NA())</f>
        <v>#N/A</v>
      </c>
      <c r="J164" s="368">
        <f>IF(ISNUMBER(Regressions!K174),ROUND(Regressions!K174, 1), NA())</f>
        <v>100</v>
      </c>
      <c r="K164" s="366">
        <f>IF(ISNUMBER(Regressions!L174),ROUND(Regressions!L174, 1), NA())</f>
        <v>100</v>
      </c>
      <c r="L164" s="259" t="e">
        <f>IF(ISNUMBER(Regressions!M174),ROUND(Regressions!M174, 1), NA())</f>
        <v>#N/A</v>
      </c>
      <c r="M164" s="367" t="e">
        <f>IF(ISNUMBER(Regressions!N174),ROUND(Regressions!N174, 1), NA())</f>
        <v>#N/A</v>
      </c>
      <c r="N164" s="258">
        <f>IF(ISNUMBER(Regressions!O174),ROUND(Regressions!O174, 1), NA())</f>
        <v>0</v>
      </c>
      <c r="O164" s="368">
        <f>IF(ISNUMBER(Regressions!Q174),ROUND(Regressions!Q174, 1), NA())</f>
        <v>100</v>
      </c>
      <c r="P164" s="366" t="e">
        <f>IF(ISNUMBER(Regressions!R174),ROUND(Regressions!R174, 1), NA())</f>
        <v>#N/A</v>
      </c>
      <c r="Q164" s="236" t="e">
        <f>IF(ISNUMBER(Regressions!S174),ROUND(Regressions!S174, 1), NA())</f>
        <v>#N/A</v>
      </c>
      <c r="R164" s="367" t="e">
        <f>IF(ISNUMBER(Regressions!T174),ROUND(Regressions!T174, 1), NA())</f>
        <v>#N/A</v>
      </c>
      <c r="S164" s="258" t="e">
        <f>IF(ISNUMBER(Regressions!U174),ROUND(Regressions!U174, 1), NA())</f>
        <v>#N/A</v>
      </c>
    </row>
    <row xmlns:x14ac="http://schemas.microsoft.com/office/spreadsheetml/2009/9/ac" r="165" x14ac:dyDescent="0.2">
      <c r="A165" s="363" t="str">
        <f>IF(ISBLANK(Regressions!A175), " ", Regressions!A175)</f>
        <v>State of Palestine</v>
      </c>
      <c r="B165" s="364">
        <f>IF(ISBLANK(Regressions!B175), " ", Regressions!B175)</f>
        <v>2006</v>
      </c>
      <c r="C165" s="369" t="str">
        <f>IF(ISBLANK(Regressions!C175), " ", Regressions!C175)</f>
        <v>Secondary</v>
      </c>
      <c r="D165" s="365">
        <f>IF(ISBLANK(Regressions!D175), " ", Regressions!D175)</f>
        <v>757639</v>
      </c>
      <c r="E165" s="235">
        <f>IF(ISNUMBER(Regressions!E175),ROUND(Regressions!E175, 1), NA())</f>
        <v>100</v>
      </c>
      <c r="F165" s="366" t="e">
        <f>IF(ISNUMBER(Regressions!F175),ROUND(Regressions!F175, 1), NA())</f>
        <v>#N/A</v>
      </c>
      <c r="G165" s="257">
        <f>IF(ISNUMBER(Regressions!G175),ROUND(Regressions!G175, 1), NA())</f>
        <v>93.8</v>
      </c>
      <c r="H165" s="367" t="e">
        <f>IF(ISNUMBER(Regressions!H175),ROUND(Regressions!H175, 1), NA())</f>
        <v>#N/A</v>
      </c>
      <c r="I165" s="258" t="e">
        <f>IF(ISNUMBER(Regressions!I175),ROUND(Regressions!I175, 1), NA())</f>
        <v>#N/A</v>
      </c>
      <c r="J165" s="368">
        <f>IF(ISNUMBER(Regressions!K175),ROUND(Regressions!K175, 1), NA())</f>
        <v>100</v>
      </c>
      <c r="K165" s="366">
        <f>IF(ISNUMBER(Regressions!L175),ROUND(Regressions!L175, 1), NA())</f>
        <v>100</v>
      </c>
      <c r="L165" s="259">
        <f>IF(ISNUMBER(Regressions!M175),ROUND(Regressions!M175, 1), NA())</f>
        <v>97</v>
      </c>
      <c r="M165" s="367">
        <f>IF(ISNUMBER(Regressions!N175),ROUND(Regressions!N175, 1), NA())</f>
        <v>3</v>
      </c>
      <c r="N165" s="258">
        <f>IF(ISNUMBER(Regressions!O175),ROUND(Regressions!O175, 1), NA())</f>
        <v>0</v>
      </c>
      <c r="O165" s="368">
        <f>IF(ISNUMBER(Regressions!Q175),ROUND(Regressions!Q175, 1), NA())</f>
        <v>100</v>
      </c>
      <c r="P165" s="366">
        <f>IF(ISNUMBER(Regressions!R175),ROUND(Regressions!R175, 1), NA())</f>
        <v>95.2</v>
      </c>
      <c r="Q165" s="236" t="e">
        <f>IF(ISNUMBER(Regressions!S175),ROUND(Regressions!S175, 1), NA())</f>
        <v>#N/A</v>
      </c>
      <c r="R165" s="367" t="e">
        <f>IF(ISNUMBER(Regressions!T175),ROUND(Regressions!T175, 1), NA())</f>
        <v>#N/A</v>
      </c>
      <c r="S165" s="258">
        <f>IF(ISNUMBER(Regressions!U175),ROUND(Regressions!U175, 1), NA())</f>
        <v>4.8</v>
      </c>
    </row>
    <row xmlns:x14ac="http://schemas.microsoft.com/office/spreadsheetml/2009/9/ac" r="166" x14ac:dyDescent="0.2">
      <c r="A166" s="363" t="str">
        <f>IF(ISBLANK(Regressions!A176), " ", Regressions!A176)</f>
        <v>State of Palestine</v>
      </c>
      <c r="B166" s="364">
        <f>IF(ISBLANK(Regressions!B176), " ", Regressions!B176)</f>
        <v>2007</v>
      </c>
      <c r="C166" s="369" t="str">
        <f>IF(ISBLANK(Regressions!C176), " ", Regressions!C176)</f>
        <v>Secondary</v>
      </c>
      <c r="D166" s="365">
        <f>IF(ISBLANK(Regressions!D176), " ", Regressions!D176)</f>
        <v>773632</v>
      </c>
      <c r="E166" s="235">
        <f>IF(ISNUMBER(Regressions!E176),ROUND(Regressions!E176, 1), NA())</f>
        <v>100</v>
      </c>
      <c r="F166" s="366">
        <f>IF(ISNUMBER(Regressions!F176),ROUND(Regressions!F176, 1), NA())</f>
        <v>95.1</v>
      </c>
      <c r="G166" s="257">
        <f>IF(ISNUMBER(Regressions!G176),ROUND(Regressions!G176, 1), NA())</f>
        <v>93.8</v>
      </c>
      <c r="H166" s="367">
        <f>IF(ISNUMBER(Regressions!H176),ROUND(Regressions!H176, 1), NA())</f>
        <v>1.3</v>
      </c>
      <c r="I166" s="258">
        <f>IF(ISNUMBER(Regressions!I176),ROUND(Regressions!I176, 1), NA())</f>
        <v>4.9000000000000004</v>
      </c>
      <c r="J166" s="368">
        <f>IF(ISNUMBER(Regressions!K176),ROUND(Regressions!K176, 1), NA())</f>
        <v>100</v>
      </c>
      <c r="K166" s="366">
        <f>IF(ISNUMBER(Regressions!L176),ROUND(Regressions!L176, 1), NA())</f>
        <v>100</v>
      </c>
      <c r="L166" s="259">
        <f>IF(ISNUMBER(Regressions!M176),ROUND(Regressions!M176, 1), NA())</f>
        <v>97</v>
      </c>
      <c r="M166" s="367">
        <f>IF(ISNUMBER(Regressions!N176),ROUND(Regressions!N176, 1), NA())</f>
        <v>3</v>
      </c>
      <c r="N166" s="258">
        <f>IF(ISNUMBER(Regressions!O176),ROUND(Regressions!O176, 1), NA())</f>
        <v>0</v>
      </c>
      <c r="O166" s="368">
        <f>IF(ISNUMBER(Regressions!Q176),ROUND(Regressions!Q176, 1), NA())</f>
        <v>100</v>
      </c>
      <c r="P166" s="366">
        <f>IF(ISNUMBER(Regressions!R176),ROUND(Regressions!R176, 1), NA())</f>
        <v>95.2</v>
      </c>
      <c r="Q166" s="236" t="e">
        <f>IF(ISNUMBER(Regressions!S176),ROUND(Regressions!S176, 1), NA())</f>
        <v>#N/A</v>
      </c>
      <c r="R166" s="367" t="e">
        <f>IF(ISNUMBER(Regressions!T176),ROUND(Regressions!T176, 1), NA())</f>
        <v>#N/A</v>
      </c>
      <c r="S166" s="258">
        <f>IF(ISNUMBER(Regressions!U176),ROUND(Regressions!U176, 1), NA())</f>
        <v>4.8</v>
      </c>
    </row>
    <row xmlns:x14ac="http://schemas.microsoft.com/office/spreadsheetml/2009/9/ac" r="167" x14ac:dyDescent="0.2">
      <c r="A167" s="363" t="str">
        <f>IF(ISBLANK(Regressions!A177), " ", Regressions!A177)</f>
        <v>State of Palestine</v>
      </c>
      <c r="B167" s="364">
        <f>IF(ISBLANK(Regressions!B177), " ", Regressions!B177)</f>
        <v>2008</v>
      </c>
      <c r="C167" s="369" t="str">
        <f>IF(ISBLANK(Regressions!C177), " ", Regressions!C177)</f>
        <v>Secondary</v>
      </c>
      <c r="D167" s="365">
        <f>IF(ISBLANK(Regressions!D177), " ", Regressions!D177)</f>
        <v>787010</v>
      </c>
      <c r="E167" s="235">
        <f>IF(ISNUMBER(Regressions!E177),ROUND(Regressions!E177, 1), NA())</f>
        <v>100</v>
      </c>
      <c r="F167" s="366">
        <f>IF(ISNUMBER(Regressions!F177),ROUND(Regressions!F177, 1), NA())</f>
        <v>95.1</v>
      </c>
      <c r="G167" s="257">
        <f>IF(ISNUMBER(Regressions!G177),ROUND(Regressions!G177, 1), NA())</f>
        <v>93.8</v>
      </c>
      <c r="H167" s="367">
        <f>IF(ISNUMBER(Regressions!H177),ROUND(Regressions!H177, 1), NA())</f>
        <v>1.3</v>
      </c>
      <c r="I167" s="258">
        <f>IF(ISNUMBER(Regressions!I177),ROUND(Regressions!I177, 1), NA())</f>
        <v>4.9000000000000004</v>
      </c>
      <c r="J167" s="368">
        <f>IF(ISNUMBER(Regressions!K177),ROUND(Regressions!K177, 1), NA())</f>
        <v>100</v>
      </c>
      <c r="K167" s="366">
        <f>IF(ISNUMBER(Regressions!L177),ROUND(Regressions!L177, 1), NA())</f>
        <v>100</v>
      </c>
      <c r="L167" s="259">
        <f>IF(ISNUMBER(Regressions!M177),ROUND(Regressions!M177, 1), NA())</f>
        <v>97</v>
      </c>
      <c r="M167" s="367">
        <f>IF(ISNUMBER(Regressions!N177),ROUND(Regressions!N177, 1), NA())</f>
        <v>2.9</v>
      </c>
      <c r="N167" s="258">
        <f>IF(ISNUMBER(Regressions!O177),ROUND(Regressions!O177, 1), NA())</f>
        <v>0</v>
      </c>
      <c r="O167" s="368">
        <f>IF(ISNUMBER(Regressions!Q177),ROUND(Regressions!Q177, 1), NA())</f>
        <v>100</v>
      </c>
      <c r="P167" s="366">
        <f>IF(ISNUMBER(Regressions!R177),ROUND(Regressions!R177, 1), NA())</f>
        <v>95.2</v>
      </c>
      <c r="Q167" s="236" t="e">
        <f>IF(ISNUMBER(Regressions!S177),ROUND(Regressions!S177, 1), NA())</f>
        <v>#N/A</v>
      </c>
      <c r="R167" s="367" t="e">
        <f>IF(ISNUMBER(Regressions!T177),ROUND(Regressions!T177, 1), NA())</f>
        <v>#N/A</v>
      </c>
      <c r="S167" s="258">
        <f>IF(ISNUMBER(Regressions!U177),ROUND(Regressions!U177, 1), NA())</f>
        <v>4.8</v>
      </c>
    </row>
    <row xmlns:x14ac="http://schemas.microsoft.com/office/spreadsheetml/2009/9/ac" r="168" x14ac:dyDescent="0.2">
      <c r="A168" s="363" t="str">
        <f>IF(ISBLANK(Regressions!A178), " ", Regressions!A178)</f>
        <v>State of Palestine</v>
      </c>
      <c r="B168" s="364">
        <f>IF(ISBLANK(Regressions!B178), " ", Regressions!B178)</f>
        <v>2009</v>
      </c>
      <c r="C168" s="369" t="str">
        <f>IF(ISBLANK(Regressions!C178), " ", Regressions!C178)</f>
        <v>Secondary</v>
      </c>
      <c r="D168" s="365">
        <f>IF(ISBLANK(Regressions!D178), " ", Regressions!D178)</f>
        <v>795013</v>
      </c>
      <c r="E168" s="235">
        <f>IF(ISNUMBER(Regressions!E178),ROUND(Regressions!E178, 1), NA())</f>
        <v>100</v>
      </c>
      <c r="F168" s="366">
        <f>IF(ISNUMBER(Regressions!F178),ROUND(Regressions!F178, 1), NA())</f>
        <v>95.1</v>
      </c>
      <c r="G168" s="257">
        <f>IF(ISNUMBER(Regressions!G178),ROUND(Regressions!G178, 1), NA())</f>
        <v>93.8</v>
      </c>
      <c r="H168" s="367">
        <f>IF(ISNUMBER(Regressions!H178),ROUND(Regressions!H178, 1), NA())</f>
        <v>1.3</v>
      </c>
      <c r="I168" s="258">
        <f>IF(ISNUMBER(Regressions!I178),ROUND(Regressions!I178, 1), NA())</f>
        <v>4.9000000000000004</v>
      </c>
      <c r="J168" s="368">
        <f>IF(ISNUMBER(Regressions!K178),ROUND(Regressions!K178, 1), NA())</f>
        <v>100</v>
      </c>
      <c r="K168" s="366">
        <f>IF(ISNUMBER(Regressions!L178),ROUND(Regressions!L178, 1), NA())</f>
        <v>99.9</v>
      </c>
      <c r="L168" s="259">
        <f>IF(ISNUMBER(Regressions!M178),ROUND(Regressions!M178, 1), NA())</f>
        <v>97</v>
      </c>
      <c r="M168" s="367">
        <f>IF(ISNUMBER(Regressions!N178),ROUND(Regressions!N178, 1), NA())</f>
        <v>2.9</v>
      </c>
      <c r="N168" s="258">
        <f>IF(ISNUMBER(Regressions!O178),ROUND(Regressions!O178, 1), NA())</f>
        <v>0.1</v>
      </c>
      <c r="O168" s="368">
        <f>IF(ISNUMBER(Regressions!Q178),ROUND(Regressions!Q178, 1), NA())</f>
        <v>100</v>
      </c>
      <c r="P168" s="366">
        <f>IF(ISNUMBER(Regressions!R178),ROUND(Regressions!R178, 1), NA())</f>
        <v>95.2</v>
      </c>
      <c r="Q168" s="236" t="e">
        <f>IF(ISNUMBER(Regressions!S178),ROUND(Regressions!S178, 1), NA())</f>
        <v>#N/A</v>
      </c>
      <c r="R168" s="367" t="e">
        <f>IF(ISNUMBER(Regressions!T178),ROUND(Regressions!T178, 1), NA())</f>
        <v>#N/A</v>
      </c>
      <c r="S168" s="258">
        <f>IF(ISNUMBER(Regressions!U178),ROUND(Regressions!U178, 1), NA())</f>
        <v>4.8</v>
      </c>
    </row>
    <row xmlns:x14ac="http://schemas.microsoft.com/office/spreadsheetml/2009/9/ac" r="169" x14ac:dyDescent="0.2">
      <c r="A169" s="363" t="str">
        <f>IF(ISBLANK(Regressions!A179), " ", Regressions!A179)</f>
        <v>State of Palestine</v>
      </c>
      <c r="B169" s="364">
        <f>IF(ISBLANK(Regressions!B179), " ", Regressions!B179)</f>
        <v>2010</v>
      </c>
      <c r="C169" s="369" t="str">
        <f>IF(ISBLANK(Regressions!C179), " ", Regressions!C179)</f>
        <v>Secondary</v>
      </c>
      <c r="D169" s="365">
        <f>IF(ISBLANK(Regressions!D179), " ", Regressions!D179)</f>
        <v>800953</v>
      </c>
      <c r="E169" s="235">
        <f>IF(ISNUMBER(Regressions!E179),ROUND(Regressions!E179, 1), NA())</f>
        <v>100</v>
      </c>
      <c r="F169" s="366">
        <f>IF(ISNUMBER(Regressions!F179),ROUND(Regressions!F179, 1), NA())</f>
        <v>95.1</v>
      </c>
      <c r="G169" s="257">
        <f>IF(ISNUMBER(Regressions!G179),ROUND(Regressions!G179, 1), NA())</f>
        <v>93.8</v>
      </c>
      <c r="H169" s="367">
        <f>IF(ISNUMBER(Regressions!H179),ROUND(Regressions!H179, 1), NA())</f>
        <v>1.3</v>
      </c>
      <c r="I169" s="258">
        <f>IF(ISNUMBER(Regressions!I179),ROUND(Regressions!I179, 1), NA())</f>
        <v>4.9000000000000004</v>
      </c>
      <c r="J169" s="368">
        <f>IF(ISNUMBER(Regressions!K179),ROUND(Regressions!K179, 1), NA())</f>
        <v>100</v>
      </c>
      <c r="K169" s="366">
        <f>IF(ISNUMBER(Regressions!L179),ROUND(Regressions!L179, 1), NA())</f>
        <v>99.9</v>
      </c>
      <c r="L169" s="259">
        <f>IF(ISNUMBER(Regressions!M179),ROUND(Regressions!M179, 1), NA())</f>
        <v>97</v>
      </c>
      <c r="M169" s="367">
        <f>IF(ISNUMBER(Regressions!N179),ROUND(Regressions!N179, 1), NA())</f>
        <v>2.9</v>
      </c>
      <c r="N169" s="258">
        <f>IF(ISNUMBER(Regressions!O179),ROUND(Regressions!O179, 1), NA())</f>
        <v>0.1</v>
      </c>
      <c r="O169" s="368">
        <f>IF(ISNUMBER(Regressions!Q179),ROUND(Regressions!Q179, 1), NA())</f>
        <v>100</v>
      </c>
      <c r="P169" s="366">
        <f>IF(ISNUMBER(Regressions!R179),ROUND(Regressions!R179, 1), NA())</f>
        <v>95.2</v>
      </c>
      <c r="Q169" s="236" t="e">
        <f>IF(ISNUMBER(Regressions!S179),ROUND(Regressions!S179, 1), NA())</f>
        <v>#N/A</v>
      </c>
      <c r="R169" s="367" t="e">
        <f>IF(ISNUMBER(Regressions!T179),ROUND(Regressions!T179, 1), NA())</f>
        <v>#N/A</v>
      </c>
      <c r="S169" s="258">
        <f>IF(ISNUMBER(Regressions!U179),ROUND(Regressions!U179, 1), NA())</f>
        <v>4.8</v>
      </c>
    </row>
    <row xmlns:x14ac="http://schemas.microsoft.com/office/spreadsheetml/2009/9/ac" r="170" x14ac:dyDescent="0.2">
      <c r="A170" s="363" t="str">
        <f>IF(ISBLANK(Regressions!A180), " ", Regressions!A180)</f>
        <v>State of Palestine</v>
      </c>
      <c r="B170" s="364">
        <f>IF(ISBLANK(Regressions!B180), " ", Regressions!B180)</f>
        <v>2011</v>
      </c>
      <c r="C170" s="369" t="str">
        <f>IF(ISBLANK(Regressions!C180), " ", Regressions!C180)</f>
        <v>Secondary</v>
      </c>
      <c r="D170" s="365">
        <f>IF(ISBLANK(Regressions!D180), " ", Regressions!D180)</f>
        <v>805311</v>
      </c>
      <c r="E170" s="235">
        <f>IF(ISNUMBER(Regressions!E180),ROUND(Regressions!E180, 1), NA())</f>
        <v>100</v>
      </c>
      <c r="F170" s="366">
        <f>IF(ISNUMBER(Regressions!F180),ROUND(Regressions!F180, 1), NA())</f>
        <v>95.1</v>
      </c>
      <c r="G170" s="257">
        <f>IF(ISNUMBER(Regressions!G180),ROUND(Regressions!G180, 1), NA())</f>
        <v>94.4</v>
      </c>
      <c r="H170" s="367">
        <f>IF(ISNUMBER(Regressions!H180),ROUND(Regressions!H180, 1), NA())</f>
        <v>0.7</v>
      </c>
      <c r="I170" s="258">
        <f>IF(ISNUMBER(Regressions!I180),ROUND(Regressions!I180, 1), NA())</f>
        <v>4.9000000000000004</v>
      </c>
      <c r="J170" s="368">
        <f>IF(ISNUMBER(Regressions!K180),ROUND(Regressions!K180, 1), NA())</f>
        <v>100</v>
      </c>
      <c r="K170" s="366">
        <f>IF(ISNUMBER(Regressions!L180),ROUND(Regressions!L180, 1), NA())</f>
        <v>99.9</v>
      </c>
      <c r="L170" s="259">
        <f>IF(ISNUMBER(Regressions!M180),ROUND(Regressions!M180, 1), NA())</f>
        <v>97.2</v>
      </c>
      <c r="M170" s="367">
        <f>IF(ISNUMBER(Regressions!N180),ROUND(Regressions!N180, 1), NA())</f>
        <v>2.7</v>
      </c>
      <c r="N170" s="258">
        <f>IF(ISNUMBER(Regressions!O180),ROUND(Regressions!O180, 1), NA())</f>
        <v>0.1</v>
      </c>
      <c r="O170" s="368">
        <f>IF(ISNUMBER(Regressions!Q180),ROUND(Regressions!Q180, 1), NA())</f>
        <v>100</v>
      </c>
      <c r="P170" s="366">
        <f>IF(ISNUMBER(Regressions!R180),ROUND(Regressions!R180, 1), NA())</f>
        <v>95.5</v>
      </c>
      <c r="Q170" s="236">
        <f>IF(ISNUMBER(Regressions!S180),ROUND(Regressions!S180, 1), NA())</f>
        <v>28.9</v>
      </c>
      <c r="R170" s="367">
        <f>IF(ISNUMBER(Regressions!T180),ROUND(Regressions!T180, 1), NA())</f>
        <v>66.7</v>
      </c>
      <c r="S170" s="258">
        <f>IF(ISNUMBER(Regressions!U180),ROUND(Regressions!U180, 1), NA())</f>
        <v>4.5</v>
      </c>
    </row>
    <row xmlns:x14ac="http://schemas.microsoft.com/office/spreadsheetml/2009/9/ac" r="171" x14ac:dyDescent="0.2">
      <c r="A171" s="363" t="str">
        <f>IF(ISBLANK(Regressions!A181), " ", Regressions!A181)</f>
        <v>State of Palestine</v>
      </c>
      <c r="B171" s="364">
        <f>IF(ISBLANK(Regressions!B181), " ", Regressions!B181)</f>
        <v>2012</v>
      </c>
      <c r="C171" s="369" t="str">
        <f>IF(ISBLANK(Regressions!C181), " ", Regressions!C181)</f>
        <v>Secondary</v>
      </c>
      <c r="D171" s="365">
        <f>IF(ISBLANK(Regressions!D181), " ", Regressions!D181)</f>
        <v>810037</v>
      </c>
      <c r="E171" s="235">
        <f>IF(ISNUMBER(Regressions!E181),ROUND(Regressions!E181, 1), NA())</f>
        <v>100</v>
      </c>
      <c r="F171" s="366">
        <f>IF(ISNUMBER(Regressions!F181),ROUND(Regressions!F181, 1), NA())</f>
        <v>95.5</v>
      </c>
      <c r="G171" s="257">
        <f>IF(ISNUMBER(Regressions!G181),ROUND(Regressions!G181, 1), NA())</f>
        <v>95</v>
      </c>
      <c r="H171" s="367">
        <f>IF(ISNUMBER(Regressions!H181),ROUND(Regressions!H181, 1), NA())</f>
        <v>0.5</v>
      </c>
      <c r="I171" s="258">
        <f>IF(ISNUMBER(Regressions!I181),ROUND(Regressions!I181, 1), NA())</f>
        <v>4.5</v>
      </c>
      <c r="J171" s="368">
        <f>IF(ISNUMBER(Regressions!K181),ROUND(Regressions!K181, 1), NA())</f>
        <v>100</v>
      </c>
      <c r="K171" s="366">
        <f>IF(ISNUMBER(Regressions!L181),ROUND(Regressions!L181, 1), NA())</f>
        <v>99.8</v>
      </c>
      <c r="L171" s="259">
        <f>IF(ISNUMBER(Regressions!M181),ROUND(Regressions!M181, 1), NA())</f>
        <v>97.4</v>
      </c>
      <c r="M171" s="367">
        <f>IF(ISNUMBER(Regressions!N181),ROUND(Regressions!N181, 1), NA())</f>
        <v>2.5</v>
      </c>
      <c r="N171" s="258">
        <f>IF(ISNUMBER(Regressions!O181),ROUND(Regressions!O181, 1), NA())</f>
        <v>0.2</v>
      </c>
      <c r="O171" s="368">
        <f>IF(ISNUMBER(Regressions!Q181),ROUND(Regressions!Q181, 1), NA())</f>
        <v>100</v>
      </c>
      <c r="P171" s="366">
        <f>IF(ISNUMBER(Regressions!R181),ROUND(Regressions!R181, 1), NA())</f>
        <v>95.9</v>
      </c>
      <c r="Q171" s="236">
        <f>IF(ISNUMBER(Regressions!S181),ROUND(Regressions!S181, 1), NA())</f>
        <v>28.9</v>
      </c>
      <c r="R171" s="367">
        <f>IF(ISNUMBER(Regressions!T181),ROUND(Regressions!T181, 1), NA())</f>
        <v>67</v>
      </c>
      <c r="S171" s="258">
        <f>IF(ISNUMBER(Regressions!U181),ROUND(Regressions!U181, 1), NA())</f>
        <v>4.0999999999999996</v>
      </c>
    </row>
    <row xmlns:x14ac="http://schemas.microsoft.com/office/spreadsheetml/2009/9/ac" r="172" x14ac:dyDescent="0.2">
      <c r="A172" s="363" t="str">
        <f>IF(ISBLANK(Regressions!A182), " ", Regressions!A182)</f>
        <v>State of Palestine</v>
      </c>
      <c r="B172" s="364">
        <f>IF(ISBLANK(Regressions!B182), " ", Regressions!B182)</f>
        <v>2013</v>
      </c>
      <c r="C172" s="369" t="str">
        <f>IF(ISBLANK(Regressions!C182), " ", Regressions!C182)</f>
        <v>Secondary</v>
      </c>
      <c r="D172" s="365">
        <f>IF(ISBLANK(Regressions!D182), " ", Regressions!D182)</f>
        <v>815697</v>
      </c>
      <c r="E172" s="235">
        <f>IF(ISNUMBER(Regressions!E182),ROUND(Regressions!E182, 1), NA())</f>
        <v>100</v>
      </c>
      <c r="F172" s="366">
        <f>IF(ISNUMBER(Regressions!F182),ROUND(Regressions!F182, 1), NA())</f>
        <v>95.9</v>
      </c>
      <c r="G172" s="257">
        <f>IF(ISNUMBER(Regressions!G182),ROUND(Regressions!G182, 1), NA())</f>
        <v>95.6</v>
      </c>
      <c r="H172" s="367">
        <f>IF(ISNUMBER(Regressions!H182),ROUND(Regressions!H182, 1), NA())</f>
        <v>0.3</v>
      </c>
      <c r="I172" s="258">
        <f>IF(ISNUMBER(Regressions!I182),ROUND(Regressions!I182, 1), NA())</f>
        <v>4.0999999999999996</v>
      </c>
      <c r="J172" s="368">
        <f>IF(ISNUMBER(Regressions!K182),ROUND(Regressions!K182, 1), NA())</f>
        <v>100</v>
      </c>
      <c r="K172" s="366">
        <f>IF(ISNUMBER(Regressions!L182),ROUND(Regressions!L182, 1), NA())</f>
        <v>99.8</v>
      </c>
      <c r="L172" s="259">
        <f>IF(ISNUMBER(Regressions!M182),ROUND(Regressions!M182, 1), NA())</f>
        <v>97.6</v>
      </c>
      <c r="M172" s="367">
        <f>IF(ISNUMBER(Regressions!N182),ROUND(Regressions!N182, 1), NA())</f>
        <v>2.2999999999999998</v>
      </c>
      <c r="N172" s="258">
        <f>IF(ISNUMBER(Regressions!O182),ROUND(Regressions!O182, 1), NA())</f>
        <v>0.2</v>
      </c>
      <c r="O172" s="368">
        <f>IF(ISNUMBER(Regressions!Q182),ROUND(Regressions!Q182, 1), NA())</f>
        <v>100</v>
      </c>
      <c r="P172" s="366">
        <f>IF(ISNUMBER(Regressions!R182),ROUND(Regressions!R182, 1), NA())</f>
        <v>96.2</v>
      </c>
      <c r="Q172" s="236">
        <f>IF(ISNUMBER(Regressions!S182),ROUND(Regressions!S182, 1), NA())</f>
        <v>28.9</v>
      </c>
      <c r="R172" s="367">
        <f>IF(ISNUMBER(Regressions!T182),ROUND(Regressions!T182, 1), NA())</f>
        <v>67.3</v>
      </c>
      <c r="S172" s="258">
        <f>IF(ISNUMBER(Regressions!U182),ROUND(Regressions!U182, 1), NA())</f>
        <v>3.8</v>
      </c>
    </row>
    <row xmlns:x14ac="http://schemas.microsoft.com/office/spreadsheetml/2009/9/ac" r="173" x14ac:dyDescent="0.2">
      <c r="A173" s="363" t="str">
        <f>IF(ISBLANK(Regressions!A183), " ", Regressions!A183)</f>
        <v>State of Palestine</v>
      </c>
      <c r="B173" s="364">
        <f>IF(ISBLANK(Regressions!B183), " ", Regressions!B183)</f>
        <v>2014</v>
      </c>
      <c r="C173" s="369" t="str">
        <f>IF(ISBLANK(Regressions!C183), " ", Regressions!C183)</f>
        <v>Secondary</v>
      </c>
      <c r="D173" s="365">
        <f>IF(ISBLANK(Regressions!D183), " ", Regressions!D183)</f>
        <v>821668</v>
      </c>
      <c r="E173" s="235">
        <f>IF(ISNUMBER(Regressions!E183),ROUND(Regressions!E183, 1), NA())</f>
        <v>100</v>
      </c>
      <c r="F173" s="366">
        <f>IF(ISNUMBER(Regressions!F183),ROUND(Regressions!F183, 1), NA())</f>
        <v>96.3</v>
      </c>
      <c r="G173" s="257">
        <f>IF(ISNUMBER(Regressions!G183),ROUND(Regressions!G183, 1), NA())</f>
        <v>96.2</v>
      </c>
      <c r="H173" s="367">
        <f>IF(ISNUMBER(Regressions!H183),ROUND(Regressions!H183, 1), NA())</f>
        <v>0.1</v>
      </c>
      <c r="I173" s="258">
        <f>IF(ISNUMBER(Regressions!I183),ROUND(Regressions!I183, 1), NA())</f>
        <v>3.7</v>
      </c>
      <c r="J173" s="368">
        <f>IF(ISNUMBER(Regressions!K183),ROUND(Regressions!K183, 1), NA())</f>
        <v>100</v>
      </c>
      <c r="K173" s="366">
        <f>IF(ISNUMBER(Regressions!L183),ROUND(Regressions!L183, 1), NA())</f>
        <v>99.8</v>
      </c>
      <c r="L173" s="259">
        <f>IF(ISNUMBER(Regressions!M183),ROUND(Regressions!M183, 1), NA())</f>
        <v>97.7</v>
      </c>
      <c r="M173" s="367">
        <f>IF(ISNUMBER(Regressions!N183),ROUND(Regressions!N183, 1), NA())</f>
        <v>2.1</v>
      </c>
      <c r="N173" s="258">
        <f>IF(ISNUMBER(Regressions!O183),ROUND(Regressions!O183, 1), NA())</f>
        <v>0.2</v>
      </c>
      <c r="O173" s="368">
        <f>IF(ISNUMBER(Regressions!Q183),ROUND(Regressions!Q183, 1), NA())</f>
        <v>100</v>
      </c>
      <c r="P173" s="366">
        <f>IF(ISNUMBER(Regressions!R183),ROUND(Regressions!R183, 1), NA())</f>
        <v>96.5</v>
      </c>
      <c r="Q173" s="236">
        <f>IF(ISNUMBER(Regressions!S183),ROUND(Regressions!S183, 1), NA())</f>
        <v>28.9</v>
      </c>
      <c r="R173" s="367">
        <f>IF(ISNUMBER(Regressions!T183),ROUND(Regressions!T183, 1), NA())</f>
        <v>67.7</v>
      </c>
      <c r="S173" s="258">
        <f>IF(ISNUMBER(Regressions!U183),ROUND(Regressions!U183, 1), NA())</f>
        <v>3.5</v>
      </c>
    </row>
    <row xmlns:x14ac="http://schemas.microsoft.com/office/spreadsheetml/2009/9/ac" r="174" x14ac:dyDescent="0.2">
      <c r="A174" s="363" t="str">
        <f>IF(ISBLANK(Regressions!A184), " ", Regressions!A184)</f>
        <v>State of Palestine</v>
      </c>
      <c r="B174" s="364">
        <f>IF(ISBLANK(Regressions!B184), " ", Regressions!B184)</f>
        <v>2015</v>
      </c>
      <c r="C174" s="369" t="str">
        <f>IF(ISBLANK(Regressions!C184), " ", Regressions!C184)</f>
        <v>Secondary</v>
      </c>
      <c r="D174" s="365">
        <f>IF(ISBLANK(Regressions!D184), " ", Regressions!D184)</f>
        <v>829907</v>
      </c>
      <c r="E174" s="235">
        <f>IF(ISNUMBER(Regressions!E184),ROUND(Regressions!E184, 1), NA())</f>
        <v>100</v>
      </c>
      <c r="F174" s="366">
        <f>IF(ISNUMBER(Regressions!F184),ROUND(Regressions!F184, 1), NA())</f>
        <v>96.8</v>
      </c>
      <c r="G174" s="257">
        <f>IF(ISNUMBER(Regressions!G184),ROUND(Regressions!G184, 1), NA())</f>
        <v>96.8</v>
      </c>
      <c r="H174" s="367">
        <f>IF(ISNUMBER(Regressions!H184),ROUND(Regressions!H184, 1), NA())</f>
        <v>0</v>
      </c>
      <c r="I174" s="258">
        <f>IF(ISNUMBER(Regressions!I184),ROUND(Regressions!I184, 1), NA())</f>
        <v>3.2</v>
      </c>
      <c r="J174" s="368">
        <f>IF(ISNUMBER(Regressions!K184),ROUND(Regressions!K184, 1), NA())</f>
        <v>100</v>
      </c>
      <c r="K174" s="366">
        <f>IF(ISNUMBER(Regressions!L184),ROUND(Regressions!L184, 1), NA())</f>
        <v>99.7</v>
      </c>
      <c r="L174" s="259">
        <f>IF(ISNUMBER(Regressions!M184),ROUND(Regressions!M184, 1), NA())</f>
        <v>97.9</v>
      </c>
      <c r="M174" s="367">
        <f>IF(ISNUMBER(Regressions!N184),ROUND(Regressions!N184, 1), NA())</f>
        <v>1.9</v>
      </c>
      <c r="N174" s="258">
        <f>IF(ISNUMBER(Regressions!O184),ROUND(Regressions!O184, 1), NA())</f>
        <v>0.3</v>
      </c>
      <c r="O174" s="368">
        <f>IF(ISNUMBER(Regressions!Q184),ROUND(Regressions!Q184, 1), NA())</f>
        <v>100</v>
      </c>
      <c r="P174" s="366">
        <f>IF(ISNUMBER(Regressions!R184),ROUND(Regressions!R184, 1), NA())</f>
        <v>96.9</v>
      </c>
      <c r="Q174" s="236">
        <f>IF(ISNUMBER(Regressions!S184),ROUND(Regressions!S184, 1), NA())</f>
        <v>28.9</v>
      </c>
      <c r="R174" s="367">
        <f>IF(ISNUMBER(Regressions!T184),ROUND(Regressions!T184, 1), NA())</f>
        <v>68</v>
      </c>
      <c r="S174" s="258">
        <f>IF(ISNUMBER(Regressions!U184),ROUND(Regressions!U184, 1), NA())</f>
        <v>3.1</v>
      </c>
    </row>
    <row xmlns:x14ac="http://schemas.microsoft.com/office/spreadsheetml/2009/9/ac" r="175" x14ac:dyDescent="0.2">
      <c r="A175" s="363" t="str">
        <f>IF(ISBLANK(Regressions!A185), " ", Regressions!A185)</f>
        <v>State of Palestine</v>
      </c>
      <c r="B175" s="364">
        <f>IF(ISBLANK(Regressions!B185), " ", Regressions!B185)</f>
        <v>2016</v>
      </c>
      <c r="C175" s="369" t="str">
        <f>IF(ISBLANK(Regressions!C185), " ", Regressions!C185)</f>
        <v>Secondary</v>
      </c>
      <c r="D175" s="365">
        <f>IF(ISBLANK(Regressions!D185), " ", Regressions!D185)</f>
        <v>841408</v>
      </c>
      <c r="E175" s="235">
        <f>IF(ISNUMBER(Regressions!E185),ROUND(Regressions!E185, 1), NA())</f>
        <v>100</v>
      </c>
      <c r="F175" s="366">
        <f>IF(ISNUMBER(Regressions!F185),ROUND(Regressions!F185, 1), NA())</f>
        <v>97.2</v>
      </c>
      <c r="G175" s="257">
        <f>IF(ISNUMBER(Regressions!G185),ROUND(Regressions!G185, 1), NA())</f>
        <v>97.2</v>
      </c>
      <c r="H175" s="367">
        <f>IF(ISNUMBER(Regressions!H185),ROUND(Regressions!H185, 1), NA())</f>
        <v>0</v>
      </c>
      <c r="I175" s="258">
        <f>IF(ISNUMBER(Regressions!I185),ROUND(Regressions!I185, 1), NA())</f>
        <v>2.8</v>
      </c>
      <c r="J175" s="368">
        <f>IF(ISNUMBER(Regressions!K185),ROUND(Regressions!K185, 1), NA())</f>
        <v>100</v>
      </c>
      <c r="K175" s="366">
        <f>IF(ISNUMBER(Regressions!L185),ROUND(Regressions!L185, 1), NA())</f>
        <v>99.7</v>
      </c>
      <c r="L175" s="259">
        <f>IF(ISNUMBER(Regressions!M185),ROUND(Regressions!M185, 1), NA())</f>
        <v>98.1</v>
      </c>
      <c r="M175" s="367">
        <f>IF(ISNUMBER(Regressions!N185),ROUND(Regressions!N185, 1), NA())</f>
        <v>1.6</v>
      </c>
      <c r="N175" s="258">
        <f>IF(ISNUMBER(Regressions!O185),ROUND(Regressions!O185, 1), NA())</f>
        <v>0.3</v>
      </c>
      <c r="O175" s="368">
        <f>IF(ISNUMBER(Regressions!Q185),ROUND(Regressions!Q185, 1), NA())</f>
        <v>100</v>
      </c>
      <c r="P175" s="366">
        <f>IF(ISNUMBER(Regressions!R185),ROUND(Regressions!R185, 1), NA())</f>
        <v>97.2</v>
      </c>
      <c r="Q175" s="236">
        <f>IF(ISNUMBER(Regressions!S185),ROUND(Regressions!S185, 1), NA())</f>
        <v>28.9</v>
      </c>
      <c r="R175" s="367">
        <f>IF(ISNUMBER(Regressions!T185),ROUND(Regressions!T185, 1), NA())</f>
        <v>68.3</v>
      </c>
      <c r="S175" s="258">
        <f>IF(ISNUMBER(Regressions!U185),ROUND(Regressions!U185, 1), NA())</f>
        <v>2.8</v>
      </c>
    </row>
    <row xmlns:x14ac="http://schemas.microsoft.com/office/spreadsheetml/2009/9/ac" r="176" x14ac:dyDescent="0.2">
      <c r="A176" s="363" t="str">
        <f>IF(ISBLANK(Regressions!A186), " ", Regressions!A186)</f>
        <v>State of Palestine</v>
      </c>
      <c r="B176" s="364">
        <f>IF(ISBLANK(Regressions!B186), " ", Regressions!B186)</f>
        <v>2017</v>
      </c>
      <c r="C176" s="369" t="str">
        <f>IF(ISBLANK(Regressions!C186), " ", Regressions!C186)</f>
        <v>Secondary</v>
      </c>
      <c r="D176" s="365">
        <f>IF(ISBLANK(Regressions!D186), " ", Regressions!D186)</f>
        <v>853017</v>
      </c>
      <c r="E176" s="235">
        <f>IF(ISNUMBER(Regressions!E186),ROUND(Regressions!E186, 1), NA())</f>
        <v>100</v>
      </c>
      <c r="F176" s="366">
        <f>IF(ISNUMBER(Regressions!F186),ROUND(Regressions!F186, 1), NA())</f>
        <v>97.6</v>
      </c>
      <c r="G176" s="257">
        <f>IF(ISNUMBER(Regressions!G186),ROUND(Regressions!G186, 1), NA())</f>
        <v>97.6</v>
      </c>
      <c r="H176" s="367">
        <f>IF(ISNUMBER(Regressions!H186),ROUND(Regressions!H186, 1), NA())</f>
        <v>0</v>
      </c>
      <c r="I176" s="258">
        <f>IF(ISNUMBER(Regressions!I186),ROUND(Regressions!I186, 1), NA())</f>
        <v>2.4</v>
      </c>
      <c r="J176" s="368">
        <f>IF(ISNUMBER(Regressions!K186),ROUND(Regressions!K186, 1), NA())</f>
        <v>100</v>
      </c>
      <c r="K176" s="366">
        <f>IF(ISNUMBER(Regressions!L186),ROUND(Regressions!L186, 1), NA())</f>
        <v>99.7</v>
      </c>
      <c r="L176" s="259">
        <f>IF(ISNUMBER(Regressions!M186),ROUND(Regressions!M186, 1), NA())</f>
        <v>98.2</v>
      </c>
      <c r="M176" s="367">
        <f>IF(ISNUMBER(Regressions!N186),ROUND(Regressions!N186, 1), NA())</f>
        <v>1.4</v>
      </c>
      <c r="N176" s="258">
        <f>IF(ISNUMBER(Regressions!O186),ROUND(Regressions!O186, 1), NA())</f>
        <v>0.3</v>
      </c>
      <c r="O176" s="368">
        <f>IF(ISNUMBER(Regressions!Q186),ROUND(Regressions!Q186, 1), NA())</f>
        <v>100</v>
      </c>
      <c r="P176" s="366">
        <f>IF(ISNUMBER(Regressions!R186),ROUND(Regressions!R186, 1), NA())</f>
        <v>97.5</v>
      </c>
      <c r="Q176" s="236">
        <f>IF(ISNUMBER(Regressions!S186),ROUND(Regressions!S186, 1), NA())</f>
        <v>28.9</v>
      </c>
      <c r="R176" s="367">
        <f>IF(ISNUMBER(Regressions!T186),ROUND(Regressions!T186, 1), NA())</f>
        <v>68.7</v>
      </c>
      <c r="S176" s="258">
        <f>IF(ISNUMBER(Regressions!U186),ROUND(Regressions!U186, 1), NA())</f>
        <v>2.5</v>
      </c>
    </row>
    <row xmlns:x14ac="http://schemas.microsoft.com/office/spreadsheetml/2009/9/ac" r="177" x14ac:dyDescent="0.2">
      <c r="A177" s="363" t="str">
        <f>IF(ISBLANK(Regressions!A187), " ", Regressions!A187)</f>
        <v>State of Palestine</v>
      </c>
      <c r="B177" s="364">
        <f>IF(ISBLANK(Regressions!B187), " ", Regressions!B187)</f>
        <v>2018</v>
      </c>
      <c r="C177" s="369" t="str">
        <f>IF(ISBLANK(Regressions!C187), " ", Regressions!C187)</f>
        <v>Secondary</v>
      </c>
      <c r="D177" s="365">
        <f>IF(ISBLANK(Regressions!D187), " ", Regressions!D187)</f>
        <v>868108</v>
      </c>
      <c r="E177" s="235">
        <f>IF(ISNUMBER(Regressions!E187),ROUND(Regressions!E187, 1), NA())</f>
        <v>100</v>
      </c>
      <c r="F177" s="366">
        <f>IF(ISNUMBER(Regressions!F187),ROUND(Regressions!F187, 1), NA())</f>
        <v>98</v>
      </c>
      <c r="G177" s="257">
        <f>IF(ISNUMBER(Regressions!G187),ROUND(Regressions!G187, 1), NA())</f>
        <v>98</v>
      </c>
      <c r="H177" s="367">
        <f>IF(ISNUMBER(Regressions!H187),ROUND(Regressions!H187, 1), NA())</f>
        <v>0</v>
      </c>
      <c r="I177" s="258">
        <f>IF(ISNUMBER(Regressions!I187),ROUND(Regressions!I187, 1), NA())</f>
        <v>2</v>
      </c>
      <c r="J177" s="368">
        <f>IF(ISNUMBER(Regressions!K187),ROUND(Regressions!K187, 1), NA())</f>
        <v>100</v>
      </c>
      <c r="K177" s="366">
        <f>IF(ISNUMBER(Regressions!L187),ROUND(Regressions!L187, 1), NA())</f>
        <v>99.6</v>
      </c>
      <c r="L177" s="259">
        <f>IF(ISNUMBER(Regressions!M187),ROUND(Regressions!M187, 1), NA())</f>
        <v>98.4</v>
      </c>
      <c r="M177" s="367">
        <f>IF(ISNUMBER(Regressions!N187),ROUND(Regressions!N187, 1), NA())</f>
        <v>1.2</v>
      </c>
      <c r="N177" s="258">
        <f>IF(ISNUMBER(Regressions!O187),ROUND(Regressions!O187, 1), NA())</f>
        <v>0.4</v>
      </c>
      <c r="O177" s="368">
        <f>IF(ISNUMBER(Regressions!Q187),ROUND(Regressions!Q187, 1), NA())</f>
        <v>100</v>
      </c>
      <c r="P177" s="366">
        <f>IF(ISNUMBER(Regressions!R187),ROUND(Regressions!R187, 1), NA())</f>
        <v>97.9</v>
      </c>
      <c r="Q177" s="236">
        <f>IF(ISNUMBER(Regressions!S187),ROUND(Regressions!S187, 1), NA())</f>
        <v>28.9</v>
      </c>
      <c r="R177" s="367">
        <f>IF(ISNUMBER(Regressions!T187),ROUND(Regressions!T187, 1), NA())</f>
        <v>69</v>
      </c>
      <c r="S177" s="258">
        <f>IF(ISNUMBER(Regressions!U187),ROUND(Regressions!U187, 1), NA())</f>
        <v>2.1</v>
      </c>
    </row>
    <row xmlns:x14ac="http://schemas.microsoft.com/office/spreadsheetml/2009/9/ac" r="178" x14ac:dyDescent="0.2">
      <c r="A178" s="363" t="str">
        <f>IF(ISBLANK(Regressions!A188), " ", Regressions!A188)</f>
        <v>State of Palestine</v>
      </c>
      <c r="B178" s="364">
        <f>IF(ISBLANK(Regressions!B188), " ", Regressions!B188)</f>
        <v>2019</v>
      </c>
      <c r="C178" s="369" t="str">
        <f>IF(ISBLANK(Regressions!C188), " ", Regressions!C188)</f>
        <v>Secondary</v>
      </c>
      <c r="D178" s="365">
        <f>IF(ISBLANK(Regressions!D188), " ", Regressions!D188)</f>
        <v>885597</v>
      </c>
      <c r="E178" s="235">
        <f>IF(ISNUMBER(Regressions!E188),ROUND(Regressions!E188, 1), NA())</f>
        <v>100</v>
      </c>
      <c r="F178" s="366">
        <f>IF(ISNUMBER(Regressions!F188),ROUND(Regressions!F188, 1), NA())</f>
        <v>98.5</v>
      </c>
      <c r="G178" s="257">
        <f>IF(ISNUMBER(Regressions!G188),ROUND(Regressions!G188, 1), NA())</f>
        <v>98.5</v>
      </c>
      <c r="H178" s="367">
        <f>IF(ISNUMBER(Regressions!H188),ROUND(Regressions!H188, 1), NA())</f>
        <v>0</v>
      </c>
      <c r="I178" s="258">
        <f>IF(ISNUMBER(Regressions!I188),ROUND(Regressions!I188, 1), NA())</f>
        <v>1.5</v>
      </c>
      <c r="J178" s="368">
        <f>IF(ISNUMBER(Regressions!K188),ROUND(Regressions!K188, 1), NA())</f>
        <v>100</v>
      </c>
      <c r="K178" s="366">
        <f>IF(ISNUMBER(Regressions!L188),ROUND(Regressions!L188, 1), NA())</f>
        <v>99.6</v>
      </c>
      <c r="L178" s="259">
        <f>IF(ISNUMBER(Regressions!M188),ROUND(Regressions!M188, 1), NA())</f>
        <v>98.6</v>
      </c>
      <c r="M178" s="367">
        <f>IF(ISNUMBER(Regressions!N188),ROUND(Regressions!N188, 1), NA())</f>
        <v>1</v>
      </c>
      <c r="N178" s="258">
        <f>IF(ISNUMBER(Regressions!O188),ROUND(Regressions!O188, 1), NA())</f>
        <v>0.4</v>
      </c>
      <c r="O178" s="368">
        <f>IF(ISNUMBER(Regressions!Q188),ROUND(Regressions!Q188, 1), NA())</f>
        <v>100</v>
      </c>
      <c r="P178" s="366">
        <f>IF(ISNUMBER(Regressions!R188),ROUND(Regressions!R188, 1), NA())</f>
        <v>98.2</v>
      </c>
      <c r="Q178" s="236">
        <f>IF(ISNUMBER(Regressions!S188),ROUND(Regressions!S188, 1), NA())</f>
        <v>28.9</v>
      </c>
      <c r="R178" s="367">
        <f>IF(ISNUMBER(Regressions!T188),ROUND(Regressions!T188, 1), NA())</f>
        <v>69.400000000000006</v>
      </c>
      <c r="S178" s="258">
        <f>IF(ISNUMBER(Regressions!U188),ROUND(Regressions!U188, 1), NA())</f>
        <v>1.8</v>
      </c>
    </row>
    <row xmlns:x14ac="http://schemas.microsoft.com/office/spreadsheetml/2009/9/ac" r="179" x14ac:dyDescent="0.2">
      <c r="A179" s="363" t="str">
        <f>IF(ISBLANK(Regressions!A189), " ", Regressions!A189)</f>
        <v>State of Palestine</v>
      </c>
      <c r="B179" s="364">
        <f>IF(ISBLANK(Regressions!B189), " ", Regressions!B189)</f>
        <v>2020</v>
      </c>
      <c r="C179" s="369" t="str">
        <f>IF(ISBLANK(Regressions!C189), " ", Regressions!C189)</f>
        <v>Secondary</v>
      </c>
      <c r="D179" s="365">
        <f>IF(ISBLANK(Regressions!D189), " ", Regressions!D189)</f>
        <v>905152</v>
      </c>
      <c r="E179" s="235">
        <f>IF(ISNUMBER(Regressions!E189),ROUND(Regressions!E189, 1), NA())</f>
        <v>100</v>
      </c>
      <c r="F179" s="366">
        <f>IF(ISNUMBER(Regressions!F189),ROUND(Regressions!F189, 1), NA())</f>
        <v>98.9</v>
      </c>
      <c r="G179" s="257">
        <f>IF(ISNUMBER(Regressions!G189),ROUND(Regressions!G189, 1), NA())</f>
        <v>98.9</v>
      </c>
      <c r="H179" s="367">
        <f>IF(ISNUMBER(Regressions!H189),ROUND(Regressions!H189, 1), NA())</f>
        <v>0</v>
      </c>
      <c r="I179" s="258">
        <f>IF(ISNUMBER(Regressions!I189),ROUND(Regressions!I189, 1), NA())</f>
        <v>1.1000000000000001</v>
      </c>
      <c r="J179" s="368">
        <f>IF(ISNUMBER(Regressions!K189),ROUND(Regressions!K189, 1), NA())</f>
        <v>100</v>
      </c>
      <c r="K179" s="366">
        <f>IF(ISNUMBER(Regressions!L189),ROUND(Regressions!L189, 1), NA())</f>
        <v>99.6</v>
      </c>
      <c r="L179" s="259">
        <f>IF(ISNUMBER(Regressions!M189),ROUND(Regressions!M189, 1), NA())</f>
        <v>98.7</v>
      </c>
      <c r="M179" s="367">
        <f>IF(ISNUMBER(Regressions!N189),ROUND(Regressions!N189, 1), NA())</f>
        <v>0.8</v>
      </c>
      <c r="N179" s="258">
        <f>IF(ISNUMBER(Regressions!O189),ROUND(Regressions!O189, 1), NA())</f>
        <v>0.4</v>
      </c>
      <c r="O179" s="368">
        <f>IF(ISNUMBER(Regressions!Q189),ROUND(Regressions!Q189, 1), NA())</f>
        <v>100</v>
      </c>
      <c r="P179" s="366">
        <f>IF(ISNUMBER(Regressions!R189),ROUND(Regressions!R189, 1), NA())</f>
        <v>98.5</v>
      </c>
      <c r="Q179" s="236" t="e">
        <f>IF(ISNUMBER(Regressions!S189),ROUND(Regressions!S189, 1), NA())</f>
        <v>#N/A</v>
      </c>
      <c r="R179" s="367" t="e">
        <f>IF(ISNUMBER(Regressions!T189),ROUND(Regressions!T189, 1), NA())</f>
        <v>#N/A</v>
      </c>
      <c r="S179" s="258">
        <f>IF(ISNUMBER(Regressions!U189),ROUND(Regressions!U189, 1), NA())</f>
        <v>1.5</v>
      </c>
    </row>
    <row xmlns:x14ac="http://schemas.microsoft.com/office/spreadsheetml/2009/9/ac" r="180" x14ac:dyDescent="0.2">
      <c r="A180" s="432" t="str">
        <f>IF(ISBLANK(Regressions!A190), " ", Regressions!A190)</f>
        <v>State of Palestine</v>
      </c>
      <c r="B180" s="433">
        <f>IF(ISBLANK(Regressions!B190), " ", Regressions!B190)</f>
        <v>2021</v>
      </c>
      <c r="C180" s="434" t="str">
        <f>IF(ISBLANK(Regressions!C190), " ", Regressions!C190)</f>
        <v>Secondary</v>
      </c>
      <c r="D180" s="435">
        <f>IF(ISBLANK(Regressions!D190), " ", Regressions!D190)</f>
        <v>928774</v>
      </c>
      <c r="E180" s="438">
        <f>IF(ISNUMBER(Regressions!E190),ROUND(Regressions!E190, 1), NA())</f>
        <v>100</v>
      </c>
      <c r="F180" s="436">
        <f>IF(ISNUMBER(Regressions!F190),ROUND(Regressions!F190, 1), NA())</f>
        <v>99.3</v>
      </c>
      <c r="G180" s="439">
        <f>IF(ISNUMBER(Regressions!G190),ROUND(Regressions!G190, 1), NA())</f>
        <v>99.3</v>
      </c>
      <c r="H180" s="437">
        <f>IF(ISNUMBER(Regressions!H190),ROUND(Regressions!H190, 1), NA())</f>
        <v>0</v>
      </c>
      <c r="I180" s="440">
        <f>IF(ISNUMBER(Regressions!I190),ROUND(Regressions!I190, 1), NA())</f>
        <v>0.7</v>
      </c>
      <c r="J180" s="438">
        <f>IF(ISNUMBER(Regressions!K190),ROUND(Regressions!K190, 1), NA())</f>
        <v>100</v>
      </c>
      <c r="K180" s="436">
        <f>IF(ISNUMBER(Regressions!L190),ROUND(Regressions!L190, 1), NA())</f>
        <v>99.5</v>
      </c>
      <c r="L180" s="441">
        <f>IF(ISNUMBER(Regressions!M190),ROUND(Regressions!M190, 1), NA())</f>
        <v>98.9</v>
      </c>
      <c r="M180" s="437">
        <f>IF(ISNUMBER(Regressions!N190),ROUND(Regressions!N190, 1), NA())</f>
        <v>0.6</v>
      </c>
      <c r="N180" s="440">
        <f>IF(ISNUMBER(Regressions!O190),ROUND(Regressions!O190, 1), NA())</f>
        <v>0.5</v>
      </c>
      <c r="O180" s="438">
        <f>IF(ISNUMBER(Regressions!Q190),ROUND(Regressions!Q190, 1), NA())</f>
        <v>100</v>
      </c>
      <c r="P180" s="436">
        <f>IF(ISNUMBER(Regressions!R190),ROUND(Regressions!R190, 1), NA())</f>
        <v>98.9</v>
      </c>
      <c r="Q180" s="442" t="e">
        <f>IF(ISNUMBER(Regressions!S190),ROUND(Regressions!S190, 1), NA())</f>
        <v>#N/A</v>
      </c>
      <c r="R180" s="437" t="e">
        <f>IF(ISNUMBER(Regressions!T190),ROUND(Regressions!T190, 1), NA())</f>
        <v>#N/A</v>
      </c>
      <c r="S180" s="440">
        <f>IF(ISNUMBER(Regressions!U190),ROUND(Regressions!U190, 1), NA())</f>
        <v>1.1000000000000001</v>
      </c>
      <c r="T180" s="431"/>
      <c r="U180" s="431"/>
      <c r="V180" s="431"/>
      <c r="W180" s="431"/>
      <c r="X180" s="431"/>
      <c r="Y180" s="431"/>
      <c r="Z180" s="431"/>
      <c r="AA180" s="431"/>
      <c r="AB180" s="431"/>
      <c r="AC180" s="431"/>
    </row>
    <row xmlns:x14ac="http://schemas.microsoft.com/office/spreadsheetml/2009/9/ac" r="181" x14ac:dyDescent="0.2">
      <c r="A181" s="363" t="str">
        <f>IF(ISBLANK(Regressions!A191), " ", Regressions!A191)</f>
        <v>State of Palestine</v>
      </c>
      <c r="B181" s="364">
        <f>IF(ISBLANK(Regressions!B191), " ", Regressions!B191)</f>
        <v>2022</v>
      </c>
      <c r="C181" s="369" t="str">
        <f>IF(ISBLANK(Regressions!C191), " ", Regressions!C191)</f>
        <v>Secondary</v>
      </c>
      <c r="D181" s="365">
        <f>IF(ISBLANK(Regressions!D191), " ", Regressions!D191)</f>
        <v>953403</v>
      </c>
      <c r="E181" s="235">
        <f>IF(ISNUMBER(Regressions!E191),ROUND(Regressions!E191, 1), NA())</f>
        <v>100</v>
      </c>
      <c r="F181" s="366">
        <f>IF(ISNUMBER(Regressions!F191),ROUND(Regressions!F191, 1), NA())</f>
        <v>99.7</v>
      </c>
      <c r="G181" s="257">
        <f>IF(ISNUMBER(Regressions!G191),ROUND(Regressions!G191, 1), NA())</f>
        <v>99.7</v>
      </c>
      <c r="H181" s="367">
        <f>IF(ISNUMBER(Regressions!H191),ROUND(Regressions!H191, 1), NA())</f>
        <v>0</v>
      </c>
      <c r="I181" s="258">
        <f>IF(ISNUMBER(Regressions!I191),ROUND(Regressions!I191, 1), NA())</f>
        <v>0.3</v>
      </c>
      <c r="J181" s="368">
        <f>IF(ISNUMBER(Regressions!K191),ROUND(Regressions!K191, 1), NA())</f>
        <v>100</v>
      </c>
      <c r="K181" s="366">
        <f>IF(ISNUMBER(Regressions!L191),ROUND(Regressions!L191, 1), NA())</f>
        <v>99.5</v>
      </c>
      <c r="L181" s="259">
        <f>IF(ISNUMBER(Regressions!M191),ROUND(Regressions!M191, 1), NA())</f>
        <v>99.1</v>
      </c>
      <c r="M181" s="367">
        <f>IF(ISNUMBER(Regressions!N191),ROUND(Regressions!N191, 1), NA())</f>
        <v>0.4</v>
      </c>
      <c r="N181" s="258">
        <f>IF(ISNUMBER(Regressions!O191),ROUND(Regressions!O191, 1), NA())</f>
        <v>0.5</v>
      </c>
      <c r="O181" s="368">
        <f>IF(ISNUMBER(Regressions!Q191),ROUND(Regressions!Q191, 1), NA())</f>
        <v>100</v>
      </c>
      <c r="P181" s="366">
        <f>IF(ISNUMBER(Regressions!R191),ROUND(Regressions!R191, 1), NA())</f>
        <v>99.2</v>
      </c>
      <c r="Q181" s="236" t="e">
        <f>IF(ISNUMBER(Regressions!S191),ROUND(Regressions!S191, 1), NA())</f>
        <v>#N/A</v>
      </c>
      <c r="R181" s="367" t="e">
        <f>IF(ISNUMBER(Regressions!T191),ROUND(Regressions!T191, 1), NA())</f>
        <v>#N/A</v>
      </c>
      <c r="S181" s="258">
        <f>IF(ISNUMBER(Regressions!U191),ROUND(Regressions!U191, 1), NA())</f>
        <v>0.8</v>
      </c>
    </row>
    <row xmlns:x14ac="http://schemas.microsoft.com/office/spreadsheetml/2009/9/ac" r="182" x14ac:dyDescent="0.2">
      <c r="A182" s="370" t="str">
        <f>IF(ISBLANK(Regressions!A192), " ", Regressions!A192)</f>
        <v>State of Palestine</v>
      </c>
      <c r="B182" s="371">
        <f>IF(ISBLANK(Regressions!B192), " ", Regressions!B192)</f>
        <v>2023</v>
      </c>
      <c r="C182" s="372" t="str">
        <f>IF(ISBLANK(Regressions!C192), " ", Regressions!C192)</f>
        <v>Secondary</v>
      </c>
      <c r="D182" s="373">
        <f>IF(ISBLANK(Regressions!D192), " ", Regressions!D192)</f>
        <v>945261</v>
      </c>
      <c r="E182" s="374">
        <f>IF(ISNUMBER(Regressions!E192),ROUND(Regressions!E192, 1), NA())</f>
        <v>100</v>
      </c>
      <c r="F182" s="375">
        <f>IF(ISNUMBER(Regressions!F192),ROUND(Regressions!F192, 1), NA())</f>
        <v>100</v>
      </c>
      <c r="G182" s="376">
        <f>IF(ISNUMBER(Regressions!G192),ROUND(Regressions!G192, 1), NA())</f>
        <v>100</v>
      </c>
      <c r="H182" s="377">
        <f>IF(ISNUMBER(Regressions!H192),ROUND(Regressions!H192, 1), NA())</f>
        <v>0</v>
      </c>
      <c r="I182" s="378">
        <f>IF(ISNUMBER(Regressions!I192),ROUND(Regressions!I192, 1), NA())</f>
        <v>0</v>
      </c>
      <c r="J182" s="379">
        <f>IF(ISNUMBER(Regressions!K192),ROUND(Regressions!K192, 1), NA())</f>
        <v>100</v>
      </c>
      <c r="K182" s="375">
        <f>IF(ISNUMBER(Regressions!L192),ROUND(Regressions!L192, 1), NA())</f>
        <v>99.5</v>
      </c>
      <c r="L182" s="380">
        <f>IF(ISNUMBER(Regressions!M192),ROUND(Regressions!M192, 1), NA())</f>
        <v>99.2</v>
      </c>
      <c r="M182" s="377">
        <f>IF(ISNUMBER(Regressions!N192),ROUND(Regressions!N192, 1), NA())</f>
        <v>0.2</v>
      </c>
      <c r="N182" s="378">
        <f>IF(ISNUMBER(Regressions!O192),ROUND(Regressions!O192, 1), NA())</f>
        <v>0.5</v>
      </c>
      <c r="O182" s="379">
        <f>IF(ISNUMBER(Regressions!Q192),ROUND(Regressions!Q192, 1), NA())</f>
        <v>100</v>
      </c>
      <c r="P182" s="375">
        <f>IF(ISNUMBER(Regressions!R192),ROUND(Regressions!R192, 1), NA())</f>
        <v>99.6</v>
      </c>
      <c r="Q182" s="381" t="e">
        <f>IF(ISNUMBER(Regressions!S192),ROUND(Regressions!S192, 1), NA())</f>
        <v>#N/A</v>
      </c>
      <c r="R182" s="377" t="e">
        <f>IF(ISNUMBER(Regressions!T192),ROUND(Regressions!T192, 1), NA())</f>
        <v>#N/A</v>
      </c>
      <c r="S182" s="378">
        <f>IF(ISNUMBER(Regressions!U192),ROUND(Regressions!U192, 1), NA())</f>
        <v>0.4</v>
      </c>
    </row>
    <row xmlns:x14ac="http://schemas.microsoft.com/office/spreadsheetml/2009/9/ac" r="183" hidden="true" x14ac:dyDescent="0.2">
      <c r="A183" s="363" t="str">
        <f>IF(ISBLANK(Regressions!A193), " ", Regressions!A193)</f>
        <v>State of Palestine</v>
      </c>
      <c r="B183" s="364">
        <f>IF(ISBLANK(Regressions!B193), " ", Regressions!B193)</f>
        <v>2024</v>
      </c>
      <c r="C183" s="369" t="str">
        <f>IF(ISBLANK(Regressions!C193), " ", Regressions!C193)</f>
        <v>Secondary</v>
      </c>
      <c r="D183" s="365" t="str">
        <f>IF(ISBLANK(Regressions!D193), " ", Regressions!D193)</f>
        <v> </v>
      </c>
      <c r="E183" s="235" t="e">
        <f>IF(ISNUMBER(Regressions!E193),ROUND(Regressions!E193, 1), NA())</f>
        <v>#N/A</v>
      </c>
      <c r="F183" s="366" t="e">
        <f>IF(ISNUMBER(Regressions!F193),ROUND(Regressions!F193, 1), NA())</f>
        <v>#N/A</v>
      </c>
      <c r="G183" s="257" t="e">
        <f>IF(ISNUMBER(Regressions!G193),ROUND(Regressions!G193, 1), NA())</f>
        <v>#N/A</v>
      </c>
      <c r="H183" s="367" t="e">
        <f>IF(ISNUMBER(Regressions!H193),ROUND(Regressions!H193, 1), NA())</f>
        <v>#N/A</v>
      </c>
      <c r="I183" s="258" t="e">
        <f>IF(ISNUMBER(Regressions!I193),ROUND(Regressions!I193, 1), NA())</f>
        <v>#N/A</v>
      </c>
      <c r="J183" s="368" t="e">
        <f>IF(ISNUMBER(Regressions!K193),ROUND(Regressions!K193, 1), NA())</f>
        <v>#N/A</v>
      </c>
      <c r="K183" s="366" t="e">
        <f>IF(ISNUMBER(Regressions!L193),ROUND(Regressions!L193, 1), NA())</f>
        <v>#N/A</v>
      </c>
      <c r="L183" s="259" t="e">
        <f>IF(ISNUMBER(Regressions!M193),ROUND(Regressions!M193, 1), NA())</f>
        <v>#N/A</v>
      </c>
      <c r="M183" s="367" t="e">
        <f>IF(ISNUMBER(Regressions!N193),ROUND(Regressions!N193, 1), NA())</f>
        <v>#N/A</v>
      </c>
      <c r="N183" s="258" t="e">
        <f>IF(ISNUMBER(Regressions!O193),ROUND(Regressions!O193, 1), NA())</f>
        <v>#N/A</v>
      </c>
      <c r="O183" s="368" t="e">
        <f>IF(ISNUMBER(Regressions!Q193),ROUND(Regressions!Q193, 1), NA())</f>
        <v>#N/A</v>
      </c>
      <c r="P183" s="366" t="e">
        <f>IF(ISNUMBER(Regressions!R193),ROUND(Regressions!R193, 1), NA())</f>
        <v>#N/A</v>
      </c>
      <c r="Q183" s="236" t="e">
        <f>IF(ISNUMBER(Regressions!S193),ROUND(Regressions!S193, 1), NA())</f>
        <v>#N/A</v>
      </c>
      <c r="R183" s="367" t="e">
        <f>IF(ISNUMBER(Regressions!T193),ROUND(Regressions!T193, 1), NA())</f>
        <v>#N/A</v>
      </c>
      <c r="S183" s="258" t="e">
        <f>IF(ISNUMBER(Regressions!U193),ROUND(Regressions!U193, 1), NA())</f>
        <v>#N/A</v>
      </c>
    </row>
    <row xmlns:x14ac="http://schemas.microsoft.com/office/spreadsheetml/2009/9/ac" r="184" hidden="true" x14ac:dyDescent="0.2">
      <c r="A184" s="363" t="str">
        <f>IF(ISBLANK(Regressions!A194), " ", Regressions!A194)</f>
        <v>State of Palestine</v>
      </c>
      <c r="B184" s="364">
        <f>IF(ISBLANK(Regressions!B194), " ", Regressions!B194)</f>
        <v>2025</v>
      </c>
      <c r="C184" s="369" t="str">
        <f>IF(ISBLANK(Regressions!C194), " ", Regressions!C194)</f>
        <v>Secondary</v>
      </c>
      <c r="D184" s="365" t="str">
        <f>IF(ISBLANK(Regressions!D194), " ", Regressions!D194)</f>
        <v> </v>
      </c>
      <c r="E184" s="235" t="e">
        <f>IF(ISNUMBER(Regressions!E194),ROUND(Regressions!E194, 1), NA())</f>
        <v>#N/A</v>
      </c>
      <c r="F184" s="366" t="e">
        <f>IF(ISNUMBER(Regressions!F194),ROUND(Regressions!F194, 1), NA())</f>
        <v>#N/A</v>
      </c>
      <c r="G184" s="257" t="e">
        <f>IF(ISNUMBER(Regressions!G194),ROUND(Regressions!G194, 1), NA())</f>
        <v>#N/A</v>
      </c>
      <c r="H184" s="367" t="e">
        <f>IF(ISNUMBER(Regressions!H194),ROUND(Regressions!H194, 1), NA())</f>
        <v>#N/A</v>
      </c>
      <c r="I184" s="258" t="e">
        <f>IF(ISNUMBER(Regressions!I194),ROUND(Regressions!I194, 1), NA())</f>
        <v>#N/A</v>
      </c>
      <c r="J184" s="368" t="e">
        <f>IF(ISNUMBER(Regressions!K194),ROUND(Regressions!K194, 1), NA())</f>
        <v>#N/A</v>
      </c>
      <c r="K184" s="366" t="e">
        <f>IF(ISNUMBER(Regressions!L194),ROUND(Regressions!L194, 1), NA())</f>
        <v>#N/A</v>
      </c>
      <c r="L184" s="259" t="e">
        <f>IF(ISNUMBER(Regressions!M194),ROUND(Regressions!M194, 1), NA())</f>
        <v>#N/A</v>
      </c>
      <c r="M184" s="367" t="e">
        <f>IF(ISNUMBER(Regressions!N194),ROUND(Regressions!N194, 1), NA())</f>
        <v>#N/A</v>
      </c>
      <c r="N184" s="258" t="e">
        <f>IF(ISNUMBER(Regressions!O194),ROUND(Regressions!O194, 1), NA())</f>
        <v>#N/A</v>
      </c>
      <c r="O184" s="368" t="e">
        <f>IF(ISNUMBER(Regressions!Q194),ROUND(Regressions!Q194, 1), NA())</f>
        <v>#N/A</v>
      </c>
      <c r="P184" s="366" t="e">
        <f>IF(ISNUMBER(Regressions!R194),ROUND(Regressions!R194, 1), NA())</f>
        <v>#N/A</v>
      </c>
      <c r="Q184" s="236" t="e">
        <f>IF(ISNUMBER(Regressions!S194),ROUND(Regressions!S194, 1), NA())</f>
        <v>#N/A</v>
      </c>
      <c r="R184" s="367" t="e">
        <f>IF(ISNUMBER(Regressions!T194),ROUND(Regressions!T194, 1), NA())</f>
        <v>#N/A</v>
      </c>
      <c r="S184" s="258" t="e">
        <f>IF(ISNUMBER(Regressions!U194),ROUND(Regressions!U194, 1), NA())</f>
        <v>#N/A</v>
      </c>
    </row>
    <row xmlns:x14ac="http://schemas.microsoft.com/office/spreadsheetml/2009/9/ac" r="185" hidden="true" x14ac:dyDescent="0.2">
      <c r="A185" s="363" t="str">
        <f>IF(ISBLANK(Regressions!A195), " ", Regressions!A195)</f>
        <v>State of Palestine</v>
      </c>
      <c r="B185" s="364">
        <f>IF(ISBLANK(Regressions!B195), " ", Regressions!B195)</f>
        <v>2026</v>
      </c>
      <c r="C185" s="369" t="str">
        <f>IF(ISBLANK(Regressions!C195), " ", Regressions!C195)</f>
        <v>Secondary</v>
      </c>
      <c r="D185" s="365" t="str">
        <f>IF(ISBLANK(Regressions!D195), " ", Regressions!D195)</f>
        <v> </v>
      </c>
      <c r="E185" s="235" t="e">
        <f>IF(ISNUMBER(Regressions!E195),ROUND(Regressions!E195, 1), NA())</f>
        <v>#N/A</v>
      </c>
      <c r="F185" s="366" t="e">
        <f>IF(ISNUMBER(Regressions!F195),ROUND(Regressions!F195, 1), NA())</f>
        <v>#N/A</v>
      </c>
      <c r="G185" s="257" t="e">
        <f>IF(ISNUMBER(Regressions!G195),ROUND(Regressions!G195, 1), NA())</f>
        <v>#N/A</v>
      </c>
      <c r="H185" s="367" t="e">
        <f>IF(ISNUMBER(Regressions!H195),ROUND(Regressions!H195, 1), NA())</f>
        <v>#N/A</v>
      </c>
      <c r="I185" s="258" t="e">
        <f>IF(ISNUMBER(Regressions!I195),ROUND(Regressions!I195, 1), NA())</f>
        <v>#N/A</v>
      </c>
      <c r="J185" s="368" t="e">
        <f>IF(ISNUMBER(Regressions!K195),ROUND(Regressions!K195, 1), NA())</f>
        <v>#N/A</v>
      </c>
      <c r="K185" s="366" t="e">
        <f>IF(ISNUMBER(Regressions!L195),ROUND(Regressions!L195, 1), NA())</f>
        <v>#N/A</v>
      </c>
      <c r="L185" s="259" t="e">
        <f>IF(ISNUMBER(Regressions!M195),ROUND(Regressions!M195, 1), NA())</f>
        <v>#N/A</v>
      </c>
      <c r="M185" s="367" t="e">
        <f>IF(ISNUMBER(Regressions!N195),ROUND(Regressions!N195, 1), NA())</f>
        <v>#N/A</v>
      </c>
      <c r="N185" s="258" t="e">
        <f>IF(ISNUMBER(Regressions!O195),ROUND(Regressions!O195, 1), NA())</f>
        <v>#N/A</v>
      </c>
      <c r="O185" s="368" t="e">
        <f>IF(ISNUMBER(Regressions!Q195),ROUND(Regressions!Q195, 1), NA())</f>
        <v>#N/A</v>
      </c>
      <c r="P185" s="366" t="e">
        <f>IF(ISNUMBER(Regressions!R195),ROUND(Regressions!R195, 1), NA())</f>
        <v>#N/A</v>
      </c>
      <c r="Q185" s="236" t="e">
        <f>IF(ISNUMBER(Regressions!S195),ROUND(Regressions!S195, 1), NA())</f>
        <v>#N/A</v>
      </c>
      <c r="R185" s="367" t="e">
        <f>IF(ISNUMBER(Regressions!T195),ROUND(Regressions!T195, 1), NA())</f>
        <v>#N/A</v>
      </c>
      <c r="S185" s="258" t="e">
        <f>IF(ISNUMBER(Regressions!U195),ROUND(Regressions!U195, 1), NA())</f>
        <v>#N/A</v>
      </c>
    </row>
    <row xmlns:x14ac="http://schemas.microsoft.com/office/spreadsheetml/2009/9/ac" r="186" hidden="true" x14ac:dyDescent="0.2">
      <c r="A186" s="363" t="str">
        <f>IF(ISBLANK(Regressions!A196), " ", Regressions!A196)</f>
        <v>State of Palestine</v>
      </c>
      <c r="B186" s="364">
        <f>IF(ISBLANK(Regressions!B196), " ", Regressions!B196)</f>
        <v>2027</v>
      </c>
      <c r="C186" s="369" t="str">
        <f>IF(ISBLANK(Regressions!C196), " ", Regressions!C196)</f>
        <v>Secondary</v>
      </c>
      <c r="D186" s="365" t="str">
        <f>IF(ISBLANK(Regressions!D196), " ", Regressions!D196)</f>
        <v> </v>
      </c>
      <c r="E186" s="235" t="e">
        <f>IF(ISNUMBER(Regressions!E196),ROUND(Regressions!E196, 1), NA())</f>
        <v>#N/A</v>
      </c>
      <c r="F186" s="366" t="e">
        <f>IF(ISNUMBER(Regressions!F196),ROUND(Regressions!F196, 1), NA())</f>
        <v>#N/A</v>
      </c>
      <c r="G186" s="257" t="e">
        <f>IF(ISNUMBER(Regressions!G196),ROUND(Regressions!G196, 1), NA())</f>
        <v>#N/A</v>
      </c>
      <c r="H186" s="367" t="e">
        <f>IF(ISNUMBER(Regressions!H196),ROUND(Regressions!H196, 1), NA())</f>
        <v>#N/A</v>
      </c>
      <c r="I186" s="258" t="e">
        <f>IF(ISNUMBER(Regressions!I196),ROUND(Regressions!I196, 1), NA())</f>
        <v>#N/A</v>
      </c>
      <c r="J186" s="368" t="e">
        <f>IF(ISNUMBER(Regressions!K196),ROUND(Regressions!K196, 1), NA())</f>
        <v>#N/A</v>
      </c>
      <c r="K186" s="366" t="e">
        <f>IF(ISNUMBER(Regressions!L196),ROUND(Regressions!L196, 1), NA())</f>
        <v>#N/A</v>
      </c>
      <c r="L186" s="259" t="e">
        <f>IF(ISNUMBER(Regressions!M196),ROUND(Regressions!M196, 1), NA())</f>
        <v>#N/A</v>
      </c>
      <c r="M186" s="367" t="e">
        <f>IF(ISNUMBER(Regressions!N196),ROUND(Regressions!N196, 1), NA())</f>
        <v>#N/A</v>
      </c>
      <c r="N186" s="258" t="e">
        <f>IF(ISNUMBER(Regressions!O196),ROUND(Regressions!O196, 1), NA())</f>
        <v>#N/A</v>
      </c>
      <c r="O186" s="368" t="e">
        <f>IF(ISNUMBER(Regressions!Q196),ROUND(Regressions!Q196, 1), NA())</f>
        <v>#N/A</v>
      </c>
      <c r="P186" s="366" t="e">
        <f>IF(ISNUMBER(Regressions!R196),ROUND(Regressions!R196, 1), NA())</f>
        <v>#N/A</v>
      </c>
      <c r="Q186" s="236" t="e">
        <f>IF(ISNUMBER(Regressions!S196),ROUND(Regressions!S196, 1), NA())</f>
        <v>#N/A</v>
      </c>
      <c r="R186" s="367" t="e">
        <f>IF(ISNUMBER(Regressions!T196),ROUND(Regressions!T196, 1), NA())</f>
        <v>#N/A</v>
      </c>
      <c r="S186" s="258" t="e">
        <f>IF(ISNUMBER(Regressions!U196),ROUND(Regressions!U196, 1), NA())</f>
        <v>#N/A</v>
      </c>
    </row>
    <row xmlns:x14ac="http://schemas.microsoft.com/office/spreadsheetml/2009/9/ac" r="187" hidden="true" x14ac:dyDescent="0.2">
      <c r="A187" s="363" t="str">
        <f>IF(ISBLANK(Regressions!A197), " ", Regressions!A197)</f>
        <v>State of Palestine</v>
      </c>
      <c r="B187" s="364">
        <f>IF(ISBLANK(Regressions!B197), " ", Regressions!B197)</f>
        <v>2028</v>
      </c>
      <c r="C187" s="369" t="str">
        <f>IF(ISBLANK(Regressions!C197), " ", Regressions!C197)</f>
        <v>Secondary</v>
      </c>
      <c r="D187" s="365" t="str">
        <f>IF(ISBLANK(Regressions!D197), " ", Regressions!D197)</f>
        <v> </v>
      </c>
      <c r="E187" s="235" t="e">
        <f>IF(ISNUMBER(Regressions!E197),ROUND(Regressions!E197, 1), NA())</f>
        <v>#N/A</v>
      </c>
      <c r="F187" s="366" t="e">
        <f>IF(ISNUMBER(Regressions!F197),ROUND(Regressions!F197, 1), NA())</f>
        <v>#N/A</v>
      </c>
      <c r="G187" s="257" t="e">
        <f>IF(ISNUMBER(Regressions!G197),ROUND(Regressions!G197, 1), NA())</f>
        <v>#N/A</v>
      </c>
      <c r="H187" s="367" t="e">
        <f>IF(ISNUMBER(Regressions!H197),ROUND(Regressions!H197, 1), NA())</f>
        <v>#N/A</v>
      </c>
      <c r="I187" s="258" t="e">
        <f>IF(ISNUMBER(Regressions!I197),ROUND(Regressions!I197, 1), NA())</f>
        <v>#N/A</v>
      </c>
      <c r="J187" s="368" t="e">
        <f>IF(ISNUMBER(Regressions!K197),ROUND(Regressions!K197, 1), NA())</f>
        <v>#N/A</v>
      </c>
      <c r="K187" s="366" t="e">
        <f>IF(ISNUMBER(Regressions!L197),ROUND(Regressions!L197, 1), NA())</f>
        <v>#N/A</v>
      </c>
      <c r="L187" s="259" t="e">
        <f>IF(ISNUMBER(Regressions!M197),ROUND(Regressions!M197, 1), NA())</f>
        <v>#N/A</v>
      </c>
      <c r="M187" s="367" t="e">
        <f>IF(ISNUMBER(Regressions!N197),ROUND(Regressions!N197, 1), NA())</f>
        <v>#N/A</v>
      </c>
      <c r="N187" s="258" t="e">
        <f>IF(ISNUMBER(Regressions!O197),ROUND(Regressions!O197, 1), NA())</f>
        <v>#N/A</v>
      </c>
      <c r="O187" s="368" t="e">
        <f>IF(ISNUMBER(Regressions!Q197),ROUND(Regressions!Q197, 1), NA())</f>
        <v>#N/A</v>
      </c>
      <c r="P187" s="366" t="e">
        <f>IF(ISNUMBER(Regressions!R197),ROUND(Regressions!R197, 1), NA())</f>
        <v>#N/A</v>
      </c>
      <c r="Q187" s="236" t="e">
        <f>IF(ISNUMBER(Regressions!S197),ROUND(Regressions!S197, 1), NA())</f>
        <v>#N/A</v>
      </c>
      <c r="R187" s="367" t="e">
        <f>IF(ISNUMBER(Regressions!T197),ROUND(Regressions!T197, 1), NA())</f>
        <v>#N/A</v>
      </c>
      <c r="S187" s="258" t="e">
        <f>IF(ISNUMBER(Regressions!U197),ROUND(Regressions!U197, 1), NA())</f>
        <v>#N/A</v>
      </c>
    </row>
    <row xmlns:x14ac="http://schemas.microsoft.com/office/spreadsheetml/2009/9/ac" r="188" hidden="true" x14ac:dyDescent="0.2">
      <c r="A188" s="363" t="str">
        <f>IF(ISBLANK(Regressions!A198), " ", Regressions!A198)</f>
        <v>State of Palestine</v>
      </c>
      <c r="B188" s="364">
        <f>IF(ISBLANK(Regressions!B198), " ", Regressions!B198)</f>
        <v>2029</v>
      </c>
      <c r="C188" s="369" t="str">
        <f>IF(ISBLANK(Regressions!C198), " ", Regressions!C198)</f>
        <v>Secondary</v>
      </c>
      <c r="D188" s="365" t="str">
        <f>IF(ISBLANK(Regressions!D198), " ", Regressions!D198)</f>
        <v> </v>
      </c>
      <c r="E188" s="235" t="e">
        <f>IF(ISNUMBER(Regressions!E198),ROUND(Regressions!E198, 1), NA())</f>
        <v>#N/A</v>
      </c>
      <c r="F188" s="366" t="e">
        <f>IF(ISNUMBER(Regressions!F198),ROUND(Regressions!F198, 1), NA())</f>
        <v>#N/A</v>
      </c>
      <c r="G188" s="257" t="e">
        <f>IF(ISNUMBER(Regressions!G198),ROUND(Regressions!G198, 1), NA())</f>
        <v>#N/A</v>
      </c>
      <c r="H188" s="367" t="e">
        <f>IF(ISNUMBER(Regressions!H198),ROUND(Regressions!H198, 1), NA())</f>
        <v>#N/A</v>
      </c>
      <c r="I188" s="258" t="e">
        <f>IF(ISNUMBER(Regressions!I198),ROUND(Regressions!I198, 1), NA())</f>
        <v>#N/A</v>
      </c>
      <c r="J188" s="368" t="e">
        <f>IF(ISNUMBER(Regressions!K198),ROUND(Regressions!K198, 1), NA())</f>
        <v>#N/A</v>
      </c>
      <c r="K188" s="366" t="e">
        <f>IF(ISNUMBER(Regressions!L198),ROUND(Regressions!L198, 1), NA())</f>
        <v>#N/A</v>
      </c>
      <c r="L188" s="259" t="e">
        <f>IF(ISNUMBER(Regressions!M198),ROUND(Regressions!M198, 1), NA())</f>
        <v>#N/A</v>
      </c>
      <c r="M188" s="367" t="e">
        <f>IF(ISNUMBER(Regressions!N198),ROUND(Regressions!N198, 1), NA())</f>
        <v>#N/A</v>
      </c>
      <c r="N188" s="258" t="e">
        <f>IF(ISNUMBER(Regressions!O198),ROUND(Regressions!O198, 1), NA())</f>
        <v>#N/A</v>
      </c>
      <c r="O188" s="368" t="e">
        <f>IF(ISNUMBER(Regressions!Q198),ROUND(Regressions!Q198, 1), NA())</f>
        <v>#N/A</v>
      </c>
      <c r="P188" s="366" t="e">
        <f>IF(ISNUMBER(Regressions!R198),ROUND(Regressions!R198, 1), NA())</f>
        <v>#N/A</v>
      </c>
      <c r="Q188" s="236" t="e">
        <f>IF(ISNUMBER(Regressions!S198),ROUND(Regressions!S198, 1), NA())</f>
        <v>#N/A</v>
      </c>
      <c r="R188" s="367" t="e">
        <f>IF(ISNUMBER(Regressions!T198),ROUND(Regressions!T198, 1), NA())</f>
        <v>#N/A</v>
      </c>
      <c r="S188" s="258" t="e">
        <f>IF(ISNUMBER(Regressions!U198),ROUND(Regressions!U198, 1), NA())</f>
        <v>#N/A</v>
      </c>
    </row>
    <row xmlns:x14ac="http://schemas.microsoft.com/office/spreadsheetml/2009/9/ac" r="189" hidden="true" x14ac:dyDescent="0.2">
      <c r="A189" s="363" t="str">
        <f>IF(ISBLANK(Regressions!A199), " ", Regressions!A199)</f>
        <v>State of Palestine</v>
      </c>
      <c r="B189" s="364">
        <f>IF(ISBLANK(Regressions!B199), " ", Regressions!B199)</f>
        <v>2030</v>
      </c>
      <c r="C189" s="369" t="str">
        <f>IF(ISBLANK(Regressions!C199), " ", Regressions!C199)</f>
        <v>Secondary</v>
      </c>
      <c r="D189" s="365" t="str">
        <f>IF(ISBLANK(Regressions!D199), " ", Regressions!D199)</f>
        <v> </v>
      </c>
      <c r="E189" s="235" t="e">
        <f>IF(ISNUMBER(Regressions!E199),ROUND(Regressions!E199, 1), NA())</f>
        <v>#N/A</v>
      </c>
      <c r="F189" s="366" t="e">
        <f>IF(ISNUMBER(Regressions!F199),ROUND(Regressions!F199, 1), NA())</f>
        <v>#N/A</v>
      </c>
      <c r="G189" s="257" t="e">
        <f>IF(ISNUMBER(Regressions!G199),ROUND(Regressions!G199, 1), NA())</f>
        <v>#N/A</v>
      </c>
      <c r="H189" s="367" t="e">
        <f>IF(ISNUMBER(Regressions!H199),ROUND(Regressions!H199, 1), NA())</f>
        <v>#N/A</v>
      </c>
      <c r="I189" s="258" t="e">
        <f>IF(ISNUMBER(Regressions!I199),ROUND(Regressions!I199, 1), NA())</f>
        <v>#N/A</v>
      </c>
      <c r="J189" s="368" t="e">
        <f>IF(ISNUMBER(Regressions!K199),ROUND(Regressions!K199, 1), NA())</f>
        <v>#N/A</v>
      </c>
      <c r="K189" s="366" t="e">
        <f>IF(ISNUMBER(Regressions!L199),ROUND(Regressions!L199, 1), NA())</f>
        <v>#N/A</v>
      </c>
      <c r="L189" s="259" t="e">
        <f>IF(ISNUMBER(Regressions!M199),ROUND(Regressions!M199, 1), NA())</f>
        <v>#N/A</v>
      </c>
      <c r="M189" s="367" t="e">
        <f>IF(ISNUMBER(Regressions!N199),ROUND(Regressions!N199, 1), NA())</f>
        <v>#N/A</v>
      </c>
      <c r="N189" s="258" t="e">
        <f>IF(ISNUMBER(Regressions!O199),ROUND(Regressions!O199, 1), NA())</f>
        <v>#N/A</v>
      </c>
      <c r="O189" s="368" t="e">
        <f>IF(ISNUMBER(Regressions!Q199),ROUND(Regressions!Q199, 1), NA())</f>
        <v>#N/A</v>
      </c>
      <c r="P189" s="366" t="e">
        <f>IF(ISNUMBER(Regressions!R199),ROUND(Regressions!R199, 1), NA())</f>
        <v>#N/A</v>
      </c>
      <c r="Q189" s="236" t="e">
        <f>IF(ISNUMBER(Regressions!S199),ROUND(Regressions!S199, 1), NA())</f>
        <v>#N/A</v>
      </c>
      <c r="R189" s="367" t="e">
        <f>IF(ISNUMBER(Regressions!T199),ROUND(Regressions!T199, 1), NA())</f>
        <v>#N/A</v>
      </c>
      <c r="S189" s="258" t="e">
        <f>IF(ISNUMBER(Regressions!U199),ROUND(Regressions!U199, 1), NA())</f>
        <v>#N/A</v>
      </c>
    </row>
    <row xmlns:x14ac="http://schemas.microsoft.com/office/spreadsheetml/2009/9/ac" r="211" x14ac:dyDescent="0.2">
      <c r="A211" s="443"/>
      <c r="B211" s="444"/>
      <c r="C211" s="445"/>
      <c r="D211" s="431"/>
      <c r="E211" s="446"/>
      <c r="F211" s="446"/>
      <c r="G211" s="447"/>
      <c r="H211" s="446"/>
      <c r="I211" s="447"/>
      <c r="J211" s="448"/>
      <c r="K211" s="448"/>
      <c r="L211" s="446"/>
      <c r="M211" s="448"/>
      <c r="N211" s="449"/>
      <c r="O211" s="431"/>
      <c r="P211" s="431"/>
      <c r="Q211" s="431"/>
      <c r="R211" s="431"/>
      <c r="S211" s="431"/>
      <c r="T211" s="431"/>
      <c r="U211" s="431"/>
      <c r="V211" s="431"/>
      <c r="W211" s="431"/>
      <c r="X211" s="431"/>
      <c r="Y211" s="431"/>
      <c r="Z211" s="431"/>
      <c r="AA211" s="431"/>
      <c r="AB211" s="431"/>
      <c r="AC211" s="43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60" t="s">
        <v>13</v>
      </c>
      <c r="E2" s="38"/>
      <c r="F2" s="38"/>
      <c r="G2" s="57"/>
      <c r="H2" s="38"/>
      <c r="I2" s="38"/>
      <c r="J2" s="57"/>
      <c r="K2" s="40"/>
      <c r="L2" s="40"/>
      <c r="M2" s="57"/>
      <c r="N2" s="40"/>
      <c r="O2" s="40"/>
      <c r="P2" s="57"/>
      <c r="Q2" s="40"/>
      <c r="R2" s="40"/>
      <c r="S2" s="57"/>
      <c r="T2" s="40"/>
      <c r="U2" s="40"/>
      <c r="V2" s="261"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26"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44" t="s">
        <v>25</v>
      </c>
      <c r="E4" s="262" t="s">
        <v>19</v>
      </c>
      <c r="F4" s="263" t="s">
        <v>201</v>
      </c>
      <c r="G4" s="144" t="s">
        <v>25</v>
      </c>
      <c r="H4" s="262" t="s">
        <v>19</v>
      </c>
      <c r="I4" s="263" t="s">
        <v>201</v>
      </c>
      <c r="J4" s="144" t="s">
        <v>25</v>
      </c>
      <c r="K4" s="262" t="s">
        <v>19</v>
      </c>
      <c r="L4" s="263" t="s">
        <v>201</v>
      </c>
      <c r="M4" s="144" t="s">
        <v>25</v>
      </c>
      <c r="N4" s="262" t="s">
        <v>19</v>
      </c>
      <c r="O4" s="263" t="s">
        <v>201</v>
      </c>
      <c r="P4" s="144" t="s">
        <v>25</v>
      </c>
      <c r="Q4" s="262" t="s">
        <v>19</v>
      </c>
      <c r="R4" s="263" t="s">
        <v>201</v>
      </c>
      <c r="S4" s="144" t="s">
        <v>25</v>
      </c>
      <c r="T4" s="262" t="s">
        <v>19</v>
      </c>
      <c r="U4" s="264" t="s">
        <v>201</v>
      </c>
      <c r="V4" s="148" t="s">
        <v>25</v>
      </c>
      <c r="W4" s="149" t="s">
        <v>19</v>
      </c>
      <c r="X4" s="149" t="s">
        <v>21</v>
      </c>
      <c r="Y4" s="149" t="s">
        <v>29</v>
      </c>
      <c r="Z4" s="151" t="s">
        <v>202</v>
      </c>
      <c r="AA4" s="148" t="s">
        <v>25</v>
      </c>
      <c r="AB4" s="149" t="s">
        <v>19</v>
      </c>
      <c r="AC4" s="149" t="s">
        <v>21</v>
      </c>
      <c r="AD4" s="149" t="s">
        <v>29</v>
      </c>
      <c r="AE4" s="151" t="s">
        <v>202</v>
      </c>
      <c r="AF4" s="148" t="s">
        <v>25</v>
      </c>
      <c r="AG4" s="149" t="s">
        <v>19</v>
      </c>
      <c r="AH4" s="149" t="s">
        <v>21</v>
      </c>
      <c r="AI4" s="149" t="s">
        <v>29</v>
      </c>
      <c r="AJ4" s="151" t="s">
        <v>202</v>
      </c>
      <c r="AK4" s="148" t="s">
        <v>25</v>
      </c>
      <c r="AL4" s="149" t="s">
        <v>19</v>
      </c>
      <c r="AM4" s="149" t="s">
        <v>21</v>
      </c>
      <c r="AN4" s="149" t="s">
        <v>29</v>
      </c>
      <c r="AO4" s="151" t="s">
        <v>202</v>
      </c>
      <c r="AP4" s="148" t="s">
        <v>25</v>
      </c>
      <c r="AQ4" s="149" t="s">
        <v>19</v>
      </c>
      <c r="AR4" s="149" t="s">
        <v>21</v>
      </c>
      <c r="AS4" s="149" t="s">
        <v>29</v>
      </c>
      <c r="AT4" s="151" t="s">
        <v>202</v>
      </c>
      <c r="AU4" s="148" t="s">
        <v>25</v>
      </c>
      <c r="AV4" s="149" t="s">
        <v>19</v>
      </c>
      <c r="AW4" s="149" t="s">
        <v>21</v>
      </c>
      <c r="AX4" s="149" t="s">
        <v>29</v>
      </c>
      <c r="AY4" s="152" t="s">
        <v>202</v>
      </c>
      <c r="AZ4" s="153" t="s">
        <v>110</v>
      </c>
      <c r="BA4" s="154" t="s">
        <v>109</v>
      </c>
      <c r="BB4" s="155" t="s">
        <v>203</v>
      </c>
      <c r="BC4" s="153" t="s">
        <v>110</v>
      </c>
      <c r="BD4" s="154" t="s">
        <v>109</v>
      </c>
      <c r="BE4" s="155" t="s">
        <v>203</v>
      </c>
      <c r="BF4" s="153" t="s">
        <v>110</v>
      </c>
      <c r="BG4" s="154" t="s">
        <v>109</v>
      </c>
      <c r="BH4" s="155" t="s">
        <v>203</v>
      </c>
      <c r="BI4" s="153" t="s">
        <v>110</v>
      </c>
      <c r="BJ4" s="154" t="s">
        <v>109</v>
      </c>
      <c r="BK4" s="155" t="s">
        <v>203</v>
      </c>
      <c r="BL4" s="153" t="s">
        <v>110</v>
      </c>
      <c r="BM4" s="154" t="s">
        <v>109</v>
      </c>
      <c r="BN4" s="155" t="s">
        <v>203</v>
      </c>
      <c r="BO4" s="153" t="s">
        <v>110</v>
      </c>
      <c r="BP4" s="154" t="s">
        <v>109</v>
      </c>
      <c r="BQ4" s="155" t="s">
        <v>203</v>
      </c>
      <c r="BS4" s="87" t="s">
        <v>25</v>
      </c>
      <c r="BT4" s="88" t="s">
        <v>19</v>
      </c>
      <c r="BU4" s="58" t="s">
        <v>38</v>
      </c>
      <c r="BV4" s="87" t="s">
        <v>25</v>
      </c>
      <c r="BW4" s="88" t="s">
        <v>19</v>
      </c>
      <c r="BX4" s="89" t="s">
        <v>90</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51</v>
      </c>
      <c r="CN4" s="60" t="s">
        <v>56</v>
      </c>
      <c r="CO4" s="92" t="s">
        <v>96</v>
      </c>
      <c r="CP4" s="91" t="s">
        <v>25</v>
      </c>
      <c r="CQ4" s="90" t="s">
        <v>19</v>
      </c>
      <c r="CR4" s="52" t="s">
        <v>51</v>
      </c>
      <c r="CS4" s="52" t="s">
        <v>56</v>
      </c>
      <c r="CT4" s="60" t="s">
        <v>96</v>
      </c>
      <c r="CU4" s="91" t="s">
        <v>25</v>
      </c>
      <c r="CV4" s="90" t="s">
        <v>19</v>
      </c>
      <c r="CW4" s="60" t="s">
        <v>51</v>
      </c>
      <c r="CX4" s="60" t="s">
        <v>56</v>
      </c>
      <c r="CY4" s="92" t="s">
        <v>96</v>
      </c>
      <c r="CZ4" s="91" t="s">
        <v>25</v>
      </c>
      <c r="DA4" s="90" t="s">
        <v>19</v>
      </c>
      <c r="DB4" s="52" t="s">
        <v>51</v>
      </c>
      <c r="DC4" s="52" t="s">
        <v>56</v>
      </c>
      <c r="DD4" s="60" t="s">
        <v>96</v>
      </c>
      <c r="DE4" s="91" t="s">
        <v>25</v>
      </c>
      <c r="DF4" s="90" t="s">
        <v>19</v>
      </c>
      <c r="DG4" s="60" t="s">
        <v>51</v>
      </c>
      <c r="DH4" s="60" t="s">
        <v>56</v>
      </c>
      <c r="DI4" s="92" t="s">
        <v>96</v>
      </c>
      <c r="DJ4" s="91" t="s">
        <v>25</v>
      </c>
      <c r="DK4" s="90" t="s">
        <v>19</v>
      </c>
      <c r="DL4" s="52" t="s">
        <v>51</v>
      </c>
      <c r="DM4" s="52" t="s">
        <v>56</v>
      </c>
      <c r="DN4" s="60" t="s">
        <v>96</v>
      </c>
      <c r="DO4" s="49" t="s">
        <v>97</v>
      </c>
      <c r="DP4" s="59" t="s">
        <v>98</v>
      </c>
      <c r="DQ4" s="59" t="s">
        <v>99</v>
      </c>
      <c r="DR4" s="49" t="s">
        <v>97</v>
      </c>
      <c r="DS4" s="59" t="s">
        <v>98</v>
      </c>
      <c r="DT4" s="59" t="s">
        <v>99</v>
      </c>
      <c r="DU4" s="49" t="s">
        <v>97</v>
      </c>
      <c r="DV4" s="59" t="s">
        <v>98</v>
      </c>
      <c r="DW4" s="59" t="s">
        <v>99</v>
      </c>
      <c r="DX4" s="49" t="s">
        <v>97</v>
      </c>
      <c r="DY4" s="59" t="s">
        <v>98</v>
      </c>
      <c r="DZ4" s="59" t="s">
        <v>99</v>
      </c>
      <c r="EA4" s="49" t="s">
        <v>97</v>
      </c>
      <c r="EB4" s="59" t="s">
        <v>98</v>
      </c>
      <c r="EC4" s="59" t="s">
        <v>99</v>
      </c>
      <c r="ED4" s="49" t="s">
        <v>97</v>
      </c>
      <c r="EE4" s="59" t="s">
        <v>98</v>
      </c>
      <c r="EF4" s="59" t="s">
        <v>99</v>
      </c>
    </row>
    <row xmlns:x14ac="http://schemas.microsoft.com/office/spreadsheetml/2009/9/ac" r="5" ht="48" hidden="true" x14ac:dyDescent="0.2">
      <c r="A5" s="45" t="s">
        <v>39</v>
      </c>
      <c r="B5" s="45" t="s">
        <v>40</v>
      </c>
      <c r="C5" s="45" t="s">
        <v>41</v>
      </c>
      <c r="D5" s="144" t="s">
        <v>120</v>
      </c>
      <c r="E5" s="145" t="s">
        <v>42</v>
      </c>
      <c r="F5" s="146" t="s">
        <v>224</v>
      </c>
      <c r="G5" s="144" t="s">
        <v>121</v>
      </c>
      <c r="H5" s="145" t="s">
        <v>43</v>
      </c>
      <c r="I5" s="146" t="s">
        <v>225</v>
      </c>
      <c r="J5" s="144" t="s">
        <v>122</v>
      </c>
      <c r="K5" s="145" t="s">
        <v>44</v>
      </c>
      <c r="L5" s="146" t="s">
        <v>226</v>
      </c>
      <c r="M5" s="144" t="s">
        <v>123</v>
      </c>
      <c r="N5" s="145" t="s">
        <v>84</v>
      </c>
      <c r="O5" s="146" t="s">
        <v>227</v>
      </c>
      <c r="P5" s="144" t="s">
        <v>124</v>
      </c>
      <c r="Q5" s="145" t="s">
        <v>85</v>
      </c>
      <c r="R5" s="146" t="s">
        <v>228</v>
      </c>
      <c r="S5" s="144" t="s">
        <v>125</v>
      </c>
      <c r="T5" s="145" t="s">
        <v>86</v>
      </c>
      <c r="U5" s="147" t="s">
        <v>229</v>
      </c>
      <c r="V5" s="148" t="s">
        <v>114</v>
      </c>
      <c r="W5" s="149" t="s">
        <v>45</v>
      </c>
      <c r="X5" s="150" t="s">
        <v>63</v>
      </c>
      <c r="Y5" s="150" t="s">
        <v>64</v>
      </c>
      <c r="Z5" s="151" t="s">
        <v>230</v>
      </c>
      <c r="AA5" s="148" t="s">
        <v>115</v>
      </c>
      <c r="AB5" s="149" t="s">
        <v>46</v>
      </c>
      <c r="AC5" s="150" t="s">
        <v>65</v>
      </c>
      <c r="AD5" s="150" t="s">
        <v>66</v>
      </c>
      <c r="AE5" s="151" t="s">
        <v>231</v>
      </c>
      <c r="AF5" s="148" t="s">
        <v>116</v>
      </c>
      <c r="AG5" s="149" t="s">
        <v>47</v>
      </c>
      <c r="AH5" s="150" t="s">
        <v>67</v>
      </c>
      <c r="AI5" s="150" t="s">
        <v>68</v>
      </c>
      <c r="AJ5" s="151" t="s">
        <v>232</v>
      </c>
      <c r="AK5" s="148" t="s">
        <v>117</v>
      </c>
      <c r="AL5" s="149" t="s">
        <v>69</v>
      </c>
      <c r="AM5" s="150" t="s">
        <v>70</v>
      </c>
      <c r="AN5" s="150" t="s">
        <v>71</v>
      </c>
      <c r="AO5" s="151" t="s">
        <v>233</v>
      </c>
      <c r="AP5" s="148" t="s">
        <v>118</v>
      </c>
      <c r="AQ5" s="149" t="s">
        <v>72</v>
      </c>
      <c r="AR5" s="150" t="s">
        <v>73</v>
      </c>
      <c r="AS5" s="150" t="s">
        <v>74</v>
      </c>
      <c r="AT5" s="151" t="s">
        <v>234</v>
      </c>
      <c r="AU5" s="148" t="s">
        <v>119</v>
      </c>
      <c r="AV5" s="149" t="s">
        <v>75</v>
      </c>
      <c r="AW5" s="150" t="s">
        <v>76</v>
      </c>
      <c r="AX5" s="150" t="s">
        <v>77</v>
      </c>
      <c r="AY5" s="152" t="s">
        <v>235</v>
      </c>
      <c r="AZ5" s="153" t="s">
        <v>78</v>
      </c>
      <c r="BA5" s="154" t="s">
        <v>100</v>
      </c>
      <c r="BB5" s="155" t="s">
        <v>236</v>
      </c>
      <c r="BC5" s="153" t="s">
        <v>83</v>
      </c>
      <c r="BD5" s="154" t="s">
        <v>101</v>
      </c>
      <c r="BE5" s="155" t="s">
        <v>237</v>
      </c>
      <c r="BF5" s="153" t="s">
        <v>82</v>
      </c>
      <c r="BG5" s="154" t="s">
        <v>102</v>
      </c>
      <c r="BH5" s="155" t="s">
        <v>238</v>
      </c>
      <c r="BI5" s="153" t="s">
        <v>81</v>
      </c>
      <c r="BJ5" s="154" t="s">
        <v>103</v>
      </c>
      <c r="BK5" s="155" t="s">
        <v>239</v>
      </c>
      <c r="BL5" s="153" t="s">
        <v>80</v>
      </c>
      <c r="BM5" s="154" t="s">
        <v>104</v>
      </c>
      <c r="BN5" s="155" t="s">
        <v>240</v>
      </c>
      <c r="BO5" s="153" t="s">
        <v>79</v>
      </c>
      <c r="BP5" s="154" t="s">
        <v>105</v>
      </c>
      <c r="BQ5" s="155" t="s">
        <v>241</v>
      </c>
    </row>
    <row xmlns:x14ac="http://schemas.microsoft.com/office/spreadsheetml/2009/9/ac" r="6" x14ac:dyDescent="0.2">
      <c r="A6" s="38" t="str">
        <f>IF('Water Data'!$B$2="","",'Water Data'!$B$2)</f>
        <v>PSE_2002_EMIS</v>
      </c>
      <c r="B6" s="38" t="str">
        <f>+'Water Data'!C2</f>
        <v>EMIS</v>
      </c>
      <c r="C6" s="361">
        <f>+IF(ISNUMBER(VALUE(MID(A6,5,4))), VALUE(MID(A6, 5,4)),"")</f>
        <v>2002</v>
      </c>
      <c r="D6" s="99" t="e">
        <f>+IF(AND(ISTEXT('Water Data'!B2),BS6="Yes"),100-'Water Data'!D4,IF(AND(ISTEXT('Water Data'!B2),BS6="No",ISNUMBER('Water Data'!D4)),CONCATENATE("[",ROUND(100-'Water Data'!D4,0),"]"),NA()))</f>
        <v>#N/A</v>
      </c>
      <c r="E6" s="99">
        <f>+IF(AND(ISTEXT('Water Data'!B2),BT6="Yes"),'Water Data'!D6,IF(AND(ISTEXT('Water Data'!B2),BT6="No",ISNUMBER('Water Data'!D6)),CONCATENATE("[",ROUND('Water Data'!D6,0),"]"),NA()))</f>
        <v>90.65</v>
      </c>
      <c r="F6" s="99" t="e">
        <f>+IF(AND(ISTEXT('Water Data'!B2),BU6="Yes"),'Water Data'!D9,IF(AND(ISTEXT('Water Data'!B2),BU6="No",ISNUMBER('Water Data'!D9)),CONCATENATE("[",ROUND('Water Data'!D9,0),"]"),NA()))</f>
        <v>#N/A</v>
      </c>
      <c r="G6" s="99" t="e">
        <f>+IF(AND(ISTEXT('Water Data'!B2),BV6="Yes"),100-'Water Data'!E4,IF(AND(ISTEXT('Water Data'!B2),BV6="No",ISNUMBER('Water Data'!E4)),CONCATENATE("[",ROUND(100-'Water Data'!E4,0),"]"),NA()))</f>
        <v>#N/A</v>
      </c>
      <c r="H6" s="99" t="e">
        <f>+IF(AND(ISTEXT('Water Data'!B2),BW6="Yes"),'Water Data'!E6,IF(AND(ISTEXT('Water Data'!B2),BW6="No",ISNUMBER('Water Data'!E6)),CONCATENATE("[",ROUND('Water Data'!E6,0),"]"),NA()))</f>
        <v>#N/A</v>
      </c>
      <c r="I6" s="99" t="e">
        <f>+IF(AND(ISTEXT('Water Data'!B2),BX6="Yes"),'Water Data'!E9,IF(AND(ISTEXT('Water Data'!B2),BX6="No",ISNUMBER('Water Data'!E9)),CONCATENATE("[",ROUND('Water Data'!E9,0),"]"),NA()))</f>
        <v>#N/A</v>
      </c>
      <c r="J6" s="99" t="e">
        <f>+IF(AND(ISTEXT('Water Data'!B2),BY6="Yes"),100-'Water Data'!F4,IF(AND(ISTEXT('Water Data'!B2),BY6="No",ISNUMBER('Water Data'!F4)),CONCATENATE("[",ROUND(100-'Water Data'!F4,0),"]"),NA()))</f>
        <v>#N/A</v>
      </c>
      <c r="K6" s="99" t="e">
        <f>+IF(AND(ISTEXT('Water Data'!B2),BZ6="Yes"),'Water Data'!F6,IF(AND(ISTEXT('Water Data'!B2),BZ6="No",ISNUMBER('Water Data'!F6)),CONCATENATE("[",ROUND('Water Data'!F6,0),"]"),NA()))</f>
        <v>#N/A</v>
      </c>
      <c r="L6" s="99" t="e">
        <f>+IF(AND(ISTEXT('Water Data'!B2),CA6="Yes"),'Water Data'!F9,IF(AND(ISTEXT('Water Data'!B2),CA6="No",ISNUMBER('Water Data'!F9)),CONCATENATE("[",ROUND('Water Data'!F9,0),"]"),NA()))</f>
        <v>#N/A</v>
      </c>
      <c r="M6" s="99" t="e">
        <f>+IF(AND(ISTEXT('Water Data'!B2),CB6="Yes"),100-'Water Data'!G4,IF(AND(ISTEXT('Water Data'!B2),CB6="No",ISNUMBER('Water Data'!G4)),CONCATENATE("[",ROUND(100-'Water Data'!G4,0),"]"),NA()))</f>
        <v>#N/A</v>
      </c>
      <c r="N6" s="99" t="e">
        <f>+IF(AND(ISTEXT('Water Data'!B2),CC6="Yes"),'Water Data'!G6,IF(AND(ISTEXT('Water Data'!B2),CC6="No",ISNUMBER('Water Data'!G6)),CONCATENATE("[",ROUND('Water Data'!G6,0),"]"),NA()))</f>
        <v>#N/A</v>
      </c>
      <c r="O6" s="99" t="e">
        <f>+IF(AND(ISTEXT('Water Data'!B2),CD6="Yes"),'Water Data'!G9,IF(AND(ISTEXT('Water Data'!B2),CD6="No",ISNUMBER('Water Data'!G9)),CONCATENATE("[",ROUND('Water Data'!G9,0),"]"),NA()))</f>
        <v>#N/A</v>
      </c>
      <c r="P6" s="99" t="e">
        <f>+IF(AND(ISTEXT('Water Data'!B2),CE6="Yes"),100-'Water Data'!H4,IF(AND(ISTEXT('Water Data'!B2),CE6="No",ISNUMBER('Water Data'!H4)),CONCATENATE("[",ROUND(100-'Water Data'!H4,0),"]"),NA()))</f>
        <v>#N/A</v>
      </c>
      <c r="Q6" s="99" t="e">
        <f>+IF(AND(ISTEXT('Water Data'!B2),CF6="Yes"),'Water Data'!H6,IF(AND(ISTEXT('Water Data'!B2),CF6="No",ISNUMBER('Water Data'!H6)),CONCATENATE("[",ROUND('Water Data'!H6,0),"]"),NA()))</f>
        <v>#N/A</v>
      </c>
      <c r="R6" s="99" t="e">
        <f>+IF(AND(ISTEXT('Water Data'!B2),CG6="Yes"),'Water Data'!H9,IF(AND(ISTEXT('Water Data'!B2),CG6="No",ISNUMBER('Water Data'!H9)),CONCATENATE("[",ROUND('Water Data'!H9,0),"]"),NA()))</f>
        <v>#N/A</v>
      </c>
      <c r="S6" s="99" t="e">
        <f>+IF(AND(ISTEXT('Water Data'!B2),CH6="Yes"),100-'Water Data'!I4,IF(AND(ISTEXT('Water Data'!B2),CH6="No",ISNUMBER('Water Data'!I4)),CONCATENATE("[",ROUND(100-'Water Data'!I4,0),"]"),NA()))</f>
        <v>#N/A</v>
      </c>
      <c r="T6" s="99" t="e">
        <f>+IF(AND(ISTEXT('Water Data'!B2),CI6="Yes"),'Water Data'!I6,IF(AND(ISTEXT('Water Data'!B2),CI6="No",ISNUMBER('Water Data'!I6)),CONCATENATE("[",ROUND('Water Data'!I6,0),"]"),NA()))</f>
        <v>#N/A</v>
      </c>
      <c r="U6" s="99" t="e">
        <f>+IF(AND(ISTEXT('Water Data'!B2),CJ6="Yes"),'Water Data'!I9,IF(AND(ISTEXT('Water Data'!B2),CJ6="No",ISNUMBER('Water Data'!I9)),CONCATENATE("[",ROUND('Water Data'!I9,0),"]"),NA()))</f>
        <v>#N/A</v>
      </c>
      <c r="V6" s="100" t="e">
        <f>+IF(AND(ISTEXT('Sanitation Data'!B2),CK6="Yes"),100-'Sanitation Data'!D4,IF(AND(ISTEXT('Sanitation Data'!B2),CK6="No",ISNUMBER('Sanitation Data'!D4)),CONCATENATE("[",ROUND(100-'Sanitation Data'!D4,0),"]"),NA()))</f>
        <v>#N/A</v>
      </c>
      <c r="W6" s="100">
        <f>+IF(AND(ISTEXT('Sanitation Data'!B2),CL6="Yes"),'Sanitation Data'!D6,IF(AND(ISTEXT('Sanitation Data'!B2),CL6="No",ISNUMBER('Sanitation Data'!D6)),CONCATENATE("[",ROUND('Sanitation Data'!D6,0),"]"),NA()))</f>
        <v>100</v>
      </c>
      <c r="X6" s="100" t="e">
        <f>+IF(AND(ISTEXT('Sanitation Data'!B2),CM6="Yes"),'Sanitation Data'!D10,IF(AND(ISTEXT('Sanitation Data'!B2),CM6="No",ISNUMBER('Sanitation Data'!D10)),CONCATENATE("[",ROUND('Sanitation Data'!D10,0),"]"),NA()))</f>
        <v>#N/A</v>
      </c>
      <c r="Y6" s="100" t="e">
        <f>+IF(AND(ISTEXT('Sanitation Data'!B2),CN6="Yes"),'Sanitation Data'!D11,IF(AND(ISTEXT('Sanitation Data'!B2),CN6="No",ISNUMBER('Sanitation Data'!D11)),CONCATENATE("[",ROUND('Sanitation Data'!D11,0),"]"),NA()))</f>
        <v>#N/A</v>
      </c>
      <c r="Z6" s="100" t="e">
        <f>+IF(AND(ISTEXT('Sanitation Data'!B2),CO6="Yes"),'Sanitation Data'!D12,IF(AND(ISTEXT('Sanitation Data'!B2),CO6="No",ISNUMBER('Sanitation Data'!D12)),CONCATENATE("[",ROUND('Sanitation Data'!D12,0),"]"),NA()))</f>
        <v>#N/A</v>
      </c>
      <c r="AA6" s="100" t="e">
        <f>+IF(AND(ISTEXT('Sanitation Data'!B2),CP6="Yes"),100-'Sanitation Data'!E4,IF(AND(ISTEXT('Sanitation Data'!B2),CP6="No",ISNUMBER('Sanitation Data'!E4)),CONCATENATE("[",ROUND(100-'Sanitation Data'!E4,0),"]"),NA()))</f>
        <v>#N/A</v>
      </c>
      <c r="AB6" s="100" t="e">
        <f>+IF(AND(ISTEXT('Sanitation Data'!B2),CQ6="Yes"),'Sanitation Data'!E6,IF(AND(ISTEXT('Sanitation Data'!B2),CQ6="No",ISNUMBER('Sanitation Data'!E6)),CONCATENATE("[",ROUND('Sanitation Data'!E6,0),"]"),NA()))</f>
        <v>#N/A</v>
      </c>
      <c r="AC6" s="100" t="e">
        <f>+IF(AND(ISTEXT('Sanitation Data'!B2),CR6="Yes"),'Sanitation Data'!E10,IF(AND(ISTEXT('Sanitation Data'!B2),CR6="No",ISNUMBER('Sanitation Data'!E10)),CONCATENATE("[",ROUND('Sanitation Data'!E10,0),"]"),NA()))</f>
        <v>#N/A</v>
      </c>
      <c r="AD6" s="100" t="e">
        <f>+IF(AND(ISTEXT('Sanitation Data'!B2),CS6="Yes"),'Sanitation Data'!E11,IF(AND(ISTEXT('Sanitation Data'!B2),CS6="No",ISNUMBER('Sanitation Data'!E11)),CONCATENATE("[",ROUND('Sanitation Data'!E11,0),"]"),NA()))</f>
        <v>#N/A</v>
      </c>
      <c r="AE6" s="100" t="e">
        <f>+IF(AND(ISTEXT('Sanitation Data'!B2),CT6="Yes"),'Sanitation Data'!E12,IF(AND(ISTEXT('Sanitation Data'!B2),CT6="No",ISNUMBER('Sanitation Data'!E12)),CONCATENATE("[",ROUND('Sanitation Data'!E12,0),"]"),NA()))</f>
        <v>#N/A</v>
      </c>
      <c r="AF6" s="100" t="e">
        <f>+IF(AND(ISTEXT('Sanitation Data'!B2),CU6="Yes"),100-'Sanitation Data'!F4,IF(AND(ISTEXT('Sanitation Data'!B2),CU6="No",ISNUMBER('Sanitation Data'!F4)),CONCATENATE("[",ROUND(100-'Sanitation Data'!F4,0),"]"),NA()))</f>
        <v>#N/A</v>
      </c>
      <c r="AG6" s="100" t="e">
        <f>+IF(AND(ISTEXT('Sanitation Data'!B2),CV6="Yes"),'Sanitation Data'!F6,IF(AND(ISTEXT('Sanitation Data'!B2),CV6="No",ISNUMBER('Sanitation Data'!F6)),CONCATENATE("[",ROUND('Sanitation Data'!F6,0),"]"),NA()))</f>
        <v>#N/A</v>
      </c>
      <c r="AH6" s="100" t="e">
        <f>+IF(AND(ISTEXT('Sanitation Data'!B2),CW6="Yes"),'Sanitation Data'!F10,IF(AND(ISTEXT('Sanitation Data'!B2),CW6="No",ISNUMBER('Sanitation Data'!F10)),CONCATENATE("[",ROUND('Sanitation Data'!F10,0),"]"),NA()))</f>
        <v>#N/A</v>
      </c>
      <c r="AI6" s="100" t="e">
        <f>+IF(AND(ISTEXT('Sanitation Data'!B2),CX6="Yes"),'Sanitation Data'!F11,IF(AND(ISTEXT('Sanitation Data'!B2),CX6="No",ISNUMBER('Sanitation Data'!F11)),CONCATENATE("[",ROUND('Sanitation Data'!F11,0),"]"),NA()))</f>
        <v>#N/A</v>
      </c>
      <c r="AJ6" s="100" t="e">
        <f>+IF(AND(ISTEXT('Sanitation Data'!B2),CY6="Yes"),'Sanitation Data'!F12,IF(AND(ISTEXT('Sanitation Data'!B2),CY6="No",ISNUMBER('Sanitation Data'!F12)),CONCATENATE("[",ROUND('Sanitation Data'!F12,0),"]"),NA()))</f>
        <v>#N/A</v>
      </c>
      <c r="AK6" s="100" t="e">
        <f>+IF(AND(ISTEXT('Sanitation Data'!B2),CZ6="Yes"),100-'Sanitation Data'!G4,IF(AND(ISTEXT('Sanitation Data'!B2),CZ6="No",ISNUMBER('Sanitation Data'!G4)),CONCATENATE("[",ROUND(100-'Sanitation Data'!G4,0),"]"),NA()))</f>
        <v>#N/A</v>
      </c>
      <c r="AL6" s="100" t="e">
        <f>+IF(AND(ISTEXT('Sanitation Data'!B2),DA6="Yes"),'Sanitation Data'!G6,IF(AND(ISTEXT('Sanitation Data'!B2),DA6="No",ISNUMBER('Sanitation Data'!G6)),CONCATENATE("[",ROUND('Sanitation Data'!G6,0),"]"),NA()))</f>
        <v>#N/A</v>
      </c>
      <c r="AM6" s="100" t="e">
        <f>+IF(AND(ISTEXT('Sanitation Data'!B2),DB6="Yes"),'Sanitation Data'!G10,IF(AND(ISTEXT('Sanitation Data'!B2),DB6="No",ISNUMBER('Sanitation Data'!G10)),CONCATENATE("[",ROUND('Sanitation Data'!G10,0),"]"),NA()))</f>
        <v>#N/A</v>
      </c>
      <c r="AN6" s="100" t="e">
        <f>+IF(AND(ISTEXT('Sanitation Data'!B2),DC6="Yes"),'Sanitation Data'!G11,IF(AND(ISTEXT('Sanitation Data'!B2),DC6="No",ISNUMBER('Sanitation Data'!G11)),CONCATENATE("[",ROUND('Sanitation Data'!G11,0),"]"),NA()))</f>
        <v>#N/A</v>
      </c>
      <c r="AO6" s="100" t="e">
        <f>+IF(AND(ISTEXT('Sanitation Data'!B2),DD6="Yes"),'Sanitation Data'!G12,IF(AND(ISTEXT('Sanitation Data'!B2),DD6="No",ISNUMBER('Sanitation Data'!G12)),CONCATENATE("[",ROUND('Sanitation Data'!G12,0),"]"),NA()))</f>
        <v>#N/A</v>
      </c>
      <c r="AP6" s="100" t="e">
        <f>+IF(AND(ISTEXT('Sanitation Data'!B2),DE6="Yes"),100-'Sanitation Data'!H4,IF(AND(ISTEXT('Sanitation Data'!B2),DE6="No",ISNUMBER('Sanitation Data'!H4)),CONCATENATE("[",ROUND(100-'Sanitation Data'!H4,0),"]"),NA()))</f>
        <v>#N/A</v>
      </c>
      <c r="AQ6" s="100">
        <f>+IF(AND(ISTEXT('Sanitation Data'!B2),DF6="Yes"),'Sanitation Data'!H6,IF(AND(ISTEXT('Sanitation Data'!B2),DF6="No",ISTEXT('Sanitation Data'!H6)),CONCATENATE("[",ROUND('Sanitation Data'!H6,0),"]"),NA()))</f>
        <v>100</v>
      </c>
      <c r="AR6" s="100" t="e">
        <f>+IF(AND(ISTEXT('Sanitation Data'!B2),DG6="Yes"),'Sanitation Data'!H10,IF(AND(ISTEXT('Sanitation Data'!B2),DG6="No",ISNUMBER('Sanitation Data'!H10)),CONCATENATE("[",ROUND('Sanitation Data'!H10,0),"]"),NA()))</f>
        <v>#N/A</v>
      </c>
      <c r="AS6" s="100" t="e">
        <f>+IF(AND(ISTEXT('Sanitation Data'!B2),DH6="Yes"),'Sanitation Data'!H11,IF(AND(ISTEXT('Sanitation Data'!B2),DH6="No",ISNUMBER('Sanitation Data'!H11)),CONCATENATE("[",ROUND('Sanitation Data'!H11,0),"]"),NA()))</f>
        <v>#N/A</v>
      </c>
      <c r="AT6" s="100" t="e">
        <f>+IF(AND(ISTEXT('Sanitation Data'!B2),DI6="Yes"),'Sanitation Data'!H12,IF(AND(ISTEXT('Sanitation Data'!B2),DI6="No",ISNUMBER('Sanitation Data'!H12)),CONCATENATE("[",ROUND('Sanitation Data'!H12,0),"]"),NA()))</f>
        <v>#N/A</v>
      </c>
      <c r="AU6" s="100" t="e">
        <f>+IF(AND(ISTEXT('Sanitation Data'!B2),DJ6="Yes"),100-'Sanitation Data'!I4,IF(AND(ISTEXT('Sanitation Data'!B2),DJ6="No",ISNUMBER('Sanitation Data'!I4)),CONCATENATE("[",ROUND(100-'Sanitation Data'!I4,0),"]"),NA()))</f>
        <v>#N/A</v>
      </c>
      <c r="AV6" s="100">
        <f>+IF(AND(ISTEXT('Sanitation Data'!B2),DK6="Yes"),'Sanitation Data'!I6,IF(AND(ISTEXT('Sanitation Data'!B2),DK6="No",ISNUMBER('Sanitation Data'!I6)),CONCATENATE("[",ROUND('Sanitation Data'!I6,0),"]"),NA()))</f>
        <v>100</v>
      </c>
      <c r="AW6" s="100" t="e">
        <f>+IF(AND(ISTEXT('Sanitation Data'!B2),DL6="Yes"),'Sanitation Data'!I10,IF(AND(ISTEXT('Sanitation Data'!B2),DL6="No",ISNUMBER('Sanitation Data'!I10)),CONCATENATE("[",ROUND('Sanitation Data'!I10,0),"]"),NA()))</f>
        <v>#N/A</v>
      </c>
      <c r="AX6" s="100" t="e">
        <f>+IF(AND(ISTEXT('Sanitation Data'!B2),DM6="Yes"),'Sanitation Data'!I11,IF(AND(ISTEXT('Sanitation Data'!B2),DM6="No",ISNUMBER('Sanitation Data'!I11)),CONCATENATE("[",ROUND('Sanitation Data'!I11,0),"]"),NA()))</f>
        <v>#N/A</v>
      </c>
      <c r="AY6" s="100" t="e">
        <f>+IF(AND(ISTEXT('Sanitation Data'!B2),DN6="Yes"),'Sanitation Data'!I12,IF(AND(ISTEXT('Sanitation Data'!B2),DN6="No",ISNUMBER('Sanitation Data'!I12)),CONCATENATE("[",ROUND('Sanitation Data'!I12,0),"]"),NA()))</f>
        <v>#N/A</v>
      </c>
      <c r="AZ6" s="101" t="e">
        <f>+IF(AND(ISTEXT('Hygiene Data'!B2),DO6="Yes"),'Hygiene Data'!D5,IF(AND(ISTEXT('Hygiene Data'!B2),DO6="No",ISNUMBER('Hygiene Data'!D5)),CONCATENATE("[",ROUND('Hygiene Data'!D5,0),"]"),NA()))</f>
        <v>#N/A</v>
      </c>
      <c r="BA6" s="101" t="e">
        <f>+IF(AND(ISTEXT('Hygiene Data'!B2),DP6="Yes"),'Hygiene Data'!D7,IF(AND(ISTEXT('Hygiene Data'!B2),DP6="No",ISNUMBER('Hygiene Data'!D7)),CONCATENATE("[",ROUND('Hygiene Data'!D7,0),"]"),NA()))</f>
        <v>#N/A</v>
      </c>
      <c r="BB6" s="101" t="e">
        <f>+IF(AND(ISTEXT('Hygiene Data'!B2),DQ6="Yes"),'Hygiene Data'!D9,IF(AND(ISTEXT('Hygiene Data'!B2),DQ6="No",ISNUMBER('Hygiene Data'!D9)),CONCATENATE("[",ROUND('Hygiene Data'!D9,0),"]"),NA()))</f>
        <v>#N/A</v>
      </c>
      <c r="BC6" s="101" t="e">
        <f>+IF(AND(ISTEXT('Hygiene Data'!B2),DR6="Yes"),'Hygiene Data'!E5,IF(AND(ISTEXT('Hygiene Data'!B2),DR6="No",ISNUMBER('Hygiene Data'!E5)),CONCATENATE("[",ROUND('Hygiene Data'!E5,0),"]"),NA()))</f>
        <v>#N/A</v>
      </c>
      <c r="BD6" s="101" t="e">
        <f>+IF(AND(ISTEXT('Hygiene Data'!B2),DS6="Yes"),'Hygiene Data'!E7,IF(AND(ISTEXT('Hygiene Data'!B2),DS6="No",ISNUMBER('Hygiene Data'!E7)),CONCATENATE("[",ROUND('Hygiene Data'!E7,0),"]"),NA()))</f>
        <v>#N/A</v>
      </c>
      <c r="BE6" s="101" t="e">
        <f>+IF(AND(ISTEXT('Hygiene Data'!B2),DT6="Yes"),'Hygiene Data'!E9,IF(AND(ISTEXT('Hygiene Data'!B2),DT6="No",ISNUMBER('Hygiene Data'!E9)),CONCATENATE("[",ROUND('Hygiene Data'!E9,0),"]"),NA()))</f>
        <v>#N/A</v>
      </c>
      <c r="BF6" s="101" t="e">
        <f>+IF(AND(ISTEXT('Hygiene Data'!B2),DU6="Yes"),'Hygiene Data'!F5,IF(AND(ISTEXT('Hygiene Data'!B2),DU6="No",ISNUMBER('Hygiene Data'!F5)),CONCATENATE("[",ROUND('Hygiene Data'!F5,0),"]"),NA()))</f>
        <v>#N/A</v>
      </c>
      <c r="BG6" s="101" t="e">
        <f>+IF(AND(ISTEXT('Hygiene Data'!B2),DV6="Yes"),'Hygiene Data'!F7,IF(AND(ISTEXT('Hygiene Data'!B2),DV6="No",ISNUMBER('Hygiene Data'!F7)),CONCATENATE("[",ROUND('Hygiene Data'!F7,0),"]"),NA()))</f>
        <v>#N/A</v>
      </c>
      <c r="BH6" s="101" t="e">
        <f>+IF(AND(ISTEXT('Hygiene Data'!B2),DW6="Yes"),'Hygiene Data'!F9,IF(AND(ISTEXT('Hygiene Data'!B2),DW6="No",ISNUMBER('Hygiene Data'!F9)),CONCATENATE("[",ROUND('Hygiene Data'!F9,0),"]"),NA()))</f>
        <v>#N/A</v>
      </c>
      <c r="BI6" s="101" t="e">
        <f>+IF(AND(ISTEXT('Hygiene Data'!B2),DX6="Yes"),'Hygiene Data'!G5,IF(AND(ISTEXT('Hygiene Data'!B2),DX6="No",ISNUMBER('Hygiene Data'!G5)),CONCATENATE("[",ROUND('Hygiene Data'!G5,0),"]"),NA()))</f>
        <v>#N/A</v>
      </c>
      <c r="BJ6" s="101" t="e">
        <f>+IF(AND(ISTEXT('Hygiene Data'!B2),DY6="Yes"),'Hygiene Data'!G7,IF(AND(ISTEXT('Hygiene Data'!B2),DY6="No",ISNUMBER('Hygiene Data'!G7)),CONCATENATE("[",ROUND('Hygiene Data'!G7,0),"]"),NA()))</f>
        <v>#N/A</v>
      </c>
      <c r="BK6" s="101" t="e">
        <f>+IF(AND(ISTEXT('Hygiene Data'!B2),DZ6="Yes"),'Hygiene Data'!G9,IF(AND(ISTEXT('Hygiene Data'!B2),DZ6="No",ISNUMBER('Hygiene Data'!G9)),CONCATENATE("[",ROUND('Hygiene Data'!G9,0),"]"),NA()))</f>
        <v>#N/A</v>
      </c>
      <c r="BL6" s="101" t="e">
        <f>+IF(AND(ISTEXT('Hygiene Data'!B2),EA6="Yes"),'Hygiene Data'!H5,IF(AND(ISTEXT('Hygiene Data'!B2),EA6="No",ISNUMBER('Hygiene Data'!H5)),CONCATENATE("[",ROUND('Hygiene Data'!H5,0),"]"),NA()))</f>
        <v>#N/A</v>
      </c>
      <c r="BM6" s="101" t="e">
        <f>+IF(AND(ISTEXT('Hygiene Data'!B2),EB6="Yes"),'Hygiene Data'!H7,IF(AND(ISTEXT('Hygiene Data'!B2),EB6="No",ISNUMBER('Hygiene Data'!H7)),CONCATENATE("[",ROUND('Hygiene Data'!H7,0),"]"),NA()))</f>
        <v>#N/A</v>
      </c>
      <c r="BN6" s="101" t="e">
        <f>+IF(AND(ISTEXT('Hygiene Data'!B2),EC6="Yes"),'Hygiene Data'!H9,IF(AND(ISTEXT('Hygiene Data'!B2),EC6="No",ISNUMBER('Hygiene Data'!H9)),CONCATENATE("[",ROUND('Hygiene Data'!H9,0),"]"),NA()))</f>
        <v>#N/A</v>
      </c>
      <c r="BO6" s="101" t="e">
        <f>+IF(AND(ISTEXT('Hygiene Data'!B2),ED6="Yes"),'Hygiene Data'!I5,IF(AND(ISTEXT('Hygiene Data'!B2),ED6="No",ISNUMBER('Hygiene Data'!I5)),CONCATENATE("[",ROUND('Hygiene Data'!I5,0),"]"),NA()))</f>
        <v>#N/A</v>
      </c>
      <c r="BP6" s="101" t="e">
        <f>+IF(AND(ISTEXT('Hygiene Data'!B2),EE6="Yes"),'Hygiene Data'!I7,IF(AND(ISTEXT('Hygiene Data'!B2),EE6="No",ISNUMBER('Hygiene Data'!I7)),CONCATENATE("[",ROUND('Hygiene Data'!I7,0),"]"),NA()))</f>
        <v>#N/A</v>
      </c>
      <c r="BQ6" s="101" t="e">
        <f>+IF(AND(ISTEXT('Hygiene Data'!B2),EF6="Yes"),'Hygiene Data'!I9,IF(AND(ISTEXT('Hygiene Data'!B2),EF6="No",ISNUMBER('Hygiene Data'!I9)),CONCATENATE("[",ROUND('Hygiene Data'!I9,0),"]"),NA()))</f>
        <v>#N/A</v>
      </c>
      <c r="BR6" s="305"/>
      <c r="BS6" s="305">
        <f>+'Water Data'!D27</f>
        <v>0</v>
      </c>
      <c r="BT6" s="305" t="str">
        <f>+'Water Data'!D28</f>
        <v>Yes</v>
      </c>
      <c r="BU6" s="305">
        <f>+'Water Data'!D29</f>
        <v>0</v>
      </c>
      <c r="BV6" s="305">
        <f>+'Water Data'!E27</f>
        <v>0</v>
      </c>
      <c r="BW6" s="305">
        <f>+'Water Data'!E28</f>
        <v>0</v>
      </c>
      <c r="BX6" s="305">
        <f>+'Water Data'!E29</f>
        <v>0</v>
      </c>
      <c r="BY6" s="305">
        <f>+'Water Data'!F27</f>
        <v>0</v>
      </c>
      <c r="BZ6" s="305">
        <f>+'Water Data'!F28</f>
        <v>0</v>
      </c>
      <c r="CA6" s="305">
        <f>+'Water Data'!F29</f>
        <v>0</v>
      </c>
      <c r="CB6" s="305">
        <f>+'Water Data'!G27</f>
        <v>0</v>
      </c>
      <c r="CC6" s="305">
        <f>+'Water Data'!G28</f>
        <v>0</v>
      </c>
      <c r="CD6" s="305">
        <f>+'Water Data'!G29</f>
        <v>0</v>
      </c>
      <c r="CE6" s="305">
        <f>+'Water Data'!H27</f>
        <v>0</v>
      </c>
      <c r="CF6" s="305">
        <f>+'Water Data'!H28</f>
        <v>0</v>
      </c>
      <c r="CG6" s="305">
        <f>+'Water Data'!H29</f>
        <v>0</v>
      </c>
      <c r="CH6" s="305">
        <f>+'Water Data'!I27</f>
        <v>0</v>
      </c>
      <c r="CI6" s="305">
        <f>+'Water Data'!I28</f>
        <v>0</v>
      </c>
      <c r="CJ6" s="305">
        <f>+'Water Data'!I29</f>
        <v>0</v>
      </c>
      <c r="CK6" s="305">
        <f>+'Sanitation Data'!D28</f>
        <v>0</v>
      </c>
      <c r="CL6" s="305" t="str">
        <f>+'Sanitation Data'!D29</f>
        <v>Yes</v>
      </c>
      <c r="CM6" s="305">
        <f>+'Sanitation Data'!D30</f>
        <v>0</v>
      </c>
      <c r="CN6" s="305">
        <f>+'Sanitation Data'!D31</f>
        <v>0</v>
      </c>
      <c r="CO6" s="305">
        <f>+'Sanitation Data'!D32</f>
        <v>0</v>
      </c>
      <c r="CP6" s="305">
        <f>+'Sanitation Data'!E28</f>
        <v>0</v>
      </c>
      <c r="CQ6" s="305">
        <f>+'Sanitation Data'!E29</f>
        <v>0</v>
      </c>
      <c r="CR6" s="305">
        <f>+'Sanitation Data'!E30</f>
        <v>0</v>
      </c>
      <c r="CS6" s="305">
        <f>+'Sanitation Data'!E31</f>
        <v>0</v>
      </c>
      <c r="CT6" s="305">
        <f>+'Sanitation Data'!E32</f>
        <v>0</v>
      </c>
      <c r="CU6" s="305">
        <f>+'Sanitation Data'!F28</f>
        <v>0</v>
      </c>
      <c r="CV6" s="305">
        <f>+'Sanitation Data'!F29</f>
        <v>0</v>
      </c>
      <c r="CW6" s="305">
        <f>+'Sanitation Data'!F30</f>
        <v>0</v>
      </c>
      <c r="CX6" s="305">
        <f>+'Sanitation Data'!F31</f>
        <v>0</v>
      </c>
      <c r="CY6" s="305">
        <f>+'Sanitation Data'!F32</f>
        <v>0</v>
      </c>
      <c r="CZ6" s="305">
        <f>+'Sanitation Data'!G28</f>
        <v>0</v>
      </c>
      <c r="DA6" s="305">
        <f>+'Sanitation Data'!G29</f>
        <v>0</v>
      </c>
      <c r="DB6" s="305">
        <f>+'Sanitation Data'!G30</f>
        <v>0</v>
      </c>
      <c r="DC6" s="305">
        <f>+'Sanitation Data'!G31</f>
        <v>0</v>
      </c>
      <c r="DD6" s="305">
        <f>+'Sanitation Data'!G32</f>
        <v>0</v>
      </c>
      <c r="DE6" s="305">
        <f>+'Sanitation Data'!H28</f>
        <v>0</v>
      </c>
      <c r="DF6" s="305" t="str">
        <f>+'Sanitation Data'!H29</f>
        <v>Yes</v>
      </c>
      <c r="DG6" s="305">
        <f>+'Sanitation Data'!H30</f>
        <v>0</v>
      </c>
      <c r="DH6" s="305">
        <f>+'Sanitation Data'!H31</f>
        <v>0</v>
      </c>
      <c r="DI6" s="305">
        <f>+'Sanitation Data'!H32</f>
        <v>0</v>
      </c>
      <c r="DJ6" s="305">
        <f>+'Sanitation Data'!I28</f>
        <v>0</v>
      </c>
      <c r="DK6" s="305" t="str">
        <f>+'Sanitation Data'!I29</f>
        <v>Yes</v>
      </c>
      <c r="DL6" s="305">
        <f>+'Sanitation Data'!I30</f>
        <v>0</v>
      </c>
      <c r="DM6" s="305">
        <f>+'Sanitation Data'!I31</f>
        <v>0</v>
      </c>
      <c r="DN6" s="305">
        <f>+'Sanitation Data'!I32</f>
        <v>0</v>
      </c>
      <c r="DO6" s="305">
        <f>+'Hygiene Data'!D11</f>
        <v>0</v>
      </c>
      <c r="DP6" s="305">
        <f>+'Hygiene Data'!D12</f>
        <v>0</v>
      </c>
      <c r="DQ6" s="305">
        <f>+'Hygiene Data'!D13</f>
        <v>0</v>
      </c>
      <c r="DR6" s="305">
        <f>+'Hygiene Data'!E11</f>
        <v>0</v>
      </c>
      <c r="DS6" s="305">
        <f>+'Hygiene Data'!E12</f>
        <v>0</v>
      </c>
      <c r="DT6" s="305">
        <f>+'Hygiene Data'!E13</f>
        <v>0</v>
      </c>
      <c r="DU6" s="305">
        <f>+'Hygiene Data'!F11</f>
        <v>0</v>
      </c>
      <c r="DV6" s="305">
        <f>+'Hygiene Data'!F12</f>
        <v>0</v>
      </c>
      <c r="DW6" s="305">
        <f>+'Hygiene Data'!F13</f>
        <v>0</v>
      </c>
      <c r="DX6" s="305">
        <f>+'Hygiene Data'!G11</f>
        <v>0</v>
      </c>
      <c r="DY6" s="305">
        <f>+'Hygiene Data'!G12</f>
        <v>0</v>
      </c>
      <c r="DZ6" s="305">
        <f>+'Hygiene Data'!G13</f>
        <v>0</v>
      </c>
      <c r="EA6" s="305">
        <f>+'Hygiene Data'!H11</f>
        <v>0</v>
      </c>
      <c r="EB6" s="305">
        <f>+'Hygiene Data'!H12</f>
        <v>0</v>
      </c>
      <c r="EC6" s="305">
        <f>+'Hygiene Data'!H13</f>
        <v>0</v>
      </c>
      <c r="ED6" s="305">
        <f>+'Hygiene Data'!I11</f>
        <v>0</v>
      </c>
      <c r="EE6" s="305">
        <f>+'Hygiene Data'!I12</f>
        <v>0</v>
      </c>
      <c r="EF6" s="305">
        <f>+'Hygiene Data'!I13</f>
        <v>0</v>
      </c>
    </row>
    <row xmlns:x14ac="http://schemas.microsoft.com/office/spreadsheetml/2009/9/ac" r="7" x14ac:dyDescent="0.2">
      <c r="A7" s="38" t="str">
        <f ca="true">+IF(OFFSET('Water Data'!$B$2,0,10*ROW('Water Data'!E1))="","",OFFSET('Water Data'!$B$2,0,10*ROW('Water Data'!E1)))</f>
        <v>PSE_2008_SUR</v>
      </c>
      <c r="B7" s="38" t="str">
        <f ca="true">+IF(OFFSET('Water Data'!$C$2,0,10*ROW('Water Data'!F1))="","",OFFSET('Water Data'!$C$2,0,10*ROW('Water Data'!F1)))</f>
        <v>Survey</v>
      </c>
      <c r="C7" s="361">
        <f t="shared" ref="C7:C70" ca="true" si="0">+IF(ISNUMBER(VALUE(MID(A7,5,4))), VALUE(MID(A7, 5,4)),"")</f>
        <v>2008</v>
      </c>
      <c r="D7" s="99"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9">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94.5</v>
      </c>
      <c r="F7" s="99"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9"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9"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9"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9"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9"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9"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9"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9"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9"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9"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9"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9"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9"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9"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9"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100"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100">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99.5</v>
      </c>
      <c r="X7" s="100"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100"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100"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100"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100"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100"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100"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100"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100"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100"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100"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100"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100"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100"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100"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100"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100"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100"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100"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100"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100"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100"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100"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100"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100"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100"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100"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100"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1"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101"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101"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1"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1"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1"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1"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1"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1"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1"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1"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1"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1"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1"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1"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1"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1"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1"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5"/>
      <c r="BS7" s="305" t="str">
        <f ca="true">+IF(OFFSET('Water Data'!$D$27,0,10*ROW('Water Data'!D1))="","",OFFSET('Water Data'!$D$27,0,10*ROW('Water Data'!D1)))</f>
        <v/>
      </c>
      <c r="BT7" s="305" t="str">
        <f ca="true">+IF(OFFSET('Water Data'!$D$28,0,10*ROW('Water Data'!D1))="","",OFFSET('Water Data'!$D$28,0,10*ROW('Water Data'!D1)))</f>
        <v>Yes</v>
      </c>
      <c r="BU7" s="305" t="str">
        <f ca="true">+IF(OFFSET('Water Data'!$D$29,0,10*ROW('Water Data'!D1))="","",OFFSET('Water Data'!$D$29,0,10*ROW('Water Data'!D1)))</f>
        <v/>
      </c>
      <c r="BV7" s="305" t="str">
        <f ca="true">+IF(OFFSET('Water Data'!$E$27,0,10*ROW('Water Data'!E1))="","",OFFSET('Water Data'!$E$27,0,10*ROW('Water Data'!E1)))</f>
        <v/>
      </c>
      <c r="BW7" s="305" t="str">
        <f ca="true">+IF(OFFSET('Water Data'!$E$28,0,10*ROW('Water Data'!E1))="","",OFFSET('Water Data'!$E$28,0,10*ROW('Water Data'!E1)))</f>
        <v/>
      </c>
      <c r="BX7" s="305" t="str">
        <f ca="true">+IF(OFFSET('Water Data'!$E$29,0,10*ROW('Water Data'!E1))="","",OFFSET('Water Data'!$E$29,0,10*ROW('Water Data'!E1)))</f>
        <v/>
      </c>
      <c r="BY7" s="305" t="str">
        <f ca="true">+IF(OFFSET('Water Data'!$F$27,0,10*ROW('Water Data'!F1))="","",OFFSET('Water Data'!$F$27,0,10*ROW('Water Data'!F1)))</f>
        <v/>
      </c>
      <c r="BZ7" s="305" t="str">
        <f ca="true">+IF(OFFSET('Water Data'!$F$28,0,10*ROW('Water Data'!F1))="","",OFFSET('Water Data'!$F$28,0,10*ROW('Water Data'!F1)))</f>
        <v/>
      </c>
      <c r="CA7" s="305" t="str">
        <f ca="true">+IF(OFFSET('Water Data'!$F$29,0,10*ROW('Water Data'!F1))="","",OFFSET('Water Data'!$F$29,0,10*ROW('Water Data'!F1)))</f>
        <v/>
      </c>
      <c r="CB7" s="305" t="str">
        <f ca="true">+IF(OFFSET('Water Data'!$G$27,0,10*ROW('Water Data'!G1))="","",OFFSET('Water Data'!$G$27,0,10*ROW('Water Data'!G1)))</f>
        <v/>
      </c>
      <c r="CC7" s="305" t="str">
        <f ca="true">+IF(OFFSET('Water Data'!$G$28,0,10*ROW('Water Data'!G1))="","",OFFSET('Water Data'!$G$28,0,10*ROW('Water Data'!G1)))</f>
        <v/>
      </c>
      <c r="CD7" s="305" t="str">
        <f ca="true">+IF(OFFSET('Water Data'!$G$29,0,10*ROW('Water Data'!G1))="","",OFFSET('Water Data'!$G$29,0,10*ROW('Water Data'!G1)))</f>
        <v/>
      </c>
      <c r="CE7" s="305" t="str">
        <f ca="true">+IF(OFFSET('Water Data'!$H$27,0,10*ROW('Water Data'!H1))="","",OFFSET('Water Data'!$H$27,0,10*ROW('Water Data'!H1)))</f>
        <v/>
      </c>
      <c r="CF7" s="305" t="str">
        <f ca="true">+IF(OFFSET('Water Data'!$H$28,0,10*ROW('Water Data'!H1))="","",OFFSET('Water Data'!$H$28,0,10*ROW('Water Data'!H1)))</f>
        <v/>
      </c>
      <c r="CG7" s="305" t="str">
        <f ca="true">+IF(OFFSET('Water Data'!$H$29,0,10*ROW('Water Data'!H1))="","",OFFSET('Water Data'!$H$29,0,10*ROW('Water Data'!H1)))</f>
        <v/>
      </c>
      <c r="CH7" s="305" t="str">
        <f ca="true">+IF(OFFSET('Water Data'!$I$27,0,10*ROW('Water Data'!I1))="","",OFFSET('Water Data'!$I$27,0,10*ROW('Water Data'!I1)))</f>
        <v/>
      </c>
      <c r="CI7" s="305" t="str">
        <f ca="true">+IF(OFFSET('Water Data'!$I$28,0,10*ROW('Water Data'!I1))="","",OFFSET('Water Data'!$I$28,0,10*ROW('Water Data'!I1)))</f>
        <v/>
      </c>
      <c r="CJ7" s="305" t="str">
        <f ca="true">+IF(OFFSET('Water Data'!$I$29,0,10*ROW('Water Data'!I1))="","",OFFSET('Water Data'!$I$29,0,10*ROW('Water Data'!I1)))</f>
        <v/>
      </c>
      <c r="CK7" s="305" t="str">
        <f ca="true">+IF(OFFSET('Sanitation Data'!$D$28,0,10*ROW('Sanitation Data'!D1))="","",OFFSET('Sanitation Data'!$D$28,0,10*ROW('Sanitation Data'!D1)))</f>
        <v/>
      </c>
      <c r="CL7" s="305" t="str">
        <f ca="true">+IF(OFFSET('Sanitation Data'!$D$29,0,10*ROW('Sanitation Data'!D1))="","",OFFSET('Sanitation Data'!$D$29,0,10*ROW('Sanitation Data'!D1)))</f>
        <v>Yes</v>
      </c>
      <c r="CM7" s="305" t="str">
        <f ca="true">+IF(OFFSET('Sanitation Data'!$D$30,0,10*ROW('Sanitation Data'!D1))="","",OFFSET('Sanitation Data'!$D$30,0,10*ROW('Sanitation Data'!D1)))</f>
        <v/>
      </c>
      <c r="CN7" s="305" t="str">
        <f ca="true">+IF(OFFSET('Sanitation Data'!$D$31,0,10*ROW('Sanitation Data'!D1))="","",OFFSET('Sanitation Data'!$D$31,0,10*ROW('Sanitation Data'!D1)))</f>
        <v/>
      </c>
      <c r="CO7" s="305" t="str">
        <f ca="true">+IF(OFFSET('Sanitation Data'!$D$32,0,10*ROW('Sanitation Data'!D1))="","",OFFSET('Sanitation Data'!$D$32,0,10*ROW('Sanitation Data'!D1)))</f>
        <v/>
      </c>
      <c r="CP7" s="305" t="str">
        <f ca="true">+IF(OFFSET('Sanitation Data'!$E$28,0,10*ROW('Sanitation Data'!E1))="","",OFFSET('Sanitation Data'!$E$28,0,10*ROW('Sanitation Data'!E1)))</f>
        <v/>
      </c>
      <c r="CQ7" s="305" t="str">
        <f ca="true">+IF(OFFSET('Sanitation Data'!$E$29,0,10*ROW('Sanitation Data'!E1))="","",OFFSET('Sanitation Data'!$E$29,0,10*ROW('Sanitation Data'!E1)))</f>
        <v/>
      </c>
      <c r="CR7" s="305" t="str">
        <f ca="true">+IF(OFFSET('Sanitation Data'!$E$30,0,10*ROW('Sanitation Data'!E1))="","",OFFSET('Sanitation Data'!$E$30,0,10*ROW('Sanitation Data'!E1)))</f>
        <v/>
      </c>
      <c r="CS7" s="305" t="str">
        <f ca="true">+IF(OFFSET('Sanitation Data'!$E$31,0,10*ROW('Sanitation Data'!E1))="","",OFFSET('Sanitation Data'!$E$31,0,10*ROW('Sanitation Data'!E1)))</f>
        <v/>
      </c>
      <c r="CT7" s="305" t="str">
        <f ca="true">+IF(OFFSET('Sanitation Data'!$E$32,0,10*ROW('Sanitation Data'!E1))="","",OFFSET('Sanitation Data'!$E$32,0,10*ROW('Sanitation Data'!E1)))</f>
        <v/>
      </c>
      <c r="CU7" s="305" t="str">
        <f ca="true">+IF(OFFSET('Sanitation Data'!$F$28,0,10*ROW('Sanitation Data'!F1))="","",OFFSET('Sanitation Data'!$F$28,0,10*ROW('Sanitation Data'!F1)))</f>
        <v/>
      </c>
      <c r="CV7" s="305" t="str">
        <f ca="true">+IF(OFFSET('Sanitation Data'!$F$29,0,10*ROW('Sanitation Data'!F1))="","",OFFSET('Sanitation Data'!$F$29,0,10*ROW('Sanitation Data'!F1)))</f>
        <v/>
      </c>
      <c r="CW7" s="305" t="str">
        <f ca="true">+IF(OFFSET('Sanitation Data'!$F$30,0,10*ROW('Sanitation Data'!F1))="","",OFFSET('Sanitation Data'!$F$30,0,10*ROW('Sanitation Data'!F1)))</f>
        <v/>
      </c>
      <c r="CX7" s="305" t="str">
        <f ca="true">+IF(OFFSET('Sanitation Data'!$F$31,0,10*ROW('Sanitation Data'!F1))="","",OFFSET('Sanitation Data'!$F$31,0,10*ROW('Sanitation Data'!F1)))</f>
        <v/>
      </c>
      <c r="CY7" s="305" t="str">
        <f ca="true">+IF(OFFSET('Sanitation Data'!$F$32,0,10*ROW('Sanitation Data'!F1))="","",OFFSET('Sanitation Data'!$F$32,0,10*ROW('Sanitation Data'!F1)))</f>
        <v/>
      </c>
      <c r="CZ7" s="305" t="str">
        <f ca="true">+IF(OFFSET('Sanitation Data'!$G$28,0,10*ROW('Sanitation Data'!G1))="","",OFFSET('Sanitation Data'!$G$28,0,10*ROW('Sanitation Data'!G1)))</f>
        <v/>
      </c>
      <c r="DA7" s="305" t="str">
        <f ca="true">+IF(OFFSET('Sanitation Data'!$G$29,0,10*ROW('Sanitation Data'!G1))="","",OFFSET('Sanitation Data'!$G$29,0,10*ROW('Sanitation Data'!G1)))</f>
        <v/>
      </c>
      <c r="DB7" s="305" t="str">
        <f ca="true">+IF(OFFSET('Sanitation Data'!$G$30,0,10*ROW('Sanitation Data'!G1))="","",OFFSET('Sanitation Data'!$G$30,0,10*ROW('Sanitation Data'!G1)))</f>
        <v/>
      </c>
      <c r="DC7" s="305" t="str">
        <f ca="true">+IF(OFFSET('Sanitation Data'!$G$31,0,10*ROW('Sanitation Data'!G1))="","",OFFSET('Sanitation Data'!$G$31,0,10*ROW('Sanitation Data'!G1)))</f>
        <v/>
      </c>
      <c r="DD7" s="305" t="str">
        <f ca="true">+IF(OFFSET('Sanitation Data'!$G$32,0,10*ROW('Sanitation Data'!G1))="","",OFFSET('Sanitation Data'!$G$32,0,10*ROW('Sanitation Data'!G1)))</f>
        <v/>
      </c>
      <c r="DE7" s="305" t="str">
        <f ca="true">+IF(OFFSET('Sanitation Data'!$H$28,0,10*ROW('Sanitation Data'!H1))="","",OFFSET('Sanitation Data'!$H$28,0,10*ROW('Sanitation Data'!H1)))</f>
        <v/>
      </c>
      <c r="DF7" s="305" t="str">
        <f ca="true">+IF(OFFSET('Sanitation Data'!$H$29,0,10*ROW('Sanitation Data'!H1))="","",OFFSET('Sanitation Data'!$H$29,0,10*ROW('Sanitation Data'!H1)))</f>
        <v/>
      </c>
      <c r="DG7" s="305" t="str">
        <f ca="true">+IF(OFFSET('Sanitation Data'!$H$30,0,10*ROW('Sanitation Data'!H1))="","",OFFSET('Sanitation Data'!$H$30,0,10*ROW('Sanitation Data'!H1)))</f>
        <v/>
      </c>
      <c r="DH7" s="305" t="str">
        <f ca="true">+IF(OFFSET('Sanitation Data'!$H$31,0,10*ROW('Sanitation Data'!H1))="","",OFFSET('Sanitation Data'!$H$31,0,10*ROW('Sanitation Data'!H1)))</f>
        <v/>
      </c>
      <c r="DI7" s="305" t="str">
        <f ca="true">+IF(OFFSET('Sanitation Data'!$H$32,0,10*ROW('Sanitation Data'!H1))="","",OFFSET('Sanitation Data'!$H$32,0,10*ROW('Sanitation Data'!H1)))</f>
        <v/>
      </c>
      <c r="DJ7" s="305" t="str">
        <f ca="true">+IF(OFFSET('Sanitation Data'!$I$28,0,10*ROW('Sanitation Data'!I1))="","",OFFSET('Sanitation Data'!$I$28,0,10*ROW('Sanitation Data'!I1)))</f>
        <v/>
      </c>
      <c r="DK7" s="305" t="str">
        <f ca="true">+IF(OFFSET('Sanitation Data'!$I$29,0,10*ROW('Sanitation Data'!I1))="","",OFFSET('Sanitation Data'!$I$29,0,10*ROW('Sanitation Data'!I1)))</f>
        <v/>
      </c>
      <c r="DL7" s="305" t="str">
        <f ca="true">+IF(OFFSET('Sanitation Data'!$I$30,0,10*ROW('Sanitation Data'!I1))="","",OFFSET('Sanitation Data'!$I$30,0,10*ROW('Sanitation Data'!I1)))</f>
        <v/>
      </c>
      <c r="DM7" s="305" t="str">
        <f ca="true">+IF(OFFSET('Sanitation Data'!$I$31,0,10*ROW('Sanitation Data'!I1))="","",OFFSET('Sanitation Data'!$I$31,0,10*ROW('Sanitation Data'!I1)))</f>
        <v/>
      </c>
      <c r="DN7" s="305" t="str">
        <f ca="true">+IF(OFFSET('Sanitation Data'!$I$32,0,10*ROW('Sanitation Data'!I1))="","",OFFSET('Sanitation Data'!$I$32,0,10*ROW('Sanitation Data'!I1)))</f>
        <v/>
      </c>
      <c r="DO7" s="305" t="str">
        <f ca="true">+IF(OFFSET('Hygiene Data'!$D$11,0,10*ROW('Hygiene Data'!D1))="","",OFFSET('Hygiene Data'!$D$11,0,10*ROW('Hygiene Data'!D1)))</f>
        <v/>
      </c>
      <c r="DP7" s="305" t="str">
        <f ca="true">+IF(OFFSET('Hygiene Data'!$D$12,0,10*ROW('Hygiene Data'!D1))="","",OFFSET('Hygiene Data'!$D$12,0,10*ROW('Hygiene Data'!D1)))</f>
        <v/>
      </c>
      <c r="DQ7" s="305" t="str">
        <f ca="true">+IF(OFFSET('Hygiene Data'!$D$13,0,10*ROW('Hygiene Data'!D1))="","",OFFSET('Hygiene Data'!$D$13,0,10*ROW('Hygiene Data'!D1)))</f>
        <v/>
      </c>
      <c r="DR7" s="305" t="str">
        <f ca="true">+IF(OFFSET('Hygiene Data'!$E$11,0,10*ROW('Hygiene Data'!E1))="","",OFFSET('Hygiene Data'!$E$11,0,10*ROW('Hygiene Data'!E1)))</f>
        <v/>
      </c>
      <c r="DS7" s="305" t="str">
        <f ca="true">+IF(OFFSET('Hygiene Data'!$E$12,0,10*ROW('Hygiene Data'!E1))="","",OFFSET('Hygiene Data'!$E$12,0,10*ROW('Hygiene Data'!E1)))</f>
        <v/>
      </c>
      <c r="DT7" s="305" t="str">
        <f ca="true">+IF(OFFSET('Hygiene Data'!$E$13,0,10*ROW('Hygiene Data'!E1))="","",OFFSET('Hygiene Data'!$E$13,0,10*ROW('Hygiene Data'!E1)))</f>
        <v/>
      </c>
      <c r="DU7" s="305" t="str">
        <f ca="true">+IF(OFFSET('Hygiene Data'!$F$11,0,10*ROW('Hygiene Data'!F1))="","",OFFSET('Hygiene Data'!$F$11,0,10*ROW('Hygiene Data'!F1)))</f>
        <v/>
      </c>
      <c r="DV7" s="305" t="str">
        <f ca="true">+IF(OFFSET('Hygiene Data'!$F$12,0,10*ROW('Hygiene Data'!F1))="","",OFFSET('Hygiene Data'!$F$12,0,10*ROW('Hygiene Data'!F1)))</f>
        <v/>
      </c>
      <c r="DW7" s="305" t="str">
        <f ca="true">+IF(OFFSET('Hygiene Data'!$F$13,0,10*ROW('Hygiene Data'!F1))="","",OFFSET('Hygiene Data'!$F$13,0,10*ROW('Hygiene Data'!F1)))</f>
        <v/>
      </c>
      <c r="DX7" s="305" t="str">
        <f ca="true">+IF(OFFSET('Hygiene Data'!$G$11,0,10*ROW('Hygiene Data'!G1))="","",OFFSET('Hygiene Data'!$G$11,0,10*ROW('Hygiene Data'!G1)))</f>
        <v/>
      </c>
      <c r="DY7" s="305" t="str">
        <f ca="true">+IF(OFFSET('Hygiene Data'!$G$12,0,10*ROW('Hygiene Data'!G1))="","",OFFSET('Hygiene Data'!$G$12,0,10*ROW('Hygiene Data'!G1)))</f>
        <v/>
      </c>
      <c r="DZ7" s="305" t="str">
        <f ca="true">+IF(OFFSET('Hygiene Data'!$G$13,0,10*ROW('Hygiene Data'!G1))="","",OFFSET('Hygiene Data'!$G$13,0,10*ROW('Hygiene Data'!G1)))</f>
        <v/>
      </c>
      <c r="EA7" s="305" t="str">
        <f ca="true">+IF(OFFSET('Hygiene Data'!$H$11,0,10*ROW('Hygiene Data'!H1))="","",OFFSET('Hygiene Data'!$H$11,0,10*ROW('Hygiene Data'!H1)))</f>
        <v/>
      </c>
      <c r="EB7" s="305" t="str">
        <f ca="true">+IF(OFFSET('Hygiene Data'!$H$12,0,10*ROW('Hygiene Data'!H1))="","",OFFSET('Hygiene Data'!$H$12,0,10*ROW('Hygiene Data'!H1)))</f>
        <v/>
      </c>
      <c r="EC7" s="305" t="str">
        <f ca="true">+IF(OFFSET('Hygiene Data'!$H$13,0,10*ROW('Hygiene Data'!H1))="","",OFFSET('Hygiene Data'!$H$13,0,10*ROW('Hygiene Data'!H1)))</f>
        <v/>
      </c>
      <c r="ED7" s="305" t="str">
        <f ca="true">+IF(OFFSET('Hygiene Data'!$I$11,0,10*ROW('Hygiene Data'!I1))="","",OFFSET('Hygiene Data'!$I$11,0,10*ROW('Hygiene Data'!I1)))</f>
        <v/>
      </c>
      <c r="EE7" s="305" t="str">
        <f ca="true">+IF(OFFSET('Hygiene Data'!$I$12,0,10*ROW('Hygiene Data'!I1))="","",OFFSET('Hygiene Data'!$I$12,0,10*ROW('Hygiene Data'!I1)))</f>
        <v/>
      </c>
      <c r="EF7" s="305"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PSE_2010_SUR</v>
      </c>
      <c r="B8" s="38" t="str">
        <f ca="true">+IF(OFFSET('Water Data'!$C$2,0,10*ROW('Water Data'!F2))="","",OFFSET('Water Data'!$C$2,0,10*ROW('Water Data'!F2)))</f>
        <v>Survey</v>
      </c>
      <c r="C8" s="361">
        <f t="shared" ca="true" si="0"/>
        <v>2010</v>
      </c>
      <c r="D8" s="99"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9"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[93]</v>
      </c>
      <c r="F8" s="99"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9"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9"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9"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9"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9"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9"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9"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9"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9"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9"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9"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9"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9"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9"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9"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100"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100"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[92]</v>
      </c>
      <c r="X8" s="100"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100"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100"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100"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100"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100"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100"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100"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100"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100"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100"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100"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100"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100"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100"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100"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100"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100"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100"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100"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100"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100"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100"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100"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100"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100"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100"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100"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1"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1"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101"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1"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1"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1"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1"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1"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1"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1"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1"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1"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1"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1"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1"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1"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1"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1"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5"/>
      <c r="BS8" s="305" t="str">
        <f ca="true">+IF(OFFSET('Water Data'!$D$27,0,10*ROW('Water Data'!D2))="","",OFFSET('Water Data'!$D$27,0,10*ROW('Water Data'!D2)))</f>
        <v/>
      </c>
      <c r="BT8" s="305" t="str">
        <f ca="true">+IF(OFFSET('Water Data'!$D$28,0,10*ROW('Water Data'!D2))="","",OFFSET('Water Data'!$D$28,0,10*ROW('Water Data'!D2)))</f>
        <v>No</v>
      </c>
      <c r="BU8" s="305" t="str">
        <f ca="true">+IF(OFFSET('Water Data'!$D$29,0,10*ROW('Water Data'!D2))="","",OFFSET('Water Data'!$D$29,0,10*ROW('Water Data'!D2)))</f>
        <v/>
      </c>
      <c r="BV8" s="305" t="str">
        <f ca="true">+IF(OFFSET('Water Data'!$E$27,0,10*ROW('Water Data'!E2))="","",OFFSET('Water Data'!$E$27,0,10*ROW('Water Data'!E2)))</f>
        <v/>
      </c>
      <c r="BW8" s="305" t="str">
        <f ca="true">+IF(OFFSET('Water Data'!$E$28,0,10*ROW('Water Data'!E2))="","",OFFSET('Water Data'!$E$28,0,10*ROW('Water Data'!E2)))</f>
        <v/>
      </c>
      <c r="BX8" s="305" t="str">
        <f ca="true">+IF(OFFSET('Water Data'!$E$29,0,10*ROW('Water Data'!E2))="","",OFFSET('Water Data'!$E$29,0,10*ROW('Water Data'!E2)))</f>
        <v/>
      </c>
      <c r="BY8" s="305" t="str">
        <f ca="true">+IF(OFFSET('Water Data'!$F$27,0,10*ROW('Water Data'!F2))="","",OFFSET('Water Data'!$F$27,0,10*ROW('Water Data'!F2)))</f>
        <v/>
      </c>
      <c r="BZ8" s="305" t="str">
        <f ca="true">+IF(OFFSET('Water Data'!$F$28,0,10*ROW('Water Data'!F2))="","",OFFSET('Water Data'!$F$28,0,10*ROW('Water Data'!F2)))</f>
        <v/>
      </c>
      <c r="CA8" s="305" t="str">
        <f ca="true">+IF(OFFSET('Water Data'!$F$29,0,10*ROW('Water Data'!F2))="","",OFFSET('Water Data'!$F$29,0,10*ROW('Water Data'!F2)))</f>
        <v/>
      </c>
      <c r="CB8" s="305" t="str">
        <f ca="true">+IF(OFFSET('Water Data'!$G$27,0,10*ROW('Water Data'!G2))="","",OFFSET('Water Data'!$G$27,0,10*ROW('Water Data'!G2)))</f>
        <v/>
      </c>
      <c r="CC8" s="305" t="str">
        <f ca="true">+IF(OFFSET('Water Data'!$G$28,0,10*ROW('Water Data'!G2))="","",OFFSET('Water Data'!$G$28,0,10*ROW('Water Data'!G2)))</f>
        <v/>
      </c>
      <c r="CD8" s="305" t="str">
        <f ca="true">+IF(OFFSET('Water Data'!$G$29,0,10*ROW('Water Data'!G2))="","",OFFSET('Water Data'!$G$29,0,10*ROW('Water Data'!G2)))</f>
        <v/>
      </c>
      <c r="CE8" s="305" t="str">
        <f ca="true">+IF(OFFSET('Water Data'!$H$27,0,10*ROW('Water Data'!H2))="","",OFFSET('Water Data'!$H$27,0,10*ROW('Water Data'!H2)))</f>
        <v/>
      </c>
      <c r="CF8" s="305" t="str">
        <f ca="true">+IF(OFFSET('Water Data'!$H$28,0,10*ROW('Water Data'!H2))="","",OFFSET('Water Data'!$H$28,0,10*ROW('Water Data'!H2)))</f>
        <v/>
      </c>
      <c r="CG8" s="305" t="str">
        <f ca="true">+IF(OFFSET('Water Data'!$H$29,0,10*ROW('Water Data'!H2))="","",OFFSET('Water Data'!$H$29,0,10*ROW('Water Data'!H2)))</f>
        <v/>
      </c>
      <c r="CH8" s="305" t="str">
        <f ca="true">+IF(OFFSET('Water Data'!$I$27,0,10*ROW('Water Data'!I2))="","",OFFSET('Water Data'!$I$27,0,10*ROW('Water Data'!I2)))</f>
        <v/>
      </c>
      <c r="CI8" s="305" t="str">
        <f ca="true">+IF(OFFSET('Water Data'!$I$28,0,10*ROW('Water Data'!I2))="","",OFFSET('Water Data'!$I$28,0,10*ROW('Water Data'!I2)))</f>
        <v/>
      </c>
      <c r="CJ8" s="305" t="str">
        <f ca="true">+IF(OFFSET('Water Data'!$I$29,0,10*ROW('Water Data'!I2))="","",OFFSET('Water Data'!$I$29,0,10*ROW('Water Data'!I2)))</f>
        <v/>
      </c>
      <c r="CK8" s="305" t="str">
        <f ca="true">+IF(OFFSET('Sanitation Data'!$D$28,0,10*ROW('Sanitation Data'!D2))="","",OFFSET('Sanitation Data'!$D$28,0,10*ROW('Sanitation Data'!D2)))</f>
        <v/>
      </c>
      <c r="CL8" s="305" t="str">
        <f ca="true">+IF(OFFSET('Sanitation Data'!$D$29,0,10*ROW('Sanitation Data'!D2))="","",OFFSET('Sanitation Data'!$D$29,0,10*ROW('Sanitation Data'!D2)))</f>
        <v>No</v>
      </c>
      <c r="CM8" s="305" t="str">
        <f ca="true">+IF(OFFSET('Sanitation Data'!$D$30,0,10*ROW('Sanitation Data'!D2))="","",OFFSET('Sanitation Data'!$D$30,0,10*ROW('Sanitation Data'!D2)))</f>
        <v/>
      </c>
      <c r="CN8" s="305" t="str">
        <f ca="true">+IF(OFFSET('Sanitation Data'!$D$31,0,10*ROW('Sanitation Data'!D2))="","",OFFSET('Sanitation Data'!$D$31,0,10*ROW('Sanitation Data'!D2)))</f>
        <v/>
      </c>
      <c r="CO8" s="305" t="str">
        <f ca="true">+IF(OFFSET('Sanitation Data'!$D$32,0,10*ROW('Sanitation Data'!D2))="","",OFFSET('Sanitation Data'!$D$32,0,10*ROW('Sanitation Data'!D2)))</f>
        <v/>
      </c>
      <c r="CP8" s="305" t="str">
        <f ca="true">+IF(OFFSET('Sanitation Data'!$E$28,0,10*ROW('Sanitation Data'!E2))="","",OFFSET('Sanitation Data'!$E$28,0,10*ROW('Sanitation Data'!E2)))</f>
        <v/>
      </c>
      <c r="CQ8" s="305" t="str">
        <f ca="true">+IF(OFFSET('Sanitation Data'!$E$29,0,10*ROW('Sanitation Data'!E2))="","",OFFSET('Sanitation Data'!$E$29,0,10*ROW('Sanitation Data'!E2)))</f>
        <v/>
      </c>
      <c r="CR8" s="305" t="str">
        <f ca="true">+IF(OFFSET('Sanitation Data'!$E$30,0,10*ROW('Sanitation Data'!E2))="","",OFFSET('Sanitation Data'!$E$30,0,10*ROW('Sanitation Data'!E2)))</f>
        <v/>
      </c>
      <c r="CS8" s="305" t="str">
        <f ca="true">+IF(OFFSET('Sanitation Data'!$E$31,0,10*ROW('Sanitation Data'!E2))="","",OFFSET('Sanitation Data'!$E$31,0,10*ROW('Sanitation Data'!E2)))</f>
        <v/>
      </c>
      <c r="CT8" s="305" t="str">
        <f ca="true">+IF(OFFSET('Sanitation Data'!$E$32,0,10*ROW('Sanitation Data'!E2))="","",OFFSET('Sanitation Data'!$E$32,0,10*ROW('Sanitation Data'!E2)))</f>
        <v/>
      </c>
      <c r="CU8" s="305" t="str">
        <f ca="true">+IF(OFFSET('Sanitation Data'!$F$28,0,10*ROW('Sanitation Data'!F2))="","",OFFSET('Sanitation Data'!$F$28,0,10*ROW('Sanitation Data'!F2)))</f>
        <v/>
      </c>
      <c r="CV8" s="305" t="str">
        <f ca="true">+IF(OFFSET('Sanitation Data'!$F$29,0,10*ROW('Sanitation Data'!F2))="","",OFFSET('Sanitation Data'!$F$29,0,10*ROW('Sanitation Data'!F2)))</f>
        <v/>
      </c>
      <c r="CW8" s="305" t="str">
        <f ca="true">+IF(OFFSET('Sanitation Data'!$F$30,0,10*ROW('Sanitation Data'!F2))="","",OFFSET('Sanitation Data'!$F$30,0,10*ROW('Sanitation Data'!F2)))</f>
        <v/>
      </c>
      <c r="CX8" s="305" t="str">
        <f ca="true">+IF(OFFSET('Sanitation Data'!$F$31,0,10*ROW('Sanitation Data'!F2))="","",OFFSET('Sanitation Data'!$F$31,0,10*ROW('Sanitation Data'!F2)))</f>
        <v/>
      </c>
      <c r="CY8" s="305" t="str">
        <f ca="true">+IF(OFFSET('Sanitation Data'!$F$32,0,10*ROW('Sanitation Data'!F2))="","",OFFSET('Sanitation Data'!$F$32,0,10*ROW('Sanitation Data'!F2)))</f>
        <v/>
      </c>
      <c r="CZ8" s="305" t="str">
        <f ca="true">+IF(OFFSET('Sanitation Data'!$G$28,0,10*ROW('Sanitation Data'!G2))="","",OFFSET('Sanitation Data'!$G$28,0,10*ROW('Sanitation Data'!G2)))</f>
        <v/>
      </c>
      <c r="DA8" s="305" t="str">
        <f ca="true">+IF(OFFSET('Sanitation Data'!$G$29,0,10*ROW('Sanitation Data'!G2))="","",OFFSET('Sanitation Data'!$G$29,0,10*ROW('Sanitation Data'!G2)))</f>
        <v/>
      </c>
      <c r="DB8" s="305" t="str">
        <f ca="true">+IF(OFFSET('Sanitation Data'!$G$30,0,10*ROW('Sanitation Data'!G2))="","",OFFSET('Sanitation Data'!$G$30,0,10*ROW('Sanitation Data'!G2)))</f>
        <v/>
      </c>
      <c r="DC8" s="305" t="str">
        <f ca="true">+IF(OFFSET('Sanitation Data'!$G$31,0,10*ROW('Sanitation Data'!G2))="","",OFFSET('Sanitation Data'!$G$31,0,10*ROW('Sanitation Data'!G2)))</f>
        <v/>
      </c>
      <c r="DD8" s="305" t="str">
        <f ca="true">+IF(OFFSET('Sanitation Data'!$G$32,0,10*ROW('Sanitation Data'!G2))="","",OFFSET('Sanitation Data'!$G$32,0,10*ROW('Sanitation Data'!G2)))</f>
        <v/>
      </c>
      <c r="DE8" s="305" t="str">
        <f ca="true">+IF(OFFSET('Sanitation Data'!$H$28,0,10*ROW('Sanitation Data'!H2))="","",OFFSET('Sanitation Data'!$H$28,0,10*ROW('Sanitation Data'!H2)))</f>
        <v/>
      </c>
      <c r="DF8" s="305" t="str">
        <f ca="true">+IF(OFFSET('Sanitation Data'!$H$29,0,10*ROW('Sanitation Data'!H2))="","",OFFSET('Sanitation Data'!$H$29,0,10*ROW('Sanitation Data'!H2)))</f>
        <v/>
      </c>
      <c r="DG8" s="305" t="str">
        <f ca="true">+IF(OFFSET('Sanitation Data'!$H$30,0,10*ROW('Sanitation Data'!H2))="","",OFFSET('Sanitation Data'!$H$30,0,10*ROW('Sanitation Data'!H2)))</f>
        <v/>
      </c>
      <c r="DH8" s="305" t="str">
        <f ca="true">+IF(OFFSET('Sanitation Data'!$H$31,0,10*ROW('Sanitation Data'!H2))="","",OFFSET('Sanitation Data'!$H$31,0,10*ROW('Sanitation Data'!H2)))</f>
        <v/>
      </c>
      <c r="DI8" s="305" t="str">
        <f ca="true">+IF(OFFSET('Sanitation Data'!$H$32,0,10*ROW('Sanitation Data'!H2))="","",OFFSET('Sanitation Data'!$H$32,0,10*ROW('Sanitation Data'!H2)))</f>
        <v/>
      </c>
      <c r="DJ8" s="305" t="str">
        <f ca="true">+IF(OFFSET('Sanitation Data'!$I$28,0,10*ROW('Sanitation Data'!I2))="","",OFFSET('Sanitation Data'!$I$28,0,10*ROW('Sanitation Data'!I2)))</f>
        <v/>
      </c>
      <c r="DK8" s="305" t="str">
        <f ca="true">+IF(OFFSET('Sanitation Data'!$I$29,0,10*ROW('Sanitation Data'!I2))="","",OFFSET('Sanitation Data'!$I$29,0,10*ROW('Sanitation Data'!I2)))</f>
        <v/>
      </c>
      <c r="DL8" s="305" t="str">
        <f ca="true">+IF(OFFSET('Sanitation Data'!$I$30,0,10*ROW('Sanitation Data'!I2))="","",OFFSET('Sanitation Data'!$I$30,0,10*ROW('Sanitation Data'!I2)))</f>
        <v/>
      </c>
      <c r="DM8" s="305" t="str">
        <f ca="true">+IF(OFFSET('Sanitation Data'!$I$31,0,10*ROW('Sanitation Data'!I2))="","",OFFSET('Sanitation Data'!$I$31,0,10*ROW('Sanitation Data'!I2)))</f>
        <v/>
      </c>
      <c r="DN8" s="305" t="str">
        <f ca="true">+IF(OFFSET('Sanitation Data'!$I$32,0,10*ROW('Sanitation Data'!I2))="","",OFFSET('Sanitation Data'!$I$32,0,10*ROW('Sanitation Data'!I2)))</f>
        <v/>
      </c>
      <c r="DO8" s="305" t="str">
        <f ca="true">+IF(OFFSET('Hygiene Data'!$D$11,0,10*ROW('Hygiene Data'!D2))="","",OFFSET('Hygiene Data'!$D$11,0,10*ROW('Hygiene Data'!D2)))</f>
        <v/>
      </c>
      <c r="DP8" s="305" t="str">
        <f ca="true">+IF(OFFSET('Hygiene Data'!$D$12,0,10*ROW('Hygiene Data'!D2))="","",OFFSET('Hygiene Data'!$D$12,0,10*ROW('Hygiene Data'!D2)))</f>
        <v/>
      </c>
      <c r="DQ8" s="305" t="str">
        <f ca="true">+IF(OFFSET('Hygiene Data'!$D$13,0,10*ROW('Hygiene Data'!D2))="","",OFFSET('Hygiene Data'!$D$13,0,10*ROW('Hygiene Data'!D2)))</f>
        <v/>
      </c>
      <c r="DR8" s="305" t="str">
        <f ca="true">+IF(OFFSET('Hygiene Data'!$E$11,0,10*ROW('Hygiene Data'!E2))="","",OFFSET('Hygiene Data'!$E$11,0,10*ROW('Hygiene Data'!E2)))</f>
        <v/>
      </c>
      <c r="DS8" s="305" t="str">
        <f ca="true">+IF(OFFSET('Hygiene Data'!$E$12,0,10*ROW('Hygiene Data'!E2))="","",OFFSET('Hygiene Data'!$E$12,0,10*ROW('Hygiene Data'!E2)))</f>
        <v/>
      </c>
      <c r="DT8" s="305" t="str">
        <f ca="true">+IF(OFFSET('Hygiene Data'!$E$13,0,10*ROW('Hygiene Data'!E2))="","",OFFSET('Hygiene Data'!$E$13,0,10*ROW('Hygiene Data'!E2)))</f>
        <v/>
      </c>
      <c r="DU8" s="305" t="str">
        <f ca="true">+IF(OFFSET('Hygiene Data'!$F$11,0,10*ROW('Hygiene Data'!F2))="","",OFFSET('Hygiene Data'!$F$11,0,10*ROW('Hygiene Data'!F2)))</f>
        <v/>
      </c>
      <c r="DV8" s="305" t="str">
        <f ca="true">+IF(OFFSET('Hygiene Data'!$F$12,0,10*ROW('Hygiene Data'!F2))="","",OFFSET('Hygiene Data'!$F$12,0,10*ROW('Hygiene Data'!F2)))</f>
        <v/>
      </c>
      <c r="DW8" s="305" t="str">
        <f ca="true">+IF(OFFSET('Hygiene Data'!$F$13,0,10*ROW('Hygiene Data'!F2))="","",OFFSET('Hygiene Data'!$F$13,0,10*ROW('Hygiene Data'!F2)))</f>
        <v/>
      </c>
      <c r="DX8" s="305" t="str">
        <f ca="true">+IF(OFFSET('Hygiene Data'!$G$11,0,10*ROW('Hygiene Data'!G2))="","",OFFSET('Hygiene Data'!$G$11,0,10*ROW('Hygiene Data'!G2)))</f>
        <v/>
      </c>
      <c r="DY8" s="305" t="str">
        <f ca="true">+IF(OFFSET('Hygiene Data'!$G$12,0,10*ROW('Hygiene Data'!G2))="","",OFFSET('Hygiene Data'!$G$12,0,10*ROW('Hygiene Data'!G2)))</f>
        <v/>
      </c>
      <c r="DZ8" s="305" t="str">
        <f ca="true">+IF(OFFSET('Hygiene Data'!$G$13,0,10*ROW('Hygiene Data'!G2))="","",OFFSET('Hygiene Data'!$G$13,0,10*ROW('Hygiene Data'!G2)))</f>
        <v/>
      </c>
      <c r="EA8" s="305" t="str">
        <f ca="true">+IF(OFFSET('Hygiene Data'!$H$11,0,10*ROW('Hygiene Data'!H2))="","",OFFSET('Hygiene Data'!$H$11,0,10*ROW('Hygiene Data'!H2)))</f>
        <v/>
      </c>
      <c r="EB8" s="305" t="str">
        <f ca="true">+IF(OFFSET('Hygiene Data'!$H$12,0,10*ROW('Hygiene Data'!H2))="","",OFFSET('Hygiene Data'!$H$12,0,10*ROW('Hygiene Data'!H2)))</f>
        <v/>
      </c>
      <c r="EC8" s="305" t="str">
        <f ca="true">+IF(OFFSET('Hygiene Data'!$H$13,0,10*ROW('Hygiene Data'!H2))="","",OFFSET('Hygiene Data'!$H$13,0,10*ROW('Hygiene Data'!H2)))</f>
        <v/>
      </c>
      <c r="ED8" s="305" t="str">
        <f ca="true">+IF(OFFSET('Hygiene Data'!$I$11,0,10*ROW('Hygiene Data'!I2))="","",OFFSET('Hygiene Data'!$I$11,0,10*ROW('Hygiene Data'!I2)))</f>
        <v/>
      </c>
      <c r="EE8" s="305" t="str">
        <f ca="true">+IF(OFFSET('Hygiene Data'!$I$12,0,10*ROW('Hygiene Data'!I2))="","",OFFSET('Hygiene Data'!$I$12,0,10*ROW('Hygiene Data'!I2)))</f>
        <v/>
      </c>
      <c r="EF8" s="305"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PSE_2011_KAP</v>
      </c>
      <c r="B9" s="38" t="str">
        <f ca="true">+IF(OFFSET('Water Data'!$C$2,0,10*ROW('Water Data'!F3))="","",OFFSET('Water Data'!$C$2,0,10*ROW('Water Data'!F3)))</f>
        <v>Survey</v>
      </c>
      <c r="C9" s="361">
        <f t="shared" ca="true" si="0"/>
        <v>2011</v>
      </c>
      <c r="D9" s="99">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9">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99.119951338199513</v>
      </c>
      <c r="F9" s="99">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90.892995377128955</v>
      </c>
      <c r="G9" s="99">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100</v>
      </c>
      <c r="H9" s="99">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99.15000000000002</v>
      </c>
      <c r="I9" s="99">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89.982605474452583</v>
      </c>
      <c r="J9" s="99">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100</v>
      </c>
      <c r="K9" s="99">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99.45</v>
      </c>
      <c r="L9" s="99">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93.463884306569341</v>
      </c>
      <c r="M9" s="99"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9"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9"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9"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9"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9"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9"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9"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9"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100">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100">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100">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79.5</v>
      </c>
      <c r="Y9" s="100"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100">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79.5</v>
      </c>
      <c r="AA9" s="100">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100">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100.00000000000001</v>
      </c>
      <c r="AC9" s="100">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78.7</v>
      </c>
      <c r="AD9" s="100"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100">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78.7</v>
      </c>
      <c r="AF9" s="100">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100</v>
      </c>
      <c r="AG9" s="100">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100</v>
      </c>
      <c r="AH9" s="100">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81.099999999999994</v>
      </c>
      <c r="AI9" s="100"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100">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81.099999999999994</v>
      </c>
      <c r="AK9" s="100"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100"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100"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100"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100"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100"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100"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100"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100"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100"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100"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100"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100"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100"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100"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1">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97.1</v>
      </c>
      <c r="BA9" s="101">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96.7</v>
      </c>
      <c r="BB9" s="101">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35.650000000000006</v>
      </c>
      <c r="BC9" s="101">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96.1</v>
      </c>
      <c r="BD9" s="101">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95.5</v>
      </c>
      <c r="BE9" s="101">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28</v>
      </c>
      <c r="BF9" s="101">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98.3</v>
      </c>
      <c r="BG9" s="101">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98.2</v>
      </c>
      <c r="BH9" s="101">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44.5</v>
      </c>
      <c r="BI9" s="101"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101"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101"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1"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101"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101"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1"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101"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101"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5"/>
      <c r="BS9" s="305" t="str">
        <f ca="true">+IF(OFFSET('Water Data'!$D$27,0,10*ROW('Water Data'!D3))="","",OFFSET('Water Data'!$D$27,0,10*ROW('Water Data'!D3)))</f>
        <v>Yes</v>
      </c>
      <c r="BT9" s="305" t="str">
        <f ca="true">+IF(OFFSET('Water Data'!$D$28,0,10*ROW('Water Data'!D3))="","",OFFSET('Water Data'!$D$28,0,10*ROW('Water Data'!D3)))</f>
        <v>Yes</v>
      </c>
      <c r="BU9" s="305" t="str">
        <f ca="true">+IF(OFFSET('Water Data'!$D$29,0,10*ROW('Water Data'!D3))="","",OFFSET('Water Data'!$D$29,0,10*ROW('Water Data'!D3)))</f>
        <v>Yes</v>
      </c>
      <c r="BV9" s="305" t="str">
        <f ca="true">+IF(OFFSET('Water Data'!$E$27,0,10*ROW('Water Data'!E3))="","",OFFSET('Water Data'!$E$27,0,10*ROW('Water Data'!E3)))</f>
        <v>Yes</v>
      </c>
      <c r="BW9" s="305" t="str">
        <f ca="true">+IF(OFFSET('Water Data'!$E$28,0,10*ROW('Water Data'!E3))="","",OFFSET('Water Data'!$E$28,0,10*ROW('Water Data'!E3)))</f>
        <v>Yes</v>
      </c>
      <c r="BX9" s="305" t="str">
        <f ca="true">+IF(OFFSET('Water Data'!$E$29,0,10*ROW('Water Data'!E3))="","",OFFSET('Water Data'!$E$29,0,10*ROW('Water Data'!E3)))</f>
        <v>Yes</v>
      </c>
      <c r="BY9" s="305" t="str">
        <f ca="true">+IF(OFFSET('Water Data'!$F$27,0,10*ROW('Water Data'!F3))="","",OFFSET('Water Data'!$F$27,0,10*ROW('Water Data'!F3)))</f>
        <v>Yes</v>
      </c>
      <c r="BZ9" s="305" t="str">
        <f ca="true">+IF(OFFSET('Water Data'!$F$28,0,10*ROW('Water Data'!F3))="","",OFFSET('Water Data'!$F$28,0,10*ROW('Water Data'!F3)))</f>
        <v>Yes</v>
      </c>
      <c r="CA9" s="305" t="str">
        <f ca="true">+IF(OFFSET('Water Data'!$F$29,0,10*ROW('Water Data'!F3))="","",OFFSET('Water Data'!$F$29,0,10*ROW('Water Data'!F3)))</f>
        <v>Yes</v>
      </c>
      <c r="CB9" s="305" t="str">
        <f ca="true">+IF(OFFSET('Water Data'!$G$27,0,10*ROW('Water Data'!G3))="","",OFFSET('Water Data'!$G$27,0,10*ROW('Water Data'!G3)))</f>
        <v/>
      </c>
      <c r="CC9" s="305" t="str">
        <f ca="true">+IF(OFFSET('Water Data'!$G$28,0,10*ROW('Water Data'!G3))="","",OFFSET('Water Data'!$G$28,0,10*ROW('Water Data'!G3)))</f>
        <v/>
      </c>
      <c r="CD9" s="305" t="str">
        <f ca="true">+IF(OFFSET('Water Data'!$G$29,0,10*ROW('Water Data'!G3))="","",OFFSET('Water Data'!$G$29,0,10*ROW('Water Data'!G3)))</f>
        <v/>
      </c>
      <c r="CE9" s="305" t="str">
        <f ca="true">+IF(OFFSET('Water Data'!$H$27,0,10*ROW('Water Data'!H3))="","",OFFSET('Water Data'!$H$27,0,10*ROW('Water Data'!H3)))</f>
        <v/>
      </c>
      <c r="CF9" s="305" t="str">
        <f ca="true">+IF(OFFSET('Water Data'!$H$28,0,10*ROW('Water Data'!H3))="","",OFFSET('Water Data'!$H$28,0,10*ROW('Water Data'!H3)))</f>
        <v/>
      </c>
      <c r="CG9" s="305" t="str">
        <f ca="true">+IF(OFFSET('Water Data'!$H$29,0,10*ROW('Water Data'!H3))="","",OFFSET('Water Data'!$H$29,0,10*ROW('Water Data'!H3)))</f>
        <v/>
      </c>
      <c r="CH9" s="305" t="str">
        <f ca="true">+IF(OFFSET('Water Data'!$I$27,0,10*ROW('Water Data'!I3))="","",OFFSET('Water Data'!$I$27,0,10*ROW('Water Data'!I3)))</f>
        <v/>
      </c>
      <c r="CI9" s="305" t="str">
        <f ca="true">+IF(OFFSET('Water Data'!$I$28,0,10*ROW('Water Data'!I3))="","",OFFSET('Water Data'!$I$28,0,10*ROW('Water Data'!I3)))</f>
        <v/>
      </c>
      <c r="CJ9" s="305" t="str">
        <f ca="true">+IF(OFFSET('Water Data'!$I$29,0,10*ROW('Water Data'!I3))="","",OFFSET('Water Data'!$I$29,0,10*ROW('Water Data'!I3)))</f>
        <v/>
      </c>
      <c r="CK9" s="305" t="str">
        <f ca="true">+IF(OFFSET('Sanitation Data'!$D$28,0,10*ROW('Sanitation Data'!D3))="","",OFFSET('Sanitation Data'!$D$28,0,10*ROW('Sanitation Data'!D3)))</f>
        <v>Yes</v>
      </c>
      <c r="CL9" s="305" t="str">
        <f ca="true">+IF(OFFSET('Sanitation Data'!$D$29,0,10*ROW('Sanitation Data'!D3))="","",OFFSET('Sanitation Data'!$D$29,0,10*ROW('Sanitation Data'!D3)))</f>
        <v>Yes</v>
      </c>
      <c r="CM9" s="305" t="str">
        <f ca="true">+IF(OFFSET('Sanitation Data'!$D$30,0,10*ROW('Sanitation Data'!D3))="","",OFFSET('Sanitation Data'!$D$30,0,10*ROW('Sanitation Data'!D3)))</f>
        <v>Yes</v>
      </c>
      <c r="CN9" s="305" t="str">
        <f ca="true">+IF(OFFSET('Sanitation Data'!$D$31,0,10*ROW('Sanitation Data'!D3))="","",OFFSET('Sanitation Data'!$D$31,0,10*ROW('Sanitation Data'!D3)))</f>
        <v/>
      </c>
      <c r="CO9" s="305" t="str">
        <f ca="true">+IF(OFFSET('Sanitation Data'!$D$32,0,10*ROW('Sanitation Data'!D3))="","",OFFSET('Sanitation Data'!$D$32,0,10*ROW('Sanitation Data'!D3)))</f>
        <v>Yes</v>
      </c>
      <c r="CP9" s="305" t="str">
        <f ca="true">+IF(OFFSET('Sanitation Data'!$E$28,0,10*ROW('Sanitation Data'!E3))="","",OFFSET('Sanitation Data'!$E$28,0,10*ROW('Sanitation Data'!E3)))</f>
        <v>Yes</v>
      </c>
      <c r="CQ9" s="305" t="str">
        <f ca="true">+IF(OFFSET('Sanitation Data'!$E$29,0,10*ROW('Sanitation Data'!E3))="","",OFFSET('Sanitation Data'!$E$29,0,10*ROW('Sanitation Data'!E3)))</f>
        <v>Yes</v>
      </c>
      <c r="CR9" s="305" t="str">
        <f ca="true">+IF(OFFSET('Sanitation Data'!$E$30,0,10*ROW('Sanitation Data'!E3))="","",OFFSET('Sanitation Data'!$E$30,0,10*ROW('Sanitation Data'!E3)))</f>
        <v>Yes</v>
      </c>
      <c r="CS9" s="305" t="str">
        <f ca="true">+IF(OFFSET('Sanitation Data'!$E$31,0,10*ROW('Sanitation Data'!E3))="","",OFFSET('Sanitation Data'!$E$31,0,10*ROW('Sanitation Data'!E3)))</f>
        <v/>
      </c>
      <c r="CT9" s="305" t="str">
        <f ca="true">+IF(OFFSET('Sanitation Data'!$E$32,0,10*ROW('Sanitation Data'!E3))="","",OFFSET('Sanitation Data'!$E$32,0,10*ROW('Sanitation Data'!E3)))</f>
        <v>Yes</v>
      </c>
      <c r="CU9" s="305" t="str">
        <f ca="true">+IF(OFFSET('Sanitation Data'!$F$28,0,10*ROW('Sanitation Data'!F3))="","",OFFSET('Sanitation Data'!$F$28,0,10*ROW('Sanitation Data'!F3)))</f>
        <v>Yes</v>
      </c>
      <c r="CV9" s="305" t="str">
        <f ca="true">+IF(OFFSET('Sanitation Data'!$F$29,0,10*ROW('Sanitation Data'!F3))="","",OFFSET('Sanitation Data'!$F$29,0,10*ROW('Sanitation Data'!F3)))</f>
        <v>Yes</v>
      </c>
      <c r="CW9" s="305" t="str">
        <f ca="true">+IF(OFFSET('Sanitation Data'!$F$30,0,10*ROW('Sanitation Data'!F3))="","",OFFSET('Sanitation Data'!$F$30,0,10*ROW('Sanitation Data'!F3)))</f>
        <v>Yes</v>
      </c>
      <c r="CX9" s="305" t="str">
        <f ca="true">+IF(OFFSET('Sanitation Data'!$F$31,0,10*ROW('Sanitation Data'!F3))="","",OFFSET('Sanitation Data'!$F$31,0,10*ROW('Sanitation Data'!F3)))</f>
        <v/>
      </c>
      <c r="CY9" s="305" t="str">
        <f ca="true">+IF(OFFSET('Sanitation Data'!$F$32,0,10*ROW('Sanitation Data'!F3))="","",OFFSET('Sanitation Data'!$F$32,0,10*ROW('Sanitation Data'!F3)))</f>
        <v>Yes</v>
      </c>
      <c r="CZ9" s="305" t="str">
        <f ca="true">+IF(OFFSET('Sanitation Data'!$G$28,0,10*ROW('Sanitation Data'!G3))="","",OFFSET('Sanitation Data'!$G$28,0,10*ROW('Sanitation Data'!G3)))</f>
        <v/>
      </c>
      <c r="DA9" s="305" t="str">
        <f ca="true">+IF(OFFSET('Sanitation Data'!$G$29,0,10*ROW('Sanitation Data'!G3))="","",OFFSET('Sanitation Data'!$G$29,0,10*ROW('Sanitation Data'!G3)))</f>
        <v/>
      </c>
      <c r="DB9" s="305" t="str">
        <f ca="true">+IF(OFFSET('Sanitation Data'!$G$30,0,10*ROW('Sanitation Data'!G3))="","",OFFSET('Sanitation Data'!$G$30,0,10*ROW('Sanitation Data'!G3)))</f>
        <v/>
      </c>
      <c r="DC9" s="305" t="str">
        <f ca="true">+IF(OFFSET('Sanitation Data'!$G$31,0,10*ROW('Sanitation Data'!G3))="","",OFFSET('Sanitation Data'!$G$31,0,10*ROW('Sanitation Data'!G3)))</f>
        <v/>
      </c>
      <c r="DD9" s="305" t="str">
        <f ca="true">+IF(OFFSET('Sanitation Data'!$G$32,0,10*ROW('Sanitation Data'!G3))="","",OFFSET('Sanitation Data'!$G$32,0,10*ROW('Sanitation Data'!G3)))</f>
        <v/>
      </c>
      <c r="DE9" s="305" t="str">
        <f ca="true">+IF(OFFSET('Sanitation Data'!$H$28,0,10*ROW('Sanitation Data'!H3))="","",OFFSET('Sanitation Data'!$H$28,0,10*ROW('Sanitation Data'!H3)))</f>
        <v/>
      </c>
      <c r="DF9" s="305" t="str">
        <f ca="true">+IF(OFFSET('Sanitation Data'!$H$29,0,10*ROW('Sanitation Data'!H3))="","",OFFSET('Sanitation Data'!$H$29,0,10*ROW('Sanitation Data'!H3)))</f>
        <v/>
      </c>
      <c r="DG9" s="305" t="str">
        <f ca="true">+IF(OFFSET('Sanitation Data'!$H$30,0,10*ROW('Sanitation Data'!H3))="","",OFFSET('Sanitation Data'!$H$30,0,10*ROW('Sanitation Data'!H3)))</f>
        <v/>
      </c>
      <c r="DH9" s="305" t="str">
        <f ca="true">+IF(OFFSET('Sanitation Data'!$H$31,0,10*ROW('Sanitation Data'!H3))="","",OFFSET('Sanitation Data'!$H$31,0,10*ROW('Sanitation Data'!H3)))</f>
        <v/>
      </c>
      <c r="DI9" s="305" t="str">
        <f ca="true">+IF(OFFSET('Sanitation Data'!$H$32,0,10*ROW('Sanitation Data'!H3))="","",OFFSET('Sanitation Data'!$H$32,0,10*ROW('Sanitation Data'!H3)))</f>
        <v/>
      </c>
      <c r="DJ9" s="305" t="str">
        <f ca="true">+IF(OFFSET('Sanitation Data'!$I$28,0,10*ROW('Sanitation Data'!I3))="","",OFFSET('Sanitation Data'!$I$28,0,10*ROW('Sanitation Data'!I3)))</f>
        <v/>
      </c>
      <c r="DK9" s="305" t="str">
        <f ca="true">+IF(OFFSET('Sanitation Data'!$I$29,0,10*ROW('Sanitation Data'!I3))="","",OFFSET('Sanitation Data'!$I$29,0,10*ROW('Sanitation Data'!I3)))</f>
        <v/>
      </c>
      <c r="DL9" s="305" t="str">
        <f ca="true">+IF(OFFSET('Sanitation Data'!$I$30,0,10*ROW('Sanitation Data'!I3))="","",OFFSET('Sanitation Data'!$I$30,0,10*ROW('Sanitation Data'!I3)))</f>
        <v/>
      </c>
      <c r="DM9" s="305" t="str">
        <f ca="true">+IF(OFFSET('Sanitation Data'!$I$31,0,10*ROW('Sanitation Data'!I3))="","",OFFSET('Sanitation Data'!$I$31,0,10*ROW('Sanitation Data'!I3)))</f>
        <v/>
      </c>
      <c r="DN9" s="305" t="str">
        <f ca="true">+IF(OFFSET('Sanitation Data'!$I$32,0,10*ROW('Sanitation Data'!I3))="","",OFFSET('Sanitation Data'!$I$32,0,10*ROW('Sanitation Data'!I3)))</f>
        <v/>
      </c>
      <c r="DO9" s="305" t="str">
        <f ca="true">+IF(OFFSET('Hygiene Data'!$D$11,0,10*ROW('Hygiene Data'!D3))="","",OFFSET('Hygiene Data'!$D$11,0,10*ROW('Hygiene Data'!D3)))</f>
        <v>Yes</v>
      </c>
      <c r="DP9" s="305" t="str">
        <f ca="true">+IF(OFFSET('Hygiene Data'!$D$12,0,10*ROW('Hygiene Data'!D3))="","",OFFSET('Hygiene Data'!$D$12,0,10*ROW('Hygiene Data'!D3)))</f>
        <v>Yes</v>
      </c>
      <c r="DQ9" s="305" t="str">
        <f ca="true">+IF(OFFSET('Hygiene Data'!$D$13,0,10*ROW('Hygiene Data'!D3))="","",OFFSET('Hygiene Data'!$D$13,0,10*ROW('Hygiene Data'!D3)))</f>
        <v>Yes</v>
      </c>
      <c r="DR9" s="305" t="str">
        <f ca="true">+IF(OFFSET('Hygiene Data'!$E$11,0,10*ROW('Hygiene Data'!E3))="","",OFFSET('Hygiene Data'!$E$11,0,10*ROW('Hygiene Data'!E3)))</f>
        <v>Yes</v>
      </c>
      <c r="DS9" s="305" t="str">
        <f ca="true">+IF(OFFSET('Hygiene Data'!$E$12,0,10*ROW('Hygiene Data'!E3))="","",OFFSET('Hygiene Data'!$E$12,0,10*ROW('Hygiene Data'!E3)))</f>
        <v>Yes</v>
      </c>
      <c r="DT9" s="305" t="str">
        <f ca="true">+IF(OFFSET('Hygiene Data'!$E$13,0,10*ROW('Hygiene Data'!E3))="","",OFFSET('Hygiene Data'!$E$13,0,10*ROW('Hygiene Data'!E3)))</f>
        <v>Yes</v>
      </c>
      <c r="DU9" s="305" t="str">
        <f ca="true">+IF(OFFSET('Hygiene Data'!$F$11,0,10*ROW('Hygiene Data'!F3))="","",OFFSET('Hygiene Data'!$F$11,0,10*ROW('Hygiene Data'!F3)))</f>
        <v>Yes</v>
      </c>
      <c r="DV9" s="305" t="str">
        <f ca="true">+IF(OFFSET('Hygiene Data'!$F$12,0,10*ROW('Hygiene Data'!F3))="","",OFFSET('Hygiene Data'!$F$12,0,10*ROW('Hygiene Data'!F3)))</f>
        <v>Yes</v>
      </c>
      <c r="DW9" s="305" t="str">
        <f ca="true">+IF(OFFSET('Hygiene Data'!$F$13,0,10*ROW('Hygiene Data'!F3))="","",OFFSET('Hygiene Data'!$F$13,0,10*ROW('Hygiene Data'!F3)))</f>
        <v>Yes</v>
      </c>
      <c r="DX9" s="305" t="str">
        <f ca="true">+IF(OFFSET('Hygiene Data'!$G$11,0,10*ROW('Hygiene Data'!G3))="","",OFFSET('Hygiene Data'!$G$11,0,10*ROW('Hygiene Data'!G3)))</f>
        <v/>
      </c>
      <c r="DY9" s="305" t="str">
        <f ca="true">+IF(OFFSET('Hygiene Data'!$G$12,0,10*ROW('Hygiene Data'!G3))="","",OFFSET('Hygiene Data'!$G$12,0,10*ROW('Hygiene Data'!G3)))</f>
        <v/>
      </c>
      <c r="DZ9" s="305" t="str">
        <f ca="true">+IF(OFFSET('Hygiene Data'!$G$13,0,10*ROW('Hygiene Data'!G3))="","",OFFSET('Hygiene Data'!$G$13,0,10*ROW('Hygiene Data'!G3)))</f>
        <v/>
      </c>
      <c r="EA9" s="305" t="str">
        <f ca="true">+IF(OFFSET('Hygiene Data'!$H$11,0,10*ROW('Hygiene Data'!H3))="","",OFFSET('Hygiene Data'!$H$11,0,10*ROW('Hygiene Data'!H3)))</f>
        <v/>
      </c>
      <c r="EB9" s="305" t="str">
        <f ca="true">+IF(OFFSET('Hygiene Data'!$H$12,0,10*ROW('Hygiene Data'!H3))="","",OFFSET('Hygiene Data'!$H$12,0,10*ROW('Hygiene Data'!H3)))</f>
        <v/>
      </c>
      <c r="EC9" s="305" t="str">
        <f ca="true">+IF(OFFSET('Hygiene Data'!$H$13,0,10*ROW('Hygiene Data'!H3))="","",OFFSET('Hygiene Data'!$H$13,0,10*ROW('Hygiene Data'!H3)))</f>
        <v/>
      </c>
      <c r="ED9" s="305" t="str">
        <f ca="true">+IF(OFFSET('Hygiene Data'!$I$11,0,10*ROW('Hygiene Data'!I3))="","",OFFSET('Hygiene Data'!$I$11,0,10*ROW('Hygiene Data'!I3)))</f>
        <v/>
      </c>
      <c r="EE9" s="305" t="str">
        <f ca="true">+IF(OFFSET('Hygiene Data'!$I$12,0,10*ROW('Hygiene Data'!I3))="","",OFFSET('Hygiene Data'!$I$12,0,10*ROW('Hygiene Data'!I3)))</f>
        <v/>
      </c>
      <c r="EF9" s="305"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PSE_2012_SUR</v>
      </c>
      <c r="B10" s="38" t="str">
        <f ca="true">+IF(OFFSET('Water Data'!$C$2,0,10*ROW('Water Data'!F4))="","",OFFSET('Water Data'!$C$2,0,10*ROW('Water Data'!F4)))</f>
        <v>Survey</v>
      </c>
      <c r="C10" s="361">
        <f t="shared" ca="true" si="0"/>
        <v>2012</v>
      </c>
      <c r="D10" s="99"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9">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96.35</v>
      </c>
      <c r="F10" s="99"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9"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9"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9"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9"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9"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9"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9"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9"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9"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9"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9"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9"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9"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9"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9"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100"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100">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99.85</v>
      </c>
      <c r="X10" s="100"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100"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100"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100"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100"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100"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100"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100"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100"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100"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100"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100"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100"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100"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100"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100"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100"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100"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100"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100"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100"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100"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100"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100"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100"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100"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100"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100"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1"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1"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1"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1"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1"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1"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1"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1"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1"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1"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1"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1"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1"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1"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1"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1"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1"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1"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5"/>
      <c r="BS10" s="305" t="str">
        <f ca="true">+IF(OFFSET('Water Data'!$D$27,0,10*ROW('Water Data'!D4))="","",OFFSET('Water Data'!$D$27,0,10*ROW('Water Data'!D4)))</f>
        <v/>
      </c>
      <c r="BT10" s="305" t="str">
        <f ca="true">+IF(OFFSET('Water Data'!$D$28,0,10*ROW('Water Data'!D4))="","",OFFSET('Water Data'!$D$28,0,10*ROW('Water Data'!D4)))</f>
        <v>Yes</v>
      </c>
      <c r="BU10" s="305" t="str">
        <f ca="true">+IF(OFFSET('Water Data'!$D$29,0,10*ROW('Water Data'!D4))="","",OFFSET('Water Data'!$D$29,0,10*ROW('Water Data'!D4)))</f>
        <v/>
      </c>
      <c r="BV10" s="305" t="str">
        <f ca="true">+IF(OFFSET('Water Data'!$E$27,0,10*ROW('Water Data'!E4))="","",OFFSET('Water Data'!$E$27,0,10*ROW('Water Data'!E4)))</f>
        <v/>
      </c>
      <c r="BW10" s="305" t="str">
        <f ca="true">+IF(OFFSET('Water Data'!$E$28,0,10*ROW('Water Data'!E4))="","",OFFSET('Water Data'!$E$28,0,10*ROW('Water Data'!E4)))</f>
        <v/>
      </c>
      <c r="BX10" s="305" t="str">
        <f ca="true">+IF(OFFSET('Water Data'!$E$29,0,10*ROW('Water Data'!E4))="","",OFFSET('Water Data'!$E$29,0,10*ROW('Water Data'!E4)))</f>
        <v/>
      </c>
      <c r="BY10" s="305" t="str">
        <f ca="true">+IF(OFFSET('Water Data'!$F$27,0,10*ROW('Water Data'!F4))="","",OFFSET('Water Data'!$F$27,0,10*ROW('Water Data'!F4)))</f>
        <v/>
      </c>
      <c r="BZ10" s="305" t="str">
        <f ca="true">+IF(OFFSET('Water Data'!$F$28,0,10*ROW('Water Data'!F4))="","",OFFSET('Water Data'!$F$28,0,10*ROW('Water Data'!F4)))</f>
        <v/>
      </c>
      <c r="CA10" s="305" t="str">
        <f ca="true">+IF(OFFSET('Water Data'!$F$29,0,10*ROW('Water Data'!F4))="","",OFFSET('Water Data'!$F$29,0,10*ROW('Water Data'!F4)))</f>
        <v/>
      </c>
      <c r="CB10" s="305" t="str">
        <f ca="true">+IF(OFFSET('Water Data'!$G$27,0,10*ROW('Water Data'!G4))="","",OFFSET('Water Data'!$G$27,0,10*ROW('Water Data'!G4)))</f>
        <v/>
      </c>
      <c r="CC10" s="305" t="str">
        <f ca="true">+IF(OFFSET('Water Data'!$G$28,0,10*ROW('Water Data'!G4))="","",OFFSET('Water Data'!$G$28,0,10*ROW('Water Data'!G4)))</f>
        <v/>
      </c>
      <c r="CD10" s="305" t="str">
        <f ca="true">+IF(OFFSET('Water Data'!$G$29,0,10*ROW('Water Data'!G4))="","",OFFSET('Water Data'!$G$29,0,10*ROW('Water Data'!G4)))</f>
        <v/>
      </c>
      <c r="CE10" s="305" t="str">
        <f ca="true">+IF(OFFSET('Water Data'!$H$27,0,10*ROW('Water Data'!H4))="","",OFFSET('Water Data'!$H$27,0,10*ROW('Water Data'!H4)))</f>
        <v/>
      </c>
      <c r="CF10" s="305" t="str">
        <f ca="true">+IF(OFFSET('Water Data'!$H$28,0,10*ROW('Water Data'!H4))="","",OFFSET('Water Data'!$H$28,0,10*ROW('Water Data'!H4)))</f>
        <v/>
      </c>
      <c r="CG10" s="305" t="str">
        <f ca="true">+IF(OFFSET('Water Data'!$H$29,0,10*ROW('Water Data'!H4))="","",OFFSET('Water Data'!$H$29,0,10*ROW('Water Data'!H4)))</f>
        <v/>
      </c>
      <c r="CH10" s="305" t="str">
        <f ca="true">+IF(OFFSET('Water Data'!$I$27,0,10*ROW('Water Data'!I4))="","",OFFSET('Water Data'!$I$27,0,10*ROW('Water Data'!I4)))</f>
        <v/>
      </c>
      <c r="CI10" s="305" t="str">
        <f ca="true">+IF(OFFSET('Water Data'!$I$28,0,10*ROW('Water Data'!I4))="","",OFFSET('Water Data'!$I$28,0,10*ROW('Water Data'!I4)))</f>
        <v/>
      </c>
      <c r="CJ10" s="305" t="str">
        <f ca="true">+IF(OFFSET('Water Data'!$I$29,0,10*ROW('Water Data'!I4))="","",OFFSET('Water Data'!$I$29,0,10*ROW('Water Data'!I4)))</f>
        <v/>
      </c>
      <c r="CK10" s="305" t="str">
        <f ca="true">+IF(OFFSET('Sanitation Data'!$D$28,0,10*ROW('Sanitation Data'!D4))="","",OFFSET('Sanitation Data'!$D$28,0,10*ROW('Sanitation Data'!D4)))</f>
        <v/>
      </c>
      <c r="CL10" s="305" t="str">
        <f ca="true">+IF(OFFSET('Sanitation Data'!$D$29,0,10*ROW('Sanitation Data'!D4))="","",OFFSET('Sanitation Data'!$D$29,0,10*ROW('Sanitation Data'!D4)))</f>
        <v>Yes</v>
      </c>
      <c r="CM10" s="305" t="str">
        <f ca="true">+IF(OFFSET('Sanitation Data'!$D$30,0,10*ROW('Sanitation Data'!D4))="","",OFFSET('Sanitation Data'!$D$30,0,10*ROW('Sanitation Data'!D4)))</f>
        <v/>
      </c>
      <c r="CN10" s="305" t="str">
        <f ca="true">+IF(OFFSET('Sanitation Data'!$D$31,0,10*ROW('Sanitation Data'!D4))="","",OFFSET('Sanitation Data'!$D$31,0,10*ROW('Sanitation Data'!D4)))</f>
        <v/>
      </c>
      <c r="CO10" s="305" t="str">
        <f ca="true">+IF(OFFSET('Sanitation Data'!$D$32,0,10*ROW('Sanitation Data'!D4))="","",OFFSET('Sanitation Data'!$D$32,0,10*ROW('Sanitation Data'!D4)))</f>
        <v/>
      </c>
      <c r="CP10" s="305" t="str">
        <f ca="true">+IF(OFFSET('Sanitation Data'!$E$28,0,10*ROW('Sanitation Data'!E4))="","",OFFSET('Sanitation Data'!$E$28,0,10*ROW('Sanitation Data'!E4)))</f>
        <v/>
      </c>
      <c r="CQ10" s="305" t="str">
        <f ca="true">+IF(OFFSET('Sanitation Data'!$E$29,0,10*ROW('Sanitation Data'!E4))="","",OFFSET('Sanitation Data'!$E$29,0,10*ROW('Sanitation Data'!E4)))</f>
        <v/>
      </c>
      <c r="CR10" s="305" t="str">
        <f ca="true">+IF(OFFSET('Sanitation Data'!$E$30,0,10*ROW('Sanitation Data'!E4))="","",OFFSET('Sanitation Data'!$E$30,0,10*ROW('Sanitation Data'!E4)))</f>
        <v/>
      </c>
      <c r="CS10" s="305" t="str">
        <f ca="true">+IF(OFFSET('Sanitation Data'!$E$31,0,10*ROW('Sanitation Data'!E4))="","",OFFSET('Sanitation Data'!$E$31,0,10*ROW('Sanitation Data'!E4)))</f>
        <v/>
      </c>
      <c r="CT10" s="305" t="str">
        <f ca="true">+IF(OFFSET('Sanitation Data'!$E$32,0,10*ROW('Sanitation Data'!E4))="","",OFFSET('Sanitation Data'!$E$32,0,10*ROW('Sanitation Data'!E4)))</f>
        <v/>
      </c>
      <c r="CU10" s="305" t="str">
        <f ca="true">+IF(OFFSET('Sanitation Data'!$F$28,0,10*ROW('Sanitation Data'!F4))="","",OFFSET('Sanitation Data'!$F$28,0,10*ROW('Sanitation Data'!F4)))</f>
        <v/>
      </c>
      <c r="CV10" s="305" t="str">
        <f ca="true">+IF(OFFSET('Sanitation Data'!$F$29,0,10*ROW('Sanitation Data'!F4))="","",OFFSET('Sanitation Data'!$F$29,0,10*ROW('Sanitation Data'!F4)))</f>
        <v/>
      </c>
      <c r="CW10" s="305" t="str">
        <f ca="true">+IF(OFFSET('Sanitation Data'!$F$30,0,10*ROW('Sanitation Data'!F4))="","",OFFSET('Sanitation Data'!$F$30,0,10*ROW('Sanitation Data'!F4)))</f>
        <v/>
      </c>
      <c r="CX10" s="305" t="str">
        <f ca="true">+IF(OFFSET('Sanitation Data'!$F$31,0,10*ROW('Sanitation Data'!F4))="","",OFFSET('Sanitation Data'!$F$31,0,10*ROW('Sanitation Data'!F4)))</f>
        <v/>
      </c>
      <c r="CY10" s="305" t="str">
        <f ca="true">+IF(OFFSET('Sanitation Data'!$F$32,0,10*ROW('Sanitation Data'!F4))="","",OFFSET('Sanitation Data'!$F$32,0,10*ROW('Sanitation Data'!F4)))</f>
        <v/>
      </c>
      <c r="CZ10" s="305" t="str">
        <f ca="true">+IF(OFFSET('Sanitation Data'!$G$28,0,10*ROW('Sanitation Data'!G4))="","",OFFSET('Sanitation Data'!$G$28,0,10*ROW('Sanitation Data'!G4)))</f>
        <v/>
      </c>
      <c r="DA10" s="305" t="str">
        <f ca="true">+IF(OFFSET('Sanitation Data'!$G$29,0,10*ROW('Sanitation Data'!G4))="","",OFFSET('Sanitation Data'!$G$29,0,10*ROW('Sanitation Data'!G4)))</f>
        <v/>
      </c>
      <c r="DB10" s="305" t="str">
        <f ca="true">+IF(OFFSET('Sanitation Data'!$G$30,0,10*ROW('Sanitation Data'!G4))="","",OFFSET('Sanitation Data'!$G$30,0,10*ROW('Sanitation Data'!G4)))</f>
        <v/>
      </c>
      <c r="DC10" s="305" t="str">
        <f ca="true">+IF(OFFSET('Sanitation Data'!$G$31,0,10*ROW('Sanitation Data'!G4))="","",OFFSET('Sanitation Data'!$G$31,0,10*ROW('Sanitation Data'!G4)))</f>
        <v/>
      </c>
      <c r="DD10" s="305" t="str">
        <f ca="true">+IF(OFFSET('Sanitation Data'!$G$32,0,10*ROW('Sanitation Data'!G4))="","",OFFSET('Sanitation Data'!$G$32,0,10*ROW('Sanitation Data'!G4)))</f>
        <v/>
      </c>
      <c r="DE10" s="305" t="str">
        <f ca="true">+IF(OFFSET('Sanitation Data'!$H$28,0,10*ROW('Sanitation Data'!H4))="","",OFFSET('Sanitation Data'!$H$28,0,10*ROW('Sanitation Data'!H4)))</f>
        <v/>
      </c>
      <c r="DF10" s="305" t="str">
        <f ca="true">+IF(OFFSET('Sanitation Data'!$H$29,0,10*ROW('Sanitation Data'!H4))="","",OFFSET('Sanitation Data'!$H$29,0,10*ROW('Sanitation Data'!H4)))</f>
        <v/>
      </c>
      <c r="DG10" s="305" t="str">
        <f ca="true">+IF(OFFSET('Sanitation Data'!$H$30,0,10*ROW('Sanitation Data'!H4))="","",OFFSET('Sanitation Data'!$H$30,0,10*ROW('Sanitation Data'!H4)))</f>
        <v/>
      </c>
      <c r="DH10" s="305" t="str">
        <f ca="true">+IF(OFFSET('Sanitation Data'!$H$31,0,10*ROW('Sanitation Data'!H4))="","",OFFSET('Sanitation Data'!$H$31,0,10*ROW('Sanitation Data'!H4)))</f>
        <v/>
      </c>
      <c r="DI10" s="305" t="str">
        <f ca="true">+IF(OFFSET('Sanitation Data'!$H$32,0,10*ROW('Sanitation Data'!H4))="","",OFFSET('Sanitation Data'!$H$32,0,10*ROW('Sanitation Data'!H4)))</f>
        <v/>
      </c>
      <c r="DJ10" s="305" t="str">
        <f ca="true">+IF(OFFSET('Sanitation Data'!$I$28,0,10*ROW('Sanitation Data'!I4))="","",OFFSET('Sanitation Data'!$I$28,0,10*ROW('Sanitation Data'!I4)))</f>
        <v/>
      </c>
      <c r="DK10" s="305" t="str">
        <f ca="true">+IF(OFFSET('Sanitation Data'!$I$29,0,10*ROW('Sanitation Data'!I4))="","",OFFSET('Sanitation Data'!$I$29,0,10*ROW('Sanitation Data'!I4)))</f>
        <v/>
      </c>
      <c r="DL10" s="305" t="str">
        <f ca="true">+IF(OFFSET('Sanitation Data'!$I$30,0,10*ROW('Sanitation Data'!I4))="","",OFFSET('Sanitation Data'!$I$30,0,10*ROW('Sanitation Data'!I4)))</f>
        <v/>
      </c>
      <c r="DM10" s="305" t="str">
        <f ca="true">+IF(OFFSET('Sanitation Data'!$I$31,0,10*ROW('Sanitation Data'!I4))="","",OFFSET('Sanitation Data'!$I$31,0,10*ROW('Sanitation Data'!I4)))</f>
        <v/>
      </c>
      <c r="DN10" s="305" t="str">
        <f ca="true">+IF(OFFSET('Sanitation Data'!$I$32,0,10*ROW('Sanitation Data'!I4))="","",OFFSET('Sanitation Data'!$I$32,0,10*ROW('Sanitation Data'!I4)))</f>
        <v/>
      </c>
      <c r="DO10" s="305" t="str">
        <f ca="true">+IF(OFFSET('Hygiene Data'!$D$11,0,10*ROW('Hygiene Data'!D4))="","",OFFSET('Hygiene Data'!$D$11,0,10*ROW('Hygiene Data'!D4)))</f>
        <v/>
      </c>
      <c r="DP10" s="305" t="str">
        <f ca="true">+IF(OFFSET('Hygiene Data'!$D$12,0,10*ROW('Hygiene Data'!D4))="","",OFFSET('Hygiene Data'!$D$12,0,10*ROW('Hygiene Data'!D4)))</f>
        <v/>
      </c>
      <c r="DQ10" s="305" t="str">
        <f ca="true">+IF(OFFSET('Hygiene Data'!$D$13,0,10*ROW('Hygiene Data'!D4))="","",OFFSET('Hygiene Data'!$D$13,0,10*ROW('Hygiene Data'!D4)))</f>
        <v/>
      </c>
      <c r="DR10" s="305" t="str">
        <f ca="true">+IF(OFFSET('Hygiene Data'!$E$11,0,10*ROW('Hygiene Data'!E4))="","",OFFSET('Hygiene Data'!$E$11,0,10*ROW('Hygiene Data'!E4)))</f>
        <v/>
      </c>
      <c r="DS10" s="305" t="str">
        <f ca="true">+IF(OFFSET('Hygiene Data'!$E$12,0,10*ROW('Hygiene Data'!E4))="","",OFFSET('Hygiene Data'!$E$12,0,10*ROW('Hygiene Data'!E4)))</f>
        <v/>
      </c>
      <c r="DT10" s="305" t="str">
        <f ca="true">+IF(OFFSET('Hygiene Data'!$E$13,0,10*ROW('Hygiene Data'!E4))="","",OFFSET('Hygiene Data'!$E$13,0,10*ROW('Hygiene Data'!E4)))</f>
        <v/>
      </c>
      <c r="DU10" s="305" t="str">
        <f ca="true">+IF(OFFSET('Hygiene Data'!$F$11,0,10*ROW('Hygiene Data'!F4))="","",OFFSET('Hygiene Data'!$F$11,0,10*ROW('Hygiene Data'!F4)))</f>
        <v/>
      </c>
      <c r="DV10" s="305" t="str">
        <f ca="true">+IF(OFFSET('Hygiene Data'!$F$12,0,10*ROW('Hygiene Data'!F4))="","",OFFSET('Hygiene Data'!$F$12,0,10*ROW('Hygiene Data'!F4)))</f>
        <v/>
      </c>
      <c r="DW10" s="305" t="str">
        <f ca="true">+IF(OFFSET('Hygiene Data'!$F$13,0,10*ROW('Hygiene Data'!F4))="","",OFFSET('Hygiene Data'!$F$13,0,10*ROW('Hygiene Data'!F4)))</f>
        <v/>
      </c>
      <c r="DX10" s="305" t="str">
        <f ca="true">+IF(OFFSET('Hygiene Data'!$G$11,0,10*ROW('Hygiene Data'!G4))="","",OFFSET('Hygiene Data'!$G$11,0,10*ROW('Hygiene Data'!G4)))</f>
        <v/>
      </c>
      <c r="DY10" s="305" t="str">
        <f ca="true">+IF(OFFSET('Hygiene Data'!$G$12,0,10*ROW('Hygiene Data'!G4))="","",OFFSET('Hygiene Data'!$G$12,0,10*ROW('Hygiene Data'!G4)))</f>
        <v/>
      </c>
      <c r="DZ10" s="305" t="str">
        <f ca="true">+IF(OFFSET('Hygiene Data'!$G$13,0,10*ROW('Hygiene Data'!G4))="","",OFFSET('Hygiene Data'!$G$13,0,10*ROW('Hygiene Data'!G4)))</f>
        <v/>
      </c>
      <c r="EA10" s="305" t="str">
        <f ca="true">+IF(OFFSET('Hygiene Data'!$H$11,0,10*ROW('Hygiene Data'!H4))="","",OFFSET('Hygiene Data'!$H$11,0,10*ROW('Hygiene Data'!H4)))</f>
        <v/>
      </c>
      <c r="EB10" s="305" t="str">
        <f ca="true">+IF(OFFSET('Hygiene Data'!$H$12,0,10*ROW('Hygiene Data'!H4))="","",OFFSET('Hygiene Data'!$H$12,0,10*ROW('Hygiene Data'!H4)))</f>
        <v/>
      </c>
      <c r="EC10" s="305" t="str">
        <f ca="true">+IF(OFFSET('Hygiene Data'!$H$13,0,10*ROW('Hygiene Data'!H4))="","",OFFSET('Hygiene Data'!$H$13,0,10*ROW('Hygiene Data'!H4)))</f>
        <v/>
      </c>
      <c r="ED10" s="305" t="str">
        <f ca="true">+IF(OFFSET('Hygiene Data'!$I$11,0,10*ROW('Hygiene Data'!I4))="","",OFFSET('Hygiene Data'!$I$11,0,10*ROW('Hygiene Data'!I4)))</f>
        <v/>
      </c>
      <c r="EE10" s="305" t="str">
        <f ca="true">+IF(OFFSET('Hygiene Data'!$I$12,0,10*ROW('Hygiene Data'!I4))="","",OFFSET('Hygiene Data'!$I$12,0,10*ROW('Hygiene Data'!I4)))</f>
        <v/>
      </c>
      <c r="EF10" s="305"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PSE_2012_EMIS</v>
      </c>
      <c r="B11" s="38" t="str">
        <f ca="true">+IF(OFFSET('Water Data'!$C$2,0,10*ROW('Water Data'!F5))="","",OFFSET('Water Data'!$C$2,0,10*ROW('Water Data'!F5)))</f>
        <v>EMIS</v>
      </c>
      <c r="C11" s="361">
        <f t="shared" ca="true" si="0"/>
        <v>2012</v>
      </c>
      <c r="D11" s="99"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9">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96.75</v>
      </c>
      <c r="F11" s="99"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9"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9"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9"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9"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9"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9"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9"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9"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9"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9"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9"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9"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9"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9"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9"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100"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100" t="str">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[86]</v>
      </c>
      <c r="X11" s="100"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100"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100"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100"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100"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100"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100"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100"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100"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100"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100"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100"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100"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100"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100"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100"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100"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100"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100"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100"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100"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100"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100"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100"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100"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100"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100"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100"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1"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1"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1"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1"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1"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1"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1"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1"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1"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101"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1"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1"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1"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1"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1"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1"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1"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1"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5"/>
      <c r="BS11" s="305" t="str">
        <f ca="true">+IF(OFFSET('Water Data'!$D$27,0,10*ROW('Water Data'!D5))="","",OFFSET('Water Data'!$D$27,0,10*ROW('Water Data'!D5)))</f>
        <v/>
      </c>
      <c r="BT11" s="305" t="str">
        <f ca="true">+IF(OFFSET('Water Data'!$D$28,0,10*ROW('Water Data'!D5))="","",OFFSET('Water Data'!$D$28,0,10*ROW('Water Data'!D5)))</f>
        <v>Yes</v>
      </c>
      <c r="BU11" s="305" t="str">
        <f ca="true">+IF(OFFSET('Water Data'!$D$29,0,10*ROW('Water Data'!D5))="","",OFFSET('Water Data'!$D$29,0,10*ROW('Water Data'!D5)))</f>
        <v/>
      </c>
      <c r="BV11" s="305" t="str">
        <f ca="true">+IF(OFFSET('Water Data'!$E$27,0,10*ROW('Water Data'!E5))="","",OFFSET('Water Data'!$E$27,0,10*ROW('Water Data'!E5)))</f>
        <v/>
      </c>
      <c r="BW11" s="305" t="str">
        <f ca="true">+IF(OFFSET('Water Data'!$E$28,0,10*ROW('Water Data'!E5))="","",OFFSET('Water Data'!$E$28,0,10*ROW('Water Data'!E5)))</f>
        <v/>
      </c>
      <c r="BX11" s="305" t="str">
        <f ca="true">+IF(OFFSET('Water Data'!$E$29,0,10*ROW('Water Data'!E5))="","",OFFSET('Water Data'!$E$29,0,10*ROW('Water Data'!E5)))</f>
        <v/>
      </c>
      <c r="BY11" s="305" t="str">
        <f ca="true">+IF(OFFSET('Water Data'!$F$27,0,10*ROW('Water Data'!F5))="","",OFFSET('Water Data'!$F$27,0,10*ROW('Water Data'!F5)))</f>
        <v/>
      </c>
      <c r="BZ11" s="305" t="str">
        <f ca="true">+IF(OFFSET('Water Data'!$F$28,0,10*ROW('Water Data'!F5))="","",OFFSET('Water Data'!$F$28,0,10*ROW('Water Data'!F5)))</f>
        <v/>
      </c>
      <c r="CA11" s="305" t="str">
        <f ca="true">+IF(OFFSET('Water Data'!$F$29,0,10*ROW('Water Data'!F5))="","",OFFSET('Water Data'!$F$29,0,10*ROW('Water Data'!F5)))</f>
        <v/>
      </c>
      <c r="CB11" s="305" t="str">
        <f ca="true">+IF(OFFSET('Water Data'!$G$27,0,10*ROW('Water Data'!G5))="","",OFFSET('Water Data'!$G$27,0,10*ROW('Water Data'!G5)))</f>
        <v/>
      </c>
      <c r="CC11" s="305" t="str">
        <f ca="true">+IF(OFFSET('Water Data'!$G$28,0,10*ROW('Water Data'!G5))="","",OFFSET('Water Data'!$G$28,0,10*ROW('Water Data'!G5)))</f>
        <v/>
      </c>
      <c r="CD11" s="305" t="str">
        <f ca="true">+IF(OFFSET('Water Data'!$G$29,0,10*ROW('Water Data'!G5))="","",OFFSET('Water Data'!$G$29,0,10*ROW('Water Data'!G5)))</f>
        <v/>
      </c>
      <c r="CE11" s="305" t="str">
        <f ca="true">+IF(OFFSET('Water Data'!$H$27,0,10*ROW('Water Data'!H5))="","",OFFSET('Water Data'!$H$27,0,10*ROW('Water Data'!H5)))</f>
        <v/>
      </c>
      <c r="CF11" s="305" t="str">
        <f ca="true">+IF(OFFSET('Water Data'!$H$28,0,10*ROW('Water Data'!H5))="","",OFFSET('Water Data'!$H$28,0,10*ROW('Water Data'!H5)))</f>
        <v/>
      </c>
      <c r="CG11" s="305" t="str">
        <f ca="true">+IF(OFFSET('Water Data'!$H$29,0,10*ROW('Water Data'!H5))="","",OFFSET('Water Data'!$H$29,0,10*ROW('Water Data'!H5)))</f>
        <v/>
      </c>
      <c r="CH11" s="305" t="str">
        <f ca="true">+IF(OFFSET('Water Data'!$I$27,0,10*ROW('Water Data'!I5))="","",OFFSET('Water Data'!$I$27,0,10*ROW('Water Data'!I5)))</f>
        <v/>
      </c>
      <c r="CI11" s="305" t="str">
        <f ca="true">+IF(OFFSET('Water Data'!$I$28,0,10*ROW('Water Data'!I5))="","",OFFSET('Water Data'!$I$28,0,10*ROW('Water Data'!I5)))</f>
        <v/>
      </c>
      <c r="CJ11" s="305" t="str">
        <f ca="true">+IF(OFFSET('Water Data'!$I$29,0,10*ROW('Water Data'!I5))="","",OFFSET('Water Data'!$I$29,0,10*ROW('Water Data'!I5)))</f>
        <v/>
      </c>
      <c r="CK11" s="305" t="str">
        <f ca="true">+IF(OFFSET('Sanitation Data'!$D$28,0,10*ROW('Sanitation Data'!D5))="","",OFFSET('Sanitation Data'!$D$28,0,10*ROW('Sanitation Data'!D5)))</f>
        <v/>
      </c>
      <c r="CL11" s="305" t="str">
        <f ca="true">+IF(OFFSET('Sanitation Data'!$D$29,0,10*ROW('Sanitation Data'!D5))="","",OFFSET('Sanitation Data'!$D$29,0,10*ROW('Sanitation Data'!D5)))</f>
        <v>No</v>
      </c>
      <c r="CM11" s="305" t="str">
        <f ca="true">+IF(OFFSET('Sanitation Data'!$D$30,0,10*ROW('Sanitation Data'!D5))="","",OFFSET('Sanitation Data'!$D$30,0,10*ROW('Sanitation Data'!D5)))</f>
        <v/>
      </c>
      <c r="CN11" s="305" t="str">
        <f ca="true">+IF(OFFSET('Sanitation Data'!$D$31,0,10*ROW('Sanitation Data'!D5))="","",OFFSET('Sanitation Data'!$D$31,0,10*ROW('Sanitation Data'!D5)))</f>
        <v/>
      </c>
      <c r="CO11" s="305" t="str">
        <f ca="true">+IF(OFFSET('Sanitation Data'!$D$32,0,10*ROW('Sanitation Data'!D5))="","",OFFSET('Sanitation Data'!$D$32,0,10*ROW('Sanitation Data'!D5)))</f>
        <v/>
      </c>
      <c r="CP11" s="305" t="str">
        <f ca="true">+IF(OFFSET('Sanitation Data'!$E$28,0,10*ROW('Sanitation Data'!E5))="","",OFFSET('Sanitation Data'!$E$28,0,10*ROW('Sanitation Data'!E5)))</f>
        <v/>
      </c>
      <c r="CQ11" s="305" t="str">
        <f ca="true">+IF(OFFSET('Sanitation Data'!$E$29,0,10*ROW('Sanitation Data'!E5))="","",OFFSET('Sanitation Data'!$E$29,0,10*ROW('Sanitation Data'!E5)))</f>
        <v/>
      </c>
      <c r="CR11" s="305" t="str">
        <f ca="true">+IF(OFFSET('Sanitation Data'!$E$30,0,10*ROW('Sanitation Data'!E5))="","",OFFSET('Sanitation Data'!$E$30,0,10*ROW('Sanitation Data'!E5)))</f>
        <v/>
      </c>
      <c r="CS11" s="305" t="str">
        <f ca="true">+IF(OFFSET('Sanitation Data'!$E$31,0,10*ROW('Sanitation Data'!E5))="","",OFFSET('Sanitation Data'!$E$31,0,10*ROW('Sanitation Data'!E5)))</f>
        <v/>
      </c>
      <c r="CT11" s="305" t="str">
        <f ca="true">+IF(OFFSET('Sanitation Data'!$E$32,0,10*ROW('Sanitation Data'!E5))="","",OFFSET('Sanitation Data'!$E$32,0,10*ROW('Sanitation Data'!E5)))</f>
        <v/>
      </c>
      <c r="CU11" s="305" t="str">
        <f ca="true">+IF(OFFSET('Sanitation Data'!$F$28,0,10*ROW('Sanitation Data'!F5))="","",OFFSET('Sanitation Data'!$F$28,0,10*ROW('Sanitation Data'!F5)))</f>
        <v/>
      </c>
      <c r="CV11" s="305" t="str">
        <f ca="true">+IF(OFFSET('Sanitation Data'!$F$29,0,10*ROW('Sanitation Data'!F5))="","",OFFSET('Sanitation Data'!$F$29,0,10*ROW('Sanitation Data'!F5)))</f>
        <v/>
      </c>
      <c r="CW11" s="305" t="str">
        <f ca="true">+IF(OFFSET('Sanitation Data'!$F$30,0,10*ROW('Sanitation Data'!F5))="","",OFFSET('Sanitation Data'!$F$30,0,10*ROW('Sanitation Data'!F5)))</f>
        <v/>
      </c>
      <c r="CX11" s="305" t="str">
        <f ca="true">+IF(OFFSET('Sanitation Data'!$F$31,0,10*ROW('Sanitation Data'!F5))="","",OFFSET('Sanitation Data'!$F$31,0,10*ROW('Sanitation Data'!F5)))</f>
        <v/>
      </c>
      <c r="CY11" s="305" t="str">
        <f ca="true">+IF(OFFSET('Sanitation Data'!$F$32,0,10*ROW('Sanitation Data'!F5))="","",OFFSET('Sanitation Data'!$F$32,0,10*ROW('Sanitation Data'!F5)))</f>
        <v/>
      </c>
      <c r="CZ11" s="305" t="str">
        <f ca="true">+IF(OFFSET('Sanitation Data'!$G$28,0,10*ROW('Sanitation Data'!G5))="","",OFFSET('Sanitation Data'!$G$28,0,10*ROW('Sanitation Data'!G5)))</f>
        <v/>
      </c>
      <c r="DA11" s="305" t="str">
        <f ca="true">+IF(OFFSET('Sanitation Data'!$G$29,0,10*ROW('Sanitation Data'!G5))="","",OFFSET('Sanitation Data'!$G$29,0,10*ROW('Sanitation Data'!G5)))</f>
        <v/>
      </c>
      <c r="DB11" s="305" t="str">
        <f ca="true">+IF(OFFSET('Sanitation Data'!$G$30,0,10*ROW('Sanitation Data'!G5))="","",OFFSET('Sanitation Data'!$G$30,0,10*ROW('Sanitation Data'!G5)))</f>
        <v/>
      </c>
      <c r="DC11" s="305" t="str">
        <f ca="true">+IF(OFFSET('Sanitation Data'!$G$31,0,10*ROW('Sanitation Data'!G5))="","",OFFSET('Sanitation Data'!$G$31,0,10*ROW('Sanitation Data'!G5)))</f>
        <v/>
      </c>
      <c r="DD11" s="305" t="str">
        <f ca="true">+IF(OFFSET('Sanitation Data'!$G$32,0,10*ROW('Sanitation Data'!G5))="","",OFFSET('Sanitation Data'!$G$32,0,10*ROW('Sanitation Data'!G5)))</f>
        <v/>
      </c>
      <c r="DE11" s="305" t="str">
        <f ca="true">+IF(OFFSET('Sanitation Data'!$H$28,0,10*ROW('Sanitation Data'!H5))="","",OFFSET('Sanitation Data'!$H$28,0,10*ROW('Sanitation Data'!H5)))</f>
        <v/>
      </c>
      <c r="DF11" s="305" t="str">
        <f ca="true">+IF(OFFSET('Sanitation Data'!$H$29,0,10*ROW('Sanitation Data'!H5))="","",OFFSET('Sanitation Data'!$H$29,0,10*ROW('Sanitation Data'!H5)))</f>
        <v/>
      </c>
      <c r="DG11" s="305" t="str">
        <f ca="true">+IF(OFFSET('Sanitation Data'!$H$30,0,10*ROW('Sanitation Data'!H5))="","",OFFSET('Sanitation Data'!$H$30,0,10*ROW('Sanitation Data'!H5)))</f>
        <v/>
      </c>
      <c r="DH11" s="305" t="str">
        <f ca="true">+IF(OFFSET('Sanitation Data'!$H$31,0,10*ROW('Sanitation Data'!H5))="","",OFFSET('Sanitation Data'!$H$31,0,10*ROW('Sanitation Data'!H5)))</f>
        <v/>
      </c>
      <c r="DI11" s="305" t="str">
        <f ca="true">+IF(OFFSET('Sanitation Data'!$H$32,0,10*ROW('Sanitation Data'!H5))="","",OFFSET('Sanitation Data'!$H$32,0,10*ROW('Sanitation Data'!H5)))</f>
        <v/>
      </c>
      <c r="DJ11" s="305" t="str">
        <f ca="true">+IF(OFFSET('Sanitation Data'!$I$28,0,10*ROW('Sanitation Data'!I5))="","",OFFSET('Sanitation Data'!$I$28,0,10*ROW('Sanitation Data'!I5)))</f>
        <v/>
      </c>
      <c r="DK11" s="305" t="str">
        <f ca="true">+IF(OFFSET('Sanitation Data'!$I$29,0,10*ROW('Sanitation Data'!I5))="","",OFFSET('Sanitation Data'!$I$29,0,10*ROW('Sanitation Data'!I5)))</f>
        <v/>
      </c>
      <c r="DL11" s="305" t="str">
        <f ca="true">+IF(OFFSET('Sanitation Data'!$I$30,0,10*ROW('Sanitation Data'!I5))="","",OFFSET('Sanitation Data'!$I$30,0,10*ROW('Sanitation Data'!I5)))</f>
        <v/>
      </c>
      <c r="DM11" s="305" t="str">
        <f ca="true">+IF(OFFSET('Sanitation Data'!$I$31,0,10*ROW('Sanitation Data'!I5))="","",OFFSET('Sanitation Data'!$I$31,0,10*ROW('Sanitation Data'!I5)))</f>
        <v/>
      </c>
      <c r="DN11" s="305" t="str">
        <f ca="true">+IF(OFFSET('Sanitation Data'!$I$32,0,10*ROW('Sanitation Data'!I5))="","",OFFSET('Sanitation Data'!$I$32,0,10*ROW('Sanitation Data'!I5)))</f>
        <v/>
      </c>
      <c r="DO11" s="305" t="str">
        <f ca="true">+IF(OFFSET('Hygiene Data'!$D$11,0,10*ROW('Hygiene Data'!D5))="","",OFFSET('Hygiene Data'!$D$11,0,10*ROW('Hygiene Data'!D5)))</f>
        <v/>
      </c>
      <c r="DP11" s="305" t="str">
        <f ca="true">+IF(OFFSET('Hygiene Data'!$D$12,0,10*ROW('Hygiene Data'!D5))="","",OFFSET('Hygiene Data'!$D$12,0,10*ROW('Hygiene Data'!D5)))</f>
        <v/>
      </c>
      <c r="DQ11" s="305" t="str">
        <f ca="true">+IF(OFFSET('Hygiene Data'!$D$13,0,10*ROW('Hygiene Data'!D5))="","",OFFSET('Hygiene Data'!$D$13,0,10*ROW('Hygiene Data'!D5)))</f>
        <v/>
      </c>
      <c r="DR11" s="305" t="str">
        <f ca="true">+IF(OFFSET('Hygiene Data'!$E$11,0,10*ROW('Hygiene Data'!E5))="","",OFFSET('Hygiene Data'!$E$11,0,10*ROW('Hygiene Data'!E5)))</f>
        <v/>
      </c>
      <c r="DS11" s="305" t="str">
        <f ca="true">+IF(OFFSET('Hygiene Data'!$E$12,0,10*ROW('Hygiene Data'!E5))="","",OFFSET('Hygiene Data'!$E$12,0,10*ROW('Hygiene Data'!E5)))</f>
        <v/>
      </c>
      <c r="DT11" s="305" t="str">
        <f ca="true">+IF(OFFSET('Hygiene Data'!$E$13,0,10*ROW('Hygiene Data'!E5))="","",OFFSET('Hygiene Data'!$E$13,0,10*ROW('Hygiene Data'!E5)))</f>
        <v/>
      </c>
      <c r="DU11" s="305" t="str">
        <f ca="true">+IF(OFFSET('Hygiene Data'!$F$11,0,10*ROW('Hygiene Data'!F5))="","",OFFSET('Hygiene Data'!$F$11,0,10*ROW('Hygiene Data'!F5)))</f>
        <v/>
      </c>
      <c r="DV11" s="305" t="str">
        <f ca="true">+IF(OFFSET('Hygiene Data'!$F$12,0,10*ROW('Hygiene Data'!F5))="","",OFFSET('Hygiene Data'!$F$12,0,10*ROW('Hygiene Data'!F5)))</f>
        <v/>
      </c>
      <c r="DW11" s="305" t="str">
        <f ca="true">+IF(OFFSET('Hygiene Data'!$F$13,0,10*ROW('Hygiene Data'!F5))="","",OFFSET('Hygiene Data'!$F$13,0,10*ROW('Hygiene Data'!F5)))</f>
        <v/>
      </c>
      <c r="DX11" s="305" t="str">
        <f ca="true">+IF(OFFSET('Hygiene Data'!$G$11,0,10*ROW('Hygiene Data'!G5))="","",OFFSET('Hygiene Data'!$G$11,0,10*ROW('Hygiene Data'!G5)))</f>
        <v/>
      </c>
      <c r="DY11" s="305" t="str">
        <f ca="true">+IF(OFFSET('Hygiene Data'!$G$12,0,10*ROW('Hygiene Data'!G5))="","",OFFSET('Hygiene Data'!$G$12,0,10*ROW('Hygiene Data'!G5)))</f>
        <v/>
      </c>
      <c r="DZ11" s="305" t="str">
        <f ca="true">+IF(OFFSET('Hygiene Data'!$G$13,0,10*ROW('Hygiene Data'!G5))="","",OFFSET('Hygiene Data'!$G$13,0,10*ROW('Hygiene Data'!G5)))</f>
        <v/>
      </c>
      <c r="EA11" s="305" t="str">
        <f ca="true">+IF(OFFSET('Hygiene Data'!$H$11,0,10*ROW('Hygiene Data'!H5))="","",OFFSET('Hygiene Data'!$H$11,0,10*ROW('Hygiene Data'!H5)))</f>
        <v/>
      </c>
      <c r="EB11" s="305" t="str">
        <f ca="true">+IF(OFFSET('Hygiene Data'!$H$12,0,10*ROW('Hygiene Data'!H5))="","",OFFSET('Hygiene Data'!$H$12,0,10*ROW('Hygiene Data'!H5)))</f>
        <v/>
      </c>
      <c r="EC11" s="305" t="str">
        <f ca="true">+IF(OFFSET('Hygiene Data'!$H$13,0,10*ROW('Hygiene Data'!H5))="","",OFFSET('Hygiene Data'!$H$13,0,10*ROW('Hygiene Data'!H5)))</f>
        <v/>
      </c>
      <c r="ED11" s="305" t="str">
        <f ca="true">+IF(OFFSET('Hygiene Data'!$I$11,0,10*ROW('Hygiene Data'!I5))="","",OFFSET('Hygiene Data'!$I$11,0,10*ROW('Hygiene Data'!I5)))</f>
        <v/>
      </c>
      <c r="EE11" s="305" t="str">
        <f ca="true">+IF(OFFSET('Hygiene Data'!$I$12,0,10*ROW('Hygiene Data'!I5))="","",OFFSET('Hygiene Data'!$I$12,0,10*ROW('Hygiene Data'!I5)))</f>
        <v/>
      </c>
      <c r="EF11" s="305"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PSE_2012_SDG</v>
      </c>
      <c r="B12" s="38" t="str">
        <f ca="true">+IF(OFFSET('Water Data'!$C$2,0,10*ROW('Water Data'!F6))="","",OFFSET('Water Data'!$C$2,0,10*ROW('Water Data'!F6)))</f>
        <v>Admin</v>
      </c>
      <c r="C12" s="361">
        <f t="shared" ca="true" si="0"/>
        <v>2012</v>
      </c>
      <c r="D12" s="99"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9"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9">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93.2</v>
      </c>
      <c r="G12" s="99"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9"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9"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9"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9"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9"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9"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9"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9"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9"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9"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9">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94.3</v>
      </c>
      <c r="S12" s="99"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9"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9">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93.35</v>
      </c>
      <c r="V12" s="100"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100"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100"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100"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100">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99.6</v>
      </c>
      <c r="AA12" s="100"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100"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100"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100"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100"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100"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100"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100"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100"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100"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100"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100"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100"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100"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100"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100"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100"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100"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100"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100">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94.5</v>
      </c>
      <c r="AU12" s="100"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100"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100"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100"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100">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99.65</v>
      </c>
      <c r="AZ12" s="101"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101">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96.3</v>
      </c>
      <c r="BB12" s="101"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1"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101"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101"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1"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101"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101"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1"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1"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1"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1"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101">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91.4</v>
      </c>
      <c r="BN12" s="101"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1"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1">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96.35</v>
      </c>
      <c r="BQ12" s="101"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5"/>
      <c r="BS12" s="305" t="str">
        <f ca="true">+IF(OFFSET('Water Data'!$D$27,0,10*ROW('Water Data'!D6))="","",OFFSET('Water Data'!$D$27,0,10*ROW('Water Data'!D6)))</f>
        <v/>
      </c>
      <c r="BT12" s="305" t="str">
        <f ca="true">+IF(OFFSET('Water Data'!$D$28,0,10*ROW('Water Data'!D6))="","",OFFSET('Water Data'!$D$28,0,10*ROW('Water Data'!D6)))</f>
        <v/>
      </c>
      <c r="BU12" s="305" t="str">
        <f ca="true">+IF(OFFSET('Water Data'!$D$29,0,10*ROW('Water Data'!D6))="","",OFFSET('Water Data'!$D$29,0,10*ROW('Water Data'!D6)))</f>
        <v>Yes</v>
      </c>
      <c r="BV12" s="305" t="str">
        <f ca="true">+IF(OFFSET('Water Data'!$E$27,0,10*ROW('Water Data'!E6))="","",OFFSET('Water Data'!$E$27,0,10*ROW('Water Data'!E6)))</f>
        <v/>
      </c>
      <c r="BW12" s="305" t="str">
        <f ca="true">+IF(OFFSET('Water Data'!$E$28,0,10*ROW('Water Data'!E6))="","",OFFSET('Water Data'!$E$28,0,10*ROW('Water Data'!E6)))</f>
        <v/>
      </c>
      <c r="BX12" s="305" t="str">
        <f ca="true">+IF(OFFSET('Water Data'!$E$29,0,10*ROW('Water Data'!E6))="","",OFFSET('Water Data'!$E$29,0,10*ROW('Water Data'!E6)))</f>
        <v/>
      </c>
      <c r="BY12" s="305" t="str">
        <f ca="true">+IF(OFFSET('Water Data'!$F$27,0,10*ROW('Water Data'!F6))="","",OFFSET('Water Data'!$F$27,0,10*ROW('Water Data'!F6)))</f>
        <v/>
      </c>
      <c r="BZ12" s="305" t="str">
        <f ca="true">+IF(OFFSET('Water Data'!$F$28,0,10*ROW('Water Data'!F6))="","",OFFSET('Water Data'!$F$28,0,10*ROW('Water Data'!F6)))</f>
        <v/>
      </c>
      <c r="CA12" s="305" t="str">
        <f ca="true">+IF(OFFSET('Water Data'!$F$29,0,10*ROW('Water Data'!F6))="","",OFFSET('Water Data'!$F$29,0,10*ROW('Water Data'!F6)))</f>
        <v/>
      </c>
      <c r="CB12" s="305" t="str">
        <f ca="true">+IF(OFFSET('Water Data'!$G$27,0,10*ROW('Water Data'!G6))="","",OFFSET('Water Data'!$G$27,0,10*ROW('Water Data'!G6)))</f>
        <v/>
      </c>
      <c r="CC12" s="305" t="str">
        <f ca="true">+IF(OFFSET('Water Data'!$G$28,0,10*ROW('Water Data'!G6))="","",OFFSET('Water Data'!$G$28,0,10*ROW('Water Data'!G6)))</f>
        <v/>
      </c>
      <c r="CD12" s="305" t="str">
        <f ca="true">+IF(OFFSET('Water Data'!$G$29,0,10*ROW('Water Data'!G6))="","",OFFSET('Water Data'!$G$29,0,10*ROW('Water Data'!G6)))</f>
        <v/>
      </c>
      <c r="CE12" s="305" t="str">
        <f ca="true">+IF(OFFSET('Water Data'!$H$27,0,10*ROW('Water Data'!H6))="","",OFFSET('Water Data'!$H$27,0,10*ROW('Water Data'!H6)))</f>
        <v/>
      </c>
      <c r="CF12" s="305" t="str">
        <f ca="true">+IF(OFFSET('Water Data'!$H$28,0,10*ROW('Water Data'!H6))="","",OFFSET('Water Data'!$H$28,0,10*ROW('Water Data'!H6)))</f>
        <v/>
      </c>
      <c r="CG12" s="305" t="str">
        <f ca="true">+IF(OFFSET('Water Data'!$H$29,0,10*ROW('Water Data'!H6))="","",OFFSET('Water Data'!$H$29,0,10*ROW('Water Data'!H6)))</f>
        <v>Yes</v>
      </c>
      <c r="CH12" s="305" t="str">
        <f ca="true">+IF(OFFSET('Water Data'!$I$27,0,10*ROW('Water Data'!I6))="","",OFFSET('Water Data'!$I$27,0,10*ROW('Water Data'!I6)))</f>
        <v/>
      </c>
      <c r="CI12" s="305" t="str">
        <f ca="true">+IF(OFFSET('Water Data'!$I$28,0,10*ROW('Water Data'!I6))="","",OFFSET('Water Data'!$I$28,0,10*ROW('Water Data'!I6)))</f>
        <v/>
      </c>
      <c r="CJ12" s="305" t="str">
        <f ca="true">+IF(OFFSET('Water Data'!$I$29,0,10*ROW('Water Data'!I6))="","",OFFSET('Water Data'!$I$29,0,10*ROW('Water Data'!I6)))</f>
        <v>Yes</v>
      </c>
      <c r="CK12" s="305" t="str">
        <f ca="true">+IF(OFFSET('Sanitation Data'!$D$28,0,10*ROW('Sanitation Data'!D6))="","",OFFSET('Sanitation Data'!$D$28,0,10*ROW('Sanitation Data'!D6)))</f>
        <v/>
      </c>
      <c r="CL12" s="305" t="str">
        <f ca="true">+IF(OFFSET('Sanitation Data'!$D$29,0,10*ROW('Sanitation Data'!D6))="","",OFFSET('Sanitation Data'!$D$29,0,10*ROW('Sanitation Data'!D6)))</f>
        <v/>
      </c>
      <c r="CM12" s="305" t="str">
        <f ca="true">+IF(OFFSET('Sanitation Data'!$D$30,0,10*ROW('Sanitation Data'!D6))="","",OFFSET('Sanitation Data'!$D$30,0,10*ROW('Sanitation Data'!D6)))</f>
        <v/>
      </c>
      <c r="CN12" s="305" t="str">
        <f ca="true">+IF(OFFSET('Sanitation Data'!$D$31,0,10*ROW('Sanitation Data'!D6))="","",OFFSET('Sanitation Data'!$D$31,0,10*ROW('Sanitation Data'!D6)))</f>
        <v/>
      </c>
      <c r="CO12" s="305" t="str">
        <f ca="true">+IF(OFFSET('Sanitation Data'!$D$32,0,10*ROW('Sanitation Data'!D6))="","",OFFSET('Sanitation Data'!$D$32,0,10*ROW('Sanitation Data'!D6)))</f>
        <v>Yes</v>
      </c>
      <c r="CP12" s="305" t="str">
        <f ca="true">+IF(OFFSET('Sanitation Data'!$E$28,0,10*ROW('Sanitation Data'!E6))="","",OFFSET('Sanitation Data'!$E$28,0,10*ROW('Sanitation Data'!E6)))</f>
        <v/>
      </c>
      <c r="CQ12" s="305" t="str">
        <f ca="true">+IF(OFFSET('Sanitation Data'!$E$29,0,10*ROW('Sanitation Data'!E6))="","",OFFSET('Sanitation Data'!$E$29,0,10*ROW('Sanitation Data'!E6)))</f>
        <v/>
      </c>
      <c r="CR12" s="305" t="str">
        <f ca="true">+IF(OFFSET('Sanitation Data'!$E$30,0,10*ROW('Sanitation Data'!E6))="","",OFFSET('Sanitation Data'!$E$30,0,10*ROW('Sanitation Data'!E6)))</f>
        <v/>
      </c>
      <c r="CS12" s="305" t="str">
        <f ca="true">+IF(OFFSET('Sanitation Data'!$E$31,0,10*ROW('Sanitation Data'!E6))="","",OFFSET('Sanitation Data'!$E$31,0,10*ROW('Sanitation Data'!E6)))</f>
        <v/>
      </c>
      <c r="CT12" s="305" t="str">
        <f ca="true">+IF(OFFSET('Sanitation Data'!$E$32,0,10*ROW('Sanitation Data'!E6))="","",OFFSET('Sanitation Data'!$E$32,0,10*ROW('Sanitation Data'!E6)))</f>
        <v/>
      </c>
      <c r="CU12" s="305" t="str">
        <f ca="true">+IF(OFFSET('Sanitation Data'!$F$28,0,10*ROW('Sanitation Data'!F6))="","",OFFSET('Sanitation Data'!$F$28,0,10*ROW('Sanitation Data'!F6)))</f>
        <v/>
      </c>
      <c r="CV12" s="305" t="str">
        <f ca="true">+IF(OFFSET('Sanitation Data'!$F$29,0,10*ROW('Sanitation Data'!F6))="","",OFFSET('Sanitation Data'!$F$29,0,10*ROW('Sanitation Data'!F6)))</f>
        <v/>
      </c>
      <c r="CW12" s="305" t="str">
        <f ca="true">+IF(OFFSET('Sanitation Data'!$F$30,0,10*ROW('Sanitation Data'!F6))="","",OFFSET('Sanitation Data'!$F$30,0,10*ROW('Sanitation Data'!F6)))</f>
        <v/>
      </c>
      <c r="CX12" s="305" t="str">
        <f ca="true">+IF(OFFSET('Sanitation Data'!$F$31,0,10*ROW('Sanitation Data'!F6))="","",OFFSET('Sanitation Data'!$F$31,0,10*ROW('Sanitation Data'!F6)))</f>
        <v/>
      </c>
      <c r="CY12" s="305" t="str">
        <f ca="true">+IF(OFFSET('Sanitation Data'!$F$32,0,10*ROW('Sanitation Data'!F6))="","",OFFSET('Sanitation Data'!$F$32,0,10*ROW('Sanitation Data'!F6)))</f>
        <v/>
      </c>
      <c r="CZ12" s="305" t="str">
        <f ca="true">+IF(OFFSET('Sanitation Data'!$G$28,0,10*ROW('Sanitation Data'!G6))="","",OFFSET('Sanitation Data'!$G$28,0,10*ROW('Sanitation Data'!G6)))</f>
        <v/>
      </c>
      <c r="DA12" s="305" t="str">
        <f ca="true">+IF(OFFSET('Sanitation Data'!$G$29,0,10*ROW('Sanitation Data'!G6))="","",OFFSET('Sanitation Data'!$G$29,0,10*ROW('Sanitation Data'!G6)))</f>
        <v/>
      </c>
      <c r="DB12" s="305" t="str">
        <f ca="true">+IF(OFFSET('Sanitation Data'!$G$30,0,10*ROW('Sanitation Data'!G6))="","",OFFSET('Sanitation Data'!$G$30,0,10*ROW('Sanitation Data'!G6)))</f>
        <v/>
      </c>
      <c r="DC12" s="305" t="str">
        <f ca="true">+IF(OFFSET('Sanitation Data'!$G$31,0,10*ROW('Sanitation Data'!G6))="","",OFFSET('Sanitation Data'!$G$31,0,10*ROW('Sanitation Data'!G6)))</f>
        <v/>
      </c>
      <c r="DD12" s="305" t="str">
        <f ca="true">+IF(OFFSET('Sanitation Data'!$G$32,0,10*ROW('Sanitation Data'!G6))="","",OFFSET('Sanitation Data'!$G$32,0,10*ROW('Sanitation Data'!G6)))</f>
        <v/>
      </c>
      <c r="DE12" s="305" t="str">
        <f ca="true">+IF(OFFSET('Sanitation Data'!$H$28,0,10*ROW('Sanitation Data'!H6))="","",OFFSET('Sanitation Data'!$H$28,0,10*ROW('Sanitation Data'!H6)))</f>
        <v/>
      </c>
      <c r="DF12" s="305" t="str">
        <f ca="true">+IF(OFFSET('Sanitation Data'!$H$29,0,10*ROW('Sanitation Data'!H6))="","",OFFSET('Sanitation Data'!$H$29,0,10*ROW('Sanitation Data'!H6)))</f>
        <v/>
      </c>
      <c r="DG12" s="305" t="str">
        <f ca="true">+IF(OFFSET('Sanitation Data'!$H$30,0,10*ROW('Sanitation Data'!H6))="","",OFFSET('Sanitation Data'!$H$30,0,10*ROW('Sanitation Data'!H6)))</f>
        <v/>
      </c>
      <c r="DH12" s="305" t="str">
        <f ca="true">+IF(OFFSET('Sanitation Data'!$H$31,0,10*ROW('Sanitation Data'!H6))="","",OFFSET('Sanitation Data'!$H$31,0,10*ROW('Sanitation Data'!H6)))</f>
        <v/>
      </c>
      <c r="DI12" s="305" t="str">
        <f ca="true">+IF(OFFSET('Sanitation Data'!$H$32,0,10*ROW('Sanitation Data'!H6))="","",OFFSET('Sanitation Data'!$H$32,0,10*ROW('Sanitation Data'!H6)))</f>
        <v>Yes</v>
      </c>
      <c r="DJ12" s="305" t="str">
        <f ca="true">+IF(OFFSET('Sanitation Data'!$I$28,0,10*ROW('Sanitation Data'!I6))="","",OFFSET('Sanitation Data'!$I$28,0,10*ROW('Sanitation Data'!I6)))</f>
        <v/>
      </c>
      <c r="DK12" s="305" t="str">
        <f ca="true">+IF(OFFSET('Sanitation Data'!$I$29,0,10*ROW('Sanitation Data'!I6))="","",OFFSET('Sanitation Data'!$I$29,0,10*ROW('Sanitation Data'!I6)))</f>
        <v/>
      </c>
      <c r="DL12" s="305" t="str">
        <f ca="true">+IF(OFFSET('Sanitation Data'!$I$30,0,10*ROW('Sanitation Data'!I6))="","",OFFSET('Sanitation Data'!$I$30,0,10*ROW('Sanitation Data'!I6)))</f>
        <v/>
      </c>
      <c r="DM12" s="305" t="str">
        <f ca="true">+IF(OFFSET('Sanitation Data'!$I$31,0,10*ROW('Sanitation Data'!I6))="","",OFFSET('Sanitation Data'!$I$31,0,10*ROW('Sanitation Data'!I6)))</f>
        <v/>
      </c>
      <c r="DN12" s="305" t="str">
        <f ca="true">+IF(OFFSET('Sanitation Data'!$I$32,0,10*ROW('Sanitation Data'!I6))="","",OFFSET('Sanitation Data'!$I$32,0,10*ROW('Sanitation Data'!I6)))</f>
        <v>Yes</v>
      </c>
      <c r="DO12" s="305" t="str">
        <f ca="true">+IF(OFFSET('Hygiene Data'!$D$11,0,10*ROW('Hygiene Data'!D6))="","",OFFSET('Hygiene Data'!$D$11,0,10*ROW('Hygiene Data'!D6)))</f>
        <v/>
      </c>
      <c r="DP12" s="305" t="str">
        <f ca="true">+IF(OFFSET('Hygiene Data'!$D$12,0,10*ROW('Hygiene Data'!D6))="","",OFFSET('Hygiene Data'!$D$12,0,10*ROW('Hygiene Data'!D6)))</f>
        <v>Yes</v>
      </c>
      <c r="DQ12" s="305" t="str">
        <f ca="true">+IF(OFFSET('Hygiene Data'!$D$13,0,10*ROW('Hygiene Data'!D6))="","",OFFSET('Hygiene Data'!$D$13,0,10*ROW('Hygiene Data'!D6)))</f>
        <v/>
      </c>
      <c r="DR12" s="305" t="str">
        <f ca="true">+IF(OFFSET('Hygiene Data'!$E$11,0,10*ROW('Hygiene Data'!E6))="","",OFFSET('Hygiene Data'!$E$11,0,10*ROW('Hygiene Data'!E6)))</f>
        <v/>
      </c>
      <c r="DS12" s="305" t="str">
        <f ca="true">+IF(OFFSET('Hygiene Data'!$E$12,0,10*ROW('Hygiene Data'!E6))="","",OFFSET('Hygiene Data'!$E$12,0,10*ROW('Hygiene Data'!E6)))</f>
        <v/>
      </c>
      <c r="DT12" s="305" t="str">
        <f ca="true">+IF(OFFSET('Hygiene Data'!$E$13,0,10*ROW('Hygiene Data'!E6))="","",OFFSET('Hygiene Data'!$E$13,0,10*ROW('Hygiene Data'!E6)))</f>
        <v/>
      </c>
      <c r="DU12" s="305" t="str">
        <f ca="true">+IF(OFFSET('Hygiene Data'!$F$11,0,10*ROW('Hygiene Data'!F6))="","",OFFSET('Hygiene Data'!$F$11,0,10*ROW('Hygiene Data'!F6)))</f>
        <v/>
      </c>
      <c r="DV12" s="305" t="str">
        <f ca="true">+IF(OFFSET('Hygiene Data'!$F$12,0,10*ROW('Hygiene Data'!F6))="","",OFFSET('Hygiene Data'!$F$12,0,10*ROW('Hygiene Data'!F6)))</f>
        <v/>
      </c>
      <c r="DW12" s="305" t="str">
        <f ca="true">+IF(OFFSET('Hygiene Data'!$F$13,0,10*ROW('Hygiene Data'!F6))="","",OFFSET('Hygiene Data'!$F$13,0,10*ROW('Hygiene Data'!F6)))</f>
        <v/>
      </c>
      <c r="DX12" s="305" t="str">
        <f ca="true">+IF(OFFSET('Hygiene Data'!$G$11,0,10*ROW('Hygiene Data'!G6))="","",OFFSET('Hygiene Data'!$G$11,0,10*ROW('Hygiene Data'!G6)))</f>
        <v/>
      </c>
      <c r="DY12" s="305" t="str">
        <f ca="true">+IF(OFFSET('Hygiene Data'!$G$12,0,10*ROW('Hygiene Data'!G6))="","",OFFSET('Hygiene Data'!$G$12,0,10*ROW('Hygiene Data'!G6)))</f>
        <v/>
      </c>
      <c r="DZ12" s="305" t="str">
        <f ca="true">+IF(OFFSET('Hygiene Data'!$G$13,0,10*ROW('Hygiene Data'!G6))="","",OFFSET('Hygiene Data'!$G$13,0,10*ROW('Hygiene Data'!G6)))</f>
        <v/>
      </c>
      <c r="EA12" s="305" t="str">
        <f ca="true">+IF(OFFSET('Hygiene Data'!$H$11,0,10*ROW('Hygiene Data'!H6))="","",OFFSET('Hygiene Data'!$H$11,0,10*ROW('Hygiene Data'!H6)))</f>
        <v/>
      </c>
      <c r="EB12" s="305" t="str">
        <f ca="true">+IF(OFFSET('Hygiene Data'!$H$12,0,10*ROW('Hygiene Data'!H6))="","",OFFSET('Hygiene Data'!$H$12,0,10*ROW('Hygiene Data'!H6)))</f>
        <v>Yes</v>
      </c>
      <c r="EC12" s="305" t="str">
        <f ca="true">+IF(OFFSET('Hygiene Data'!$H$13,0,10*ROW('Hygiene Data'!H6))="","",OFFSET('Hygiene Data'!$H$13,0,10*ROW('Hygiene Data'!H6)))</f>
        <v/>
      </c>
      <c r="ED12" s="305" t="str">
        <f ca="true">+IF(OFFSET('Hygiene Data'!$I$11,0,10*ROW('Hygiene Data'!I6))="","",OFFSET('Hygiene Data'!$I$11,0,10*ROW('Hygiene Data'!I6)))</f>
        <v/>
      </c>
      <c r="EE12" s="305" t="str">
        <f ca="true">+IF(OFFSET('Hygiene Data'!$I$12,0,10*ROW('Hygiene Data'!I6))="","",OFFSET('Hygiene Data'!$I$12,0,10*ROW('Hygiene Data'!I6)))</f>
        <v>Yes</v>
      </c>
      <c r="EF12" s="305"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PSE_2013_EMIS</v>
      </c>
      <c r="B13" s="38" t="str">
        <f ca="true">+IF(OFFSET('Water Data'!$C$2,0,10*ROW('Water Data'!F7))="","",OFFSET('Water Data'!$C$2,0,10*ROW('Water Data'!F7)))</f>
        <v>EMIS</v>
      </c>
      <c r="C13" s="361">
        <f t="shared" ca="true" si="0"/>
        <v>2013</v>
      </c>
      <c r="D13" s="99"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9">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97.199999999999989</v>
      </c>
      <c r="F13" s="99"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9"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9"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9"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9"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9"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9"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9"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9"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9"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9"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9">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95.35</v>
      </c>
      <c r="R13" s="99"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9"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9">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95.2</v>
      </c>
      <c r="U13" s="99"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100"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100">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100"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100"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100"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100"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100"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100"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100"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100"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100"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100"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100"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100"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100"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100"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100"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100"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100"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100"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100"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100">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100"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100"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100"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100"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100">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100"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100"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100"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1"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1"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1"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1"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1"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1"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1"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1"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1"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101"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1"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1"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1"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1"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1"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1"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1"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1"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5"/>
      <c r="BS13" s="305" t="str">
        <f ca="true">+IF(OFFSET('Water Data'!$D$27,0,10*ROW('Water Data'!D7))="","",OFFSET('Water Data'!$D$27,0,10*ROW('Water Data'!D7)))</f>
        <v/>
      </c>
      <c r="BT13" s="305" t="str">
        <f ca="true">+IF(OFFSET('Water Data'!$D$28,0,10*ROW('Water Data'!D7))="","",OFFSET('Water Data'!$D$28,0,10*ROW('Water Data'!D7)))</f>
        <v>Yes</v>
      </c>
      <c r="BU13" s="305" t="str">
        <f ca="true">+IF(OFFSET('Water Data'!$D$29,0,10*ROW('Water Data'!D7))="","",OFFSET('Water Data'!$D$29,0,10*ROW('Water Data'!D7)))</f>
        <v/>
      </c>
      <c r="BV13" s="305" t="str">
        <f ca="true">+IF(OFFSET('Water Data'!$E$27,0,10*ROW('Water Data'!E7))="","",OFFSET('Water Data'!$E$27,0,10*ROW('Water Data'!E7)))</f>
        <v/>
      </c>
      <c r="BW13" s="305" t="str">
        <f ca="true">+IF(OFFSET('Water Data'!$E$28,0,10*ROW('Water Data'!E7))="","",OFFSET('Water Data'!$E$28,0,10*ROW('Water Data'!E7)))</f>
        <v/>
      </c>
      <c r="BX13" s="305" t="str">
        <f ca="true">+IF(OFFSET('Water Data'!$E$29,0,10*ROW('Water Data'!E7))="","",OFFSET('Water Data'!$E$29,0,10*ROW('Water Data'!E7)))</f>
        <v/>
      </c>
      <c r="BY13" s="305" t="str">
        <f ca="true">+IF(OFFSET('Water Data'!$F$27,0,10*ROW('Water Data'!F7))="","",OFFSET('Water Data'!$F$27,0,10*ROW('Water Data'!F7)))</f>
        <v/>
      </c>
      <c r="BZ13" s="305" t="str">
        <f ca="true">+IF(OFFSET('Water Data'!$F$28,0,10*ROW('Water Data'!F7))="","",OFFSET('Water Data'!$F$28,0,10*ROW('Water Data'!F7)))</f>
        <v/>
      </c>
      <c r="CA13" s="305" t="str">
        <f ca="true">+IF(OFFSET('Water Data'!$F$29,0,10*ROW('Water Data'!F7))="","",OFFSET('Water Data'!$F$29,0,10*ROW('Water Data'!F7)))</f>
        <v/>
      </c>
      <c r="CB13" s="305" t="str">
        <f ca="true">+IF(OFFSET('Water Data'!$G$27,0,10*ROW('Water Data'!G7))="","",OFFSET('Water Data'!$G$27,0,10*ROW('Water Data'!G7)))</f>
        <v/>
      </c>
      <c r="CC13" s="305" t="str">
        <f ca="true">+IF(OFFSET('Water Data'!$G$28,0,10*ROW('Water Data'!G7))="","",OFFSET('Water Data'!$G$28,0,10*ROW('Water Data'!G7)))</f>
        <v/>
      </c>
      <c r="CD13" s="305" t="str">
        <f ca="true">+IF(OFFSET('Water Data'!$G$29,0,10*ROW('Water Data'!G7))="","",OFFSET('Water Data'!$G$29,0,10*ROW('Water Data'!G7)))</f>
        <v/>
      </c>
      <c r="CE13" s="305" t="str">
        <f ca="true">+IF(OFFSET('Water Data'!$H$27,0,10*ROW('Water Data'!H7))="","",OFFSET('Water Data'!$H$27,0,10*ROW('Water Data'!H7)))</f>
        <v/>
      </c>
      <c r="CF13" s="305" t="str">
        <f ca="true">+IF(OFFSET('Water Data'!$H$28,0,10*ROW('Water Data'!H7))="","",OFFSET('Water Data'!$H$28,0,10*ROW('Water Data'!H7)))</f>
        <v>Yes</v>
      </c>
      <c r="CG13" s="305" t="str">
        <f ca="true">+IF(OFFSET('Water Data'!$H$29,0,10*ROW('Water Data'!H7))="","",OFFSET('Water Data'!$H$29,0,10*ROW('Water Data'!H7)))</f>
        <v/>
      </c>
      <c r="CH13" s="305" t="str">
        <f ca="true">+IF(OFFSET('Water Data'!$I$27,0,10*ROW('Water Data'!I7))="","",OFFSET('Water Data'!$I$27,0,10*ROW('Water Data'!I7)))</f>
        <v/>
      </c>
      <c r="CI13" s="305" t="str">
        <f ca="true">+IF(OFFSET('Water Data'!$I$28,0,10*ROW('Water Data'!I7))="","",OFFSET('Water Data'!$I$28,0,10*ROW('Water Data'!I7)))</f>
        <v>Yes</v>
      </c>
      <c r="CJ13" s="305" t="str">
        <f ca="true">+IF(OFFSET('Water Data'!$I$29,0,10*ROW('Water Data'!I7))="","",OFFSET('Water Data'!$I$29,0,10*ROW('Water Data'!I7)))</f>
        <v/>
      </c>
      <c r="CK13" s="305" t="str">
        <f ca="true">+IF(OFFSET('Sanitation Data'!$D$28,0,10*ROW('Sanitation Data'!D7))="","",OFFSET('Sanitation Data'!$D$28,0,10*ROW('Sanitation Data'!D7)))</f>
        <v/>
      </c>
      <c r="CL13" s="305" t="str">
        <f ca="true">+IF(OFFSET('Sanitation Data'!$D$29,0,10*ROW('Sanitation Data'!D7))="","",OFFSET('Sanitation Data'!$D$29,0,10*ROW('Sanitation Data'!D7)))</f>
        <v>Yes</v>
      </c>
      <c r="CM13" s="305" t="str">
        <f ca="true">+IF(OFFSET('Sanitation Data'!$D$30,0,10*ROW('Sanitation Data'!D7))="","",OFFSET('Sanitation Data'!$D$30,0,10*ROW('Sanitation Data'!D7)))</f>
        <v/>
      </c>
      <c r="CN13" s="305" t="str">
        <f ca="true">+IF(OFFSET('Sanitation Data'!$D$31,0,10*ROW('Sanitation Data'!D7))="","",OFFSET('Sanitation Data'!$D$31,0,10*ROW('Sanitation Data'!D7)))</f>
        <v/>
      </c>
      <c r="CO13" s="305" t="str">
        <f ca="true">+IF(OFFSET('Sanitation Data'!$D$32,0,10*ROW('Sanitation Data'!D7))="","",OFFSET('Sanitation Data'!$D$32,0,10*ROW('Sanitation Data'!D7)))</f>
        <v/>
      </c>
      <c r="CP13" s="305" t="str">
        <f ca="true">+IF(OFFSET('Sanitation Data'!$E$28,0,10*ROW('Sanitation Data'!E7))="","",OFFSET('Sanitation Data'!$E$28,0,10*ROW('Sanitation Data'!E7)))</f>
        <v/>
      </c>
      <c r="CQ13" s="305" t="str">
        <f ca="true">+IF(OFFSET('Sanitation Data'!$E$29,0,10*ROW('Sanitation Data'!E7))="","",OFFSET('Sanitation Data'!$E$29,0,10*ROW('Sanitation Data'!E7)))</f>
        <v/>
      </c>
      <c r="CR13" s="305" t="str">
        <f ca="true">+IF(OFFSET('Sanitation Data'!$E$30,0,10*ROW('Sanitation Data'!E7))="","",OFFSET('Sanitation Data'!$E$30,0,10*ROW('Sanitation Data'!E7)))</f>
        <v/>
      </c>
      <c r="CS13" s="305" t="str">
        <f ca="true">+IF(OFFSET('Sanitation Data'!$E$31,0,10*ROW('Sanitation Data'!E7))="","",OFFSET('Sanitation Data'!$E$31,0,10*ROW('Sanitation Data'!E7)))</f>
        <v/>
      </c>
      <c r="CT13" s="305" t="str">
        <f ca="true">+IF(OFFSET('Sanitation Data'!$E$32,0,10*ROW('Sanitation Data'!E7))="","",OFFSET('Sanitation Data'!$E$32,0,10*ROW('Sanitation Data'!E7)))</f>
        <v/>
      </c>
      <c r="CU13" s="305" t="str">
        <f ca="true">+IF(OFFSET('Sanitation Data'!$F$28,0,10*ROW('Sanitation Data'!F7))="","",OFFSET('Sanitation Data'!$F$28,0,10*ROW('Sanitation Data'!F7)))</f>
        <v/>
      </c>
      <c r="CV13" s="305" t="str">
        <f ca="true">+IF(OFFSET('Sanitation Data'!$F$29,0,10*ROW('Sanitation Data'!F7))="","",OFFSET('Sanitation Data'!$F$29,0,10*ROW('Sanitation Data'!F7)))</f>
        <v/>
      </c>
      <c r="CW13" s="305" t="str">
        <f ca="true">+IF(OFFSET('Sanitation Data'!$F$30,0,10*ROW('Sanitation Data'!F7))="","",OFFSET('Sanitation Data'!$F$30,0,10*ROW('Sanitation Data'!F7)))</f>
        <v/>
      </c>
      <c r="CX13" s="305" t="str">
        <f ca="true">+IF(OFFSET('Sanitation Data'!$F$31,0,10*ROW('Sanitation Data'!F7))="","",OFFSET('Sanitation Data'!$F$31,0,10*ROW('Sanitation Data'!F7)))</f>
        <v/>
      </c>
      <c r="CY13" s="305" t="str">
        <f ca="true">+IF(OFFSET('Sanitation Data'!$F$32,0,10*ROW('Sanitation Data'!F7))="","",OFFSET('Sanitation Data'!$F$32,0,10*ROW('Sanitation Data'!F7)))</f>
        <v/>
      </c>
      <c r="CZ13" s="305" t="str">
        <f ca="true">+IF(OFFSET('Sanitation Data'!$G$28,0,10*ROW('Sanitation Data'!G7))="","",OFFSET('Sanitation Data'!$G$28,0,10*ROW('Sanitation Data'!G7)))</f>
        <v/>
      </c>
      <c r="DA13" s="305" t="str">
        <f ca="true">+IF(OFFSET('Sanitation Data'!$G$29,0,10*ROW('Sanitation Data'!G7))="","",OFFSET('Sanitation Data'!$G$29,0,10*ROW('Sanitation Data'!G7)))</f>
        <v/>
      </c>
      <c r="DB13" s="305" t="str">
        <f ca="true">+IF(OFFSET('Sanitation Data'!$G$30,0,10*ROW('Sanitation Data'!G7))="","",OFFSET('Sanitation Data'!$G$30,0,10*ROW('Sanitation Data'!G7)))</f>
        <v/>
      </c>
      <c r="DC13" s="305" t="str">
        <f ca="true">+IF(OFFSET('Sanitation Data'!$G$31,0,10*ROW('Sanitation Data'!G7))="","",OFFSET('Sanitation Data'!$G$31,0,10*ROW('Sanitation Data'!G7)))</f>
        <v/>
      </c>
      <c r="DD13" s="305" t="str">
        <f ca="true">+IF(OFFSET('Sanitation Data'!$G$32,0,10*ROW('Sanitation Data'!G7))="","",OFFSET('Sanitation Data'!$G$32,0,10*ROW('Sanitation Data'!G7)))</f>
        <v/>
      </c>
      <c r="DE13" s="305" t="str">
        <f ca="true">+IF(OFFSET('Sanitation Data'!$H$28,0,10*ROW('Sanitation Data'!H7))="","",OFFSET('Sanitation Data'!$H$28,0,10*ROW('Sanitation Data'!H7)))</f>
        <v/>
      </c>
      <c r="DF13" s="305" t="str">
        <f ca="true">+IF(OFFSET('Sanitation Data'!$H$29,0,10*ROW('Sanitation Data'!H7))="","",OFFSET('Sanitation Data'!$H$29,0,10*ROW('Sanitation Data'!H7)))</f>
        <v>Yes</v>
      </c>
      <c r="DG13" s="305" t="str">
        <f ca="true">+IF(OFFSET('Sanitation Data'!$H$30,0,10*ROW('Sanitation Data'!H7))="","",OFFSET('Sanitation Data'!$H$30,0,10*ROW('Sanitation Data'!H7)))</f>
        <v/>
      </c>
      <c r="DH13" s="305" t="str">
        <f ca="true">+IF(OFFSET('Sanitation Data'!$H$31,0,10*ROW('Sanitation Data'!H7))="","",OFFSET('Sanitation Data'!$H$31,0,10*ROW('Sanitation Data'!H7)))</f>
        <v/>
      </c>
      <c r="DI13" s="305" t="str">
        <f ca="true">+IF(OFFSET('Sanitation Data'!$H$32,0,10*ROW('Sanitation Data'!H7))="","",OFFSET('Sanitation Data'!$H$32,0,10*ROW('Sanitation Data'!H7)))</f>
        <v/>
      </c>
      <c r="DJ13" s="305" t="str">
        <f ca="true">+IF(OFFSET('Sanitation Data'!$I$28,0,10*ROW('Sanitation Data'!I7))="","",OFFSET('Sanitation Data'!$I$28,0,10*ROW('Sanitation Data'!I7)))</f>
        <v/>
      </c>
      <c r="DK13" s="305" t="str">
        <f ca="true">+IF(OFFSET('Sanitation Data'!$I$29,0,10*ROW('Sanitation Data'!I7))="","",OFFSET('Sanitation Data'!$I$29,0,10*ROW('Sanitation Data'!I7)))</f>
        <v>Yes</v>
      </c>
      <c r="DL13" s="305" t="str">
        <f ca="true">+IF(OFFSET('Sanitation Data'!$I$30,0,10*ROW('Sanitation Data'!I7))="","",OFFSET('Sanitation Data'!$I$30,0,10*ROW('Sanitation Data'!I7)))</f>
        <v/>
      </c>
      <c r="DM13" s="305" t="str">
        <f ca="true">+IF(OFFSET('Sanitation Data'!$I$31,0,10*ROW('Sanitation Data'!I7))="","",OFFSET('Sanitation Data'!$I$31,0,10*ROW('Sanitation Data'!I7)))</f>
        <v/>
      </c>
      <c r="DN13" s="305" t="str">
        <f ca="true">+IF(OFFSET('Sanitation Data'!$I$32,0,10*ROW('Sanitation Data'!I7))="","",OFFSET('Sanitation Data'!$I$32,0,10*ROW('Sanitation Data'!I7)))</f>
        <v/>
      </c>
      <c r="DO13" s="305" t="str">
        <f ca="true">+IF(OFFSET('Hygiene Data'!$D$11,0,10*ROW('Hygiene Data'!D7))="","",OFFSET('Hygiene Data'!$D$11,0,10*ROW('Hygiene Data'!D7)))</f>
        <v/>
      </c>
      <c r="DP13" s="305" t="str">
        <f ca="true">+IF(OFFSET('Hygiene Data'!$D$12,0,10*ROW('Hygiene Data'!D7))="","",OFFSET('Hygiene Data'!$D$12,0,10*ROW('Hygiene Data'!D7)))</f>
        <v/>
      </c>
      <c r="DQ13" s="305" t="str">
        <f ca="true">+IF(OFFSET('Hygiene Data'!$D$13,0,10*ROW('Hygiene Data'!D7))="","",OFFSET('Hygiene Data'!$D$13,0,10*ROW('Hygiene Data'!D7)))</f>
        <v/>
      </c>
      <c r="DR13" s="305" t="str">
        <f ca="true">+IF(OFFSET('Hygiene Data'!$E$11,0,10*ROW('Hygiene Data'!E7))="","",OFFSET('Hygiene Data'!$E$11,0,10*ROW('Hygiene Data'!E7)))</f>
        <v/>
      </c>
      <c r="DS13" s="305" t="str">
        <f ca="true">+IF(OFFSET('Hygiene Data'!$E$12,0,10*ROW('Hygiene Data'!E7))="","",OFFSET('Hygiene Data'!$E$12,0,10*ROW('Hygiene Data'!E7)))</f>
        <v/>
      </c>
      <c r="DT13" s="305" t="str">
        <f ca="true">+IF(OFFSET('Hygiene Data'!$E$13,0,10*ROW('Hygiene Data'!E7))="","",OFFSET('Hygiene Data'!$E$13,0,10*ROW('Hygiene Data'!E7)))</f>
        <v/>
      </c>
      <c r="DU13" s="305" t="str">
        <f ca="true">+IF(OFFSET('Hygiene Data'!$F$11,0,10*ROW('Hygiene Data'!F7))="","",OFFSET('Hygiene Data'!$F$11,0,10*ROW('Hygiene Data'!F7)))</f>
        <v/>
      </c>
      <c r="DV13" s="305" t="str">
        <f ca="true">+IF(OFFSET('Hygiene Data'!$F$12,0,10*ROW('Hygiene Data'!F7))="","",OFFSET('Hygiene Data'!$F$12,0,10*ROW('Hygiene Data'!F7)))</f>
        <v/>
      </c>
      <c r="DW13" s="305" t="str">
        <f ca="true">+IF(OFFSET('Hygiene Data'!$F$13,0,10*ROW('Hygiene Data'!F7))="","",OFFSET('Hygiene Data'!$F$13,0,10*ROW('Hygiene Data'!F7)))</f>
        <v/>
      </c>
      <c r="DX13" s="305" t="str">
        <f ca="true">+IF(OFFSET('Hygiene Data'!$G$11,0,10*ROW('Hygiene Data'!G7))="","",OFFSET('Hygiene Data'!$G$11,0,10*ROW('Hygiene Data'!G7)))</f>
        <v/>
      </c>
      <c r="DY13" s="305" t="str">
        <f ca="true">+IF(OFFSET('Hygiene Data'!$G$12,0,10*ROW('Hygiene Data'!G7))="","",OFFSET('Hygiene Data'!$G$12,0,10*ROW('Hygiene Data'!G7)))</f>
        <v/>
      </c>
      <c r="DZ13" s="305" t="str">
        <f ca="true">+IF(OFFSET('Hygiene Data'!$G$13,0,10*ROW('Hygiene Data'!G7))="","",OFFSET('Hygiene Data'!$G$13,0,10*ROW('Hygiene Data'!G7)))</f>
        <v/>
      </c>
      <c r="EA13" s="305" t="str">
        <f ca="true">+IF(OFFSET('Hygiene Data'!$H$11,0,10*ROW('Hygiene Data'!H7))="","",OFFSET('Hygiene Data'!$H$11,0,10*ROW('Hygiene Data'!H7)))</f>
        <v/>
      </c>
      <c r="EB13" s="305" t="str">
        <f ca="true">+IF(OFFSET('Hygiene Data'!$H$12,0,10*ROW('Hygiene Data'!H7))="","",OFFSET('Hygiene Data'!$H$12,0,10*ROW('Hygiene Data'!H7)))</f>
        <v/>
      </c>
      <c r="EC13" s="305" t="str">
        <f ca="true">+IF(OFFSET('Hygiene Data'!$H$13,0,10*ROW('Hygiene Data'!H7))="","",OFFSET('Hygiene Data'!$H$13,0,10*ROW('Hygiene Data'!H7)))</f>
        <v/>
      </c>
      <c r="ED13" s="305" t="str">
        <f ca="true">+IF(OFFSET('Hygiene Data'!$I$11,0,10*ROW('Hygiene Data'!I7))="","",OFFSET('Hygiene Data'!$I$11,0,10*ROW('Hygiene Data'!I7)))</f>
        <v/>
      </c>
      <c r="EE13" s="305" t="str">
        <f ca="true">+IF(OFFSET('Hygiene Data'!$I$12,0,10*ROW('Hygiene Data'!I7))="","",OFFSET('Hygiene Data'!$I$12,0,10*ROW('Hygiene Data'!I7)))</f>
        <v/>
      </c>
      <c r="EF13" s="305"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PSE_2013_SDG</v>
      </c>
      <c r="B14" s="38" t="str">
        <f ca="true">+IF(OFFSET('Water Data'!$C$2,0,10*ROW('Water Data'!F8))="","",OFFSET('Water Data'!$C$2,0,10*ROW('Water Data'!F8)))</f>
        <v>Admin</v>
      </c>
      <c r="C14" s="361">
        <f t="shared" ca="true" si="0"/>
        <v>2013</v>
      </c>
      <c r="D14" s="99"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9"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9">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99.3</v>
      </c>
      <c r="G14" s="99"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9"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9"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9"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9"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9"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9"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9"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9"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9"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9"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9">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98.3</v>
      </c>
      <c r="S14" s="99"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9"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9">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99.449999999999989</v>
      </c>
      <c r="V14" s="100"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100"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100"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100"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100">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99.2</v>
      </c>
      <c r="AA14" s="100"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100"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100"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100"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100"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100"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100"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100"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100"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100"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100"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100"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100"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100"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100"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100"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100"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100"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100"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100">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98.8</v>
      </c>
      <c r="AU14" s="100"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100"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100"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100"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100">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99.55</v>
      </c>
      <c r="AZ14" s="101"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101">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96.9</v>
      </c>
      <c r="BB14" s="101"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101"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1"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1"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1"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1"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1"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1"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1"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1"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1"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1">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96.2</v>
      </c>
      <c r="BN14" s="101"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101"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1">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96.95</v>
      </c>
      <c r="BQ14" s="101"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5"/>
      <c r="BS14" s="305" t="str">
        <f ca="true">+IF(OFFSET('Water Data'!$D$27,0,10*ROW('Water Data'!D8))="","",OFFSET('Water Data'!$D$27,0,10*ROW('Water Data'!D8)))</f>
        <v/>
      </c>
      <c r="BT14" s="305" t="str">
        <f ca="true">+IF(OFFSET('Water Data'!$D$28,0,10*ROW('Water Data'!D8))="","",OFFSET('Water Data'!$D$28,0,10*ROW('Water Data'!D8)))</f>
        <v/>
      </c>
      <c r="BU14" s="305" t="str">
        <f ca="true">+IF(OFFSET('Water Data'!$D$29,0,10*ROW('Water Data'!D8))="","",OFFSET('Water Data'!$D$29,0,10*ROW('Water Data'!D8)))</f>
        <v>Yes</v>
      </c>
      <c r="BV14" s="305" t="str">
        <f ca="true">+IF(OFFSET('Water Data'!$E$27,0,10*ROW('Water Data'!E8))="","",OFFSET('Water Data'!$E$27,0,10*ROW('Water Data'!E8)))</f>
        <v/>
      </c>
      <c r="BW14" s="305" t="str">
        <f ca="true">+IF(OFFSET('Water Data'!$E$28,0,10*ROW('Water Data'!E8))="","",OFFSET('Water Data'!$E$28,0,10*ROW('Water Data'!E8)))</f>
        <v/>
      </c>
      <c r="BX14" s="305" t="str">
        <f ca="true">+IF(OFFSET('Water Data'!$E$29,0,10*ROW('Water Data'!E8))="","",OFFSET('Water Data'!$E$29,0,10*ROW('Water Data'!E8)))</f>
        <v/>
      </c>
      <c r="BY14" s="305" t="str">
        <f ca="true">+IF(OFFSET('Water Data'!$F$27,0,10*ROW('Water Data'!F8))="","",OFFSET('Water Data'!$F$27,0,10*ROW('Water Data'!F8)))</f>
        <v/>
      </c>
      <c r="BZ14" s="305" t="str">
        <f ca="true">+IF(OFFSET('Water Data'!$F$28,0,10*ROW('Water Data'!F8))="","",OFFSET('Water Data'!$F$28,0,10*ROW('Water Data'!F8)))</f>
        <v/>
      </c>
      <c r="CA14" s="305" t="str">
        <f ca="true">+IF(OFFSET('Water Data'!$F$29,0,10*ROW('Water Data'!F8))="","",OFFSET('Water Data'!$F$29,0,10*ROW('Water Data'!F8)))</f>
        <v/>
      </c>
      <c r="CB14" s="305" t="str">
        <f ca="true">+IF(OFFSET('Water Data'!$G$27,0,10*ROW('Water Data'!G8))="","",OFFSET('Water Data'!$G$27,0,10*ROW('Water Data'!G8)))</f>
        <v/>
      </c>
      <c r="CC14" s="305" t="str">
        <f ca="true">+IF(OFFSET('Water Data'!$G$28,0,10*ROW('Water Data'!G8))="","",OFFSET('Water Data'!$G$28,0,10*ROW('Water Data'!G8)))</f>
        <v/>
      </c>
      <c r="CD14" s="305" t="str">
        <f ca="true">+IF(OFFSET('Water Data'!$G$29,0,10*ROW('Water Data'!G8))="","",OFFSET('Water Data'!$G$29,0,10*ROW('Water Data'!G8)))</f>
        <v/>
      </c>
      <c r="CE14" s="305" t="str">
        <f ca="true">+IF(OFFSET('Water Data'!$H$27,0,10*ROW('Water Data'!H8))="","",OFFSET('Water Data'!$H$27,0,10*ROW('Water Data'!H8)))</f>
        <v/>
      </c>
      <c r="CF14" s="305" t="str">
        <f ca="true">+IF(OFFSET('Water Data'!$H$28,0,10*ROW('Water Data'!H8))="","",OFFSET('Water Data'!$H$28,0,10*ROW('Water Data'!H8)))</f>
        <v/>
      </c>
      <c r="CG14" s="305" t="str">
        <f ca="true">+IF(OFFSET('Water Data'!$H$29,0,10*ROW('Water Data'!H8))="","",OFFSET('Water Data'!$H$29,0,10*ROW('Water Data'!H8)))</f>
        <v>Yes</v>
      </c>
      <c r="CH14" s="305" t="str">
        <f ca="true">+IF(OFFSET('Water Data'!$I$27,0,10*ROW('Water Data'!I8))="","",OFFSET('Water Data'!$I$27,0,10*ROW('Water Data'!I8)))</f>
        <v/>
      </c>
      <c r="CI14" s="305" t="str">
        <f ca="true">+IF(OFFSET('Water Data'!$I$28,0,10*ROW('Water Data'!I8))="","",OFFSET('Water Data'!$I$28,0,10*ROW('Water Data'!I8)))</f>
        <v/>
      </c>
      <c r="CJ14" s="305" t="str">
        <f ca="true">+IF(OFFSET('Water Data'!$I$29,0,10*ROW('Water Data'!I8))="","",OFFSET('Water Data'!$I$29,0,10*ROW('Water Data'!I8)))</f>
        <v>Yes</v>
      </c>
      <c r="CK14" s="305" t="str">
        <f ca="true">+IF(OFFSET('Sanitation Data'!$D$28,0,10*ROW('Sanitation Data'!D8))="","",OFFSET('Sanitation Data'!$D$28,0,10*ROW('Sanitation Data'!D8)))</f>
        <v/>
      </c>
      <c r="CL14" s="305" t="str">
        <f ca="true">+IF(OFFSET('Sanitation Data'!$D$29,0,10*ROW('Sanitation Data'!D8))="","",OFFSET('Sanitation Data'!$D$29,0,10*ROW('Sanitation Data'!D8)))</f>
        <v/>
      </c>
      <c r="CM14" s="305" t="str">
        <f ca="true">+IF(OFFSET('Sanitation Data'!$D$30,0,10*ROW('Sanitation Data'!D8))="","",OFFSET('Sanitation Data'!$D$30,0,10*ROW('Sanitation Data'!D8)))</f>
        <v/>
      </c>
      <c r="CN14" s="305" t="str">
        <f ca="true">+IF(OFFSET('Sanitation Data'!$D$31,0,10*ROW('Sanitation Data'!D8))="","",OFFSET('Sanitation Data'!$D$31,0,10*ROW('Sanitation Data'!D8)))</f>
        <v/>
      </c>
      <c r="CO14" s="305" t="str">
        <f ca="true">+IF(OFFSET('Sanitation Data'!$D$32,0,10*ROW('Sanitation Data'!D8))="","",OFFSET('Sanitation Data'!$D$32,0,10*ROW('Sanitation Data'!D8)))</f>
        <v>Yes</v>
      </c>
      <c r="CP14" s="305" t="str">
        <f ca="true">+IF(OFFSET('Sanitation Data'!$E$28,0,10*ROW('Sanitation Data'!E8))="","",OFFSET('Sanitation Data'!$E$28,0,10*ROW('Sanitation Data'!E8)))</f>
        <v/>
      </c>
      <c r="CQ14" s="305" t="str">
        <f ca="true">+IF(OFFSET('Sanitation Data'!$E$29,0,10*ROW('Sanitation Data'!E8))="","",OFFSET('Sanitation Data'!$E$29,0,10*ROW('Sanitation Data'!E8)))</f>
        <v/>
      </c>
      <c r="CR14" s="305" t="str">
        <f ca="true">+IF(OFFSET('Sanitation Data'!$E$30,0,10*ROW('Sanitation Data'!E8))="","",OFFSET('Sanitation Data'!$E$30,0,10*ROW('Sanitation Data'!E8)))</f>
        <v/>
      </c>
      <c r="CS14" s="305" t="str">
        <f ca="true">+IF(OFFSET('Sanitation Data'!$E$31,0,10*ROW('Sanitation Data'!E8))="","",OFFSET('Sanitation Data'!$E$31,0,10*ROW('Sanitation Data'!E8)))</f>
        <v/>
      </c>
      <c r="CT14" s="305" t="str">
        <f ca="true">+IF(OFFSET('Sanitation Data'!$E$32,0,10*ROW('Sanitation Data'!E8))="","",OFFSET('Sanitation Data'!$E$32,0,10*ROW('Sanitation Data'!E8)))</f>
        <v/>
      </c>
      <c r="CU14" s="305" t="str">
        <f ca="true">+IF(OFFSET('Sanitation Data'!$F$28,0,10*ROW('Sanitation Data'!F8))="","",OFFSET('Sanitation Data'!$F$28,0,10*ROW('Sanitation Data'!F8)))</f>
        <v/>
      </c>
      <c r="CV14" s="305" t="str">
        <f ca="true">+IF(OFFSET('Sanitation Data'!$F$29,0,10*ROW('Sanitation Data'!F8))="","",OFFSET('Sanitation Data'!$F$29,0,10*ROW('Sanitation Data'!F8)))</f>
        <v/>
      </c>
      <c r="CW14" s="305" t="str">
        <f ca="true">+IF(OFFSET('Sanitation Data'!$F$30,0,10*ROW('Sanitation Data'!F8))="","",OFFSET('Sanitation Data'!$F$30,0,10*ROW('Sanitation Data'!F8)))</f>
        <v/>
      </c>
      <c r="CX14" s="305" t="str">
        <f ca="true">+IF(OFFSET('Sanitation Data'!$F$31,0,10*ROW('Sanitation Data'!F8))="","",OFFSET('Sanitation Data'!$F$31,0,10*ROW('Sanitation Data'!F8)))</f>
        <v/>
      </c>
      <c r="CY14" s="305" t="str">
        <f ca="true">+IF(OFFSET('Sanitation Data'!$F$32,0,10*ROW('Sanitation Data'!F8))="","",OFFSET('Sanitation Data'!$F$32,0,10*ROW('Sanitation Data'!F8)))</f>
        <v/>
      </c>
      <c r="CZ14" s="305" t="str">
        <f ca="true">+IF(OFFSET('Sanitation Data'!$G$28,0,10*ROW('Sanitation Data'!G8))="","",OFFSET('Sanitation Data'!$G$28,0,10*ROW('Sanitation Data'!G8)))</f>
        <v/>
      </c>
      <c r="DA14" s="305" t="str">
        <f ca="true">+IF(OFFSET('Sanitation Data'!$G$29,0,10*ROW('Sanitation Data'!G8))="","",OFFSET('Sanitation Data'!$G$29,0,10*ROW('Sanitation Data'!G8)))</f>
        <v/>
      </c>
      <c r="DB14" s="305" t="str">
        <f ca="true">+IF(OFFSET('Sanitation Data'!$G$30,0,10*ROW('Sanitation Data'!G8))="","",OFFSET('Sanitation Data'!$G$30,0,10*ROW('Sanitation Data'!G8)))</f>
        <v/>
      </c>
      <c r="DC14" s="305" t="str">
        <f ca="true">+IF(OFFSET('Sanitation Data'!$G$31,0,10*ROW('Sanitation Data'!G8))="","",OFFSET('Sanitation Data'!$G$31,0,10*ROW('Sanitation Data'!G8)))</f>
        <v/>
      </c>
      <c r="DD14" s="305" t="str">
        <f ca="true">+IF(OFFSET('Sanitation Data'!$G$32,0,10*ROW('Sanitation Data'!G8))="","",OFFSET('Sanitation Data'!$G$32,0,10*ROW('Sanitation Data'!G8)))</f>
        <v/>
      </c>
      <c r="DE14" s="305" t="str">
        <f ca="true">+IF(OFFSET('Sanitation Data'!$H$28,0,10*ROW('Sanitation Data'!H8))="","",OFFSET('Sanitation Data'!$H$28,0,10*ROW('Sanitation Data'!H8)))</f>
        <v/>
      </c>
      <c r="DF14" s="305" t="str">
        <f ca="true">+IF(OFFSET('Sanitation Data'!$H$29,0,10*ROW('Sanitation Data'!H8))="","",OFFSET('Sanitation Data'!$H$29,0,10*ROW('Sanitation Data'!H8)))</f>
        <v/>
      </c>
      <c r="DG14" s="305" t="str">
        <f ca="true">+IF(OFFSET('Sanitation Data'!$H$30,0,10*ROW('Sanitation Data'!H8))="","",OFFSET('Sanitation Data'!$H$30,0,10*ROW('Sanitation Data'!H8)))</f>
        <v/>
      </c>
      <c r="DH14" s="305" t="str">
        <f ca="true">+IF(OFFSET('Sanitation Data'!$H$31,0,10*ROW('Sanitation Data'!H8))="","",OFFSET('Sanitation Data'!$H$31,0,10*ROW('Sanitation Data'!H8)))</f>
        <v/>
      </c>
      <c r="DI14" s="305" t="str">
        <f ca="true">+IF(OFFSET('Sanitation Data'!$H$32,0,10*ROW('Sanitation Data'!H8))="","",OFFSET('Sanitation Data'!$H$32,0,10*ROW('Sanitation Data'!H8)))</f>
        <v>Yes</v>
      </c>
      <c r="DJ14" s="305" t="str">
        <f ca="true">+IF(OFFSET('Sanitation Data'!$I$28,0,10*ROW('Sanitation Data'!I8))="","",OFFSET('Sanitation Data'!$I$28,0,10*ROW('Sanitation Data'!I8)))</f>
        <v/>
      </c>
      <c r="DK14" s="305" t="str">
        <f ca="true">+IF(OFFSET('Sanitation Data'!$I$29,0,10*ROW('Sanitation Data'!I8))="","",OFFSET('Sanitation Data'!$I$29,0,10*ROW('Sanitation Data'!I8)))</f>
        <v/>
      </c>
      <c r="DL14" s="305" t="str">
        <f ca="true">+IF(OFFSET('Sanitation Data'!$I$30,0,10*ROW('Sanitation Data'!I8))="","",OFFSET('Sanitation Data'!$I$30,0,10*ROW('Sanitation Data'!I8)))</f>
        <v/>
      </c>
      <c r="DM14" s="305" t="str">
        <f ca="true">+IF(OFFSET('Sanitation Data'!$I$31,0,10*ROW('Sanitation Data'!I8))="","",OFFSET('Sanitation Data'!$I$31,0,10*ROW('Sanitation Data'!I8)))</f>
        <v/>
      </c>
      <c r="DN14" s="305" t="str">
        <f ca="true">+IF(OFFSET('Sanitation Data'!$I$32,0,10*ROW('Sanitation Data'!I8))="","",OFFSET('Sanitation Data'!$I$32,0,10*ROW('Sanitation Data'!I8)))</f>
        <v>Yes</v>
      </c>
      <c r="DO14" s="305" t="str">
        <f ca="true">+IF(OFFSET('Hygiene Data'!$D$11,0,10*ROW('Hygiene Data'!D8))="","",OFFSET('Hygiene Data'!$D$11,0,10*ROW('Hygiene Data'!D8)))</f>
        <v/>
      </c>
      <c r="DP14" s="305" t="str">
        <f ca="true">+IF(OFFSET('Hygiene Data'!$D$12,0,10*ROW('Hygiene Data'!D8))="","",OFFSET('Hygiene Data'!$D$12,0,10*ROW('Hygiene Data'!D8)))</f>
        <v>Yes</v>
      </c>
      <c r="DQ14" s="305" t="str">
        <f ca="true">+IF(OFFSET('Hygiene Data'!$D$13,0,10*ROW('Hygiene Data'!D8))="","",OFFSET('Hygiene Data'!$D$13,0,10*ROW('Hygiene Data'!D8)))</f>
        <v/>
      </c>
      <c r="DR14" s="305" t="str">
        <f ca="true">+IF(OFFSET('Hygiene Data'!$E$11,0,10*ROW('Hygiene Data'!E8))="","",OFFSET('Hygiene Data'!$E$11,0,10*ROW('Hygiene Data'!E8)))</f>
        <v/>
      </c>
      <c r="DS14" s="305" t="str">
        <f ca="true">+IF(OFFSET('Hygiene Data'!$E$12,0,10*ROW('Hygiene Data'!E8))="","",OFFSET('Hygiene Data'!$E$12,0,10*ROW('Hygiene Data'!E8)))</f>
        <v/>
      </c>
      <c r="DT14" s="305" t="str">
        <f ca="true">+IF(OFFSET('Hygiene Data'!$E$13,0,10*ROW('Hygiene Data'!E8))="","",OFFSET('Hygiene Data'!$E$13,0,10*ROW('Hygiene Data'!E8)))</f>
        <v/>
      </c>
      <c r="DU14" s="305" t="str">
        <f ca="true">+IF(OFFSET('Hygiene Data'!$F$11,0,10*ROW('Hygiene Data'!F8))="","",OFFSET('Hygiene Data'!$F$11,0,10*ROW('Hygiene Data'!F8)))</f>
        <v/>
      </c>
      <c r="DV14" s="305" t="str">
        <f ca="true">+IF(OFFSET('Hygiene Data'!$F$12,0,10*ROW('Hygiene Data'!F8))="","",OFFSET('Hygiene Data'!$F$12,0,10*ROW('Hygiene Data'!F8)))</f>
        <v/>
      </c>
      <c r="DW14" s="305" t="str">
        <f ca="true">+IF(OFFSET('Hygiene Data'!$F$13,0,10*ROW('Hygiene Data'!F8))="","",OFFSET('Hygiene Data'!$F$13,0,10*ROW('Hygiene Data'!F8)))</f>
        <v/>
      </c>
      <c r="DX14" s="305" t="str">
        <f ca="true">+IF(OFFSET('Hygiene Data'!$G$11,0,10*ROW('Hygiene Data'!G8))="","",OFFSET('Hygiene Data'!$G$11,0,10*ROW('Hygiene Data'!G8)))</f>
        <v/>
      </c>
      <c r="DY14" s="305" t="str">
        <f ca="true">+IF(OFFSET('Hygiene Data'!$G$12,0,10*ROW('Hygiene Data'!G8))="","",OFFSET('Hygiene Data'!$G$12,0,10*ROW('Hygiene Data'!G8)))</f>
        <v/>
      </c>
      <c r="DZ14" s="305" t="str">
        <f ca="true">+IF(OFFSET('Hygiene Data'!$G$13,0,10*ROW('Hygiene Data'!G8))="","",OFFSET('Hygiene Data'!$G$13,0,10*ROW('Hygiene Data'!G8)))</f>
        <v/>
      </c>
      <c r="EA14" s="305" t="str">
        <f ca="true">+IF(OFFSET('Hygiene Data'!$H$11,0,10*ROW('Hygiene Data'!H8))="","",OFFSET('Hygiene Data'!$H$11,0,10*ROW('Hygiene Data'!H8)))</f>
        <v/>
      </c>
      <c r="EB14" s="305" t="str">
        <f ca="true">+IF(OFFSET('Hygiene Data'!$H$12,0,10*ROW('Hygiene Data'!H8))="","",OFFSET('Hygiene Data'!$H$12,0,10*ROW('Hygiene Data'!H8)))</f>
        <v>Yes</v>
      </c>
      <c r="EC14" s="305" t="str">
        <f ca="true">+IF(OFFSET('Hygiene Data'!$H$13,0,10*ROW('Hygiene Data'!H8))="","",OFFSET('Hygiene Data'!$H$13,0,10*ROW('Hygiene Data'!H8)))</f>
        <v/>
      </c>
      <c r="ED14" s="305" t="str">
        <f ca="true">+IF(OFFSET('Hygiene Data'!$I$11,0,10*ROW('Hygiene Data'!I8))="","",OFFSET('Hygiene Data'!$I$11,0,10*ROW('Hygiene Data'!I8)))</f>
        <v/>
      </c>
      <c r="EE14" s="305" t="str">
        <f ca="true">+IF(OFFSET('Hygiene Data'!$I$12,0,10*ROW('Hygiene Data'!I8))="","",OFFSET('Hygiene Data'!$I$12,0,10*ROW('Hygiene Data'!I8)))</f>
        <v>Yes</v>
      </c>
      <c r="EF14" s="305"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PSE_2014_SDG</v>
      </c>
      <c r="B15" s="38" t="str">
        <f ca="true">+IF(OFFSET('Water Data'!$C$2,0,10*ROW('Water Data'!F9))="","",OFFSET('Water Data'!$C$2,0,10*ROW('Water Data'!F9)))</f>
        <v>Admin</v>
      </c>
      <c r="C15" s="361">
        <f t="shared" ca="true" si="0"/>
        <v>2014</v>
      </c>
      <c r="D15" s="99"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9"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9">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99.6</v>
      </c>
      <c r="G15" s="99"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9"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9"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9"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9"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9"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9"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9"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9"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9"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9"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9">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99"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9"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9">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99.4</v>
      </c>
      <c r="V15" s="100"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100"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100"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100"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100">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99.7</v>
      </c>
      <c r="AA15" s="100"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100"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100"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100"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100"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100"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100"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100"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100"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100"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100"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100"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100"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100"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100"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100"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100"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100"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100"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100">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100"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100"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100"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100"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100">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99.6</v>
      </c>
      <c r="AZ15" s="101"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1">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97.1</v>
      </c>
      <c r="BB15" s="101"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101"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1"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1"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1"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1"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1"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1"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1"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1"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1"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1">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95.7</v>
      </c>
      <c r="BN15" s="101"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101"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1">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98.7</v>
      </c>
      <c r="BQ15" s="101"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5"/>
      <c r="BS15" s="305" t="str">
        <f ca="true">+IF(OFFSET('Water Data'!$D$27,0,10*ROW('Water Data'!D9))="","",OFFSET('Water Data'!$D$27,0,10*ROW('Water Data'!D9)))</f>
        <v/>
      </c>
      <c r="BT15" s="305" t="str">
        <f ca="true">+IF(OFFSET('Water Data'!$D$28,0,10*ROW('Water Data'!D9))="","",OFFSET('Water Data'!$D$28,0,10*ROW('Water Data'!D9)))</f>
        <v/>
      </c>
      <c r="BU15" s="305" t="str">
        <f ca="true">+IF(OFFSET('Water Data'!$D$29,0,10*ROW('Water Data'!D9))="","",OFFSET('Water Data'!$D$29,0,10*ROW('Water Data'!D9)))</f>
        <v>Yes</v>
      </c>
      <c r="BV15" s="305" t="str">
        <f ca="true">+IF(OFFSET('Water Data'!$E$27,0,10*ROW('Water Data'!E9))="","",OFFSET('Water Data'!$E$27,0,10*ROW('Water Data'!E9)))</f>
        <v/>
      </c>
      <c r="BW15" s="305" t="str">
        <f ca="true">+IF(OFFSET('Water Data'!$E$28,0,10*ROW('Water Data'!E9))="","",OFFSET('Water Data'!$E$28,0,10*ROW('Water Data'!E9)))</f>
        <v/>
      </c>
      <c r="BX15" s="305" t="str">
        <f ca="true">+IF(OFFSET('Water Data'!$E$29,0,10*ROW('Water Data'!E9))="","",OFFSET('Water Data'!$E$29,0,10*ROW('Water Data'!E9)))</f>
        <v/>
      </c>
      <c r="BY15" s="305" t="str">
        <f ca="true">+IF(OFFSET('Water Data'!$F$27,0,10*ROW('Water Data'!F9))="","",OFFSET('Water Data'!$F$27,0,10*ROW('Water Data'!F9)))</f>
        <v/>
      </c>
      <c r="BZ15" s="305" t="str">
        <f ca="true">+IF(OFFSET('Water Data'!$F$28,0,10*ROW('Water Data'!F9))="","",OFFSET('Water Data'!$F$28,0,10*ROW('Water Data'!F9)))</f>
        <v/>
      </c>
      <c r="CA15" s="305" t="str">
        <f ca="true">+IF(OFFSET('Water Data'!$F$29,0,10*ROW('Water Data'!F9))="","",OFFSET('Water Data'!$F$29,0,10*ROW('Water Data'!F9)))</f>
        <v/>
      </c>
      <c r="CB15" s="305" t="str">
        <f ca="true">+IF(OFFSET('Water Data'!$G$27,0,10*ROW('Water Data'!G9))="","",OFFSET('Water Data'!$G$27,0,10*ROW('Water Data'!G9)))</f>
        <v/>
      </c>
      <c r="CC15" s="305" t="str">
        <f ca="true">+IF(OFFSET('Water Data'!$G$28,0,10*ROW('Water Data'!G9))="","",OFFSET('Water Data'!$G$28,0,10*ROW('Water Data'!G9)))</f>
        <v/>
      </c>
      <c r="CD15" s="305" t="str">
        <f ca="true">+IF(OFFSET('Water Data'!$G$29,0,10*ROW('Water Data'!G9))="","",OFFSET('Water Data'!$G$29,0,10*ROW('Water Data'!G9)))</f>
        <v/>
      </c>
      <c r="CE15" s="305" t="str">
        <f ca="true">+IF(OFFSET('Water Data'!$H$27,0,10*ROW('Water Data'!H9))="","",OFFSET('Water Data'!$H$27,0,10*ROW('Water Data'!H9)))</f>
        <v/>
      </c>
      <c r="CF15" s="305" t="str">
        <f ca="true">+IF(OFFSET('Water Data'!$H$28,0,10*ROW('Water Data'!H9))="","",OFFSET('Water Data'!$H$28,0,10*ROW('Water Data'!H9)))</f>
        <v/>
      </c>
      <c r="CG15" s="305" t="str">
        <f ca="true">+IF(OFFSET('Water Data'!$H$29,0,10*ROW('Water Data'!H9))="","",OFFSET('Water Data'!$H$29,0,10*ROW('Water Data'!H9)))</f>
        <v>Yes</v>
      </c>
      <c r="CH15" s="305" t="str">
        <f ca="true">+IF(OFFSET('Water Data'!$I$27,0,10*ROW('Water Data'!I9))="","",OFFSET('Water Data'!$I$27,0,10*ROW('Water Data'!I9)))</f>
        <v/>
      </c>
      <c r="CI15" s="305" t="str">
        <f ca="true">+IF(OFFSET('Water Data'!$I$28,0,10*ROW('Water Data'!I9))="","",OFFSET('Water Data'!$I$28,0,10*ROW('Water Data'!I9)))</f>
        <v/>
      </c>
      <c r="CJ15" s="305" t="str">
        <f ca="true">+IF(OFFSET('Water Data'!$I$29,0,10*ROW('Water Data'!I9))="","",OFFSET('Water Data'!$I$29,0,10*ROW('Water Data'!I9)))</f>
        <v>Yes</v>
      </c>
      <c r="CK15" s="305" t="str">
        <f ca="true">+IF(OFFSET('Sanitation Data'!$D$28,0,10*ROW('Sanitation Data'!D9))="","",OFFSET('Sanitation Data'!$D$28,0,10*ROW('Sanitation Data'!D9)))</f>
        <v/>
      </c>
      <c r="CL15" s="305" t="str">
        <f ca="true">+IF(OFFSET('Sanitation Data'!$D$29,0,10*ROW('Sanitation Data'!D9))="","",OFFSET('Sanitation Data'!$D$29,0,10*ROW('Sanitation Data'!D9)))</f>
        <v/>
      </c>
      <c r="CM15" s="305" t="str">
        <f ca="true">+IF(OFFSET('Sanitation Data'!$D$30,0,10*ROW('Sanitation Data'!D9))="","",OFFSET('Sanitation Data'!$D$30,0,10*ROW('Sanitation Data'!D9)))</f>
        <v/>
      </c>
      <c r="CN15" s="305" t="str">
        <f ca="true">+IF(OFFSET('Sanitation Data'!$D$31,0,10*ROW('Sanitation Data'!D9))="","",OFFSET('Sanitation Data'!$D$31,0,10*ROW('Sanitation Data'!D9)))</f>
        <v/>
      </c>
      <c r="CO15" s="305" t="str">
        <f ca="true">+IF(OFFSET('Sanitation Data'!$D$32,0,10*ROW('Sanitation Data'!D9))="","",OFFSET('Sanitation Data'!$D$32,0,10*ROW('Sanitation Data'!D9)))</f>
        <v>Yes</v>
      </c>
      <c r="CP15" s="305" t="str">
        <f ca="true">+IF(OFFSET('Sanitation Data'!$E$28,0,10*ROW('Sanitation Data'!E9))="","",OFFSET('Sanitation Data'!$E$28,0,10*ROW('Sanitation Data'!E9)))</f>
        <v/>
      </c>
      <c r="CQ15" s="305" t="str">
        <f ca="true">+IF(OFFSET('Sanitation Data'!$E$29,0,10*ROW('Sanitation Data'!E9))="","",OFFSET('Sanitation Data'!$E$29,0,10*ROW('Sanitation Data'!E9)))</f>
        <v/>
      </c>
      <c r="CR15" s="305" t="str">
        <f ca="true">+IF(OFFSET('Sanitation Data'!$E$30,0,10*ROW('Sanitation Data'!E9))="","",OFFSET('Sanitation Data'!$E$30,0,10*ROW('Sanitation Data'!E9)))</f>
        <v/>
      </c>
      <c r="CS15" s="305" t="str">
        <f ca="true">+IF(OFFSET('Sanitation Data'!$E$31,0,10*ROW('Sanitation Data'!E9))="","",OFFSET('Sanitation Data'!$E$31,0,10*ROW('Sanitation Data'!E9)))</f>
        <v/>
      </c>
      <c r="CT15" s="305" t="str">
        <f ca="true">+IF(OFFSET('Sanitation Data'!$E$32,0,10*ROW('Sanitation Data'!E9))="","",OFFSET('Sanitation Data'!$E$32,0,10*ROW('Sanitation Data'!E9)))</f>
        <v/>
      </c>
      <c r="CU15" s="305" t="str">
        <f ca="true">+IF(OFFSET('Sanitation Data'!$F$28,0,10*ROW('Sanitation Data'!F9))="","",OFFSET('Sanitation Data'!$F$28,0,10*ROW('Sanitation Data'!F9)))</f>
        <v/>
      </c>
      <c r="CV15" s="305" t="str">
        <f ca="true">+IF(OFFSET('Sanitation Data'!$F$29,0,10*ROW('Sanitation Data'!F9))="","",OFFSET('Sanitation Data'!$F$29,0,10*ROW('Sanitation Data'!F9)))</f>
        <v/>
      </c>
      <c r="CW15" s="305" t="str">
        <f ca="true">+IF(OFFSET('Sanitation Data'!$F$30,0,10*ROW('Sanitation Data'!F9))="","",OFFSET('Sanitation Data'!$F$30,0,10*ROW('Sanitation Data'!F9)))</f>
        <v/>
      </c>
      <c r="CX15" s="305" t="str">
        <f ca="true">+IF(OFFSET('Sanitation Data'!$F$31,0,10*ROW('Sanitation Data'!F9))="","",OFFSET('Sanitation Data'!$F$31,0,10*ROW('Sanitation Data'!F9)))</f>
        <v/>
      </c>
      <c r="CY15" s="305" t="str">
        <f ca="true">+IF(OFFSET('Sanitation Data'!$F$32,0,10*ROW('Sanitation Data'!F9))="","",OFFSET('Sanitation Data'!$F$32,0,10*ROW('Sanitation Data'!F9)))</f>
        <v/>
      </c>
      <c r="CZ15" s="305" t="str">
        <f ca="true">+IF(OFFSET('Sanitation Data'!$G$28,0,10*ROW('Sanitation Data'!G9))="","",OFFSET('Sanitation Data'!$G$28,0,10*ROW('Sanitation Data'!G9)))</f>
        <v/>
      </c>
      <c r="DA15" s="305" t="str">
        <f ca="true">+IF(OFFSET('Sanitation Data'!$G$29,0,10*ROW('Sanitation Data'!G9))="","",OFFSET('Sanitation Data'!$G$29,0,10*ROW('Sanitation Data'!G9)))</f>
        <v/>
      </c>
      <c r="DB15" s="305" t="str">
        <f ca="true">+IF(OFFSET('Sanitation Data'!$G$30,0,10*ROW('Sanitation Data'!G9))="","",OFFSET('Sanitation Data'!$G$30,0,10*ROW('Sanitation Data'!G9)))</f>
        <v/>
      </c>
      <c r="DC15" s="305" t="str">
        <f ca="true">+IF(OFFSET('Sanitation Data'!$G$31,0,10*ROW('Sanitation Data'!G9))="","",OFFSET('Sanitation Data'!$G$31,0,10*ROW('Sanitation Data'!G9)))</f>
        <v/>
      </c>
      <c r="DD15" s="305" t="str">
        <f ca="true">+IF(OFFSET('Sanitation Data'!$G$32,0,10*ROW('Sanitation Data'!G9))="","",OFFSET('Sanitation Data'!$G$32,0,10*ROW('Sanitation Data'!G9)))</f>
        <v/>
      </c>
      <c r="DE15" s="305" t="str">
        <f ca="true">+IF(OFFSET('Sanitation Data'!$H$28,0,10*ROW('Sanitation Data'!H9))="","",OFFSET('Sanitation Data'!$H$28,0,10*ROW('Sanitation Data'!H9)))</f>
        <v/>
      </c>
      <c r="DF15" s="305" t="str">
        <f ca="true">+IF(OFFSET('Sanitation Data'!$H$29,0,10*ROW('Sanitation Data'!H9))="","",OFFSET('Sanitation Data'!$H$29,0,10*ROW('Sanitation Data'!H9)))</f>
        <v/>
      </c>
      <c r="DG15" s="305" t="str">
        <f ca="true">+IF(OFFSET('Sanitation Data'!$H$30,0,10*ROW('Sanitation Data'!H9))="","",OFFSET('Sanitation Data'!$H$30,0,10*ROW('Sanitation Data'!H9)))</f>
        <v/>
      </c>
      <c r="DH15" s="305" t="str">
        <f ca="true">+IF(OFFSET('Sanitation Data'!$H$31,0,10*ROW('Sanitation Data'!H9))="","",OFFSET('Sanitation Data'!$H$31,0,10*ROW('Sanitation Data'!H9)))</f>
        <v/>
      </c>
      <c r="DI15" s="305" t="str">
        <f ca="true">+IF(OFFSET('Sanitation Data'!$H$32,0,10*ROW('Sanitation Data'!H9))="","",OFFSET('Sanitation Data'!$H$32,0,10*ROW('Sanitation Data'!H9)))</f>
        <v>Yes</v>
      </c>
      <c r="DJ15" s="305" t="str">
        <f ca="true">+IF(OFFSET('Sanitation Data'!$I$28,0,10*ROW('Sanitation Data'!I9))="","",OFFSET('Sanitation Data'!$I$28,0,10*ROW('Sanitation Data'!I9)))</f>
        <v/>
      </c>
      <c r="DK15" s="305" t="str">
        <f ca="true">+IF(OFFSET('Sanitation Data'!$I$29,0,10*ROW('Sanitation Data'!I9))="","",OFFSET('Sanitation Data'!$I$29,0,10*ROW('Sanitation Data'!I9)))</f>
        <v/>
      </c>
      <c r="DL15" s="305" t="str">
        <f ca="true">+IF(OFFSET('Sanitation Data'!$I$30,0,10*ROW('Sanitation Data'!I9))="","",OFFSET('Sanitation Data'!$I$30,0,10*ROW('Sanitation Data'!I9)))</f>
        <v/>
      </c>
      <c r="DM15" s="305" t="str">
        <f ca="true">+IF(OFFSET('Sanitation Data'!$I$31,0,10*ROW('Sanitation Data'!I9))="","",OFFSET('Sanitation Data'!$I$31,0,10*ROW('Sanitation Data'!I9)))</f>
        <v/>
      </c>
      <c r="DN15" s="305" t="str">
        <f ca="true">+IF(OFFSET('Sanitation Data'!$I$32,0,10*ROW('Sanitation Data'!I9))="","",OFFSET('Sanitation Data'!$I$32,0,10*ROW('Sanitation Data'!I9)))</f>
        <v>Yes</v>
      </c>
      <c r="DO15" s="305" t="str">
        <f ca="true">+IF(OFFSET('Hygiene Data'!$D$11,0,10*ROW('Hygiene Data'!D9))="","",OFFSET('Hygiene Data'!$D$11,0,10*ROW('Hygiene Data'!D9)))</f>
        <v/>
      </c>
      <c r="DP15" s="305" t="str">
        <f ca="true">+IF(OFFSET('Hygiene Data'!$D$12,0,10*ROW('Hygiene Data'!D9))="","",OFFSET('Hygiene Data'!$D$12,0,10*ROW('Hygiene Data'!D9)))</f>
        <v>Yes</v>
      </c>
      <c r="DQ15" s="305" t="str">
        <f ca="true">+IF(OFFSET('Hygiene Data'!$D$13,0,10*ROW('Hygiene Data'!D9))="","",OFFSET('Hygiene Data'!$D$13,0,10*ROW('Hygiene Data'!D9)))</f>
        <v/>
      </c>
      <c r="DR15" s="305" t="str">
        <f ca="true">+IF(OFFSET('Hygiene Data'!$E$11,0,10*ROW('Hygiene Data'!E9))="","",OFFSET('Hygiene Data'!$E$11,0,10*ROW('Hygiene Data'!E9)))</f>
        <v/>
      </c>
      <c r="DS15" s="305" t="str">
        <f ca="true">+IF(OFFSET('Hygiene Data'!$E$12,0,10*ROW('Hygiene Data'!E9))="","",OFFSET('Hygiene Data'!$E$12,0,10*ROW('Hygiene Data'!E9)))</f>
        <v/>
      </c>
      <c r="DT15" s="305" t="str">
        <f ca="true">+IF(OFFSET('Hygiene Data'!$E$13,0,10*ROW('Hygiene Data'!E9))="","",OFFSET('Hygiene Data'!$E$13,0,10*ROW('Hygiene Data'!E9)))</f>
        <v/>
      </c>
      <c r="DU15" s="305" t="str">
        <f ca="true">+IF(OFFSET('Hygiene Data'!$F$11,0,10*ROW('Hygiene Data'!F9))="","",OFFSET('Hygiene Data'!$F$11,0,10*ROW('Hygiene Data'!F9)))</f>
        <v/>
      </c>
      <c r="DV15" s="305" t="str">
        <f ca="true">+IF(OFFSET('Hygiene Data'!$F$12,0,10*ROW('Hygiene Data'!F9))="","",OFFSET('Hygiene Data'!$F$12,0,10*ROW('Hygiene Data'!F9)))</f>
        <v/>
      </c>
      <c r="DW15" s="305" t="str">
        <f ca="true">+IF(OFFSET('Hygiene Data'!$F$13,0,10*ROW('Hygiene Data'!F9))="","",OFFSET('Hygiene Data'!$F$13,0,10*ROW('Hygiene Data'!F9)))</f>
        <v/>
      </c>
      <c r="DX15" s="305" t="str">
        <f ca="true">+IF(OFFSET('Hygiene Data'!$G$11,0,10*ROW('Hygiene Data'!G9))="","",OFFSET('Hygiene Data'!$G$11,0,10*ROW('Hygiene Data'!G9)))</f>
        <v/>
      </c>
      <c r="DY15" s="305" t="str">
        <f ca="true">+IF(OFFSET('Hygiene Data'!$G$12,0,10*ROW('Hygiene Data'!G9))="","",OFFSET('Hygiene Data'!$G$12,0,10*ROW('Hygiene Data'!G9)))</f>
        <v/>
      </c>
      <c r="DZ15" s="305" t="str">
        <f ca="true">+IF(OFFSET('Hygiene Data'!$G$13,0,10*ROW('Hygiene Data'!G9))="","",OFFSET('Hygiene Data'!$G$13,0,10*ROW('Hygiene Data'!G9)))</f>
        <v/>
      </c>
      <c r="EA15" s="305" t="str">
        <f ca="true">+IF(OFFSET('Hygiene Data'!$H$11,0,10*ROW('Hygiene Data'!H9))="","",OFFSET('Hygiene Data'!$H$11,0,10*ROW('Hygiene Data'!H9)))</f>
        <v/>
      </c>
      <c r="EB15" s="305" t="str">
        <f ca="true">+IF(OFFSET('Hygiene Data'!$H$12,0,10*ROW('Hygiene Data'!H9))="","",OFFSET('Hygiene Data'!$H$12,0,10*ROW('Hygiene Data'!H9)))</f>
        <v>Yes</v>
      </c>
      <c r="EC15" s="305" t="str">
        <f ca="true">+IF(OFFSET('Hygiene Data'!$H$13,0,10*ROW('Hygiene Data'!H9))="","",OFFSET('Hygiene Data'!$H$13,0,10*ROW('Hygiene Data'!H9)))</f>
        <v/>
      </c>
      <c r="ED15" s="305" t="str">
        <f ca="true">+IF(OFFSET('Hygiene Data'!$I$11,0,10*ROW('Hygiene Data'!I9))="","",OFFSET('Hygiene Data'!$I$11,0,10*ROW('Hygiene Data'!I9)))</f>
        <v/>
      </c>
      <c r="EE15" s="305" t="str">
        <f ca="true">+IF(OFFSET('Hygiene Data'!$I$12,0,10*ROW('Hygiene Data'!I9))="","",OFFSET('Hygiene Data'!$I$12,0,10*ROW('Hygiene Data'!I9)))</f>
        <v>Yes</v>
      </c>
      <c r="EF15" s="305"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PSE_2015_SDG</v>
      </c>
      <c r="B16" s="38" t="str">
        <f ca="true">+IF(OFFSET('Water Data'!$C$2,0,10*ROW('Water Data'!F10))="","",OFFSET('Water Data'!$C$2,0,10*ROW('Water Data'!F10)))</f>
        <v>Admin</v>
      </c>
      <c r="C16" s="361">
        <f t="shared" ca="true" si="0"/>
        <v>2015</v>
      </c>
      <c r="D16" s="99"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9"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9">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98.8</v>
      </c>
      <c r="G16" s="99"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9"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9"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9"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9"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9"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9"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9"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9"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9"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9"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9">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98.3</v>
      </c>
      <c r="S16" s="99"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9"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9">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99.199999999999989</v>
      </c>
      <c r="V16" s="100"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100"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100"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100"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100">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99.3</v>
      </c>
      <c r="AA16" s="100"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100"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100"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100"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100"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100"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100"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100"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100"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100"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100"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100"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100"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100"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100"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100"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100"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100"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100"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100">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99.5</v>
      </c>
      <c r="AU16" s="100"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100"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100"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100"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100">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99.35</v>
      </c>
      <c r="AZ16" s="101"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1">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97.6</v>
      </c>
      <c r="BB16" s="101"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1"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1"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1"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1"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1"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1"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101"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1"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1"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1"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1">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94.8</v>
      </c>
      <c r="BN16" s="101"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1"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1">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99.8</v>
      </c>
      <c r="BQ16" s="101"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5"/>
      <c r="BS16" s="305" t="str">
        <f ca="true">+IF(OFFSET('Water Data'!$D$27,0,10*ROW('Water Data'!D10))="","",OFFSET('Water Data'!$D$27,0,10*ROW('Water Data'!D10)))</f>
        <v/>
      </c>
      <c r="BT16" s="305" t="str">
        <f ca="true">+IF(OFFSET('Water Data'!$D$28,0,10*ROW('Water Data'!D10))="","",OFFSET('Water Data'!$D$28,0,10*ROW('Water Data'!D10)))</f>
        <v/>
      </c>
      <c r="BU16" s="305" t="str">
        <f ca="true">+IF(OFFSET('Water Data'!$D$29,0,10*ROW('Water Data'!D10))="","",OFFSET('Water Data'!$D$29,0,10*ROW('Water Data'!D10)))</f>
        <v>Yes</v>
      </c>
      <c r="BV16" s="305" t="str">
        <f ca="true">+IF(OFFSET('Water Data'!$E$27,0,10*ROW('Water Data'!E10))="","",OFFSET('Water Data'!$E$27,0,10*ROW('Water Data'!E10)))</f>
        <v/>
      </c>
      <c r="BW16" s="305" t="str">
        <f ca="true">+IF(OFFSET('Water Data'!$E$28,0,10*ROW('Water Data'!E10))="","",OFFSET('Water Data'!$E$28,0,10*ROW('Water Data'!E10)))</f>
        <v/>
      </c>
      <c r="BX16" s="305" t="str">
        <f ca="true">+IF(OFFSET('Water Data'!$E$29,0,10*ROW('Water Data'!E10))="","",OFFSET('Water Data'!$E$29,0,10*ROW('Water Data'!E10)))</f>
        <v/>
      </c>
      <c r="BY16" s="305" t="str">
        <f ca="true">+IF(OFFSET('Water Data'!$F$27,0,10*ROW('Water Data'!F10))="","",OFFSET('Water Data'!$F$27,0,10*ROW('Water Data'!F10)))</f>
        <v/>
      </c>
      <c r="BZ16" s="305" t="str">
        <f ca="true">+IF(OFFSET('Water Data'!$F$28,0,10*ROW('Water Data'!F10))="","",OFFSET('Water Data'!$F$28,0,10*ROW('Water Data'!F10)))</f>
        <v/>
      </c>
      <c r="CA16" s="305" t="str">
        <f ca="true">+IF(OFFSET('Water Data'!$F$29,0,10*ROW('Water Data'!F10))="","",OFFSET('Water Data'!$F$29,0,10*ROW('Water Data'!F10)))</f>
        <v/>
      </c>
      <c r="CB16" s="305" t="str">
        <f ca="true">+IF(OFFSET('Water Data'!$G$27,0,10*ROW('Water Data'!G10))="","",OFFSET('Water Data'!$G$27,0,10*ROW('Water Data'!G10)))</f>
        <v/>
      </c>
      <c r="CC16" s="305" t="str">
        <f ca="true">+IF(OFFSET('Water Data'!$G$28,0,10*ROW('Water Data'!G10))="","",OFFSET('Water Data'!$G$28,0,10*ROW('Water Data'!G10)))</f>
        <v/>
      </c>
      <c r="CD16" s="305" t="str">
        <f ca="true">+IF(OFFSET('Water Data'!$G$29,0,10*ROW('Water Data'!G10))="","",OFFSET('Water Data'!$G$29,0,10*ROW('Water Data'!G10)))</f>
        <v/>
      </c>
      <c r="CE16" s="305" t="str">
        <f ca="true">+IF(OFFSET('Water Data'!$H$27,0,10*ROW('Water Data'!H10))="","",OFFSET('Water Data'!$H$27,0,10*ROW('Water Data'!H10)))</f>
        <v/>
      </c>
      <c r="CF16" s="305" t="str">
        <f ca="true">+IF(OFFSET('Water Data'!$H$28,0,10*ROW('Water Data'!H10))="","",OFFSET('Water Data'!$H$28,0,10*ROW('Water Data'!H10)))</f>
        <v/>
      </c>
      <c r="CG16" s="305" t="str">
        <f ca="true">+IF(OFFSET('Water Data'!$H$29,0,10*ROW('Water Data'!H10))="","",OFFSET('Water Data'!$H$29,0,10*ROW('Water Data'!H10)))</f>
        <v>Yes</v>
      </c>
      <c r="CH16" s="305" t="str">
        <f ca="true">+IF(OFFSET('Water Data'!$I$27,0,10*ROW('Water Data'!I10))="","",OFFSET('Water Data'!$I$27,0,10*ROW('Water Data'!I10)))</f>
        <v/>
      </c>
      <c r="CI16" s="305" t="str">
        <f ca="true">+IF(OFFSET('Water Data'!$I$28,0,10*ROW('Water Data'!I10))="","",OFFSET('Water Data'!$I$28,0,10*ROW('Water Data'!I10)))</f>
        <v/>
      </c>
      <c r="CJ16" s="305" t="str">
        <f ca="true">+IF(OFFSET('Water Data'!$I$29,0,10*ROW('Water Data'!I10))="","",OFFSET('Water Data'!$I$29,0,10*ROW('Water Data'!I10)))</f>
        <v>Yes</v>
      </c>
      <c r="CK16" s="305" t="str">
        <f ca="true">+IF(OFFSET('Sanitation Data'!$D$28,0,10*ROW('Sanitation Data'!D10))="","",OFFSET('Sanitation Data'!$D$28,0,10*ROW('Sanitation Data'!D10)))</f>
        <v/>
      </c>
      <c r="CL16" s="305" t="str">
        <f ca="true">+IF(OFFSET('Sanitation Data'!$D$29,0,10*ROW('Sanitation Data'!D10))="","",OFFSET('Sanitation Data'!$D$29,0,10*ROW('Sanitation Data'!D10)))</f>
        <v/>
      </c>
      <c r="CM16" s="305" t="str">
        <f ca="true">+IF(OFFSET('Sanitation Data'!$D$30,0,10*ROW('Sanitation Data'!D10))="","",OFFSET('Sanitation Data'!$D$30,0,10*ROW('Sanitation Data'!D10)))</f>
        <v/>
      </c>
      <c r="CN16" s="305" t="str">
        <f ca="true">+IF(OFFSET('Sanitation Data'!$D$31,0,10*ROW('Sanitation Data'!D10))="","",OFFSET('Sanitation Data'!$D$31,0,10*ROW('Sanitation Data'!D10)))</f>
        <v/>
      </c>
      <c r="CO16" s="305" t="str">
        <f ca="true">+IF(OFFSET('Sanitation Data'!$D$32,0,10*ROW('Sanitation Data'!D10))="","",OFFSET('Sanitation Data'!$D$32,0,10*ROW('Sanitation Data'!D10)))</f>
        <v>Yes</v>
      </c>
      <c r="CP16" s="305" t="str">
        <f ca="true">+IF(OFFSET('Sanitation Data'!$E$28,0,10*ROW('Sanitation Data'!E10))="","",OFFSET('Sanitation Data'!$E$28,0,10*ROW('Sanitation Data'!E10)))</f>
        <v/>
      </c>
      <c r="CQ16" s="305" t="str">
        <f ca="true">+IF(OFFSET('Sanitation Data'!$E$29,0,10*ROW('Sanitation Data'!E10))="","",OFFSET('Sanitation Data'!$E$29,0,10*ROW('Sanitation Data'!E10)))</f>
        <v/>
      </c>
      <c r="CR16" s="305" t="str">
        <f ca="true">+IF(OFFSET('Sanitation Data'!$E$30,0,10*ROW('Sanitation Data'!E10))="","",OFFSET('Sanitation Data'!$E$30,0,10*ROW('Sanitation Data'!E10)))</f>
        <v/>
      </c>
      <c r="CS16" s="305" t="str">
        <f ca="true">+IF(OFFSET('Sanitation Data'!$E$31,0,10*ROW('Sanitation Data'!E10))="","",OFFSET('Sanitation Data'!$E$31,0,10*ROW('Sanitation Data'!E10)))</f>
        <v/>
      </c>
      <c r="CT16" s="305" t="str">
        <f ca="true">+IF(OFFSET('Sanitation Data'!$E$32,0,10*ROW('Sanitation Data'!E10))="","",OFFSET('Sanitation Data'!$E$32,0,10*ROW('Sanitation Data'!E10)))</f>
        <v/>
      </c>
      <c r="CU16" s="305" t="str">
        <f ca="true">+IF(OFFSET('Sanitation Data'!$F$28,0,10*ROW('Sanitation Data'!F10))="","",OFFSET('Sanitation Data'!$F$28,0,10*ROW('Sanitation Data'!F10)))</f>
        <v/>
      </c>
      <c r="CV16" s="305" t="str">
        <f ca="true">+IF(OFFSET('Sanitation Data'!$F$29,0,10*ROW('Sanitation Data'!F10))="","",OFFSET('Sanitation Data'!$F$29,0,10*ROW('Sanitation Data'!F10)))</f>
        <v/>
      </c>
      <c r="CW16" s="305" t="str">
        <f ca="true">+IF(OFFSET('Sanitation Data'!$F$30,0,10*ROW('Sanitation Data'!F10))="","",OFFSET('Sanitation Data'!$F$30,0,10*ROW('Sanitation Data'!F10)))</f>
        <v/>
      </c>
      <c r="CX16" s="305" t="str">
        <f ca="true">+IF(OFFSET('Sanitation Data'!$F$31,0,10*ROW('Sanitation Data'!F10))="","",OFFSET('Sanitation Data'!$F$31,0,10*ROW('Sanitation Data'!F10)))</f>
        <v/>
      </c>
      <c r="CY16" s="305" t="str">
        <f ca="true">+IF(OFFSET('Sanitation Data'!$F$32,0,10*ROW('Sanitation Data'!F10))="","",OFFSET('Sanitation Data'!$F$32,0,10*ROW('Sanitation Data'!F10)))</f>
        <v/>
      </c>
      <c r="CZ16" s="305" t="str">
        <f ca="true">+IF(OFFSET('Sanitation Data'!$G$28,0,10*ROW('Sanitation Data'!G10))="","",OFFSET('Sanitation Data'!$G$28,0,10*ROW('Sanitation Data'!G10)))</f>
        <v/>
      </c>
      <c r="DA16" s="305" t="str">
        <f ca="true">+IF(OFFSET('Sanitation Data'!$G$29,0,10*ROW('Sanitation Data'!G10))="","",OFFSET('Sanitation Data'!$G$29,0,10*ROW('Sanitation Data'!G10)))</f>
        <v/>
      </c>
      <c r="DB16" s="305" t="str">
        <f ca="true">+IF(OFFSET('Sanitation Data'!$G$30,0,10*ROW('Sanitation Data'!G10))="","",OFFSET('Sanitation Data'!$G$30,0,10*ROW('Sanitation Data'!G10)))</f>
        <v/>
      </c>
      <c r="DC16" s="305" t="str">
        <f ca="true">+IF(OFFSET('Sanitation Data'!$G$31,0,10*ROW('Sanitation Data'!G10))="","",OFFSET('Sanitation Data'!$G$31,0,10*ROW('Sanitation Data'!G10)))</f>
        <v/>
      </c>
      <c r="DD16" s="305" t="str">
        <f ca="true">+IF(OFFSET('Sanitation Data'!$G$32,0,10*ROW('Sanitation Data'!G10))="","",OFFSET('Sanitation Data'!$G$32,0,10*ROW('Sanitation Data'!G10)))</f>
        <v/>
      </c>
      <c r="DE16" s="305" t="str">
        <f ca="true">+IF(OFFSET('Sanitation Data'!$H$28,0,10*ROW('Sanitation Data'!H10))="","",OFFSET('Sanitation Data'!$H$28,0,10*ROW('Sanitation Data'!H10)))</f>
        <v/>
      </c>
      <c r="DF16" s="305" t="str">
        <f ca="true">+IF(OFFSET('Sanitation Data'!$H$29,0,10*ROW('Sanitation Data'!H10))="","",OFFSET('Sanitation Data'!$H$29,0,10*ROW('Sanitation Data'!H10)))</f>
        <v/>
      </c>
      <c r="DG16" s="305" t="str">
        <f ca="true">+IF(OFFSET('Sanitation Data'!$H$30,0,10*ROW('Sanitation Data'!H10))="","",OFFSET('Sanitation Data'!$H$30,0,10*ROW('Sanitation Data'!H10)))</f>
        <v/>
      </c>
      <c r="DH16" s="305" t="str">
        <f ca="true">+IF(OFFSET('Sanitation Data'!$H$31,0,10*ROW('Sanitation Data'!H10))="","",OFFSET('Sanitation Data'!$H$31,0,10*ROW('Sanitation Data'!H10)))</f>
        <v/>
      </c>
      <c r="DI16" s="305" t="str">
        <f ca="true">+IF(OFFSET('Sanitation Data'!$H$32,0,10*ROW('Sanitation Data'!H10))="","",OFFSET('Sanitation Data'!$H$32,0,10*ROW('Sanitation Data'!H10)))</f>
        <v>Yes</v>
      </c>
      <c r="DJ16" s="305" t="str">
        <f ca="true">+IF(OFFSET('Sanitation Data'!$I$28,0,10*ROW('Sanitation Data'!I10))="","",OFFSET('Sanitation Data'!$I$28,0,10*ROW('Sanitation Data'!I10)))</f>
        <v/>
      </c>
      <c r="DK16" s="305" t="str">
        <f ca="true">+IF(OFFSET('Sanitation Data'!$I$29,0,10*ROW('Sanitation Data'!I10))="","",OFFSET('Sanitation Data'!$I$29,0,10*ROW('Sanitation Data'!I10)))</f>
        <v/>
      </c>
      <c r="DL16" s="305" t="str">
        <f ca="true">+IF(OFFSET('Sanitation Data'!$I$30,0,10*ROW('Sanitation Data'!I10))="","",OFFSET('Sanitation Data'!$I$30,0,10*ROW('Sanitation Data'!I10)))</f>
        <v/>
      </c>
      <c r="DM16" s="305" t="str">
        <f ca="true">+IF(OFFSET('Sanitation Data'!$I$31,0,10*ROW('Sanitation Data'!I10))="","",OFFSET('Sanitation Data'!$I$31,0,10*ROW('Sanitation Data'!I10)))</f>
        <v/>
      </c>
      <c r="DN16" s="305" t="str">
        <f ca="true">+IF(OFFSET('Sanitation Data'!$I$32,0,10*ROW('Sanitation Data'!I10))="","",OFFSET('Sanitation Data'!$I$32,0,10*ROW('Sanitation Data'!I10)))</f>
        <v>Yes</v>
      </c>
      <c r="DO16" s="305" t="str">
        <f ca="true">+IF(OFFSET('Hygiene Data'!$D$11,0,10*ROW('Hygiene Data'!D10))="","",OFFSET('Hygiene Data'!$D$11,0,10*ROW('Hygiene Data'!D10)))</f>
        <v/>
      </c>
      <c r="DP16" s="305" t="str">
        <f ca="true">+IF(OFFSET('Hygiene Data'!$D$12,0,10*ROW('Hygiene Data'!D10))="","",OFFSET('Hygiene Data'!$D$12,0,10*ROW('Hygiene Data'!D10)))</f>
        <v>Yes</v>
      </c>
      <c r="DQ16" s="305" t="str">
        <f ca="true">+IF(OFFSET('Hygiene Data'!$D$13,0,10*ROW('Hygiene Data'!D10))="","",OFFSET('Hygiene Data'!$D$13,0,10*ROW('Hygiene Data'!D10)))</f>
        <v/>
      </c>
      <c r="DR16" s="305" t="str">
        <f ca="true">+IF(OFFSET('Hygiene Data'!$E$11,0,10*ROW('Hygiene Data'!E10))="","",OFFSET('Hygiene Data'!$E$11,0,10*ROW('Hygiene Data'!E10)))</f>
        <v/>
      </c>
      <c r="DS16" s="305" t="str">
        <f ca="true">+IF(OFFSET('Hygiene Data'!$E$12,0,10*ROW('Hygiene Data'!E10))="","",OFFSET('Hygiene Data'!$E$12,0,10*ROW('Hygiene Data'!E10)))</f>
        <v/>
      </c>
      <c r="DT16" s="305" t="str">
        <f ca="true">+IF(OFFSET('Hygiene Data'!$E$13,0,10*ROW('Hygiene Data'!E10))="","",OFFSET('Hygiene Data'!$E$13,0,10*ROW('Hygiene Data'!E10)))</f>
        <v/>
      </c>
      <c r="DU16" s="305" t="str">
        <f ca="true">+IF(OFFSET('Hygiene Data'!$F$11,0,10*ROW('Hygiene Data'!F10))="","",OFFSET('Hygiene Data'!$F$11,0,10*ROW('Hygiene Data'!F10)))</f>
        <v/>
      </c>
      <c r="DV16" s="305" t="str">
        <f ca="true">+IF(OFFSET('Hygiene Data'!$F$12,0,10*ROW('Hygiene Data'!F10))="","",OFFSET('Hygiene Data'!$F$12,0,10*ROW('Hygiene Data'!F10)))</f>
        <v/>
      </c>
      <c r="DW16" s="305" t="str">
        <f ca="true">+IF(OFFSET('Hygiene Data'!$F$13,0,10*ROW('Hygiene Data'!F10))="","",OFFSET('Hygiene Data'!$F$13,0,10*ROW('Hygiene Data'!F10)))</f>
        <v/>
      </c>
      <c r="DX16" s="305" t="str">
        <f ca="true">+IF(OFFSET('Hygiene Data'!$G$11,0,10*ROW('Hygiene Data'!G10))="","",OFFSET('Hygiene Data'!$G$11,0,10*ROW('Hygiene Data'!G10)))</f>
        <v/>
      </c>
      <c r="DY16" s="305" t="str">
        <f ca="true">+IF(OFFSET('Hygiene Data'!$G$12,0,10*ROW('Hygiene Data'!G10))="","",OFFSET('Hygiene Data'!$G$12,0,10*ROW('Hygiene Data'!G10)))</f>
        <v/>
      </c>
      <c r="DZ16" s="305" t="str">
        <f ca="true">+IF(OFFSET('Hygiene Data'!$G$13,0,10*ROW('Hygiene Data'!G10))="","",OFFSET('Hygiene Data'!$G$13,0,10*ROW('Hygiene Data'!G10)))</f>
        <v/>
      </c>
      <c r="EA16" s="305" t="str">
        <f ca="true">+IF(OFFSET('Hygiene Data'!$H$11,0,10*ROW('Hygiene Data'!H10))="","",OFFSET('Hygiene Data'!$H$11,0,10*ROW('Hygiene Data'!H10)))</f>
        <v/>
      </c>
      <c r="EB16" s="305" t="str">
        <f ca="true">+IF(OFFSET('Hygiene Data'!$H$12,0,10*ROW('Hygiene Data'!H10))="","",OFFSET('Hygiene Data'!$H$12,0,10*ROW('Hygiene Data'!H10)))</f>
        <v>Yes</v>
      </c>
      <c r="EC16" s="305" t="str">
        <f ca="true">+IF(OFFSET('Hygiene Data'!$H$13,0,10*ROW('Hygiene Data'!H10))="","",OFFSET('Hygiene Data'!$H$13,0,10*ROW('Hygiene Data'!H10)))</f>
        <v/>
      </c>
      <c r="ED16" s="305" t="str">
        <f ca="true">+IF(OFFSET('Hygiene Data'!$I$11,0,10*ROW('Hygiene Data'!I10))="","",OFFSET('Hygiene Data'!$I$11,0,10*ROW('Hygiene Data'!I10)))</f>
        <v/>
      </c>
      <c r="EE16" s="305" t="str">
        <f ca="true">+IF(OFFSET('Hygiene Data'!$I$12,0,10*ROW('Hygiene Data'!I10))="","",OFFSET('Hygiene Data'!$I$12,0,10*ROW('Hygiene Data'!I10)))</f>
        <v>Yes</v>
      </c>
      <c r="EF16" s="305"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PSE_2015_KAP</v>
      </c>
      <c r="B17" s="38" t="str">
        <f ca="true">+IF(OFFSET('Water Data'!$C$2,0,10*ROW('Water Data'!F11))="","",OFFSET('Water Data'!$C$2,0,10*ROW('Water Data'!F11)))</f>
        <v>Survey</v>
      </c>
      <c r="C17" s="361">
        <f t="shared" ca="true" si="0"/>
        <v>2015</v>
      </c>
      <c r="D17" s="99">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9">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97.93</v>
      </c>
      <c r="F17" s="99">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82.524271844660191</v>
      </c>
      <c r="G17" s="99">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100</v>
      </c>
      <c r="H17" s="99">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97.554999999999993</v>
      </c>
      <c r="I17" s="99">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82.019704433497537</v>
      </c>
      <c r="J17" s="99">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100</v>
      </c>
      <c r="K17" s="99">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98.759999999999991</v>
      </c>
      <c r="L17" s="99">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84.825870646766163</v>
      </c>
      <c r="M17" s="99"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9"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9"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9">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9">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97.9</v>
      </c>
      <c r="R17" s="99">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80.608365019011401</v>
      </c>
      <c r="S17" s="99">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9">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97.655000000000001</v>
      </c>
      <c r="U17" s="99">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85.90604026845638</v>
      </c>
      <c r="V17" s="100">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100">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100"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100"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100">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80.582524271844662</v>
      </c>
      <c r="AA17" s="100">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100</v>
      </c>
      <c r="AB17" s="100">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100</v>
      </c>
      <c r="AC17" s="100"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100"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100">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78.571428571428569</v>
      </c>
      <c r="AF17" s="100">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100</v>
      </c>
      <c r="AG17" s="100">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100.01</v>
      </c>
      <c r="AH17" s="100"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100"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100">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82.835820895522389</v>
      </c>
      <c r="AK17" s="100"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100"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100"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100"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100"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100">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100">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100</v>
      </c>
      <c r="AR17" s="100"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100"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100">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77.566539923954366</v>
      </c>
      <c r="AU17" s="100">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100">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99.999999999999986</v>
      </c>
      <c r="AW17" s="100"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100"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100">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86.241610738255034</v>
      </c>
      <c r="AZ17" s="101">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99.76</v>
      </c>
      <c r="BA17" s="101">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94.17</v>
      </c>
      <c r="BB17" s="101">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25.728155339805824</v>
      </c>
      <c r="BC17" s="101">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100</v>
      </c>
      <c r="BD17" s="101">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92.610837438423644</v>
      </c>
      <c r="BE17" s="101">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16.748768472906402</v>
      </c>
      <c r="BF17" s="101">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99.5</v>
      </c>
      <c r="BG17" s="101">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97.014925373134332</v>
      </c>
      <c r="BH17" s="101">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30.845771144278604</v>
      </c>
      <c r="BI17" s="101"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1"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1"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1">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99.619771863117862</v>
      </c>
      <c r="BM17" s="101">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92.4</v>
      </c>
      <c r="BN17" s="101">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22.053231939163499</v>
      </c>
      <c r="BO17" s="101">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100</v>
      </c>
      <c r="BP17" s="101">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87.31</v>
      </c>
      <c r="BQ17" s="101">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28.859060402684566</v>
      </c>
      <c r="BR17" s="305"/>
      <c r="BS17" s="305" t="str">
        <f ca="true">+IF(OFFSET('Water Data'!$D$27,0,10*ROW('Water Data'!D11))="","",OFFSET('Water Data'!$D$27,0,10*ROW('Water Data'!D11)))</f>
        <v>Yes</v>
      </c>
      <c r="BT17" s="305" t="str">
        <f ca="true">+IF(OFFSET('Water Data'!$D$28,0,10*ROW('Water Data'!D11))="","",OFFSET('Water Data'!$D$28,0,10*ROW('Water Data'!D11)))</f>
        <v>Yes</v>
      </c>
      <c r="BU17" s="305" t="str">
        <f ca="true">+IF(OFFSET('Water Data'!$D$29,0,10*ROW('Water Data'!D11))="","",OFFSET('Water Data'!$D$29,0,10*ROW('Water Data'!D11)))</f>
        <v>Yes</v>
      </c>
      <c r="BV17" s="305" t="str">
        <f ca="true">+IF(OFFSET('Water Data'!$E$27,0,10*ROW('Water Data'!E11))="","",OFFSET('Water Data'!$E$27,0,10*ROW('Water Data'!E11)))</f>
        <v>Yes</v>
      </c>
      <c r="BW17" s="305" t="str">
        <f ca="true">+IF(OFFSET('Water Data'!$E$28,0,10*ROW('Water Data'!E11))="","",OFFSET('Water Data'!$E$28,0,10*ROW('Water Data'!E11)))</f>
        <v>Yes</v>
      </c>
      <c r="BX17" s="305" t="str">
        <f ca="true">+IF(OFFSET('Water Data'!$E$29,0,10*ROW('Water Data'!E11))="","",OFFSET('Water Data'!$E$29,0,10*ROW('Water Data'!E11)))</f>
        <v>Yes</v>
      </c>
      <c r="BY17" s="305" t="str">
        <f ca="true">+IF(OFFSET('Water Data'!$F$27,0,10*ROW('Water Data'!F11))="","",OFFSET('Water Data'!$F$27,0,10*ROW('Water Data'!F11)))</f>
        <v>Yes</v>
      </c>
      <c r="BZ17" s="305" t="str">
        <f ca="true">+IF(OFFSET('Water Data'!$F$28,0,10*ROW('Water Data'!F11))="","",OFFSET('Water Data'!$F$28,0,10*ROW('Water Data'!F11)))</f>
        <v>Yes</v>
      </c>
      <c r="CA17" s="305" t="str">
        <f ca="true">+IF(OFFSET('Water Data'!$F$29,0,10*ROW('Water Data'!F11))="","",OFFSET('Water Data'!$F$29,0,10*ROW('Water Data'!F11)))</f>
        <v>Yes</v>
      </c>
      <c r="CB17" s="305" t="str">
        <f ca="true">+IF(OFFSET('Water Data'!$G$27,0,10*ROW('Water Data'!G11))="","",OFFSET('Water Data'!$G$27,0,10*ROW('Water Data'!G11)))</f>
        <v/>
      </c>
      <c r="CC17" s="305" t="str">
        <f ca="true">+IF(OFFSET('Water Data'!$G$28,0,10*ROW('Water Data'!G11))="","",OFFSET('Water Data'!$G$28,0,10*ROW('Water Data'!G11)))</f>
        <v/>
      </c>
      <c r="CD17" s="305" t="str">
        <f ca="true">+IF(OFFSET('Water Data'!$G$29,0,10*ROW('Water Data'!G11))="","",OFFSET('Water Data'!$G$29,0,10*ROW('Water Data'!G11)))</f>
        <v/>
      </c>
      <c r="CE17" s="305" t="str">
        <f ca="true">+IF(OFFSET('Water Data'!$H$27,0,10*ROW('Water Data'!H11))="","",OFFSET('Water Data'!$H$27,0,10*ROW('Water Data'!H11)))</f>
        <v>Yes</v>
      </c>
      <c r="CF17" s="305" t="str">
        <f ca="true">+IF(OFFSET('Water Data'!$H$28,0,10*ROW('Water Data'!H11))="","",OFFSET('Water Data'!$H$28,0,10*ROW('Water Data'!H11)))</f>
        <v>Yes</v>
      </c>
      <c r="CG17" s="305" t="str">
        <f ca="true">+IF(OFFSET('Water Data'!$H$29,0,10*ROW('Water Data'!H11))="","",OFFSET('Water Data'!$H$29,0,10*ROW('Water Data'!H11)))</f>
        <v>Yes</v>
      </c>
      <c r="CH17" s="305" t="str">
        <f ca="true">+IF(OFFSET('Water Data'!$I$27,0,10*ROW('Water Data'!I11))="","",OFFSET('Water Data'!$I$27,0,10*ROW('Water Data'!I11)))</f>
        <v>Yes</v>
      </c>
      <c r="CI17" s="305" t="str">
        <f ca="true">+IF(OFFSET('Water Data'!$I$28,0,10*ROW('Water Data'!I11))="","",OFFSET('Water Data'!$I$28,0,10*ROW('Water Data'!I11)))</f>
        <v>Yes</v>
      </c>
      <c r="CJ17" s="305" t="str">
        <f ca="true">+IF(OFFSET('Water Data'!$I$29,0,10*ROW('Water Data'!I11))="","",OFFSET('Water Data'!$I$29,0,10*ROW('Water Data'!I11)))</f>
        <v>Yes</v>
      </c>
      <c r="CK17" s="305" t="str">
        <f ca="true">+IF(OFFSET('Sanitation Data'!$D$28,0,10*ROW('Sanitation Data'!D11))="","",OFFSET('Sanitation Data'!$D$28,0,10*ROW('Sanitation Data'!D11)))</f>
        <v>Yes</v>
      </c>
      <c r="CL17" s="305" t="str">
        <f ca="true">+IF(OFFSET('Sanitation Data'!$D$29,0,10*ROW('Sanitation Data'!D11))="","",OFFSET('Sanitation Data'!$D$29,0,10*ROW('Sanitation Data'!D11)))</f>
        <v>Yes</v>
      </c>
      <c r="CM17" s="305" t="str">
        <f ca="true">+IF(OFFSET('Sanitation Data'!$D$30,0,10*ROW('Sanitation Data'!D11))="","",OFFSET('Sanitation Data'!$D$30,0,10*ROW('Sanitation Data'!D11)))</f>
        <v/>
      </c>
      <c r="CN17" s="305" t="str">
        <f ca="true">+IF(OFFSET('Sanitation Data'!$D$31,0,10*ROW('Sanitation Data'!D11))="","",OFFSET('Sanitation Data'!$D$31,0,10*ROW('Sanitation Data'!D11)))</f>
        <v/>
      </c>
      <c r="CO17" s="305" t="str">
        <f ca="true">+IF(OFFSET('Sanitation Data'!$D$32,0,10*ROW('Sanitation Data'!D11))="","",OFFSET('Sanitation Data'!$D$32,0,10*ROW('Sanitation Data'!D11)))</f>
        <v>Yes</v>
      </c>
      <c r="CP17" s="305" t="str">
        <f ca="true">+IF(OFFSET('Sanitation Data'!$E$28,0,10*ROW('Sanitation Data'!E11))="","",OFFSET('Sanitation Data'!$E$28,0,10*ROW('Sanitation Data'!E11)))</f>
        <v>Yes</v>
      </c>
      <c r="CQ17" s="305" t="str">
        <f ca="true">+IF(OFFSET('Sanitation Data'!$E$29,0,10*ROW('Sanitation Data'!E11))="","",OFFSET('Sanitation Data'!$E$29,0,10*ROW('Sanitation Data'!E11)))</f>
        <v>Yes</v>
      </c>
      <c r="CR17" s="305" t="str">
        <f ca="true">+IF(OFFSET('Sanitation Data'!$E$30,0,10*ROW('Sanitation Data'!E11))="","",OFFSET('Sanitation Data'!$E$30,0,10*ROW('Sanitation Data'!E11)))</f>
        <v/>
      </c>
      <c r="CS17" s="305" t="str">
        <f ca="true">+IF(OFFSET('Sanitation Data'!$E$31,0,10*ROW('Sanitation Data'!E11))="","",OFFSET('Sanitation Data'!$E$31,0,10*ROW('Sanitation Data'!E11)))</f>
        <v/>
      </c>
      <c r="CT17" s="305" t="str">
        <f ca="true">+IF(OFFSET('Sanitation Data'!$E$32,0,10*ROW('Sanitation Data'!E11))="","",OFFSET('Sanitation Data'!$E$32,0,10*ROW('Sanitation Data'!E11)))</f>
        <v>Yes</v>
      </c>
      <c r="CU17" s="305" t="str">
        <f ca="true">+IF(OFFSET('Sanitation Data'!$F$28,0,10*ROW('Sanitation Data'!F11))="","",OFFSET('Sanitation Data'!$F$28,0,10*ROW('Sanitation Data'!F11)))</f>
        <v>Yes</v>
      </c>
      <c r="CV17" s="305" t="str">
        <f ca="true">+IF(OFFSET('Sanitation Data'!$F$29,0,10*ROW('Sanitation Data'!F11))="","",OFFSET('Sanitation Data'!$F$29,0,10*ROW('Sanitation Data'!F11)))</f>
        <v>Yes</v>
      </c>
      <c r="CW17" s="305" t="str">
        <f ca="true">+IF(OFFSET('Sanitation Data'!$F$30,0,10*ROW('Sanitation Data'!F11))="","",OFFSET('Sanitation Data'!$F$30,0,10*ROW('Sanitation Data'!F11)))</f>
        <v/>
      </c>
      <c r="CX17" s="305" t="str">
        <f ca="true">+IF(OFFSET('Sanitation Data'!$F$31,0,10*ROW('Sanitation Data'!F11))="","",OFFSET('Sanitation Data'!$F$31,0,10*ROW('Sanitation Data'!F11)))</f>
        <v/>
      </c>
      <c r="CY17" s="305" t="str">
        <f ca="true">+IF(OFFSET('Sanitation Data'!$F$32,0,10*ROW('Sanitation Data'!F11))="","",OFFSET('Sanitation Data'!$F$32,0,10*ROW('Sanitation Data'!F11)))</f>
        <v>Yes</v>
      </c>
      <c r="CZ17" s="305" t="str">
        <f ca="true">+IF(OFFSET('Sanitation Data'!$G$28,0,10*ROW('Sanitation Data'!G11))="","",OFFSET('Sanitation Data'!$G$28,0,10*ROW('Sanitation Data'!G11)))</f>
        <v/>
      </c>
      <c r="DA17" s="305" t="str">
        <f ca="true">+IF(OFFSET('Sanitation Data'!$G$29,0,10*ROW('Sanitation Data'!G11))="","",OFFSET('Sanitation Data'!$G$29,0,10*ROW('Sanitation Data'!G11)))</f>
        <v/>
      </c>
      <c r="DB17" s="305" t="str">
        <f ca="true">+IF(OFFSET('Sanitation Data'!$G$30,0,10*ROW('Sanitation Data'!G11))="","",OFFSET('Sanitation Data'!$G$30,0,10*ROW('Sanitation Data'!G11)))</f>
        <v/>
      </c>
      <c r="DC17" s="305" t="str">
        <f ca="true">+IF(OFFSET('Sanitation Data'!$G$31,0,10*ROW('Sanitation Data'!G11))="","",OFFSET('Sanitation Data'!$G$31,0,10*ROW('Sanitation Data'!G11)))</f>
        <v/>
      </c>
      <c r="DD17" s="305" t="str">
        <f ca="true">+IF(OFFSET('Sanitation Data'!$G$32,0,10*ROW('Sanitation Data'!G11))="","",OFFSET('Sanitation Data'!$G$32,0,10*ROW('Sanitation Data'!G11)))</f>
        <v/>
      </c>
      <c r="DE17" s="305" t="str">
        <f ca="true">+IF(OFFSET('Sanitation Data'!$H$28,0,10*ROW('Sanitation Data'!H11))="","",OFFSET('Sanitation Data'!$H$28,0,10*ROW('Sanitation Data'!H11)))</f>
        <v>Yes</v>
      </c>
      <c r="DF17" s="305" t="str">
        <f ca="true">+IF(OFFSET('Sanitation Data'!$H$29,0,10*ROW('Sanitation Data'!H11))="","",OFFSET('Sanitation Data'!$H$29,0,10*ROW('Sanitation Data'!H11)))</f>
        <v>Yes</v>
      </c>
      <c r="DG17" s="305" t="str">
        <f ca="true">+IF(OFFSET('Sanitation Data'!$H$30,0,10*ROW('Sanitation Data'!H11))="","",OFFSET('Sanitation Data'!$H$30,0,10*ROW('Sanitation Data'!H11)))</f>
        <v/>
      </c>
      <c r="DH17" s="305" t="str">
        <f ca="true">+IF(OFFSET('Sanitation Data'!$H$31,0,10*ROW('Sanitation Data'!H11))="","",OFFSET('Sanitation Data'!$H$31,0,10*ROW('Sanitation Data'!H11)))</f>
        <v/>
      </c>
      <c r="DI17" s="305" t="str">
        <f ca="true">+IF(OFFSET('Sanitation Data'!$H$32,0,10*ROW('Sanitation Data'!H11))="","",OFFSET('Sanitation Data'!$H$32,0,10*ROW('Sanitation Data'!H11)))</f>
        <v>Yes</v>
      </c>
      <c r="DJ17" s="305" t="str">
        <f ca="true">+IF(OFFSET('Sanitation Data'!$I$28,0,10*ROW('Sanitation Data'!I11))="","",OFFSET('Sanitation Data'!$I$28,0,10*ROW('Sanitation Data'!I11)))</f>
        <v>Yes</v>
      </c>
      <c r="DK17" s="305" t="str">
        <f ca="true">+IF(OFFSET('Sanitation Data'!$I$29,0,10*ROW('Sanitation Data'!I11))="","",OFFSET('Sanitation Data'!$I$29,0,10*ROW('Sanitation Data'!I11)))</f>
        <v>Yes</v>
      </c>
      <c r="DL17" s="305" t="str">
        <f ca="true">+IF(OFFSET('Sanitation Data'!$I$30,0,10*ROW('Sanitation Data'!I11))="","",OFFSET('Sanitation Data'!$I$30,0,10*ROW('Sanitation Data'!I11)))</f>
        <v/>
      </c>
      <c r="DM17" s="305" t="str">
        <f ca="true">+IF(OFFSET('Sanitation Data'!$I$31,0,10*ROW('Sanitation Data'!I11))="","",OFFSET('Sanitation Data'!$I$31,0,10*ROW('Sanitation Data'!I11)))</f>
        <v/>
      </c>
      <c r="DN17" s="305" t="str">
        <f ca="true">+IF(OFFSET('Sanitation Data'!$I$32,0,10*ROW('Sanitation Data'!I11))="","",OFFSET('Sanitation Data'!$I$32,0,10*ROW('Sanitation Data'!I11)))</f>
        <v>Yes</v>
      </c>
      <c r="DO17" s="305" t="str">
        <f ca="true">+IF(OFFSET('Hygiene Data'!$D$11,0,10*ROW('Hygiene Data'!D11))="","",OFFSET('Hygiene Data'!$D$11,0,10*ROW('Hygiene Data'!D11)))</f>
        <v>Yes</v>
      </c>
      <c r="DP17" s="305" t="str">
        <f ca="true">+IF(OFFSET('Hygiene Data'!$D$12,0,10*ROW('Hygiene Data'!D11))="","",OFFSET('Hygiene Data'!$D$12,0,10*ROW('Hygiene Data'!D11)))</f>
        <v>Yes</v>
      </c>
      <c r="DQ17" s="305" t="str">
        <f ca="true">+IF(OFFSET('Hygiene Data'!$D$13,0,10*ROW('Hygiene Data'!D11))="","",OFFSET('Hygiene Data'!$D$13,0,10*ROW('Hygiene Data'!D11)))</f>
        <v>Yes</v>
      </c>
      <c r="DR17" s="305" t="str">
        <f ca="true">+IF(OFFSET('Hygiene Data'!$E$11,0,10*ROW('Hygiene Data'!E11))="","",OFFSET('Hygiene Data'!$E$11,0,10*ROW('Hygiene Data'!E11)))</f>
        <v>Yes</v>
      </c>
      <c r="DS17" s="305" t="str">
        <f ca="true">+IF(OFFSET('Hygiene Data'!$E$12,0,10*ROW('Hygiene Data'!E11))="","",OFFSET('Hygiene Data'!$E$12,0,10*ROW('Hygiene Data'!E11)))</f>
        <v>Yes</v>
      </c>
      <c r="DT17" s="305" t="str">
        <f ca="true">+IF(OFFSET('Hygiene Data'!$E$13,0,10*ROW('Hygiene Data'!E11))="","",OFFSET('Hygiene Data'!$E$13,0,10*ROW('Hygiene Data'!E11)))</f>
        <v>Yes</v>
      </c>
      <c r="DU17" s="305" t="str">
        <f ca="true">+IF(OFFSET('Hygiene Data'!$F$11,0,10*ROW('Hygiene Data'!F11))="","",OFFSET('Hygiene Data'!$F$11,0,10*ROW('Hygiene Data'!F11)))</f>
        <v>Yes</v>
      </c>
      <c r="DV17" s="305" t="str">
        <f ca="true">+IF(OFFSET('Hygiene Data'!$F$12,0,10*ROW('Hygiene Data'!F11))="","",OFFSET('Hygiene Data'!$F$12,0,10*ROW('Hygiene Data'!F11)))</f>
        <v>Yes</v>
      </c>
      <c r="DW17" s="305" t="str">
        <f ca="true">+IF(OFFSET('Hygiene Data'!$F$13,0,10*ROW('Hygiene Data'!F11))="","",OFFSET('Hygiene Data'!$F$13,0,10*ROW('Hygiene Data'!F11)))</f>
        <v>Yes</v>
      </c>
      <c r="DX17" s="305" t="str">
        <f ca="true">+IF(OFFSET('Hygiene Data'!$G$11,0,10*ROW('Hygiene Data'!G11))="","",OFFSET('Hygiene Data'!$G$11,0,10*ROW('Hygiene Data'!G11)))</f>
        <v/>
      </c>
      <c r="DY17" s="305" t="str">
        <f ca="true">+IF(OFFSET('Hygiene Data'!$G$12,0,10*ROW('Hygiene Data'!G11))="","",OFFSET('Hygiene Data'!$G$12,0,10*ROW('Hygiene Data'!G11)))</f>
        <v/>
      </c>
      <c r="DZ17" s="305" t="str">
        <f ca="true">+IF(OFFSET('Hygiene Data'!$G$13,0,10*ROW('Hygiene Data'!G11))="","",OFFSET('Hygiene Data'!$G$13,0,10*ROW('Hygiene Data'!G11)))</f>
        <v/>
      </c>
      <c r="EA17" s="305" t="str">
        <f ca="true">+IF(OFFSET('Hygiene Data'!$H$11,0,10*ROW('Hygiene Data'!H11))="","",OFFSET('Hygiene Data'!$H$11,0,10*ROW('Hygiene Data'!H11)))</f>
        <v>Yes</v>
      </c>
      <c r="EB17" s="305" t="str">
        <f ca="true">+IF(OFFSET('Hygiene Data'!$H$12,0,10*ROW('Hygiene Data'!H11))="","",OFFSET('Hygiene Data'!$H$12,0,10*ROW('Hygiene Data'!H11)))</f>
        <v>Yes</v>
      </c>
      <c r="EC17" s="305" t="str">
        <f ca="true">+IF(OFFSET('Hygiene Data'!$H$13,0,10*ROW('Hygiene Data'!H11))="","",OFFSET('Hygiene Data'!$H$13,0,10*ROW('Hygiene Data'!H11)))</f>
        <v>Yes</v>
      </c>
      <c r="ED17" s="305" t="str">
        <f ca="true">+IF(OFFSET('Hygiene Data'!$I$11,0,10*ROW('Hygiene Data'!I11))="","",OFFSET('Hygiene Data'!$I$11,0,10*ROW('Hygiene Data'!I11)))</f>
        <v>Yes</v>
      </c>
      <c r="EE17" s="305" t="str">
        <f ca="true">+IF(OFFSET('Hygiene Data'!$I$12,0,10*ROW('Hygiene Data'!I11))="","",OFFSET('Hygiene Data'!$I$12,0,10*ROW('Hygiene Data'!I11)))</f>
        <v>Yes</v>
      </c>
      <c r="EF17" s="305" t="str">
        <f ca="true">+IF(OFFSET('Hygiene Data'!$I$13,0,10*ROW('Hygiene Data'!I11))="","",OFFSET('Hygiene Data'!$I$13,0,10*ROW('Hygiene Data'!I11)))</f>
        <v>Yes</v>
      </c>
    </row>
    <row xmlns:x14ac="http://schemas.microsoft.com/office/spreadsheetml/2009/9/ac" r="18" x14ac:dyDescent="0.2">
      <c r="A18" s="38" t="str">
        <f ca="true">+IF(OFFSET('Water Data'!$B$2,0,10*ROW('Water Data'!E12))="","",OFFSET('Water Data'!$B$2,0,10*ROW('Water Data'!E12)))</f>
        <v>PSE_2016_CEN</v>
      </c>
      <c r="B18" s="38" t="str">
        <f ca="true">+IF(OFFSET('Water Data'!$C$2,0,10*ROW('Water Data'!F12))="","",OFFSET('Water Data'!$C$2,0,10*ROW('Water Data'!F12)))</f>
        <v>Census</v>
      </c>
      <c r="C18" s="361">
        <f t="shared" ca="true" si="0"/>
        <v>2016</v>
      </c>
      <c r="D18" s="99"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9">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97.826192309196173</v>
      </c>
      <c r="F18" s="99"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9"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9"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9"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9"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9"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9"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9"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9">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97.6</v>
      </c>
      <c r="O18" s="99"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9"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9">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97.95</v>
      </c>
      <c r="R18" s="99"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9"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9"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9"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100"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100">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99.899999999999991</v>
      </c>
      <c r="X18" s="100"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100"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100"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100"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100"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100"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100"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100"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100"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100"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100"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100"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100"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100"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100">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99.899999999999991</v>
      </c>
      <c r="AM18" s="100"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100"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100"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100"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100">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99.899999999999991</v>
      </c>
      <c r="AR18" s="100"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100"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100"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100"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100"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100"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100"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100"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1"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1"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1"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1"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1"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1"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1"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1"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1"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1"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1"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1"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1"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1"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1"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1"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1"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1"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5"/>
      <c r="BS18" s="305" t="str">
        <f ca="true">+IF(OFFSET('Water Data'!$D$27,0,10*ROW('Water Data'!D12))="","",OFFSET('Water Data'!$D$27,0,10*ROW('Water Data'!D12)))</f>
        <v/>
      </c>
      <c r="BT18" s="305" t="str">
        <f ca="true">+IF(OFFSET('Water Data'!$D$28,0,10*ROW('Water Data'!D12))="","",OFFSET('Water Data'!$D$28,0,10*ROW('Water Data'!D12)))</f>
        <v>Yes</v>
      </c>
      <c r="BU18" s="305" t="str">
        <f ca="true">+IF(OFFSET('Water Data'!$D$29,0,10*ROW('Water Data'!D12))="","",OFFSET('Water Data'!$D$29,0,10*ROW('Water Data'!D12)))</f>
        <v/>
      </c>
      <c r="BV18" s="305" t="str">
        <f ca="true">+IF(OFFSET('Water Data'!$E$27,0,10*ROW('Water Data'!E12))="","",OFFSET('Water Data'!$E$27,0,10*ROW('Water Data'!E12)))</f>
        <v/>
      </c>
      <c r="BW18" s="305" t="str">
        <f ca="true">+IF(OFFSET('Water Data'!$E$28,0,10*ROW('Water Data'!E12))="","",OFFSET('Water Data'!$E$28,0,10*ROW('Water Data'!E12)))</f>
        <v/>
      </c>
      <c r="BX18" s="305" t="str">
        <f ca="true">+IF(OFFSET('Water Data'!$E$29,0,10*ROW('Water Data'!E12))="","",OFFSET('Water Data'!$E$29,0,10*ROW('Water Data'!E12)))</f>
        <v/>
      </c>
      <c r="BY18" s="305" t="str">
        <f ca="true">+IF(OFFSET('Water Data'!$F$27,0,10*ROW('Water Data'!F12))="","",OFFSET('Water Data'!$F$27,0,10*ROW('Water Data'!F12)))</f>
        <v/>
      </c>
      <c r="BZ18" s="305" t="str">
        <f ca="true">+IF(OFFSET('Water Data'!$F$28,0,10*ROW('Water Data'!F12))="","",OFFSET('Water Data'!$F$28,0,10*ROW('Water Data'!F12)))</f>
        <v/>
      </c>
      <c r="CA18" s="305" t="str">
        <f ca="true">+IF(OFFSET('Water Data'!$F$29,0,10*ROW('Water Data'!F12))="","",OFFSET('Water Data'!$F$29,0,10*ROW('Water Data'!F12)))</f>
        <v/>
      </c>
      <c r="CB18" s="305" t="str">
        <f ca="true">+IF(OFFSET('Water Data'!$G$27,0,10*ROW('Water Data'!G12))="","",OFFSET('Water Data'!$G$27,0,10*ROW('Water Data'!G12)))</f>
        <v/>
      </c>
      <c r="CC18" s="305" t="str">
        <f ca="true">+IF(OFFSET('Water Data'!$G$28,0,10*ROW('Water Data'!G12))="","",OFFSET('Water Data'!$G$28,0,10*ROW('Water Data'!G12)))</f>
        <v>Yes</v>
      </c>
      <c r="CD18" s="305" t="str">
        <f ca="true">+IF(OFFSET('Water Data'!$G$29,0,10*ROW('Water Data'!G12))="","",OFFSET('Water Data'!$G$29,0,10*ROW('Water Data'!G12)))</f>
        <v/>
      </c>
      <c r="CE18" s="305" t="str">
        <f ca="true">+IF(OFFSET('Water Data'!$H$27,0,10*ROW('Water Data'!H12))="","",OFFSET('Water Data'!$H$27,0,10*ROW('Water Data'!H12)))</f>
        <v/>
      </c>
      <c r="CF18" s="305" t="str">
        <f ca="true">+IF(OFFSET('Water Data'!$H$28,0,10*ROW('Water Data'!H12))="","",OFFSET('Water Data'!$H$28,0,10*ROW('Water Data'!H12)))</f>
        <v>Yes</v>
      </c>
      <c r="CG18" s="305" t="str">
        <f ca="true">+IF(OFFSET('Water Data'!$H$29,0,10*ROW('Water Data'!H12))="","",OFFSET('Water Data'!$H$29,0,10*ROW('Water Data'!H12)))</f>
        <v/>
      </c>
      <c r="CH18" s="305" t="str">
        <f ca="true">+IF(OFFSET('Water Data'!$I$27,0,10*ROW('Water Data'!I12))="","",OFFSET('Water Data'!$I$27,0,10*ROW('Water Data'!I12)))</f>
        <v/>
      </c>
      <c r="CI18" s="305" t="str">
        <f ca="true">+IF(OFFSET('Water Data'!$I$28,0,10*ROW('Water Data'!I12))="","",OFFSET('Water Data'!$I$28,0,10*ROW('Water Data'!I12)))</f>
        <v/>
      </c>
      <c r="CJ18" s="305" t="str">
        <f ca="true">+IF(OFFSET('Water Data'!$I$29,0,10*ROW('Water Data'!I12))="","",OFFSET('Water Data'!$I$29,0,10*ROW('Water Data'!I12)))</f>
        <v/>
      </c>
      <c r="CK18" s="305" t="str">
        <f ca="true">+IF(OFFSET('Sanitation Data'!$D$28,0,10*ROW('Sanitation Data'!D12))="","",OFFSET('Sanitation Data'!$D$28,0,10*ROW('Sanitation Data'!D12)))</f>
        <v/>
      </c>
      <c r="CL18" s="305" t="str">
        <f ca="true">+IF(OFFSET('Sanitation Data'!$D$29,0,10*ROW('Sanitation Data'!D12))="","",OFFSET('Sanitation Data'!$D$29,0,10*ROW('Sanitation Data'!D12)))</f>
        <v>Yes</v>
      </c>
      <c r="CM18" s="305" t="str">
        <f ca="true">+IF(OFFSET('Sanitation Data'!$D$30,0,10*ROW('Sanitation Data'!D12))="","",OFFSET('Sanitation Data'!$D$30,0,10*ROW('Sanitation Data'!D12)))</f>
        <v/>
      </c>
      <c r="CN18" s="305" t="str">
        <f ca="true">+IF(OFFSET('Sanitation Data'!$D$31,0,10*ROW('Sanitation Data'!D12))="","",OFFSET('Sanitation Data'!$D$31,0,10*ROW('Sanitation Data'!D12)))</f>
        <v/>
      </c>
      <c r="CO18" s="305" t="str">
        <f ca="true">+IF(OFFSET('Sanitation Data'!$D$32,0,10*ROW('Sanitation Data'!D12))="","",OFFSET('Sanitation Data'!$D$32,0,10*ROW('Sanitation Data'!D12)))</f>
        <v/>
      </c>
      <c r="CP18" s="305" t="str">
        <f ca="true">+IF(OFFSET('Sanitation Data'!$E$28,0,10*ROW('Sanitation Data'!E12))="","",OFFSET('Sanitation Data'!$E$28,0,10*ROW('Sanitation Data'!E12)))</f>
        <v/>
      </c>
      <c r="CQ18" s="305" t="str">
        <f ca="true">+IF(OFFSET('Sanitation Data'!$E$29,0,10*ROW('Sanitation Data'!E12))="","",OFFSET('Sanitation Data'!$E$29,0,10*ROW('Sanitation Data'!E12)))</f>
        <v/>
      </c>
      <c r="CR18" s="305" t="str">
        <f ca="true">+IF(OFFSET('Sanitation Data'!$E$30,0,10*ROW('Sanitation Data'!E12))="","",OFFSET('Sanitation Data'!$E$30,0,10*ROW('Sanitation Data'!E12)))</f>
        <v/>
      </c>
      <c r="CS18" s="305" t="str">
        <f ca="true">+IF(OFFSET('Sanitation Data'!$E$31,0,10*ROW('Sanitation Data'!E12))="","",OFFSET('Sanitation Data'!$E$31,0,10*ROW('Sanitation Data'!E12)))</f>
        <v/>
      </c>
      <c r="CT18" s="305" t="str">
        <f ca="true">+IF(OFFSET('Sanitation Data'!$E$32,0,10*ROW('Sanitation Data'!E12))="","",OFFSET('Sanitation Data'!$E$32,0,10*ROW('Sanitation Data'!E12)))</f>
        <v/>
      </c>
      <c r="CU18" s="305" t="str">
        <f ca="true">+IF(OFFSET('Sanitation Data'!$F$28,0,10*ROW('Sanitation Data'!F12))="","",OFFSET('Sanitation Data'!$F$28,0,10*ROW('Sanitation Data'!F12)))</f>
        <v/>
      </c>
      <c r="CV18" s="305" t="str">
        <f ca="true">+IF(OFFSET('Sanitation Data'!$F$29,0,10*ROW('Sanitation Data'!F12))="","",OFFSET('Sanitation Data'!$F$29,0,10*ROW('Sanitation Data'!F12)))</f>
        <v/>
      </c>
      <c r="CW18" s="305" t="str">
        <f ca="true">+IF(OFFSET('Sanitation Data'!$F$30,0,10*ROW('Sanitation Data'!F12))="","",OFFSET('Sanitation Data'!$F$30,0,10*ROW('Sanitation Data'!F12)))</f>
        <v/>
      </c>
      <c r="CX18" s="305" t="str">
        <f ca="true">+IF(OFFSET('Sanitation Data'!$F$31,0,10*ROW('Sanitation Data'!F12))="","",OFFSET('Sanitation Data'!$F$31,0,10*ROW('Sanitation Data'!F12)))</f>
        <v/>
      </c>
      <c r="CY18" s="305" t="str">
        <f ca="true">+IF(OFFSET('Sanitation Data'!$F$32,0,10*ROW('Sanitation Data'!F12))="","",OFFSET('Sanitation Data'!$F$32,0,10*ROW('Sanitation Data'!F12)))</f>
        <v/>
      </c>
      <c r="CZ18" s="305" t="str">
        <f ca="true">+IF(OFFSET('Sanitation Data'!$G$28,0,10*ROW('Sanitation Data'!G12))="","",OFFSET('Sanitation Data'!$G$28,0,10*ROW('Sanitation Data'!G12)))</f>
        <v/>
      </c>
      <c r="DA18" s="305" t="str">
        <f ca="true">+IF(OFFSET('Sanitation Data'!$G$29,0,10*ROW('Sanitation Data'!G12))="","",OFFSET('Sanitation Data'!$G$29,0,10*ROW('Sanitation Data'!G12)))</f>
        <v>Yes</v>
      </c>
      <c r="DB18" s="305" t="str">
        <f ca="true">+IF(OFFSET('Sanitation Data'!$G$30,0,10*ROW('Sanitation Data'!G12))="","",OFFSET('Sanitation Data'!$G$30,0,10*ROW('Sanitation Data'!G12)))</f>
        <v/>
      </c>
      <c r="DC18" s="305" t="str">
        <f ca="true">+IF(OFFSET('Sanitation Data'!$G$31,0,10*ROW('Sanitation Data'!G12))="","",OFFSET('Sanitation Data'!$G$31,0,10*ROW('Sanitation Data'!G12)))</f>
        <v/>
      </c>
      <c r="DD18" s="305" t="str">
        <f ca="true">+IF(OFFSET('Sanitation Data'!$G$32,0,10*ROW('Sanitation Data'!G12))="","",OFFSET('Sanitation Data'!$G$32,0,10*ROW('Sanitation Data'!G12)))</f>
        <v/>
      </c>
      <c r="DE18" s="305" t="str">
        <f ca="true">+IF(OFFSET('Sanitation Data'!$H$28,0,10*ROW('Sanitation Data'!H12))="","",OFFSET('Sanitation Data'!$H$28,0,10*ROW('Sanitation Data'!H12)))</f>
        <v/>
      </c>
      <c r="DF18" s="305" t="str">
        <f ca="true">+IF(OFFSET('Sanitation Data'!$H$29,0,10*ROW('Sanitation Data'!H12))="","",OFFSET('Sanitation Data'!$H$29,0,10*ROW('Sanitation Data'!H12)))</f>
        <v>Yes</v>
      </c>
      <c r="DG18" s="305" t="str">
        <f ca="true">+IF(OFFSET('Sanitation Data'!$H$30,0,10*ROW('Sanitation Data'!H12))="","",OFFSET('Sanitation Data'!$H$30,0,10*ROW('Sanitation Data'!H12)))</f>
        <v/>
      </c>
      <c r="DH18" s="305" t="str">
        <f ca="true">+IF(OFFSET('Sanitation Data'!$H$31,0,10*ROW('Sanitation Data'!H12))="","",OFFSET('Sanitation Data'!$H$31,0,10*ROW('Sanitation Data'!H12)))</f>
        <v/>
      </c>
      <c r="DI18" s="305" t="str">
        <f ca="true">+IF(OFFSET('Sanitation Data'!$H$32,0,10*ROW('Sanitation Data'!H12))="","",OFFSET('Sanitation Data'!$H$32,0,10*ROW('Sanitation Data'!H12)))</f>
        <v/>
      </c>
      <c r="DJ18" s="305" t="str">
        <f ca="true">+IF(OFFSET('Sanitation Data'!$I$28,0,10*ROW('Sanitation Data'!I12))="","",OFFSET('Sanitation Data'!$I$28,0,10*ROW('Sanitation Data'!I12)))</f>
        <v/>
      </c>
      <c r="DK18" s="305" t="str">
        <f ca="true">+IF(OFFSET('Sanitation Data'!$I$29,0,10*ROW('Sanitation Data'!I12))="","",OFFSET('Sanitation Data'!$I$29,0,10*ROW('Sanitation Data'!I12)))</f>
        <v/>
      </c>
      <c r="DL18" s="305" t="str">
        <f ca="true">+IF(OFFSET('Sanitation Data'!$I$30,0,10*ROW('Sanitation Data'!I12))="","",OFFSET('Sanitation Data'!$I$30,0,10*ROW('Sanitation Data'!I12)))</f>
        <v/>
      </c>
      <c r="DM18" s="305" t="str">
        <f ca="true">+IF(OFFSET('Sanitation Data'!$I$31,0,10*ROW('Sanitation Data'!I12))="","",OFFSET('Sanitation Data'!$I$31,0,10*ROW('Sanitation Data'!I12)))</f>
        <v/>
      </c>
      <c r="DN18" s="305" t="str">
        <f ca="true">+IF(OFFSET('Sanitation Data'!$I$32,0,10*ROW('Sanitation Data'!I12))="","",OFFSET('Sanitation Data'!$I$32,0,10*ROW('Sanitation Data'!I12)))</f>
        <v/>
      </c>
      <c r="DO18" s="305" t="str">
        <f ca="true">+IF(OFFSET('Hygiene Data'!$D$11,0,10*ROW('Hygiene Data'!D12))="","",OFFSET('Hygiene Data'!$D$11,0,10*ROW('Hygiene Data'!D12)))</f>
        <v/>
      </c>
      <c r="DP18" s="305" t="str">
        <f ca="true">+IF(OFFSET('Hygiene Data'!$D$12,0,10*ROW('Hygiene Data'!D12))="","",OFFSET('Hygiene Data'!$D$12,0,10*ROW('Hygiene Data'!D12)))</f>
        <v/>
      </c>
      <c r="DQ18" s="305" t="str">
        <f ca="true">+IF(OFFSET('Hygiene Data'!$D$13,0,10*ROW('Hygiene Data'!D12))="","",OFFSET('Hygiene Data'!$D$13,0,10*ROW('Hygiene Data'!D12)))</f>
        <v/>
      </c>
      <c r="DR18" s="305" t="str">
        <f ca="true">+IF(OFFSET('Hygiene Data'!$E$11,0,10*ROW('Hygiene Data'!E12))="","",OFFSET('Hygiene Data'!$E$11,0,10*ROW('Hygiene Data'!E12)))</f>
        <v/>
      </c>
      <c r="DS18" s="305" t="str">
        <f ca="true">+IF(OFFSET('Hygiene Data'!$E$12,0,10*ROW('Hygiene Data'!E12))="","",OFFSET('Hygiene Data'!$E$12,0,10*ROW('Hygiene Data'!E12)))</f>
        <v/>
      </c>
      <c r="DT18" s="305" t="str">
        <f ca="true">+IF(OFFSET('Hygiene Data'!$E$13,0,10*ROW('Hygiene Data'!E12))="","",OFFSET('Hygiene Data'!$E$13,0,10*ROW('Hygiene Data'!E12)))</f>
        <v/>
      </c>
      <c r="DU18" s="305" t="str">
        <f ca="true">+IF(OFFSET('Hygiene Data'!$F$11,0,10*ROW('Hygiene Data'!F12))="","",OFFSET('Hygiene Data'!$F$11,0,10*ROW('Hygiene Data'!F12)))</f>
        <v/>
      </c>
      <c r="DV18" s="305" t="str">
        <f ca="true">+IF(OFFSET('Hygiene Data'!$F$12,0,10*ROW('Hygiene Data'!F12))="","",OFFSET('Hygiene Data'!$F$12,0,10*ROW('Hygiene Data'!F12)))</f>
        <v/>
      </c>
      <c r="DW18" s="305" t="str">
        <f ca="true">+IF(OFFSET('Hygiene Data'!$F$13,0,10*ROW('Hygiene Data'!F12))="","",OFFSET('Hygiene Data'!$F$13,0,10*ROW('Hygiene Data'!F12)))</f>
        <v/>
      </c>
      <c r="DX18" s="305" t="str">
        <f ca="true">+IF(OFFSET('Hygiene Data'!$G$11,0,10*ROW('Hygiene Data'!G12))="","",OFFSET('Hygiene Data'!$G$11,0,10*ROW('Hygiene Data'!G12)))</f>
        <v/>
      </c>
      <c r="DY18" s="305" t="str">
        <f ca="true">+IF(OFFSET('Hygiene Data'!$G$12,0,10*ROW('Hygiene Data'!G12))="","",OFFSET('Hygiene Data'!$G$12,0,10*ROW('Hygiene Data'!G12)))</f>
        <v/>
      </c>
      <c r="DZ18" s="305" t="str">
        <f ca="true">+IF(OFFSET('Hygiene Data'!$G$13,0,10*ROW('Hygiene Data'!G12))="","",OFFSET('Hygiene Data'!$G$13,0,10*ROW('Hygiene Data'!G12)))</f>
        <v/>
      </c>
      <c r="EA18" s="305" t="str">
        <f ca="true">+IF(OFFSET('Hygiene Data'!$H$11,0,10*ROW('Hygiene Data'!H12))="","",OFFSET('Hygiene Data'!$H$11,0,10*ROW('Hygiene Data'!H12)))</f>
        <v/>
      </c>
      <c r="EB18" s="305" t="str">
        <f ca="true">+IF(OFFSET('Hygiene Data'!$H$12,0,10*ROW('Hygiene Data'!H12))="","",OFFSET('Hygiene Data'!$H$12,0,10*ROW('Hygiene Data'!H12)))</f>
        <v/>
      </c>
      <c r="EC18" s="305" t="str">
        <f ca="true">+IF(OFFSET('Hygiene Data'!$H$13,0,10*ROW('Hygiene Data'!H12))="","",OFFSET('Hygiene Data'!$H$13,0,10*ROW('Hygiene Data'!H12)))</f>
        <v/>
      </c>
      <c r="ED18" s="305" t="str">
        <f ca="true">+IF(OFFSET('Hygiene Data'!$I$11,0,10*ROW('Hygiene Data'!I12))="","",OFFSET('Hygiene Data'!$I$11,0,10*ROW('Hygiene Data'!I12)))</f>
        <v/>
      </c>
      <c r="EE18" s="305" t="str">
        <f ca="true">+IF(OFFSET('Hygiene Data'!$I$12,0,10*ROW('Hygiene Data'!I12))="","",OFFSET('Hygiene Data'!$I$12,0,10*ROW('Hygiene Data'!I12)))</f>
        <v/>
      </c>
      <c r="EF18" s="305"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PSE_2016_UIS</v>
      </c>
      <c r="B19" s="38" t="str">
        <f ca="true">+IF(OFFSET('Water Data'!$C$2,0,10*ROW('Water Data'!F13))="","",OFFSET('Water Data'!$C$2,0,10*ROW('Water Data'!F13)))</f>
        <v>Other</v>
      </c>
      <c r="C19" s="361">
        <f t="shared" ca="true" si="0"/>
        <v>2016</v>
      </c>
      <c r="D19" s="99"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9" t="str">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[99]</v>
      </c>
      <c r="F19" s="99"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9"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9"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9"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9"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9"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9"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9"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9"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9"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9"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9" t="str">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[100]</v>
      </c>
      <c r="R19" s="99"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9"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9" t="str">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[99]</v>
      </c>
      <c r="U19" s="99"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100"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100" t="str">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[98]</v>
      </c>
      <c r="X19" s="100"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100"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100"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100"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100"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100"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100"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100"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100"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100"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100"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100"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100"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100"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100"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100"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100"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100"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100"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100" t="str">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[100]</v>
      </c>
      <c r="AR19" s="100"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100"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100"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100"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100" t="str">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[97]</v>
      </c>
      <c r="AW19" s="100"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100"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100"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1"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1">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97.38</v>
      </c>
      <c r="BB19" s="101"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1"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1"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1"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1"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1"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1"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1"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1"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1"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1"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1">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95.71</v>
      </c>
      <c r="BN19" s="101"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1"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1">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98.32</v>
      </c>
      <c r="BQ19" s="101"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5"/>
      <c r="BS19" s="305" t="str">
        <f ca="true">+IF(OFFSET('Water Data'!$D$27,0,10*ROW('Water Data'!D13))="","",OFFSET('Water Data'!$D$27,0,10*ROW('Water Data'!D13)))</f>
        <v/>
      </c>
      <c r="BT19" s="305" t="str">
        <f ca="true">+IF(OFFSET('Water Data'!$D$28,0,10*ROW('Water Data'!D13))="","",OFFSET('Water Data'!$D$28,0,10*ROW('Water Data'!D13)))</f>
        <v>No</v>
      </c>
      <c r="BU19" s="305" t="str">
        <f ca="true">+IF(OFFSET('Water Data'!$D$29,0,10*ROW('Water Data'!D13))="","",OFFSET('Water Data'!$D$29,0,10*ROW('Water Data'!D13)))</f>
        <v/>
      </c>
      <c r="BV19" s="305" t="str">
        <f ca="true">+IF(OFFSET('Water Data'!$E$27,0,10*ROW('Water Data'!E13))="","",OFFSET('Water Data'!$E$27,0,10*ROW('Water Data'!E13)))</f>
        <v/>
      </c>
      <c r="BW19" s="305" t="str">
        <f ca="true">+IF(OFFSET('Water Data'!$E$28,0,10*ROW('Water Data'!E13))="","",OFFSET('Water Data'!$E$28,0,10*ROW('Water Data'!E13)))</f>
        <v/>
      </c>
      <c r="BX19" s="305" t="str">
        <f ca="true">+IF(OFFSET('Water Data'!$E$29,0,10*ROW('Water Data'!E13))="","",OFFSET('Water Data'!$E$29,0,10*ROW('Water Data'!E13)))</f>
        <v/>
      </c>
      <c r="BY19" s="305" t="str">
        <f ca="true">+IF(OFFSET('Water Data'!$F$27,0,10*ROW('Water Data'!F13))="","",OFFSET('Water Data'!$F$27,0,10*ROW('Water Data'!F13)))</f>
        <v/>
      </c>
      <c r="BZ19" s="305" t="str">
        <f ca="true">+IF(OFFSET('Water Data'!$F$28,0,10*ROW('Water Data'!F13))="","",OFFSET('Water Data'!$F$28,0,10*ROW('Water Data'!F13)))</f>
        <v/>
      </c>
      <c r="CA19" s="305" t="str">
        <f ca="true">+IF(OFFSET('Water Data'!$F$29,0,10*ROW('Water Data'!F13))="","",OFFSET('Water Data'!$F$29,0,10*ROW('Water Data'!F13)))</f>
        <v/>
      </c>
      <c r="CB19" s="305" t="str">
        <f ca="true">+IF(OFFSET('Water Data'!$G$27,0,10*ROW('Water Data'!G13))="","",OFFSET('Water Data'!$G$27,0,10*ROW('Water Data'!G13)))</f>
        <v/>
      </c>
      <c r="CC19" s="305" t="str">
        <f ca="true">+IF(OFFSET('Water Data'!$G$28,0,10*ROW('Water Data'!G13))="","",OFFSET('Water Data'!$G$28,0,10*ROW('Water Data'!G13)))</f>
        <v/>
      </c>
      <c r="CD19" s="305" t="str">
        <f ca="true">+IF(OFFSET('Water Data'!$G$29,0,10*ROW('Water Data'!G13))="","",OFFSET('Water Data'!$G$29,0,10*ROW('Water Data'!G13)))</f>
        <v/>
      </c>
      <c r="CE19" s="305" t="str">
        <f ca="true">+IF(OFFSET('Water Data'!$H$27,0,10*ROW('Water Data'!H13))="","",OFFSET('Water Data'!$H$27,0,10*ROW('Water Data'!H13)))</f>
        <v/>
      </c>
      <c r="CF19" s="305" t="str">
        <f ca="true">+IF(OFFSET('Water Data'!$H$28,0,10*ROW('Water Data'!H13))="","",OFFSET('Water Data'!$H$28,0,10*ROW('Water Data'!H13)))</f>
        <v>No</v>
      </c>
      <c r="CG19" s="305" t="str">
        <f ca="true">+IF(OFFSET('Water Data'!$H$29,0,10*ROW('Water Data'!H13))="","",OFFSET('Water Data'!$H$29,0,10*ROW('Water Data'!H13)))</f>
        <v/>
      </c>
      <c r="CH19" s="305" t="str">
        <f ca="true">+IF(OFFSET('Water Data'!$I$27,0,10*ROW('Water Data'!I13))="","",OFFSET('Water Data'!$I$27,0,10*ROW('Water Data'!I13)))</f>
        <v/>
      </c>
      <c r="CI19" s="305" t="str">
        <f ca="true">+IF(OFFSET('Water Data'!$I$28,0,10*ROW('Water Data'!I13))="","",OFFSET('Water Data'!$I$28,0,10*ROW('Water Data'!I13)))</f>
        <v>No</v>
      </c>
      <c r="CJ19" s="305" t="str">
        <f ca="true">+IF(OFFSET('Water Data'!$I$29,0,10*ROW('Water Data'!I13))="","",OFFSET('Water Data'!$I$29,0,10*ROW('Water Data'!I13)))</f>
        <v/>
      </c>
      <c r="CK19" s="305" t="str">
        <f ca="true">+IF(OFFSET('Sanitation Data'!$D$28,0,10*ROW('Sanitation Data'!D13))="","",OFFSET('Sanitation Data'!$D$28,0,10*ROW('Sanitation Data'!D13)))</f>
        <v/>
      </c>
      <c r="CL19" s="305" t="str">
        <f ca="true">+IF(OFFSET('Sanitation Data'!$D$29,0,10*ROW('Sanitation Data'!D13))="","",OFFSET('Sanitation Data'!$D$29,0,10*ROW('Sanitation Data'!D13)))</f>
        <v>No</v>
      </c>
      <c r="CM19" s="305" t="str">
        <f ca="true">+IF(OFFSET('Sanitation Data'!$D$30,0,10*ROW('Sanitation Data'!D13))="","",OFFSET('Sanitation Data'!$D$30,0,10*ROW('Sanitation Data'!D13)))</f>
        <v/>
      </c>
      <c r="CN19" s="305" t="str">
        <f ca="true">+IF(OFFSET('Sanitation Data'!$D$31,0,10*ROW('Sanitation Data'!D13))="","",OFFSET('Sanitation Data'!$D$31,0,10*ROW('Sanitation Data'!D13)))</f>
        <v/>
      </c>
      <c r="CO19" s="305" t="str">
        <f ca="true">+IF(OFFSET('Sanitation Data'!$D$32,0,10*ROW('Sanitation Data'!D13))="","",OFFSET('Sanitation Data'!$D$32,0,10*ROW('Sanitation Data'!D13)))</f>
        <v/>
      </c>
      <c r="CP19" s="305" t="str">
        <f ca="true">+IF(OFFSET('Sanitation Data'!$E$28,0,10*ROW('Sanitation Data'!E13))="","",OFFSET('Sanitation Data'!$E$28,0,10*ROW('Sanitation Data'!E13)))</f>
        <v/>
      </c>
      <c r="CQ19" s="305" t="str">
        <f ca="true">+IF(OFFSET('Sanitation Data'!$E$29,0,10*ROW('Sanitation Data'!E13))="","",OFFSET('Sanitation Data'!$E$29,0,10*ROW('Sanitation Data'!E13)))</f>
        <v/>
      </c>
      <c r="CR19" s="305" t="str">
        <f ca="true">+IF(OFFSET('Sanitation Data'!$E$30,0,10*ROW('Sanitation Data'!E13))="","",OFFSET('Sanitation Data'!$E$30,0,10*ROW('Sanitation Data'!E13)))</f>
        <v/>
      </c>
      <c r="CS19" s="305" t="str">
        <f ca="true">+IF(OFFSET('Sanitation Data'!$E$31,0,10*ROW('Sanitation Data'!E13))="","",OFFSET('Sanitation Data'!$E$31,0,10*ROW('Sanitation Data'!E13)))</f>
        <v/>
      </c>
      <c r="CT19" s="305" t="str">
        <f ca="true">+IF(OFFSET('Sanitation Data'!$E$32,0,10*ROW('Sanitation Data'!E13))="","",OFFSET('Sanitation Data'!$E$32,0,10*ROW('Sanitation Data'!E13)))</f>
        <v/>
      </c>
      <c r="CU19" s="305" t="str">
        <f ca="true">+IF(OFFSET('Sanitation Data'!$F$28,0,10*ROW('Sanitation Data'!F13))="","",OFFSET('Sanitation Data'!$F$28,0,10*ROW('Sanitation Data'!F13)))</f>
        <v/>
      </c>
      <c r="CV19" s="305" t="str">
        <f ca="true">+IF(OFFSET('Sanitation Data'!$F$29,0,10*ROW('Sanitation Data'!F13))="","",OFFSET('Sanitation Data'!$F$29,0,10*ROW('Sanitation Data'!F13)))</f>
        <v/>
      </c>
      <c r="CW19" s="305" t="str">
        <f ca="true">+IF(OFFSET('Sanitation Data'!$F$30,0,10*ROW('Sanitation Data'!F13))="","",OFFSET('Sanitation Data'!$F$30,0,10*ROW('Sanitation Data'!F13)))</f>
        <v/>
      </c>
      <c r="CX19" s="305" t="str">
        <f ca="true">+IF(OFFSET('Sanitation Data'!$F$31,0,10*ROW('Sanitation Data'!F13))="","",OFFSET('Sanitation Data'!$F$31,0,10*ROW('Sanitation Data'!F13)))</f>
        <v/>
      </c>
      <c r="CY19" s="305" t="str">
        <f ca="true">+IF(OFFSET('Sanitation Data'!$F$32,0,10*ROW('Sanitation Data'!F13))="","",OFFSET('Sanitation Data'!$F$32,0,10*ROW('Sanitation Data'!F13)))</f>
        <v/>
      </c>
      <c r="CZ19" s="305" t="str">
        <f ca="true">+IF(OFFSET('Sanitation Data'!$G$28,0,10*ROW('Sanitation Data'!G13))="","",OFFSET('Sanitation Data'!$G$28,0,10*ROW('Sanitation Data'!G13)))</f>
        <v/>
      </c>
      <c r="DA19" s="305" t="str">
        <f ca="true">+IF(OFFSET('Sanitation Data'!$G$29,0,10*ROW('Sanitation Data'!G13))="","",OFFSET('Sanitation Data'!$G$29,0,10*ROW('Sanitation Data'!G13)))</f>
        <v/>
      </c>
      <c r="DB19" s="305" t="str">
        <f ca="true">+IF(OFFSET('Sanitation Data'!$G$30,0,10*ROW('Sanitation Data'!G13))="","",OFFSET('Sanitation Data'!$G$30,0,10*ROW('Sanitation Data'!G13)))</f>
        <v/>
      </c>
      <c r="DC19" s="305" t="str">
        <f ca="true">+IF(OFFSET('Sanitation Data'!$G$31,0,10*ROW('Sanitation Data'!G13))="","",OFFSET('Sanitation Data'!$G$31,0,10*ROW('Sanitation Data'!G13)))</f>
        <v/>
      </c>
      <c r="DD19" s="305" t="str">
        <f ca="true">+IF(OFFSET('Sanitation Data'!$G$32,0,10*ROW('Sanitation Data'!G13))="","",OFFSET('Sanitation Data'!$G$32,0,10*ROW('Sanitation Data'!G13)))</f>
        <v/>
      </c>
      <c r="DE19" s="305" t="str">
        <f ca="true">+IF(OFFSET('Sanitation Data'!$H$28,0,10*ROW('Sanitation Data'!H13))="","",OFFSET('Sanitation Data'!$H$28,0,10*ROW('Sanitation Data'!H13)))</f>
        <v/>
      </c>
      <c r="DF19" s="305" t="str">
        <f ca="true">+IF(OFFSET('Sanitation Data'!$H$29,0,10*ROW('Sanitation Data'!H13))="","",OFFSET('Sanitation Data'!$H$29,0,10*ROW('Sanitation Data'!H13)))</f>
        <v>No</v>
      </c>
      <c r="DG19" s="305" t="str">
        <f ca="true">+IF(OFFSET('Sanitation Data'!$H$30,0,10*ROW('Sanitation Data'!H13))="","",OFFSET('Sanitation Data'!$H$30,0,10*ROW('Sanitation Data'!H13)))</f>
        <v/>
      </c>
      <c r="DH19" s="305" t="str">
        <f ca="true">+IF(OFFSET('Sanitation Data'!$H$31,0,10*ROW('Sanitation Data'!H13))="","",OFFSET('Sanitation Data'!$H$31,0,10*ROW('Sanitation Data'!H13)))</f>
        <v/>
      </c>
      <c r="DI19" s="305" t="str">
        <f ca="true">+IF(OFFSET('Sanitation Data'!$H$32,0,10*ROW('Sanitation Data'!H13))="","",OFFSET('Sanitation Data'!$H$32,0,10*ROW('Sanitation Data'!H13)))</f>
        <v/>
      </c>
      <c r="DJ19" s="305" t="str">
        <f ca="true">+IF(OFFSET('Sanitation Data'!$I$28,0,10*ROW('Sanitation Data'!I13))="","",OFFSET('Sanitation Data'!$I$28,0,10*ROW('Sanitation Data'!I13)))</f>
        <v/>
      </c>
      <c r="DK19" s="305" t="str">
        <f ca="true">+IF(OFFSET('Sanitation Data'!$I$29,0,10*ROW('Sanitation Data'!I13))="","",OFFSET('Sanitation Data'!$I$29,0,10*ROW('Sanitation Data'!I13)))</f>
        <v>No</v>
      </c>
      <c r="DL19" s="305" t="str">
        <f ca="true">+IF(OFFSET('Sanitation Data'!$I$30,0,10*ROW('Sanitation Data'!I13))="","",OFFSET('Sanitation Data'!$I$30,0,10*ROW('Sanitation Data'!I13)))</f>
        <v/>
      </c>
      <c r="DM19" s="305" t="str">
        <f ca="true">+IF(OFFSET('Sanitation Data'!$I$31,0,10*ROW('Sanitation Data'!I13))="","",OFFSET('Sanitation Data'!$I$31,0,10*ROW('Sanitation Data'!I13)))</f>
        <v/>
      </c>
      <c r="DN19" s="305" t="str">
        <f ca="true">+IF(OFFSET('Sanitation Data'!$I$32,0,10*ROW('Sanitation Data'!I13))="","",OFFSET('Sanitation Data'!$I$32,0,10*ROW('Sanitation Data'!I13)))</f>
        <v/>
      </c>
      <c r="DO19" s="305" t="str">
        <f ca="true">+IF(OFFSET('Hygiene Data'!$D$11,0,10*ROW('Hygiene Data'!D13))="","",OFFSET('Hygiene Data'!$D$11,0,10*ROW('Hygiene Data'!D13)))</f>
        <v/>
      </c>
      <c r="DP19" s="305" t="str">
        <f ca="true">+IF(OFFSET('Hygiene Data'!$D$12,0,10*ROW('Hygiene Data'!D13))="","",OFFSET('Hygiene Data'!$D$12,0,10*ROW('Hygiene Data'!D13)))</f>
        <v>Yes</v>
      </c>
      <c r="DQ19" s="305" t="str">
        <f ca="true">+IF(OFFSET('Hygiene Data'!$D$13,0,10*ROW('Hygiene Data'!D13))="","",OFFSET('Hygiene Data'!$D$13,0,10*ROW('Hygiene Data'!D13)))</f>
        <v/>
      </c>
      <c r="DR19" s="305" t="str">
        <f ca="true">+IF(OFFSET('Hygiene Data'!$E$11,0,10*ROW('Hygiene Data'!E13))="","",OFFSET('Hygiene Data'!$E$11,0,10*ROW('Hygiene Data'!E13)))</f>
        <v/>
      </c>
      <c r="DS19" s="305" t="str">
        <f ca="true">+IF(OFFSET('Hygiene Data'!$E$12,0,10*ROW('Hygiene Data'!E13))="","",OFFSET('Hygiene Data'!$E$12,0,10*ROW('Hygiene Data'!E13)))</f>
        <v/>
      </c>
      <c r="DT19" s="305" t="str">
        <f ca="true">+IF(OFFSET('Hygiene Data'!$E$13,0,10*ROW('Hygiene Data'!E13))="","",OFFSET('Hygiene Data'!$E$13,0,10*ROW('Hygiene Data'!E13)))</f>
        <v/>
      </c>
      <c r="DU19" s="305" t="str">
        <f ca="true">+IF(OFFSET('Hygiene Data'!$F$11,0,10*ROW('Hygiene Data'!F13))="","",OFFSET('Hygiene Data'!$F$11,0,10*ROW('Hygiene Data'!F13)))</f>
        <v/>
      </c>
      <c r="DV19" s="305" t="str">
        <f ca="true">+IF(OFFSET('Hygiene Data'!$F$12,0,10*ROW('Hygiene Data'!F13))="","",OFFSET('Hygiene Data'!$F$12,0,10*ROW('Hygiene Data'!F13)))</f>
        <v/>
      </c>
      <c r="DW19" s="305" t="str">
        <f ca="true">+IF(OFFSET('Hygiene Data'!$F$13,0,10*ROW('Hygiene Data'!F13))="","",OFFSET('Hygiene Data'!$F$13,0,10*ROW('Hygiene Data'!F13)))</f>
        <v/>
      </c>
      <c r="DX19" s="305" t="str">
        <f ca="true">+IF(OFFSET('Hygiene Data'!$G$11,0,10*ROW('Hygiene Data'!G13))="","",OFFSET('Hygiene Data'!$G$11,0,10*ROW('Hygiene Data'!G13)))</f>
        <v/>
      </c>
      <c r="DY19" s="305" t="str">
        <f ca="true">+IF(OFFSET('Hygiene Data'!$G$12,0,10*ROW('Hygiene Data'!G13))="","",OFFSET('Hygiene Data'!$G$12,0,10*ROW('Hygiene Data'!G13)))</f>
        <v/>
      </c>
      <c r="DZ19" s="305" t="str">
        <f ca="true">+IF(OFFSET('Hygiene Data'!$G$13,0,10*ROW('Hygiene Data'!G13))="","",OFFSET('Hygiene Data'!$G$13,0,10*ROW('Hygiene Data'!G13)))</f>
        <v/>
      </c>
      <c r="EA19" s="305" t="str">
        <f ca="true">+IF(OFFSET('Hygiene Data'!$H$11,0,10*ROW('Hygiene Data'!H13))="","",OFFSET('Hygiene Data'!$H$11,0,10*ROW('Hygiene Data'!H13)))</f>
        <v/>
      </c>
      <c r="EB19" s="305" t="str">
        <f ca="true">+IF(OFFSET('Hygiene Data'!$H$12,0,10*ROW('Hygiene Data'!H13))="","",OFFSET('Hygiene Data'!$H$12,0,10*ROW('Hygiene Data'!H13)))</f>
        <v>Yes</v>
      </c>
      <c r="EC19" s="305" t="str">
        <f ca="true">+IF(OFFSET('Hygiene Data'!$H$13,0,10*ROW('Hygiene Data'!H13))="","",OFFSET('Hygiene Data'!$H$13,0,10*ROW('Hygiene Data'!H13)))</f>
        <v/>
      </c>
      <c r="ED19" s="305" t="str">
        <f ca="true">+IF(OFFSET('Hygiene Data'!$I$11,0,10*ROW('Hygiene Data'!I13))="","",OFFSET('Hygiene Data'!$I$11,0,10*ROW('Hygiene Data'!I13)))</f>
        <v/>
      </c>
      <c r="EE19" s="305" t="str">
        <f ca="true">+IF(OFFSET('Hygiene Data'!$I$12,0,10*ROW('Hygiene Data'!I13))="","",OFFSET('Hygiene Data'!$I$12,0,10*ROW('Hygiene Data'!I13)))</f>
        <v>Yes</v>
      </c>
      <c r="EF19" s="305"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PSE_2016_EMIS</v>
      </c>
      <c r="B20" s="38" t="str">
        <f ca="true">+IF(OFFSET('Water Data'!$C$2,0,10*ROW('Water Data'!F14))="","",OFFSET('Water Data'!$C$2,0,10*ROW('Water Data'!F14)))</f>
        <v>EMIS</v>
      </c>
      <c r="C20" s="361">
        <f t="shared" ca="true" si="0"/>
        <v>2016</v>
      </c>
      <c r="D20" s="99"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9">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96.800000000000011</v>
      </c>
      <c r="F20" s="99"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9"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9"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9"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9"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9"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9"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9"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9"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9"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9"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9"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9"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9"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9"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9"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100"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100">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99.850000000000009</v>
      </c>
      <c r="X20" s="100"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100"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100"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100"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100"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100"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100"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100"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100"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100"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100"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100"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100"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100"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100"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100"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100"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100"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100"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100"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100"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100"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100"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100"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100"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100"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100"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100"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1"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1"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1"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1"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1"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1"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1"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1"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1"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1"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1"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1"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1"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1"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1"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1"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1"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1"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5"/>
      <c r="BS20" s="305" t="str">
        <f ca="true">+IF(OFFSET('Water Data'!$D$27,0,10*ROW('Water Data'!D14))="","",OFFSET('Water Data'!$D$27,0,10*ROW('Water Data'!D14)))</f>
        <v/>
      </c>
      <c r="BT20" s="305" t="str">
        <f ca="true">+IF(OFFSET('Water Data'!$D$28,0,10*ROW('Water Data'!D14))="","",OFFSET('Water Data'!$D$28,0,10*ROW('Water Data'!D14)))</f>
        <v>Yes</v>
      </c>
      <c r="BU20" s="305" t="str">
        <f ca="true">+IF(OFFSET('Water Data'!$D$29,0,10*ROW('Water Data'!D14))="","",OFFSET('Water Data'!$D$29,0,10*ROW('Water Data'!D14)))</f>
        <v/>
      </c>
      <c r="BV20" s="305" t="str">
        <f ca="true">+IF(OFFSET('Water Data'!$E$27,0,10*ROW('Water Data'!E14))="","",OFFSET('Water Data'!$E$27,0,10*ROW('Water Data'!E14)))</f>
        <v/>
      </c>
      <c r="BW20" s="305" t="str">
        <f ca="true">+IF(OFFSET('Water Data'!$E$28,0,10*ROW('Water Data'!E14))="","",OFFSET('Water Data'!$E$28,0,10*ROW('Water Data'!E14)))</f>
        <v/>
      </c>
      <c r="BX20" s="305" t="str">
        <f ca="true">+IF(OFFSET('Water Data'!$E$29,0,10*ROW('Water Data'!E14))="","",OFFSET('Water Data'!$E$29,0,10*ROW('Water Data'!E14)))</f>
        <v/>
      </c>
      <c r="BY20" s="305" t="str">
        <f ca="true">+IF(OFFSET('Water Data'!$F$27,0,10*ROW('Water Data'!F14))="","",OFFSET('Water Data'!$F$27,0,10*ROW('Water Data'!F14)))</f>
        <v/>
      </c>
      <c r="BZ20" s="305" t="str">
        <f ca="true">+IF(OFFSET('Water Data'!$F$28,0,10*ROW('Water Data'!F14))="","",OFFSET('Water Data'!$F$28,0,10*ROW('Water Data'!F14)))</f>
        <v/>
      </c>
      <c r="CA20" s="305" t="str">
        <f ca="true">+IF(OFFSET('Water Data'!$F$29,0,10*ROW('Water Data'!F14))="","",OFFSET('Water Data'!$F$29,0,10*ROW('Water Data'!F14)))</f>
        <v/>
      </c>
      <c r="CB20" s="305" t="str">
        <f ca="true">+IF(OFFSET('Water Data'!$G$27,0,10*ROW('Water Data'!G14))="","",OFFSET('Water Data'!$G$27,0,10*ROW('Water Data'!G14)))</f>
        <v/>
      </c>
      <c r="CC20" s="305" t="str">
        <f ca="true">+IF(OFFSET('Water Data'!$G$28,0,10*ROW('Water Data'!G14))="","",OFFSET('Water Data'!$G$28,0,10*ROW('Water Data'!G14)))</f>
        <v/>
      </c>
      <c r="CD20" s="305" t="str">
        <f ca="true">+IF(OFFSET('Water Data'!$G$29,0,10*ROW('Water Data'!G14))="","",OFFSET('Water Data'!$G$29,0,10*ROW('Water Data'!G14)))</f>
        <v/>
      </c>
      <c r="CE20" s="305" t="str">
        <f ca="true">+IF(OFFSET('Water Data'!$H$27,0,10*ROW('Water Data'!H14))="","",OFFSET('Water Data'!$H$27,0,10*ROW('Water Data'!H14)))</f>
        <v/>
      </c>
      <c r="CF20" s="305" t="str">
        <f ca="true">+IF(OFFSET('Water Data'!$H$28,0,10*ROW('Water Data'!H14))="","",OFFSET('Water Data'!$H$28,0,10*ROW('Water Data'!H14)))</f>
        <v/>
      </c>
      <c r="CG20" s="305" t="str">
        <f ca="true">+IF(OFFSET('Water Data'!$H$29,0,10*ROW('Water Data'!H14))="","",OFFSET('Water Data'!$H$29,0,10*ROW('Water Data'!H14)))</f>
        <v/>
      </c>
      <c r="CH20" s="305" t="str">
        <f ca="true">+IF(OFFSET('Water Data'!$I$27,0,10*ROW('Water Data'!I14))="","",OFFSET('Water Data'!$I$27,0,10*ROW('Water Data'!I14)))</f>
        <v/>
      </c>
      <c r="CI20" s="305" t="str">
        <f ca="true">+IF(OFFSET('Water Data'!$I$28,0,10*ROW('Water Data'!I14))="","",OFFSET('Water Data'!$I$28,0,10*ROW('Water Data'!I14)))</f>
        <v/>
      </c>
      <c r="CJ20" s="305" t="str">
        <f ca="true">+IF(OFFSET('Water Data'!$I$29,0,10*ROW('Water Data'!I14))="","",OFFSET('Water Data'!$I$29,0,10*ROW('Water Data'!I14)))</f>
        <v/>
      </c>
      <c r="CK20" s="305" t="str">
        <f ca="true">+IF(OFFSET('Sanitation Data'!$D$28,0,10*ROW('Sanitation Data'!D14))="","",OFFSET('Sanitation Data'!$D$28,0,10*ROW('Sanitation Data'!D14)))</f>
        <v/>
      </c>
      <c r="CL20" s="305" t="str">
        <f ca="true">+IF(OFFSET('Sanitation Data'!$D$29,0,10*ROW('Sanitation Data'!D14))="","",OFFSET('Sanitation Data'!$D$29,0,10*ROW('Sanitation Data'!D14)))</f>
        <v>Yes</v>
      </c>
      <c r="CM20" s="305" t="str">
        <f ca="true">+IF(OFFSET('Sanitation Data'!$D$30,0,10*ROW('Sanitation Data'!D14))="","",OFFSET('Sanitation Data'!$D$30,0,10*ROW('Sanitation Data'!D14)))</f>
        <v/>
      </c>
      <c r="CN20" s="305" t="str">
        <f ca="true">+IF(OFFSET('Sanitation Data'!$D$31,0,10*ROW('Sanitation Data'!D14))="","",OFFSET('Sanitation Data'!$D$31,0,10*ROW('Sanitation Data'!D14)))</f>
        <v/>
      </c>
      <c r="CO20" s="305" t="str">
        <f ca="true">+IF(OFFSET('Sanitation Data'!$D$32,0,10*ROW('Sanitation Data'!D14))="","",OFFSET('Sanitation Data'!$D$32,0,10*ROW('Sanitation Data'!D14)))</f>
        <v/>
      </c>
      <c r="CP20" s="305" t="str">
        <f ca="true">+IF(OFFSET('Sanitation Data'!$E$28,0,10*ROW('Sanitation Data'!E14))="","",OFFSET('Sanitation Data'!$E$28,0,10*ROW('Sanitation Data'!E14)))</f>
        <v/>
      </c>
      <c r="CQ20" s="305" t="str">
        <f ca="true">+IF(OFFSET('Sanitation Data'!$E$29,0,10*ROW('Sanitation Data'!E14))="","",OFFSET('Sanitation Data'!$E$29,0,10*ROW('Sanitation Data'!E14)))</f>
        <v/>
      </c>
      <c r="CR20" s="305" t="str">
        <f ca="true">+IF(OFFSET('Sanitation Data'!$E$30,0,10*ROW('Sanitation Data'!E14))="","",OFFSET('Sanitation Data'!$E$30,0,10*ROW('Sanitation Data'!E14)))</f>
        <v/>
      </c>
      <c r="CS20" s="305" t="str">
        <f ca="true">+IF(OFFSET('Sanitation Data'!$E$31,0,10*ROW('Sanitation Data'!E14))="","",OFFSET('Sanitation Data'!$E$31,0,10*ROW('Sanitation Data'!E14)))</f>
        <v/>
      </c>
      <c r="CT20" s="305" t="str">
        <f ca="true">+IF(OFFSET('Sanitation Data'!$E$32,0,10*ROW('Sanitation Data'!E14))="","",OFFSET('Sanitation Data'!$E$32,0,10*ROW('Sanitation Data'!E14)))</f>
        <v/>
      </c>
      <c r="CU20" s="305" t="str">
        <f ca="true">+IF(OFFSET('Sanitation Data'!$F$28,0,10*ROW('Sanitation Data'!F14))="","",OFFSET('Sanitation Data'!$F$28,0,10*ROW('Sanitation Data'!F14)))</f>
        <v/>
      </c>
      <c r="CV20" s="305" t="str">
        <f ca="true">+IF(OFFSET('Sanitation Data'!$F$29,0,10*ROW('Sanitation Data'!F14))="","",OFFSET('Sanitation Data'!$F$29,0,10*ROW('Sanitation Data'!F14)))</f>
        <v/>
      </c>
      <c r="CW20" s="305" t="str">
        <f ca="true">+IF(OFFSET('Sanitation Data'!$F$30,0,10*ROW('Sanitation Data'!F14))="","",OFFSET('Sanitation Data'!$F$30,0,10*ROW('Sanitation Data'!F14)))</f>
        <v/>
      </c>
      <c r="CX20" s="305" t="str">
        <f ca="true">+IF(OFFSET('Sanitation Data'!$F$31,0,10*ROW('Sanitation Data'!F14))="","",OFFSET('Sanitation Data'!$F$31,0,10*ROW('Sanitation Data'!F14)))</f>
        <v/>
      </c>
      <c r="CY20" s="305" t="str">
        <f ca="true">+IF(OFFSET('Sanitation Data'!$F$32,0,10*ROW('Sanitation Data'!F14))="","",OFFSET('Sanitation Data'!$F$32,0,10*ROW('Sanitation Data'!F14)))</f>
        <v/>
      </c>
      <c r="CZ20" s="305" t="str">
        <f ca="true">+IF(OFFSET('Sanitation Data'!$G$28,0,10*ROW('Sanitation Data'!G14))="","",OFFSET('Sanitation Data'!$G$28,0,10*ROW('Sanitation Data'!G14)))</f>
        <v/>
      </c>
      <c r="DA20" s="305" t="str">
        <f ca="true">+IF(OFFSET('Sanitation Data'!$G$29,0,10*ROW('Sanitation Data'!G14))="","",OFFSET('Sanitation Data'!$G$29,0,10*ROW('Sanitation Data'!G14)))</f>
        <v/>
      </c>
      <c r="DB20" s="305" t="str">
        <f ca="true">+IF(OFFSET('Sanitation Data'!$G$30,0,10*ROW('Sanitation Data'!G14))="","",OFFSET('Sanitation Data'!$G$30,0,10*ROW('Sanitation Data'!G14)))</f>
        <v/>
      </c>
      <c r="DC20" s="305" t="str">
        <f ca="true">+IF(OFFSET('Sanitation Data'!$G$31,0,10*ROW('Sanitation Data'!G14))="","",OFFSET('Sanitation Data'!$G$31,0,10*ROW('Sanitation Data'!G14)))</f>
        <v/>
      </c>
      <c r="DD20" s="305" t="str">
        <f ca="true">+IF(OFFSET('Sanitation Data'!$G$32,0,10*ROW('Sanitation Data'!G14))="","",OFFSET('Sanitation Data'!$G$32,0,10*ROW('Sanitation Data'!G14)))</f>
        <v/>
      </c>
      <c r="DE20" s="305" t="str">
        <f ca="true">+IF(OFFSET('Sanitation Data'!$H$28,0,10*ROW('Sanitation Data'!H14))="","",OFFSET('Sanitation Data'!$H$28,0,10*ROW('Sanitation Data'!H14)))</f>
        <v/>
      </c>
      <c r="DF20" s="305" t="str">
        <f ca="true">+IF(OFFSET('Sanitation Data'!$H$29,0,10*ROW('Sanitation Data'!H14))="","",OFFSET('Sanitation Data'!$H$29,0,10*ROW('Sanitation Data'!H14)))</f>
        <v/>
      </c>
      <c r="DG20" s="305" t="str">
        <f ca="true">+IF(OFFSET('Sanitation Data'!$H$30,0,10*ROW('Sanitation Data'!H14))="","",OFFSET('Sanitation Data'!$H$30,0,10*ROW('Sanitation Data'!H14)))</f>
        <v/>
      </c>
      <c r="DH20" s="305" t="str">
        <f ca="true">+IF(OFFSET('Sanitation Data'!$H$31,0,10*ROW('Sanitation Data'!H14))="","",OFFSET('Sanitation Data'!$H$31,0,10*ROW('Sanitation Data'!H14)))</f>
        <v/>
      </c>
      <c r="DI20" s="305" t="str">
        <f ca="true">+IF(OFFSET('Sanitation Data'!$H$32,0,10*ROW('Sanitation Data'!H14))="","",OFFSET('Sanitation Data'!$H$32,0,10*ROW('Sanitation Data'!H14)))</f>
        <v/>
      </c>
      <c r="DJ20" s="305" t="str">
        <f ca="true">+IF(OFFSET('Sanitation Data'!$I$28,0,10*ROW('Sanitation Data'!I14))="","",OFFSET('Sanitation Data'!$I$28,0,10*ROW('Sanitation Data'!I14)))</f>
        <v/>
      </c>
      <c r="DK20" s="305" t="str">
        <f ca="true">+IF(OFFSET('Sanitation Data'!$I$29,0,10*ROW('Sanitation Data'!I14))="","",OFFSET('Sanitation Data'!$I$29,0,10*ROW('Sanitation Data'!I14)))</f>
        <v/>
      </c>
      <c r="DL20" s="305" t="str">
        <f ca="true">+IF(OFFSET('Sanitation Data'!$I$30,0,10*ROW('Sanitation Data'!I14))="","",OFFSET('Sanitation Data'!$I$30,0,10*ROW('Sanitation Data'!I14)))</f>
        <v/>
      </c>
      <c r="DM20" s="305" t="str">
        <f ca="true">+IF(OFFSET('Sanitation Data'!$I$31,0,10*ROW('Sanitation Data'!I14))="","",OFFSET('Sanitation Data'!$I$31,0,10*ROW('Sanitation Data'!I14)))</f>
        <v/>
      </c>
      <c r="DN20" s="305" t="str">
        <f ca="true">+IF(OFFSET('Sanitation Data'!$I$32,0,10*ROW('Sanitation Data'!I14))="","",OFFSET('Sanitation Data'!$I$32,0,10*ROW('Sanitation Data'!I14)))</f>
        <v/>
      </c>
      <c r="DO20" s="305" t="str">
        <f ca="true">+IF(OFFSET('Hygiene Data'!$D$11,0,10*ROW('Hygiene Data'!D14))="","",OFFSET('Hygiene Data'!$D$11,0,10*ROW('Hygiene Data'!D14)))</f>
        <v/>
      </c>
      <c r="DP20" s="305" t="str">
        <f ca="true">+IF(OFFSET('Hygiene Data'!$D$12,0,10*ROW('Hygiene Data'!D14))="","",OFFSET('Hygiene Data'!$D$12,0,10*ROW('Hygiene Data'!D14)))</f>
        <v/>
      </c>
      <c r="DQ20" s="305" t="str">
        <f ca="true">+IF(OFFSET('Hygiene Data'!$D$13,0,10*ROW('Hygiene Data'!D14))="","",OFFSET('Hygiene Data'!$D$13,0,10*ROW('Hygiene Data'!D14)))</f>
        <v/>
      </c>
      <c r="DR20" s="305" t="str">
        <f ca="true">+IF(OFFSET('Hygiene Data'!$E$11,0,10*ROW('Hygiene Data'!E14))="","",OFFSET('Hygiene Data'!$E$11,0,10*ROW('Hygiene Data'!E14)))</f>
        <v/>
      </c>
      <c r="DS20" s="305" t="str">
        <f ca="true">+IF(OFFSET('Hygiene Data'!$E$12,0,10*ROW('Hygiene Data'!E14))="","",OFFSET('Hygiene Data'!$E$12,0,10*ROW('Hygiene Data'!E14)))</f>
        <v/>
      </c>
      <c r="DT20" s="305" t="str">
        <f ca="true">+IF(OFFSET('Hygiene Data'!$E$13,0,10*ROW('Hygiene Data'!E14))="","",OFFSET('Hygiene Data'!$E$13,0,10*ROW('Hygiene Data'!E14)))</f>
        <v/>
      </c>
      <c r="DU20" s="305" t="str">
        <f ca="true">+IF(OFFSET('Hygiene Data'!$F$11,0,10*ROW('Hygiene Data'!F14))="","",OFFSET('Hygiene Data'!$F$11,0,10*ROW('Hygiene Data'!F14)))</f>
        <v/>
      </c>
      <c r="DV20" s="305" t="str">
        <f ca="true">+IF(OFFSET('Hygiene Data'!$F$12,0,10*ROW('Hygiene Data'!F14))="","",OFFSET('Hygiene Data'!$F$12,0,10*ROW('Hygiene Data'!F14)))</f>
        <v/>
      </c>
      <c r="DW20" s="305" t="str">
        <f ca="true">+IF(OFFSET('Hygiene Data'!$F$13,0,10*ROW('Hygiene Data'!F14))="","",OFFSET('Hygiene Data'!$F$13,0,10*ROW('Hygiene Data'!F14)))</f>
        <v/>
      </c>
      <c r="DX20" s="305" t="str">
        <f ca="true">+IF(OFFSET('Hygiene Data'!$G$11,0,10*ROW('Hygiene Data'!G14))="","",OFFSET('Hygiene Data'!$G$11,0,10*ROW('Hygiene Data'!G14)))</f>
        <v/>
      </c>
      <c r="DY20" s="305" t="str">
        <f ca="true">+IF(OFFSET('Hygiene Data'!$G$12,0,10*ROW('Hygiene Data'!G14))="","",OFFSET('Hygiene Data'!$G$12,0,10*ROW('Hygiene Data'!G14)))</f>
        <v/>
      </c>
      <c r="DZ20" s="305" t="str">
        <f ca="true">+IF(OFFSET('Hygiene Data'!$G$13,0,10*ROW('Hygiene Data'!G14))="","",OFFSET('Hygiene Data'!$G$13,0,10*ROW('Hygiene Data'!G14)))</f>
        <v/>
      </c>
      <c r="EA20" s="305" t="str">
        <f ca="true">+IF(OFFSET('Hygiene Data'!$H$11,0,10*ROW('Hygiene Data'!H14))="","",OFFSET('Hygiene Data'!$H$11,0,10*ROW('Hygiene Data'!H14)))</f>
        <v/>
      </c>
      <c r="EB20" s="305" t="str">
        <f ca="true">+IF(OFFSET('Hygiene Data'!$H$12,0,10*ROW('Hygiene Data'!H14))="","",OFFSET('Hygiene Data'!$H$12,0,10*ROW('Hygiene Data'!H14)))</f>
        <v/>
      </c>
      <c r="EC20" s="305" t="str">
        <f ca="true">+IF(OFFSET('Hygiene Data'!$H$13,0,10*ROW('Hygiene Data'!H14))="","",OFFSET('Hygiene Data'!$H$13,0,10*ROW('Hygiene Data'!H14)))</f>
        <v/>
      </c>
      <c r="ED20" s="305" t="str">
        <f ca="true">+IF(OFFSET('Hygiene Data'!$I$11,0,10*ROW('Hygiene Data'!I14))="","",OFFSET('Hygiene Data'!$I$11,0,10*ROW('Hygiene Data'!I14)))</f>
        <v/>
      </c>
      <c r="EE20" s="305" t="str">
        <f ca="true">+IF(OFFSET('Hygiene Data'!$I$12,0,10*ROW('Hygiene Data'!I14))="","",OFFSET('Hygiene Data'!$I$12,0,10*ROW('Hygiene Data'!I14)))</f>
        <v/>
      </c>
      <c r="EF20" s="305"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PSE_2016_SDG</v>
      </c>
      <c r="B21" s="38" t="str">
        <f ca="true">+IF(OFFSET('Water Data'!$C$2,0,10*ROW('Water Data'!F15))="","",OFFSET('Water Data'!$C$2,0,10*ROW('Water Data'!F15)))</f>
        <v>Admin</v>
      </c>
      <c r="C21" s="361">
        <f t="shared" ca="true" si="0"/>
        <v>2016</v>
      </c>
      <c r="D21" s="99"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9"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9">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98.6</v>
      </c>
      <c r="G21" s="99"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9"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9"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9"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9"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9"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9"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9"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9"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9"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9"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9">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99.5</v>
      </c>
      <c r="S21" s="99"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9"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9">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98.55</v>
      </c>
      <c r="V21" s="100"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100"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100"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100"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100">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98.7</v>
      </c>
      <c r="AA21" s="100"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100"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100"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100"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100"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100"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100"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100"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100"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100"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100"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100"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100"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100"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100"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100"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100"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100"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100"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100">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99.3</v>
      </c>
      <c r="AU21" s="100"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100"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100"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100"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100">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98.4</v>
      </c>
      <c r="AZ21" s="101"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1">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97.6</v>
      </c>
      <c r="BB21" s="101"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1"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1"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1"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1"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1"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1"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1"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1"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1"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1"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1">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95.5</v>
      </c>
      <c r="BN21" s="101"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1"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1">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97.75</v>
      </c>
      <c r="BQ21" s="101"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5"/>
      <c r="BS21" s="305" t="str">
        <f ca="true">+IF(OFFSET('Water Data'!$D$27,0,10*ROW('Water Data'!D15))="","",OFFSET('Water Data'!$D$27,0,10*ROW('Water Data'!D15)))</f>
        <v/>
      </c>
      <c r="BT21" s="305" t="str">
        <f ca="true">+IF(OFFSET('Water Data'!$D$28,0,10*ROW('Water Data'!D15))="","",OFFSET('Water Data'!$D$28,0,10*ROW('Water Data'!D15)))</f>
        <v/>
      </c>
      <c r="BU21" s="305" t="str">
        <f ca="true">+IF(OFFSET('Water Data'!$D$29,0,10*ROW('Water Data'!D15))="","",OFFSET('Water Data'!$D$29,0,10*ROW('Water Data'!D15)))</f>
        <v>Yes</v>
      </c>
      <c r="BV21" s="305" t="str">
        <f ca="true">+IF(OFFSET('Water Data'!$E$27,0,10*ROW('Water Data'!E15))="","",OFFSET('Water Data'!$E$27,0,10*ROW('Water Data'!E15)))</f>
        <v/>
      </c>
      <c r="BW21" s="305" t="str">
        <f ca="true">+IF(OFFSET('Water Data'!$E$28,0,10*ROW('Water Data'!E15))="","",OFFSET('Water Data'!$E$28,0,10*ROW('Water Data'!E15)))</f>
        <v/>
      </c>
      <c r="BX21" s="305" t="str">
        <f ca="true">+IF(OFFSET('Water Data'!$E$29,0,10*ROW('Water Data'!E15))="","",OFFSET('Water Data'!$E$29,0,10*ROW('Water Data'!E15)))</f>
        <v/>
      </c>
      <c r="BY21" s="305" t="str">
        <f ca="true">+IF(OFFSET('Water Data'!$F$27,0,10*ROW('Water Data'!F15))="","",OFFSET('Water Data'!$F$27,0,10*ROW('Water Data'!F15)))</f>
        <v/>
      </c>
      <c r="BZ21" s="305" t="str">
        <f ca="true">+IF(OFFSET('Water Data'!$F$28,0,10*ROW('Water Data'!F15))="","",OFFSET('Water Data'!$F$28,0,10*ROW('Water Data'!F15)))</f>
        <v/>
      </c>
      <c r="CA21" s="305" t="str">
        <f ca="true">+IF(OFFSET('Water Data'!$F$29,0,10*ROW('Water Data'!F15))="","",OFFSET('Water Data'!$F$29,0,10*ROW('Water Data'!F15)))</f>
        <v/>
      </c>
      <c r="CB21" s="305" t="str">
        <f ca="true">+IF(OFFSET('Water Data'!$G$27,0,10*ROW('Water Data'!G15))="","",OFFSET('Water Data'!$G$27,0,10*ROW('Water Data'!G15)))</f>
        <v/>
      </c>
      <c r="CC21" s="305" t="str">
        <f ca="true">+IF(OFFSET('Water Data'!$G$28,0,10*ROW('Water Data'!G15))="","",OFFSET('Water Data'!$G$28,0,10*ROW('Water Data'!G15)))</f>
        <v/>
      </c>
      <c r="CD21" s="305" t="str">
        <f ca="true">+IF(OFFSET('Water Data'!$G$29,0,10*ROW('Water Data'!G15))="","",OFFSET('Water Data'!$G$29,0,10*ROW('Water Data'!G15)))</f>
        <v/>
      </c>
      <c r="CE21" s="305" t="str">
        <f ca="true">+IF(OFFSET('Water Data'!$H$27,0,10*ROW('Water Data'!H15))="","",OFFSET('Water Data'!$H$27,0,10*ROW('Water Data'!H15)))</f>
        <v/>
      </c>
      <c r="CF21" s="305" t="str">
        <f ca="true">+IF(OFFSET('Water Data'!$H$28,0,10*ROW('Water Data'!H15))="","",OFFSET('Water Data'!$H$28,0,10*ROW('Water Data'!H15)))</f>
        <v/>
      </c>
      <c r="CG21" s="305" t="str">
        <f ca="true">+IF(OFFSET('Water Data'!$H$29,0,10*ROW('Water Data'!H15))="","",OFFSET('Water Data'!$H$29,0,10*ROW('Water Data'!H15)))</f>
        <v>Yes</v>
      </c>
      <c r="CH21" s="305" t="str">
        <f ca="true">+IF(OFFSET('Water Data'!$I$27,0,10*ROW('Water Data'!I15))="","",OFFSET('Water Data'!$I$27,0,10*ROW('Water Data'!I15)))</f>
        <v/>
      </c>
      <c r="CI21" s="305" t="str">
        <f ca="true">+IF(OFFSET('Water Data'!$I$28,0,10*ROW('Water Data'!I15))="","",OFFSET('Water Data'!$I$28,0,10*ROW('Water Data'!I15)))</f>
        <v/>
      </c>
      <c r="CJ21" s="305" t="str">
        <f ca="true">+IF(OFFSET('Water Data'!$I$29,0,10*ROW('Water Data'!I15))="","",OFFSET('Water Data'!$I$29,0,10*ROW('Water Data'!I15)))</f>
        <v>Yes</v>
      </c>
      <c r="CK21" s="305" t="str">
        <f ca="true">+IF(OFFSET('Sanitation Data'!$D$28,0,10*ROW('Sanitation Data'!D15))="","",OFFSET('Sanitation Data'!$D$28,0,10*ROW('Sanitation Data'!D15)))</f>
        <v/>
      </c>
      <c r="CL21" s="305" t="str">
        <f ca="true">+IF(OFFSET('Sanitation Data'!$D$29,0,10*ROW('Sanitation Data'!D15))="","",OFFSET('Sanitation Data'!$D$29,0,10*ROW('Sanitation Data'!D15)))</f>
        <v/>
      </c>
      <c r="CM21" s="305" t="str">
        <f ca="true">+IF(OFFSET('Sanitation Data'!$D$30,0,10*ROW('Sanitation Data'!D15))="","",OFFSET('Sanitation Data'!$D$30,0,10*ROW('Sanitation Data'!D15)))</f>
        <v/>
      </c>
      <c r="CN21" s="305" t="str">
        <f ca="true">+IF(OFFSET('Sanitation Data'!$D$31,0,10*ROW('Sanitation Data'!D15))="","",OFFSET('Sanitation Data'!$D$31,0,10*ROW('Sanitation Data'!D15)))</f>
        <v/>
      </c>
      <c r="CO21" s="305" t="str">
        <f ca="true">+IF(OFFSET('Sanitation Data'!$D$32,0,10*ROW('Sanitation Data'!D15))="","",OFFSET('Sanitation Data'!$D$32,0,10*ROW('Sanitation Data'!D15)))</f>
        <v>Yes</v>
      </c>
      <c r="CP21" s="305" t="str">
        <f ca="true">+IF(OFFSET('Sanitation Data'!$E$28,0,10*ROW('Sanitation Data'!E15))="","",OFFSET('Sanitation Data'!$E$28,0,10*ROW('Sanitation Data'!E15)))</f>
        <v/>
      </c>
      <c r="CQ21" s="305" t="str">
        <f ca="true">+IF(OFFSET('Sanitation Data'!$E$29,0,10*ROW('Sanitation Data'!E15))="","",OFFSET('Sanitation Data'!$E$29,0,10*ROW('Sanitation Data'!E15)))</f>
        <v/>
      </c>
      <c r="CR21" s="305" t="str">
        <f ca="true">+IF(OFFSET('Sanitation Data'!$E$30,0,10*ROW('Sanitation Data'!E15))="","",OFFSET('Sanitation Data'!$E$30,0,10*ROW('Sanitation Data'!E15)))</f>
        <v/>
      </c>
      <c r="CS21" s="305" t="str">
        <f ca="true">+IF(OFFSET('Sanitation Data'!$E$31,0,10*ROW('Sanitation Data'!E15))="","",OFFSET('Sanitation Data'!$E$31,0,10*ROW('Sanitation Data'!E15)))</f>
        <v/>
      </c>
      <c r="CT21" s="305" t="str">
        <f ca="true">+IF(OFFSET('Sanitation Data'!$E$32,0,10*ROW('Sanitation Data'!E15))="","",OFFSET('Sanitation Data'!$E$32,0,10*ROW('Sanitation Data'!E15)))</f>
        <v/>
      </c>
      <c r="CU21" s="305" t="str">
        <f ca="true">+IF(OFFSET('Sanitation Data'!$F$28,0,10*ROW('Sanitation Data'!F15))="","",OFFSET('Sanitation Data'!$F$28,0,10*ROW('Sanitation Data'!F15)))</f>
        <v/>
      </c>
      <c r="CV21" s="305" t="str">
        <f ca="true">+IF(OFFSET('Sanitation Data'!$F$29,0,10*ROW('Sanitation Data'!F15))="","",OFFSET('Sanitation Data'!$F$29,0,10*ROW('Sanitation Data'!F15)))</f>
        <v/>
      </c>
      <c r="CW21" s="305" t="str">
        <f ca="true">+IF(OFFSET('Sanitation Data'!$F$30,0,10*ROW('Sanitation Data'!F15))="","",OFFSET('Sanitation Data'!$F$30,0,10*ROW('Sanitation Data'!F15)))</f>
        <v/>
      </c>
      <c r="CX21" s="305" t="str">
        <f ca="true">+IF(OFFSET('Sanitation Data'!$F$31,0,10*ROW('Sanitation Data'!F15))="","",OFFSET('Sanitation Data'!$F$31,0,10*ROW('Sanitation Data'!F15)))</f>
        <v/>
      </c>
      <c r="CY21" s="305" t="str">
        <f ca="true">+IF(OFFSET('Sanitation Data'!$F$32,0,10*ROW('Sanitation Data'!F15))="","",OFFSET('Sanitation Data'!$F$32,0,10*ROW('Sanitation Data'!F15)))</f>
        <v/>
      </c>
      <c r="CZ21" s="305" t="str">
        <f ca="true">+IF(OFFSET('Sanitation Data'!$G$28,0,10*ROW('Sanitation Data'!G15))="","",OFFSET('Sanitation Data'!$G$28,0,10*ROW('Sanitation Data'!G15)))</f>
        <v/>
      </c>
      <c r="DA21" s="305" t="str">
        <f ca="true">+IF(OFFSET('Sanitation Data'!$G$29,0,10*ROW('Sanitation Data'!G15))="","",OFFSET('Sanitation Data'!$G$29,0,10*ROW('Sanitation Data'!G15)))</f>
        <v/>
      </c>
      <c r="DB21" s="305" t="str">
        <f ca="true">+IF(OFFSET('Sanitation Data'!$G$30,0,10*ROW('Sanitation Data'!G15))="","",OFFSET('Sanitation Data'!$G$30,0,10*ROW('Sanitation Data'!G15)))</f>
        <v/>
      </c>
      <c r="DC21" s="305" t="str">
        <f ca="true">+IF(OFFSET('Sanitation Data'!$G$31,0,10*ROW('Sanitation Data'!G15))="","",OFFSET('Sanitation Data'!$G$31,0,10*ROW('Sanitation Data'!G15)))</f>
        <v/>
      </c>
      <c r="DD21" s="305" t="str">
        <f ca="true">+IF(OFFSET('Sanitation Data'!$G$32,0,10*ROW('Sanitation Data'!G15))="","",OFFSET('Sanitation Data'!$G$32,0,10*ROW('Sanitation Data'!G15)))</f>
        <v/>
      </c>
      <c r="DE21" s="305" t="str">
        <f ca="true">+IF(OFFSET('Sanitation Data'!$H$28,0,10*ROW('Sanitation Data'!H15))="","",OFFSET('Sanitation Data'!$H$28,0,10*ROW('Sanitation Data'!H15)))</f>
        <v/>
      </c>
      <c r="DF21" s="305" t="str">
        <f ca="true">+IF(OFFSET('Sanitation Data'!$H$29,0,10*ROW('Sanitation Data'!H15))="","",OFFSET('Sanitation Data'!$H$29,0,10*ROW('Sanitation Data'!H15)))</f>
        <v/>
      </c>
      <c r="DG21" s="305" t="str">
        <f ca="true">+IF(OFFSET('Sanitation Data'!$H$30,0,10*ROW('Sanitation Data'!H15))="","",OFFSET('Sanitation Data'!$H$30,0,10*ROW('Sanitation Data'!H15)))</f>
        <v/>
      </c>
      <c r="DH21" s="305" t="str">
        <f ca="true">+IF(OFFSET('Sanitation Data'!$H$31,0,10*ROW('Sanitation Data'!H15))="","",OFFSET('Sanitation Data'!$H$31,0,10*ROW('Sanitation Data'!H15)))</f>
        <v/>
      </c>
      <c r="DI21" s="305" t="str">
        <f ca="true">+IF(OFFSET('Sanitation Data'!$H$32,0,10*ROW('Sanitation Data'!H15))="","",OFFSET('Sanitation Data'!$H$32,0,10*ROW('Sanitation Data'!H15)))</f>
        <v>Yes</v>
      </c>
      <c r="DJ21" s="305" t="str">
        <f ca="true">+IF(OFFSET('Sanitation Data'!$I$28,0,10*ROW('Sanitation Data'!I15))="","",OFFSET('Sanitation Data'!$I$28,0,10*ROW('Sanitation Data'!I15)))</f>
        <v/>
      </c>
      <c r="DK21" s="305" t="str">
        <f ca="true">+IF(OFFSET('Sanitation Data'!$I$29,0,10*ROW('Sanitation Data'!I15))="","",OFFSET('Sanitation Data'!$I$29,0,10*ROW('Sanitation Data'!I15)))</f>
        <v/>
      </c>
      <c r="DL21" s="305" t="str">
        <f ca="true">+IF(OFFSET('Sanitation Data'!$I$30,0,10*ROW('Sanitation Data'!I15))="","",OFFSET('Sanitation Data'!$I$30,0,10*ROW('Sanitation Data'!I15)))</f>
        <v/>
      </c>
      <c r="DM21" s="305" t="str">
        <f ca="true">+IF(OFFSET('Sanitation Data'!$I$31,0,10*ROW('Sanitation Data'!I15))="","",OFFSET('Sanitation Data'!$I$31,0,10*ROW('Sanitation Data'!I15)))</f>
        <v/>
      </c>
      <c r="DN21" s="305" t="str">
        <f ca="true">+IF(OFFSET('Sanitation Data'!$I$32,0,10*ROW('Sanitation Data'!I15))="","",OFFSET('Sanitation Data'!$I$32,0,10*ROW('Sanitation Data'!I15)))</f>
        <v>Yes</v>
      </c>
      <c r="DO21" s="305" t="str">
        <f ca="true">+IF(OFFSET('Hygiene Data'!$D$11,0,10*ROW('Hygiene Data'!D15))="","",OFFSET('Hygiene Data'!$D$11,0,10*ROW('Hygiene Data'!D15)))</f>
        <v/>
      </c>
      <c r="DP21" s="305" t="str">
        <f ca="true">+IF(OFFSET('Hygiene Data'!$D$12,0,10*ROW('Hygiene Data'!D15))="","",OFFSET('Hygiene Data'!$D$12,0,10*ROW('Hygiene Data'!D15)))</f>
        <v>Yes</v>
      </c>
      <c r="DQ21" s="305" t="str">
        <f ca="true">+IF(OFFSET('Hygiene Data'!$D$13,0,10*ROW('Hygiene Data'!D15))="","",OFFSET('Hygiene Data'!$D$13,0,10*ROW('Hygiene Data'!D15)))</f>
        <v/>
      </c>
      <c r="DR21" s="305" t="str">
        <f ca="true">+IF(OFFSET('Hygiene Data'!$E$11,0,10*ROW('Hygiene Data'!E15))="","",OFFSET('Hygiene Data'!$E$11,0,10*ROW('Hygiene Data'!E15)))</f>
        <v/>
      </c>
      <c r="DS21" s="305" t="str">
        <f ca="true">+IF(OFFSET('Hygiene Data'!$E$12,0,10*ROW('Hygiene Data'!E15))="","",OFFSET('Hygiene Data'!$E$12,0,10*ROW('Hygiene Data'!E15)))</f>
        <v/>
      </c>
      <c r="DT21" s="305" t="str">
        <f ca="true">+IF(OFFSET('Hygiene Data'!$E$13,0,10*ROW('Hygiene Data'!E15))="","",OFFSET('Hygiene Data'!$E$13,0,10*ROW('Hygiene Data'!E15)))</f>
        <v/>
      </c>
      <c r="DU21" s="305" t="str">
        <f ca="true">+IF(OFFSET('Hygiene Data'!$F$11,0,10*ROW('Hygiene Data'!F15))="","",OFFSET('Hygiene Data'!$F$11,0,10*ROW('Hygiene Data'!F15)))</f>
        <v/>
      </c>
      <c r="DV21" s="305" t="str">
        <f ca="true">+IF(OFFSET('Hygiene Data'!$F$12,0,10*ROW('Hygiene Data'!F15))="","",OFFSET('Hygiene Data'!$F$12,0,10*ROW('Hygiene Data'!F15)))</f>
        <v/>
      </c>
      <c r="DW21" s="305" t="str">
        <f ca="true">+IF(OFFSET('Hygiene Data'!$F$13,0,10*ROW('Hygiene Data'!F15))="","",OFFSET('Hygiene Data'!$F$13,0,10*ROW('Hygiene Data'!F15)))</f>
        <v/>
      </c>
      <c r="DX21" s="305" t="str">
        <f ca="true">+IF(OFFSET('Hygiene Data'!$G$11,0,10*ROW('Hygiene Data'!G15))="","",OFFSET('Hygiene Data'!$G$11,0,10*ROW('Hygiene Data'!G15)))</f>
        <v/>
      </c>
      <c r="DY21" s="305" t="str">
        <f ca="true">+IF(OFFSET('Hygiene Data'!$G$12,0,10*ROW('Hygiene Data'!G15))="","",OFFSET('Hygiene Data'!$G$12,0,10*ROW('Hygiene Data'!G15)))</f>
        <v/>
      </c>
      <c r="DZ21" s="305" t="str">
        <f ca="true">+IF(OFFSET('Hygiene Data'!$G$13,0,10*ROW('Hygiene Data'!G15))="","",OFFSET('Hygiene Data'!$G$13,0,10*ROW('Hygiene Data'!G15)))</f>
        <v/>
      </c>
      <c r="EA21" s="305" t="str">
        <f ca="true">+IF(OFFSET('Hygiene Data'!$H$11,0,10*ROW('Hygiene Data'!H15))="","",OFFSET('Hygiene Data'!$H$11,0,10*ROW('Hygiene Data'!H15)))</f>
        <v/>
      </c>
      <c r="EB21" s="305" t="str">
        <f ca="true">+IF(OFFSET('Hygiene Data'!$H$12,0,10*ROW('Hygiene Data'!H15))="","",OFFSET('Hygiene Data'!$H$12,0,10*ROW('Hygiene Data'!H15)))</f>
        <v>Yes</v>
      </c>
      <c r="EC21" s="305" t="str">
        <f ca="true">+IF(OFFSET('Hygiene Data'!$H$13,0,10*ROW('Hygiene Data'!H15))="","",OFFSET('Hygiene Data'!$H$13,0,10*ROW('Hygiene Data'!H15)))</f>
        <v/>
      </c>
      <c r="ED21" s="305" t="str">
        <f ca="true">+IF(OFFSET('Hygiene Data'!$I$11,0,10*ROW('Hygiene Data'!I15))="","",OFFSET('Hygiene Data'!$I$11,0,10*ROW('Hygiene Data'!I15)))</f>
        <v/>
      </c>
      <c r="EE21" s="305" t="str">
        <f ca="true">+IF(OFFSET('Hygiene Data'!$I$12,0,10*ROW('Hygiene Data'!I15))="","",OFFSET('Hygiene Data'!$I$12,0,10*ROW('Hygiene Data'!I15)))</f>
        <v>Yes</v>
      </c>
      <c r="EF21" s="305"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PSE_2017_SDG</v>
      </c>
      <c r="B22" s="38" t="str">
        <f ca="true">+IF(OFFSET('Water Data'!$C$2,0,10*ROW('Water Data'!F16))="","",OFFSET('Water Data'!$C$2,0,10*ROW('Water Data'!F16)))</f>
        <v>Admin</v>
      </c>
      <c r="C22" s="361">
        <f t="shared" ca="true" si="0"/>
        <v>2017</v>
      </c>
      <c r="D22" s="99"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9"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9">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99.2</v>
      </c>
      <c r="G22" s="99"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9"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9"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9"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9"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9"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9"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9"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9"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9"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9"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9">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99.5</v>
      </c>
      <c r="S22" s="99"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9"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9">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98.95</v>
      </c>
      <c r="V22" s="100"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100"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100"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100"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100">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99.5</v>
      </c>
      <c r="AA22" s="100"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100"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100"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100"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100"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100"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100"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100"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100"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100"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100"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100"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100"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100"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100"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100"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100"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100"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100"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100">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99.3</v>
      </c>
      <c r="AU22" s="100"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100"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100"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100"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100">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99.6</v>
      </c>
      <c r="AZ22" s="101"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1">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98.7</v>
      </c>
      <c r="BB22" s="101"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1"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1"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1"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1"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1"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1"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1"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1"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1"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1"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1">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99.2</v>
      </c>
      <c r="BN22" s="101"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1"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1">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98.25</v>
      </c>
      <c r="BQ22" s="101"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5"/>
      <c r="BS22" s="305" t="str">
        <f ca="true">+IF(OFFSET('Water Data'!$D$27,0,10*ROW('Water Data'!D16))="","",OFFSET('Water Data'!$D$27,0,10*ROW('Water Data'!D16)))</f>
        <v/>
      </c>
      <c r="BT22" s="305" t="str">
        <f ca="true">+IF(OFFSET('Water Data'!$D$28,0,10*ROW('Water Data'!D16))="","",OFFSET('Water Data'!$D$28,0,10*ROW('Water Data'!D16)))</f>
        <v/>
      </c>
      <c r="BU22" s="305" t="str">
        <f ca="true">+IF(OFFSET('Water Data'!$D$29,0,10*ROW('Water Data'!D16))="","",OFFSET('Water Data'!$D$29,0,10*ROW('Water Data'!D16)))</f>
        <v>Yes</v>
      </c>
      <c r="BV22" s="305" t="str">
        <f ca="true">+IF(OFFSET('Water Data'!$E$27,0,10*ROW('Water Data'!E16))="","",OFFSET('Water Data'!$E$27,0,10*ROW('Water Data'!E16)))</f>
        <v/>
      </c>
      <c r="BW22" s="305" t="str">
        <f ca="true">+IF(OFFSET('Water Data'!$E$28,0,10*ROW('Water Data'!E16))="","",OFFSET('Water Data'!$E$28,0,10*ROW('Water Data'!E16)))</f>
        <v/>
      </c>
      <c r="BX22" s="305" t="str">
        <f ca="true">+IF(OFFSET('Water Data'!$E$29,0,10*ROW('Water Data'!E16))="","",OFFSET('Water Data'!$E$29,0,10*ROW('Water Data'!E16)))</f>
        <v/>
      </c>
      <c r="BY22" s="305" t="str">
        <f ca="true">+IF(OFFSET('Water Data'!$F$27,0,10*ROW('Water Data'!F16))="","",OFFSET('Water Data'!$F$27,0,10*ROW('Water Data'!F16)))</f>
        <v/>
      </c>
      <c r="BZ22" s="305" t="str">
        <f ca="true">+IF(OFFSET('Water Data'!$F$28,0,10*ROW('Water Data'!F16))="","",OFFSET('Water Data'!$F$28,0,10*ROW('Water Data'!F16)))</f>
        <v/>
      </c>
      <c r="CA22" s="305" t="str">
        <f ca="true">+IF(OFFSET('Water Data'!$F$29,0,10*ROW('Water Data'!F16))="","",OFFSET('Water Data'!$F$29,0,10*ROW('Water Data'!F16)))</f>
        <v/>
      </c>
      <c r="CB22" s="305" t="str">
        <f ca="true">+IF(OFFSET('Water Data'!$G$27,0,10*ROW('Water Data'!G16))="","",OFFSET('Water Data'!$G$27,0,10*ROW('Water Data'!G16)))</f>
        <v/>
      </c>
      <c r="CC22" s="305" t="str">
        <f ca="true">+IF(OFFSET('Water Data'!$G$28,0,10*ROW('Water Data'!G16))="","",OFFSET('Water Data'!$G$28,0,10*ROW('Water Data'!G16)))</f>
        <v/>
      </c>
      <c r="CD22" s="305" t="str">
        <f ca="true">+IF(OFFSET('Water Data'!$G$29,0,10*ROW('Water Data'!G16))="","",OFFSET('Water Data'!$G$29,0,10*ROW('Water Data'!G16)))</f>
        <v/>
      </c>
      <c r="CE22" s="305" t="str">
        <f ca="true">+IF(OFFSET('Water Data'!$H$27,0,10*ROW('Water Data'!H16))="","",OFFSET('Water Data'!$H$27,0,10*ROW('Water Data'!H16)))</f>
        <v/>
      </c>
      <c r="CF22" s="305" t="str">
        <f ca="true">+IF(OFFSET('Water Data'!$H$28,0,10*ROW('Water Data'!H16))="","",OFFSET('Water Data'!$H$28,0,10*ROW('Water Data'!H16)))</f>
        <v/>
      </c>
      <c r="CG22" s="305" t="str">
        <f ca="true">+IF(OFFSET('Water Data'!$H$29,0,10*ROW('Water Data'!H16))="","",OFFSET('Water Data'!$H$29,0,10*ROW('Water Data'!H16)))</f>
        <v>Yes</v>
      </c>
      <c r="CH22" s="305" t="str">
        <f ca="true">+IF(OFFSET('Water Data'!$I$27,0,10*ROW('Water Data'!I16))="","",OFFSET('Water Data'!$I$27,0,10*ROW('Water Data'!I16)))</f>
        <v/>
      </c>
      <c r="CI22" s="305" t="str">
        <f ca="true">+IF(OFFSET('Water Data'!$I$28,0,10*ROW('Water Data'!I16))="","",OFFSET('Water Data'!$I$28,0,10*ROW('Water Data'!I16)))</f>
        <v/>
      </c>
      <c r="CJ22" s="305" t="str">
        <f ca="true">+IF(OFFSET('Water Data'!$I$29,0,10*ROW('Water Data'!I16))="","",OFFSET('Water Data'!$I$29,0,10*ROW('Water Data'!I16)))</f>
        <v>Yes</v>
      </c>
      <c r="CK22" s="305" t="str">
        <f ca="true">+IF(OFFSET('Sanitation Data'!$D$28,0,10*ROW('Sanitation Data'!D16))="","",OFFSET('Sanitation Data'!$D$28,0,10*ROW('Sanitation Data'!D16)))</f>
        <v/>
      </c>
      <c r="CL22" s="305" t="str">
        <f ca="true">+IF(OFFSET('Sanitation Data'!$D$29,0,10*ROW('Sanitation Data'!D16))="","",OFFSET('Sanitation Data'!$D$29,0,10*ROW('Sanitation Data'!D16)))</f>
        <v/>
      </c>
      <c r="CM22" s="305" t="str">
        <f ca="true">+IF(OFFSET('Sanitation Data'!$D$30,0,10*ROW('Sanitation Data'!D16))="","",OFFSET('Sanitation Data'!$D$30,0,10*ROW('Sanitation Data'!D16)))</f>
        <v/>
      </c>
      <c r="CN22" s="305" t="str">
        <f ca="true">+IF(OFFSET('Sanitation Data'!$D$31,0,10*ROW('Sanitation Data'!D16))="","",OFFSET('Sanitation Data'!$D$31,0,10*ROW('Sanitation Data'!D16)))</f>
        <v/>
      </c>
      <c r="CO22" s="305" t="str">
        <f ca="true">+IF(OFFSET('Sanitation Data'!$D$32,0,10*ROW('Sanitation Data'!D16))="","",OFFSET('Sanitation Data'!$D$32,0,10*ROW('Sanitation Data'!D16)))</f>
        <v>Yes</v>
      </c>
      <c r="CP22" s="305" t="str">
        <f ca="true">+IF(OFFSET('Sanitation Data'!$E$28,0,10*ROW('Sanitation Data'!E16))="","",OFFSET('Sanitation Data'!$E$28,0,10*ROW('Sanitation Data'!E16)))</f>
        <v/>
      </c>
      <c r="CQ22" s="305" t="str">
        <f ca="true">+IF(OFFSET('Sanitation Data'!$E$29,0,10*ROW('Sanitation Data'!E16))="","",OFFSET('Sanitation Data'!$E$29,0,10*ROW('Sanitation Data'!E16)))</f>
        <v/>
      </c>
      <c r="CR22" s="305" t="str">
        <f ca="true">+IF(OFFSET('Sanitation Data'!$E$30,0,10*ROW('Sanitation Data'!E16))="","",OFFSET('Sanitation Data'!$E$30,0,10*ROW('Sanitation Data'!E16)))</f>
        <v/>
      </c>
      <c r="CS22" s="305" t="str">
        <f ca="true">+IF(OFFSET('Sanitation Data'!$E$31,0,10*ROW('Sanitation Data'!E16))="","",OFFSET('Sanitation Data'!$E$31,0,10*ROW('Sanitation Data'!E16)))</f>
        <v/>
      </c>
      <c r="CT22" s="305" t="str">
        <f ca="true">+IF(OFFSET('Sanitation Data'!$E$32,0,10*ROW('Sanitation Data'!E16))="","",OFFSET('Sanitation Data'!$E$32,0,10*ROW('Sanitation Data'!E16)))</f>
        <v/>
      </c>
      <c r="CU22" s="305" t="str">
        <f ca="true">+IF(OFFSET('Sanitation Data'!$F$28,0,10*ROW('Sanitation Data'!F16))="","",OFFSET('Sanitation Data'!$F$28,0,10*ROW('Sanitation Data'!F16)))</f>
        <v/>
      </c>
      <c r="CV22" s="305" t="str">
        <f ca="true">+IF(OFFSET('Sanitation Data'!$F$29,0,10*ROW('Sanitation Data'!F16))="","",OFFSET('Sanitation Data'!$F$29,0,10*ROW('Sanitation Data'!F16)))</f>
        <v/>
      </c>
      <c r="CW22" s="305" t="str">
        <f ca="true">+IF(OFFSET('Sanitation Data'!$F$30,0,10*ROW('Sanitation Data'!F16))="","",OFFSET('Sanitation Data'!$F$30,0,10*ROW('Sanitation Data'!F16)))</f>
        <v/>
      </c>
      <c r="CX22" s="305" t="str">
        <f ca="true">+IF(OFFSET('Sanitation Data'!$F$31,0,10*ROW('Sanitation Data'!F16))="","",OFFSET('Sanitation Data'!$F$31,0,10*ROW('Sanitation Data'!F16)))</f>
        <v/>
      </c>
      <c r="CY22" s="305" t="str">
        <f ca="true">+IF(OFFSET('Sanitation Data'!$F$32,0,10*ROW('Sanitation Data'!F16))="","",OFFSET('Sanitation Data'!$F$32,0,10*ROW('Sanitation Data'!F16)))</f>
        <v/>
      </c>
      <c r="CZ22" s="305" t="str">
        <f ca="true">+IF(OFFSET('Sanitation Data'!$G$28,0,10*ROW('Sanitation Data'!G16))="","",OFFSET('Sanitation Data'!$G$28,0,10*ROW('Sanitation Data'!G16)))</f>
        <v/>
      </c>
      <c r="DA22" s="305" t="str">
        <f ca="true">+IF(OFFSET('Sanitation Data'!$G$29,0,10*ROW('Sanitation Data'!G16))="","",OFFSET('Sanitation Data'!$G$29,0,10*ROW('Sanitation Data'!G16)))</f>
        <v/>
      </c>
      <c r="DB22" s="305" t="str">
        <f ca="true">+IF(OFFSET('Sanitation Data'!$G$30,0,10*ROW('Sanitation Data'!G16))="","",OFFSET('Sanitation Data'!$G$30,0,10*ROW('Sanitation Data'!G16)))</f>
        <v/>
      </c>
      <c r="DC22" s="305" t="str">
        <f ca="true">+IF(OFFSET('Sanitation Data'!$G$31,0,10*ROW('Sanitation Data'!G16))="","",OFFSET('Sanitation Data'!$G$31,0,10*ROW('Sanitation Data'!G16)))</f>
        <v/>
      </c>
      <c r="DD22" s="305" t="str">
        <f ca="true">+IF(OFFSET('Sanitation Data'!$G$32,0,10*ROW('Sanitation Data'!G16))="","",OFFSET('Sanitation Data'!$G$32,0,10*ROW('Sanitation Data'!G16)))</f>
        <v/>
      </c>
      <c r="DE22" s="305" t="str">
        <f ca="true">+IF(OFFSET('Sanitation Data'!$H$28,0,10*ROW('Sanitation Data'!H16))="","",OFFSET('Sanitation Data'!$H$28,0,10*ROW('Sanitation Data'!H16)))</f>
        <v/>
      </c>
      <c r="DF22" s="305" t="str">
        <f ca="true">+IF(OFFSET('Sanitation Data'!$H$29,0,10*ROW('Sanitation Data'!H16))="","",OFFSET('Sanitation Data'!$H$29,0,10*ROW('Sanitation Data'!H16)))</f>
        <v/>
      </c>
      <c r="DG22" s="305" t="str">
        <f ca="true">+IF(OFFSET('Sanitation Data'!$H$30,0,10*ROW('Sanitation Data'!H16))="","",OFFSET('Sanitation Data'!$H$30,0,10*ROW('Sanitation Data'!H16)))</f>
        <v/>
      </c>
      <c r="DH22" s="305" t="str">
        <f ca="true">+IF(OFFSET('Sanitation Data'!$H$31,0,10*ROW('Sanitation Data'!H16))="","",OFFSET('Sanitation Data'!$H$31,0,10*ROW('Sanitation Data'!H16)))</f>
        <v/>
      </c>
      <c r="DI22" s="305" t="str">
        <f ca="true">+IF(OFFSET('Sanitation Data'!$H$32,0,10*ROW('Sanitation Data'!H16))="","",OFFSET('Sanitation Data'!$H$32,0,10*ROW('Sanitation Data'!H16)))</f>
        <v>Yes</v>
      </c>
      <c r="DJ22" s="305" t="str">
        <f ca="true">+IF(OFFSET('Sanitation Data'!$I$28,0,10*ROW('Sanitation Data'!I16))="","",OFFSET('Sanitation Data'!$I$28,0,10*ROW('Sanitation Data'!I16)))</f>
        <v/>
      </c>
      <c r="DK22" s="305" t="str">
        <f ca="true">+IF(OFFSET('Sanitation Data'!$I$29,0,10*ROW('Sanitation Data'!I16))="","",OFFSET('Sanitation Data'!$I$29,0,10*ROW('Sanitation Data'!I16)))</f>
        <v/>
      </c>
      <c r="DL22" s="305" t="str">
        <f ca="true">+IF(OFFSET('Sanitation Data'!$I$30,0,10*ROW('Sanitation Data'!I16))="","",OFFSET('Sanitation Data'!$I$30,0,10*ROW('Sanitation Data'!I16)))</f>
        <v/>
      </c>
      <c r="DM22" s="305" t="str">
        <f ca="true">+IF(OFFSET('Sanitation Data'!$I$31,0,10*ROW('Sanitation Data'!I16))="","",OFFSET('Sanitation Data'!$I$31,0,10*ROW('Sanitation Data'!I16)))</f>
        <v/>
      </c>
      <c r="DN22" s="305" t="str">
        <f ca="true">+IF(OFFSET('Sanitation Data'!$I$32,0,10*ROW('Sanitation Data'!I16))="","",OFFSET('Sanitation Data'!$I$32,0,10*ROW('Sanitation Data'!I16)))</f>
        <v>Yes</v>
      </c>
      <c r="DO22" s="305" t="str">
        <f ca="true">+IF(OFFSET('Hygiene Data'!$D$11,0,10*ROW('Hygiene Data'!D16))="","",OFFSET('Hygiene Data'!$D$11,0,10*ROW('Hygiene Data'!D16)))</f>
        <v/>
      </c>
      <c r="DP22" s="305" t="str">
        <f ca="true">+IF(OFFSET('Hygiene Data'!$D$12,0,10*ROW('Hygiene Data'!D16))="","",OFFSET('Hygiene Data'!$D$12,0,10*ROW('Hygiene Data'!D16)))</f>
        <v>Yes</v>
      </c>
      <c r="DQ22" s="305" t="str">
        <f ca="true">+IF(OFFSET('Hygiene Data'!$D$13,0,10*ROW('Hygiene Data'!D16))="","",OFFSET('Hygiene Data'!$D$13,0,10*ROW('Hygiene Data'!D16)))</f>
        <v/>
      </c>
      <c r="DR22" s="305" t="str">
        <f ca="true">+IF(OFFSET('Hygiene Data'!$E$11,0,10*ROW('Hygiene Data'!E16))="","",OFFSET('Hygiene Data'!$E$11,0,10*ROW('Hygiene Data'!E16)))</f>
        <v/>
      </c>
      <c r="DS22" s="305" t="str">
        <f ca="true">+IF(OFFSET('Hygiene Data'!$E$12,0,10*ROW('Hygiene Data'!E16))="","",OFFSET('Hygiene Data'!$E$12,0,10*ROW('Hygiene Data'!E16)))</f>
        <v/>
      </c>
      <c r="DT22" s="305" t="str">
        <f ca="true">+IF(OFFSET('Hygiene Data'!$E$13,0,10*ROW('Hygiene Data'!E16))="","",OFFSET('Hygiene Data'!$E$13,0,10*ROW('Hygiene Data'!E16)))</f>
        <v/>
      </c>
      <c r="DU22" s="305" t="str">
        <f ca="true">+IF(OFFSET('Hygiene Data'!$F$11,0,10*ROW('Hygiene Data'!F16))="","",OFFSET('Hygiene Data'!$F$11,0,10*ROW('Hygiene Data'!F16)))</f>
        <v/>
      </c>
      <c r="DV22" s="305" t="str">
        <f ca="true">+IF(OFFSET('Hygiene Data'!$F$12,0,10*ROW('Hygiene Data'!F16))="","",OFFSET('Hygiene Data'!$F$12,0,10*ROW('Hygiene Data'!F16)))</f>
        <v/>
      </c>
      <c r="DW22" s="305" t="str">
        <f ca="true">+IF(OFFSET('Hygiene Data'!$F$13,0,10*ROW('Hygiene Data'!F16))="","",OFFSET('Hygiene Data'!$F$13,0,10*ROW('Hygiene Data'!F16)))</f>
        <v/>
      </c>
      <c r="DX22" s="305" t="str">
        <f ca="true">+IF(OFFSET('Hygiene Data'!$G$11,0,10*ROW('Hygiene Data'!G16))="","",OFFSET('Hygiene Data'!$G$11,0,10*ROW('Hygiene Data'!G16)))</f>
        <v/>
      </c>
      <c r="DY22" s="305" t="str">
        <f ca="true">+IF(OFFSET('Hygiene Data'!$G$12,0,10*ROW('Hygiene Data'!G16))="","",OFFSET('Hygiene Data'!$G$12,0,10*ROW('Hygiene Data'!G16)))</f>
        <v/>
      </c>
      <c r="DZ22" s="305" t="str">
        <f ca="true">+IF(OFFSET('Hygiene Data'!$G$13,0,10*ROW('Hygiene Data'!G16))="","",OFFSET('Hygiene Data'!$G$13,0,10*ROW('Hygiene Data'!G16)))</f>
        <v/>
      </c>
      <c r="EA22" s="305" t="str">
        <f ca="true">+IF(OFFSET('Hygiene Data'!$H$11,0,10*ROW('Hygiene Data'!H16))="","",OFFSET('Hygiene Data'!$H$11,0,10*ROW('Hygiene Data'!H16)))</f>
        <v/>
      </c>
      <c r="EB22" s="305" t="str">
        <f ca="true">+IF(OFFSET('Hygiene Data'!$H$12,0,10*ROW('Hygiene Data'!H16))="","",OFFSET('Hygiene Data'!$H$12,0,10*ROW('Hygiene Data'!H16)))</f>
        <v>Yes</v>
      </c>
      <c r="EC22" s="305" t="str">
        <f ca="true">+IF(OFFSET('Hygiene Data'!$H$13,0,10*ROW('Hygiene Data'!H16))="","",OFFSET('Hygiene Data'!$H$13,0,10*ROW('Hygiene Data'!H16)))</f>
        <v/>
      </c>
      <c r="ED22" s="305" t="str">
        <f ca="true">+IF(OFFSET('Hygiene Data'!$I$11,0,10*ROW('Hygiene Data'!I16))="","",OFFSET('Hygiene Data'!$I$11,0,10*ROW('Hygiene Data'!I16)))</f>
        <v/>
      </c>
      <c r="EE22" s="305" t="str">
        <f ca="true">+IF(OFFSET('Hygiene Data'!$I$12,0,10*ROW('Hygiene Data'!I16))="","",OFFSET('Hygiene Data'!$I$12,0,10*ROW('Hygiene Data'!I16)))</f>
        <v>Yes</v>
      </c>
      <c r="EF22" s="305"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PSE_2017_UIS</v>
      </c>
      <c r="B23" s="38" t="str">
        <f ca="true">+IF(OFFSET('Water Data'!$C$2,0,10*ROW('Water Data'!F17))="","",OFFSET('Water Data'!$C$2,0,10*ROW('Water Data'!F17)))</f>
        <v>Other</v>
      </c>
      <c r="C23" s="361">
        <f t="shared" ca="true" si="0"/>
        <v>2017</v>
      </c>
      <c r="D23" s="99"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9" t="str">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[100]</v>
      </c>
      <c r="F23" s="99"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9"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9"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9"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9"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9"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9"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9"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9"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9"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9"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9" t="str">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[100]</v>
      </c>
      <c r="R23" s="99"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9"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9" t="str">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[100]</v>
      </c>
      <c r="U23" s="99"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100"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100" t="str">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[100]</v>
      </c>
      <c r="X23" s="100"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100"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100"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100"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100"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100"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100"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100"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100"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100"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100"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100"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100"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100"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100"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100"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100"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100"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100"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100" t="str">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[100]</v>
      </c>
      <c r="AR23" s="100"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100"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100"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100"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100" t="str">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[100]</v>
      </c>
      <c r="AW23" s="100"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100"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100"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1" t="str">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[100]</v>
      </c>
      <c r="BA23" s="101"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1"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1"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1"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1"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1"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1"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1"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1"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1"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1"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1" t="str">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[100]</v>
      </c>
      <c r="BM23" s="101"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101"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1" t="str">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[100]</v>
      </c>
      <c r="BP23" s="101"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101"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5"/>
      <c r="BS23" s="305" t="str">
        <f ca="true">+IF(OFFSET('Water Data'!$D$27,0,10*ROW('Water Data'!D17))="","",OFFSET('Water Data'!$D$27,0,10*ROW('Water Data'!D17)))</f>
        <v/>
      </c>
      <c r="BT23" s="305" t="str">
        <f ca="true">+IF(OFFSET('Water Data'!$D$28,0,10*ROW('Water Data'!D17))="","",OFFSET('Water Data'!$D$28,0,10*ROW('Water Data'!D17)))</f>
        <v>No</v>
      </c>
      <c r="BU23" s="305" t="str">
        <f ca="true">+IF(OFFSET('Water Data'!$D$29,0,10*ROW('Water Data'!D17))="","",OFFSET('Water Data'!$D$29,0,10*ROW('Water Data'!D17)))</f>
        <v/>
      </c>
      <c r="BV23" s="305" t="str">
        <f ca="true">+IF(OFFSET('Water Data'!$E$27,0,10*ROW('Water Data'!E17))="","",OFFSET('Water Data'!$E$27,0,10*ROW('Water Data'!E17)))</f>
        <v/>
      </c>
      <c r="BW23" s="305" t="str">
        <f ca="true">+IF(OFFSET('Water Data'!$E$28,0,10*ROW('Water Data'!E17))="","",OFFSET('Water Data'!$E$28,0,10*ROW('Water Data'!E17)))</f>
        <v/>
      </c>
      <c r="BX23" s="305" t="str">
        <f ca="true">+IF(OFFSET('Water Data'!$E$29,0,10*ROW('Water Data'!E17))="","",OFFSET('Water Data'!$E$29,0,10*ROW('Water Data'!E17)))</f>
        <v/>
      </c>
      <c r="BY23" s="305" t="str">
        <f ca="true">+IF(OFFSET('Water Data'!$F$27,0,10*ROW('Water Data'!F17))="","",OFFSET('Water Data'!$F$27,0,10*ROW('Water Data'!F17)))</f>
        <v/>
      </c>
      <c r="BZ23" s="305" t="str">
        <f ca="true">+IF(OFFSET('Water Data'!$F$28,0,10*ROW('Water Data'!F17))="","",OFFSET('Water Data'!$F$28,0,10*ROW('Water Data'!F17)))</f>
        <v/>
      </c>
      <c r="CA23" s="305" t="str">
        <f ca="true">+IF(OFFSET('Water Data'!$F$29,0,10*ROW('Water Data'!F17))="","",OFFSET('Water Data'!$F$29,0,10*ROW('Water Data'!F17)))</f>
        <v/>
      </c>
      <c r="CB23" s="305" t="str">
        <f ca="true">+IF(OFFSET('Water Data'!$G$27,0,10*ROW('Water Data'!G17))="","",OFFSET('Water Data'!$G$27,0,10*ROW('Water Data'!G17)))</f>
        <v/>
      </c>
      <c r="CC23" s="305" t="str">
        <f ca="true">+IF(OFFSET('Water Data'!$G$28,0,10*ROW('Water Data'!G17))="","",OFFSET('Water Data'!$G$28,0,10*ROW('Water Data'!G17)))</f>
        <v/>
      </c>
      <c r="CD23" s="305" t="str">
        <f ca="true">+IF(OFFSET('Water Data'!$G$29,0,10*ROW('Water Data'!G17))="","",OFFSET('Water Data'!$G$29,0,10*ROW('Water Data'!G17)))</f>
        <v/>
      </c>
      <c r="CE23" s="305" t="str">
        <f ca="true">+IF(OFFSET('Water Data'!$H$27,0,10*ROW('Water Data'!H17))="","",OFFSET('Water Data'!$H$27,0,10*ROW('Water Data'!H17)))</f>
        <v/>
      </c>
      <c r="CF23" s="305" t="str">
        <f ca="true">+IF(OFFSET('Water Data'!$H$28,0,10*ROW('Water Data'!H17))="","",OFFSET('Water Data'!$H$28,0,10*ROW('Water Data'!H17)))</f>
        <v>No</v>
      </c>
      <c r="CG23" s="305" t="str">
        <f ca="true">+IF(OFFSET('Water Data'!$H$29,0,10*ROW('Water Data'!H17))="","",OFFSET('Water Data'!$H$29,0,10*ROW('Water Data'!H17)))</f>
        <v/>
      </c>
      <c r="CH23" s="305" t="str">
        <f ca="true">+IF(OFFSET('Water Data'!$I$27,0,10*ROW('Water Data'!I17))="","",OFFSET('Water Data'!$I$27,0,10*ROW('Water Data'!I17)))</f>
        <v/>
      </c>
      <c r="CI23" s="305" t="str">
        <f ca="true">+IF(OFFSET('Water Data'!$I$28,0,10*ROW('Water Data'!I17))="","",OFFSET('Water Data'!$I$28,0,10*ROW('Water Data'!I17)))</f>
        <v>No</v>
      </c>
      <c r="CJ23" s="305" t="str">
        <f ca="true">+IF(OFFSET('Water Data'!$I$29,0,10*ROW('Water Data'!I17))="","",OFFSET('Water Data'!$I$29,0,10*ROW('Water Data'!I17)))</f>
        <v/>
      </c>
      <c r="CK23" s="305" t="str">
        <f ca="true">+IF(OFFSET('Sanitation Data'!$D$28,0,10*ROW('Sanitation Data'!D17))="","",OFFSET('Sanitation Data'!$D$28,0,10*ROW('Sanitation Data'!D17)))</f>
        <v/>
      </c>
      <c r="CL23" s="305" t="str">
        <f ca="true">+IF(OFFSET('Sanitation Data'!$D$29,0,10*ROW('Sanitation Data'!D17))="","",OFFSET('Sanitation Data'!$D$29,0,10*ROW('Sanitation Data'!D17)))</f>
        <v>No</v>
      </c>
      <c r="CM23" s="305" t="str">
        <f ca="true">+IF(OFFSET('Sanitation Data'!$D$30,0,10*ROW('Sanitation Data'!D17))="","",OFFSET('Sanitation Data'!$D$30,0,10*ROW('Sanitation Data'!D17)))</f>
        <v/>
      </c>
      <c r="CN23" s="305" t="str">
        <f ca="true">+IF(OFFSET('Sanitation Data'!$D$31,0,10*ROW('Sanitation Data'!D17))="","",OFFSET('Sanitation Data'!$D$31,0,10*ROW('Sanitation Data'!D17)))</f>
        <v/>
      </c>
      <c r="CO23" s="305" t="str">
        <f ca="true">+IF(OFFSET('Sanitation Data'!$D$32,0,10*ROW('Sanitation Data'!D17))="","",OFFSET('Sanitation Data'!$D$32,0,10*ROW('Sanitation Data'!D17)))</f>
        <v/>
      </c>
      <c r="CP23" s="305" t="str">
        <f ca="true">+IF(OFFSET('Sanitation Data'!$E$28,0,10*ROW('Sanitation Data'!E17))="","",OFFSET('Sanitation Data'!$E$28,0,10*ROW('Sanitation Data'!E17)))</f>
        <v/>
      </c>
      <c r="CQ23" s="305" t="str">
        <f ca="true">+IF(OFFSET('Sanitation Data'!$E$29,0,10*ROW('Sanitation Data'!E17))="","",OFFSET('Sanitation Data'!$E$29,0,10*ROW('Sanitation Data'!E17)))</f>
        <v/>
      </c>
      <c r="CR23" s="305" t="str">
        <f ca="true">+IF(OFFSET('Sanitation Data'!$E$30,0,10*ROW('Sanitation Data'!E17))="","",OFFSET('Sanitation Data'!$E$30,0,10*ROW('Sanitation Data'!E17)))</f>
        <v/>
      </c>
      <c r="CS23" s="305" t="str">
        <f ca="true">+IF(OFFSET('Sanitation Data'!$E$31,0,10*ROW('Sanitation Data'!E17))="","",OFFSET('Sanitation Data'!$E$31,0,10*ROW('Sanitation Data'!E17)))</f>
        <v/>
      </c>
      <c r="CT23" s="305" t="str">
        <f ca="true">+IF(OFFSET('Sanitation Data'!$E$32,0,10*ROW('Sanitation Data'!E17))="","",OFFSET('Sanitation Data'!$E$32,0,10*ROW('Sanitation Data'!E17)))</f>
        <v/>
      </c>
      <c r="CU23" s="305" t="str">
        <f ca="true">+IF(OFFSET('Sanitation Data'!$F$28,0,10*ROW('Sanitation Data'!F17))="","",OFFSET('Sanitation Data'!$F$28,0,10*ROW('Sanitation Data'!F17)))</f>
        <v/>
      </c>
      <c r="CV23" s="305" t="str">
        <f ca="true">+IF(OFFSET('Sanitation Data'!$F$29,0,10*ROW('Sanitation Data'!F17))="","",OFFSET('Sanitation Data'!$F$29,0,10*ROW('Sanitation Data'!F17)))</f>
        <v/>
      </c>
      <c r="CW23" s="305" t="str">
        <f ca="true">+IF(OFFSET('Sanitation Data'!$F$30,0,10*ROW('Sanitation Data'!F17))="","",OFFSET('Sanitation Data'!$F$30,0,10*ROW('Sanitation Data'!F17)))</f>
        <v/>
      </c>
      <c r="CX23" s="305" t="str">
        <f ca="true">+IF(OFFSET('Sanitation Data'!$F$31,0,10*ROW('Sanitation Data'!F17))="","",OFFSET('Sanitation Data'!$F$31,0,10*ROW('Sanitation Data'!F17)))</f>
        <v/>
      </c>
      <c r="CY23" s="305" t="str">
        <f ca="true">+IF(OFFSET('Sanitation Data'!$F$32,0,10*ROW('Sanitation Data'!F17))="","",OFFSET('Sanitation Data'!$F$32,0,10*ROW('Sanitation Data'!F17)))</f>
        <v/>
      </c>
      <c r="CZ23" s="305" t="str">
        <f ca="true">+IF(OFFSET('Sanitation Data'!$G$28,0,10*ROW('Sanitation Data'!G17))="","",OFFSET('Sanitation Data'!$G$28,0,10*ROW('Sanitation Data'!G17)))</f>
        <v/>
      </c>
      <c r="DA23" s="305" t="str">
        <f ca="true">+IF(OFFSET('Sanitation Data'!$G$29,0,10*ROW('Sanitation Data'!G17))="","",OFFSET('Sanitation Data'!$G$29,0,10*ROW('Sanitation Data'!G17)))</f>
        <v/>
      </c>
      <c r="DB23" s="305" t="str">
        <f ca="true">+IF(OFFSET('Sanitation Data'!$G$30,0,10*ROW('Sanitation Data'!G17))="","",OFFSET('Sanitation Data'!$G$30,0,10*ROW('Sanitation Data'!G17)))</f>
        <v/>
      </c>
      <c r="DC23" s="305" t="str">
        <f ca="true">+IF(OFFSET('Sanitation Data'!$G$31,0,10*ROW('Sanitation Data'!G17))="","",OFFSET('Sanitation Data'!$G$31,0,10*ROW('Sanitation Data'!G17)))</f>
        <v/>
      </c>
      <c r="DD23" s="305" t="str">
        <f ca="true">+IF(OFFSET('Sanitation Data'!$G$32,0,10*ROW('Sanitation Data'!G17))="","",OFFSET('Sanitation Data'!$G$32,0,10*ROW('Sanitation Data'!G17)))</f>
        <v/>
      </c>
      <c r="DE23" s="305" t="str">
        <f ca="true">+IF(OFFSET('Sanitation Data'!$H$28,0,10*ROW('Sanitation Data'!H17))="","",OFFSET('Sanitation Data'!$H$28,0,10*ROW('Sanitation Data'!H17)))</f>
        <v/>
      </c>
      <c r="DF23" s="305" t="str">
        <f ca="true">+IF(OFFSET('Sanitation Data'!$H$29,0,10*ROW('Sanitation Data'!H17))="","",OFFSET('Sanitation Data'!$H$29,0,10*ROW('Sanitation Data'!H17)))</f>
        <v>No</v>
      </c>
      <c r="DG23" s="305" t="str">
        <f ca="true">+IF(OFFSET('Sanitation Data'!$H$30,0,10*ROW('Sanitation Data'!H17))="","",OFFSET('Sanitation Data'!$H$30,0,10*ROW('Sanitation Data'!H17)))</f>
        <v/>
      </c>
      <c r="DH23" s="305" t="str">
        <f ca="true">+IF(OFFSET('Sanitation Data'!$H$31,0,10*ROW('Sanitation Data'!H17))="","",OFFSET('Sanitation Data'!$H$31,0,10*ROW('Sanitation Data'!H17)))</f>
        <v/>
      </c>
      <c r="DI23" s="305" t="str">
        <f ca="true">+IF(OFFSET('Sanitation Data'!$H$32,0,10*ROW('Sanitation Data'!H17))="","",OFFSET('Sanitation Data'!$H$32,0,10*ROW('Sanitation Data'!H17)))</f>
        <v/>
      </c>
      <c r="DJ23" s="305" t="str">
        <f ca="true">+IF(OFFSET('Sanitation Data'!$I$28,0,10*ROW('Sanitation Data'!I17))="","",OFFSET('Sanitation Data'!$I$28,0,10*ROW('Sanitation Data'!I17)))</f>
        <v/>
      </c>
      <c r="DK23" s="305" t="str">
        <f ca="true">+IF(OFFSET('Sanitation Data'!$I$29,0,10*ROW('Sanitation Data'!I17))="","",OFFSET('Sanitation Data'!$I$29,0,10*ROW('Sanitation Data'!I17)))</f>
        <v>No</v>
      </c>
      <c r="DL23" s="305" t="str">
        <f ca="true">+IF(OFFSET('Sanitation Data'!$I$30,0,10*ROW('Sanitation Data'!I17))="","",OFFSET('Sanitation Data'!$I$30,0,10*ROW('Sanitation Data'!I17)))</f>
        <v/>
      </c>
      <c r="DM23" s="305" t="str">
        <f ca="true">+IF(OFFSET('Sanitation Data'!$I$31,0,10*ROW('Sanitation Data'!I17))="","",OFFSET('Sanitation Data'!$I$31,0,10*ROW('Sanitation Data'!I17)))</f>
        <v/>
      </c>
      <c r="DN23" s="305" t="str">
        <f ca="true">+IF(OFFSET('Sanitation Data'!$I$32,0,10*ROW('Sanitation Data'!I17))="","",OFFSET('Sanitation Data'!$I$32,0,10*ROW('Sanitation Data'!I17)))</f>
        <v/>
      </c>
      <c r="DO23" s="305" t="str">
        <f ca="true">+IF(OFFSET('Hygiene Data'!$D$11,0,10*ROW('Hygiene Data'!D17))="","",OFFSET('Hygiene Data'!$D$11,0,10*ROW('Hygiene Data'!D17)))</f>
        <v>No</v>
      </c>
      <c r="DP23" s="305" t="str">
        <f ca="true">+IF(OFFSET('Hygiene Data'!$D$12,0,10*ROW('Hygiene Data'!D17))="","",OFFSET('Hygiene Data'!$D$12,0,10*ROW('Hygiene Data'!D17)))</f>
        <v/>
      </c>
      <c r="DQ23" s="305" t="str">
        <f ca="true">+IF(OFFSET('Hygiene Data'!$D$13,0,10*ROW('Hygiene Data'!D17))="","",OFFSET('Hygiene Data'!$D$13,0,10*ROW('Hygiene Data'!D17)))</f>
        <v/>
      </c>
      <c r="DR23" s="305" t="str">
        <f ca="true">+IF(OFFSET('Hygiene Data'!$E$11,0,10*ROW('Hygiene Data'!E17))="","",OFFSET('Hygiene Data'!$E$11,0,10*ROW('Hygiene Data'!E17)))</f>
        <v/>
      </c>
      <c r="DS23" s="305" t="str">
        <f ca="true">+IF(OFFSET('Hygiene Data'!$E$12,0,10*ROW('Hygiene Data'!E17))="","",OFFSET('Hygiene Data'!$E$12,0,10*ROW('Hygiene Data'!E17)))</f>
        <v/>
      </c>
      <c r="DT23" s="305" t="str">
        <f ca="true">+IF(OFFSET('Hygiene Data'!$E$13,0,10*ROW('Hygiene Data'!E17))="","",OFFSET('Hygiene Data'!$E$13,0,10*ROW('Hygiene Data'!E17)))</f>
        <v/>
      </c>
      <c r="DU23" s="305" t="str">
        <f ca="true">+IF(OFFSET('Hygiene Data'!$F$11,0,10*ROW('Hygiene Data'!F17))="","",OFFSET('Hygiene Data'!$F$11,0,10*ROW('Hygiene Data'!F17)))</f>
        <v/>
      </c>
      <c r="DV23" s="305" t="str">
        <f ca="true">+IF(OFFSET('Hygiene Data'!$F$12,0,10*ROW('Hygiene Data'!F17))="","",OFFSET('Hygiene Data'!$F$12,0,10*ROW('Hygiene Data'!F17)))</f>
        <v/>
      </c>
      <c r="DW23" s="305" t="str">
        <f ca="true">+IF(OFFSET('Hygiene Data'!$F$13,0,10*ROW('Hygiene Data'!F17))="","",OFFSET('Hygiene Data'!$F$13,0,10*ROW('Hygiene Data'!F17)))</f>
        <v/>
      </c>
      <c r="DX23" s="305" t="str">
        <f ca="true">+IF(OFFSET('Hygiene Data'!$G$11,0,10*ROW('Hygiene Data'!G17))="","",OFFSET('Hygiene Data'!$G$11,0,10*ROW('Hygiene Data'!G17)))</f>
        <v/>
      </c>
      <c r="DY23" s="305" t="str">
        <f ca="true">+IF(OFFSET('Hygiene Data'!$G$12,0,10*ROW('Hygiene Data'!G17))="","",OFFSET('Hygiene Data'!$G$12,0,10*ROW('Hygiene Data'!G17)))</f>
        <v/>
      </c>
      <c r="DZ23" s="305" t="str">
        <f ca="true">+IF(OFFSET('Hygiene Data'!$G$13,0,10*ROW('Hygiene Data'!G17))="","",OFFSET('Hygiene Data'!$G$13,0,10*ROW('Hygiene Data'!G17)))</f>
        <v/>
      </c>
      <c r="EA23" s="305" t="str">
        <f ca="true">+IF(OFFSET('Hygiene Data'!$H$11,0,10*ROW('Hygiene Data'!H17))="","",OFFSET('Hygiene Data'!$H$11,0,10*ROW('Hygiene Data'!H17)))</f>
        <v>No</v>
      </c>
      <c r="EB23" s="305" t="str">
        <f ca="true">+IF(OFFSET('Hygiene Data'!$H$12,0,10*ROW('Hygiene Data'!H17))="","",OFFSET('Hygiene Data'!$H$12,0,10*ROW('Hygiene Data'!H17)))</f>
        <v/>
      </c>
      <c r="EC23" s="305" t="str">
        <f ca="true">+IF(OFFSET('Hygiene Data'!$H$13,0,10*ROW('Hygiene Data'!H17))="","",OFFSET('Hygiene Data'!$H$13,0,10*ROW('Hygiene Data'!H17)))</f>
        <v/>
      </c>
      <c r="ED23" s="305" t="str">
        <f ca="true">+IF(OFFSET('Hygiene Data'!$I$11,0,10*ROW('Hygiene Data'!I17))="","",OFFSET('Hygiene Data'!$I$11,0,10*ROW('Hygiene Data'!I17)))</f>
        <v>No</v>
      </c>
      <c r="EE23" s="305" t="str">
        <f ca="true">+IF(OFFSET('Hygiene Data'!$I$12,0,10*ROW('Hygiene Data'!I17))="","",OFFSET('Hygiene Data'!$I$12,0,10*ROW('Hygiene Data'!I17)))</f>
        <v/>
      </c>
      <c r="EF23" s="305"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PSE_2018_UIS</v>
      </c>
      <c r="B24" s="38" t="str">
        <f ca="true">+IF(OFFSET('Water Data'!$C$2,0,10*ROW('Water Data'!F18))="","",OFFSET('Water Data'!$C$2,0,10*ROW('Water Data'!F18)))</f>
        <v>Other</v>
      </c>
      <c r="C24" s="361">
        <f t="shared" ca="true" si="0"/>
        <v>2018</v>
      </c>
      <c r="D24" s="99"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9" t="str">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[99]</v>
      </c>
      <c r="F24" s="99"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9"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9"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9"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9"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9"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9"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9"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9"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9"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9"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9" t="str">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[100]</v>
      </c>
      <c r="R24" s="99"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9"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9" t="str">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[99]</v>
      </c>
      <c r="U24" s="99"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100"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100" t="str">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[99]</v>
      </c>
      <c r="X24" s="100"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100"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100"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100"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100"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100"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100"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100"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100"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100"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100"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100"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100"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100"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100"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100"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100"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100"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100"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100" t="str">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[99]</v>
      </c>
      <c r="AR24" s="100"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100"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100"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100"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100" t="str">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[99]</v>
      </c>
      <c r="AW24" s="100"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100"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100"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1"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1" t="str">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[97]</v>
      </c>
      <c r="BB24" s="101"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1"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1"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1"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1"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1"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1"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1"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1"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1"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1"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1" t="str">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[96]</v>
      </c>
      <c r="BN24" s="101"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1"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1" t="str">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[98]</v>
      </c>
      <c r="BQ24" s="101"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5"/>
      <c r="BS24" s="305" t="str">
        <f ca="true">+IF(OFFSET('Water Data'!$D$27,0,10*ROW('Water Data'!D18))="","",OFFSET('Water Data'!$D$27,0,10*ROW('Water Data'!D18)))</f>
        <v/>
      </c>
      <c r="BT24" s="305" t="str">
        <f ca="true">+IF(OFFSET('Water Data'!$D$28,0,10*ROW('Water Data'!D18))="","",OFFSET('Water Data'!$D$28,0,10*ROW('Water Data'!D18)))</f>
        <v>No</v>
      </c>
      <c r="BU24" s="305" t="str">
        <f ca="true">+IF(OFFSET('Water Data'!$D$29,0,10*ROW('Water Data'!D18))="","",OFFSET('Water Data'!$D$29,0,10*ROW('Water Data'!D18)))</f>
        <v/>
      </c>
      <c r="BV24" s="305" t="str">
        <f ca="true">+IF(OFFSET('Water Data'!$E$27,0,10*ROW('Water Data'!E18))="","",OFFSET('Water Data'!$E$27,0,10*ROW('Water Data'!E18)))</f>
        <v/>
      </c>
      <c r="BW24" s="305" t="str">
        <f ca="true">+IF(OFFSET('Water Data'!$E$28,0,10*ROW('Water Data'!E18))="","",OFFSET('Water Data'!$E$28,0,10*ROW('Water Data'!E18)))</f>
        <v/>
      </c>
      <c r="BX24" s="305" t="str">
        <f ca="true">+IF(OFFSET('Water Data'!$E$29,0,10*ROW('Water Data'!E18))="","",OFFSET('Water Data'!$E$29,0,10*ROW('Water Data'!E18)))</f>
        <v/>
      </c>
      <c r="BY24" s="305" t="str">
        <f ca="true">+IF(OFFSET('Water Data'!$F$27,0,10*ROW('Water Data'!F18))="","",OFFSET('Water Data'!$F$27,0,10*ROW('Water Data'!F18)))</f>
        <v/>
      </c>
      <c r="BZ24" s="305" t="str">
        <f ca="true">+IF(OFFSET('Water Data'!$F$28,0,10*ROW('Water Data'!F18))="","",OFFSET('Water Data'!$F$28,0,10*ROW('Water Data'!F18)))</f>
        <v/>
      </c>
      <c r="CA24" s="305" t="str">
        <f ca="true">+IF(OFFSET('Water Data'!$F$29,0,10*ROW('Water Data'!F18))="","",OFFSET('Water Data'!$F$29,0,10*ROW('Water Data'!F18)))</f>
        <v/>
      </c>
      <c r="CB24" s="305" t="str">
        <f ca="true">+IF(OFFSET('Water Data'!$G$27,0,10*ROW('Water Data'!G18))="","",OFFSET('Water Data'!$G$27,0,10*ROW('Water Data'!G18)))</f>
        <v/>
      </c>
      <c r="CC24" s="305" t="str">
        <f ca="true">+IF(OFFSET('Water Data'!$G$28,0,10*ROW('Water Data'!G18))="","",OFFSET('Water Data'!$G$28,0,10*ROW('Water Data'!G18)))</f>
        <v/>
      </c>
      <c r="CD24" s="305" t="str">
        <f ca="true">+IF(OFFSET('Water Data'!$G$29,0,10*ROW('Water Data'!G18))="","",OFFSET('Water Data'!$G$29,0,10*ROW('Water Data'!G18)))</f>
        <v/>
      </c>
      <c r="CE24" s="305" t="str">
        <f ca="true">+IF(OFFSET('Water Data'!$H$27,0,10*ROW('Water Data'!H18))="","",OFFSET('Water Data'!$H$27,0,10*ROW('Water Data'!H18)))</f>
        <v/>
      </c>
      <c r="CF24" s="305" t="str">
        <f ca="true">+IF(OFFSET('Water Data'!$H$28,0,10*ROW('Water Data'!H18))="","",OFFSET('Water Data'!$H$28,0,10*ROW('Water Data'!H18)))</f>
        <v>No</v>
      </c>
      <c r="CG24" s="305" t="str">
        <f ca="true">+IF(OFFSET('Water Data'!$H$29,0,10*ROW('Water Data'!H18))="","",OFFSET('Water Data'!$H$29,0,10*ROW('Water Data'!H18)))</f>
        <v/>
      </c>
      <c r="CH24" s="305" t="str">
        <f ca="true">+IF(OFFSET('Water Data'!$I$27,0,10*ROW('Water Data'!I18))="","",OFFSET('Water Data'!$I$27,0,10*ROW('Water Data'!I18)))</f>
        <v/>
      </c>
      <c r="CI24" s="305" t="str">
        <f ca="true">+IF(OFFSET('Water Data'!$I$28,0,10*ROW('Water Data'!I18))="","",OFFSET('Water Data'!$I$28,0,10*ROW('Water Data'!I18)))</f>
        <v>No</v>
      </c>
      <c r="CJ24" s="305" t="str">
        <f ca="true">+IF(OFFSET('Water Data'!$I$29,0,10*ROW('Water Data'!I18))="","",OFFSET('Water Data'!$I$29,0,10*ROW('Water Data'!I18)))</f>
        <v/>
      </c>
      <c r="CK24" s="305" t="str">
        <f ca="true">+IF(OFFSET('Sanitation Data'!$D$28,0,10*ROW('Sanitation Data'!D18))="","",OFFSET('Sanitation Data'!$D$28,0,10*ROW('Sanitation Data'!D18)))</f>
        <v/>
      </c>
      <c r="CL24" s="305" t="str">
        <f ca="true">+IF(OFFSET('Sanitation Data'!$D$29,0,10*ROW('Sanitation Data'!D18))="","",OFFSET('Sanitation Data'!$D$29,0,10*ROW('Sanitation Data'!D18)))</f>
        <v>No</v>
      </c>
      <c r="CM24" s="305" t="str">
        <f ca="true">+IF(OFFSET('Sanitation Data'!$D$30,0,10*ROW('Sanitation Data'!D18))="","",OFFSET('Sanitation Data'!$D$30,0,10*ROW('Sanitation Data'!D18)))</f>
        <v/>
      </c>
      <c r="CN24" s="305" t="str">
        <f ca="true">+IF(OFFSET('Sanitation Data'!$D$31,0,10*ROW('Sanitation Data'!D18))="","",OFFSET('Sanitation Data'!$D$31,0,10*ROW('Sanitation Data'!D18)))</f>
        <v/>
      </c>
      <c r="CO24" s="305" t="str">
        <f ca="true">+IF(OFFSET('Sanitation Data'!$D$32,0,10*ROW('Sanitation Data'!D18))="","",OFFSET('Sanitation Data'!$D$32,0,10*ROW('Sanitation Data'!D18)))</f>
        <v/>
      </c>
      <c r="CP24" s="305" t="str">
        <f ca="true">+IF(OFFSET('Sanitation Data'!$E$28,0,10*ROW('Sanitation Data'!E18))="","",OFFSET('Sanitation Data'!$E$28,0,10*ROW('Sanitation Data'!E18)))</f>
        <v/>
      </c>
      <c r="CQ24" s="305" t="str">
        <f ca="true">+IF(OFFSET('Sanitation Data'!$E$29,0,10*ROW('Sanitation Data'!E18))="","",OFFSET('Sanitation Data'!$E$29,0,10*ROW('Sanitation Data'!E18)))</f>
        <v/>
      </c>
      <c r="CR24" s="305" t="str">
        <f ca="true">+IF(OFFSET('Sanitation Data'!$E$30,0,10*ROW('Sanitation Data'!E18))="","",OFFSET('Sanitation Data'!$E$30,0,10*ROW('Sanitation Data'!E18)))</f>
        <v/>
      </c>
      <c r="CS24" s="305" t="str">
        <f ca="true">+IF(OFFSET('Sanitation Data'!$E$31,0,10*ROW('Sanitation Data'!E18))="","",OFFSET('Sanitation Data'!$E$31,0,10*ROW('Sanitation Data'!E18)))</f>
        <v/>
      </c>
      <c r="CT24" s="305" t="str">
        <f ca="true">+IF(OFFSET('Sanitation Data'!$E$32,0,10*ROW('Sanitation Data'!E18))="","",OFFSET('Sanitation Data'!$E$32,0,10*ROW('Sanitation Data'!E18)))</f>
        <v/>
      </c>
      <c r="CU24" s="305" t="str">
        <f ca="true">+IF(OFFSET('Sanitation Data'!$F$28,0,10*ROW('Sanitation Data'!F18))="","",OFFSET('Sanitation Data'!$F$28,0,10*ROW('Sanitation Data'!F18)))</f>
        <v/>
      </c>
      <c r="CV24" s="305" t="str">
        <f ca="true">+IF(OFFSET('Sanitation Data'!$F$29,0,10*ROW('Sanitation Data'!F18))="","",OFFSET('Sanitation Data'!$F$29,0,10*ROW('Sanitation Data'!F18)))</f>
        <v/>
      </c>
      <c r="CW24" s="305" t="str">
        <f ca="true">+IF(OFFSET('Sanitation Data'!$F$30,0,10*ROW('Sanitation Data'!F18))="","",OFFSET('Sanitation Data'!$F$30,0,10*ROW('Sanitation Data'!F18)))</f>
        <v/>
      </c>
      <c r="CX24" s="305" t="str">
        <f ca="true">+IF(OFFSET('Sanitation Data'!$F$31,0,10*ROW('Sanitation Data'!F18))="","",OFFSET('Sanitation Data'!$F$31,0,10*ROW('Sanitation Data'!F18)))</f>
        <v/>
      </c>
      <c r="CY24" s="305" t="str">
        <f ca="true">+IF(OFFSET('Sanitation Data'!$F$32,0,10*ROW('Sanitation Data'!F18))="","",OFFSET('Sanitation Data'!$F$32,0,10*ROW('Sanitation Data'!F18)))</f>
        <v/>
      </c>
      <c r="CZ24" s="305" t="str">
        <f ca="true">+IF(OFFSET('Sanitation Data'!$G$28,0,10*ROW('Sanitation Data'!G18))="","",OFFSET('Sanitation Data'!$G$28,0,10*ROW('Sanitation Data'!G18)))</f>
        <v/>
      </c>
      <c r="DA24" s="305" t="str">
        <f ca="true">+IF(OFFSET('Sanitation Data'!$G$29,0,10*ROW('Sanitation Data'!G18))="","",OFFSET('Sanitation Data'!$G$29,0,10*ROW('Sanitation Data'!G18)))</f>
        <v/>
      </c>
      <c r="DB24" s="305" t="str">
        <f ca="true">+IF(OFFSET('Sanitation Data'!$G$30,0,10*ROW('Sanitation Data'!G18))="","",OFFSET('Sanitation Data'!$G$30,0,10*ROW('Sanitation Data'!G18)))</f>
        <v/>
      </c>
      <c r="DC24" s="305" t="str">
        <f ca="true">+IF(OFFSET('Sanitation Data'!$G$31,0,10*ROW('Sanitation Data'!G18))="","",OFFSET('Sanitation Data'!$G$31,0,10*ROW('Sanitation Data'!G18)))</f>
        <v/>
      </c>
      <c r="DD24" s="305" t="str">
        <f ca="true">+IF(OFFSET('Sanitation Data'!$G$32,0,10*ROW('Sanitation Data'!G18))="","",OFFSET('Sanitation Data'!$G$32,0,10*ROW('Sanitation Data'!G18)))</f>
        <v/>
      </c>
      <c r="DE24" s="305" t="str">
        <f ca="true">+IF(OFFSET('Sanitation Data'!$H$28,0,10*ROW('Sanitation Data'!H18))="","",OFFSET('Sanitation Data'!$H$28,0,10*ROW('Sanitation Data'!H18)))</f>
        <v/>
      </c>
      <c r="DF24" s="305" t="str">
        <f ca="true">+IF(OFFSET('Sanitation Data'!$H$29,0,10*ROW('Sanitation Data'!H18))="","",OFFSET('Sanitation Data'!$H$29,0,10*ROW('Sanitation Data'!H18)))</f>
        <v>No</v>
      </c>
      <c r="DG24" s="305" t="str">
        <f ca="true">+IF(OFFSET('Sanitation Data'!$H$30,0,10*ROW('Sanitation Data'!H18))="","",OFFSET('Sanitation Data'!$H$30,0,10*ROW('Sanitation Data'!H18)))</f>
        <v/>
      </c>
      <c r="DH24" s="305" t="str">
        <f ca="true">+IF(OFFSET('Sanitation Data'!$H$31,0,10*ROW('Sanitation Data'!H18))="","",OFFSET('Sanitation Data'!$H$31,0,10*ROW('Sanitation Data'!H18)))</f>
        <v/>
      </c>
      <c r="DI24" s="305" t="str">
        <f ca="true">+IF(OFFSET('Sanitation Data'!$H$32,0,10*ROW('Sanitation Data'!H18))="","",OFFSET('Sanitation Data'!$H$32,0,10*ROW('Sanitation Data'!H18)))</f>
        <v/>
      </c>
      <c r="DJ24" s="305" t="str">
        <f ca="true">+IF(OFFSET('Sanitation Data'!$I$28,0,10*ROW('Sanitation Data'!I18))="","",OFFSET('Sanitation Data'!$I$28,0,10*ROW('Sanitation Data'!I18)))</f>
        <v/>
      </c>
      <c r="DK24" s="305" t="str">
        <f ca="true">+IF(OFFSET('Sanitation Data'!$I$29,0,10*ROW('Sanitation Data'!I18))="","",OFFSET('Sanitation Data'!$I$29,0,10*ROW('Sanitation Data'!I18)))</f>
        <v>No</v>
      </c>
      <c r="DL24" s="305" t="str">
        <f ca="true">+IF(OFFSET('Sanitation Data'!$I$30,0,10*ROW('Sanitation Data'!I18))="","",OFFSET('Sanitation Data'!$I$30,0,10*ROW('Sanitation Data'!I18)))</f>
        <v/>
      </c>
      <c r="DM24" s="305" t="str">
        <f ca="true">+IF(OFFSET('Sanitation Data'!$I$31,0,10*ROW('Sanitation Data'!I18))="","",OFFSET('Sanitation Data'!$I$31,0,10*ROW('Sanitation Data'!I18)))</f>
        <v/>
      </c>
      <c r="DN24" s="305" t="str">
        <f ca="true">+IF(OFFSET('Sanitation Data'!$I$32,0,10*ROW('Sanitation Data'!I18))="","",OFFSET('Sanitation Data'!$I$32,0,10*ROW('Sanitation Data'!I18)))</f>
        <v/>
      </c>
      <c r="DO24" s="305" t="str">
        <f ca="true">+IF(OFFSET('Hygiene Data'!$D$11,0,10*ROW('Hygiene Data'!D18))="","",OFFSET('Hygiene Data'!$D$11,0,10*ROW('Hygiene Data'!D18)))</f>
        <v/>
      </c>
      <c r="DP24" s="305" t="str">
        <f ca="true">+IF(OFFSET('Hygiene Data'!$D$12,0,10*ROW('Hygiene Data'!D18))="","",OFFSET('Hygiene Data'!$D$12,0,10*ROW('Hygiene Data'!D18)))</f>
        <v>No</v>
      </c>
      <c r="DQ24" s="305" t="str">
        <f ca="true">+IF(OFFSET('Hygiene Data'!$D$13,0,10*ROW('Hygiene Data'!D18))="","",OFFSET('Hygiene Data'!$D$13,0,10*ROW('Hygiene Data'!D18)))</f>
        <v/>
      </c>
      <c r="DR24" s="305" t="str">
        <f ca="true">+IF(OFFSET('Hygiene Data'!$E$11,0,10*ROW('Hygiene Data'!E18))="","",OFFSET('Hygiene Data'!$E$11,0,10*ROW('Hygiene Data'!E18)))</f>
        <v/>
      </c>
      <c r="DS24" s="305" t="str">
        <f ca="true">+IF(OFFSET('Hygiene Data'!$E$12,0,10*ROW('Hygiene Data'!E18))="","",OFFSET('Hygiene Data'!$E$12,0,10*ROW('Hygiene Data'!E18)))</f>
        <v/>
      </c>
      <c r="DT24" s="305" t="str">
        <f ca="true">+IF(OFFSET('Hygiene Data'!$E$13,0,10*ROW('Hygiene Data'!E18))="","",OFFSET('Hygiene Data'!$E$13,0,10*ROW('Hygiene Data'!E18)))</f>
        <v/>
      </c>
      <c r="DU24" s="305" t="str">
        <f ca="true">+IF(OFFSET('Hygiene Data'!$F$11,0,10*ROW('Hygiene Data'!F18))="","",OFFSET('Hygiene Data'!$F$11,0,10*ROW('Hygiene Data'!F18)))</f>
        <v/>
      </c>
      <c r="DV24" s="305" t="str">
        <f ca="true">+IF(OFFSET('Hygiene Data'!$F$12,0,10*ROW('Hygiene Data'!F18))="","",OFFSET('Hygiene Data'!$F$12,0,10*ROW('Hygiene Data'!F18)))</f>
        <v/>
      </c>
      <c r="DW24" s="305" t="str">
        <f ca="true">+IF(OFFSET('Hygiene Data'!$F$13,0,10*ROW('Hygiene Data'!F18))="","",OFFSET('Hygiene Data'!$F$13,0,10*ROW('Hygiene Data'!F18)))</f>
        <v/>
      </c>
      <c r="DX24" s="305" t="str">
        <f ca="true">+IF(OFFSET('Hygiene Data'!$G$11,0,10*ROW('Hygiene Data'!G18))="","",OFFSET('Hygiene Data'!$G$11,0,10*ROW('Hygiene Data'!G18)))</f>
        <v/>
      </c>
      <c r="DY24" s="305" t="str">
        <f ca="true">+IF(OFFSET('Hygiene Data'!$G$12,0,10*ROW('Hygiene Data'!G18))="","",OFFSET('Hygiene Data'!$G$12,0,10*ROW('Hygiene Data'!G18)))</f>
        <v/>
      </c>
      <c r="DZ24" s="305" t="str">
        <f ca="true">+IF(OFFSET('Hygiene Data'!$G$13,0,10*ROW('Hygiene Data'!G18))="","",OFFSET('Hygiene Data'!$G$13,0,10*ROW('Hygiene Data'!G18)))</f>
        <v/>
      </c>
      <c r="EA24" s="305" t="str">
        <f ca="true">+IF(OFFSET('Hygiene Data'!$H$11,0,10*ROW('Hygiene Data'!H18))="","",OFFSET('Hygiene Data'!$H$11,0,10*ROW('Hygiene Data'!H18)))</f>
        <v/>
      </c>
      <c r="EB24" s="305" t="str">
        <f ca="true">+IF(OFFSET('Hygiene Data'!$H$12,0,10*ROW('Hygiene Data'!H18))="","",OFFSET('Hygiene Data'!$H$12,0,10*ROW('Hygiene Data'!H18)))</f>
        <v>No</v>
      </c>
      <c r="EC24" s="305" t="str">
        <f ca="true">+IF(OFFSET('Hygiene Data'!$H$13,0,10*ROW('Hygiene Data'!H18))="","",OFFSET('Hygiene Data'!$H$13,0,10*ROW('Hygiene Data'!H18)))</f>
        <v/>
      </c>
      <c r="ED24" s="305" t="str">
        <f ca="true">+IF(OFFSET('Hygiene Data'!$I$11,0,10*ROW('Hygiene Data'!I18))="","",OFFSET('Hygiene Data'!$I$11,0,10*ROW('Hygiene Data'!I18)))</f>
        <v/>
      </c>
      <c r="EE24" s="305" t="str">
        <f ca="true">+IF(OFFSET('Hygiene Data'!$I$12,0,10*ROW('Hygiene Data'!I18))="","",OFFSET('Hygiene Data'!$I$12,0,10*ROW('Hygiene Data'!I18)))</f>
        <v>No</v>
      </c>
      <c r="EF24" s="305"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PSE_2018_SDG</v>
      </c>
      <c r="B25" s="38" t="str">
        <f ca="true">+IF(OFFSET('Water Data'!$C$2,0,10*ROW('Water Data'!F19))="","",OFFSET('Water Data'!$C$2,0,10*ROW('Water Data'!F19)))</f>
        <v>Admin</v>
      </c>
      <c r="C25" s="361">
        <f t="shared" ca="true" si="0"/>
        <v>2018</v>
      </c>
      <c r="D25" s="99"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9"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9">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99.6</v>
      </c>
      <c r="G25" s="99"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9"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9"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9"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9"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9"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9"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9"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9"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9"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9"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9">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99.4</v>
      </c>
      <c r="S25" s="99"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9"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9">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99.699999999999989</v>
      </c>
      <c r="V25" s="100"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100"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100"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100"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100">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99.6</v>
      </c>
      <c r="AA25" s="100"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100"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100"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100"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100"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100"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100"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100"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100"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100"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100"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100"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100"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100"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100"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100"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100"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100"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100"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100">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99.6</v>
      </c>
      <c r="AU25" s="100"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100"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100"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100"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100">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99.6</v>
      </c>
      <c r="AZ25" s="101"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1">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98.1</v>
      </c>
      <c r="BB25" s="101"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1"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1"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1"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1"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1"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1"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1"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1"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1"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1"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1">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96.5</v>
      </c>
      <c r="BN25" s="101"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1"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1">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98.45</v>
      </c>
      <c r="BQ25" s="101"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5"/>
      <c r="BS25" s="305" t="str">
        <f ca="true">+IF(OFFSET('Water Data'!$D$27,0,10*ROW('Water Data'!D19))="","",OFFSET('Water Data'!$D$27,0,10*ROW('Water Data'!D19)))</f>
        <v/>
      </c>
      <c r="BT25" s="305" t="str">
        <f ca="true">+IF(OFFSET('Water Data'!$D$28,0,10*ROW('Water Data'!D19))="","",OFFSET('Water Data'!$D$28,0,10*ROW('Water Data'!D19)))</f>
        <v/>
      </c>
      <c r="BU25" s="305" t="str">
        <f ca="true">+IF(OFFSET('Water Data'!$D$29,0,10*ROW('Water Data'!D19))="","",OFFSET('Water Data'!$D$29,0,10*ROW('Water Data'!D19)))</f>
        <v>Yes</v>
      </c>
      <c r="BV25" s="305" t="str">
        <f ca="true">+IF(OFFSET('Water Data'!$E$27,0,10*ROW('Water Data'!E19))="","",OFFSET('Water Data'!$E$27,0,10*ROW('Water Data'!E19)))</f>
        <v/>
      </c>
      <c r="BW25" s="305" t="str">
        <f ca="true">+IF(OFFSET('Water Data'!$E$28,0,10*ROW('Water Data'!E19))="","",OFFSET('Water Data'!$E$28,0,10*ROW('Water Data'!E19)))</f>
        <v/>
      </c>
      <c r="BX25" s="305" t="str">
        <f ca="true">+IF(OFFSET('Water Data'!$E$29,0,10*ROW('Water Data'!E19))="","",OFFSET('Water Data'!$E$29,0,10*ROW('Water Data'!E19)))</f>
        <v/>
      </c>
      <c r="BY25" s="305" t="str">
        <f ca="true">+IF(OFFSET('Water Data'!$F$27,0,10*ROW('Water Data'!F19))="","",OFFSET('Water Data'!$F$27,0,10*ROW('Water Data'!F19)))</f>
        <v/>
      </c>
      <c r="BZ25" s="305" t="str">
        <f ca="true">+IF(OFFSET('Water Data'!$F$28,0,10*ROW('Water Data'!F19))="","",OFFSET('Water Data'!$F$28,0,10*ROW('Water Data'!F19)))</f>
        <v/>
      </c>
      <c r="CA25" s="305" t="str">
        <f ca="true">+IF(OFFSET('Water Data'!$F$29,0,10*ROW('Water Data'!F19))="","",OFFSET('Water Data'!$F$29,0,10*ROW('Water Data'!F19)))</f>
        <v/>
      </c>
      <c r="CB25" s="305" t="str">
        <f ca="true">+IF(OFFSET('Water Data'!$G$27,0,10*ROW('Water Data'!G19))="","",OFFSET('Water Data'!$G$27,0,10*ROW('Water Data'!G19)))</f>
        <v/>
      </c>
      <c r="CC25" s="305" t="str">
        <f ca="true">+IF(OFFSET('Water Data'!$G$28,0,10*ROW('Water Data'!G19))="","",OFFSET('Water Data'!$G$28,0,10*ROW('Water Data'!G19)))</f>
        <v/>
      </c>
      <c r="CD25" s="305" t="str">
        <f ca="true">+IF(OFFSET('Water Data'!$G$29,0,10*ROW('Water Data'!G19))="","",OFFSET('Water Data'!$G$29,0,10*ROW('Water Data'!G19)))</f>
        <v/>
      </c>
      <c r="CE25" s="305" t="str">
        <f ca="true">+IF(OFFSET('Water Data'!$H$27,0,10*ROW('Water Data'!H19))="","",OFFSET('Water Data'!$H$27,0,10*ROW('Water Data'!H19)))</f>
        <v/>
      </c>
      <c r="CF25" s="305" t="str">
        <f ca="true">+IF(OFFSET('Water Data'!$H$28,0,10*ROW('Water Data'!H19))="","",OFFSET('Water Data'!$H$28,0,10*ROW('Water Data'!H19)))</f>
        <v/>
      </c>
      <c r="CG25" s="305" t="str">
        <f ca="true">+IF(OFFSET('Water Data'!$H$29,0,10*ROW('Water Data'!H19))="","",OFFSET('Water Data'!$H$29,0,10*ROW('Water Data'!H19)))</f>
        <v>Yes</v>
      </c>
      <c r="CH25" s="305" t="str">
        <f ca="true">+IF(OFFSET('Water Data'!$I$27,0,10*ROW('Water Data'!I19))="","",OFFSET('Water Data'!$I$27,0,10*ROW('Water Data'!I19)))</f>
        <v/>
      </c>
      <c r="CI25" s="305" t="str">
        <f ca="true">+IF(OFFSET('Water Data'!$I$28,0,10*ROW('Water Data'!I19))="","",OFFSET('Water Data'!$I$28,0,10*ROW('Water Data'!I19)))</f>
        <v/>
      </c>
      <c r="CJ25" s="305" t="str">
        <f ca="true">+IF(OFFSET('Water Data'!$I$29,0,10*ROW('Water Data'!I19))="","",OFFSET('Water Data'!$I$29,0,10*ROW('Water Data'!I19)))</f>
        <v>Yes</v>
      </c>
      <c r="CK25" s="305" t="str">
        <f ca="true">+IF(OFFSET('Sanitation Data'!$D$28,0,10*ROW('Sanitation Data'!D19))="","",OFFSET('Sanitation Data'!$D$28,0,10*ROW('Sanitation Data'!D19)))</f>
        <v/>
      </c>
      <c r="CL25" s="305" t="str">
        <f ca="true">+IF(OFFSET('Sanitation Data'!$D$29,0,10*ROW('Sanitation Data'!D19))="","",OFFSET('Sanitation Data'!$D$29,0,10*ROW('Sanitation Data'!D19)))</f>
        <v/>
      </c>
      <c r="CM25" s="305" t="str">
        <f ca="true">+IF(OFFSET('Sanitation Data'!$D$30,0,10*ROW('Sanitation Data'!D19))="","",OFFSET('Sanitation Data'!$D$30,0,10*ROW('Sanitation Data'!D19)))</f>
        <v/>
      </c>
      <c r="CN25" s="305" t="str">
        <f ca="true">+IF(OFFSET('Sanitation Data'!$D$31,0,10*ROW('Sanitation Data'!D19))="","",OFFSET('Sanitation Data'!$D$31,0,10*ROW('Sanitation Data'!D19)))</f>
        <v/>
      </c>
      <c r="CO25" s="305" t="str">
        <f ca="true">+IF(OFFSET('Sanitation Data'!$D$32,0,10*ROW('Sanitation Data'!D19))="","",OFFSET('Sanitation Data'!$D$32,0,10*ROW('Sanitation Data'!D19)))</f>
        <v>Yes</v>
      </c>
      <c r="CP25" s="305" t="str">
        <f ca="true">+IF(OFFSET('Sanitation Data'!$E$28,0,10*ROW('Sanitation Data'!E19))="","",OFFSET('Sanitation Data'!$E$28,0,10*ROW('Sanitation Data'!E19)))</f>
        <v/>
      </c>
      <c r="CQ25" s="305" t="str">
        <f ca="true">+IF(OFFSET('Sanitation Data'!$E$29,0,10*ROW('Sanitation Data'!E19))="","",OFFSET('Sanitation Data'!$E$29,0,10*ROW('Sanitation Data'!E19)))</f>
        <v/>
      </c>
      <c r="CR25" s="305" t="str">
        <f ca="true">+IF(OFFSET('Sanitation Data'!$E$30,0,10*ROW('Sanitation Data'!E19))="","",OFFSET('Sanitation Data'!$E$30,0,10*ROW('Sanitation Data'!E19)))</f>
        <v/>
      </c>
      <c r="CS25" s="305" t="str">
        <f ca="true">+IF(OFFSET('Sanitation Data'!$E$31,0,10*ROW('Sanitation Data'!E19))="","",OFFSET('Sanitation Data'!$E$31,0,10*ROW('Sanitation Data'!E19)))</f>
        <v/>
      </c>
      <c r="CT25" s="305" t="str">
        <f ca="true">+IF(OFFSET('Sanitation Data'!$E$32,0,10*ROW('Sanitation Data'!E19))="","",OFFSET('Sanitation Data'!$E$32,0,10*ROW('Sanitation Data'!E19)))</f>
        <v/>
      </c>
      <c r="CU25" s="305" t="str">
        <f ca="true">+IF(OFFSET('Sanitation Data'!$F$28,0,10*ROW('Sanitation Data'!F19))="","",OFFSET('Sanitation Data'!$F$28,0,10*ROW('Sanitation Data'!F19)))</f>
        <v/>
      </c>
      <c r="CV25" s="305" t="str">
        <f ca="true">+IF(OFFSET('Sanitation Data'!$F$29,0,10*ROW('Sanitation Data'!F19))="","",OFFSET('Sanitation Data'!$F$29,0,10*ROW('Sanitation Data'!F19)))</f>
        <v/>
      </c>
      <c r="CW25" s="305" t="str">
        <f ca="true">+IF(OFFSET('Sanitation Data'!$F$30,0,10*ROW('Sanitation Data'!F19))="","",OFFSET('Sanitation Data'!$F$30,0,10*ROW('Sanitation Data'!F19)))</f>
        <v/>
      </c>
      <c r="CX25" s="305" t="str">
        <f ca="true">+IF(OFFSET('Sanitation Data'!$F$31,0,10*ROW('Sanitation Data'!F19))="","",OFFSET('Sanitation Data'!$F$31,0,10*ROW('Sanitation Data'!F19)))</f>
        <v/>
      </c>
      <c r="CY25" s="305" t="str">
        <f ca="true">+IF(OFFSET('Sanitation Data'!$F$32,0,10*ROW('Sanitation Data'!F19))="","",OFFSET('Sanitation Data'!$F$32,0,10*ROW('Sanitation Data'!F19)))</f>
        <v/>
      </c>
      <c r="CZ25" s="305" t="str">
        <f ca="true">+IF(OFFSET('Sanitation Data'!$G$28,0,10*ROW('Sanitation Data'!G19))="","",OFFSET('Sanitation Data'!$G$28,0,10*ROW('Sanitation Data'!G19)))</f>
        <v/>
      </c>
      <c r="DA25" s="305" t="str">
        <f ca="true">+IF(OFFSET('Sanitation Data'!$G$29,0,10*ROW('Sanitation Data'!G19))="","",OFFSET('Sanitation Data'!$G$29,0,10*ROW('Sanitation Data'!G19)))</f>
        <v/>
      </c>
      <c r="DB25" s="305" t="str">
        <f ca="true">+IF(OFFSET('Sanitation Data'!$G$30,0,10*ROW('Sanitation Data'!G19))="","",OFFSET('Sanitation Data'!$G$30,0,10*ROW('Sanitation Data'!G19)))</f>
        <v/>
      </c>
      <c r="DC25" s="305" t="str">
        <f ca="true">+IF(OFFSET('Sanitation Data'!$G$31,0,10*ROW('Sanitation Data'!G19))="","",OFFSET('Sanitation Data'!$G$31,0,10*ROW('Sanitation Data'!G19)))</f>
        <v/>
      </c>
      <c r="DD25" s="305" t="str">
        <f ca="true">+IF(OFFSET('Sanitation Data'!$G$32,0,10*ROW('Sanitation Data'!G19))="","",OFFSET('Sanitation Data'!$G$32,0,10*ROW('Sanitation Data'!G19)))</f>
        <v/>
      </c>
      <c r="DE25" s="305" t="str">
        <f ca="true">+IF(OFFSET('Sanitation Data'!$H$28,0,10*ROW('Sanitation Data'!H19))="","",OFFSET('Sanitation Data'!$H$28,0,10*ROW('Sanitation Data'!H19)))</f>
        <v/>
      </c>
      <c r="DF25" s="305" t="str">
        <f ca="true">+IF(OFFSET('Sanitation Data'!$H$29,0,10*ROW('Sanitation Data'!H19))="","",OFFSET('Sanitation Data'!$H$29,0,10*ROW('Sanitation Data'!H19)))</f>
        <v/>
      </c>
      <c r="DG25" s="305" t="str">
        <f ca="true">+IF(OFFSET('Sanitation Data'!$H$30,0,10*ROW('Sanitation Data'!H19))="","",OFFSET('Sanitation Data'!$H$30,0,10*ROW('Sanitation Data'!H19)))</f>
        <v/>
      </c>
      <c r="DH25" s="305" t="str">
        <f ca="true">+IF(OFFSET('Sanitation Data'!$H$31,0,10*ROW('Sanitation Data'!H19))="","",OFFSET('Sanitation Data'!$H$31,0,10*ROW('Sanitation Data'!H19)))</f>
        <v/>
      </c>
      <c r="DI25" s="305" t="str">
        <f ca="true">+IF(OFFSET('Sanitation Data'!$H$32,0,10*ROW('Sanitation Data'!H19))="","",OFFSET('Sanitation Data'!$H$32,0,10*ROW('Sanitation Data'!H19)))</f>
        <v>Yes</v>
      </c>
      <c r="DJ25" s="305" t="str">
        <f ca="true">+IF(OFFSET('Sanitation Data'!$I$28,0,10*ROW('Sanitation Data'!I19))="","",OFFSET('Sanitation Data'!$I$28,0,10*ROW('Sanitation Data'!I19)))</f>
        <v/>
      </c>
      <c r="DK25" s="305" t="str">
        <f ca="true">+IF(OFFSET('Sanitation Data'!$I$29,0,10*ROW('Sanitation Data'!I19))="","",OFFSET('Sanitation Data'!$I$29,0,10*ROW('Sanitation Data'!I19)))</f>
        <v/>
      </c>
      <c r="DL25" s="305" t="str">
        <f ca="true">+IF(OFFSET('Sanitation Data'!$I$30,0,10*ROW('Sanitation Data'!I19))="","",OFFSET('Sanitation Data'!$I$30,0,10*ROW('Sanitation Data'!I19)))</f>
        <v/>
      </c>
      <c r="DM25" s="305" t="str">
        <f ca="true">+IF(OFFSET('Sanitation Data'!$I$31,0,10*ROW('Sanitation Data'!I19))="","",OFFSET('Sanitation Data'!$I$31,0,10*ROW('Sanitation Data'!I19)))</f>
        <v/>
      </c>
      <c r="DN25" s="305" t="str">
        <f ca="true">+IF(OFFSET('Sanitation Data'!$I$32,0,10*ROW('Sanitation Data'!I19))="","",OFFSET('Sanitation Data'!$I$32,0,10*ROW('Sanitation Data'!I19)))</f>
        <v>Yes</v>
      </c>
      <c r="DO25" s="305" t="str">
        <f ca="true">+IF(OFFSET('Hygiene Data'!$D$11,0,10*ROW('Hygiene Data'!D19))="","",OFFSET('Hygiene Data'!$D$11,0,10*ROW('Hygiene Data'!D19)))</f>
        <v/>
      </c>
      <c r="DP25" s="305" t="str">
        <f ca="true">+IF(OFFSET('Hygiene Data'!$D$12,0,10*ROW('Hygiene Data'!D19))="","",OFFSET('Hygiene Data'!$D$12,0,10*ROW('Hygiene Data'!D19)))</f>
        <v>Yes</v>
      </c>
      <c r="DQ25" s="305" t="str">
        <f ca="true">+IF(OFFSET('Hygiene Data'!$D$13,0,10*ROW('Hygiene Data'!D19))="","",OFFSET('Hygiene Data'!$D$13,0,10*ROW('Hygiene Data'!D19)))</f>
        <v/>
      </c>
      <c r="DR25" s="305" t="str">
        <f ca="true">+IF(OFFSET('Hygiene Data'!$E$11,0,10*ROW('Hygiene Data'!E19))="","",OFFSET('Hygiene Data'!$E$11,0,10*ROW('Hygiene Data'!E19)))</f>
        <v/>
      </c>
      <c r="DS25" s="305" t="str">
        <f ca="true">+IF(OFFSET('Hygiene Data'!$E$12,0,10*ROW('Hygiene Data'!E19))="","",OFFSET('Hygiene Data'!$E$12,0,10*ROW('Hygiene Data'!E19)))</f>
        <v/>
      </c>
      <c r="DT25" s="305" t="str">
        <f ca="true">+IF(OFFSET('Hygiene Data'!$E$13,0,10*ROW('Hygiene Data'!E19))="","",OFFSET('Hygiene Data'!$E$13,0,10*ROW('Hygiene Data'!E19)))</f>
        <v/>
      </c>
      <c r="DU25" s="305" t="str">
        <f ca="true">+IF(OFFSET('Hygiene Data'!$F$11,0,10*ROW('Hygiene Data'!F19))="","",OFFSET('Hygiene Data'!$F$11,0,10*ROW('Hygiene Data'!F19)))</f>
        <v/>
      </c>
      <c r="DV25" s="305" t="str">
        <f ca="true">+IF(OFFSET('Hygiene Data'!$F$12,0,10*ROW('Hygiene Data'!F19))="","",OFFSET('Hygiene Data'!$F$12,0,10*ROW('Hygiene Data'!F19)))</f>
        <v/>
      </c>
      <c r="DW25" s="305" t="str">
        <f ca="true">+IF(OFFSET('Hygiene Data'!$F$13,0,10*ROW('Hygiene Data'!F19))="","",OFFSET('Hygiene Data'!$F$13,0,10*ROW('Hygiene Data'!F19)))</f>
        <v/>
      </c>
      <c r="DX25" s="305" t="str">
        <f ca="true">+IF(OFFSET('Hygiene Data'!$G$11,0,10*ROW('Hygiene Data'!G19))="","",OFFSET('Hygiene Data'!$G$11,0,10*ROW('Hygiene Data'!G19)))</f>
        <v/>
      </c>
      <c r="DY25" s="305" t="str">
        <f ca="true">+IF(OFFSET('Hygiene Data'!$G$12,0,10*ROW('Hygiene Data'!G19))="","",OFFSET('Hygiene Data'!$G$12,0,10*ROW('Hygiene Data'!G19)))</f>
        <v/>
      </c>
      <c r="DZ25" s="305" t="str">
        <f ca="true">+IF(OFFSET('Hygiene Data'!$G$13,0,10*ROW('Hygiene Data'!G19))="","",OFFSET('Hygiene Data'!$G$13,0,10*ROW('Hygiene Data'!G19)))</f>
        <v/>
      </c>
      <c r="EA25" s="305" t="str">
        <f ca="true">+IF(OFFSET('Hygiene Data'!$H$11,0,10*ROW('Hygiene Data'!H19))="","",OFFSET('Hygiene Data'!$H$11,0,10*ROW('Hygiene Data'!H19)))</f>
        <v/>
      </c>
      <c r="EB25" s="305" t="str">
        <f ca="true">+IF(OFFSET('Hygiene Data'!$H$12,0,10*ROW('Hygiene Data'!H19))="","",OFFSET('Hygiene Data'!$H$12,0,10*ROW('Hygiene Data'!H19)))</f>
        <v>Yes</v>
      </c>
      <c r="EC25" s="305" t="str">
        <f ca="true">+IF(OFFSET('Hygiene Data'!$H$13,0,10*ROW('Hygiene Data'!H19))="","",OFFSET('Hygiene Data'!$H$13,0,10*ROW('Hygiene Data'!H19)))</f>
        <v/>
      </c>
      <c r="ED25" s="305" t="str">
        <f ca="true">+IF(OFFSET('Hygiene Data'!$I$11,0,10*ROW('Hygiene Data'!I19))="","",OFFSET('Hygiene Data'!$I$11,0,10*ROW('Hygiene Data'!I19)))</f>
        <v/>
      </c>
      <c r="EE25" s="305" t="str">
        <f ca="true">+IF(OFFSET('Hygiene Data'!$I$12,0,10*ROW('Hygiene Data'!I19))="","",OFFSET('Hygiene Data'!$I$12,0,10*ROW('Hygiene Data'!I19)))</f>
        <v>Yes</v>
      </c>
      <c r="EF25" s="305"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PSE_2019_SDG</v>
      </c>
      <c r="B26" s="38" t="str">
        <f ca="true">+IF(OFFSET('Water Data'!$C$2,0,10*ROW('Water Data'!F20))="","",OFFSET('Water Data'!$C$2,0,10*ROW('Water Data'!F20)))</f>
        <v>Admin</v>
      </c>
      <c r="C26" s="361">
        <f t="shared" ca="true" si="0"/>
        <v>2019</v>
      </c>
      <c r="D26" s="99"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9"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9">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98.9</v>
      </c>
      <c r="G26" s="99"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9"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9"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9"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9"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9"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9"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9"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9"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9"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9"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9">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98.5</v>
      </c>
      <c r="S26" s="99"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9"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9">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99.050000000000011</v>
      </c>
      <c r="V26" s="100"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100"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100"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100"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100">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99.3</v>
      </c>
      <c r="AA26" s="100"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100"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100"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100"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100"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100"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100"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100"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100"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100"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100"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100"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100"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100"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100"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100"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100"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100"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100"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100">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98.9</v>
      </c>
      <c r="AU26" s="100"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100"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100"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100"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100">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99</v>
      </c>
      <c r="AZ26" s="101"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1">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98.5</v>
      </c>
      <c r="BB26" s="101"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1"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1"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1"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1"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1"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1"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1"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1"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1"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1"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1">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97.3</v>
      </c>
      <c r="BN26" s="101"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1"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1">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98.8</v>
      </c>
      <c r="BQ26" s="101"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5"/>
      <c r="BS26" s="305" t="str">
        <f ca="true">+IF(OFFSET('Water Data'!$D$27,0,10*ROW('Water Data'!D20))="","",OFFSET('Water Data'!$D$27,0,10*ROW('Water Data'!D20)))</f>
        <v/>
      </c>
      <c r="BT26" s="305" t="str">
        <f ca="true">+IF(OFFSET('Water Data'!$D$28,0,10*ROW('Water Data'!D20))="","",OFFSET('Water Data'!$D$28,0,10*ROW('Water Data'!D20)))</f>
        <v/>
      </c>
      <c r="BU26" s="305" t="str">
        <f ca="true">+IF(OFFSET('Water Data'!$D$29,0,10*ROW('Water Data'!D20))="","",OFFSET('Water Data'!$D$29,0,10*ROW('Water Data'!D20)))</f>
        <v>Yes</v>
      </c>
      <c r="BV26" s="305" t="str">
        <f ca="true">+IF(OFFSET('Water Data'!$E$27,0,10*ROW('Water Data'!E20))="","",OFFSET('Water Data'!$E$27,0,10*ROW('Water Data'!E20)))</f>
        <v/>
      </c>
      <c r="BW26" s="305" t="str">
        <f ca="true">+IF(OFFSET('Water Data'!$E$28,0,10*ROW('Water Data'!E20))="","",OFFSET('Water Data'!$E$28,0,10*ROW('Water Data'!E20)))</f>
        <v/>
      </c>
      <c r="BX26" s="305" t="str">
        <f ca="true">+IF(OFFSET('Water Data'!$E$29,0,10*ROW('Water Data'!E20))="","",OFFSET('Water Data'!$E$29,0,10*ROW('Water Data'!E20)))</f>
        <v/>
      </c>
      <c r="BY26" s="305" t="str">
        <f ca="true">+IF(OFFSET('Water Data'!$F$27,0,10*ROW('Water Data'!F20))="","",OFFSET('Water Data'!$F$27,0,10*ROW('Water Data'!F20)))</f>
        <v/>
      </c>
      <c r="BZ26" s="305" t="str">
        <f ca="true">+IF(OFFSET('Water Data'!$F$28,0,10*ROW('Water Data'!F20))="","",OFFSET('Water Data'!$F$28,0,10*ROW('Water Data'!F20)))</f>
        <v/>
      </c>
      <c r="CA26" s="305" t="str">
        <f ca="true">+IF(OFFSET('Water Data'!$F$29,0,10*ROW('Water Data'!F20))="","",OFFSET('Water Data'!$F$29,0,10*ROW('Water Data'!F20)))</f>
        <v/>
      </c>
      <c r="CB26" s="305" t="str">
        <f ca="true">+IF(OFFSET('Water Data'!$G$27,0,10*ROW('Water Data'!G20))="","",OFFSET('Water Data'!$G$27,0,10*ROW('Water Data'!G20)))</f>
        <v/>
      </c>
      <c r="CC26" s="305" t="str">
        <f ca="true">+IF(OFFSET('Water Data'!$G$28,0,10*ROW('Water Data'!G20))="","",OFFSET('Water Data'!$G$28,0,10*ROW('Water Data'!G20)))</f>
        <v/>
      </c>
      <c r="CD26" s="305" t="str">
        <f ca="true">+IF(OFFSET('Water Data'!$G$29,0,10*ROW('Water Data'!G20))="","",OFFSET('Water Data'!$G$29,0,10*ROW('Water Data'!G20)))</f>
        <v/>
      </c>
      <c r="CE26" s="305" t="str">
        <f ca="true">+IF(OFFSET('Water Data'!$H$27,0,10*ROW('Water Data'!H20))="","",OFFSET('Water Data'!$H$27,0,10*ROW('Water Data'!H20)))</f>
        <v/>
      </c>
      <c r="CF26" s="305" t="str">
        <f ca="true">+IF(OFFSET('Water Data'!$H$28,0,10*ROW('Water Data'!H20))="","",OFFSET('Water Data'!$H$28,0,10*ROW('Water Data'!H20)))</f>
        <v/>
      </c>
      <c r="CG26" s="305" t="str">
        <f ca="true">+IF(OFFSET('Water Data'!$H$29,0,10*ROW('Water Data'!H20))="","",OFFSET('Water Data'!$H$29,0,10*ROW('Water Data'!H20)))</f>
        <v>Yes</v>
      </c>
      <c r="CH26" s="305" t="str">
        <f ca="true">+IF(OFFSET('Water Data'!$I$27,0,10*ROW('Water Data'!I20))="","",OFFSET('Water Data'!$I$27,0,10*ROW('Water Data'!I20)))</f>
        <v/>
      </c>
      <c r="CI26" s="305" t="str">
        <f ca="true">+IF(OFFSET('Water Data'!$I$28,0,10*ROW('Water Data'!I20))="","",OFFSET('Water Data'!$I$28,0,10*ROW('Water Data'!I20)))</f>
        <v/>
      </c>
      <c r="CJ26" s="305" t="str">
        <f ca="true">+IF(OFFSET('Water Data'!$I$29,0,10*ROW('Water Data'!I20))="","",OFFSET('Water Data'!$I$29,0,10*ROW('Water Data'!I20)))</f>
        <v>Yes</v>
      </c>
      <c r="CK26" s="305" t="str">
        <f ca="true">+IF(OFFSET('Sanitation Data'!$D$28,0,10*ROW('Sanitation Data'!D20))="","",OFFSET('Sanitation Data'!$D$28,0,10*ROW('Sanitation Data'!D20)))</f>
        <v/>
      </c>
      <c r="CL26" s="305" t="str">
        <f ca="true">+IF(OFFSET('Sanitation Data'!$D$29,0,10*ROW('Sanitation Data'!D20))="","",OFFSET('Sanitation Data'!$D$29,0,10*ROW('Sanitation Data'!D20)))</f>
        <v/>
      </c>
      <c r="CM26" s="305" t="str">
        <f ca="true">+IF(OFFSET('Sanitation Data'!$D$30,0,10*ROW('Sanitation Data'!D20))="","",OFFSET('Sanitation Data'!$D$30,0,10*ROW('Sanitation Data'!D20)))</f>
        <v/>
      </c>
      <c r="CN26" s="305" t="str">
        <f ca="true">+IF(OFFSET('Sanitation Data'!$D$31,0,10*ROW('Sanitation Data'!D20))="","",OFFSET('Sanitation Data'!$D$31,0,10*ROW('Sanitation Data'!D20)))</f>
        <v/>
      </c>
      <c r="CO26" s="305" t="str">
        <f ca="true">+IF(OFFSET('Sanitation Data'!$D$32,0,10*ROW('Sanitation Data'!D20))="","",OFFSET('Sanitation Data'!$D$32,0,10*ROW('Sanitation Data'!D20)))</f>
        <v>Yes</v>
      </c>
      <c r="CP26" s="305" t="str">
        <f ca="true">+IF(OFFSET('Sanitation Data'!$E$28,0,10*ROW('Sanitation Data'!E20))="","",OFFSET('Sanitation Data'!$E$28,0,10*ROW('Sanitation Data'!E20)))</f>
        <v/>
      </c>
      <c r="CQ26" s="305" t="str">
        <f ca="true">+IF(OFFSET('Sanitation Data'!$E$29,0,10*ROW('Sanitation Data'!E20))="","",OFFSET('Sanitation Data'!$E$29,0,10*ROW('Sanitation Data'!E20)))</f>
        <v/>
      </c>
      <c r="CR26" s="305" t="str">
        <f ca="true">+IF(OFFSET('Sanitation Data'!$E$30,0,10*ROW('Sanitation Data'!E20))="","",OFFSET('Sanitation Data'!$E$30,0,10*ROW('Sanitation Data'!E20)))</f>
        <v/>
      </c>
      <c r="CS26" s="305" t="str">
        <f ca="true">+IF(OFFSET('Sanitation Data'!$E$31,0,10*ROW('Sanitation Data'!E20))="","",OFFSET('Sanitation Data'!$E$31,0,10*ROW('Sanitation Data'!E20)))</f>
        <v/>
      </c>
      <c r="CT26" s="305" t="str">
        <f ca="true">+IF(OFFSET('Sanitation Data'!$E$32,0,10*ROW('Sanitation Data'!E20))="","",OFFSET('Sanitation Data'!$E$32,0,10*ROW('Sanitation Data'!E20)))</f>
        <v/>
      </c>
      <c r="CU26" s="305" t="str">
        <f ca="true">+IF(OFFSET('Sanitation Data'!$F$28,0,10*ROW('Sanitation Data'!F20))="","",OFFSET('Sanitation Data'!$F$28,0,10*ROW('Sanitation Data'!F20)))</f>
        <v/>
      </c>
      <c r="CV26" s="305" t="str">
        <f ca="true">+IF(OFFSET('Sanitation Data'!$F$29,0,10*ROW('Sanitation Data'!F20))="","",OFFSET('Sanitation Data'!$F$29,0,10*ROW('Sanitation Data'!F20)))</f>
        <v/>
      </c>
      <c r="CW26" s="305" t="str">
        <f ca="true">+IF(OFFSET('Sanitation Data'!$F$30,0,10*ROW('Sanitation Data'!F20))="","",OFFSET('Sanitation Data'!$F$30,0,10*ROW('Sanitation Data'!F20)))</f>
        <v/>
      </c>
      <c r="CX26" s="305" t="str">
        <f ca="true">+IF(OFFSET('Sanitation Data'!$F$31,0,10*ROW('Sanitation Data'!F20))="","",OFFSET('Sanitation Data'!$F$31,0,10*ROW('Sanitation Data'!F20)))</f>
        <v/>
      </c>
      <c r="CY26" s="305" t="str">
        <f ca="true">+IF(OFFSET('Sanitation Data'!$F$32,0,10*ROW('Sanitation Data'!F20))="","",OFFSET('Sanitation Data'!$F$32,0,10*ROW('Sanitation Data'!F20)))</f>
        <v/>
      </c>
      <c r="CZ26" s="305" t="str">
        <f ca="true">+IF(OFFSET('Sanitation Data'!$G$28,0,10*ROW('Sanitation Data'!G20))="","",OFFSET('Sanitation Data'!$G$28,0,10*ROW('Sanitation Data'!G20)))</f>
        <v/>
      </c>
      <c r="DA26" s="305" t="str">
        <f ca="true">+IF(OFFSET('Sanitation Data'!$G$29,0,10*ROW('Sanitation Data'!G20))="","",OFFSET('Sanitation Data'!$G$29,0,10*ROW('Sanitation Data'!G20)))</f>
        <v/>
      </c>
      <c r="DB26" s="305" t="str">
        <f ca="true">+IF(OFFSET('Sanitation Data'!$G$30,0,10*ROW('Sanitation Data'!G20))="","",OFFSET('Sanitation Data'!$G$30,0,10*ROW('Sanitation Data'!G20)))</f>
        <v/>
      </c>
      <c r="DC26" s="305" t="str">
        <f ca="true">+IF(OFFSET('Sanitation Data'!$G$31,0,10*ROW('Sanitation Data'!G20))="","",OFFSET('Sanitation Data'!$G$31,0,10*ROW('Sanitation Data'!G20)))</f>
        <v/>
      </c>
      <c r="DD26" s="305" t="str">
        <f ca="true">+IF(OFFSET('Sanitation Data'!$G$32,0,10*ROW('Sanitation Data'!G20))="","",OFFSET('Sanitation Data'!$G$32,0,10*ROW('Sanitation Data'!G20)))</f>
        <v/>
      </c>
      <c r="DE26" s="305" t="str">
        <f ca="true">+IF(OFFSET('Sanitation Data'!$H$28,0,10*ROW('Sanitation Data'!H20))="","",OFFSET('Sanitation Data'!$H$28,0,10*ROW('Sanitation Data'!H20)))</f>
        <v/>
      </c>
      <c r="DF26" s="305" t="str">
        <f ca="true">+IF(OFFSET('Sanitation Data'!$H$29,0,10*ROW('Sanitation Data'!H20))="","",OFFSET('Sanitation Data'!$H$29,0,10*ROW('Sanitation Data'!H20)))</f>
        <v/>
      </c>
      <c r="DG26" s="305" t="str">
        <f ca="true">+IF(OFFSET('Sanitation Data'!$H$30,0,10*ROW('Sanitation Data'!H20))="","",OFFSET('Sanitation Data'!$H$30,0,10*ROW('Sanitation Data'!H20)))</f>
        <v/>
      </c>
      <c r="DH26" s="305" t="str">
        <f ca="true">+IF(OFFSET('Sanitation Data'!$H$31,0,10*ROW('Sanitation Data'!H20))="","",OFFSET('Sanitation Data'!$H$31,0,10*ROW('Sanitation Data'!H20)))</f>
        <v/>
      </c>
      <c r="DI26" s="305" t="str">
        <f ca="true">+IF(OFFSET('Sanitation Data'!$H$32,0,10*ROW('Sanitation Data'!H20))="","",OFFSET('Sanitation Data'!$H$32,0,10*ROW('Sanitation Data'!H20)))</f>
        <v>Yes</v>
      </c>
      <c r="DJ26" s="305" t="str">
        <f ca="true">+IF(OFFSET('Sanitation Data'!$I$28,0,10*ROW('Sanitation Data'!I20))="","",OFFSET('Sanitation Data'!$I$28,0,10*ROW('Sanitation Data'!I20)))</f>
        <v/>
      </c>
      <c r="DK26" s="305" t="str">
        <f ca="true">+IF(OFFSET('Sanitation Data'!$I$29,0,10*ROW('Sanitation Data'!I20))="","",OFFSET('Sanitation Data'!$I$29,0,10*ROW('Sanitation Data'!I20)))</f>
        <v/>
      </c>
      <c r="DL26" s="305" t="str">
        <f ca="true">+IF(OFFSET('Sanitation Data'!$I$30,0,10*ROW('Sanitation Data'!I20))="","",OFFSET('Sanitation Data'!$I$30,0,10*ROW('Sanitation Data'!I20)))</f>
        <v/>
      </c>
      <c r="DM26" s="305" t="str">
        <f ca="true">+IF(OFFSET('Sanitation Data'!$I$31,0,10*ROW('Sanitation Data'!I20))="","",OFFSET('Sanitation Data'!$I$31,0,10*ROW('Sanitation Data'!I20)))</f>
        <v/>
      </c>
      <c r="DN26" s="305" t="str">
        <f ca="true">+IF(OFFSET('Sanitation Data'!$I$32,0,10*ROW('Sanitation Data'!I20))="","",OFFSET('Sanitation Data'!$I$32,0,10*ROW('Sanitation Data'!I20)))</f>
        <v>Yes</v>
      </c>
      <c r="DO26" s="305" t="str">
        <f ca="true">+IF(OFFSET('Hygiene Data'!$D$11,0,10*ROW('Hygiene Data'!D20))="","",OFFSET('Hygiene Data'!$D$11,0,10*ROW('Hygiene Data'!D20)))</f>
        <v/>
      </c>
      <c r="DP26" s="305" t="str">
        <f ca="true">+IF(OFFSET('Hygiene Data'!$D$12,0,10*ROW('Hygiene Data'!D20))="","",OFFSET('Hygiene Data'!$D$12,0,10*ROW('Hygiene Data'!D20)))</f>
        <v>Yes</v>
      </c>
      <c r="DQ26" s="305" t="str">
        <f ca="true">+IF(OFFSET('Hygiene Data'!$D$13,0,10*ROW('Hygiene Data'!D20))="","",OFFSET('Hygiene Data'!$D$13,0,10*ROW('Hygiene Data'!D20)))</f>
        <v/>
      </c>
      <c r="DR26" s="305" t="str">
        <f ca="true">+IF(OFFSET('Hygiene Data'!$E$11,0,10*ROW('Hygiene Data'!E20))="","",OFFSET('Hygiene Data'!$E$11,0,10*ROW('Hygiene Data'!E20)))</f>
        <v/>
      </c>
      <c r="DS26" s="305" t="str">
        <f ca="true">+IF(OFFSET('Hygiene Data'!$E$12,0,10*ROW('Hygiene Data'!E20))="","",OFFSET('Hygiene Data'!$E$12,0,10*ROW('Hygiene Data'!E20)))</f>
        <v/>
      </c>
      <c r="DT26" s="305" t="str">
        <f ca="true">+IF(OFFSET('Hygiene Data'!$E$13,0,10*ROW('Hygiene Data'!E20))="","",OFFSET('Hygiene Data'!$E$13,0,10*ROW('Hygiene Data'!E20)))</f>
        <v/>
      </c>
      <c r="DU26" s="305" t="str">
        <f ca="true">+IF(OFFSET('Hygiene Data'!$F$11,0,10*ROW('Hygiene Data'!F20))="","",OFFSET('Hygiene Data'!$F$11,0,10*ROW('Hygiene Data'!F20)))</f>
        <v/>
      </c>
      <c r="DV26" s="305" t="str">
        <f ca="true">+IF(OFFSET('Hygiene Data'!$F$12,0,10*ROW('Hygiene Data'!F20))="","",OFFSET('Hygiene Data'!$F$12,0,10*ROW('Hygiene Data'!F20)))</f>
        <v/>
      </c>
      <c r="DW26" s="305" t="str">
        <f ca="true">+IF(OFFSET('Hygiene Data'!$F$13,0,10*ROW('Hygiene Data'!F20))="","",OFFSET('Hygiene Data'!$F$13,0,10*ROW('Hygiene Data'!F20)))</f>
        <v/>
      </c>
      <c r="DX26" s="305" t="str">
        <f ca="true">+IF(OFFSET('Hygiene Data'!$G$11,0,10*ROW('Hygiene Data'!G20))="","",OFFSET('Hygiene Data'!$G$11,0,10*ROW('Hygiene Data'!G20)))</f>
        <v/>
      </c>
      <c r="DY26" s="305" t="str">
        <f ca="true">+IF(OFFSET('Hygiene Data'!$G$12,0,10*ROW('Hygiene Data'!G20))="","",OFFSET('Hygiene Data'!$G$12,0,10*ROW('Hygiene Data'!G20)))</f>
        <v/>
      </c>
      <c r="DZ26" s="305" t="str">
        <f ca="true">+IF(OFFSET('Hygiene Data'!$G$13,0,10*ROW('Hygiene Data'!G20))="","",OFFSET('Hygiene Data'!$G$13,0,10*ROW('Hygiene Data'!G20)))</f>
        <v/>
      </c>
      <c r="EA26" s="305" t="str">
        <f ca="true">+IF(OFFSET('Hygiene Data'!$H$11,0,10*ROW('Hygiene Data'!H20))="","",OFFSET('Hygiene Data'!$H$11,0,10*ROW('Hygiene Data'!H20)))</f>
        <v/>
      </c>
      <c r="EB26" s="305" t="str">
        <f ca="true">+IF(OFFSET('Hygiene Data'!$H$12,0,10*ROW('Hygiene Data'!H20))="","",OFFSET('Hygiene Data'!$H$12,0,10*ROW('Hygiene Data'!H20)))</f>
        <v>Yes</v>
      </c>
      <c r="EC26" s="305" t="str">
        <f ca="true">+IF(OFFSET('Hygiene Data'!$H$13,0,10*ROW('Hygiene Data'!H20))="","",OFFSET('Hygiene Data'!$H$13,0,10*ROW('Hygiene Data'!H20)))</f>
        <v/>
      </c>
      <c r="ED26" s="305" t="str">
        <f ca="true">+IF(OFFSET('Hygiene Data'!$I$11,0,10*ROW('Hygiene Data'!I20))="","",OFFSET('Hygiene Data'!$I$11,0,10*ROW('Hygiene Data'!I20)))</f>
        <v/>
      </c>
      <c r="EE26" s="305" t="str">
        <f ca="true">+IF(OFFSET('Hygiene Data'!$I$12,0,10*ROW('Hygiene Data'!I20))="","",OFFSET('Hygiene Data'!$I$12,0,10*ROW('Hygiene Data'!I20)))</f>
        <v>Yes</v>
      </c>
      <c r="EF26" s="305"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PSE_2019_UIS</v>
      </c>
      <c r="B27" s="38" t="str">
        <f ca="true">+IF(OFFSET('Water Data'!$C$2,0,10*ROW('Water Data'!F21))="","",OFFSET('Water Data'!$C$2,0,10*ROW('Water Data'!F21)))</f>
        <v>Other</v>
      </c>
      <c r="C27" s="361">
        <f t="shared" ca="true" si="0"/>
        <v>2019</v>
      </c>
      <c r="D27" s="99"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9" t="str">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[100]</v>
      </c>
      <c r="F27" s="99"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9"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9"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9"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9"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9"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9"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9"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9"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9"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9"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9" t="str">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[99]</v>
      </c>
      <c r="R27" s="99"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9"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9" t="str">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[100]</v>
      </c>
      <c r="U27" s="99"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100"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100" t="str">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[100]</v>
      </c>
      <c r="X27" s="100"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100"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100"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100"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100"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100"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100"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100"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100"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100"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100"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100"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100"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100"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100"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100"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100"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100"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100"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100" t="str">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[100]</v>
      </c>
      <c r="AR27" s="100"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100"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100"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100"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100" t="str">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[100]</v>
      </c>
      <c r="AW27" s="100"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100"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100"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1" t="str">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[100]</v>
      </c>
      <c r="BA27" s="101" t="str">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[100]</v>
      </c>
      <c r="BB27" s="101"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1"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1"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1"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1"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1"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1"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1"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1"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1"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1" t="str">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[100]</v>
      </c>
      <c r="BM27" s="101" t="str">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[100]</v>
      </c>
      <c r="BN27" s="101"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1" t="str">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[100]</v>
      </c>
      <c r="BP27" s="101" t="str">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[100]</v>
      </c>
      <c r="BQ27" s="101"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5"/>
      <c r="BS27" s="305" t="str">
        <f ca="true">+IF(OFFSET('Water Data'!$D$27,0,10*ROW('Water Data'!D21))="","",OFFSET('Water Data'!$D$27,0,10*ROW('Water Data'!D21)))</f>
        <v/>
      </c>
      <c r="BT27" s="305" t="str">
        <f ca="true">+IF(OFFSET('Water Data'!$D$28,0,10*ROW('Water Data'!D21))="","",OFFSET('Water Data'!$D$28,0,10*ROW('Water Data'!D21)))</f>
        <v>No</v>
      </c>
      <c r="BU27" s="305" t="str">
        <f ca="true">+IF(OFFSET('Water Data'!$D$29,0,10*ROW('Water Data'!D21))="","",OFFSET('Water Data'!$D$29,0,10*ROW('Water Data'!D21)))</f>
        <v/>
      </c>
      <c r="BV27" s="305" t="str">
        <f ca="true">+IF(OFFSET('Water Data'!$E$27,0,10*ROW('Water Data'!E21))="","",OFFSET('Water Data'!$E$27,0,10*ROW('Water Data'!E21)))</f>
        <v/>
      </c>
      <c r="BW27" s="305" t="str">
        <f ca="true">+IF(OFFSET('Water Data'!$E$28,0,10*ROW('Water Data'!E21))="","",OFFSET('Water Data'!$E$28,0,10*ROW('Water Data'!E21)))</f>
        <v/>
      </c>
      <c r="BX27" s="305" t="str">
        <f ca="true">+IF(OFFSET('Water Data'!$E$29,0,10*ROW('Water Data'!E21))="","",OFFSET('Water Data'!$E$29,0,10*ROW('Water Data'!E21)))</f>
        <v/>
      </c>
      <c r="BY27" s="305" t="str">
        <f ca="true">+IF(OFFSET('Water Data'!$F$27,0,10*ROW('Water Data'!F21))="","",OFFSET('Water Data'!$F$27,0,10*ROW('Water Data'!F21)))</f>
        <v/>
      </c>
      <c r="BZ27" s="305" t="str">
        <f ca="true">+IF(OFFSET('Water Data'!$F$28,0,10*ROW('Water Data'!F21))="","",OFFSET('Water Data'!$F$28,0,10*ROW('Water Data'!F21)))</f>
        <v/>
      </c>
      <c r="CA27" s="305" t="str">
        <f ca="true">+IF(OFFSET('Water Data'!$F$29,0,10*ROW('Water Data'!F21))="","",OFFSET('Water Data'!$F$29,0,10*ROW('Water Data'!F21)))</f>
        <v/>
      </c>
      <c r="CB27" s="305" t="str">
        <f ca="true">+IF(OFFSET('Water Data'!$G$27,0,10*ROW('Water Data'!G21))="","",OFFSET('Water Data'!$G$27,0,10*ROW('Water Data'!G21)))</f>
        <v/>
      </c>
      <c r="CC27" s="305" t="str">
        <f ca="true">+IF(OFFSET('Water Data'!$G$28,0,10*ROW('Water Data'!G21))="","",OFFSET('Water Data'!$G$28,0,10*ROW('Water Data'!G21)))</f>
        <v/>
      </c>
      <c r="CD27" s="305" t="str">
        <f ca="true">+IF(OFFSET('Water Data'!$G$29,0,10*ROW('Water Data'!G21))="","",OFFSET('Water Data'!$G$29,0,10*ROW('Water Data'!G21)))</f>
        <v/>
      </c>
      <c r="CE27" s="305" t="str">
        <f ca="true">+IF(OFFSET('Water Data'!$H$27,0,10*ROW('Water Data'!H21))="","",OFFSET('Water Data'!$H$27,0,10*ROW('Water Data'!H21)))</f>
        <v/>
      </c>
      <c r="CF27" s="305" t="str">
        <f ca="true">+IF(OFFSET('Water Data'!$H$28,0,10*ROW('Water Data'!H21))="","",OFFSET('Water Data'!$H$28,0,10*ROW('Water Data'!H21)))</f>
        <v>No</v>
      </c>
      <c r="CG27" s="305" t="str">
        <f ca="true">+IF(OFFSET('Water Data'!$H$29,0,10*ROW('Water Data'!H21))="","",OFFSET('Water Data'!$H$29,0,10*ROW('Water Data'!H21)))</f>
        <v/>
      </c>
      <c r="CH27" s="305" t="str">
        <f ca="true">+IF(OFFSET('Water Data'!$I$27,0,10*ROW('Water Data'!I21))="","",OFFSET('Water Data'!$I$27,0,10*ROW('Water Data'!I21)))</f>
        <v/>
      </c>
      <c r="CI27" s="305" t="str">
        <f ca="true">+IF(OFFSET('Water Data'!$I$28,0,10*ROW('Water Data'!I21))="","",OFFSET('Water Data'!$I$28,0,10*ROW('Water Data'!I21)))</f>
        <v>No</v>
      </c>
      <c r="CJ27" s="305" t="str">
        <f ca="true">+IF(OFFSET('Water Data'!$I$29,0,10*ROW('Water Data'!I21))="","",OFFSET('Water Data'!$I$29,0,10*ROW('Water Data'!I21)))</f>
        <v/>
      </c>
      <c r="CK27" s="305" t="str">
        <f ca="true">+IF(OFFSET('Sanitation Data'!$D$28,0,10*ROW('Sanitation Data'!D21))="","",OFFSET('Sanitation Data'!$D$28,0,10*ROW('Sanitation Data'!D21)))</f>
        <v/>
      </c>
      <c r="CL27" s="305" t="str">
        <f ca="true">+IF(OFFSET('Sanitation Data'!$D$29,0,10*ROW('Sanitation Data'!D21))="","",OFFSET('Sanitation Data'!$D$29,0,10*ROW('Sanitation Data'!D21)))</f>
        <v>No</v>
      </c>
      <c r="CM27" s="305" t="str">
        <f ca="true">+IF(OFFSET('Sanitation Data'!$D$30,0,10*ROW('Sanitation Data'!D21))="","",OFFSET('Sanitation Data'!$D$30,0,10*ROW('Sanitation Data'!D21)))</f>
        <v/>
      </c>
      <c r="CN27" s="305" t="str">
        <f ca="true">+IF(OFFSET('Sanitation Data'!$D$31,0,10*ROW('Sanitation Data'!D21))="","",OFFSET('Sanitation Data'!$D$31,0,10*ROW('Sanitation Data'!D21)))</f>
        <v/>
      </c>
      <c r="CO27" s="305" t="str">
        <f ca="true">+IF(OFFSET('Sanitation Data'!$D$32,0,10*ROW('Sanitation Data'!D21))="","",OFFSET('Sanitation Data'!$D$32,0,10*ROW('Sanitation Data'!D21)))</f>
        <v/>
      </c>
      <c r="CP27" s="305" t="str">
        <f ca="true">+IF(OFFSET('Sanitation Data'!$E$28,0,10*ROW('Sanitation Data'!E21))="","",OFFSET('Sanitation Data'!$E$28,0,10*ROW('Sanitation Data'!E21)))</f>
        <v/>
      </c>
      <c r="CQ27" s="305" t="str">
        <f ca="true">+IF(OFFSET('Sanitation Data'!$E$29,0,10*ROW('Sanitation Data'!E21))="","",OFFSET('Sanitation Data'!$E$29,0,10*ROW('Sanitation Data'!E21)))</f>
        <v/>
      </c>
      <c r="CR27" s="305" t="str">
        <f ca="true">+IF(OFFSET('Sanitation Data'!$E$30,0,10*ROW('Sanitation Data'!E21))="","",OFFSET('Sanitation Data'!$E$30,0,10*ROW('Sanitation Data'!E21)))</f>
        <v/>
      </c>
      <c r="CS27" s="305" t="str">
        <f ca="true">+IF(OFFSET('Sanitation Data'!$E$31,0,10*ROW('Sanitation Data'!E21))="","",OFFSET('Sanitation Data'!$E$31,0,10*ROW('Sanitation Data'!E21)))</f>
        <v/>
      </c>
      <c r="CT27" s="305" t="str">
        <f ca="true">+IF(OFFSET('Sanitation Data'!$E$32,0,10*ROW('Sanitation Data'!E21))="","",OFFSET('Sanitation Data'!$E$32,0,10*ROW('Sanitation Data'!E21)))</f>
        <v/>
      </c>
      <c r="CU27" s="305" t="str">
        <f ca="true">+IF(OFFSET('Sanitation Data'!$F$28,0,10*ROW('Sanitation Data'!F21))="","",OFFSET('Sanitation Data'!$F$28,0,10*ROW('Sanitation Data'!F21)))</f>
        <v/>
      </c>
      <c r="CV27" s="305" t="str">
        <f ca="true">+IF(OFFSET('Sanitation Data'!$F$29,0,10*ROW('Sanitation Data'!F21))="","",OFFSET('Sanitation Data'!$F$29,0,10*ROW('Sanitation Data'!F21)))</f>
        <v/>
      </c>
      <c r="CW27" s="305" t="str">
        <f ca="true">+IF(OFFSET('Sanitation Data'!$F$30,0,10*ROW('Sanitation Data'!F21))="","",OFFSET('Sanitation Data'!$F$30,0,10*ROW('Sanitation Data'!F21)))</f>
        <v/>
      </c>
      <c r="CX27" s="305" t="str">
        <f ca="true">+IF(OFFSET('Sanitation Data'!$F$31,0,10*ROW('Sanitation Data'!F21))="","",OFFSET('Sanitation Data'!$F$31,0,10*ROW('Sanitation Data'!F21)))</f>
        <v/>
      </c>
      <c r="CY27" s="305" t="str">
        <f ca="true">+IF(OFFSET('Sanitation Data'!$F$32,0,10*ROW('Sanitation Data'!F21))="","",OFFSET('Sanitation Data'!$F$32,0,10*ROW('Sanitation Data'!F21)))</f>
        <v/>
      </c>
      <c r="CZ27" s="305" t="str">
        <f ca="true">+IF(OFFSET('Sanitation Data'!$G$28,0,10*ROW('Sanitation Data'!G21))="","",OFFSET('Sanitation Data'!$G$28,0,10*ROW('Sanitation Data'!G21)))</f>
        <v/>
      </c>
      <c r="DA27" s="305" t="str">
        <f ca="true">+IF(OFFSET('Sanitation Data'!$G$29,0,10*ROW('Sanitation Data'!G21))="","",OFFSET('Sanitation Data'!$G$29,0,10*ROW('Sanitation Data'!G21)))</f>
        <v/>
      </c>
      <c r="DB27" s="305" t="str">
        <f ca="true">+IF(OFFSET('Sanitation Data'!$G$30,0,10*ROW('Sanitation Data'!G21))="","",OFFSET('Sanitation Data'!$G$30,0,10*ROW('Sanitation Data'!G21)))</f>
        <v/>
      </c>
      <c r="DC27" s="305" t="str">
        <f ca="true">+IF(OFFSET('Sanitation Data'!$G$31,0,10*ROW('Sanitation Data'!G21))="","",OFFSET('Sanitation Data'!$G$31,0,10*ROW('Sanitation Data'!G21)))</f>
        <v/>
      </c>
      <c r="DD27" s="305" t="str">
        <f ca="true">+IF(OFFSET('Sanitation Data'!$G$32,0,10*ROW('Sanitation Data'!G21))="","",OFFSET('Sanitation Data'!$G$32,0,10*ROW('Sanitation Data'!G21)))</f>
        <v/>
      </c>
      <c r="DE27" s="305" t="str">
        <f ca="true">+IF(OFFSET('Sanitation Data'!$H$28,0,10*ROW('Sanitation Data'!H21))="","",OFFSET('Sanitation Data'!$H$28,0,10*ROW('Sanitation Data'!H21)))</f>
        <v/>
      </c>
      <c r="DF27" s="305" t="str">
        <f ca="true">+IF(OFFSET('Sanitation Data'!$H$29,0,10*ROW('Sanitation Data'!H21))="","",OFFSET('Sanitation Data'!$H$29,0,10*ROW('Sanitation Data'!H21)))</f>
        <v>No</v>
      </c>
      <c r="DG27" s="305" t="str">
        <f ca="true">+IF(OFFSET('Sanitation Data'!$H$30,0,10*ROW('Sanitation Data'!H21))="","",OFFSET('Sanitation Data'!$H$30,0,10*ROW('Sanitation Data'!H21)))</f>
        <v/>
      </c>
      <c r="DH27" s="305" t="str">
        <f ca="true">+IF(OFFSET('Sanitation Data'!$H$31,0,10*ROW('Sanitation Data'!H21))="","",OFFSET('Sanitation Data'!$H$31,0,10*ROW('Sanitation Data'!H21)))</f>
        <v/>
      </c>
      <c r="DI27" s="305" t="str">
        <f ca="true">+IF(OFFSET('Sanitation Data'!$H$32,0,10*ROW('Sanitation Data'!H21))="","",OFFSET('Sanitation Data'!$H$32,0,10*ROW('Sanitation Data'!H21)))</f>
        <v/>
      </c>
      <c r="DJ27" s="305" t="str">
        <f ca="true">+IF(OFFSET('Sanitation Data'!$I$28,0,10*ROW('Sanitation Data'!I21))="","",OFFSET('Sanitation Data'!$I$28,0,10*ROW('Sanitation Data'!I21)))</f>
        <v/>
      </c>
      <c r="DK27" s="305" t="str">
        <f ca="true">+IF(OFFSET('Sanitation Data'!$I$29,0,10*ROW('Sanitation Data'!I21))="","",OFFSET('Sanitation Data'!$I$29,0,10*ROW('Sanitation Data'!I21)))</f>
        <v>No</v>
      </c>
      <c r="DL27" s="305" t="str">
        <f ca="true">+IF(OFFSET('Sanitation Data'!$I$30,0,10*ROW('Sanitation Data'!I21))="","",OFFSET('Sanitation Data'!$I$30,0,10*ROW('Sanitation Data'!I21)))</f>
        <v/>
      </c>
      <c r="DM27" s="305" t="str">
        <f ca="true">+IF(OFFSET('Sanitation Data'!$I$31,0,10*ROW('Sanitation Data'!I21))="","",OFFSET('Sanitation Data'!$I$31,0,10*ROW('Sanitation Data'!I21)))</f>
        <v/>
      </c>
      <c r="DN27" s="305" t="str">
        <f ca="true">+IF(OFFSET('Sanitation Data'!$I$32,0,10*ROW('Sanitation Data'!I21))="","",OFFSET('Sanitation Data'!$I$32,0,10*ROW('Sanitation Data'!I21)))</f>
        <v/>
      </c>
      <c r="DO27" s="305" t="str">
        <f ca="true">+IF(OFFSET('Hygiene Data'!$D$11,0,10*ROW('Hygiene Data'!D21))="","",OFFSET('Hygiene Data'!$D$11,0,10*ROW('Hygiene Data'!D21)))</f>
        <v>No</v>
      </c>
      <c r="DP27" s="305" t="str">
        <f ca="true">+IF(OFFSET('Hygiene Data'!$D$12,0,10*ROW('Hygiene Data'!D21))="","",OFFSET('Hygiene Data'!$D$12,0,10*ROW('Hygiene Data'!D21)))</f>
        <v>No</v>
      </c>
      <c r="DQ27" s="305" t="str">
        <f ca="true">+IF(OFFSET('Hygiene Data'!$D$13,0,10*ROW('Hygiene Data'!D21))="","",OFFSET('Hygiene Data'!$D$13,0,10*ROW('Hygiene Data'!D21)))</f>
        <v/>
      </c>
      <c r="DR27" s="305" t="str">
        <f ca="true">+IF(OFFSET('Hygiene Data'!$E$11,0,10*ROW('Hygiene Data'!E21))="","",OFFSET('Hygiene Data'!$E$11,0,10*ROW('Hygiene Data'!E21)))</f>
        <v/>
      </c>
      <c r="DS27" s="305" t="str">
        <f ca="true">+IF(OFFSET('Hygiene Data'!$E$12,0,10*ROW('Hygiene Data'!E21))="","",OFFSET('Hygiene Data'!$E$12,0,10*ROW('Hygiene Data'!E21)))</f>
        <v/>
      </c>
      <c r="DT27" s="305" t="str">
        <f ca="true">+IF(OFFSET('Hygiene Data'!$E$13,0,10*ROW('Hygiene Data'!E21))="","",OFFSET('Hygiene Data'!$E$13,0,10*ROW('Hygiene Data'!E21)))</f>
        <v/>
      </c>
      <c r="DU27" s="305" t="str">
        <f ca="true">+IF(OFFSET('Hygiene Data'!$F$11,0,10*ROW('Hygiene Data'!F21))="","",OFFSET('Hygiene Data'!$F$11,0,10*ROW('Hygiene Data'!F21)))</f>
        <v/>
      </c>
      <c r="DV27" s="305" t="str">
        <f ca="true">+IF(OFFSET('Hygiene Data'!$F$12,0,10*ROW('Hygiene Data'!F21))="","",OFFSET('Hygiene Data'!$F$12,0,10*ROW('Hygiene Data'!F21)))</f>
        <v/>
      </c>
      <c r="DW27" s="305" t="str">
        <f ca="true">+IF(OFFSET('Hygiene Data'!$F$13,0,10*ROW('Hygiene Data'!F21))="","",OFFSET('Hygiene Data'!$F$13,0,10*ROW('Hygiene Data'!F21)))</f>
        <v/>
      </c>
      <c r="DX27" s="305" t="str">
        <f ca="true">+IF(OFFSET('Hygiene Data'!$G$11,0,10*ROW('Hygiene Data'!G21))="","",OFFSET('Hygiene Data'!$G$11,0,10*ROW('Hygiene Data'!G21)))</f>
        <v/>
      </c>
      <c r="DY27" s="305" t="str">
        <f ca="true">+IF(OFFSET('Hygiene Data'!$G$12,0,10*ROW('Hygiene Data'!G21))="","",OFFSET('Hygiene Data'!$G$12,0,10*ROW('Hygiene Data'!G21)))</f>
        <v/>
      </c>
      <c r="DZ27" s="305" t="str">
        <f ca="true">+IF(OFFSET('Hygiene Data'!$G$13,0,10*ROW('Hygiene Data'!G21))="","",OFFSET('Hygiene Data'!$G$13,0,10*ROW('Hygiene Data'!G21)))</f>
        <v/>
      </c>
      <c r="EA27" s="305" t="str">
        <f ca="true">+IF(OFFSET('Hygiene Data'!$H$11,0,10*ROW('Hygiene Data'!H21))="","",OFFSET('Hygiene Data'!$H$11,0,10*ROW('Hygiene Data'!H21)))</f>
        <v>No</v>
      </c>
      <c r="EB27" s="305" t="str">
        <f ca="true">+IF(OFFSET('Hygiene Data'!$H$12,0,10*ROW('Hygiene Data'!H21))="","",OFFSET('Hygiene Data'!$H$12,0,10*ROW('Hygiene Data'!H21)))</f>
        <v>No</v>
      </c>
      <c r="EC27" s="305" t="str">
        <f ca="true">+IF(OFFSET('Hygiene Data'!$H$13,0,10*ROW('Hygiene Data'!H21))="","",OFFSET('Hygiene Data'!$H$13,0,10*ROW('Hygiene Data'!H21)))</f>
        <v/>
      </c>
      <c r="ED27" s="305" t="str">
        <f ca="true">+IF(OFFSET('Hygiene Data'!$I$11,0,10*ROW('Hygiene Data'!I21))="","",OFFSET('Hygiene Data'!$I$11,0,10*ROW('Hygiene Data'!I21)))</f>
        <v>No</v>
      </c>
      <c r="EE27" s="305" t="str">
        <f ca="true">+IF(OFFSET('Hygiene Data'!$I$12,0,10*ROW('Hygiene Data'!I21))="","",OFFSET('Hygiene Data'!$I$12,0,10*ROW('Hygiene Data'!I21)))</f>
        <v>No</v>
      </c>
      <c r="EF27" s="305"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PSE_2020_UIS</v>
      </c>
      <c r="B28" s="38" t="str">
        <f ca="true">+IF(OFFSET('Water Data'!$C$2,0,10*ROW('Water Data'!F22))="","",OFFSET('Water Data'!$C$2,0,10*ROW('Water Data'!F22)))</f>
        <v>Other</v>
      </c>
      <c r="C28" s="361">
        <f t="shared" ca="true" si="0"/>
        <v>2020</v>
      </c>
      <c r="D28" s="99" t="str">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[100]</v>
      </c>
      <c r="E28" s="99" t="str">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[100]</v>
      </c>
      <c r="F28" s="99"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9"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9"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9"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9"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9"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9"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9"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9"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9"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9" t="str">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[100]</v>
      </c>
      <c r="Q28" s="99" t="str">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[100]</v>
      </c>
      <c r="R28" s="99"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9" t="str">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[100]</v>
      </c>
      <c r="T28" s="99" t="str">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[100]</v>
      </c>
      <c r="U28" s="99"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100"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100" t="str">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[99]</v>
      </c>
      <c r="X28" s="100"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100"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100"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100"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100"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100"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100"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100"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100"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100"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100"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100"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100"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100"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100"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100"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100"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100"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100"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100" t="str">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[99]</v>
      </c>
      <c r="AR28" s="100"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100"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100"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100"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100" t="str">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[99]</v>
      </c>
      <c r="AW28" s="100"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100"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100"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1" t="str">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[100]</v>
      </c>
      <c r="BA28" s="101" t="str">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[100]</v>
      </c>
      <c r="BB28" s="101"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1"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1"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1"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1"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1"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1"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1"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1"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1"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1" t="str">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[100]</v>
      </c>
      <c r="BM28" s="101" t="str">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[100]</v>
      </c>
      <c r="BN28" s="101"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1" t="str">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[100]</v>
      </c>
      <c r="BP28" s="101" t="str">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[100]</v>
      </c>
      <c r="BQ28" s="101"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5"/>
      <c r="BS28" s="305" t="str">
        <f ca="true">+IF(OFFSET('Water Data'!$D$27,0,10*ROW('Water Data'!D22))="","",OFFSET('Water Data'!$D$27,0,10*ROW('Water Data'!D22)))</f>
        <v>No</v>
      </c>
      <c r="BT28" s="305" t="str">
        <f ca="true">+IF(OFFSET('Water Data'!$D$28,0,10*ROW('Water Data'!D22))="","",OFFSET('Water Data'!$D$28,0,10*ROW('Water Data'!D22)))</f>
        <v>No</v>
      </c>
      <c r="BU28" s="305" t="str">
        <f ca="true">+IF(OFFSET('Water Data'!$D$29,0,10*ROW('Water Data'!D22))="","",OFFSET('Water Data'!$D$29,0,10*ROW('Water Data'!D22)))</f>
        <v/>
      </c>
      <c r="BV28" s="305" t="str">
        <f ca="true">+IF(OFFSET('Water Data'!$E$27,0,10*ROW('Water Data'!E22))="","",OFFSET('Water Data'!$E$27,0,10*ROW('Water Data'!E22)))</f>
        <v/>
      </c>
      <c r="BW28" s="305" t="str">
        <f ca="true">+IF(OFFSET('Water Data'!$E$28,0,10*ROW('Water Data'!E22))="","",OFFSET('Water Data'!$E$28,0,10*ROW('Water Data'!E22)))</f>
        <v/>
      </c>
      <c r="BX28" s="305" t="str">
        <f ca="true">+IF(OFFSET('Water Data'!$E$29,0,10*ROW('Water Data'!E22))="","",OFFSET('Water Data'!$E$29,0,10*ROW('Water Data'!E22)))</f>
        <v/>
      </c>
      <c r="BY28" s="305" t="str">
        <f ca="true">+IF(OFFSET('Water Data'!$F$27,0,10*ROW('Water Data'!F22))="","",OFFSET('Water Data'!$F$27,0,10*ROW('Water Data'!F22)))</f>
        <v/>
      </c>
      <c r="BZ28" s="305" t="str">
        <f ca="true">+IF(OFFSET('Water Data'!$F$28,0,10*ROW('Water Data'!F22))="","",OFFSET('Water Data'!$F$28,0,10*ROW('Water Data'!F22)))</f>
        <v/>
      </c>
      <c r="CA28" s="305" t="str">
        <f ca="true">+IF(OFFSET('Water Data'!$F$29,0,10*ROW('Water Data'!F22))="","",OFFSET('Water Data'!$F$29,0,10*ROW('Water Data'!F22)))</f>
        <v/>
      </c>
      <c r="CB28" s="305" t="str">
        <f ca="true">+IF(OFFSET('Water Data'!$G$27,0,10*ROW('Water Data'!G22))="","",OFFSET('Water Data'!$G$27,0,10*ROW('Water Data'!G22)))</f>
        <v/>
      </c>
      <c r="CC28" s="305" t="str">
        <f ca="true">+IF(OFFSET('Water Data'!$G$28,0,10*ROW('Water Data'!G22))="","",OFFSET('Water Data'!$G$28,0,10*ROW('Water Data'!G22)))</f>
        <v/>
      </c>
      <c r="CD28" s="305" t="str">
        <f ca="true">+IF(OFFSET('Water Data'!$G$29,0,10*ROW('Water Data'!G22))="","",OFFSET('Water Data'!$G$29,0,10*ROW('Water Data'!G22)))</f>
        <v/>
      </c>
      <c r="CE28" s="305" t="str">
        <f ca="true">+IF(OFFSET('Water Data'!$H$27,0,10*ROW('Water Data'!H22))="","",OFFSET('Water Data'!$H$27,0,10*ROW('Water Data'!H22)))</f>
        <v>No</v>
      </c>
      <c r="CF28" s="305" t="str">
        <f ca="true">+IF(OFFSET('Water Data'!$H$28,0,10*ROW('Water Data'!H22))="","",OFFSET('Water Data'!$H$28,0,10*ROW('Water Data'!H22)))</f>
        <v>No</v>
      </c>
      <c r="CG28" s="305" t="str">
        <f ca="true">+IF(OFFSET('Water Data'!$H$29,0,10*ROW('Water Data'!H22))="","",OFFSET('Water Data'!$H$29,0,10*ROW('Water Data'!H22)))</f>
        <v/>
      </c>
      <c r="CH28" s="305" t="str">
        <f ca="true">+IF(OFFSET('Water Data'!$I$27,0,10*ROW('Water Data'!I22))="","",OFFSET('Water Data'!$I$27,0,10*ROW('Water Data'!I22)))</f>
        <v>No</v>
      </c>
      <c r="CI28" s="305" t="str">
        <f ca="true">+IF(OFFSET('Water Data'!$I$28,0,10*ROW('Water Data'!I22))="","",OFFSET('Water Data'!$I$28,0,10*ROW('Water Data'!I22)))</f>
        <v>No</v>
      </c>
      <c r="CJ28" s="305" t="str">
        <f ca="true">+IF(OFFSET('Water Data'!$I$29,0,10*ROW('Water Data'!I22))="","",OFFSET('Water Data'!$I$29,0,10*ROW('Water Data'!I22)))</f>
        <v/>
      </c>
      <c r="CK28" s="305" t="str">
        <f ca="true">+IF(OFFSET('Sanitation Data'!$D$28,0,10*ROW('Sanitation Data'!D22))="","",OFFSET('Sanitation Data'!$D$28,0,10*ROW('Sanitation Data'!D22)))</f>
        <v/>
      </c>
      <c r="CL28" s="305" t="str">
        <f ca="true">+IF(OFFSET('Sanitation Data'!$D$29,0,10*ROW('Sanitation Data'!D22))="","",OFFSET('Sanitation Data'!$D$29,0,10*ROW('Sanitation Data'!D22)))</f>
        <v>No</v>
      </c>
      <c r="CM28" s="305" t="str">
        <f ca="true">+IF(OFFSET('Sanitation Data'!$D$30,0,10*ROW('Sanitation Data'!D22))="","",OFFSET('Sanitation Data'!$D$30,0,10*ROW('Sanitation Data'!D22)))</f>
        <v/>
      </c>
      <c r="CN28" s="305" t="str">
        <f ca="true">+IF(OFFSET('Sanitation Data'!$D$31,0,10*ROW('Sanitation Data'!D22))="","",OFFSET('Sanitation Data'!$D$31,0,10*ROW('Sanitation Data'!D22)))</f>
        <v/>
      </c>
      <c r="CO28" s="305" t="str">
        <f ca="true">+IF(OFFSET('Sanitation Data'!$D$32,0,10*ROW('Sanitation Data'!D22))="","",OFFSET('Sanitation Data'!$D$32,0,10*ROW('Sanitation Data'!D22)))</f>
        <v/>
      </c>
      <c r="CP28" s="305" t="str">
        <f ca="true">+IF(OFFSET('Sanitation Data'!$E$28,0,10*ROW('Sanitation Data'!E22))="","",OFFSET('Sanitation Data'!$E$28,0,10*ROW('Sanitation Data'!E22)))</f>
        <v/>
      </c>
      <c r="CQ28" s="305" t="str">
        <f ca="true">+IF(OFFSET('Sanitation Data'!$E$29,0,10*ROW('Sanitation Data'!E22))="","",OFFSET('Sanitation Data'!$E$29,0,10*ROW('Sanitation Data'!E22)))</f>
        <v/>
      </c>
      <c r="CR28" s="305" t="str">
        <f ca="true">+IF(OFFSET('Sanitation Data'!$E$30,0,10*ROW('Sanitation Data'!E22))="","",OFFSET('Sanitation Data'!$E$30,0,10*ROW('Sanitation Data'!E22)))</f>
        <v/>
      </c>
      <c r="CS28" s="305" t="str">
        <f ca="true">+IF(OFFSET('Sanitation Data'!$E$31,0,10*ROW('Sanitation Data'!E22))="","",OFFSET('Sanitation Data'!$E$31,0,10*ROW('Sanitation Data'!E22)))</f>
        <v/>
      </c>
      <c r="CT28" s="305" t="str">
        <f ca="true">+IF(OFFSET('Sanitation Data'!$E$32,0,10*ROW('Sanitation Data'!E22))="","",OFFSET('Sanitation Data'!$E$32,0,10*ROW('Sanitation Data'!E22)))</f>
        <v/>
      </c>
      <c r="CU28" s="305" t="str">
        <f ca="true">+IF(OFFSET('Sanitation Data'!$F$28,0,10*ROW('Sanitation Data'!F22))="","",OFFSET('Sanitation Data'!$F$28,0,10*ROW('Sanitation Data'!F22)))</f>
        <v/>
      </c>
      <c r="CV28" s="305" t="str">
        <f ca="true">+IF(OFFSET('Sanitation Data'!$F$29,0,10*ROW('Sanitation Data'!F22))="","",OFFSET('Sanitation Data'!$F$29,0,10*ROW('Sanitation Data'!F22)))</f>
        <v/>
      </c>
      <c r="CW28" s="305" t="str">
        <f ca="true">+IF(OFFSET('Sanitation Data'!$F$30,0,10*ROW('Sanitation Data'!F22))="","",OFFSET('Sanitation Data'!$F$30,0,10*ROW('Sanitation Data'!F22)))</f>
        <v/>
      </c>
      <c r="CX28" s="305" t="str">
        <f ca="true">+IF(OFFSET('Sanitation Data'!$F$31,0,10*ROW('Sanitation Data'!F22))="","",OFFSET('Sanitation Data'!$F$31,0,10*ROW('Sanitation Data'!F22)))</f>
        <v/>
      </c>
      <c r="CY28" s="305" t="str">
        <f ca="true">+IF(OFFSET('Sanitation Data'!$F$32,0,10*ROW('Sanitation Data'!F22))="","",OFFSET('Sanitation Data'!$F$32,0,10*ROW('Sanitation Data'!F22)))</f>
        <v/>
      </c>
      <c r="CZ28" s="305" t="str">
        <f ca="true">+IF(OFFSET('Sanitation Data'!$G$28,0,10*ROW('Sanitation Data'!G22))="","",OFFSET('Sanitation Data'!$G$28,0,10*ROW('Sanitation Data'!G22)))</f>
        <v/>
      </c>
      <c r="DA28" s="305" t="str">
        <f ca="true">+IF(OFFSET('Sanitation Data'!$G$29,0,10*ROW('Sanitation Data'!G22))="","",OFFSET('Sanitation Data'!$G$29,0,10*ROW('Sanitation Data'!G22)))</f>
        <v/>
      </c>
      <c r="DB28" s="305" t="str">
        <f ca="true">+IF(OFFSET('Sanitation Data'!$G$30,0,10*ROW('Sanitation Data'!G22))="","",OFFSET('Sanitation Data'!$G$30,0,10*ROW('Sanitation Data'!G22)))</f>
        <v/>
      </c>
      <c r="DC28" s="305" t="str">
        <f ca="true">+IF(OFFSET('Sanitation Data'!$G$31,0,10*ROW('Sanitation Data'!G22))="","",OFFSET('Sanitation Data'!$G$31,0,10*ROW('Sanitation Data'!G22)))</f>
        <v/>
      </c>
      <c r="DD28" s="305" t="str">
        <f ca="true">+IF(OFFSET('Sanitation Data'!$G$32,0,10*ROW('Sanitation Data'!G22))="","",OFFSET('Sanitation Data'!$G$32,0,10*ROW('Sanitation Data'!G22)))</f>
        <v/>
      </c>
      <c r="DE28" s="305" t="str">
        <f ca="true">+IF(OFFSET('Sanitation Data'!$H$28,0,10*ROW('Sanitation Data'!H22))="","",OFFSET('Sanitation Data'!$H$28,0,10*ROW('Sanitation Data'!H22)))</f>
        <v/>
      </c>
      <c r="DF28" s="305" t="str">
        <f ca="true">+IF(OFFSET('Sanitation Data'!$H$29,0,10*ROW('Sanitation Data'!H22))="","",OFFSET('Sanitation Data'!$H$29,0,10*ROW('Sanitation Data'!H22)))</f>
        <v>No</v>
      </c>
      <c r="DG28" s="305" t="str">
        <f ca="true">+IF(OFFSET('Sanitation Data'!$H$30,0,10*ROW('Sanitation Data'!H22))="","",OFFSET('Sanitation Data'!$H$30,0,10*ROW('Sanitation Data'!H22)))</f>
        <v/>
      </c>
      <c r="DH28" s="305" t="str">
        <f ca="true">+IF(OFFSET('Sanitation Data'!$H$31,0,10*ROW('Sanitation Data'!H22))="","",OFFSET('Sanitation Data'!$H$31,0,10*ROW('Sanitation Data'!H22)))</f>
        <v/>
      </c>
      <c r="DI28" s="305" t="str">
        <f ca="true">+IF(OFFSET('Sanitation Data'!$H$32,0,10*ROW('Sanitation Data'!H22))="","",OFFSET('Sanitation Data'!$H$32,0,10*ROW('Sanitation Data'!H22)))</f>
        <v/>
      </c>
      <c r="DJ28" s="305" t="str">
        <f ca="true">+IF(OFFSET('Sanitation Data'!$I$28,0,10*ROW('Sanitation Data'!I22))="","",OFFSET('Sanitation Data'!$I$28,0,10*ROW('Sanitation Data'!I22)))</f>
        <v/>
      </c>
      <c r="DK28" s="305" t="str">
        <f ca="true">+IF(OFFSET('Sanitation Data'!$I$29,0,10*ROW('Sanitation Data'!I22))="","",OFFSET('Sanitation Data'!$I$29,0,10*ROW('Sanitation Data'!I22)))</f>
        <v>No</v>
      </c>
      <c r="DL28" s="305" t="str">
        <f ca="true">+IF(OFFSET('Sanitation Data'!$I$30,0,10*ROW('Sanitation Data'!I22))="","",OFFSET('Sanitation Data'!$I$30,0,10*ROW('Sanitation Data'!I22)))</f>
        <v/>
      </c>
      <c r="DM28" s="305" t="str">
        <f ca="true">+IF(OFFSET('Sanitation Data'!$I$31,0,10*ROW('Sanitation Data'!I22))="","",OFFSET('Sanitation Data'!$I$31,0,10*ROW('Sanitation Data'!I22)))</f>
        <v/>
      </c>
      <c r="DN28" s="305" t="str">
        <f ca="true">+IF(OFFSET('Sanitation Data'!$I$32,0,10*ROW('Sanitation Data'!I22))="","",OFFSET('Sanitation Data'!$I$32,0,10*ROW('Sanitation Data'!I22)))</f>
        <v/>
      </c>
      <c r="DO28" s="305" t="str">
        <f ca="true">+IF(OFFSET('Hygiene Data'!$D$11,0,10*ROW('Hygiene Data'!D22))="","",OFFSET('Hygiene Data'!$D$11,0,10*ROW('Hygiene Data'!D22)))</f>
        <v>No</v>
      </c>
      <c r="DP28" s="305" t="str">
        <f ca="true">+IF(OFFSET('Hygiene Data'!$D$12,0,10*ROW('Hygiene Data'!D22))="","",OFFSET('Hygiene Data'!$D$12,0,10*ROW('Hygiene Data'!D22)))</f>
        <v>No</v>
      </c>
      <c r="DQ28" s="305" t="str">
        <f ca="true">+IF(OFFSET('Hygiene Data'!$D$13,0,10*ROW('Hygiene Data'!D22))="","",OFFSET('Hygiene Data'!$D$13,0,10*ROW('Hygiene Data'!D22)))</f>
        <v/>
      </c>
      <c r="DR28" s="305" t="str">
        <f ca="true">+IF(OFFSET('Hygiene Data'!$E$11,0,10*ROW('Hygiene Data'!E22))="","",OFFSET('Hygiene Data'!$E$11,0,10*ROW('Hygiene Data'!E22)))</f>
        <v/>
      </c>
      <c r="DS28" s="305" t="str">
        <f ca="true">+IF(OFFSET('Hygiene Data'!$E$12,0,10*ROW('Hygiene Data'!E22))="","",OFFSET('Hygiene Data'!$E$12,0,10*ROW('Hygiene Data'!E22)))</f>
        <v/>
      </c>
      <c r="DT28" s="305" t="str">
        <f ca="true">+IF(OFFSET('Hygiene Data'!$E$13,0,10*ROW('Hygiene Data'!E22))="","",OFFSET('Hygiene Data'!$E$13,0,10*ROW('Hygiene Data'!E22)))</f>
        <v/>
      </c>
      <c r="DU28" s="305" t="str">
        <f ca="true">+IF(OFFSET('Hygiene Data'!$F$11,0,10*ROW('Hygiene Data'!F22))="","",OFFSET('Hygiene Data'!$F$11,0,10*ROW('Hygiene Data'!F22)))</f>
        <v/>
      </c>
      <c r="DV28" s="305" t="str">
        <f ca="true">+IF(OFFSET('Hygiene Data'!$F$12,0,10*ROW('Hygiene Data'!F22))="","",OFFSET('Hygiene Data'!$F$12,0,10*ROW('Hygiene Data'!F22)))</f>
        <v/>
      </c>
      <c r="DW28" s="305" t="str">
        <f ca="true">+IF(OFFSET('Hygiene Data'!$F$13,0,10*ROW('Hygiene Data'!F22))="","",OFFSET('Hygiene Data'!$F$13,0,10*ROW('Hygiene Data'!F22)))</f>
        <v/>
      </c>
      <c r="DX28" s="305" t="str">
        <f ca="true">+IF(OFFSET('Hygiene Data'!$G$11,0,10*ROW('Hygiene Data'!G22))="","",OFFSET('Hygiene Data'!$G$11,0,10*ROW('Hygiene Data'!G22)))</f>
        <v/>
      </c>
      <c r="DY28" s="305" t="str">
        <f ca="true">+IF(OFFSET('Hygiene Data'!$G$12,0,10*ROW('Hygiene Data'!G22))="","",OFFSET('Hygiene Data'!$G$12,0,10*ROW('Hygiene Data'!G22)))</f>
        <v/>
      </c>
      <c r="DZ28" s="305" t="str">
        <f ca="true">+IF(OFFSET('Hygiene Data'!$G$13,0,10*ROW('Hygiene Data'!G22))="","",OFFSET('Hygiene Data'!$G$13,0,10*ROW('Hygiene Data'!G22)))</f>
        <v/>
      </c>
      <c r="EA28" s="305" t="str">
        <f ca="true">+IF(OFFSET('Hygiene Data'!$H$11,0,10*ROW('Hygiene Data'!H22))="","",OFFSET('Hygiene Data'!$H$11,0,10*ROW('Hygiene Data'!H22)))</f>
        <v>No</v>
      </c>
      <c r="EB28" s="305" t="str">
        <f ca="true">+IF(OFFSET('Hygiene Data'!$H$12,0,10*ROW('Hygiene Data'!H22))="","",OFFSET('Hygiene Data'!$H$12,0,10*ROW('Hygiene Data'!H22)))</f>
        <v>No</v>
      </c>
      <c r="EC28" s="305" t="str">
        <f ca="true">+IF(OFFSET('Hygiene Data'!$H$13,0,10*ROW('Hygiene Data'!H22))="","",OFFSET('Hygiene Data'!$H$13,0,10*ROW('Hygiene Data'!H22)))</f>
        <v/>
      </c>
      <c r="ED28" s="305" t="str">
        <f ca="true">+IF(OFFSET('Hygiene Data'!$I$11,0,10*ROW('Hygiene Data'!I22))="","",OFFSET('Hygiene Data'!$I$11,0,10*ROW('Hygiene Data'!I22)))</f>
        <v>No</v>
      </c>
      <c r="EE28" s="305" t="str">
        <f ca="true">+IF(OFFSET('Hygiene Data'!$I$12,0,10*ROW('Hygiene Data'!I22))="","",OFFSET('Hygiene Data'!$I$12,0,10*ROW('Hygiene Data'!I22)))</f>
        <v>No</v>
      </c>
      <c r="EF28" s="305"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PSE_2021_WASHC</v>
      </c>
      <c r="B29" s="38" t="str">
        <f ca="true">+IF(OFFSET('Water Data'!$C$2,0,10*ROW('Water Data'!F23))="","",OFFSET('Water Data'!$C$2,0,10*ROW('Water Data'!F23)))</f>
        <v>Survey</v>
      </c>
      <c r="C29" s="361">
        <f t="shared" ca="true" si="0"/>
        <v>2021</v>
      </c>
      <c r="D29" s="99">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100</v>
      </c>
      <c r="E29" s="99">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99.8111171073934</v>
      </c>
      <c r="F29" s="99"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9"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9"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9"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9"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9"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9"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9"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9"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9"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9">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100</v>
      </c>
      <c r="Q29" s="99">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99.770009199632014</v>
      </c>
      <c r="R29" s="99"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9">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100</v>
      </c>
      <c r="T29" s="99">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99.869451697127928</v>
      </c>
      <c r="U29" s="99"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100" t="str">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[99]</v>
      </c>
      <c r="W29" s="100">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99.676200755531568</v>
      </c>
      <c r="X29" s="100"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100"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100">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86.659685686902606</v>
      </c>
      <c r="AA29" s="100"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100"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100"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100"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100"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100"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100"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100"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100"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100"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100"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100"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100"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100"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100"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100" t="str">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[99]</v>
      </c>
      <c r="AQ29" s="100">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99.540018399264028</v>
      </c>
      <c r="AR29" s="100"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100"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100">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97.433835857237284</v>
      </c>
      <c r="AU29" s="100" t="str">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[99]</v>
      </c>
      <c r="AV29" s="100">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99.869451697127943</v>
      </c>
      <c r="AW29" s="100"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100"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100">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99.60869594857148</v>
      </c>
      <c r="AZ29" s="101" t="str">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[99]</v>
      </c>
      <c r="BA29" s="101" t="str">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[99]</v>
      </c>
      <c r="BB29" s="101" t="str">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[100]</v>
      </c>
      <c r="BC29" s="101"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1"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1"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1"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1"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1"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1"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1"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1"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1" t="str">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[99]</v>
      </c>
      <c r="BM29" s="101" t="str">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[98]</v>
      </c>
      <c r="BN29" s="101" t="str">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[100]</v>
      </c>
      <c r="BO29" s="101" t="str">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[100]</v>
      </c>
      <c r="BP29" s="101" t="str">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[99]</v>
      </c>
      <c r="BQ29" s="101" t="str">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[100]</v>
      </c>
      <c r="BR29" s="305"/>
      <c r="BS29" s="305" t="str">
        <f ca="true">+IF(OFFSET('Water Data'!$D$27,0,10*ROW('Water Data'!D23))="","",OFFSET('Water Data'!$D$27,0,10*ROW('Water Data'!D23)))</f>
        <v>Yes</v>
      </c>
      <c r="BT29" s="305" t="str">
        <f ca="true">+IF(OFFSET('Water Data'!$D$28,0,10*ROW('Water Data'!D23))="","",OFFSET('Water Data'!$D$28,0,10*ROW('Water Data'!D23)))</f>
        <v>Yes</v>
      </c>
      <c r="BU29" s="305" t="str">
        <f ca="true">+IF(OFFSET('Water Data'!$D$29,0,10*ROW('Water Data'!D23))="","",OFFSET('Water Data'!$D$29,0,10*ROW('Water Data'!D23)))</f>
        <v/>
      </c>
      <c r="BV29" s="305" t="str">
        <f ca="true">+IF(OFFSET('Water Data'!$E$27,0,10*ROW('Water Data'!E23))="","",OFFSET('Water Data'!$E$27,0,10*ROW('Water Data'!E23)))</f>
        <v/>
      </c>
      <c r="BW29" s="305" t="str">
        <f ca="true">+IF(OFFSET('Water Data'!$E$28,0,10*ROW('Water Data'!E23))="","",OFFSET('Water Data'!$E$28,0,10*ROW('Water Data'!E23)))</f>
        <v/>
      </c>
      <c r="BX29" s="305" t="str">
        <f ca="true">+IF(OFFSET('Water Data'!$E$29,0,10*ROW('Water Data'!E23))="","",OFFSET('Water Data'!$E$29,0,10*ROW('Water Data'!E23)))</f>
        <v/>
      </c>
      <c r="BY29" s="305" t="str">
        <f ca="true">+IF(OFFSET('Water Data'!$F$27,0,10*ROW('Water Data'!F23))="","",OFFSET('Water Data'!$F$27,0,10*ROW('Water Data'!F23)))</f>
        <v/>
      </c>
      <c r="BZ29" s="305" t="str">
        <f ca="true">+IF(OFFSET('Water Data'!$F$28,0,10*ROW('Water Data'!F23))="","",OFFSET('Water Data'!$F$28,0,10*ROW('Water Data'!F23)))</f>
        <v/>
      </c>
      <c r="CA29" s="305" t="str">
        <f ca="true">+IF(OFFSET('Water Data'!$F$29,0,10*ROW('Water Data'!F23))="","",OFFSET('Water Data'!$F$29,0,10*ROW('Water Data'!F23)))</f>
        <v/>
      </c>
      <c r="CB29" s="305" t="str">
        <f ca="true">+IF(OFFSET('Water Data'!$G$27,0,10*ROW('Water Data'!G23))="","",OFFSET('Water Data'!$G$27,0,10*ROW('Water Data'!G23)))</f>
        <v/>
      </c>
      <c r="CC29" s="305" t="str">
        <f ca="true">+IF(OFFSET('Water Data'!$G$28,0,10*ROW('Water Data'!G23))="","",OFFSET('Water Data'!$G$28,0,10*ROW('Water Data'!G23)))</f>
        <v/>
      </c>
      <c r="CD29" s="305" t="str">
        <f ca="true">+IF(OFFSET('Water Data'!$G$29,0,10*ROW('Water Data'!G23))="","",OFFSET('Water Data'!$G$29,0,10*ROW('Water Data'!G23)))</f>
        <v/>
      </c>
      <c r="CE29" s="305" t="str">
        <f ca="true">+IF(OFFSET('Water Data'!$H$27,0,10*ROW('Water Data'!H23))="","",OFFSET('Water Data'!$H$27,0,10*ROW('Water Data'!H23)))</f>
        <v>Yes</v>
      </c>
      <c r="CF29" s="305" t="str">
        <f ca="true">+IF(OFFSET('Water Data'!$H$28,0,10*ROW('Water Data'!H23))="","",OFFSET('Water Data'!$H$28,0,10*ROW('Water Data'!H23)))</f>
        <v>Yes</v>
      </c>
      <c r="CG29" s="305" t="str">
        <f ca="true">+IF(OFFSET('Water Data'!$H$29,0,10*ROW('Water Data'!H23))="","",OFFSET('Water Data'!$H$29,0,10*ROW('Water Data'!H23)))</f>
        <v/>
      </c>
      <c r="CH29" s="305" t="str">
        <f ca="true">+IF(OFFSET('Water Data'!$I$27,0,10*ROW('Water Data'!I23))="","",OFFSET('Water Data'!$I$27,0,10*ROW('Water Data'!I23)))</f>
        <v>Yes</v>
      </c>
      <c r="CI29" s="305" t="str">
        <f ca="true">+IF(OFFSET('Water Data'!$I$28,0,10*ROW('Water Data'!I23))="","",OFFSET('Water Data'!$I$28,0,10*ROW('Water Data'!I23)))</f>
        <v>Yes</v>
      </c>
      <c r="CJ29" s="305" t="str">
        <f ca="true">+IF(OFFSET('Water Data'!$I$29,0,10*ROW('Water Data'!I23))="","",OFFSET('Water Data'!$I$29,0,10*ROW('Water Data'!I23)))</f>
        <v/>
      </c>
      <c r="CK29" s="305" t="str">
        <f ca="true">+IF(OFFSET('Sanitation Data'!$D$28,0,10*ROW('Sanitation Data'!D23))="","",OFFSET('Sanitation Data'!$D$28,0,10*ROW('Sanitation Data'!D23)))</f>
        <v>No</v>
      </c>
      <c r="CL29" s="305" t="str">
        <f ca="true">+IF(OFFSET('Sanitation Data'!$D$29,0,10*ROW('Sanitation Data'!D23))="","",OFFSET('Sanitation Data'!$D$29,0,10*ROW('Sanitation Data'!D23)))</f>
        <v>Yes</v>
      </c>
      <c r="CM29" s="305" t="str">
        <f ca="true">+IF(OFFSET('Sanitation Data'!$D$30,0,10*ROW('Sanitation Data'!D23))="","",OFFSET('Sanitation Data'!$D$30,0,10*ROW('Sanitation Data'!D23)))</f>
        <v/>
      </c>
      <c r="CN29" s="305" t="str">
        <f ca="true">+IF(OFFSET('Sanitation Data'!$D$31,0,10*ROW('Sanitation Data'!D23))="","",OFFSET('Sanitation Data'!$D$31,0,10*ROW('Sanitation Data'!D23)))</f>
        <v/>
      </c>
      <c r="CO29" s="305" t="str">
        <f ca="true">+IF(OFFSET('Sanitation Data'!$D$32,0,10*ROW('Sanitation Data'!D23))="","",OFFSET('Sanitation Data'!$D$32,0,10*ROW('Sanitation Data'!D23)))</f>
        <v>Yes</v>
      </c>
      <c r="CP29" s="305" t="str">
        <f ca="true">+IF(OFFSET('Sanitation Data'!$E$28,0,10*ROW('Sanitation Data'!E23))="","",OFFSET('Sanitation Data'!$E$28,0,10*ROW('Sanitation Data'!E23)))</f>
        <v/>
      </c>
      <c r="CQ29" s="305" t="str">
        <f ca="true">+IF(OFFSET('Sanitation Data'!$E$29,0,10*ROW('Sanitation Data'!E23))="","",OFFSET('Sanitation Data'!$E$29,0,10*ROW('Sanitation Data'!E23)))</f>
        <v/>
      </c>
      <c r="CR29" s="305" t="str">
        <f ca="true">+IF(OFFSET('Sanitation Data'!$E$30,0,10*ROW('Sanitation Data'!E23))="","",OFFSET('Sanitation Data'!$E$30,0,10*ROW('Sanitation Data'!E23)))</f>
        <v/>
      </c>
      <c r="CS29" s="305" t="str">
        <f ca="true">+IF(OFFSET('Sanitation Data'!$E$31,0,10*ROW('Sanitation Data'!E23))="","",OFFSET('Sanitation Data'!$E$31,0,10*ROW('Sanitation Data'!E23)))</f>
        <v/>
      </c>
      <c r="CT29" s="305" t="str">
        <f ca="true">+IF(OFFSET('Sanitation Data'!$E$32,0,10*ROW('Sanitation Data'!E23))="","",OFFSET('Sanitation Data'!$E$32,0,10*ROW('Sanitation Data'!E23)))</f>
        <v/>
      </c>
      <c r="CU29" s="305" t="str">
        <f ca="true">+IF(OFFSET('Sanitation Data'!$F$28,0,10*ROW('Sanitation Data'!F23))="","",OFFSET('Sanitation Data'!$F$28,0,10*ROW('Sanitation Data'!F23)))</f>
        <v/>
      </c>
      <c r="CV29" s="305" t="str">
        <f ca="true">+IF(OFFSET('Sanitation Data'!$F$29,0,10*ROW('Sanitation Data'!F23))="","",OFFSET('Sanitation Data'!$F$29,0,10*ROW('Sanitation Data'!F23)))</f>
        <v/>
      </c>
      <c r="CW29" s="305" t="str">
        <f ca="true">+IF(OFFSET('Sanitation Data'!$F$30,0,10*ROW('Sanitation Data'!F23))="","",OFFSET('Sanitation Data'!$F$30,0,10*ROW('Sanitation Data'!F23)))</f>
        <v/>
      </c>
      <c r="CX29" s="305" t="str">
        <f ca="true">+IF(OFFSET('Sanitation Data'!$F$31,0,10*ROW('Sanitation Data'!F23))="","",OFFSET('Sanitation Data'!$F$31,0,10*ROW('Sanitation Data'!F23)))</f>
        <v/>
      </c>
      <c r="CY29" s="305" t="str">
        <f ca="true">+IF(OFFSET('Sanitation Data'!$F$32,0,10*ROW('Sanitation Data'!F23))="","",OFFSET('Sanitation Data'!$F$32,0,10*ROW('Sanitation Data'!F23)))</f>
        <v/>
      </c>
      <c r="CZ29" s="305" t="str">
        <f ca="true">+IF(OFFSET('Sanitation Data'!$G$28,0,10*ROW('Sanitation Data'!G23))="","",OFFSET('Sanitation Data'!$G$28,0,10*ROW('Sanitation Data'!G23)))</f>
        <v/>
      </c>
      <c r="DA29" s="305" t="str">
        <f ca="true">+IF(OFFSET('Sanitation Data'!$G$29,0,10*ROW('Sanitation Data'!G23))="","",OFFSET('Sanitation Data'!$G$29,0,10*ROW('Sanitation Data'!G23)))</f>
        <v/>
      </c>
      <c r="DB29" s="305" t="str">
        <f ca="true">+IF(OFFSET('Sanitation Data'!$G$30,0,10*ROW('Sanitation Data'!G23))="","",OFFSET('Sanitation Data'!$G$30,0,10*ROW('Sanitation Data'!G23)))</f>
        <v/>
      </c>
      <c r="DC29" s="305" t="str">
        <f ca="true">+IF(OFFSET('Sanitation Data'!$G$31,0,10*ROW('Sanitation Data'!G23))="","",OFFSET('Sanitation Data'!$G$31,0,10*ROW('Sanitation Data'!G23)))</f>
        <v/>
      </c>
      <c r="DD29" s="305" t="str">
        <f ca="true">+IF(OFFSET('Sanitation Data'!$G$32,0,10*ROW('Sanitation Data'!G23))="","",OFFSET('Sanitation Data'!$G$32,0,10*ROW('Sanitation Data'!G23)))</f>
        <v/>
      </c>
      <c r="DE29" s="305" t="str">
        <f ca="true">+IF(OFFSET('Sanitation Data'!$H$28,0,10*ROW('Sanitation Data'!H23))="","",OFFSET('Sanitation Data'!$H$28,0,10*ROW('Sanitation Data'!H23)))</f>
        <v>No</v>
      </c>
      <c r="DF29" s="305" t="str">
        <f ca="true">+IF(OFFSET('Sanitation Data'!$H$29,0,10*ROW('Sanitation Data'!H23))="","",OFFSET('Sanitation Data'!$H$29,0,10*ROW('Sanitation Data'!H23)))</f>
        <v>Yes</v>
      </c>
      <c r="DG29" s="305" t="str">
        <f ca="true">+IF(OFFSET('Sanitation Data'!$H$30,0,10*ROW('Sanitation Data'!H23))="","",OFFSET('Sanitation Data'!$H$30,0,10*ROW('Sanitation Data'!H23)))</f>
        <v/>
      </c>
      <c r="DH29" s="305" t="str">
        <f ca="true">+IF(OFFSET('Sanitation Data'!$H$31,0,10*ROW('Sanitation Data'!H23))="","",OFFSET('Sanitation Data'!$H$31,0,10*ROW('Sanitation Data'!H23)))</f>
        <v/>
      </c>
      <c r="DI29" s="305" t="str">
        <f ca="true">+IF(OFFSET('Sanitation Data'!$H$32,0,10*ROW('Sanitation Data'!H23))="","",OFFSET('Sanitation Data'!$H$32,0,10*ROW('Sanitation Data'!H23)))</f>
        <v>Yes</v>
      </c>
      <c r="DJ29" s="305" t="str">
        <f ca="true">+IF(OFFSET('Sanitation Data'!$I$28,0,10*ROW('Sanitation Data'!I23))="","",OFFSET('Sanitation Data'!$I$28,0,10*ROW('Sanitation Data'!I23)))</f>
        <v>No</v>
      </c>
      <c r="DK29" s="305" t="str">
        <f ca="true">+IF(OFFSET('Sanitation Data'!$I$29,0,10*ROW('Sanitation Data'!I23))="","",OFFSET('Sanitation Data'!$I$29,0,10*ROW('Sanitation Data'!I23)))</f>
        <v>Yes</v>
      </c>
      <c r="DL29" s="305" t="str">
        <f ca="true">+IF(OFFSET('Sanitation Data'!$I$30,0,10*ROW('Sanitation Data'!I23))="","",OFFSET('Sanitation Data'!$I$30,0,10*ROW('Sanitation Data'!I23)))</f>
        <v/>
      </c>
      <c r="DM29" s="305" t="str">
        <f ca="true">+IF(OFFSET('Sanitation Data'!$I$31,0,10*ROW('Sanitation Data'!I23))="","",OFFSET('Sanitation Data'!$I$31,0,10*ROW('Sanitation Data'!I23)))</f>
        <v/>
      </c>
      <c r="DN29" s="305" t="str">
        <f ca="true">+IF(OFFSET('Sanitation Data'!$I$32,0,10*ROW('Sanitation Data'!I23))="","",OFFSET('Sanitation Data'!$I$32,0,10*ROW('Sanitation Data'!I23)))</f>
        <v>Yes</v>
      </c>
      <c r="DO29" s="305" t="str">
        <f ca="true">+IF(OFFSET('Hygiene Data'!$D$11,0,10*ROW('Hygiene Data'!D23))="","",OFFSET('Hygiene Data'!$D$11,0,10*ROW('Hygiene Data'!D23)))</f>
        <v>No</v>
      </c>
      <c r="DP29" s="305" t="str">
        <f ca="true">+IF(OFFSET('Hygiene Data'!$D$12,0,10*ROW('Hygiene Data'!D23))="","",OFFSET('Hygiene Data'!$D$12,0,10*ROW('Hygiene Data'!D23)))</f>
        <v>No</v>
      </c>
      <c r="DQ29" s="305" t="str">
        <f ca="true">+IF(OFFSET('Hygiene Data'!$D$13,0,10*ROW('Hygiene Data'!D23))="","",OFFSET('Hygiene Data'!$D$13,0,10*ROW('Hygiene Data'!D23)))</f>
        <v>No</v>
      </c>
      <c r="DR29" s="305" t="str">
        <f ca="true">+IF(OFFSET('Hygiene Data'!$E$11,0,10*ROW('Hygiene Data'!E23))="","",OFFSET('Hygiene Data'!$E$11,0,10*ROW('Hygiene Data'!E23)))</f>
        <v/>
      </c>
      <c r="DS29" s="305" t="str">
        <f ca="true">+IF(OFFSET('Hygiene Data'!$E$12,0,10*ROW('Hygiene Data'!E23))="","",OFFSET('Hygiene Data'!$E$12,0,10*ROW('Hygiene Data'!E23)))</f>
        <v/>
      </c>
      <c r="DT29" s="305" t="str">
        <f ca="true">+IF(OFFSET('Hygiene Data'!$E$13,0,10*ROW('Hygiene Data'!E23))="","",OFFSET('Hygiene Data'!$E$13,0,10*ROW('Hygiene Data'!E23)))</f>
        <v/>
      </c>
      <c r="DU29" s="305" t="str">
        <f ca="true">+IF(OFFSET('Hygiene Data'!$F$11,0,10*ROW('Hygiene Data'!F23))="","",OFFSET('Hygiene Data'!$F$11,0,10*ROW('Hygiene Data'!F23)))</f>
        <v/>
      </c>
      <c r="DV29" s="305" t="str">
        <f ca="true">+IF(OFFSET('Hygiene Data'!$F$12,0,10*ROW('Hygiene Data'!F23))="","",OFFSET('Hygiene Data'!$F$12,0,10*ROW('Hygiene Data'!F23)))</f>
        <v/>
      </c>
      <c r="DW29" s="305" t="str">
        <f ca="true">+IF(OFFSET('Hygiene Data'!$F$13,0,10*ROW('Hygiene Data'!F23))="","",OFFSET('Hygiene Data'!$F$13,0,10*ROW('Hygiene Data'!F23)))</f>
        <v/>
      </c>
      <c r="DX29" s="305" t="str">
        <f ca="true">+IF(OFFSET('Hygiene Data'!$G$11,0,10*ROW('Hygiene Data'!G23))="","",OFFSET('Hygiene Data'!$G$11,0,10*ROW('Hygiene Data'!G23)))</f>
        <v/>
      </c>
      <c r="DY29" s="305" t="str">
        <f ca="true">+IF(OFFSET('Hygiene Data'!$G$12,0,10*ROW('Hygiene Data'!G23))="","",OFFSET('Hygiene Data'!$G$12,0,10*ROW('Hygiene Data'!G23)))</f>
        <v/>
      </c>
      <c r="DZ29" s="305" t="str">
        <f ca="true">+IF(OFFSET('Hygiene Data'!$G$13,0,10*ROW('Hygiene Data'!G23))="","",OFFSET('Hygiene Data'!$G$13,0,10*ROW('Hygiene Data'!G23)))</f>
        <v/>
      </c>
      <c r="EA29" s="305" t="str">
        <f ca="true">+IF(OFFSET('Hygiene Data'!$H$11,0,10*ROW('Hygiene Data'!H23))="","",OFFSET('Hygiene Data'!$H$11,0,10*ROW('Hygiene Data'!H23)))</f>
        <v>No</v>
      </c>
      <c r="EB29" s="305" t="str">
        <f ca="true">+IF(OFFSET('Hygiene Data'!$H$12,0,10*ROW('Hygiene Data'!H23))="","",OFFSET('Hygiene Data'!$H$12,0,10*ROW('Hygiene Data'!H23)))</f>
        <v>No</v>
      </c>
      <c r="EC29" s="305" t="str">
        <f ca="true">+IF(OFFSET('Hygiene Data'!$H$13,0,10*ROW('Hygiene Data'!H23))="","",OFFSET('Hygiene Data'!$H$13,0,10*ROW('Hygiene Data'!H23)))</f>
        <v>No</v>
      </c>
      <c r="ED29" s="305" t="str">
        <f ca="true">+IF(OFFSET('Hygiene Data'!$I$11,0,10*ROW('Hygiene Data'!I23))="","",OFFSET('Hygiene Data'!$I$11,0,10*ROW('Hygiene Data'!I23)))</f>
        <v>No</v>
      </c>
      <c r="EE29" s="305" t="str">
        <f ca="true">+IF(OFFSET('Hygiene Data'!$I$12,0,10*ROW('Hygiene Data'!I23))="","",OFFSET('Hygiene Data'!$I$12,0,10*ROW('Hygiene Data'!I23)))</f>
        <v>No</v>
      </c>
      <c r="EF29" s="305" t="str">
        <f ca="true">+IF(OFFSET('Hygiene Data'!$I$13,0,10*ROW('Hygiene Data'!I23))="","",OFFSET('Hygiene Data'!$I$13,0,10*ROW('Hygiene Data'!I23)))</f>
        <v>No</v>
      </c>
    </row>
    <row xmlns:x14ac="http://schemas.microsoft.com/office/spreadsheetml/2009/9/ac" r="30" x14ac:dyDescent="0.2">
      <c r="A30" s="38" t="str">
        <f ca="true">+IF(OFFSET('Water Data'!$B$2,0,10*ROW('Water Data'!E24))="","",OFFSET('Water Data'!$B$2,0,10*ROW('Water Data'!E24)))</f>
        <v>PSE_2021_UIS</v>
      </c>
      <c r="B30" s="38" t="str">
        <f ca="true">+IF(OFFSET('Water Data'!$C$2,0,10*ROW('Water Data'!F24))="","",OFFSET('Water Data'!$C$2,0,10*ROW('Water Data'!F24)))</f>
        <v>Other</v>
      </c>
      <c r="C30" s="361">
        <f t="shared" ca="true" si="0"/>
        <v>2021</v>
      </c>
      <c r="D30" s="99">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100</v>
      </c>
      <c r="E30" s="99">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98.775834907622055</v>
      </c>
      <c r="F30" s="99"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9"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9"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9"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9"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9"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9"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9"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9"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9"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9">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100</v>
      </c>
      <c r="Q30" s="99">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98.51</v>
      </c>
      <c r="R30" s="99"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9">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100</v>
      </c>
      <c r="T30" s="99">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98.93192519986556</v>
      </c>
      <c r="U30" s="99"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100"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100">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98.93963408461795</v>
      </c>
      <c r="X30" s="100"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100"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100"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100"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100"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100"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100"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100"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100"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100"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100"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100"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100"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100"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100"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100"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100"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100"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100"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100">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98.9</v>
      </c>
      <c r="AR30" s="100"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100"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100"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100"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100">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98.962906031504659</v>
      </c>
      <c r="AW30" s="100"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100"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100"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1"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1">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98.222862893511433</v>
      </c>
      <c r="BB30" s="101"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1"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1"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1"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1"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1"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1"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1"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1"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1"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1"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1">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97.31</v>
      </c>
      <c r="BN30" s="101"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1"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1">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98.758868631437437</v>
      </c>
      <c r="BQ30" s="101"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5"/>
      <c r="BS30" s="305" t="str">
        <f ca="true">+IF(OFFSET('Water Data'!$D$27,0,10*ROW('Water Data'!D24))="","",OFFSET('Water Data'!$D$27,0,10*ROW('Water Data'!D24)))</f>
        <v>Yes</v>
      </c>
      <c r="BT30" s="305" t="str">
        <f ca="true">+IF(OFFSET('Water Data'!$D$28,0,10*ROW('Water Data'!D24))="","",OFFSET('Water Data'!$D$28,0,10*ROW('Water Data'!D24)))</f>
        <v>Yes</v>
      </c>
      <c r="BU30" s="305" t="str">
        <f ca="true">+IF(OFFSET('Water Data'!$D$29,0,10*ROW('Water Data'!D24))="","",OFFSET('Water Data'!$D$29,0,10*ROW('Water Data'!D24)))</f>
        <v/>
      </c>
      <c r="BV30" s="305" t="str">
        <f ca="true">+IF(OFFSET('Water Data'!$E$27,0,10*ROW('Water Data'!E24))="","",OFFSET('Water Data'!$E$27,0,10*ROW('Water Data'!E24)))</f>
        <v/>
      </c>
      <c r="BW30" s="305" t="str">
        <f ca="true">+IF(OFFSET('Water Data'!$E$28,0,10*ROW('Water Data'!E24))="","",OFFSET('Water Data'!$E$28,0,10*ROW('Water Data'!E24)))</f>
        <v/>
      </c>
      <c r="BX30" s="305" t="str">
        <f ca="true">+IF(OFFSET('Water Data'!$E$29,0,10*ROW('Water Data'!E24))="","",OFFSET('Water Data'!$E$29,0,10*ROW('Water Data'!E24)))</f>
        <v/>
      </c>
      <c r="BY30" s="305" t="str">
        <f ca="true">+IF(OFFSET('Water Data'!$F$27,0,10*ROW('Water Data'!F24))="","",OFFSET('Water Data'!$F$27,0,10*ROW('Water Data'!F24)))</f>
        <v/>
      </c>
      <c r="BZ30" s="305" t="str">
        <f ca="true">+IF(OFFSET('Water Data'!$F$28,0,10*ROW('Water Data'!F24))="","",OFFSET('Water Data'!$F$28,0,10*ROW('Water Data'!F24)))</f>
        <v/>
      </c>
      <c r="CA30" s="305" t="str">
        <f ca="true">+IF(OFFSET('Water Data'!$F$29,0,10*ROW('Water Data'!F24))="","",OFFSET('Water Data'!$F$29,0,10*ROW('Water Data'!F24)))</f>
        <v/>
      </c>
      <c r="CB30" s="305" t="str">
        <f ca="true">+IF(OFFSET('Water Data'!$G$27,0,10*ROW('Water Data'!G24))="","",OFFSET('Water Data'!$G$27,0,10*ROW('Water Data'!G24)))</f>
        <v/>
      </c>
      <c r="CC30" s="305" t="str">
        <f ca="true">+IF(OFFSET('Water Data'!$G$28,0,10*ROW('Water Data'!G24))="","",OFFSET('Water Data'!$G$28,0,10*ROW('Water Data'!G24)))</f>
        <v/>
      </c>
      <c r="CD30" s="305" t="str">
        <f ca="true">+IF(OFFSET('Water Data'!$G$29,0,10*ROW('Water Data'!G24))="","",OFFSET('Water Data'!$G$29,0,10*ROW('Water Data'!G24)))</f>
        <v/>
      </c>
      <c r="CE30" s="305" t="str">
        <f ca="true">+IF(OFFSET('Water Data'!$H$27,0,10*ROW('Water Data'!H24))="","",OFFSET('Water Data'!$H$27,0,10*ROW('Water Data'!H24)))</f>
        <v>Yes</v>
      </c>
      <c r="CF30" s="305" t="str">
        <f ca="true">+IF(OFFSET('Water Data'!$H$28,0,10*ROW('Water Data'!H24))="","",OFFSET('Water Data'!$H$28,0,10*ROW('Water Data'!H24)))</f>
        <v>Yes</v>
      </c>
      <c r="CG30" s="305" t="str">
        <f ca="true">+IF(OFFSET('Water Data'!$H$29,0,10*ROW('Water Data'!H24))="","",OFFSET('Water Data'!$H$29,0,10*ROW('Water Data'!H24)))</f>
        <v/>
      </c>
      <c r="CH30" s="305" t="str">
        <f ca="true">+IF(OFFSET('Water Data'!$I$27,0,10*ROW('Water Data'!I24))="","",OFFSET('Water Data'!$I$27,0,10*ROW('Water Data'!I24)))</f>
        <v>Yes</v>
      </c>
      <c r="CI30" s="305" t="str">
        <f ca="true">+IF(OFFSET('Water Data'!$I$28,0,10*ROW('Water Data'!I24))="","",OFFSET('Water Data'!$I$28,0,10*ROW('Water Data'!I24)))</f>
        <v>Yes</v>
      </c>
      <c r="CJ30" s="305" t="str">
        <f ca="true">+IF(OFFSET('Water Data'!$I$29,0,10*ROW('Water Data'!I24))="","",OFFSET('Water Data'!$I$29,0,10*ROW('Water Data'!I24)))</f>
        <v/>
      </c>
      <c r="CK30" s="305" t="str">
        <f ca="true">+IF(OFFSET('Sanitation Data'!$D$28,0,10*ROW('Sanitation Data'!D24))="","",OFFSET('Sanitation Data'!$D$28,0,10*ROW('Sanitation Data'!D24)))</f>
        <v/>
      </c>
      <c r="CL30" s="305" t="str">
        <f ca="true">+IF(OFFSET('Sanitation Data'!$D$29,0,10*ROW('Sanitation Data'!D24))="","",OFFSET('Sanitation Data'!$D$29,0,10*ROW('Sanitation Data'!D24)))</f>
        <v>Yes</v>
      </c>
      <c r="CM30" s="305" t="str">
        <f ca="true">+IF(OFFSET('Sanitation Data'!$D$30,0,10*ROW('Sanitation Data'!D24))="","",OFFSET('Sanitation Data'!$D$30,0,10*ROW('Sanitation Data'!D24)))</f>
        <v/>
      </c>
      <c r="CN30" s="305" t="str">
        <f ca="true">+IF(OFFSET('Sanitation Data'!$D$31,0,10*ROW('Sanitation Data'!D24))="","",OFFSET('Sanitation Data'!$D$31,0,10*ROW('Sanitation Data'!D24)))</f>
        <v/>
      </c>
      <c r="CO30" s="305" t="str">
        <f ca="true">+IF(OFFSET('Sanitation Data'!$D$32,0,10*ROW('Sanitation Data'!D24))="","",OFFSET('Sanitation Data'!$D$32,0,10*ROW('Sanitation Data'!D24)))</f>
        <v/>
      </c>
      <c r="CP30" s="305" t="str">
        <f ca="true">+IF(OFFSET('Sanitation Data'!$E$28,0,10*ROW('Sanitation Data'!E24))="","",OFFSET('Sanitation Data'!$E$28,0,10*ROW('Sanitation Data'!E24)))</f>
        <v/>
      </c>
      <c r="CQ30" s="305" t="str">
        <f ca="true">+IF(OFFSET('Sanitation Data'!$E$29,0,10*ROW('Sanitation Data'!E24))="","",OFFSET('Sanitation Data'!$E$29,0,10*ROW('Sanitation Data'!E24)))</f>
        <v/>
      </c>
      <c r="CR30" s="305" t="str">
        <f ca="true">+IF(OFFSET('Sanitation Data'!$E$30,0,10*ROW('Sanitation Data'!E24))="","",OFFSET('Sanitation Data'!$E$30,0,10*ROW('Sanitation Data'!E24)))</f>
        <v/>
      </c>
      <c r="CS30" s="305" t="str">
        <f ca="true">+IF(OFFSET('Sanitation Data'!$E$31,0,10*ROW('Sanitation Data'!E24))="","",OFFSET('Sanitation Data'!$E$31,0,10*ROW('Sanitation Data'!E24)))</f>
        <v/>
      </c>
      <c r="CT30" s="305" t="str">
        <f ca="true">+IF(OFFSET('Sanitation Data'!$E$32,0,10*ROW('Sanitation Data'!E24))="","",OFFSET('Sanitation Data'!$E$32,0,10*ROW('Sanitation Data'!E24)))</f>
        <v/>
      </c>
      <c r="CU30" s="305" t="str">
        <f ca="true">+IF(OFFSET('Sanitation Data'!$F$28,0,10*ROW('Sanitation Data'!F24))="","",OFFSET('Sanitation Data'!$F$28,0,10*ROW('Sanitation Data'!F24)))</f>
        <v/>
      </c>
      <c r="CV30" s="305" t="str">
        <f ca="true">+IF(OFFSET('Sanitation Data'!$F$29,0,10*ROW('Sanitation Data'!F24))="","",OFFSET('Sanitation Data'!$F$29,0,10*ROW('Sanitation Data'!F24)))</f>
        <v/>
      </c>
      <c r="CW30" s="305" t="str">
        <f ca="true">+IF(OFFSET('Sanitation Data'!$F$30,0,10*ROW('Sanitation Data'!F24))="","",OFFSET('Sanitation Data'!$F$30,0,10*ROW('Sanitation Data'!F24)))</f>
        <v/>
      </c>
      <c r="CX30" s="305" t="str">
        <f ca="true">+IF(OFFSET('Sanitation Data'!$F$31,0,10*ROW('Sanitation Data'!F24))="","",OFFSET('Sanitation Data'!$F$31,0,10*ROW('Sanitation Data'!F24)))</f>
        <v/>
      </c>
      <c r="CY30" s="305" t="str">
        <f ca="true">+IF(OFFSET('Sanitation Data'!$F$32,0,10*ROW('Sanitation Data'!F24))="","",OFFSET('Sanitation Data'!$F$32,0,10*ROW('Sanitation Data'!F24)))</f>
        <v/>
      </c>
      <c r="CZ30" s="305" t="str">
        <f ca="true">+IF(OFFSET('Sanitation Data'!$G$28,0,10*ROW('Sanitation Data'!G24))="","",OFFSET('Sanitation Data'!$G$28,0,10*ROW('Sanitation Data'!G24)))</f>
        <v/>
      </c>
      <c r="DA30" s="305" t="str">
        <f ca="true">+IF(OFFSET('Sanitation Data'!$G$29,0,10*ROW('Sanitation Data'!G24))="","",OFFSET('Sanitation Data'!$G$29,0,10*ROW('Sanitation Data'!G24)))</f>
        <v/>
      </c>
      <c r="DB30" s="305" t="str">
        <f ca="true">+IF(OFFSET('Sanitation Data'!$G$30,0,10*ROW('Sanitation Data'!G24))="","",OFFSET('Sanitation Data'!$G$30,0,10*ROW('Sanitation Data'!G24)))</f>
        <v/>
      </c>
      <c r="DC30" s="305" t="str">
        <f ca="true">+IF(OFFSET('Sanitation Data'!$G$31,0,10*ROW('Sanitation Data'!G24))="","",OFFSET('Sanitation Data'!$G$31,0,10*ROW('Sanitation Data'!G24)))</f>
        <v/>
      </c>
      <c r="DD30" s="305" t="str">
        <f ca="true">+IF(OFFSET('Sanitation Data'!$G$32,0,10*ROW('Sanitation Data'!G24))="","",OFFSET('Sanitation Data'!$G$32,0,10*ROW('Sanitation Data'!G24)))</f>
        <v/>
      </c>
      <c r="DE30" s="305" t="str">
        <f ca="true">+IF(OFFSET('Sanitation Data'!$H$28,0,10*ROW('Sanitation Data'!H24))="","",OFFSET('Sanitation Data'!$H$28,0,10*ROW('Sanitation Data'!H24)))</f>
        <v/>
      </c>
      <c r="DF30" s="305" t="str">
        <f ca="true">+IF(OFFSET('Sanitation Data'!$H$29,0,10*ROW('Sanitation Data'!H24))="","",OFFSET('Sanitation Data'!$H$29,0,10*ROW('Sanitation Data'!H24)))</f>
        <v>Yes</v>
      </c>
      <c r="DG30" s="305" t="str">
        <f ca="true">+IF(OFFSET('Sanitation Data'!$H$30,0,10*ROW('Sanitation Data'!H24))="","",OFFSET('Sanitation Data'!$H$30,0,10*ROW('Sanitation Data'!H24)))</f>
        <v/>
      </c>
      <c r="DH30" s="305" t="str">
        <f ca="true">+IF(OFFSET('Sanitation Data'!$H$31,0,10*ROW('Sanitation Data'!H24))="","",OFFSET('Sanitation Data'!$H$31,0,10*ROW('Sanitation Data'!H24)))</f>
        <v/>
      </c>
      <c r="DI30" s="305" t="str">
        <f ca="true">+IF(OFFSET('Sanitation Data'!$H$32,0,10*ROW('Sanitation Data'!H24))="","",OFFSET('Sanitation Data'!$H$32,0,10*ROW('Sanitation Data'!H24)))</f>
        <v/>
      </c>
      <c r="DJ30" s="305" t="str">
        <f ca="true">+IF(OFFSET('Sanitation Data'!$I$28,0,10*ROW('Sanitation Data'!I24))="","",OFFSET('Sanitation Data'!$I$28,0,10*ROW('Sanitation Data'!I24)))</f>
        <v/>
      </c>
      <c r="DK30" s="305" t="str">
        <f ca="true">+IF(OFFSET('Sanitation Data'!$I$29,0,10*ROW('Sanitation Data'!I24))="","",OFFSET('Sanitation Data'!$I$29,0,10*ROW('Sanitation Data'!I24)))</f>
        <v>Yes</v>
      </c>
      <c r="DL30" s="305" t="str">
        <f ca="true">+IF(OFFSET('Sanitation Data'!$I$30,0,10*ROW('Sanitation Data'!I24))="","",OFFSET('Sanitation Data'!$I$30,0,10*ROW('Sanitation Data'!I24)))</f>
        <v/>
      </c>
      <c r="DM30" s="305" t="str">
        <f ca="true">+IF(OFFSET('Sanitation Data'!$I$31,0,10*ROW('Sanitation Data'!I24))="","",OFFSET('Sanitation Data'!$I$31,0,10*ROW('Sanitation Data'!I24)))</f>
        <v/>
      </c>
      <c r="DN30" s="305" t="str">
        <f ca="true">+IF(OFFSET('Sanitation Data'!$I$32,0,10*ROW('Sanitation Data'!I24))="","",OFFSET('Sanitation Data'!$I$32,0,10*ROW('Sanitation Data'!I24)))</f>
        <v/>
      </c>
      <c r="DO30" s="305" t="str">
        <f ca="true">+IF(OFFSET('Hygiene Data'!$D$11,0,10*ROW('Hygiene Data'!D24))="","",OFFSET('Hygiene Data'!$D$11,0,10*ROW('Hygiene Data'!D24)))</f>
        <v/>
      </c>
      <c r="DP30" s="305" t="str">
        <f ca="true">+IF(OFFSET('Hygiene Data'!$D$12,0,10*ROW('Hygiene Data'!D24))="","",OFFSET('Hygiene Data'!$D$12,0,10*ROW('Hygiene Data'!D24)))</f>
        <v>Yes</v>
      </c>
      <c r="DQ30" s="305" t="str">
        <f ca="true">+IF(OFFSET('Hygiene Data'!$D$13,0,10*ROW('Hygiene Data'!D24))="","",OFFSET('Hygiene Data'!$D$13,0,10*ROW('Hygiene Data'!D24)))</f>
        <v/>
      </c>
      <c r="DR30" s="305" t="str">
        <f ca="true">+IF(OFFSET('Hygiene Data'!$E$11,0,10*ROW('Hygiene Data'!E24))="","",OFFSET('Hygiene Data'!$E$11,0,10*ROW('Hygiene Data'!E24)))</f>
        <v/>
      </c>
      <c r="DS30" s="305" t="str">
        <f ca="true">+IF(OFFSET('Hygiene Data'!$E$12,0,10*ROW('Hygiene Data'!E24))="","",OFFSET('Hygiene Data'!$E$12,0,10*ROW('Hygiene Data'!E24)))</f>
        <v/>
      </c>
      <c r="DT30" s="305" t="str">
        <f ca="true">+IF(OFFSET('Hygiene Data'!$E$13,0,10*ROW('Hygiene Data'!E24))="","",OFFSET('Hygiene Data'!$E$13,0,10*ROW('Hygiene Data'!E24)))</f>
        <v/>
      </c>
      <c r="DU30" s="305" t="str">
        <f ca="true">+IF(OFFSET('Hygiene Data'!$F$11,0,10*ROW('Hygiene Data'!F24))="","",OFFSET('Hygiene Data'!$F$11,0,10*ROW('Hygiene Data'!F24)))</f>
        <v/>
      </c>
      <c r="DV30" s="305" t="str">
        <f ca="true">+IF(OFFSET('Hygiene Data'!$F$12,0,10*ROW('Hygiene Data'!F24))="","",OFFSET('Hygiene Data'!$F$12,0,10*ROW('Hygiene Data'!F24)))</f>
        <v/>
      </c>
      <c r="DW30" s="305" t="str">
        <f ca="true">+IF(OFFSET('Hygiene Data'!$F$13,0,10*ROW('Hygiene Data'!F24))="","",OFFSET('Hygiene Data'!$F$13,0,10*ROW('Hygiene Data'!F24)))</f>
        <v/>
      </c>
      <c r="DX30" s="305" t="str">
        <f ca="true">+IF(OFFSET('Hygiene Data'!$G$11,0,10*ROW('Hygiene Data'!G24))="","",OFFSET('Hygiene Data'!$G$11,0,10*ROW('Hygiene Data'!G24)))</f>
        <v/>
      </c>
      <c r="DY30" s="305" t="str">
        <f ca="true">+IF(OFFSET('Hygiene Data'!$G$12,0,10*ROW('Hygiene Data'!G24))="","",OFFSET('Hygiene Data'!$G$12,0,10*ROW('Hygiene Data'!G24)))</f>
        <v/>
      </c>
      <c r="DZ30" s="305" t="str">
        <f ca="true">+IF(OFFSET('Hygiene Data'!$G$13,0,10*ROW('Hygiene Data'!G24))="","",OFFSET('Hygiene Data'!$G$13,0,10*ROW('Hygiene Data'!G24)))</f>
        <v/>
      </c>
      <c r="EA30" s="305" t="str">
        <f ca="true">+IF(OFFSET('Hygiene Data'!$H$11,0,10*ROW('Hygiene Data'!H24))="","",OFFSET('Hygiene Data'!$H$11,0,10*ROW('Hygiene Data'!H24)))</f>
        <v/>
      </c>
      <c r="EB30" s="305" t="str">
        <f ca="true">+IF(OFFSET('Hygiene Data'!$H$12,0,10*ROW('Hygiene Data'!H24))="","",OFFSET('Hygiene Data'!$H$12,0,10*ROW('Hygiene Data'!H24)))</f>
        <v>Yes</v>
      </c>
      <c r="EC30" s="305" t="str">
        <f ca="true">+IF(OFFSET('Hygiene Data'!$H$13,0,10*ROW('Hygiene Data'!H24))="","",OFFSET('Hygiene Data'!$H$13,0,10*ROW('Hygiene Data'!H24)))</f>
        <v/>
      </c>
      <c r="ED30" s="305" t="str">
        <f ca="true">+IF(OFFSET('Hygiene Data'!$I$11,0,10*ROW('Hygiene Data'!I24))="","",OFFSET('Hygiene Data'!$I$11,0,10*ROW('Hygiene Data'!I24)))</f>
        <v/>
      </c>
      <c r="EE30" s="305" t="str">
        <f ca="true">+IF(OFFSET('Hygiene Data'!$I$12,0,10*ROW('Hygiene Data'!I24))="","",OFFSET('Hygiene Data'!$I$12,0,10*ROW('Hygiene Data'!I24)))</f>
        <v>Yes</v>
      </c>
      <c r="EF30" s="305"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PSE_2022_UIS</v>
      </c>
      <c r="B31" s="38" t="str">
        <f ca="true">+IF(OFFSET('Water Data'!$C$2,0,10*ROW('Water Data'!F25))="","",OFFSET('Water Data'!$C$2,0,10*ROW('Water Data'!F25)))</f>
        <v>Other</v>
      </c>
      <c r="C31" s="361">
        <f t="shared" ca="true" si="0"/>
        <v>2022</v>
      </c>
      <c r="D31" s="99">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100</v>
      </c>
      <c r="E31" s="99">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99.095167707643355</v>
      </c>
      <c r="F31" s="99"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9"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9"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9"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9"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9"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9"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9"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9"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9"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9">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100</v>
      </c>
      <c r="Q31" s="99">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98.66</v>
      </c>
      <c r="R31" s="99"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9">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100</v>
      </c>
      <c r="T31" s="99">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99.347932618338689</v>
      </c>
      <c r="U31" s="99"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100"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100">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99.436635498321024</v>
      </c>
      <c r="X31" s="100"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100"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100"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100"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100"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100"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100"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100"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100"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100"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100"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100"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100"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100"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100"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100"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100"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100"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100"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100">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99.35</v>
      </c>
      <c r="AR31" s="100"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100"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100"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100"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100">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99.486957279123075</v>
      </c>
      <c r="AW31" s="100"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100"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100"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1"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1">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98.418845843340122</v>
      </c>
      <c r="BB31" s="101"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1"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1"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1"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1"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1"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1"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1"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1"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1"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1"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1">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97.37</v>
      </c>
      <c r="BN31" s="101"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1"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1">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99.028062522952524</v>
      </c>
      <c r="BQ31" s="101"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5"/>
      <c r="BS31" s="305" t="str">
        <f ca="true">+IF(OFFSET('Water Data'!$D$27,0,10*ROW('Water Data'!D25))="","",OFFSET('Water Data'!$D$27,0,10*ROW('Water Data'!D25)))</f>
        <v>Yes</v>
      </c>
      <c r="BT31" s="305" t="str">
        <f ca="true">+IF(OFFSET('Water Data'!$D$28,0,10*ROW('Water Data'!D25))="","",OFFSET('Water Data'!$D$28,0,10*ROW('Water Data'!D25)))</f>
        <v>Yes</v>
      </c>
      <c r="BU31" s="305" t="str">
        <f ca="true">+IF(OFFSET('Water Data'!$D$29,0,10*ROW('Water Data'!D25))="","",OFFSET('Water Data'!$D$29,0,10*ROW('Water Data'!D25)))</f>
        <v/>
      </c>
      <c r="BV31" s="305" t="str">
        <f ca="true">+IF(OFFSET('Water Data'!$E$27,0,10*ROW('Water Data'!E25))="","",OFFSET('Water Data'!$E$27,0,10*ROW('Water Data'!E25)))</f>
        <v/>
      </c>
      <c r="BW31" s="305" t="str">
        <f ca="true">+IF(OFFSET('Water Data'!$E$28,0,10*ROW('Water Data'!E25))="","",OFFSET('Water Data'!$E$28,0,10*ROW('Water Data'!E25)))</f>
        <v/>
      </c>
      <c r="BX31" s="305" t="str">
        <f ca="true">+IF(OFFSET('Water Data'!$E$29,0,10*ROW('Water Data'!E25))="","",OFFSET('Water Data'!$E$29,0,10*ROW('Water Data'!E25)))</f>
        <v/>
      </c>
      <c r="BY31" s="305" t="str">
        <f ca="true">+IF(OFFSET('Water Data'!$F$27,0,10*ROW('Water Data'!F25))="","",OFFSET('Water Data'!$F$27,0,10*ROW('Water Data'!F25)))</f>
        <v/>
      </c>
      <c r="BZ31" s="305" t="str">
        <f ca="true">+IF(OFFSET('Water Data'!$F$28,0,10*ROW('Water Data'!F25))="","",OFFSET('Water Data'!$F$28,0,10*ROW('Water Data'!F25)))</f>
        <v/>
      </c>
      <c r="CA31" s="305" t="str">
        <f ca="true">+IF(OFFSET('Water Data'!$F$29,0,10*ROW('Water Data'!F25))="","",OFFSET('Water Data'!$F$29,0,10*ROW('Water Data'!F25)))</f>
        <v/>
      </c>
      <c r="CB31" s="305" t="str">
        <f ca="true">+IF(OFFSET('Water Data'!$G$27,0,10*ROW('Water Data'!G25))="","",OFFSET('Water Data'!$G$27,0,10*ROW('Water Data'!G25)))</f>
        <v/>
      </c>
      <c r="CC31" s="305" t="str">
        <f ca="true">+IF(OFFSET('Water Data'!$G$28,0,10*ROW('Water Data'!G25))="","",OFFSET('Water Data'!$G$28,0,10*ROW('Water Data'!G25)))</f>
        <v/>
      </c>
      <c r="CD31" s="305" t="str">
        <f ca="true">+IF(OFFSET('Water Data'!$G$29,0,10*ROW('Water Data'!G25))="","",OFFSET('Water Data'!$G$29,0,10*ROW('Water Data'!G25)))</f>
        <v/>
      </c>
      <c r="CE31" s="305" t="str">
        <f ca="true">+IF(OFFSET('Water Data'!$H$27,0,10*ROW('Water Data'!H25))="","",OFFSET('Water Data'!$H$27,0,10*ROW('Water Data'!H25)))</f>
        <v>Yes</v>
      </c>
      <c r="CF31" s="305" t="str">
        <f ca="true">+IF(OFFSET('Water Data'!$H$28,0,10*ROW('Water Data'!H25))="","",OFFSET('Water Data'!$H$28,0,10*ROW('Water Data'!H25)))</f>
        <v>Yes</v>
      </c>
      <c r="CG31" s="305" t="str">
        <f ca="true">+IF(OFFSET('Water Data'!$H$29,0,10*ROW('Water Data'!H25))="","",OFFSET('Water Data'!$H$29,0,10*ROW('Water Data'!H25)))</f>
        <v/>
      </c>
      <c r="CH31" s="305" t="str">
        <f ca="true">+IF(OFFSET('Water Data'!$I$27,0,10*ROW('Water Data'!I25))="","",OFFSET('Water Data'!$I$27,0,10*ROW('Water Data'!I25)))</f>
        <v>Yes</v>
      </c>
      <c r="CI31" s="305" t="str">
        <f ca="true">+IF(OFFSET('Water Data'!$I$28,0,10*ROW('Water Data'!I25))="","",OFFSET('Water Data'!$I$28,0,10*ROW('Water Data'!I25)))</f>
        <v>Yes</v>
      </c>
      <c r="CJ31" s="305" t="str">
        <f ca="true">+IF(OFFSET('Water Data'!$I$29,0,10*ROW('Water Data'!I25))="","",OFFSET('Water Data'!$I$29,0,10*ROW('Water Data'!I25)))</f>
        <v/>
      </c>
      <c r="CK31" s="305" t="str">
        <f ca="true">+IF(OFFSET('Sanitation Data'!$D$28,0,10*ROW('Sanitation Data'!D25))="","",OFFSET('Sanitation Data'!$D$28,0,10*ROW('Sanitation Data'!D25)))</f>
        <v/>
      </c>
      <c r="CL31" s="305" t="str">
        <f ca="true">+IF(OFFSET('Sanitation Data'!$D$29,0,10*ROW('Sanitation Data'!D25))="","",OFFSET('Sanitation Data'!$D$29,0,10*ROW('Sanitation Data'!D25)))</f>
        <v>Yes</v>
      </c>
      <c r="CM31" s="305" t="str">
        <f ca="true">+IF(OFFSET('Sanitation Data'!$D$30,0,10*ROW('Sanitation Data'!D25))="","",OFFSET('Sanitation Data'!$D$30,0,10*ROW('Sanitation Data'!D25)))</f>
        <v/>
      </c>
      <c r="CN31" s="305" t="str">
        <f ca="true">+IF(OFFSET('Sanitation Data'!$D$31,0,10*ROW('Sanitation Data'!D25))="","",OFFSET('Sanitation Data'!$D$31,0,10*ROW('Sanitation Data'!D25)))</f>
        <v/>
      </c>
      <c r="CO31" s="305" t="str">
        <f ca="true">+IF(OFFSET('Sanitation Data'!$D$32,0,10*ROW('Sanitation Data'!D25))="","",OFFSET('Sanitation Data'!$D$32,0,10*ROW('Sanitation Data'!D25)))</f>
        <v/>
      </c>
      <c r="CP31" s="305" t="str">
        <f ca="true">+IF(OFFSET('Sanitation Data'!$E$28,0,10*ROW('Sanitation Data'!E25))="","",OFFSET('Sanitation Data'!$E$28,0,10*ROW('Sanitation Data'!E25)))</f>
        <v/>
      </c>
      <c r="CQ31" s="305" t="str">
        <f ca="true">+IF(OFFSET('Sanitation Data'!$E$29,0,10*ROW('Sanitation Data'!E25))="","",OFFSET('Sanitation Data'!$E$29,0,10*ROW('Sanitation Data'!E25)))</f>
        <v/>
      </c>
      <c r="CR31" s="305" t="str">
        <f ca="true">+IF(OFFSET('Sanitation Data'!$E$30,0,10*ROW('Sanitation Data'!E25))="","",OFFSET('Sanitation Data'!$E$30,0,10*ROW('Sanitation Data'!E25)))</f>
        <v/>
      </c>
      <c r="CS31" s="305" t="str">
        <f ca="true">+IF(OFFSET('Sanitation Data'!$E$31,0,10*ROW('Sanitation Data'!E25))="","",OFFSET('Sanitation Data'!$E$31,0,10*ROW('Sanitation Data'!E25)))</f>
        <v/>
      </c>
      <c r="CT31" s="305" t="str">
        <f ca="true">+IF(OFFSET('Sanitation Data'!$E$32,0,10*ROW('Sanitation Data'!E25))="","",OFFSET('Sanitation Data'!$E$32,0,10*ROW('Sanitation Data'!E25)))</f>
        <v/>
      </c>
      <c r="CU31" s="305" t="str">
        <f ca="true">+IF(OFFSET('Sanitation Data'!$F$28,0,10*ROW('Sanitation Data'!F25))="","",OFFSET('Sanitation Data'!$F$28,0,10*ROW('Sanitation Data'!F25)))</f>
        <v/>
      </c>
      <c r="CV31" s="305" t="str">
        <f ca="true">+IF(OFFSET('Sanitation Data'!$F$29,0,10*ROW('Sanitation Data'!F25))="","",OFFSET('Sanitation Data'!$F$29,0,10*ROW('Sanitation Data'!F25)))</f>
        <v/>
      </c>
      <c r="CW31" s="305" t="str">
        <f ca="true">+IF(OFFSET('Sanitation Data'!$F$30,0,10*ROW('Sanitation Data'!F25))="","",OFFSET('Sanitation Data'!$F$30,0,10*ROW('Sanitation Data'!F25)))</f>
        <v/>
      </c>
      <c r="CX31" s="305" t="str">
        <f ca="true">+IF(OFFSET('Sanitation Data'!$F$31,0,10*ROW('Sanitation Data'!F25))="","",OFFSET('Sanitation Data'!$F$31,0,10*ROW('Sanitation Data'!F25)))</f>
        <v/>
      </c>
      <c r="CY31" s="305" t="str">
        <f ca="true">+IF(OFFSET('Sanitation Data'!$F$32,0,10*ROW('Sanitation Data'!F25))="","",OFFSET('Sanitation Data'!$F$32,0,10*ROW('Sanitation Data'!F25)))</f>
        <v/>
      </c>
      <c r="CZ31" s="305" t="str">
        <f ca="true">+IF(OFFSET('Sanitation Data'!$G$28,0,10*ROW('Sanitation Data'!G25))="","",OFFSET('Sanitation Data'!$G$28,0,10*ROW('Sanitation Data'!G25)))</f>
        <v/>
      </c>
      <c r="DA31" s="305" t="str">
        <f ca="true">+IF(OFFSET('Sanitation Data'!$G$29,0,10*ROW('Sanitation Data'!G25))="","",OFFSET('Sanitation Data'!$G$29,0,10*ROW('Sanitation Data'!G25)))</f>
        <v/>
      </c>
      <c r="DB31" s="305" t="str">
        <f ca="true">+IF(OFFSET('Sanitation Data'!$G$30,0,10*ROW('Sanitation Data'!G25))="","",OFFSET('Sanitation Data'!$G$30,0,10*ROW('Sanitation Data'!G25)))</f>
        <v/>
      </c>
      <c r="DC31" s="305" t="str">
        <f ca="true">+IF(OFFSET('Sanitation Data'!$G$31,0,10*ROW('Sanitation Data'!G25))="","",OFFSET('Sanitation Data'!$G$31,0,10*ROW('Sanitation Data'!G25)))</f>
        <v/>
      </c>
      <c r="DD31" s="305" t="str">
        <f ca="true">+IF(OFFSET('Sanitation Data'!$G$32,0,10*ROW('Sanitation Data'!G25))="","",OFFSET('Sanitation Data'!$G$32,0,10*ROW('Sanitation Data'!G25)))</f>
        <v/>
      </c>
      <c r="DE31" s="305" t="str">
        <f ca="true">+IF(OFFSET('Sanitation Data'!$H$28,0,10*ROW('Sanitation Data'!H25))="","",OFFSET('Sanitation Data'!$H$28,0,10*ROW('Sanitation Data'!H25)))</f>
        <v/>
      </c>
      <c r="DF31" s="305" t="str">
        <f ca="true">+IF(OFFSET('Sanitation Data'!$H$29,0,10*ROW('Sanitation Data'!H25))="","",OFFSET('Sanitation Data'!$H$29,0,10*ROW('Sanitation Data'!H25)))</f>
        <v>Yes</v>
      </c>
      <c r="DG31" s="305" t="str">
        <f ca="true">+IF(OFFSET('Sanitation Data'!$H$30,0,10*ROW('Sanitation Data'!H25))="","",OFFSET('Sanitation Data'!$H$30,0,10*ROW('Sanitation Data'!H25)))</f>
        <v/>
      </c>
      <c r="DH31" s="305" t="str">
        <f ca="true">+IF(OFFSET('Sanitation Data'!$H$31,0,10*ROW('Sanitation Data'!H25))="","",OFFSET('Sanitation Data'!$H$31,0,10*ROW('Sanitation Data'!H25)))</f>
        <v/>
      </c>
      <c r="DI31" s="305" t="str">
        <f ca="true">+IF(OFFSET('Sanitation Data'!$H$32,0,10*ROW('Sanitation Data'!H25))="","",OFFSET('Sanitation Data'!$H$32,0,10*ROW('Sanitation Data'!H25)))</f>
        <v/>
      </c>
      <c r="DJ31" s="305" t="str">
        <f ca="true">+IF(OFFSET('Sanitation Data'!$I$28,0,10*ROW('Sanitation Data'!I25))="","",OFFSET('Sanitation Data'!$I$28,0,10*ROW('Sanitation Data'!I25)))</f>
        <v/>
      </c>
      <c r="DK31" s="305" t="str">
        <f ca="true">+IF(OFFSET('Sanitation Data'!$I$29,0,10*ROW('Sanitation Data'!I25))="","",OFFSET('Sanitation Data'!$I$29,0,10*ROW('Sanitation Data'!I25)))</f>
        <v>Yes</v>
      </c>
      <c r="DL31" s="305" t="str">
        <f ca="true">+IF(OFFSET('Sanitation Data'!$I$30,0,10*ROW('Sanitation Data'!I25))="","",OFFSET('Sanitation Data'!$I$30,0,10*ROW('Sanitation Data'!I25)))</f>
        <v/>
      </c>
      <c r="DM31" s="305" t="str">
        <f ca="true">+IF(OFFSET('Sanitation Data'!$I$31,0,10*ROW('Sanitation Data'!I25))="","",OFFSET('Sanitation Data'!$I$31,0,10*ROW('Sanitation Data'!I25)))</f>
        <v/>
      </c>
      <c r="DN31" s="305" t="str">
        <f ca="true">+IF(OFFSET('Sanitation Data'!$I$32,0,10*ROW('Sanitation Data'!I25))="","",OFFSET('Sanitation Data'!$I$32,0,10*ROW('Sanitation Data'!I25)))</f>
        <v/>
      </c>
      <c r="DO31" s="305" t="str">
        <f ca="true">+IF(OFFSET('Hygiene Data'!$D$11,0,10*ROW('Hygiene Data'!D25))="","",OFFSET('Hygiene Data'!$D$11,0,10*ROW('Hygiene Data'!D25)))</f>
        <v/>
      </c>
      <c r="DP31" s="305" t="str">
        <f ca="true">+IF(OFFSET('Hygiene Data'!$D$12,0,10*ROW('Hygiene Data'!D25))="","",OFFSET('Hygiene Data'!$D$12,0,10*ROW('Hygiene Data'!D25)))</f>
        <v>Yes</v>
      </c>
      <c r="DQ31" s="305" t="str">
        <f ca="true">+IF(OFFSET('Hygiene Data'!$D$13,0,10*ROW('Hygiene Data'!D25))="","",OFFSET('Hygiene Data'!$D$13,0,10*ROW('Hygiene Data'!D25)))</f>
        <v/>
      </c>
      <c r="DR31" s="305" t="str">
        <f ca="true">+IF(OFFSET('Hygiene Data'!$E$11,0,10*ROW('Hygiene Data'!E25))="","",OFFSET('Hygiene Data'!$E$11,0,10*ROW('Hygiene Data'!E25)))</f>
        <v/>
      </c>
      <c r="DS31" s="305" t="str">
        <f ca="true">+IF(OFFSET('Hygiene Data'!$E$12,0,10*ROW('Hygiene Data'!E25))="","",OFFSET('Hygiene Data'!$E$12,0,10*ROW('Hygiene Data'!E25)))</f>
        <v/>
      </c>
      <c r="DT31" s="305" t="str">
        <f ca="true">+IF(OFFSET('Hygiene Data'!$E$13,0,10*ROW('Hygiene Data'!E25))="","",OFFSET('Hygiene Data'!$E$13,0,10*ROW('Hygiene Data'!E25)))</f>
        <v/>
      </c>
      <c r="DU31" s="305" t="str">
        <f ca="true">+IF(OFFSET('Hygiene Data'!$F$11,0,10*ROW('Hygiene Data'!F25))="","",OFFSET('Hygiene Data'!$F$11,0,10*ROW('Hygiene Data'!F25)))</f>
        <v/>
      </c>
      <c r="DV31" s="305" t="str">
        <f ca="true">+IF(OFFSET('Hygiene Data'!$F$12,0,10*ROW('Hygiene Data'!F25))="","",OFFSET('Hygiene Data'!$F$12,0,10*ROW('Hygiene Data'!F25)))</f>
        <v/>
      </c>
      <c r="DW31" s="305" t="str">
        <f ca="true">+IF(OFFSET('Hygiene Data'!$F$13,0,10*ROW('Hygiene Data'!F25))="","",OFFSET('Hygiene Data'!$F$13,0,10*ROW('Hygiene Data'!F25)))</f>
        <v/>
      </c>
      <c r="DX31" s="305" t="str">
        <f ca="true">+IF(OFFSET('Hygiene Data'!$G$11,0,10*ROW('Hygiene Data'!G25))="","",OFFSET('Hygiene Data'!$G$11,0,10*ROW('Hygiene Data'!G25)))</f>
        <v/>
      </c>
      <c r="DY31" s="305" t="str">
        <f ca="true">+IF(OFFSET('Hygiene Data'!$G$12,0,10*ROW('Hygiene Data'!G25))="","",OFFSET('Hygiene Data'!$G$12,0,10*ROW('Hygiene Data'!G25)))</f>
        <v/>
      </c>
      <c r="DZ31" s="305" t="str">
        <f ca="true">+IF(OFFSET('Hygiene Data'!$G$13,0,10*ROW('Hygiene Data'!G25))="","",OFFSET('Hygiene Data'!$G$13,0,10*ROW('Hygiene Data'!G25)))</f>
        <v/>
      </c>
      <c r="EA31" s="305" t="str">
        <f ca="true">+IF(OFFSET('Hygiene Data'!$H$11,0,10*ROW('Hygiene Data'!H25))="","",OFFSET('Hygiene Data'!$H$11,0,10*ROW('Hygiene Data'!H25)))</f>
        <v/>
      </c>
      <c r="EB31" s="305" t="str">
        <f ca="true">+IF(OFFSET('Hygiene Data'!$H$12,0,10*ROW('Hygiene Data'!H25))="","",OFFSET('Hygiene Data'!$H$12,0,10*ROW('Hygiene Data'!H25)))</f>
        <v>Yes</v>
      </c>
      <c r="EC31" s="305" t="str">
        <f ca="true">+IF(OFFSET('Hygiene Data'!$H$13,0,10*ROW('Hygiene Data'!H25))="","",OFFSET('Hygiene Data'!$H$13,0,10*ROW('Hygiene Data'!H25)))</f>
        <v/>
      </c>
      <c r="ED31" s="305" t="str">
        <f ca="true">+IF(OFFSET('Hygiene Data'!$I$11,0,10*ROW('Hygiene Data'!I25))="","",OFFSET('Hygiene Data'!$I$11,0,10*ROW('Hygiene Data'!I25)))</f>
        <v/>
      </c>
      <c r="EE31" s="305" t="str">
        <f ca="true">+IF(OFFSET('Hygiene Data'!$I$12,0,10*ROW('Hygiene Data'!I25))="","",OFFSET('Hygiene Data'!$I$12,0,10*ROW('Hygiene Data'!I25)))</f>
        <v>Yes</v>
      </c>
      <c r="EF31" s="305"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61" t="str">
        <f t="shared" ca="true" si="0"/>
        <v/>
      </c>
      <c r="D32" s="99"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9"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9"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9"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9"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9"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9"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9"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9"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9"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9"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9"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9"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9"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9"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9"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9"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9"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100"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100"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100"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100"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100"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100"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100"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100"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100"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100"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100"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100"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100"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100"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100"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100"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100"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100"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100"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100"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100"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100"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100"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100"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100"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100"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100"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100"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100"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100"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1"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1"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1"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1"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1"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1"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1"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1"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1"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1"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1"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1"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1"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1"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1"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1"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1"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1"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5"/>
      <c r="BS32" s="305" t="str">
        <f ca="true">+IF(OFFSET('Water Data'!$D$27,0,10*ROW('Water Data'!D26))="","",OFFSET('Water Data'!$D$27,0,10*ROW('Water Data'!D26)))</f>
        <v/>
      </c>
      <c r="BT32" s="305" t="str">
        <f ca="true">+IF(OFFSET('Water Data'!$D$28,0,10*ROW('Water Data'!D26))="","",OFFSET('Water Data'!$D$28,0,10*ROW('Water Data'!D26)))</f>
        <v/>
      </c>
      <c r="BU32" s="305" t="str">
        <f ca="true">+IF(OFFSET('Water Data'!$D$29,0,10*ROW('Water Data'!D26))="","",OFFSET('Water Data'!$D$29,0,10*ROW('Water Data'!D26)))</f>
        <v/>
      </c>
      <c r="BV32" s="305" t="str">
        <f ca="true">+IF(OFFSET('Water Data'!$E$27,0,10*ROW('Water Data'!E26))="","",OFFSET('Water Data'!$E$27,0,10*ROW('Water Data'!E26)))</f>
        <v/>
      </c>
      <c r="BW32" s="305" t="str">
        <f ca="true">+IF(OFFSET('Water Data'!$E$28,0,10*ROW('Water Data'!E26))="","",OFFSET('Water Data'!$E$28,0,10*ROW('Water Data'!E26)))</f>
        <v/>
      </c>
      <c r="BX32" s="305" t="str">
        <f ca="true">+IF(OFFSET('Water Data'!$E$29,0,10*ROW('Water Data'!E26))="","",OFFSET('Water Data'!$E$29,0,10*ROW('Water Data'!E26)))</f>
        <v/>
      </c>
      <c r="BY32" s="305" t="str">
        <f ca="true">+IF(OFFSET('Water Data'!$F$27,0,10*ROW('Water Data'!F26))="","",OFFSET('Water Data'!$F$27,0,10*ROW('Water Data'!F26)))</f>
        <v/>
      </c>
      <c r="BZ32" s="305" t="str">
        <f ca="true">+IF(OFFSET('Water Data'!$F$28,0,10*ROW('Water Data'!F26))="","",OFFSET('Water Data'!$F$28,0,10*ROW('Water Data'!F26)))</f>
        <v/>
      </c>
      <c r="CA32" s="305" t="str">
        <f ca="true">+IF(OFFSET('Water Data'!$F$29,0,10*ROW('Water Data'!F26))="","",OFFSET('Water Data'!$F$29,0,10*ROW('Water Data'!F26)))</f>
        <v/>
      </c>
      <c r="CB32" s="305" t="str">
        <f ca="true">+IF(OFFSET('Water Data'!$G$27,0,10*ROW('Water Data'!G26))="","",OFFSET('Water Data'!$G$27,0,10*ROW('Water Data'!G26)))</f>
        <v/>
      </c>
      <c r="CC32" s="305" t="str">
        <f ca="true">+IF(OFFSET('Water Data'!$G$28,0,10*ROW('Water Data'!G26))="","",OFFSET('Water Data'!$G$28,0,10*ROW('Water Data'!G26)))</f>
        <v/>
      </c>
      <c r="CD32" s="305" t="str">
        <f ca="true">+IF(OFFSET('Water Data'!$G$29,0,10*ROW('Water Data'!G26))="","",OFFSET('Water Data'!$G$29,0,10*ROW('Water Data'!G26)))</f>
        <v/>
      </c>
      <c r="CE32" s="305" t="str">
        <f ca="true">+IF(OFFSET('Water Data'!$H$27,0,10*ROW('Water Data'!H26))="","",OFFSET('Water Data'!$H$27,0,10*ROW('Water Data'!H26)))</f>
        <v/>
      </c>
      <c r="CF32" s="305" t="str">
        <f ca="true">+IF(OFFSET('Water Data'!$H$28,0,10*ROW('Water Data'!H26))="","",OFFSET('Water Data'!$H$28,0,10*ROW('Water Data'!H26)))</f>
        <v/>
      </c>
      <c r="CG32" s="305" t="str">
        <f ca="true">+IF(OFFSET('Water Data'!$H$29,0,10*ROW('Water Data'!H26))="","",OFFSET('Water Data'!$H$29,0,10*ROW('Water Data'!H26)))</f>
        <v/>
      </c>
      <c r="CH32" s="305" t="str">
        <f ca="true">+IF(OFFSET('Water Data'!$I$27,0,10*ROW('Water Data'!I26))="","",OFFSET('Water Data'!$I$27,0,10*ROW('Water Data'!I26)))</f>
        <v/>
      </c>
      <c r="CI32" s="305" t="str">
        <f ca="true">+IF(OFFSET('Water Data'!$I$28,0,10*ROW('Water Data'!I26))="","",OFFSET('Water Data'!$I$28,0,10*ROW('Water Data'!I26)))</f>
        <v/>
      </c>
      <c r="CJ32" s="305" t="str">
        <f ca="true">+IF(OFFSET('Water Data'!$I$29,0,10*ROW('Water Data'!I26))="","",OFFSET('Water Data'!$I$29,0,10*ROW('Water Data'!I26)))</f>
        <v/>
      </c>
      <c r="CK32" s="305" t="str">
        <f ca="true">+IF(OFFSET('Sanitation Data'!$D$28,0,10*ROW('Sanitation Data'!D26))="","",OFFSET('Sanitation Data'!$D$28,0,10*ROW('Sanitation Data'!D26)))</f>
        <v/>
      </c>
      <c r="CL32" s="305" t="str">
        <f ca="true">+IF(OFFSET('Sanitation Data'!$D$29,0,10*ROW('Sanitation Data'!D26))="","",OFFSET('Sanitation Data'!$D$29,0,10*ROW('Sanitation Data'!D26)))</f>
        <v/>
      </c>
      <c r="CM32" s="305" t="str">
        <f ca="true">+IF(OFFSET('Sanitation Data'!$D$30,0,10*ROW('Sanitation Data'!D26))="","",OFFSET('Sanitation Data'!$D$30,0,10*ROW('Sanitation Data'!D26)))</f>
        <v/>
      </c>
      <c r="CN32" s="305" t="str">
        <f ca="true">+IF(OFFSET('Sanitation Data'!$D$31,0,10*ROW('Sanitation Data'!D26))="","",OFFSET('Sanitation Data'!$D$31,0,10*ROW('Sanitation Data'!D26)))</f>
        <v/>
      </c>
      <c r="CO32" s="305" t="str">
        <f ca="true">+IF(OFFSET('Sanitation Data'!$D$32,0,10*ROW('Sanitation Data'!D26))="","",OFFSET('Sanitation Data'!$D$32,0,10*ROW('Sanitation Data'!D26)))</f>
        <v/>
      </c>
      <c r="CP32" s="305" t="str">
        <f ca="true">+IF(OFFSET('Sanitation Data'!$E$28,0,10*ROW('Sanitation Data'!E26))="","",OFFSET('Sanitation Data'!$E$28,0,10*ROW('Sanitation Data'!E26)))</f>
        <v/>
      </c>
      <c r="CQ32" s="305" t="str">
        <f ca="true">+IF(OFFSET('Sanitation Data'!$E$29,0,10*ROW('Sanitation Data'!E26))="","",OFFSET('Sanitation Data'!$E$29,0,10*ROW('Sanitation Data'!E26)))</f>
        <v/>
      </c>
      <c r="CR32" s="305" t="str">
        <f ca="true">+IF(OFFSET('Sanitation Data'!$E$30,0,10*ROW('Sanitation Data'!E26))="","",OFFSET('Sanitation Data'!$E$30,0,10*ROW('Sanitation Data'!E26)))</f>
        <v/>
      </c>
      <c r="CS32" s="305" t="str">
        <f ca="true">+IF(OFFSET('Sanitation Data'!$E$31,0,10*ROW('Sanitation Data'!E26))="","",OFFSET('Sanitation Data'!$E$31,0,10*ROW('Sanitation Data'!E26)))</f>
        <v/>
      </c>
      <c r="CT32" s="305" t="str">
        <f ca="true">+IF(OFFSET('Sanitation Data'!$E$32,0,10*ROW('Sanitation Data'!E26))="","",OFFSET('Sanitation Data'!$E$32,0,10*ROW('Sanitation Data'!E26)))</f>
        <v/>
      </c>
      <c r="CU32" s="305" t="str">
        <f ca="true">+IF(OFFSET('Sanitation Data'!$F$28,0,10*ROW('Sanitation Data'!F26))="","",OFFSET('Sanitation Data'!$F$28,0,10*ROW('Sanitation Data'!F26)))</f>
        <v/>
      </c>
      <c r="CV32" s="305" t="str">
        <f ca="true">+IF(OFFSET('Sanitation Data'!$F$29,0,10*ROW('Sanitation Data'!F26))="","",OFFSET('Sanitation Data'!$F$29,0,10*ROW('Sanitation Data'!F26)))</f>
        <v/>
      </c>
      <c r="CW32" s="305" t="str">
        <f ca="true">+IF(OFFSET('Sanitation Data'!$F$30,0,10*ROW('Sanitation Data'!F26))="","",OFFSET('Sanitation Data'!$F$30,0,10*ROW('Sanitation Data'!F26)))</f>
        <v/>
      </c>
      <c r="CX32" s="305" t="str">
        <f ca="true">+IF(OFFSET('Sanitation Data'!$F$31,0,10*ROW('Sanitation Data'!F26))="","",OFFSET('Sanitation Data'!$F$31,0,10*ROW('Sanitation Data'!F26)))</f>
        <v/>
      </c>
      <c r="CY32" s="305" t="str">
        <f ca="true">+IF(OFFSET('Sanitation Data'!$F$32,0,10*ROW('Sanitation Data'!F26))="","",OFFSET('Sanitation Data'!$F$32,0,10*ROW('Sanitation Data'!F26)))</f>
        <v/>
      </c>
      <c r="CZ32" s="305" t="str">
        <f ca="true">+IF(OFFSET('Sanitation Data'!$G$28,0,10*ROW('Sanitation Data'!G26))="","",OFFSET('Sanitation Data'!$G$28,0,10*ROW('Sanitation Data'!G26)))</f>
        <v/>
      </c>
      <c r="DA32" s="305" t="str">
        <f ca="true">+IF(OFFSET('Sanitation Data'!$G$29,0,10*ROW('Sanitation Data'!G26))="","",OFFSET('Sanitation Data'!$G$29,0,10*ROW('Sanitation Data'!G26)))</f>
        <v/>
      </c>
      <c r="DB32" s="305" t="str">
        <f ca="true">+IF(OFFSET('Sanitation Data'!$G$30,0,10*ROW('Sanitation Data'!G26))="","",OFFSET('Sanitation Data'!$G$30,0,10*ROW('Sanitation Data'!G26)))</f>
        <v/>
      </c>
      <c r="DC32" s="305" t="str">
        <f ca="true">+IF(OFFSET('Sanitation Data'!$G$31,0,10*ROW('Sanitation Data'!G26))="","",OFFSET('Sanitation Data'!$G$31,0,10*ROW('Sanitation Data'!G26)))</f>
        <v/>
      </c>
      <c r="DD32" s="305" t="str">
        <f ca="true">+IF(OFFSET('Sanitation Data'!$G$32,0,10*ROW('Sanitation Data'!G26))="","",OFFSET('Sanitation Data'!$G$32,0,10*ROW('Sanitation Data'!G26)))</f>
        <v/>
      </c>
      <c r="DE32" s="305" t="str">
        <f ca="true">+IF(OFFSET('Sanitation Data'!$H$28,0,10*ROW('Sanitation Data'!H26))="","",OFFSET('Sanitation Data'!$H$28,0,10*ROW('Sanitation Data'!H26)))</f>
        <v/>
      </c>
      <c r="DF32" s="305" t="str">
        <f ca="true">+IF(OFFSET('Sanitation Data'!$H$29,0,10*ROW('Sanitation Data'!H26))="","",OFFSET('Sanitation Data'!$H$29,0,10*ROW('Sanitation Data'!H26)))</f>
        <v/>
      </c>
      <c r="DG32" s="305" t="str">
        <f ca="true">+IF(OFFSET('Sanitation Data'!$H$30,0,10*ROW('Sanitation Data'!H26))="","",OFFSET('Sanitation Data'!$H$30,0,10*ROW('Sanitation Data'!H26)))</f>
        <v/>
      </c>
      <c r="DH32" s="305" t="str">
        <f ca="true">+IF(OFFSET('Sanitation Data'!$H$31,0,10*ROW('Sanitation Data'!H26))="","",OFFSET('Sanitation Data'!$H$31,0,10*ROW('Sanitation Data'!H26)))</f>
        <v/>
      </c>
      <c r="DI32" s="305" t="str">
        <f ca="true">+IF(OFFSET('Sanitation Data'!$H$32,0,10*ROW('Sanitation Data'!H26))="","",OFFSET('Sanitation Data'!$H$32,0,10*ROW('Sanitation Data'!H26)))</f>
        <v/>
      </c>
      <c r="DJ32" s="305" t="str">
        <f ca="true">+IF(OFFSET('Sanitation Data'!$I$28,0,10*ROW('Sanitation Data'!I26))="","",OFFSET('Sanitation Data'!$I$28,0,10*ROW('Sanitation Data'!I26)))</f>
        <v/>
      </c>
      <c r="DK32" s="305" t="str">
        <f ca="true">+IF(OFFSET('Sanitation Data'!$I$29,0,10*ROW('Sanitation Data'!I26))="","",OFFSET('Sanitation Data'!$I$29,0,10*ROW('Sanitation Data'!I26)))</f>
        <v/>
      </c>
      <c r="DL32" s="305" t="str">
        <f ca="true">+IF(OFFSET('Sanitation Data'!$I$30,0,10*ROW('Sanitation Data'!I26))="","",OFFSET('Sanitation Data'!$I$30,0,10*ROW('Sanitation Data'!I26)))</f>
        <v/>
      </c>
      <c r="DM32" s="305" t="str">
        <f ca="true">+IF(OFFSET('Sanitation Data'!$I$31,0,10*ROW('Sanitation Data'!I26))="","",OFFSET('Sanitation Data'!$I$31,0,10*ROW('Sanitation Data'!I26)))</f>
        <v/>
      </c>
      <c r="DN32" s="305" t="str">
        <f ca="true">+IF(OFFSET('Sanitation Data'!$I$32,0,10*ROW('Sanitation Data'!I26))="","",OFFSET('Sanitation Data'!$I$32,0,10*ROW('Sanitation Data'!I26)))</f>
        <v/>
      </c>
      <c r="DO32" s="305" t="str">
        <f ca="true">+IF(OFFSET('Hygiene Data'!$D$11,0,10*ROW('Hygiene Data'!D26))="","",OFFSET('Hygiene Data'!$D$11,0,10*ROW('Hygiene Data'!D26)))</f>
        <v/>
      </c>
      <c r="DP32" s="305" t="str">
        <f ca="true">+IF(OFFSET('Hygiene Data'!$D$12,0,10*ROW('Hygiene Data'!D26))="","",OFFSET('Hygiene Data'!$D$12,0,10*ROW('Hygiene Data'!D26)))</f>
        <v/>
      </c>
      <c r="DQ32" s="305" t="str">
        <f ca="true">+IF(OFFSET('Hygiene Data'!$D$13,0,10*ROW('Hygiene Data'!D26))="","",OFFSET('Hygiene Data'!$D$13,0,10*ROW('Hygiene Data'!D26)))</f>
        <v/>
      </c>
      <c r="DR32" s="305" t="str">
        <f ca="true">+IF(OFFSET('Hygiene Data'!$E$11,0,10*ROW('Hygiene Data'!E26))="","",OFFSET('Hygiene Data'!$E$11,0,10*ROW('Hygiene Data'!E26)))</f>
        <v/>
      </c>
      <c r="DS32" s="305" t="str">
        <f ca="true">+IF(OFFSET('Hygiene Data'!$E$12,0,10*ROW('Hygiene Data'!E26))="","",OFFSET('Hygiene Data'!$E$12,0,10*ROW('Hygiene Data'!E26)))</f>
        <v/>
      </c>
      <c r="DT32" s="305" t="str">
        <f ca="true">+IF(OFFSET('Hygiene Data'!$E$13,0,10*ROW('Hygiene Data'!E26))="","",OFFSET('Hygiene Data'!$E$13,0,10*ROW('Hygiene Data'!E26)))</f>
        <v/>
      </c>
      <c r="DU32" s="305" t="str">
        <f ca="true">+IF(OFFSET('Hygiene Data'!$F$11,0,10*ROW('Hygiene Data'!F26))="","",OFFSET('Hygiene Data'!$F$11,0,10*ROW('Hygiene Data'!F26)))</f>
        <v/>
      </c>
      <c r="DV32" s="305" t="str">
        <f ca="true">+IF(OFFSET('Hygiene Data'!$F$12,0,10*ROW('Hygiene Data'!F26))="","",OFFSET('Hygiene Data'!$F$12,0,10*ROW('Hygiene Data'!F26)))</f>
        <v/>
      </c>
      <c r="DW32" s="305" t="str">
        <f ca="true">+IF(OFFSET('Hygiene Data'!$F$13,0,10*ROW('Hygiene Data'!F26))="","",OFFSET('Hygiene Data'!$F$13,0,10*ROW('Hygiene Data'!F26)))</f>
        <v/>
      </c>
      <c r="DX32" s="305" t="str">
        <f ca="true">+IF(OFFSET('Hygiene Data'!$G$11,0,10*ROW('Hygiene Data'!G26))="","",OFFSET('Hygiene Data'!$G$11,0,10*ROW('Hygiene Data'!G26)))</f>
        <v/>
      </c>
      <c r="DY32" s="305" t="str">
        <f ca="true">+IF(OFFSET('Hygiene Data'!$G$12,0,10*ROW('Hygiene Data'!G26))="","",OFFSET('Hygiene Data'!$G$12,0,10*ROW('Hygiene Data'!G26)))</f>
        <v/>
      </c>
      <c r="DZ32" s="305" t="str">
        <f ca="true">+IF(OFFSET('Hygiene Data'!$G$13,0,10*ROW('Hygiene Data'!G26))="","",OFFSET('Hygiene Data'!$G$13,0,10*ROW('Hygiene Data'!G26)))</f>
        <v/>
      </c>
      <c r="EA32" s="305" t="str">
        <f ca="true">+IF(OFFSET('Hygiene Data'!$H$11,0,10*ROW('Hygiene Data'!H26))="","",OFFSET('Hygiene Data'!$H$11,0,10*ROW('Hygiene Data'!H26)))</f>
        <v/>
      </c>
      <c r="EB32" s="305" t="str">
        <f ca="true">+IF(OFFSET('Hygiene Data'!$H$12,0,10*ROW('Hygiene Data'!H26))="","",OFFSET('Hygiene Data'!$H$12,0,10*ROW('Hygiene Data'!H26)))</f>
        <v/>
      </c>
      <c r="EC32" s="305" t="str">
        <f ca="true">+IF(OFFSET('Hygiene Data'!$H$13,0,10*ROW('Hygiene Data'!H26))="","",OFFSET('Hygiene Data'!$H$13,0,10*ROW('Hygiene Data'!H26)))</f>
        <v/>
      </c>
      <c r="ED32" s="305" t="str">
        <f ca="true">+IF(OFFSET('Hygiene Data'!$I$11,0,10*ROW('Hygiene Data'!I26))="","",OFFSET('Hygiene Data'!$I$11,0,10*ROW('Hygiene Data'!I26)))</f>
        <v/>
      </c>
      <c r="EE32" s="305" t="str">
        <f ca="true">+IF(OFFSET('Hygiene Data'!$I$12,0,10*ROW('Hygiene Data'!I26))="","",OFFSET('Hygiene Data'!$I$12,0,10*ROW('Hygiene Data'!I26)))</f>
        <v/>
      </c>
      <c r="EF32" s="305"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61" t="str">
        <f t="shared" ca="true" si="0"/>
        <v/>
      </c>
      <c r="D33" s="99"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9"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9"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9"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9"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9"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9"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9"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9"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9"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9"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9"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9"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9"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9"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9"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9"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9"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100"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100"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100"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100"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100"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100"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100"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100"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100"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100"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100"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100"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100"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100"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100"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100"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100"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100"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100"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100"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100"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100"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100"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100"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100"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100"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100"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100"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100"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100"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1"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1"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1"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1"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1"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1"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1"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1"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1"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1"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1"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1"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1"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1"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1"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1"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1"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1"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5"/>
      <c r="BS33" s="305" t="str">
        <f ca="true">+IF(OFFSET('Water Data'!$D$27,0,10*ROW('Water Data'!D27))="","",OFFSET('Water Data'!$D$27,0,10*ROW('Water Data'!D27)))</f>
        <v/>
      </c>
      <c r="BT33" s="305" t="str">
        <f ca="true">+IF(OFFSET('Water Data'!$D$28,0,10*ROW('Water Data'!D27))="","",OFFSET('Water Data'!$D$28,0,10*ROW('Water Data'!D27)))</f>
        <v/>
      </c>
      <c r="BU33" s="305" t="str">
        <f ca="true">+IF(OFFSET('Water Data'!$D$29,0,10*ROW('Water Data'!D27))="","",OFFSET('Water Data'!$D$29,0,10*ROW('Water Data'!D27)))</f>
        <v/>
      </c>
      <c r="BV33" s="305" t="str">
        <f ca="true">+IF(OFFSET('Water Data'!$E$27,0,10*ROW('Water Data'!E27))="","",OFFSET('Water Data'!$E$27,0,10*ROW('Water Data'!E27)))</f>
        <v/>
      </c>
      <c r="BW33" s="305" t="str">
        <f ca="true">+IF(OFFSET('Water Data'!$E$28,0,10*ROW('Water Data'!E27))="","",OFFSET('Water Data'!$E$28,0,10*ROW('Water Data'!E27)))</f>
        <v/>
      </c>
      <c r="BX33" s="305" t="str">
        <f ca="true">+IF(OFFSET('Water Data'!$E$29,0,10*ROW('Water Data'!E27))="","",OFFSET('Water Data'!$E$29,0,10*ROW('Water Data'!E27)))</f>
        <v/>
      </c>
      <c r="BY33" s="305" t="str">
        <f ca="true">+IF(OFFSET('Water Data'!$F$27,0,10*ROW('Water Data'!F27))="","",OFFSET('Water Data'!$F$27,0,10*ROW('Water Data'!F27)))</f>
        <v/>
      </c>
      <c r="BZ33" s="305" t="str">
        <f ca="true">+IF(OFFSET('Water Data'!$F$28,0,10*ROW('Water Data'!F27))="","",OFFSET('Water Data'!$F$28,0,10*ROW('Water Data'!F27)))</f>
        <v/>
      </c>
      <c r="CA33" s="305" t="str">
        <f ca="true">+IF(OFFSET('Water Data'!$F$29,0,10*ROW('Water Data'!F27))="","",OFFSET('Water Data'!$F$29,0,10*ROW('Water Data'!F27)))</f>
        <v/>
      </c>
      <c r="CB33" s="305" t="str">
        <f ca="true">+IF(OFFSET('Water Data'!$G$27,0,10*ROW('Water Data'!G27))="","",OFFSET('Water Data'!$G$27,0,10*ROW('Water Data'!G27)))</f>
        <v/>
      </c>
      <c r="CC33" s="305" t="str">
        <f ca="true">+IF(OFFSET('Water Data'!$G$28,0,10*ROW('Water Data'!G27))="","",OFFSET('Water Data'!$G$28,0,10*ROW('Water Data'!G27)))</f>
        <v/>
      </c>
      <c r="CD33" s="305" t="str">
        <f ca="true">+IF(OFFSET('Water Data'!$G$29,0,10*ROW('Water Data'!G27))="","",OFFSET('Water Data'!$G$29,0,10*ROW('Water Data'!G27)))</f>
        <v/>
      </c>
      <c r="CE33" s="305" t="str">
        <f ca="true">+IF(OFFSET('Water Data'!$H$27,0,10*ROW('Water Data'!H27))="","",OFFSET('Water Data'!$H$27,0,10*ROW('Water Data'!H27)))</f>
        <v/>
      </c>
      <c r="CF33" s="305" t="str">
        <f ca="true">+IF(OFFSET('Water Data'!$H$28,0,10*ROW('Water Data'!H27))="","",OFFSET('Water Data'!$H$28,0,10*ROW('Water Data'!H27)))</f>
        <v/>
      </c>
      <c r="CG33" s="305" t="str">
        <f ca="true">+IF(OFFSET('Water Data'!$H$29,0,10*ROW('Water Data'!H27))="","",OFFSET('Water Data'!$H$29,0,10*ROW('Water Data'!H27)))</f>
        <v/>
      </c>
      <c r="CH33" s="305" t="str">
        <f ca="true">+IF(OFFSET('Water Data'!$I$27,0,10*ROW('Water Data'!I27))="","",OFFSET('Water Data'!$I$27,0,10*ROW('Water Data'!I27)))</f>
        <v/>
      </c>
      <c r="CI33" s="305" t="str">
        <f ca="true">+IF(OFFSET('Water Data'!$I$28,0,10*ROW('Water Data'!I27))="","",OFFSET('Water Data'!$I$28,0,10*ROW('Water Data'!I27)))</f>
        <v/>
      </c>
      <c r="CJ33" s="305" t="str">
        <f ca="true">+IF(OFFSET('Water Data'!$I$29,0,10*ROW('Water Data'!I27))="","",OFFSET('Water Data'!$I$29,0,10*ROW('Water Data'!I27)))</f>
        <v/>
      </c>
      <c r="CK33" s="305" t="str">
        <f ca="true">+IF(OFFSET('Sanitation Data'!$D$28,0,10*ROW('Sanitation Data'!D27))="","",OFFSET('Sanitation Data'!$D$28,0,10*ROW('Sanitation Data'!D27)))</f>
        <v/>
      </c>
      <c r="CL33" s="305" t="str">
        <f ca="true">+IF(OFFSET('Sanitation Data'!$D$29,0,10*ROW('Sanitation Data'!D27))="","",OFFSET('Sanitation Data'!$D$29,0,10*ROW('Sanitation Data'!D27)))</f>
        <v/>
      </c>
      <c r="CM33" s="305" t="str">
        <f ca="true">+IF(OFFSET('Sanitation Data'!$D$30,0,10*ROW('Sanitation Data'!D27))="","",OFFSET('Sanitation Data'!$D$30,0,10*ROW('Sanitation Data'!D27)))</f>
        <v/>
      </c>
      <c r="CN33" s="305" t="str">
        <f ca="true">+IF(OFFSET('Sanitation Data'!$D$31,0,10*ROW('Sanitation Data'!D27))="","",OFFSET('Sanitation Data'!$D$31,0,10*ROW('Sanitation Data'!D27)))</f>
        <v/>
      </c>
      <c r="CO33" s="305" t="str">
        <f ca="true">+IF(OFFSET('Sanitation Data'!$D$32,0,10*ROW('Sanitation Data'!D27))="","",OFFSET('Sanitation Data'!$D$32,0,10*ROW('Sanitation Data'!D27)))</f>
        <v/>
      </c>
      <c r="CP33" s="305" t="str">
        <f ca="true">+IF(OFFSET('Sanitation Data'!$E$28,0,10*ROW('Sanitation Data'!E27))="","",OFFSET('Sanitation Data'!$E$28,0,10*ROW('Sanitation Data'!E27)))</f>
        <v/>
      </c>
      <c r="CQ33" s="305" t="str">
        <f ca="true">+IF(OFFSET('Sanitation Data'!$E$29,0,10*ROW('Sanitation Data'!E27))="","",OFFSET('Sanitation Data'!$E$29,0,10*ROW('Sanitation Data'!E27)))</f>
        <v/>
      </c>
      <c r="CR33" s="305" t="str">
        <f ca="true">+IF(OFFSET('Sanitation Data'!$E$30,0,10*ROW('Sanitation Data'!E27))="","",OFFSET('Sanitation Data'!$E$30,0,10*ROW('Sanitation Data'!E27)))</f>
        <v/>
      </c>
      <c r="CS33" s="305" t="str">
        <f ca="true">+IF(OFFSET('Sanitation Data'!$E$31,0,10*ROW('Sanitation Data'!E27))="","",OFFSET('Sanitation Data'!$E$31,0,10*ROW('Sanitation Data'!E27)))</f>
        <v/>
      </c>
      <c r="CT33" s="305" t="str">
        <f ca="true">+IF(OFFSET('Sanitation Data'!$E$32,0,10*ROW('Sanitation Data'!E27))="","",OFFSET('Sanitation Data'!$E$32,0,10*ROW('Sanitation Data'!E27)))</f>
        <v/>
      </c>
      <c r="CU33" s="305" t="str">
        <f ca="true">+IF(OFFSET('Sanitation Data'!$F$28,0,10*ROW('Sanitation Data'!F27))="","",OFFSET('Sanitation Data'!$F$28,0,10*ROW('Sanitation Data'!F27)))</f>
        <v/>
      </c>
      <c r="CV33" s="305" t="str">
        <f ca="true">+IF(OFFSET('Sanitation Data'!$F$29,0,10*ROW('Sanitation Data'!F27))="","",OFFSET('Sanitation Data'!$F$29,0,10*ROW('Sanitation Data'!F27)))</f>
        <v/>
      </c>
      <c r="CW33" s="305" t="str">
        <f ca="true">+IF(OFFSET('Sanitation Data'!$F$30,0,10*ROW('Sanitation Data'!F27))="","",OFFSET('Sanitation Data'!$F$30,0,10*ROW('Sanitation Data'!F27)))</f>
        <v/>
      </c>
      <c r="CX33" s="305" t="str">
        <f ca="true">+IF(OFFSET('Sanitation Data'!$F$31,0,10*ROW('Sanitation Data'!F27))="","",OFFSET('Sanitation Data'!$F$31,0,10*ROW('Sanitation Data'!F27)))</f>
        <v/>
      </c>
      <c r="CY33" s="305" t="str">
        <f ca="true">+IF(OFFSET('Sanitation Data'!$F$32,0,10*ROW('Sanitation Data'!F27))="","",OFFSET('Sanitation Data'!$F$32,0,10*ROW('Sanitation Data'!F27)))</f>
        <v/>
      </c>
      <c r="CZ33" s="305" t="str">
        <f ca="true">+IF(OFFSET('Sanitation Data'!$G$28,0,10*ROW('Sanitation Data'!G27))="","",OFFSET('Sanitation Data'!$G$28,0,10*ROW('Sanitation Data'!G27)))</f>
        <v/>
      </c>
      <c r="DA33" s="305" t="str">
        <f ca="true">+IF(OFFSET('Sanitation Data'!$G$29,0,10*ROW('Sanitation Data'!G27))="","",OFFSET('Sanitation Data'!$G$29,0,10*ROW('Sanitation Data'!G27)))</f>
        <v/>
      </c>
      <c r="DB33" s="305" t="str">
        <f ca="true">+IF(OFFSET('Sanitation Data'!$G$30,0,10*ROW('Sanitation Data'!G27))="","",OFFSET('Sanitation Data'!$G$30,0,10*ROW('Sanitation Data'!G27)))</f>
        <v/>
      </c>
      <c r="DC33" s="305" t="str">
        <f ca="true">+IF(OFFSET('Sanitation Data'!$G$31,0,10*ROW('Sanitation Data'!G27))="","",OFFSET('Sanitation Data'!$G$31,0,10*ROW('Sanitation Data'!G27)))</f>
        <v/>
      </c>
      <c r="DD33" s="305" t="str">
        <f ca="true">+IF(OFFSET('Sanitation Data'!$G$32,0,10*ROW('Sanitation Data'!G27))="","",OFFSET('Sanitation Data'!$G$32,0,10*ROW('Sanitation Data'!G27)))</f>
        <v/>
      </c>
      <c r="DE33" s="305" t="str">
        <f ca="true">+IF(OFFSET('Sanitation Data'!$H$28,0,10*ROW('Sanitation Data'!H27))="","",OFFSET('Sanitation Data'!$H$28,0,10*ROW('Sanitation Data'!H27)))</f>
        <v/>
      </c>
      <c r="DF33" s="305" t="str">
        <f ca="true">+IF(OFFSET('Sanitation Data'!$H$29,0,10*ROW('Sanitation Data'!H27))="","",OFFSET('Sanitation Data'!$H$29,0,10*ROW('Sanitation Data'!H27)))</f>
        <v/>
      </c>
      <c r="DG33" s="305" t="str">
        <f ca="true">+IF(OFFSET('Sanitation Data'!$H$30,0,10*ROW('Sanitation Data'!H27))="","",OFFSET('Sanitation Data'!$H$30,0,10*ROW('Sanitation Data'!H27)))</f>
        <v/>
      </c>
      <c r="DH33" s="305" t="str">
        <f ca="true">+IF(OFFSET('Sanitation Data'!$H$31,0,10*ROW('Sanitation Data'!H27))="","",OFFSET('Sanitation Data'!$H$31,0,10*ROW('Sanitation Data'!H27)))</f>
        <v/>
      </c>
      <c r="DI33" s="305" t="str">
        <f ca="true">+IF(OFFSET('Sanitation Data'!$H$32,0,10*ROW('Sanitation Data'!H27))="","",OFFSET('Sanitation Data'!$H$32,0,10*ROW('Sanitation Data'!H27)))</f>
        <v/>
      </c>
      <c r="DJ33" s="305" t="str">
        <f ca="true">+IF(OFFSET('Sanitation Data'!$I$28,0,10*ROW('Sanitation Data'!I27))="","",OFFSET('Sanitation Data'!$I$28,0,10*ROW('Sanitation Data'!I27)))</f>
        <v/>
      </c>
      <c r="DK33" s="305" t="str">
        <f ca="true">+IF(OFFSET('Sanitation Data'!$I$29,0,10*ROW('Sanitation Data'!I27))="","",OFFSET('Sanitation Data'!$I$29,0,10*ROW('Sanitation Data'!I27)))</f>
        <v/>
      </c>
      <c r="DL33" s="305" t="str">
        <f ca="true">+IF(OFFSET('Sanitation Data'!$I$30,0,10*ROW('Sanitation Data'!I27))="","",OFFSET('Sanitation Data'!$I$30,0,10*ROW('Sanitation Data'!I27)))</f>
        <v/>
      </c>
      <c r="DM33" s="305" t="str">
        <f ca="true">+IF(OFFSET('Sanitation Data'!$I$31,0,10*ROW('Sanitation Data'!I27))="","",OFFSET('Sanitation Data'!$I$31,0,10*ROW('Sanitation Data'!I27)))</f>
        <v/>
      </c>
      <c r="DN33" s="305" t="str">
        <f ca="true">+IF(OFFSET('Sanitation Data'!$I$32,0,10*ROW('Sanitation Data'!I27))="","",OFFSET('Sanitation Data'!$I$32,0,10*ROW('Sanitation Data'!I27)))</f>
        <v/>
      </c>
      <c r="DO33" s="305" t="str">
        <f ca="true">+IF(OFFSET('Hygiene Data'!$D$11,0,10*ROW('Hygiene Data'!D27))="","",OFFSET('Hygiene Data'!$D$11,0,10*ROW('Hygiene Data'!D27)))</f>
        <v/>
      </c>
      <c r="DP33" s="305" t="str">
        <f ca="true">+IF(OFFSET('Hygiene Data'!$D$12,0,10*ROW('Hygiene Data'!D27))="","",OFFSET('Hygiene Data'!$D$12,0,10*ROW('Hygiene Data'!D27)))</f>
        <v/>
      </c>
      <c r="DQ33" s="305" t="str">
        <f ca="true">+IF(OFFSET('Hygiene Data'!$D$13,0,10*ROW('Hygiene Data'!D27))="","",OFFSET('Hygiene Data'!$D$13,0,10*ROW('Hygiene Data'!D27)))</f>
        <v/>
      </c>
      <c r="DR33" s="305" t="str">
        <f ca="true">+IF(OFFSET('Hygiene Data'!$E$11,0,10*ROW('Hygiene Data'!E27))="","",OFFSET('Hygiene Data'!$E$11,0,10*ROW('Hygiene Data'!E27)))</f>
        <v/>
      </c>
      <c r="DS33" s="305" t="str">
        <f ca="true">+IF(OFFSET('Hygiene Data'!$E$12,0,10*ROW('Hygiene Data'!E27))="","",OFFSET('Hygiene Data'!$E$12,0,10*ROW('Hygiene Data'!E27)))</f>
        <v/>
      </c>
      <c r="DT33" s="305" t="str">
        <f ca="true">+IF(OFFSET('Hygiene Data'!$E$13,0,10*ROW('Hygiene Data'!E27))="","",OFFSET('Hygiene Data'!$E$13,0,10*ROW('Hygiene Data'!E27)))</f>
        <v/>
      </c>
      <c r="DU33" s="305" t="str">
        <f ca="true">+IF(OFFSET('Hygiene Data'!$F$11,0,10*ROW('Hygiene Data'!F27))="","",OFFSET('Hygiene Data'!$F$11,0,10*ROW('Hygiene Data'!F27)))</f>
        <v/>
      </c>
      <c r="DV33" s="305" t="str">
        <f ca="true">+IF(OFFSET('Hygiene Data'!$F$12,0,10*ROW('Hygiene Data'!F27))="","",OFFSET('Hygiene Data'!$F$12,0,10*ROW('Hygiene Data'!F27)))</f>
        <v/>
      </c>
      <c r="DW33" s="305" t="str">
        <f ca="true">+IF(OFFSET('Hygiene Data'!$F$13,0,10*ROW('Hygiene Data'!F27))="","",OFFSET('Hygiene Data'!$F$13,0,10*ROW('Hygiene Data'!F27)))</f>
        <v/>
      </c>
      <c r="DX33" s="305" t="str">
        <f ca="true">+IF(OFFSET('Hygiene Data'!$G$11,0,10*ROW('Hygiene Data'!G27))="","",OFFSET('Hygiene Data'!$G$11,0,10*ROW('Hygiene Data'!G27)))</f>
        <v/>
      </c>
      <c r="DY33" s="305" t="str">
        <f ca="true">+IF(OFFSET('Hygiene Data'!$G$12,0,10*ROW('Hygiene Data'!G27))="","",OFFSET('Hygiene Data'!$G$12,0,10*ROW('Hygiene Data'!G27)))</f>
        <v/>
      </c>
      <c r="DZ33" s="305" t="str">
        <f ca="true">+IF(OFFSET('Hygiene Data'!$G$13,0,10*ROW('Hygiene Data'!G27))="","",OFFSET('Hygiene Data'!$G$13,0,10*ROW('Hygiene Data'!G27)))</f>
        <v/>
      </c>
      <c r="EA33" s="305" t="str">
        <f ca="true">+IF(OFFSET('Hygiene Data'!$H$11,0,10*ROW('Hygiene Data'!H27))="","",OFFSET('Hygiene Data'!$H$11,0,10*ROW('Hygiene Data'!H27)))</f>
        <v/>
      </c>
      <c r="EB33" s="305" t="str">
        <f ca="true">+IF(OFFSET('Hygiene Data'!$H$12,0,10*ROW('Hygiene Data'!H27))="","",OFFSET('Hygiene Data'!$H$12,0,10*ROW('Hygiene Data'!H27)))</f>
        <v/>
      </c>
      <c r="EC33" s="305" t="str">
        <f ca="true">+IF(OFFSET('Hygiene Data'!$H$13,0,10*ROW('Hygiene Data'!H27))="","",OFFSET('Hygiene Data'!$H$13,0,10*ROW('Hygiene Data'!H27)))</f>
        <v/>
      </c>
      <c r="ED33" s="305" t="str">
        <f ca="true">+IF(OFFSET('Hygiene Data'!$I$11,0,10*ROW('Hygiene Data'!I27))="","",OFFSET('Hygiene Data'!$I$11,0,10*ROW('Hygiene Data'!I27)))</f>
        <v/>
      </c>
      <c r="EE33" s="305" t="str">
        <f ca="true">+IF(OFFSET('Hygiene Data'!$I$12,0,10*ROW('Hygiene Data'!I27))="","",OFFSET('Hygiene Data'!$I$12,0,10*ROW('Hygiene Data'!I27)))</f>
        <v/>
      </c>
      <c r="EF33" s="305"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61" t="str">
        <f t="shared" ca="true" si="0"/>
        <v/>
      </c>
      <c r="D34" s="99"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9"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9"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9"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9"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9"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9"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9"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9"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9"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9"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9"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9"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9"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9"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9"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9"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9"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100"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100"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100"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100"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100"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100"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100"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100"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100"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100"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100"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100"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100"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100"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100"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100"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100"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100"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100"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100"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100"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100"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100"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100"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100"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100"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100"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100"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100"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100"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1"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1"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1"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1"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1"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1"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1"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1"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1"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1"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1"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1"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1"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1"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1"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1"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1"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1"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5"/>
      <c r="BS34" s="305" t="str">
        <f ca="true">+IF(OFFSET('Water Data'!$D$27,0,10*ROW('Water Data'!D28))="","",OFFSET('Water Data'!$D$27,0,10*ROW('Water Data'!D28)))</f>
        <v/>
      </c>
      <c r="BT34" s="305" t="str">
        <f ca="true">+IF(OFFSET('Water Data'!$D$28,0,10*ROW('Water Data'!D28))="","",OFFSET('Water Data'!$D$28,0,10*ROW('Water Data'!D28)))</f>
        <v/>
      </c>
      <c r="BU34" s="305" t="str">
        <f ca="true">+IF(OFFSET('Water Data'!$D$29,0,10*ROW('Water Data'!D28))="","",OFFSET('Water Data'!$D$29,0,10*ROW('Water Data'!D28)))</f>
        <v/>
      </c>
      <c r="BV34" s="305" t="str">
        <f ca="true">+IF(OFFSET('Water Data'!$E$27,0,10*ROW('Water Data'!E28))="","",OFFSET('Water Data'!$E$27,0,10*ROW('Water Data'!E28)))</f>
        <v/>
      </c>
      <c r="BW34" s="305" t="str">
        <f ca="true">+IF(OFFSET('Water Data'!$E$28,0,10*ROW('Water Data'!E28))="","",OFFSET('Water Data'!$E$28,0,10*ROW('Water Data'!E28)))</f>
        <v/>
      </c>
      <c r="BX34" s="305" t="str">
        <f ca="true">+IF(OFFSET('Water Data'!$E$29,0,10*ROW('Water Data'!E28))="","",OFFSET('Water Data'!$E$29,0,10*ROW('Water Data'!E28)))</f>
        <v/>
      </c>
      <c r="BY34" s="305" t="str">
        <f ca="true">+IF(OFFSET('Water Data'!$F$27,0,10*ROW('Water Data'!F28))="","",OFFSET('Water Data'!$F$27,0,10*ROW('Water Data'!F28)))</f>
        <v/>
      </c>
      <c r="BZ34" s="305" t="str">
        <f ca="true">+IF(OFFSET('Water Data'!$F$28,0,10*ROW('Water Data'!F28))="","",OFFSET('Water Data'!$F$28,0,10*ROW('Water Data'!F28)))</f>
        <v/>
      </c>
      <c r="CA34" s="305" t="str">
        <f ca="true">+IF(OFFSET('Water Data'!$F$29,0,10*ROW('Water Data'!F28))="","",OFFSET('Water Data'!$F$29,0,10*ROW('Water Data'!F28)))</f>
        <v/>
      </c>
      <c r="CB34" s="305" t="str">
        <f ca="true">+IF(OFFSET('Water Data'!$G$27,0,10*ROW('Water Data'!G28))="","",OFFSET('Water Data'!$G$27,0,10*ROW('Water Data'!G28)))</f>
        <v/>
      </c>
      <c r="CC34" s="305" t="str">
        <f ca="true">+IF(OFFSET('Water Data'!$G$28,0,10*ROW('Water Data'!G28))="","",OFFSET('Water Data'!$G$28,0,10*ROW('Water Data'!G28)))</f>
        <v/>
      </c>
      <c r="CD34" s="305" t="str">
        <f ca="true">+IF(OFFSET('Water Data'!$G$29,0,10*ROW('Water Data'!G28))="","",OFFSET('Water Data'!$G$29,0,10*ROW('Water Data'!G28)))</f>
        <v/>
      </c>
      <c r="CE34" s="305" t="str">
        <f ca="true">+IF(OFFSET('Water Data'!$H$27,0,10*ROW('Water Data'!H28))="","",OFFSET('Water Data'!$H$27,0,10*ROW('Water Data'!H28)))</f>
        <v/>
      </c>
      <c r="CF34" s="305" t="str">
        <f ca="true">+IF(OFFSET('Water Data'!$H$28,0,10*ROW('Water Data'!H28))="","",OFFSET('Water Data'!$H$28,0,10*ROW('Water Data'!H28)))</f>
        <v/>
      </c>
      <c r="CG34" s="305" t="str">
        <f ca="true">+IF(OFFSET('Water Data'!$H$29,0,10*ROW('Water Data'!H28))="","",OFFSET('Water Data'!$H$29,0,10*ROW('Water Data'!H28)))</f>
        <v/>
      </c>
      <c r="CH34" s="305" t="str">
        <f ca="true">+IF(OFFSET('Water Data'!$I$27,0,10*ROW('Water Data'!I28))="","",OFFSET('Water Data'!$I$27,0,10*ROW('Water Data'!I28)))</f>
        <v/>
      </c>
      <c r="CI34" s="305" t="str">
        <f ca="true">+IF(OFFSET('Water Data'!$I$28,0,10*ROW('Water Data'!I28))="","",OFFSET('Water Data'!$I$28,0,10*ROW('Water Data'!I28)))</f>
        <v/>
      </c>
      <c r="CJ34" s="305" t="str">
        <f ca="true">+IF(OFFSET('Water Data'!$I$29,0,10*ROW('Water Data'!I28))="","",OFFSET('Water Data'!$I$29,0,10*ROW('Water Data'!I28)))</f>
        <v/>
      </c>
      <c r="CK34" s="305" t="str">
        <f ca="true">+IF(OFFSET('Sanitation Data'!$D$28,0,10*ROW('Sanitation Data'!D28))="","",OFFSET('Sanitation Data'!$D$28,0,10*ROW('Sanitation Data'!D28)))</f>
        <v/>
      </c>
      <c r="CL34" s="305" t="str">
        <f ca="true">+IF(OFFSET('Sanitation Data'!$D$29,0,10*ROW('Sanitation Data'!D28))="","",OFFSET('Sanitation Data'!$D$29,0,10*ROW('Sanitation Data'!D28)))</f>
        <v/>
      </c>
      <c r="CM34" s="305" t="str">
        <f ca="true">+IF(OFFSET('Sanitation Data'!$D$30,0,10*ROW('Sanitation Data'!D28))="","",OFFSET('Sanitation Data'!$D$30,0,10*ROW('Sanitation Data'!D28)))</f>
        <v/>
      </c>
      <c r="CN34" s="305" t="str">
        <f ca="true">+IF(OFFSET('Sanitation Data'!$D$31,0,10*ROW('Sanitation Data'!D28))="","",OFFSET('Sanitation Data'!$D$31,0,10*ROW('Sanitation Data'!D28)))</f>
        <v/>
      </c>
      <c r="CO34" s="305" t="str">
        <f ca="true">+IF(OFFSET('Sanitation Data'!$D$32,0,10*ROW('Sanitation Data'!D28))="","",OFFSET('Sanitation Data'!$D$32,0,10*ROW('Sanitation Data'!D28)))</f>
        <v/>
      </c>
      <c r="CP34" s="305" t="str">
        <f ca="true">+IF(OFFSET('Sanitation Data'!$E$28,0,10*ROW('Sanitation Data'!E28))="","",OFFSET('Sanitation Data'!$E$28,0,10*ROW('Sanitation Data'!E28)))</f>
        <v/>
      </c>
      <c r="CQ34" s="305" t="str">
        <f ca="true">+IF(OFFSET('Sanitation Data'!$E$29,0,10*ROW('Sanitation Data'!E28))="","",OFFSET('Sanitation Data'!$E$29,0,10*ROW('Sanitation Data'!E28)))</f>
        <v/>
      </c>
      <c r="CR34" s="305" t="str">
        <f ca="true">+IF(OFFSET('Sanitation Data'!$E$30,0,10*ROW('Sanitation Data'!E28))="","",OFFSET('Sanitation Data'!$E$30,0,10*ROW('Sanitation Data'!E28)))</f>
        <v/>
      </c>
      <c r="CS34" s="305" t="str">
        <f ca="true">+IF(OFFSET('Sanitation Data'!$E$31,0,10*ROW('Sanitation Data'!E28))="","",OFFSET('Sanitation Data'!$E$31,0,10*ROW('Sanitation Data'!E28)))</f>
        <v/>
      </c>
      <c r="CT34" s="305" t="str">
        <f ca="true">+IF(OFFSET('Sanitation Data'!$E$32,0,10*ROW('Sanitation Data'!E28))="","",OFFSET('Sanitation Data'!$E$32,0,10*ROW('Sanitation Data'!E28)))</f>
        <v/>
      </c>
      <c r="CU34" s="305" t="str">
        <f ca="true">+IF(OFFSET('Sanitation Data'!$F$28,0,10*ROW('Sanitation Data'!F28))="","",OFFSET('Sanitation Data'!$F$28,0,10*ROW('Sanitation Data'!F28)))</f>
        <v/>
      </c>
      <c r="CV34" s="305" t="str">
        <f ca="true">+IF(OFFSET('Sanitation Data'!$F$29,0,10*ROW('Sanitation Data'!F28))="","",OFFSET('Sanitation Data'!$F$29,0,10*ROW('Sanitation Data'!F28)))</f>
        <v/>
      </c>
      <c r="CW34" s="305" t="str">
        <f ca="true">+IF(OFFSET('Sanitation Data'!$F$30,0,10*ROW('Sanitation Data'!F28))="","",OFFSET('Sanitation Data'!$F$30,0,10*ROW('Sanitation Data'!F28)))</f>
        <v/>
      </c>
      <c r="CX34" s="305" t="str">
        <f ca="true">+IF(OFFSET('Sanitation Data'!$F$31,0,10*ROW('Sanitation Data'!F28))="","",OFFSET('Sanitation Data'!$F$31,0,10*ROW('Sanitation Data'!F28)))</f>
        <v/>
      </c>
      <c r="CY34" s="305" t="str">
        <f ca="true">+IF(OFFSET('Sanitation Data'!$F$32,0,10*ROW('Sanitation Data'!F28))="","",OFFSET('Sanitation Data'!$F$32,0,10*ROW('Sanitation Data'!F28)))</f>
        <v/>
      </c>
      <c r="CZ34" s="305" t="str">
        <f ca="true">+IF(OFFSET('Sanitation Data'!$G$28,0,10*ROW('Sanitation Data'!G28))="","",OFFSET('Sanitation Data'!$G$28,0,10*ROW('Sanitation Data'!G28)))</f>
        <v/>
      </c>
      <c r="DA34" s="305" t="str">
        <f ca="true">+IF(OFFSET('Sanitation Data'!$G$29,0,10*ROW('Sanitation Data'!G28))="","",OFFSET('Sanitation Data'!$G$29,0,10*ROW('Sanitation Data'!G28)))</f>
        <v/>
      </c>
      <c r="DB34" s="305" t="str">
        <f ca="true">+IF(OFFSET('Sanitation Data'!$G$30,0,10*ROW('Sanitation Data'!G28))="","",OFFSET('Sanitation Data'!$G$30,0,10*ROW('Sanitation Data'!G28)))</f>
        <v/>
      </c>
      <c r="DC34" s="305" t="str">
        <f ca="true">+IF(OFFSET('Sanitation Data'!$G$31,0,10*ROW('Sanitation Data'!G28))="","",OFFSET('Sanitation Data'!$G$31,0,10*ROW('Sanitation Data'!G28)))</f>
        <v/>
      </c>
      <c r="DD34" s="305" t="str">
        <f ca="true">+IF(OFFSET('Sanitation Data'!$G$32,0,10*ROW('Sanitation Data'!G28))="","",OFFSET('Sanitation Data'!$G$32,0,10*ROW('Sanitation Data'!G28)))</f>
        <v/>
      </c>
      <c r="DE34" s="305" t="str">
        <f ca="true">+IF(OFFSET('Sanitation Data'!$H$28,0,10*ROW('Sanitation Data'!H28))="","",OFFSET('Sanitation Data'!$H$28,0,10*ROW('Sanitation Data'!H28)))</f>
        <v/>
      </c>
      <c r="DF34" s="305" t="str">
        <f ca="true">+IF(OFFSET('Sanitation Data'!$H$29,0,10*ROW('Sanitation Data'!H28))="","",OFFSET('Sanitation Data'!$H$29,0,10*ROW('Sanitation Data'!H28)))</f>
        <v/>
      </c>
      <c r="DG34" s="305" t="str">
        <f ca="true">+IF(OFFSET('Sanitation Data'!$H$30,0,10*ROW('Sanitation Data'!H28))="","",OFFSET('Sanitation Data'!$H$30,0,10*ROW('Sanitation Data'!H28)))</f>
        <v/>
      </c>
      <c r="DH34" s="305" t="str">
        <f ca="true">+IF(OFFSET('Sanitation Data'!$H$31,0,10*ROW('Sanitation Data'!H28))="","",OFFSET('Sanitation Data'!$H$31,0,10*ROW('Sanitation Data'!H28)))</f>
        <v/>
      </c>
      <c r="DI34" s="305" t="str">
        <f ca="true">+IF(OFFSET('Sanitation Data'!$H$32,0,10*ROW('Sanitation Data'!H28))="","",OFFSET('Sanitation Data'!$H$32,0,10*ROW('Sanitation Data'!H28)))</f>
        <v/>
      </c>
      <c r="DJ34" s="305" t="str">
        <f ca="true">+IF(OFFSET('Sanitation Data'!$I$28,0,10*ROW('Sanitation Data'!I28))="","",OFFSET('Sanitation Data'!$I$28,0,10*ROW('Sanitation Data'!I28)))</f>
        <v/>
      </c>
      <c r="DK34" s="305" t="str">
        <f ca="true">+IF(OFFSET('Sanitation Data'!$I$29,0,10*ROW('Sanitation Data'!I28))="","",OFFSET('Sanitation Data'!$I$29,0,10*ROW('Sanitation Data'!I28)))</f>
        <v/>
      </c>
      <c r="DL34" s="305" t="str">
        <f ca="true">+IF(OFFSET('Sanitation Data'!$I$30,0,10*ROW('Sanitation Data'!I28))="","",OFFSET('Sanitation Data'!$I$30,0,10*ROW('Sanitation Data'!I28)))</f>
        <v/>
      </c>
      <c r="DM34" s="305" t="str">
        <f ca="true">+IF(OFFSET('Sanitation Data'!$I$31,0,10*ROW('Sanitation Data'!I28))="","",OFFSET('Sanitation Data'!$I$31,0,10*ROW('Sanitation Data'!I28)))</f>
        <v/>
      </c>
      <c r="DN34" s="305" t="str">
        <f ca="true">+IF(OFFSET('Sanitation Data'!$I$32,0,10*ROW('Sanitation Data'!I28))="","",OFFSET('Sanitation Data'!$I$32,0,10*ROW('Sanitation Data'!I28)))</f>
        <v/>
      </c>
      <c r="DO34" s="305" t="str">
        <f ca="true">+IF(OFFSET('Hygiene Data'!$D$11,0,10*ROW('Hygiene Data'!D28))="","",OFFSET('Hygiene Data'!$D$11,0,10*ROW('Hygiene Data'!D28)))</f>
        <v/>
      </c>
      <c r="DP34" s="305" t="str">
        <f ca="true">+IF(OFFSET('Hygiene Data'!$D$12,0,10*ROW('Hygiene Data'!D28))="","",OFFSET('Hygiene Data'!$D$12,0,10*ROW('Hygiene Data'!D28)))</f>
        <v/>
      </c>
      <c r="DQ34" s="305" t="str">
        <f ca="true">+IF(OFFSET('Hygiene Data'!$D$13,0,10*ROW('Hygiene Data'!D28))="","",OFFSET('Hygiene Data'!$D$13,0,10*ROW('Hygiene Data'!D28)))</f>
        <v/>
      </c>
      <c r="DR34" s="305" t="str">
        <f ca="true">+IF(OFFSET('Hygiene Data'!$E$11,0,10*ROW('Hygiene Data'!E28))="","",OFFSET('Hygiene Data'!$E$11,0,10*ROW('Hygiene Data'!E28)))</f>
        <v/>
      </c>
      <c r="DS34" s="305" t="str">
        <f ca="true">+IF(OFFSET('Hygiene Data'!$E$12,0,10*ROW('Hygiene Data'!E28))="","",OFFSET('Hygiene Data'!$E$12,0,10*ROW('Hygiene Data'!E28)))</f>
        <v/>
      </c>
      <c r="DT34" s="305" t="str">
        <f ca="true">+IF(OFFSET('Hygiene Data'!$E$13,0,10*ROW('Hygiene Data'!E28))="","",OFFSET('Hygiene Data'!$E$13,0,10*ROW('Hygiene Data'!E28)))</f>
        <v/>
      </c>
      <c r="DU34" s="305" t="str">
        <f ca="true">+IF(OFFSET('Hygiene Data'!$F$11,0,10*ROW('Hygiene Data'!F28))="","",OFFSET('Hygiene Data'!$F$11,0,10*ROW('Hygiene Data'!F28)))</f>
        <v/>
      </c>
      <c r="DV34" s="305" t="str">
        <f ca="true">+IF(OFFSET('Hygiene Data'!$F$12,0,10*ROW('Hygiene Data'!F28))="","",OFFSET('Hygiene Data'!$F$12,0,10*ROW('Hygiene Data'!F28)))</f>
        <v/>
      </c>
      <c r="DW34" s="305" t="str">
        <f ca="true">+IF(OFFSET('Hygiene Data'!$F$13,0,10*ROW('Hygiene Data'!F28))="","",OFFSET('Hygiene Data'!$F$13,0,10*ROW('Hygiene Data'!F28)))</f>
        <v/>
      </c>
      <c r="DX34" s="305" t="str">
        <f ca="true">+IF(OFFSET('Hygiene Data'!$G$11,0,10*ROW('Hygiene Data'!G28))="","",OFFSET('Hygiene Data'!$G$11,0,10*ROW('Hygiene Data'!G28)))</f>
        <v/>
      </c>
      <c r="DY34" s="305" t="str">
        <f ca="true">+IF(OFFSET('Hygiene Data'!$G$12,0,10*ROW('Hygiene Data'!G28))="","",OFFSET('Hygiene Data'!$G$12,0,10*ROW('Hygiene Data'!G28)))</f>
        <v/>
      </c>
      <c r="DZ34" s="305" t="str">
        <f ca="true">+IF(OFFSET('Hygiene Data'!$G$13,0,10*ROW('Hygiene Data'!G28))="","",OFFSET('Hygiene Data'!$G$13,0,10*ROW('Hygiene Data'!G28)))</f>
        <v/>
      </c>
      <c r="EA34" s="305" t="str">
        <f ca="true">+IF(OFFSET('Hygiene Data'!$H$11,0,10*ROW('Hygiene Data'!H28))="","",OFFSET('Hygiene Data'!$H$11,0,10*ROW('Hygiene Data'!H28)))</f>
        <v/>
      </c>
      <c r="EB34" s="305" t="str">
        <f ca="true">+IF(OFFSET('Hygiene Data'!$H$12,0,10*ROW('Hygiene Data'!H28))="","",OFFSET('Hygiene Data'!$H$12,0,10*ROW('Hygiene Data'!H28)))</f>
        <v/>
      </c>
      <c r="EC34" s="305" t="str">
        <f ca="true">+IF(OFFSET('Hygiene Data'!$H$13,0,10*ROW('Hygiene Data'!H28))="","",OFFSET('Hygiene Data'!$H$13,0,10*ROW('Hygiene Data'!H28)))</f>
        <v/>
      </c>
      <c r="ED34" s="305" t="str">
        <f ca="true">+IF(OFFSET('Hygiene Data'!$I$11,0,10*ROW('Hygiene Data'!I28))="","",OFFSET('Hygiene Data'!$I$11,0,10*ROW('Hygiene Data'!I28)))</f>
        <v/>
      </c>
      <c r="EE34" s="305" t="str">
        <f ca="true">+IF(OFFSET('Hygiene Data'!$I$12,0,10*ROW('Hygiene Data'!I28))="","",OFFSET('Hygiene Data'!$I$12,0,10*ROW('Hygiene Data'!I28)))</f>
        <v/>
      </c>
      <c r="EF34" s="305"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61" t="str">
        <f t="shared" ca="true" si="0"/>
        <v/>
      </c>
      <c r="D35" s="99"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9"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9"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9"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9"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9"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9"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9"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9"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9"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9"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9"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9"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9"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9"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9"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9"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9"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100"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100"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100"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100"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100"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100"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100"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100"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100"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100"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100"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100"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100"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100"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100"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100"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100"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100"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100"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100"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100"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100"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100"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100"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100"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100"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100"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100"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100"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100"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1"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1"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1"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1"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1"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1"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1"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1"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1"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1"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1"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1"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1"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1"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1"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1"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1"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1"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5"/>
      <c r="BS35" s="305" t="str">
        <f ca="true">+IF(OFFSET('Water Data'!$D$27,0,10*ROW('Water Data'!D29))="","",OFFSET('Water Data'!$D$27,0,10*ROW('Water Data'!D29)))</f>
        <v/>
      </c>
      <c r="BT35" s="305" t="str">
        <f ca="true">+IF(OFFSET('Water Data'!$D$28,0,10*ROW('Water Data'!D29))="","",OFFSET('Water Data'!$D$28,0,10*ROW('Water Data'!D29)))</f>
        <v/>
      </c>
      <c r="BU35" s="305" t="str">
        <f ca="true">+IF(OFFSET('Water Data'!$D$29,0,10*ROW('Water Data'!D29))="","",OFFSET('Water Data'!$D$29,0,10*ROW('Water Data'!D29)))</f>
        <v/>
      </c>
      <c r="BV35" s="305" t="str">
        <f ca="true">+IF(OFFSET('Water Data'!$E$27,0,10*ROW('Water Data'!E29))="","",OFFSET('Water Data'!$E$27,0,10*ROW('Water Data'!E29)))</f>
        <v/>
      </c>
      <c r="BW35" s="305" t="str">
        <f ca="true">+IF(OFFSET('Water Data'!$E$28,0,10*ROW('Water Data'!E29))="","",OFFSET('Water Data'!$E$28,0,10*ROW('Water Data'!E29)))</f>
        <v/>
      </c>
      <c r="BX35" s="305" t="str">
        <f ca="true">+IF(OFFSET('Water Data'!$E$29,0,10*ROW('Water Data'!E29))="","",OFFSET('Water Data'!$E$29,0,10*ROW('Water Data'!E29)))</f>
        <v/>
      </c>
      <c r="BY35" s="305" t="str">
        <f ca="true">+IF(OFFSET('Water Data'!$F$27,0,10*ROW('Water Data'!F29))="","",OFFSET('Water Data'!$F$27,0,10*ROW('Water Data'!F29)))</f>
        <v/>
      </c>
      <c r="BZ35" s="305" t="str">
        <f ca="true">+IF(OFFSET('Water Data'!$F$28,0,10*ROW('Water Data'!F29))="","",OFFSET('Water Data'!$F$28,0,10*ROW('Water Data'!F29)))</f>
        <v/>
      </c>
      <c r="CA35" s="305" t="str">
        <f ca="true">+IF(OFFSET('Water Data'!$F$29,0,10*ROW('Water Data'!F29))="","",OFFSET('Water Data'!$F$29,0,10*ROW('Water Data'!F29)))</f>
        <v/>
      </c>
      <c r="CB35" s="305" t="str">
        <f ca="true">+IF(OFFSET('Water Data'!$G$27,0,10*ROW('Water Data'!G29))="","",OFFSET('Water Data'!$G$27,0,10*ROW('Water Data'!G29)))</f>
        <v/>
      </c>
      <c r="CC35" s="305" t="str">
        <f ca="true">+IF(OFFSET('Water Data'!$G$28,0,10*ROW('Water Data'!G29))="","",OFFSET('Water Data'!$G$28,0,10*ROW('Water Data'!G29)))</f>
        <v/>
      </c>
      <c r="CD35" s="305" t="str">
        <f ca="true">+IF(OFFSET('Water Data'!$G$29,0,10*ROW('Water Data'!G29))="","",OFFSET('Water Data'!$G$29,0,10*ROW('Water Data'!G29)))</f>
        <v/>
      </c>
      <c r="CE35" s="305" t="str">
        <f ca="true">+IF(OFFSET('Water Data'!$H$27,0,10*ROW('Water Data'!H29))="","",OFFSET('Water Data'!$H$27,0,10*ROW('Water Data'!H29)))</f>
        <v/>
      </c>
      <c r="CF35" s="305" t="str">
        <f ca="true">+IF(OFFSET('Water Data'!$H$28,0,10*ROW('Water Data'!H29))="","",OFFSET('Water Data'!$H$28,0,10*ROW('Water Data'!H29)))</f>
        <v/>
      </c>
      <c r="CG35" s="305" t="str">
        <f ca="true">+IF(OFFSET('Water Data'!$H$29,0,10*ROW('Water Data'!H29))="","",OFFSET('Water Data'!$H$29,0,10*ROW('Water Data'!H29)))</f>
        <v/>
      </c>
      <c r="CH35" s="305" t="str">
        <f ca="true">+IF(OFFSET('Water Data'!$I$27,0,10*ROW('Water Data'!I29))="","",OFFSET('Water Data'!$I$27,0,10*ROW('Water Data'!I29)))</f>
        <v/>
      </c>
      <c r="CI35" s="305" t="str">
        <f ca="true">+IF(OFFSET('Water Data'!$I$28,0,10*ROW('Water Data'!I29))="","",OFFSET('Water Data'!$I$28,0,10*ROW('Water Data'!I29)))</f>
        <v/>
      </c>
      <c r="CJ35" s="305" t="str">
        <f ca="true">+IF(OFFSET('Water Data'!$I$29,0,10*ROW('Water Data'!I29))="","",OFFSET('Water Data'!$I$29,0,10*ROW('Water Data'!I29)))</f>
        <v/>
      </c>
      <c r="CK35" s="305" t="str">
        <f ca="true">+IF(OFFSET('Sanitation Data'!$D$28,0,10*ROW('Sanitation Data'!D29))="","",OFFSET('Sanitation Data'!$D$28,0,10*ROW('Sanitation Data'!D29)))</f>
        <v/>
      </c>
      <c r="CL35" s="305" t="str">
        <f ca="true">+IF(OFFSET('Sanitation Data'!$D$29,0,10*ROW('Sanitation Data'!D29))="","",OFFSET('Sanitation Data'!$D$29,0,10*ROW('Sanitation Data'!D29)))</f>
        <v/>
      </c>
      <c r="CM35" s="305" t="str">
        <f ca="true">+IF(OFFSET('Sanitation Data'!$D$30,0,10*ROW('Sanitation Data'!D29))="","",OFFSET('Sanitation Data'!$D$30,0,10*ROW('Sanitation Data'!D29)))</f>
        <v/>
      </c>
      <c r="CN35" s="305" t="str">
        <f ca="true">+IF(OFFSET('Sanitation Data'!$D$31,0,10*ROW('Sanitation Data'!D29))="","",OFFSET('Sanitation Data'!$D$31,0,10*ROW('Sanitation Data'!D29)))</f>
        <v/>
      </c>
      <c r="CO35" s="305" t="str">
        <f ca="true">+IF(OFFSET('Sanitation Data'!$D$32,0,10*ROW('Sanitation Data'!D29))="","",OFFSET('Sanitation Data'!$D$32,0,10*ROW('Sanitation Data'!D29)))</f>
        <v/>
      </c>
      <c r="CP35" s="305" t="str">
        <f ca="true">+IF(OFFSET('Sanitation Data'!$E$28,0,10*ROW('Sanitation Data'!E29))="","",OFFSET('Sanitation Data'!$E$28,0,10*ROW('Sanitation Data'!E29)))</f>
        <v/>
      </c>
      <c r="CQ35" s="305" t="str">
        <f ca="true">+IF(OFFSET('Sanitation Data'!$E$29,0,10*ROW('Sanitation Data'!E29))="","",OFFSET('Sanitation Data'!$E$29,0,10*ROW('Sanitation Data'!E29)))</f>
        <v/>
      </c>
      <c r="CR35" s="305" t="str">
        <f ca="true">+IF(OFFSET('Sanitation Data'!$E$30,0,10*ROW('Sanitation Data'!E29))="","",OFFSET('Sanitation Data'!$E$30,0,10*ROW('Sanitation Data'!E29)))</f>
        <v/>
      </c>
      <c r="CS35" s="305" t="str">
        <f ca="true">+IF(OFFSET('Sanitation Data'!$E$31,0,10*ROW('Sanitation Data'!E29))="","",OFFSET('Sanitation Data'!$E$31,0,10*ROW('Sanitation Data'!E29)))</f>
        <v/>
      </c>
      <c r="CT35" s="305" t="str">
        <f ca="true">+IF(OFFSET('Sanitation Data'!$E$32,0,10*ROW('Sanitation Data'!E29))="","",OFFSET('Sanitation Data'!$E$32,0,10*ROW('Sanitation Data'!E29)))</f>
        <v/>
      </c>
      <c r="CU35" s="305" t="str">
        <f ca="true">+IF(OFFSET('Sanitation Data'!$F$28,0,10*ROW('Sanitation Data'!F29))="","",OFFSET('Sanitation Data'!$F$28,0,10*ROW('Sanitation Data'!F29)))</f>
        <v/>
      </c>
      <c r="CV35" s="305" t="str">
        <f ca="true">+IF(OFFSET('Sanitation Data'!$F$29,0,10*ROW('Sanitation Data'!F29))="","",OFFSET('Sanitation Data'!$F$29,0,10*ROW('Sanitation Data'!F29)))</f>
        <v/>
      </c>
      <c r="CW35" s="305" t="str">
        <f ca="true">+IF(OFFSET('Sanitation Data'!$F$30,0,10*ROW('Sanitation Data'!F29))="","",OFFSET('Sanitation Data'!$F$30,0,10*ROW('Sanitation Data'!F29)))</f>
        <v/>
      </c>
      <c r="CX35" s="305" t="str">
        <f ca="true">+IF(OFFSET('Sanitation Data'!$F$31,0,10*ROW('Sanitation Data'!F29))="","",OFFSET('Sanitation Data'!$F$31,0,10*ROW('Sanitation Data'!F29)))</f>
        <v/>
      </c>
      <c r="CY35" s="305" t="str">
        <f ca="true">+IF(OFFSET('Sanitation Data'!$F$32,0,10*ROW('Sanitation Data'!F29))="","",OFFSET('Sanitation Data'!$F$32,0,10*ROW('Sanitation Data'!F29)))</f>
        <v/>
      </c>
      <c r="CZ35" s="305" t="str">
        <f ca="true">+IF(OFFSET('Sanitation Data'!$G$28,0,10*ROW('Sanitation Data'!G29))="","",OFFSET('Sanitation Data'!$G$28,0,10*ROW('Sanitation Data'!G29)))</f>
        <v/>
      </c>
      <c r="DA35" s="305" t="str">
        <f ca="true">+IF(OFFSET('Sanitation Data'!$G$29,0,10*ROW('Sanitation Data'!G29))="","",OFFSET('Sanitation Data'!$G$29,0,10*ROW('Sanitation Data'!G29)))</f>
        <v/>
      </c>
      <c r="DB35" s="305" t="str">
        <f ca="true">+IF(OFFSET('Sanitation Data'!$G$30,0,10*ROW('Sanitation Data'!G29))="","",OFFSET('Sanitation Data'!$G$30,0,10*ROW('Sanitation Data'!G29)))</f>
        <v/>
      </c>
      <c r="DC35" s="305" t="str">
        <f ca="true">+IF(OFFSET('Sanitation Data'!$G$31,0,10*ROW('Sanitation Data'!G29))="","",OFFSET('Sanitation Data'!$G$31,0,10*ROW('Sanitation Data'!G29)))</f>
        <v/>
      </c>
      <c r="DD35" s="305" t="str">
        <f ca="true">+IF(OFFSET('Sanitation Data'!$G$32,0,10*ROW('Sanitation Data'!G29))="","",OFFSET('Sanitation Data'!$G$32,0,10*ROW('Sanitation Data'!G29)))</f>
        <v/>
      </c>
      <c r="DE35" s="305" t="str">
        <f ca="true">+IF(OFFSET('Sanitation Data'!$H$28,0,10*ROW('Sanitation Data'!H29))="","",OFFSET('Sanitation Data'!$H$28,0,10*ROW('Sanitation Data'!H29)))</f>
        <v/>
      </c>
      <c r="DF35" s="305" t="str">
        <f ca="true">+IF(OFFSET('Sanitation Data'!$H$29,0,10*ROW('Sanitation Data'!H29))="","",OFFSET('Sanitation Data'!$H$29,0,10*ROW('Sanitation Data'!H29)))</f>
        <v/>
      </c>
      <c r="DG35" s="305" t="str">
        <f ca="true">+IF(OFFSET('Sanitation Data'!$H$30,0,10*ROW('Sanitation Data'!H29))="","",OFFSET('Sanitation Data'!$H$30,0,10*ROW('Sanitation Data'!H29)))</f>
        <v/>
      </c>
      <c r="DH35" s="305" t="str">
        <f ca="true">+IF(OFFSET('Sanitation Data'!$H$31,0,10*ROW('Sanitation Data'!H29))="","",OFFSET('Sanitation Data'!$H$31,0,10*ROW('Sanitation Data'!H29)))</f>
        <v/>
      </c>
      <c r="DI35" s="305" t="str">
        <f ca="true">+IF(OFFSET('Sanitation Data'!$H$32,0,10*ROW('Sanitation Data'!H29))="","",OFFSET('Sanitation Data'!$H$32,0,10*ROW('Sanitation Data'!H29)))</f>
        <v/>
      </c>
      <c r="DJ35" s="305" t="str">
        <f ca="true">+IF(OFFSET('Sanitation Data'!$I$28,0,10*ROW('Sanitation Data'!I29))="","",OFFSET('Sanitation Data'!$I$28,0,10*ROW('Sanitation Data'!I29)))</f>
        <v/>
      </c>
      <c r="DK35" s="305" t="str">
        <f ca="true">+IF(OFFSET('Sanitation Data'!$I$29,0,10*ROW('Sanitation Data'!I29))="","",OFFSET('Sanitation Data'!$I$29,0,10*ROW('Sanitation Data'!I29)))</f>
        <v/>
      </c>
      <c r="DL35" s="305" t="str">
        <f ca="true">+IF(OFFSET('Sanitation Data'!$I$30,0,10*ROW('Sanitation Data'!I29))="","",OFFSET('Sanitation Data'!$I$30,0,10*ROW('Sanitation Data'!I29)))</f>
        <v/>
      </c>
      <c r="DM35" s="305" t="str">
        <f ca="true">+IF(OFFSET('Sanitation Data'!$I$31,0,10*ROW('Sanitation Data'!I29))="","",OFFSET('Sanitation Data'!$I$31,0,10*ROW('Sanitation Data'!I29)))</f>
        <v/>
      </c>
      <c r="DN35" s="305" t="str">
        <f ca="true">+IF(OFFSET('Sanitation Data'!$I$32,0,10*ROW('Sanitation Data'!I29))="","",OFFSET('Sanitation Data'!$I$32,0,10*ROW('Sanitation Data'!I29)))</f>
        <v/>
      </c>
      <c r="DO35" s="305" t="str">
        <f ca="true">+IF(OFFSET('Hygiene Data'!$D$11,0,10*ROW('Hygiene Data'!D29))="","",OFFSET('Hygiene Data'!$D$11,0,10*ROW('Hygiene Data'!D29)))</f>
        <v/>
      </c>
      <c r="DP35" s="305" t="str">
        <f ca="true">+IF(OFFSET('Hygiene Data'!$D$12,0,10*ROW('Hygiene Data'!D29))="","",OFFSET('Hygiene Data'!$D$12,0,10*ROW('Hygiene Data'!D29)))</f>
        <v/>
      </c>
      <c r="DQ35" s="305" t="str">
        <f ca="true">+IF(OFFSET('Hygiene Data'!$D$13,0,10*ROW('Hygiene Data'!D29))="","",OFFSET('Hygiene Data'!$D$13,0,10*ROW('Hygiene Data'!D29)))</f>
        <v/>
      </c>
      <c r="DR35" s="305" t="str">
        <f ca="true">+IF(OFFSET('Hygiene Data'!$E$11,0,10*ROW('Hygiene Data'!E29))="","",OFFSET('Hygiene Data'!$E$11,0,10*ROW('Hygiene Data'!E29)))</f>
        <v/>
      </c>
      <c r="DS35" s="305" t="str">
        <f ca="true">+IF(OFFSET('Hygiene Data'!$E$12,0,10*ROW('Hygiene Data'!E29))="","",OFFSET('Hygiene Data'!$E$12,0,10*ROW('Hygiene Data'!E29)))</f>
        <v/>
      </c>
      <c r="DT35" s="305" t="str">
        <f ca="true">+IF(OFFSET('Hygiene Data'!$E$13,0,10*ROW('Hygiene Data'!E29))="","",OFFSET('Hygiene Data'!$E$13,0,10*ROW('Hygiene Data'!E29)))</f>
        <v/>
      </c>
      <c r="DU35" s="305" t="str">
        <f ca="true">+IF(OFFSET('Hygiene Data'!$F$11,0,10*ROW('Hygiene Data'!F29))="","",OFFSET('Hygiene Data'!$F$11,0,10*ROW('Hygiene Data'!F29)))</f>
        <v/>
      </c>
      <c r="DV35" s="305" t="str">
        <f ca="true">+IF(OFFSET('Hygiene Data'!$F$12,0,10*ROW('Hygiene Data'!F29))="","",OFFSET('Hygiene Data'!$F$12,0,10*ROW('Hygiene Data'!F29)))</f>
        <v/>
      </c>
      <c r="DW35" s="305" t="str">
        <f ca="true">+IF(OFFSET('Hygiene Data'!$F$13,0,10*ROW('Hygiene Data'!F29))="","",OFFSET('Hygiene Data'!$F$13,0,10*ROW('Hygiene Data'!F29)))</f>
        <v/>
      </c>
      <c r="DX35" s="305" t="str">
        <f ca="true">+IF(OFFSET('Hygiene Data'!$G$11,0,10*ROW('Hygiene Data'!G29))="","",OFFSET('Hygiene Data'!$G$11,0,10*ROW('Hygiene Data'!G29)))</f>
        <v/>
      </c>
      <c r="DY35" s="305" t="str">
        <f ca="true">+IF(OFFSET('Hygiene Data'!$G$12,0,10*ROW('Hygiene Data'!G29))="","",OFFSET('Hygiene Data'!$G$12,0,10*ROW('Hygiene Data'!G29)))</f>
        <v/>
      </c>
      <c r="DZ35" s="305" t="str">
        <f ca="true">+IF(OFFSET('Hygiene Data'!$G$13,0,10*ROW('Hygiene Data'!G29))="","",OFFSET('Hygiene Data'!$G$13,0,10*ROW('Hygiene Data'!G29)))</f>
        <v/>
      </c>
      <c r="EA35" s="305" t="str">
        <f ca="true">+IF(OFFSET('Hygiene Data'!$H$11,0,10*ROW('Hygiene Data'!H29))="","",OFFSET('Hygiene Data'!$H$11,0,10*ROW('Hygiene Data'!H29)))</f>
        <v/>
      </c>
      <c r="EB35" s="305" t="str">
        <f ca="true">+IF(OFFSET('Hygiene Data'!$H$12,0,10*ROW('Hygiene Data'!H29))="","",OFFSET('Hygiene Data'!$H$12,0,10*ROW('Hygiene Data'!H29)))</f>
        <v/>
      </c>
      <c r="EC35" s="305" t="str">
        <f ca="true">+IF(OFFSET('Hygiene Data'!$H$13,0,10*ROW('Hygiene Data'!H29))="","",OFFSET('Hygiene Data'!$H$13,0,10*ROW('Hygiene Data'!H29)))</f>
        <v/>
      </c>
      <c r="ED35" s="305" t="str">
        <f ca="true">+IF(OFFSET('Hygiene Data'!$I$11,0,10*ROW('Hygiene Data'!I29))="","",OFFSET('Hygiene Data'!$I$11,0,10*ROW('Hygiene Data'!I29)))</f>
        <v/>
      </c>
      <c r="EE35" s="305" t="str">
        <f ca="true">+IF(OFFSET('Hygiene Data'!$I$12,0,10*ROW('Hygiene Data'!I29))="","",OFFSET('Hygiene Data'!$I$12,0,10*ROW('Hygiene Data'!I29)))</f>
        <v/>
      </c>
      <c r="EF35" s="305"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61" t="str">
        <f t="shared" ca="true" si="0"/>
        <v/>
      </c>
      <c r="D36" s="99"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9"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9"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9"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9"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9"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9"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9"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9"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9"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9"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9"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9"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9"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9"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9"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9"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9"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100"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100"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100"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100"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100"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100"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100"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100"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100"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100"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100"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100"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100"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100"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100"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100"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100"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100"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100"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100"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100"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100"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100"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100"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100"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100"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100"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100"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100"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100"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1"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1"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1"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1"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1"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1"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1"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1"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1"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1"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1"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1"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1"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1"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1"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1"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1"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1"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5"/>
      <c r="BS36" s="305" t="str">
        <f ca="true">+IF(OFFSET('Water Data'!$D$27,0,10*ROW('Water Data'!D30))="","",OFFSET('Water Data'!$D$27,0,10*ROW('Water Data'!D30)))</f>
        <v/>
      </c>
      <c r="BT36" s="305" t="str">
        <f ca="true">+IF(OFFSET('Water Data'!$D$28,0,10*ROW('Water Data'!D30))="","",OFFSET('Water Data'!$D$28,0,10*ROW('Water Data'!D30)))</f>
        <v/>
      </c>
      <c r="BU36" s="305" t="str">
        <f ca="true">+IF(OFFSET('Water Data'!$D$29,0,10*ROW('Water Data'!D30))="","",OFFSET('Water Data'!$D$29,0,10*ROW('Water Data'!D30)))</f>
        <v/>
      </c>
      <c r="BV36" s="305" t="str">
        <f ca="true">+IF(OFFSET('Water Data'!$E$27,0,10*ROW('Water Data'!E30))="","",OFFSET('Water Data'!$E$27,0,10*ROW('Water Data'!E30)))</f>
        <v/>
      </c>
      <c r="BW36" s="305" t="str">
        <f ca="true">+IF(OFFSET('Water Data'!$E$28,0,10*ROW('Water Data'!E30))="","",OFFSET('Water Data'!$E$28,0,10*ROW('Water Data'!E30)))</f>
        <v/>
      </c>
      <c r="BX36" s="305" t="str">
        <f ca="true">+IF(OFFSET('Water Data'!$E$29,0,10*ROW('Water Data'!E30))="","",OFFSET('Water Data'!$E$29,0,10*ROW('Water Data'!E30)))</f>
        <v/>
      </c>
      <c r="BY36" s="305" t="str">
        <f ca="true">+IF(OFFSET('Water Data'!$F$27,0,10*ROW('Water Data'!F30))="","",OFFSET('Water Data'!$F$27,0,10*ROW('Water Data'!F30)))</f>
        <v/>
      </c>
      <c r="BZ36" s="305" t="str">
        <f ca="true">+IF(OFFSET('Water Data'!$F$28,0,10*ROW('Water Data'!F30))="","",OFFSET('Water Data'!$F$28,0,10*ROW('Water Data'!F30)))</f>
        <v/>
      </c>
      <c r="CA36" s="305" t="str">
        <f ca="true">+IF(OFFSET('Water Data'!$F$29,0,10*ROW('Water Data'!F30))="","",OFFSET('Water Data'!$F$29,0,10*ROW('Water Data'!F30)))</f>
        <v/>
      </c>
      <c r="CB36" s="305" t="str">
        <f ca="true">+IF(OFFSET('Water Data'!$G$27,0,10*ROW('Water Data'!G30))="","",OFFSET('Water Data'!$G$27,0,10*ROW('Water Data'!G30)))</f>
        <v/>
      </c>
      <c r="CC36" s="305" t="str">
        <f ca="true">+IF(OFFSET('Water Data'!$G$28,0,10*ROW('Water Data'!G30))="","",OFFSET('Water Data'!$G$28,0,10*ROW('Water Data'!G30)))</f>
        <v/>
      </c>
      <c r="CD36" s="305" t="str">
        <f ca="true">+IF(OFFSET('Water Data'!$G$29,0,10*ROW('Water Data'!G30))="","",OFFSET('Water Data'!$G$29,0,10*ROW('Water Data'!G30)))</f>
        <v/>
      </c>
      <c r="CE36" s="305" t="str">
        <f ca="true">+IF(OFFSET('Water Data'!$H$27,0,10*ROW('Water Data'!H30))="","",OFFSET('Water Data'!$H$27,0,10*ROW('Water Data'!H30)))</f>
        <v/>
      </c>
      <c r="CF36" s="305" t="str">
        <f ca="true">+IF(OFFSET('Water Data'!$H$28,0,10*ROW('Water Data'!H30))="","",OFFSET('Water Data'!$H$28,0,10*ROW('Water Data'!H30)))</f>
        <v/>
      </c>
      <c r="CG36" s="305" t="str">
        <f ca="true">+IF(OFFSET('Water Data'!$H$29,0,10*ROW('Water Data'!H30))="","",OFFSET('Water Data'!$H$29,0,10*ROW('Water Data'!H30)))</f>
        <v/>
      </c>
      <c r="CH36" s="305" t="str">
        <f ca="true">+IF(OFFSET('Water Data'!$I$27,0,10*ROW('Water Data'!I30))="","",OFFSET('Water Data'!$I$27,0,10*ROW('Water Data'!I30)))</f>
        <v/>
      </c>
      <c r="CI36" s="305" t="str">
        <f ca="true">+IF(OFFSET('Water Data'!$I$28,0,10*ROW('Water Data'!I30))="","",OFFSET('Water Data'!$I$28,0,10*ROW('Water Data'!I30)))</f>
        <v/>
      </c>
      <c r="CJ36" s="305" t="str">
        <f ca="true">+IF(OFFSET('Water Data'!$I$29,0,10*ROW('Water Data'!I30))="","",OFFSET('Water Data'!$I$29,0,10*ROW('Water Data'!I30)))</f>
        <v/>
      </c>
      <c r="CK36" s="305" t="str">
        <f ca="true">+IF(OFFSET('Sanitation Data'!$D$28,0,10*ROW('Sanitation Data'!D30))="","",OFFSET('Sanitation Data'!$D$28,0,10*ROW('Sanitation Data'!D30)))</f>
        <v/>
      </c>
      <c r="CL36" s="305" t="str">
        <f ca="true">+IF(OFFSET('Sanitation Data'!$D$29,0,10*ROW('Sanitation Data'!D30))="","",OFFSET('Sanitation Data'!$D$29,0,10*ROW('Sanitation Data'!D30)))</f>
        <v/>
      </c>
      <c r="CM36" s="305" t="str">
        <f ca="true">+IF(OFFSET('Sanitation Data'!$D$30,0,10*ROW('Sanitation Data'!D30))="","",OFFSET('Sanitation Data'!$D$30,0,10*ROW('Sanitation Data'!D30)))</f>
        <v/>
      </c>
      <c r="CN36" s="305" t="str">
        <f ca="true">+IF(OFFSET('Sanitation Data'!$D$31,0,10*ROW('Sanitation Data'!D30))="","",OFFSET('Sanitation Data'!$D$31,0,10*ROW('Sanitation Data'!D30)))</f>
        <v/>
      </c>
      <c r="CO36" s="305" t="str">
        <f ca="true">+IF(OFFSET('Sanitation Data'!$D$32,0,10*ROW('Sanitation Data'!D30))="","",OFFSET('Sanitation Data'!$D$32,0,10*ROW('Sanitation Data'!D30)))</f>
        <v/>
      </c>
      <c r="CP36" s="305" t="str">
        <f ca="true">+IF(OFFSET('Sanitation Data'!$E$28,0,10*ROW('Sanitation Data'!E30))="","",OFFSET('Sanitation Data'!$E$28,0,10*ROW('Sanitation Data'!E30)))</f>
        <v/>
      </c>
      <c r="CQ36" s="305" t="str">
        <f ca="true">+IF(OFFSET('Sanitation Data'!$E$29,0,10*ROW('Sanitation Data'!E30))="","",OFFSET('Sanitation Data'!$E$29,0,10*ROW('Sanitation Data'!E30)))</f>
        <v/>
      </c>
      <c r="CR36" s="305" t="str">
        <f ca="true">+IF(OFFSET('Sanitation Data'!$E$30,0,10*ROW('Sanitation Data'!E30))="","",OFFSET('Sanitation Data'!$E$30,0,10*ROW('Sanitation Data'!E30)))</f>
        <v/>
      </c>
      <c r="CS36" s="305" t="str">
        <f ca="true">+IF(OFFSET('Sanitation Data'!$E$31,0,10*ROW('Sanitation Data'!E30))="","",OFFSET('Sanitation Data'!$E$31,0,10*ROW('Sanitation Data'!E30)))</f>
        <v/>
      </c>
      <c r="CT36" s="305" t="str">
        <f ca="true">+IF(OFFSET('Sanitation Data'!$E$32,0,10*ROW('Sanitation Data'!E30))="","",OFFSET('Sanitation Data'!$E$32,0,10*ROW('Sanitation Data'!E30)))</f>
        <v/>
      </c>
      <c r="CU36" s="305" t="str">
        <f ca="true">+IF(OFFSET('Sanitation Data'!$F$28,0,10*ROW('Sanitation Data'!F30))="","",OFFSET('Sanitation Data'!$F$28,0,10*ROW('Sanitation Data'!F30)))</f>
        <v/>
      </c>
      <c r="CV36" s="305" t="str">
        <f ca="true">+IF(OFFSET('Sanitation Data'!$F$29,0,10*ROW('Sanitation Data'!F30))="","",OFFSET('Sanitation Data'!$F$29,0,10*ROW('Sanitation Data'!F30)))</f>
        <v/>
      </c>
      <c r="CW36" s="305" t="str">
        <f ca="true">+IF(OFFSET('Sanitation Data'!$F$30,0,10*ROW('Sanitation Data'!F30))="","",OFFSET('Sanitation Data'!$F$30,0,10*ROW('Sanitation Data'!F30)))</f>
        <v/>
      </c>
      <c r="CX36" s="305" t="str">
        <f ca="true">+IF(OFFSET('Sanitation Data'!$F$31,0,10*ROW('Sanitation Data'!F30))="","",OFFSET('Sanitation Data'!$F$31,0,10*ROW('Sanitation Data'!F30)))</f>
        <v/>
      </c>
      <c r="CY36" s="305" t="str">
        <f ca="true">+IF(OFFSET('Sanitation Data'!$F$32,0,10*ROW('Sanitation Data'!F30))="","",OFFSET('Sanitation Data'!$F$32,0,10*ROW('Sanitation Data'!F30)))</f>
        <v/>
      </c>
      <c r="CZ36" s="305" t="str">
        <f ca="true">+IF(OFFSET('Sanitation Data'!$G$28,0,10*ROW('Sanitation Data'!G30))="","",OFFSET('Sanitation Data'!$G$28,0,10*ROW('Sanitation Data'!G30)))</f>
        <v/>
      </c>
      <c r="DA36" s="305" t="str">
        <f ca="true">+IF(OFFSET('Sanitation Data'!$G$29,0,10*ROW('Sanitation Data'!G30))="","",OFFSET('Sanitation Data'!$G$29,0,10*ROW('Sanitation Data'!G30)))</f>
        <v/>
      </c>
      <c r="DB36" s="305" t="str">
        <f ca="true">+IF(OFFSET('Sanitation Data'!$G$30,0,10*ROW('Sanitation Data'!G30))="","",OFFSET('Sanitation Data'!$G$30,0,10*ROW('Sanitation Data'!G30)))</f>
        <v/>
      </c>
      <c r="DC36" s="305" t="str">
        <f ca="true">+IF(OFFSET('Sanitation Data'!$G$31,0,10*ROW('Sanitation Data'!G30))="","",OFFSET('Sanitation Data'!$G$31,0,10*ROW('Sanitation Data'!G30)))</f>
        <v/>
      </c>
      <c r="DD36" s="305" t="str">
        <f ca="true">+IF(OFFSET('Sanitation Data'!$G$32,0,10*ROW('Sanitation Data'!G30))="","",OFFSET('Sanitation Data'!$G$32,0,10*ROW('Sanitation Data'!G30)))</f>
        <v/>
      </c>
      <c r="DE36" s="305" t="str">
        <f ca="true">+IF(OFFSET('Sanitation Data'!$H$28,0,10*ROW('Sanitation Data'!H30))="","",OFFSET('Sanitation Data'!$H$28,0,10*ROW('Sanitation Data'!H30)))</f>
        <v/>
      </c>
      <c r="DF36" s="305" t="str">
        <f ca="true">+IF(OFFSET('Sanitation Data'!$H$29,0,10*ROW('Sanitation Data'!H30))="","",OFFSET('Sanitation Data'!$H$29,0,10*ROW('Sanitation Data'!H30)))</f>
        <v/>
      </c>
      <c r="DG36" s="305" t="str">
        <f ca="true">+IF(OFFSET('Sanitation Data'!$H$30,0,10*ROW('Sanitation Data'!H30))="","",OFFSET('Sanitation Data'!$H$30,0,10*ROW('Sanitation Data'!H30)))</f>
        <v/>
      </c>
      <c r="DH36" s="305" t="str">
        <f ca="true">+IF(OFFSET('Sanitation Data'!$H$31,0,10*ROW('Sanitation Data'!H30))="","",OFFSET('Sanitation Data'!$H$31,0,10*ROW('Sanitation Data'!H30)))</f>
        <v/>
      </c>
      <c r="DI36" s="305" t="str">
        <f ca="true">+IF(OFFSET('Sanitation Data'!$H$32,0,10*ROW('Sanitation Data'!H30))="","",OFFSET('Sanitation Data'!$H$32,0,10*ROW('Sanitation Data'!H30)))</f>
        <v/>
      </c>
      <c r="DJ36" s="305" t="str">
        <f ca="true">+IF(OFFSET('Sanitation Data'!$I$28,0,10*ROW('Sanitation Data'!I30))="","",OFFSET('Sanitation Data'!$I$28,0,10*ROW('Sanitation Data'!I30)))</f>
        <v/>
      </c>
      <c r="DK36" s="305" t="str">
        <f ca="true">+IF(OFFSET('Sanitation Data'!$I$29,0,10*ROW('Sanitation Data'!I30))="","",OFFSET('Sanitation Data'!$I$29,0,10*ROW('Sanitation Data'!I30)))</f>
        <v/>
      </c>
      <c r="DL36" s="305" t="str">
        <f ca="true">+IF(OFFSET('Sanitation Data'!$I$30,0,10*ROW('Sanitation Data'!I30))="","",OFFSET('Sanitation Data'!$I$30,0,10*ROW('Sanitation Data'!I30)))</f>
        <v/>
      </c>
      <c r="DM36" s="305" t="str">
        <f ca="true">+IF(OFFSET('Sanitation Data'!$I$31,0,10*ROW('Sanitation Data'!I30))="","",OFFSET('Sanitation Data'!$I$31,0,10*ROW('Sanitation Data'!I30)))</f>
        <v/>
      </c>
      <c r="DN36" s="305" t="str">
        <f ca="true">+IF(OFFSET('Sanitation Data'!$I$32,0,10*ROW('Sanitation Data'!I30))="","",OFFSET('Sanitation Data'!$I$32,0,10*ROW('Sanitation Data'!I30)))</f>
        <v/>
      </c>
      <c r="DO36" s="305" t="str">
        <f ca="true">+IF(OFFSET('Hygiene Data'!$D$11,0,10*ROW('Hygiene Data'!D30))="","",OFFSET('Hygiene Data'!$D$11,0,10*ROW('Hygiene Data'!D30)))</f>
        <v/>
      </c>
      <c r="DP36" s="305" t="str">
        <f ca="true">+IF(OFFSET('Hygiene Data'!$D$12,0,10*ROW('Hygiene Data'!D30))="","",OFFSET('Hygiene Data'!$D$12,0,10*ROW('Hygiene Data'!D30)))</f>
        <v/>
      </c>
      <c r="DQ36" s="305" t="str">
        <f ca="true">+IF(OFFSET('Hygiene Data'!$D$13,0,10*ROW('Hygiene Data'!D30))="","",OFFSET('Hygiene Data'!$D$13,0,10*ROW('Hygiene Data'!D30)))</f>
        <v/>
      </c>
      <c r="DR36" s="305" t="str">
        <f ca="true">+IF(OFFSET('Hygiene Data'!$E$11,0,10*ROW('Hygiene Data'!E30))="","",OFFSET('Hygiene Data'!$E$11,0,10*ROW('Hygiene Data'!E30)))</f>
        <v/>
      </c>
      <c r="DS36" s="305" t="str">
        <f ca="true">+IF(OFFSET('Hygiene Data'!$E$12,0,10*ROW('Hygiene Data'!E30))="","",OFFSET('Hygiene Data'!$E$12,0,10*ROW('Hygiene Data'!E30)))</f>
        <v/>
      </c>
      <c r="DT36" s="305" t="str">
        <f ca="true">+IF(OFFSET('Hygiene Data'!$E$13,0,10*ROW('Hygiene Data'!E30))="","",OFFSET('Hygiene Data'!$E$13,0,10*ROW('Hygiene Data'!E30)))</f>
        <v/>
      </c>
      <c r="DU36" s="305" t="str">
        <f ca="true">+IF(OFFSET('Hygiene Data'!$F$11,0,10*ROW('Hygiene Data'!F30))="","",OFFSET('Hygiene Data'!$F$11,0,10*ROW('Hygiene Data'!F30)))</f>
        <v/>
      </c>
      <c r="DV36" s="305" t="str">
        <f ca="true">+IF(OFFSET('Hygiene Data'!$F$12,0,10*ROW('Hygiene Data'!F30))="","",OFFSET('Hygiene Data'!$F$12,0,10*ROW('Hygiene Data'!F30)))</f>
        <v/>
      </c>
      <c r="DW36" s="305" t="str">
        <f ca="true">+IF(OFFSET('Hygiene Data'!$F$13,0,10*ROW('Hygiene Data'!F30))="","",OFFSET('Hygiene Data'!$F$13,0,10*ROW('Hygiene Data'!F30)))</f>
        <v/>
      </c>
      <c r="DX36" s="305" t="str">
        <f ca="true">+IF(OFFSET('Hygiene Data'!$G$11,0,10*ROW('Hygiene Data'!G30))="","",OFFSET('Hygiene Data'!$G$11,0,10*ROW('Hygiene Data'!G30)))</f>
        <v/>
      </c>
      <c r="DY36" s="305" t="str">
        <f ca="true">+IF(OFFSET('Hygiene Data'!$G$12,0,10*ROW('Hygiene Data'!G30))="","",OFFSET('Hygiene Data'!$G$12,0,10*ROW('Hygiene Data'!G30)))</f>
        <v/>
      </c>
      <c r="DZ36" s="305" t="str">
        <f ca="true">+IF(OFFSET('Hygiene Data'!$G$13,0,10*ROW('Hygiene Data'!G30))="","",OFFSET('Hygiene Data'!$G$13,0,10*ROW('Hygiene Data'!G30)))</f>
        <v/>
      </c>
      <c r="EA36" s="305" t="str">
        <f ca="true">+IF(OFFSET('Hygiene Data'!$H$11,0,10*ROW('Hygiene Data'!H30))="","",OFFSET('Hygiene Data'!$H$11,0,10*ROW('Hygiene Data'!H30)))</f>
        <v/>
      </c>
      <c r="EB36" s="305" t="str">
        <f ca="true">+IF(OFFSET('Hygiene Data'!$H$12,0,10*ROW('Hygiene Data'!H30))="","",OFFSET('Hygiene Data'!$H$12,0,10*ROW('Hygiene Data'!H30)))</f>
        <v/>
      </c>
      <c r="EC36" s="305" t="str">
        <f ca="true">+IF(OFFSET('Hygiene Data'!$H$13,0,10*ROW('Hygiene Data'!H30))="","",OFFSET('Hygiene Data'!$H$13,0,10*ROW('Hygiene Data'!H30)))</f>
        <v/>
      </c>
      <c r="ED36" s="305" t="str">
        <f ca="true">+IF(OFFSET('Hygiene Data'!$I$11,0,10*ROW('Hygiene Data'!I30))="","",OFFSET('Hygiene Data'!$I$11,0,10*ROW('Hygiene Data'!I30)))</f>
        <v/>
      </c>
      <c r="EE36" s="305" t="str">
        <f ca="true">+IF(OFFSET('Hygiene Data'!$I$12,0,10*ROW('Hygiene Data'!I30))="","",OFFSET('Hygiene Data'!$I$12,0,10*ROW('Hygiene Data'!I30)))</f>
        <v/>
      </c>
      <c r="EF36" s="305"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61" t="str">
        <f t="shared" ca="true" si="0"/>
        <v/>
      </c>
      <c r="D37" s="99"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9"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9"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9"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9"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9"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9"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9"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9"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9"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9"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9"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9"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9"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9"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9"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9"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9"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100"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100"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100"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100"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100"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100"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100"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100"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100"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100"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100"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100"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100"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100"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100"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100"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100"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100"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100"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100"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100"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100"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100"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100"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100"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100"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100"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100"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100"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100"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1"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1"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1"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1"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1"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1"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1"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1"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1"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1"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1"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1"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1"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1"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1"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1"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1"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1"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5"/>
      <c r="BS37" s="305" t="str">
        <f ca="true">+IF(OFFSET('Water Data'!$D$27,0,10*ROW('Water Data'!D31))="","",OFFSET('Water Data'!$D$27,0,10*ROW('Water Data'!D31)))</f>
        <v/>
      </c>
      <c r="BT37" s="305" t="str">
        <f ca="true">+IF(OFFSET('Water Data'!$D$28,0,10*ROW('Water Data'!D31))="","",OFFSET('Water Data'!$D$28,0,10*ROW('Water Data'!D31)))</f>
        <v/>
      </c>
      <c r="BU37" s="305" t="str">
        <f ca="true">+IF(OFFSET('Water Data'!$D$29,0,10*ROW('Water Data'!D31))="","",OFFSET('Water Data'!$D$29,0,10*ROW('Water Data'!D31)))</f>
        <v/>
      </c>
      <c r="BV37" s="305" t="str">
        <f ca="true">+IF(OFFSET('Water Data'!$E$27,0,10*ROW('Water Data'!E31))="","",OFFSET('Water Data'!$E$27,0,10*ROW('Water Data'!E31)))</f>
        <v/>
      </c>
      <c r="BW37" s="305" t="str">
        <f ca="true">+IF(OFFSET('Water Data'!$E$28,0,10*ROW('Water Data'!E31))="","",OFFSET('Water Data'!$E$28,0,10*ROW('Water Data'!E31)))</f>
        <v/>
      </c>
      <c r="BX37" s="305" t="str">
        <f ca="true">+IF(OFFSET('Water Data'!$E$29,0,10*ROW('Water Data'!E31))="","",OFFSET('Water Data'!$E$29,0,10*ROW('Water Data'!E31)))</f>
        <v/>
      </c>
      <c r="BY37" s="305" t="str">
        <f ca="true">+IF(OFFSET('Water Data'!$F$27,0,10*ROW('Water Data'!F31))="","",OFFSET('Water Data'!$F$27,0,10*ROW('Water Data'!F31)))</f>
        <v/>
      </c>
      <c r="BZ37" s="305" t="str">
        <f ca="true">+IF(OFFSET('Water Data'!$F$28,0,10*ROW('Water Data'!F31))="","",OFFSET('Water Data'!$F$28,0,10*ROW('Water Data'!F31)))</f>
        <v/>
      </c>
      <c r="CA37" s="305" t="str">
        <f ca="true">+IF(OFFSET('Water Data'!$F$29,0,10*ROW('Water Data'!F31))="","",OFFSET('Water Data'!$F$29,0,10*ROW('Water Data'!F31)))</f>
        <v/>
      </c>
      <c r="CB37" s="305" t="str">
        <f ca="true">+IF(OFFSET('Water Data'!$G$27,0,10*ROW('Water Data'!G31))="","",OFFSET('Water Data'!$G$27,0,10*ROW('Water Data'!G31)))</f>
        <v/>
      </c>
      <c r="CC37" s="305" t="str">
        <f ca="true">+IF(OFFSET('Water Data'!$G$28,0,10*ROW('Water Data'!G31))="","",OFFSET('Water Data'!$G$28,0,10*ROW('Water Data'!G31)))</f>
        <v/>
      </c>
      <c r="CD37" s="305" t="str">
        <f ca="true">+IF(OFFSET('Water Data'!$G$29,0,10*ROW('Water Data'!G31))="","",OFFSET('Water Data'!$G$29,0,10*ROW('Water Data'!G31)))</f>
        <v/>
      </c>
      <c r="CE37" s="305" t="str">
        <f ca="true">+IF(OFFSET('Water Data'!$H$27,0,10*ROW('Water Data'!H31))="","",OFFSET('Water Data'!$H$27,0,10*ROW('Water Data'!H31)))</f>
        <v/>
      </c>
      <c r="CF37" s="305" t="str">
        <f ca="true">+IF(OFFSET('Water Data'!$H$28,0,10*ROW('Water Data'!H31))="","",OFFSET('Water Data'!$H$28,0,10*ROW('Water Data'!H31)))</f>
        <v/>
      </c>
      <c r="CG37" s="305" t="str">
        <f ca="true">+IF(OFFSET('Water Data'!$H$29,0,10*ROW('Water Data'!H31))="","",OFFSET('Water Data'!$H$29,0,10*ROW('Water Data'!H31)))</f>
        <v/>
      </c>
      <c r="CH37" s="305" t="str">
        <f ca="true">+IF(OFFSET('Water Data'!$I$27,0,10*ROW('Water Data'!I31))="","",OFFSET('Water Data'!$I$27,0,10*ROW('Water Data'!I31)))</f>
        <v/>
      </c>
      <c r="CI37" s="305" t="str">
        <f ca="true">+IF(OFFSET('Water Data'!$I$28,0,10*ROW('Water Data'!I31))="","",OFFSET('Water Data'!$I$28,0,10*ROW('Water Data'!I31)))</f>
        <v/>
      </c>
      <c r="CJ37" s="305" t="str">
        <f ca="true">+IF(OFFSET('Water Data'!$I$29,0,10*ROW('Water Data'!I31))="","",OFFSET('Water Data'!$I$29,0,10*ROW('Water Data'!I31)))</f>
        <v/>
      </c>
      <c r="CK37" s="305" t="str">
        <f ca="true">+IF(OFFSET('Sanitation Data'!$D$28,0,10*ROW('Sanitation Data'!D31))="","",OFFSET('Sanitation Data'!$D$28,0,10*ROW('Sanitation Data'!D31)))</f>
        <v/>
      </c>
      <c r="CL37" s="305" t="str">
        <f ca="true">+IF(OFFSET('Sanitation Data'!$D$29,0,10*ROW('Sanitation Data'!D31))="","",OFFSET('Sanitation Data'!$D$29,0,10*ROW('Sanitation Data'!D31)))</f>
        <v/>
      </c>
      <c r="CM37" s="305" t="str">
        <f ca="true">+IF(OFFSET('Sanitation Data'!$D$30,0,10*ROW('Sanitation Data'!D31))="","",OFFSET('Sanitation Data'!$D$30,0,10*ROW('Sanitation Data'!D31)))</f>
        <v/>
      </c>
      <c r="CN37" s="305" t="str">
        <f ca="true">+IF(OFFSET('Sanitation Data'!$D$31,0,10*ROW('Sanitation Data'!D31))="","",OFFSET('Sanitation Data'!$D$31,0,10*ROW('Sanitation Data'!D31)))</f>
        <v/>
      </c>
      <c r="CO37" s="305" t="str">
        <f ca="true">+IF(OFFSET('Sanitation Data'!$D$32,0,10*ROW('Sanitation Data'!D31))="","",OFFSET('Sanitation Data'!$D$32,0,10*ROW('Sanitation Data'!D31)))</f>
        <v/>
      </c>
      <c r="CP37" s="305" t="str">
        <f ca="true">+IF(OFFSET('Sanitation Data'!$E$28,0,10*ROW('Sanitation Data'!E31))="","",OFFSET('Sanitation Data'!$E$28,0,10*ROW('Sanitation Data'!E31)))</f>
        <v/>
      </c>
      <c r="CQ37" s="305" t="str">
        <f ca="true">+IF(OFFSET('Sanitation Data'!$E$29,0,10*ROW('Sanitation Data'!E31))="","",OFFSET('Sanitation Data'!$E$29,0,10*ROW('Sanitation Data'!E31)))</f>
        <v/>
      </c>
      <c r="CR37" s="305" t="str">
        <f ca="true">+IF(OFFSET('Sanitation Data'!$E$30,0,10*ROW('Sanitation Data'!E31))="","",OFFSET('Sanitation Data'!$E$30,0,10*ROW('Sanitation Data'!E31)))</f>
        <v/>
      </c>
      <c r="CS37" s="305" t="str">
        <f ca="true">+IF(OFFSET('Sanitation Data'!$E$31,0,10*ROW('Sanitation Data'!E31))="","",OFFSET('Sanitation Data'!$E$31,0,10*ROW('Sanitation Data'!E31)))</f>
        <v/>
      </c>
      <c r="CT37" s="305" t="str">
        <f ca="true">+IF(OFFSET('Sanitation Data'!$E$32,0,10*ROW('Sanitation Data'!E31))="","",OFFSET('Sanitation Data'!$E$32,0,10*ROW('Sanitation Data'!E31)))</f>
        <v/>
      </c>
      <c r="CU37" s="305" t="str">
        <f ca="true">+IF(OFFSET('Sanitation Data'!$F$28,0,10*ROW('Sanitation Data'!F31))="","",OFFSET('Sanitation Data'!$F$28,0,10*ROW('Sanitation Data'!F31)))</f>
        <v/>
      </c>
      <c r="CV37" s="305" t="str">
        <f ca="true">+IF(OFFSET('Sanitation Data'!$F$29,0,10*ROW('Sanitation Data'!F31))="","",OFFSET('Sanitation Data'!$F$29,0,10*ROW('Sanitation Data'!F31)))</f>
        <v/>
      </c>
      <c r="CW37" s="305" t="str">
        <f ca="true">+IF(OFFSET('Sanitation Data'!$F$30,0,10*ROW('Sanitation Data'!F31))="","",OFFSET('Sanitation Data'!$F$30,0,10*ROW('Sanitation Data'!F31)))</f>
        <v/>
      </c>
      <c r="CX37" s="305" t="str">
        <f ca="true">+IF(OFFSET('Sanitation Data'!$F$31,0,10*ROW('Sanitation Data'!F31))="","",OFFSET('Sanitation Data'!$F$31,0,10*ROW('Sanitation Data'!F31)))</f>
        <v/>
      </c>
      <c r="CY37" s="305" t="str">
        <f ca="true">+IF(OFFSET('Sanitation Data'!$F$32,0,10*ROW('Sanitation Data'!F31))="","",OFFSET('Sanitation Data'!$F$32,0,10*ROW('Sanitation Data'!F31)))</f>
        <v/>
      </c>
      <c r="CZ37" s="305" t="str">
        <f ca="true">+IF(OFFSET('Sanitation Data'!$G$28,0,10*ROW('Sanitation Data'!G31))="","",OFFSET('Sanitation Data'!$G$28,0,10*ROW('Sanitation Data'!G31)))</f>
        <v/>
      </c>
      <c r="DA37" s="305" t="str">
        <f ca="true">+IF(OFFSET('Sanitation Data'!$G$29,0,10*ROW('Sanitation Data'!G31))="","",OFFSET('Sanitation Data'!$G$29,0,10*ROW('Sanitation Data'!G31)))</f>
        <v/>
      </c>
      <c r="DB37" s="305" t="str">
        <f ca="true">+IF(OFFSET('Sanitation Data'!$G$30,0,10*ROW('Sanitation Data'!G31))="","",OFFSET('Sanitation Data'!$G$30,0,10*ROW('Sanitation Data'!G31)))</f>
        <v/>
      </c>
      <c r="DC37" s="305" t="str">
        <f ca="true">+IF(OFFSET('Sanitation Data'!$G$31,0,10*ROW('Sanitation Data'!G31))="","",OFFSET('Sanitation Data'!$G$31,0,10*ROW('Sanitation Data'!G31)))</f>
        <v/>
      </c>
      <c r="DD37" s="305" t="str">
        <f ca="true">+IF(OFFSET('Sanitation Data'!$G$32,0,10*ROW('Sanitation Data'!G31))="","",OFFSET('Sanitation Data'!$G$32,0,10*ROW('Sanitation Data'!G31)))</f>
        <v/>
      </c>
      <c r="DE37" s="305" t="str">
        <f ca="true">+IF(OFFSET('Sanitation Data'!$H$28,0,10*ROW('Sanitation Data'!H31))="","",OFFSET('Sanitation Data'!$H$28,0,10*ROW('Sanitation Data'!H31)))</f>
        <v/>
      </c>
      <c r="DF37" s="305" t="str">
        <f ca="true">+IF(OFFSET('Sanitation Data'!$H$29,0,10*ROW('Sanitation Data'!H31))="","",OFFSET('Sanitation Data'!$H$29,0,10*ROW('Sanitation Data'!H31)))</f>
        <v/>
      </c>
      <c r="DG37" s="305" t="str">
        <f ca="true">+IF(OFFSET('Sanitation Data'!$H$30,0,10*ROW('Sanitation Data'!H31))="","",OFFSET('Sanitation Data'!$H$30,0,10*ROW('Sanitation Data'!H31)))</f>
        <v/>
      </c>
      <c r="DH37" s="305" t="str">
        <f ca="true">+IF(OFFSET('Sanitation Data'!$H$31,0,10*ROW('Sanitation Data'!H31))="","",OFFSET('Sanitation Data'!$H$31,0,10*ROW('Sanitation Data'!H31)))</f>
        <v/>
      </c>
      <c r="DI37" s="305" t="str">
        <f ca="true">+IF(OFFSET('Sanitation Data'!$H$32,0,10*ROW('Sanitation Data'!H31))="","",OFFSET('Sanitation Data'!$H$32,0,10*ROW('Sanitation Data'!H31)))</f>
        <v/>
      </c>
      <c r="DJ37" s="305" t="str">
        <f ca="true">+IF(OFFSET('Sanitation Data'!$I$28,0,10*ROW('Sanitation Data'!I31))="","",OFFSET('Sanitation Data'!$I$28,0,10*ROW('Sanitation Data'!I31)))</f>
        <v/>
      </c>
      <c r="DK37" s="305" t="str">
        <f ca="true">+IF(OFFSET('Sanitation Data'!$I$29,0,10*ROW('Sanitation Data'!I31))="","",OFFSET('Sanitation Data'!$I$29,0,10*ROW('Sanitation Data'!I31)))</f>
        <v/>
      </c>
      <c r="DL37" s="305" t="str">
        <f ca="true">+IF(OFFSET('Sanitation Data'!$I$30,0,10*ROW('Sanitation Data'!I31))="","",OFFSET('Sanitation Data'!$I$30,0,10*ROW('Sanitation Data'!I31)))</f>
        <v/>
      </c>
      <c r="DM37" s="305" t="str">
        <f ca="true">+IF(OFFSET('Sanitation Data'!$I$31,0,10*ROW('Sanitation Data'!I31))="","",OFFSET('Sanitation Data'!$I$31,0,10*ROW('Sanitation Data'!I31)))</f>
        <v/>
      </c>
      <c r="DN37" s="305" t="str">
        <f ca="true">+IF(OFFSET('Sanitation Data'!$I$32,0,10*ROW('Sanitation Data'!I31))="","",OFFSET('Sanitation Data'!$I$32,0,10*ROW('Sanitation Data'!I31)))</f>
        <v/>
      </c>
      <c r="DO37" s="305" t="str">
        <f ca="true">+IF(OFFSET('Hygiene Data'!$D$11,0,10*ROW('Hygiene Data'!D31))="","",OFFSET('Hygiene Data'!$D$11,0,10*ROW('Hygiene Data'!D31)))</f>
        <v/>
      </c>
      <c r="DP37" s="305" t="str">
        <f ca="true">+IF(OFFSET('Hygiene Data'!$D$12,0,10*ROW('Hygiene Data'!D31))="","",OFFSET('Hygiene Data'!$D$12,0,10*ROW('Hygiene Data'!D31)))</f>
        <v/>
      </c>
      <c r="DQ37" s="305" t="str">
        <f ca="true">+IF(OFFSET('Hygiene Data'!$D$13,0,10*ROW('Hygiene Data'!D31))="","",OFFSET('Hygiene Data'!$D$13,0,10*ROW('Hygiene Data'!D31)))</f>
        <v/>
      </c>
      <c r="DR37" s="305" t="str">
        <f ca="true">+IF(OFFSET('Hygiene Data'!$E$11,0,10*ROW('Hygiene Data'!E31))="","",OFFSET('Hygiene Data'!$E$11,0,10*ROW('Hygiene Data'!E31)))</f>
        <v/>
      </c>
      <c r="DS37" s="305" t="str">
        <f ca="true">+IF(OFFSET('Hygiene Data'!$E$12,0,10*ROW('Hygiene Data'!E31))="","",OFFSET('Hygiene Data'!$E$12,0,10*ROW('Hygiene Data'!E31)))</f>
        <v/>
      </c>
      <c r="DT37" s="305" t="str">
        <f ca="true">+IF(OFFSET('Hygiene Data'!$E$13,0,10*ROW('Hygiene Data'!E31))="","",OFFSET('Hygiene Data'!$E$13,0,10*ROW('Hygiene Data'!E31)))</f>
        <v/>
      </c>
      <c r="DU37" s="305" t="str">
        <f ca="true">+IF(OFFSET('Hygiene Data'!$F$11,0,10*ROW('Hygiene Data'!F31))="","",OFFSET('Hygiene Data'!$F$11,0,10*ROW('Hygiene Data'!F31)))</f>
        <v/>
      </c>
      <c r="DV37" s="305" t="str">
        <f ca="true">+IF(OFFSET('Hygiene Data'!$F$12,0,10*ROW('Hygiene Data'!F31))="","",OFFSET('Hygiene Data'!$F$12,0,10*ROW('Hygiene Data'!F31)))</f>
        <v/>
      </c>
      <c r="DW37" s="305" t="str">
        <f ca="true">+IF(OFFSET('Hygiene Data'!$F$13,0,10*ROW('Hygiene Data'!F31))="","",OFFSET('Hygiene Data'!$F$13,0,10*ROW('Hygiene Data'!F31)))</f>
        <v/>
      </c>
      <c r="DX37" s="305" t="str">
        <f ca="true">+IF(OFFSET('Hygiene Data'!$G$11,0,10*ROW('Hygiene Data'!G31))="","",OFFSET('Hygiene Data'!$G$11,0,10*ROW('Hygiene Data'!G31)))</f>
        <v/>
      </c>
      <c r="DY37" s="305" t="str">
        <f ca="true">+IF(OFFSET('Hygiene Data'!$G$12,0,10*ROW('Hygiene Data'!G31))="","",OFFSET('Hygiene Data'!$G$12,0,10*ROW('Hygiene Data'!G31)))</f>
        <v/>
      </c>
      <c r="DZ37" s="305" t="str">
        <f ca="true">+IF(OFFSET('Hygiene Data'!$G$13,0,10*ROW('Hygiene Data'!G31))="","",OFFSET('Hygiene Data'!$G$13,0,10*ROW('Hygiene Data'!G31)))</f>
        <v/>
      </c>
      <c r="EA37" s="305" t="str">
        <f ca="true">+IF(OFFSET('Hygiene Data'!$H$11,0,10*ROW('Hygiene Data'!H31))="","",OFFSET('Hygiene Data'!$H$11,0,10*ROW('Hygiene Data'!H31)))</f>
        <v/>
      </c>
      <c r="EB37" s="305" t="str">
        <f ca="true">+IF(OFFSET('Hygiene Data'!$H$12,0,10*ROW('Hygiene Data'!H31))="","",OFFSET('Hygiene Data'!$H$12,0,10*ROW('Hygiene Data'!H31)))</f>
        <v/>
      </c>
      <c r="EC37" s="305" t="str">
        <f ca="true">+IF(OFFSET('Hygiene Data'!$H$13,0,10*ROW('Hygiene Data'!H31))="","",OFFSET('Hygiene Data'!$H$13,0,10*ROW('Hygiene Data'!H31)))</f>
        <v/>
      </c>
      <c r="ED37" s="305" t="str">
        <f ca="true">+IF(OFFSET('Hygiene Data'!$I$11,0,10*ROW('Hygiene Data'!I31))="","",OFFSET('Hygiene Data'!$I$11,0,10*ROW('Hygiene Data'!I31)))</f>
        <v/>
      </c>
      <c r="EE37" s="305" t="str">
        <f ca="true">+IF(OFFSET('Hygiene Data'!$I$12,0,10*ROW('Hygiene Data'!I31))="","",OFFSET('Hygiene Data'!$I$12,0,10*ROW('Hygiene Data'!I31)))</f>
        <v/>
      </c>
      <c r="EF37" s="305"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61" t="str">
        <f t="shared" ca="true" si="0"/>
        <v/>
      </c>
      <c r="D38" s="99"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9"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9"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9"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9"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9"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9"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9"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9"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9"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9"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9"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9"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9"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9"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9"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9"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9"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100"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100"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100"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100"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100"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100"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100"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100"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100"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100"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100"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100"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100"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100"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100"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100"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100"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100"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100"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100"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100"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100"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100"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100"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100"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100"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100"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100"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100"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100"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1"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1"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1"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1"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1"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1"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1"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1"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1"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1"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1"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1"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1"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1"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1"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1"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1"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1"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5"/>
      <c r="BS38" s="305" t="str">
        <f ca="true">+IF(OFFSET('Water Data'!$D$27,0,10*ROW('Water Data'!D32))="","",OFFSET('Water Data'!$D$27,0,10*ROW('Water Data'!D32)))</f>
        <v/>
      </c>
      <c r="BT38" s="305" t="str">
        <f ca="true">+IF(OFFSET('Water Data'!$D$28,0,10*ROW('Water Data'!D32))="","",OFFSET('Water Data'!$D$28,0,10*ROW('Water Data'!D32)))</f>
        <v/>
      </c>
      <c r="BU38" s="305" t="str">
        <f ca="true">+IF(OFFSET('Water Data'!$D$29,0,10*ROW('Water Data'!D32))="","",OFFSET('Water Data'!$D$29,0,10*ROW('Water Data'!D32)))</f>
        <v/>
      </c>
      <c r="BV38" s="305" t="str">
        <f ca="true">+IF(OFFSET('Water Data'!$E$27,0,10*ROW('Water Data'!E32))="","",OFFSET('Water Data'!$E$27,0,10*ROW('Water Data'!E32)))</f>
        <v/>
      </c>
      <c r="BW38" s="305" t="str">
        <f ca="true">+IF(OFFSET('Water Data'!$E$28,0,10*ROW('Water Data'!E32))="","",OFFSET('Water Data'!$E$28,0,10*ROW('Water Data'!E32)))</f>
        <v/>
      </c>
      <c r="BX38" s="305" t="str">
        <f ca="true">+IF(OFFSET('Water Data'!$E$29,0,10*ROW('Water Data'!E32))="","",OFFSET('Water Data'!$E$29,0,10*ROW('Water Data'!E32)))</f>
        <v/>
      </c>
      <c r="BY38" s="305" t="str">
        <f ca="true">+IF(OFFSET('Water Data'!$F$27,0,10*ROW('Water Data'!F32))="","",OFFSET('Water Data'!$F$27,0,10*ROW('Water Data'!F32)))</f>
        <v/>
      </c>
      <c r="BZ38" s="305" t="str">
        <f ca="true">+IF(OFFSET('Water Data'!$F$28,0,10*ROW('Water Data'!F32))="","",OFFSET('Water Data'!$F$28,0,10*ROW('Water Data'!F32)))</f>
        <v/>
      </c>
      <c r="CA38" s="305" t="str">
        <f ca="true">+IF(OFFSET('Water Data'!$F$29,0,10*ROW('Water Data'!F32))="","",OFFSET('Water Data'!$F$29,0,10*ROW('Water Data'!F32)))</f>
        <v/>
      </c>
      <c r="CB38" s="305" t="str">
        <f ca="true">+IF(OFFSET('Water Data'!$G$27,0,10*ROW('Water Data'!G32))="","",OFFSET('Water Data'!$G$27,0,10*ROW('Water Data'!G32)))</f>
        <v/>
      </c>
      <c r="CC38" s="305" t="str">
        <f ca="true">+IF(OFFSET('Water Data'!$G$28,0,10*ROW('Water Data'!G32))="","",OFFSET('Water Data'!$G$28,0,10*ROW('Water Data'!G32)))</f>
        <v/>
      </c>
      <c r="CD38" s="305" t="str">
        <f ca="true">+IF(OFFSET('Water Data'!$G$29,0,10*ROW('Water Data'!G32))="","",OFFSET('Water Data'!$G$29,0,10*ROW('Water Data'!G32)))</f>
        <v/>
      </c>
      <c r="CE38" s="305" t="str">
        <f ca="true">+IF(OFFSET('Water Data'!$H$27,0,10*ROW('Water Data'!H32))="","",OFFSET('Water Data'!$H$27,0,10*ROW('Water Data'!H32)))</f>
        <v/>
      </c>
      <c r="CF38" s="305" t="str">
        <f ca="true">+IF(OFFSET('Water Data'!$H$28,0,10*ROW('Water Data'!H32))="","",OFFSET('Water Data'!$H$28,0,10*ROW('Water Data'!H32)))</f>
        <v/>
      </c>
      <c r="CG38" s="305" t="str">
        <f ca="true">+IF(OFFSET('Water Data'!$H$29,0,10*ROW('Water Data'!H32))="","",OFFSET('Water Data'!$H$29,0,10*ROW('Water Data'!H32)))</f>
        <v/>
      </c>
      <c r="CH38" s="305" t="str">
        <f ca="true">+IF(OFFSET('Water Data'!$I$27,0,10*ROW('Water Data'!I32))="","",OFFSET('Water Data'!$I$27,0,10*ROW('Water Data'!I32)))</f>
        <v/>
      </c>
      <c r="CI38" s="305" t="str">
        <f ca="true">+IF(OFFSET('Water Data'!$I$28,0,10*ROW('Water Data'!I32))="","",OFFSET('Water Data'!$I$28,0,10*ROW('Water Data'!I32)))</f>
        <v/>
      </c>
      <c r="CJ38" s="305" t="str">
        <f ca="true">+IF(OFFSET('Water Data'!$I$29,0,10*ROW('Water Data'!I32))="","",OFFSET('Water Data'!$I$29,0,10*ROW('Water Data'!I32)))</f>
        <v/>
      </c>
      <c r="CK38" s="305" t="str">
        <f ca="true">+IF(OFFSET('Sanitation Data'!$D$28,0,10*ROW('Sanitation Data'!D32))="","",OFFSET('Sanitation Data'!$D$28,0,10*ROW('Sanitation Data'!D32)))</f>
        <v/>
      </c>
      <c r="CL38" s="305" t="str">
        <f ca="true">+IF(OFFSET('Sanitation Data'!$D$29,0,10*ROW('Sanitation Data'!D32))="","",OFFSET('Sanitation Data'!$D$29,0,10*ROW('Sanitation Data'!D32)))</f>
        <v/>
      </c>
      <c r="CM38" s="305" t="str">
        <f ca="true">+IF(OFFSET('Sanitation Data'!$D$30,0,10*ROW('Sanitation Data'!D32))="","",OFFSET('Sanitation Data'!$D$30,0,10*ROW('Sanitation Data'!D32)))</f>
        <v/>
      </c>
      <c r="CN38" s="305" t="str">
        <f ca="true">+IF(OFFSET('Sanitation Data'!$D$31,0,10*ROW('Sanitation Data'!D32))="","",OFFSET('Sanitation Data'!$D$31,0,10*ROW('Sanitation Data'!D32)))</f>
        <v/>
      </c>
      <c r="CO38" s="305" t="str">
        <f ca="true">+IF(OFFSET('Sanitation Data'!$D$32,0,10*ROW('Sanitation Data'!D32))="","",OFFSET('Sanitation Data'!$D$32,0,10*ROW('Sanitation Data'!D32)))</f>
        <v/>
      </c>
      <c r="CP38" s="305" t="str">
        <f ca="true">+IF(OFFSET('Sanitation Data'!$E$28,0,10*ROW('Sanitation Data'!E32))="","",OFFSET('Sanitation Data'!$E$28,0,10*ROW('Sanitation Data'!E32)))</f>
        <v/>
      </c>
      <c r="CQ38" s="305" t="str">
        <f ca="true">+IF(OFFSET('Sanitation Data'!$E$29,0,10*ROW('Sanitation Data'!E32))="","",OFFSET('Sanitation Data'!$E$29,0,10*ROW('Sanitation Data'!E32)))</f>
        <v/>
      </c>
      <c r="CR38" s="305" t="str">
        <f ca="true">+IF(OFFSET('Sanitation Data'!$E$30,0,10*ROW('Sanitation Data'!E32))="","",OFFSET('Sanitation Data'!$E$30,0,10*ROW('Sanitation Data'!E32)))</f>
        <v/>
      </c>
      <c r="CS38" s="305" t="str">
        <f ca="true">+IF(OFFSET('Sanitation Data'!$E$31,0,10*ROW('Sanitation Data'!E32))="","",OFFSET('Sanitation Data'!$E$31,0,10*ROW('Sanitation Data'!E32)))</f>
        <v/>
      </c>
      <c r="CT38" s="305" t="str">
        <f ca="true">+IF(OFFSET('Sanitation Data'!$E$32,0,10*ROW('Sanitation Data'!E32))="","",OFFSET('Sanitation Data'!$E$32,0,10*ROW('Sanitation Data'!E32)))</f>
        <v/>
      </c>
      <c r="CU38" s="305" t="str">
        <f ca="true">+IF(OFFSET('Sanitation Data'!$F$28,0,10*ROW('Sanitation Data'!F32))="","",OFFSET('Sanitation Data'!$F$28,0,10*ROW('Sanitation Data'!F32)))</f>
        <v/>
      </c>
      <c r="CV38" s="305" t="str">
        <f ca="true">+IF(OFFSET('Sanitation Data'!$F$29,0,10*ROW('Sanitation Data'!F32))="","",OFFSET('Sanitation Data'!$F$29,0,10*ROW('Sanitation Data'!F32)))</f>
        <v/>
      </c>
      <c r="CW38" s="305" t="str">
        <f ca="true">+IF(OFFSET('Sanitation Data'!$F$30,0,10*ROW('Sanitation Data'!F32))="","",OFFSET('Sanitation Data'!$F$30,0,10*ROW('Sanitation Data'!F32)))</f>
        <v/>
      </c>
      <c r="CX38" s="305" t="str">
        <f ca="true">+IF(OFFSET('Sanitation Data'!$F$31,0,10*ROW('Sanitation Data'!F32))="","",OFFSET('Sanitation Data'!$F$31,0,10*ROW('Sanitation Data'!F32)))</f>
        <v/>
      </c>
      <c r="CY38" s="305" t="str">
        <f ca="true">+IF(OFFSET('Sanitation Data'!$F$32,0,10*ROW('Sanitation Data'!F32))="","",OFFSET('Sanitation Data'!$F$32,0,10*ROW('Sanitation Data'!F32)))</f>
        <v/>
      </c>
      <c r="CZ38" s="305" t="str">
        <f ca="true">+IF(OFFSET('Sanitation Data'!$G$28,0,10*ROW('Sanitation Data'!G32))="","",OFFSET('Sanitation Data'!$G$28,0,10*ROW('Sanitation Data'!G32)))</f>
        <v/>
      </c>
      <c r="DA38" s="305" t="str">
        <f ca="true">+IF(OFFSET('Sanitation Data'!$G$29,0,10*ROW('Sanitation Data'!G32))="","",OFFSET('Sanitation Data'!$G$29,0,10*ROW('Sanitation Data'!G32)))</f>
        <v/>
      </c>
      <c r="DB38" s="305" t="str">
        <f ca="true">+IF(OFFSET('Sanitation Data'!$G$30,0,10*ROW('Sanitation Data'!G32))="","",OFFSET('Sanitation Data'!$G$30,0,10*ROW('Sanitation Data'!G32)))</f>
        <v/>
      </c>
      <c r="DC38" s="305" t="str">
        <f ca="true">+IF(OFFSET('Sanitation Data'!$G$31,0,10*ROW('Sanitation Data'!G32))="","",OFFSET('Sanitation Data'!$G$31,0,10*ROW('Sanitation Data'!G32)))</f>
        <v/>
      </c>
      <c r="DD38" s="305" t="str">
        <f ca="true">+IF(OFFSET('Sanitation Data'!$G$32,0,10*ROW('Sanitation Data'!G32))="","",OFFSET('Sanitation Data'!$G$32,0,10*ROW('Sanitation Data'!G32)))</f>
        <v/>
      </c>
      <c r="DE38" s="305" t="str">
        <f ca="true">+IF(OFFSET('Sanitation Data'!$H$28,0,10*ROW('Sanitation Data'!H32))="","",OFFSET('Sanitation Data'!$H$28,0,10*ROW('Sanitation Data'!H32)))</f>
        <v/>
      </c>
      <c r="DF38" s="305" t="str">
        <f ca="true">+IF(OFFSET('Sanitation Data'!$H$29,0,10*ROW('Sanitation Data'!H32))="","",OFFSET('Sanitation Data'!$H$29,0,10*ROW('Sanitation Data'!H32)))</f>
        <v/>
      </c>
      <c r="DG38" s="305" t="str">
        <f ca="true">+IF(OFFSET('Sanitation Data'!$H$30,0,10*ROW('Sanitation Data'!H32))="","",OFFSET('Sanitation Data'!$H$30,0,10*ROW('Sanitation Data'!H32)))</f>
        <v/>
      </c>
      <c r="DH38" s="305" t="str">
        <f ca="true">+IF(OFFSET('Sanitation Data'!$H$31,0,10*ROW('Sanitation Data'!H32))="","",OFFSET('Sanitation Data'!$H$31,0,10*ROW('Sanitation Data'!H32)))</f>
        <v/>
      </c>
      <c r="DI38" s="305" t="str">
        <f ca="true">+IF(OFFSET('Sanitation Data'!$H$32,0,10*ROW('Sanitation Data'!H32))="","",OFFSET('Sanitation Data'!$H$32,0,10*ROW('Sanitation Data'!H32)))</f>
        <v/>
      </c>
      <c r="DJ38" s="305" t="str">
        <f ca="true">+IF(OFFSET('Sanitation Data'!$I$28,0,10*ROW('Sanitation Data'!I32))="","",OFFSET('Sanitation Data'!$I$28,0,10*ROW('Sanitation Data'!I32)))</f>
        <v/>
      </c>
      <c r="DK38" s="305" t="str">
        <f ca="true">+IF(OFFSET('Sanitation Data'!$I$29,0,10*ROW('Sanitation Data'!I32))="","",OFFSET('Sanitation Data'!$I$29,0,10*ROW('Sanitation Data'!I32)))</f>
        <v/>
      </c>
      <c r="DL38" s="305" t="str">
        <f ca="true">+IF(OFFSET('Sanitation Data'!$I$30,0,10*ROW('Sanitation Data'!I32))="","",OFFSET('Sanitation Data'!$I$30,0,10*ROW('Sanitation Data'!I32)))</f>
        <v/>
      </c>
      <c r="DM38" s="305" t="str">
        <f ca="true">+IF(OFFSET('Sanitation Data'!$I$31,0,10*ROW('Sanitation Data'!I32))="","",OFFSET('Sanitation Data'!$I$31,0,10*ROW('Sanitation Data'!I32)))</f>
        <v/>
      </c>
      <c r="DN38" s="305" t="str">
        <f ca="true">+IF(OFFSET('Sanitation Data'!$I$32,0,10*ROW('Sanitation Data'!I32))="","",OFFSET('Sanitation Data'!$I$32,0,10*ROW('Sanitation Data'!I32)))</f>
        <v/>
      </c>
      <c r="DO38" s="305" t="str">
        <f ca="true">+IF(OFFSET('Hygiene Data'!$D$11,0,10*ROW('Hygiene Data'!D32))="","",OFFSET('Hygiene Data'!$D$11,0,10*ROW('Hygiene Data'!D32)))</f>
        <v/>
      </c>
      <c r="DP38" s="305" t="str">
        <f ca="true">+IF(OFFSET('Hygiene Data'!$D$12,0,10*ROW('Hygiene Data'!D32))="","",OFFSET('Hygiene Data'!$D$12,0,10*ROW('Hygiene Data'!D32)))</f>
        <v/>
      </c>
      <c r="DQ38" s="305" t="str">
        <f ca="true">+IF(OFFSET('Hygiene Data'!$D$13,0,10*ROW('Hygiene Data'!D32))="","",OFFSET('Hygiene Data'!$D$13,0,10*ROW('Hygiene Data'!D32)))</f>
        <v/>
      </c>
      <c r="DR38" s="305" t="str">
        <f ca="true">+IF(OFFSET('Hygiene Data'!$E$11,0,10*ROW('Hygiene Data'!E32))="","",OFFSET('Hygiene Data'!$E$11,0,10*ROW('Hygiene Data'!E32)))</f>
        <v/>
      </c>
      <c r="DS38" s="305" t="str">
        <f ca="true">+IF(OFFSET('Hygiene Data'!$E$12,0,10*ROW('Hygiene Data'!E32))="","",OFFSET('Hygiene Data'!$E$12,0,10*ROW('Hygiene Data'!E32)))</f>
        <v/>
      </c>
      <c r="DT38" s="305" t="str">
        <f ca="true">+IF(OFFSET('Hygiene Data'!$E$13,0,10*ROW('Hygiene Data'!E32))="","",OFFSET('Hygiene Data'!$E$13,0,10*ROW('Hygiene Data'!E32)))</f>
        <v/>
      </c>
      <c r="DU38" s="305" t="str">
        <f ca="true">+IF(OFFSET('Hygiene Data'!$F$11,0,10*ROW('Hygiene Data'!F32))="","",OFFSET('Hygiene Data'!$F$11,0,10*ROW('Hygiene Data'!F32)))</f>
        <v/>
      </c>
      <c r="DV38" s="305" t="str">
        <f ca="true">+IF(OFFSET('Hygiene Data'!$F$12,0,10*ROW('Hygiene Data'!F32))="","",OFFSET('Hygiene Data'!$F$12,0,10*ROW('Hygiene Data'!F32)))</f>
        <v/>
      </c>
      <c r="DW38" s="305" t="str">
        <f ca="true">+IF(OFFSET('Hygiene Data'!$F$13,0,10*ROW('Hygiene Data'!F32))="","",OFFSET('Hygiene Data'!$F$13,0,10*ROW('Hygiene Data'!F32)))</f>
        <v/>
      </c>
      <c r="DX38" s="305" t="str">
        <f ca="true">+IF(OFFSET('Hygiene Data'!$G$11,0,10*ROW('Hygiene Data'!G32))="","",OFFSET('Hygiene Data'!$G$11,0,10*ROW('Hygiene Data'!G32)))</f>
        <v/>
      </c>
      <c r="DY38" s="305" t="str">
        <f ca="true">+IF(OFFSET('Hygiene Data'!$G$12,0,10*ROW('Hygiene Data'!G32))="","",OFFSET('Hygiene Data'!$G$12,0,10*ROW('Hygiene Data'!G32)))</f>
        <v/>
      </c>
      <c r="DZ38" s="305" t="str">
        <f ca="true">+IF(OFFSET('Hygiene Data'!$G$13,0,10*ROW('Hygiene Data'!G32))="","",OFFSET('Hygiene Data'!$G$13,0,10*ROW('Hygiene Data'!G32)))</f>
        <v/>
      </c>
      <c r="EA38" s="305" t="str">
        <f ca="true">+IF(OFFSET('Hygiene Data'!$H$11,0,10*ROW('Hygiene Data'!H32))="","",OFFSET('Hygiene Data'!$H$11,0,10*ROW('Hygiene Data'!H32)))</f>
        <v/>
      </c>
      <c r="EB38" s="305" t="str">
        <f ca="true">+IF(OFFSET('Hygiene Data'!$H$12,0,10*ROW('Hygiene Data'!H32))="","",OFFSET('Hygiene Data'!$H$12,0,10*ROW('Hygiene Data'!H32)))</f>
        <v/>
      </c>
      <c r="EC38" s="305" t="str">
        <f ca="true">+IF(OFFSET('Hygiene Data'!$H$13,0,10*ROW('Hygiene Data'!H32))="","",OFFSET('Hygiene Data'!$H$13,0,10*ROW('Hygiene Data'!H32)))</f>
        <v/>
      </c>
      <c r="ED38" s="305" t="str">
        <f ca="true">+IF(OFFSET('Hygiene Data'!$I$11,0,10*ROW('Hygiene Data'!I32))="","",OFFSET('Hygiene Data'!$I$11,0,10*ROW('Hygiene Data'!I32)))</f>
        <v/>
      </c>
      <c r="EE38" s="305" t="str">
        <f ca="true">+IF(OFFSET('Hygiene Data'!$I$12,0,10*ROW('Hygiene Data'!I32))="","",OFFSET('Hygiene Data'!$I$12,0,10*ROW('Hygiene Data'!I32)))</f>
        <v/>
      </c>
      <c r="EF38" s="305"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61" t="str">
        <f t="shared" ca="true" si="0"/>
        <v/>
      </c>
      <c r="D39" s="99"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9"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9"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9"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9"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9"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9"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9"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9"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9"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9"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9"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9"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9"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9"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9"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9"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9"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100"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100"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100"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100"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100"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100"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100"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100"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100"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100"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100"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100"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100"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100"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100"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100"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100"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100"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100"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100"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100"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100"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100"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100"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100"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100"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100"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100"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100"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100"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1"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1"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1"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1"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1"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1"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1"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1"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1"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1"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1"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1"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1"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1"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1"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1"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1"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1"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5"/>
      <c r="BS39" s="305" t="str">
        <f ca="true">+IF(OFFSET('Water Data'!$D$27,0,10*ROW('Water Data'!D33))="","",OFFSET('Water Data'!$D$27,0,10*ROW('Water Data'!D33)))</f>
        <v/>
      </c>
      <c r="BT39" s="305" t="str">
        <f ca="true">+IF(OFFSET('Water Data'!$D$28,0,10*ROW('Water Data'!D33))="","",OFFSET('Water Data'!$D$28,0,10*ROW('Water Data'!D33)))</f>
        <v/>
      </c>
      <c r="BU39" s="305" t="str">
        <f ca="true">+IF(OFFSET('Water Data'!$D$29,0,10*ROW('Water Data'!D33))="","",OFFSET('Water Data'!$D$29,0,10*ROW('Water Data'!D33)))</f>
        <v/>
      </c>
      <c r="BV39" s="305" t="str">
        <f ca="true">+IF(OFFSET('Water Data'!$E$27,0,10*ROW('Water Data'!E33))="","",OFFSET('Water Data'!$E$27,0,10*ROW('Water Data'!E33)))</f>
        <v/>
      </c>
      <c r="BW39" s="305" t="str">
        <f ca="true">+IF(OFFSET('Water Data'!$E$28,0,10*ROW('Water Data'!E33))="","",OFFSET('Water Data'!$E$28,0,10*ROW('Water Data'!E33)))</f>
        <v/>
      </c>
      <c r="BX39" s="305" t="str">
        <f ca="true">+IF(OFFSET('Water Data'!$E$29,0,10*ROW('Water Data'!E33))="","",OFFSET('Water Data'!$E$29,0,10*ROW('Water Data'!E33)))</f>
        <v/>
      </c>
      <c r="BY39" s="305" t="str">
        <f ca="true">+IF(OFFSET('Water Data'!$F$27,0,10*ROW('Water Data'!F33))="","",OFFSET('Water Data'!$F$27,0,10*ROW('Water Data'!F33)))</f>
        <v/>
      </c>
      <c r="BZ39" s="305" t="str">
        <f ca="true">+IF(OFFSET('Water Data'!$F$28,0,10*ROW('Water Data'!F33))="","",OFFSET('Water Data'!$F$28,0,10*ROW('Water Data'!F33)))</f>
        <v/>
      </c>
      <c r="CA39" s="305" t="str">
        <f ca="true">+IF(OFFSET('Water Data'!$F$29,0,10*ROW('Water Data'!F33))="","",OFFSET('Water Data'!$F$29,0,10*ROW('Water Data'!F33)))</f>
        <v/>
      </c>
      <c r="CB39" s="305" t="str">
        <f ca="true">+IF(OFFSET('Water Data'!$G$27,0,10*ROW('Water Data'!G33))="","",OFFSET('Water Data'!$G$27,0,10*ROW('Water Data'!G33)))</f>
        <v/>
      </c>
      <c r="CC39" s="305" t="str">
        <f ca="true">+IF(OFFSET('Water Data'!$G$28,0,10*ROW('Water Data'!G33))="","",OFFSET('Water Data'!$G$28,0,10*ROW('Water Data'!G33)))</f>
        <v/>
      </c>
      <c r="CD39" s="305" t="str">
        <f ca="true">+IF(OFFSET('Water Data'!$G$29,0,10*ROW('Water Data'!G33))="","",OFFSET('Water Data'!$G$29,0,10*ROW('Water Data'!G33)))</f>
        <v/>
      </c>
      <c r="CE39" s="305" t="str">
        <f ca="true">+IF(OFFSET('Water Data'!$H$27,0,10*ROW('Water Data'!H33))="","",OFFSET('Water Data'!$H$27,0,10*ROW('Water Data'!H33)))</f>
        <v/>
      </c>
      <c r="CF39" s="305" t="str">
        <f ca="true">+IF(OFFSET('Water Data'!$H$28,0,10*ROW('Water Data'!H33))="","",OFFSET('Water Data'!$H$28,0,10*ROW('Water Data'!H33)))</f>
        <v/>
      </c>
      <c r="CG39" s="305" t="str">
        <f ca="true">+IF(OFFSET('Water Data'!$H$29,0,10*ROW('Water Data'!H33))="","",OFFSET('Water Data'!$H$29,0,10*ROW('Water Data'!H33)))</f>
        <v/>
      </c>
      <c r="CH39" s="305" t="str">
        <f ca="true">+IF(OFFSET('Water Data'!$I$27,0,10*ROW('Water Data'!I33))="","",OFFSET('Water Data'!$I$27,0,10*ROW('Water Data'!I33)))</f>
        <v/>
      </c>
      <c r="CI39" s="305" t="str">
        <f ca="true">+IF(OFFSET('Water Data'!$I$28,0,10*ROW('Water Data'!I33))="","",OFFSET('Water Data'!$I$28,0,10*ROW('Water Data'!I33)))</f>
        <v/>
      </c>
      <c r="CJ39" s="305" t="str">
        <f ca="true">+IF(OFFSET('Water Data'!$I$29,0,10*ROW('Water Data'!I33))="","",OFFSET('Water Data'!$I$29,0,10*ROW('Water Data'!I33)))</f>
        <v/>
      </c>
      <c r="CK39" s="305" t="str">
        <f ca="true">+IF(OFFSET('Sanitation Data'!$D$28,0,10*ROW('Sanitation Data'!D33))="","",OFFSET('Sanitation Data'!$D$28,0,10*ROW('Sanitation Data'!D33)))</f>
        <v/>
      </c>
      <c r="CL39" s="305" t="str">
        <f ca="true">+IF(OFFSET('Sanitation Data'!$D$29,0,10*ROW('Sanitation Data'!D33))="","",OFFSET('Sanitation Data'!$D$29,0,10*ROW('Sanitation Data'!D33)))</f>
        <v/>
      </c>
      <c r="CM39" s="305" t="str">
        <f ca="true">+IF(OFFSET('Sanitation Data'!$D$30,0,10*ROW('Sanitation Data'!D33))="","",OFFSET('Sanitation Data'!$D$30,0,10*ROW('Sanitation Data'!D33)))</f>
        <v/>
      </c>
      <c r="CN39" s="305" t="str">
        <f ca="true">+IF(OFFSET('Sanitation Data'!$D$31,0,10*ROW('Sanitation Data'!D33))="","",OFFSET('Sanitation Data'!$D$31,0,10*ROW('Sanitation Data'!D33)))</f>
        <v/>
      </c>
      <c r="CO39" s="305" t="str">
        <f ca="true">+IF(OFFSET('Sanitation Data'!$D$32,0,10*ROW('Sanitation Data'!D33))="","",OFFSET('Sanitation Data'!$D$32,0,10*ROW('Sanitation Data'!D33)))</f>
        <v/>
      </c>
      <c r="CP39" s="305" t="str">
        <f ca="true">+IF(OFFSET('Sanitation Data'!$E$28,0,10*ROW('Sanitation Data'!E33))="","",OFFSET('Sanitation Data'!$E$28,0,10*ROW('Sanitation Data'!E33)))</f>
        <v/>
      </c>
      <c r="CQ39" s="305" t="str">
        <f ca="true">+IF(OFFSET('Sanitation Data'!$E$29,0,10*ROW('Sanitation Data'!E33))="","",OFFSET('Sanitation Data'!$E$29,0,10*ROW('Sanitation Data'!E33)))</f>
        <v/>
      </c>
      <c r="CR39" s="305" t="str">
        <f ca="true">+IF(OFFSET('Sanitation Data'!$E$30,0,10*ROW('Sanitation Data'!E33))="","",OFFSET('Sanitation Data'!$E$30,0,10*ROW('Sanitation Data'!E33)))</f>
        <v/>
      </c>
      <c r="CS39" s="305" t="str">
        <f ca="true">+IF(OFFSET('Sanitation Data'!$E$31,0,10*ROW('Sanitation Data'!E33))="","",OFFSET('Sanitation Data'!$E$31,0,10*ROW('Sanitation Data'!E33)))</f>
        <v/>
      </c>
      <c r="CT39" s="305" t="str">
        <f ca="true">+IF(OFFSET('Sanitation Data'!$E$32,0,10*ROW('Sanitation Data'!E33))="","",OFFSET('Sanitation Data'!$E$32,0,10*ROW('Sanitation Data'!E33)))</f>
        <v/>
      </c>
      <c r="CU39" s="305" t="str">
        <f ca="true">+IF(OFFSET('Sanitation Data'!$F$28,0,10*ROW('Sanitation Data'!F33))="","",OFFSET('Sanitation Data'!$F$28,0,10*ROW('Sanitation Data'!F33)))</f>
        <v/>
      </c>
      <c r="CV39" s="305" t="str">
        <f ca="true">+IF(OFFSET('Sanitation Data'!$F$29,0,10*ROW('Sanitation Data'!F33))="","",OFFSET('Sanitation Data'!$F$29,0,10*ROW('Sanitation Data'!F33)))</f>
        <v/>
      </c>
      <c r="CW39" s="305" t="str">
        <f ca="true">+IF(OFFSET('Sanitation Data'!$F$30,0,10*ROW('Sanitation Data'!F33))="","",OFFSET('Sanitation Data'!$F$30,0,10*ROW('Sanitation Data'!F33)))</f>
        <v/>
      </c>
      <c r="CX39" s="305" t="str">
        <f ca="true">+IF(OFFSET('Sanitation Data'!$F$31,0,10*ROW('Sanitation Data'!F33))="","",OFFSET('Sanitation Data'!$F$31,0,10*ROW('Sanitation Data'!F33)))</f>
        <v/>
      </c>
      <c r="CY39" s="305" t="str">
        <f ca="true">+IF(OFFSET('Sanitation Data'!$F$32,0,10*ROW('Sanitation Data'!F33))="","",OFFSET('Sanitation Data'!$F$32,0,10*ROW('Sanitation Data'!F33)))</f>
        <v/>
      </c>
      <c r="CZ39" s="305" t="str">
        <f ca="true">+IF(OFFSET('Sanitation Data'!$G$28,0,10*ROW('Sanitation Data'!G33))="","",OFFSET('Sanitation Data'!$G$28,0,10*ROW('Sanitation Data'!G33)))</f>
        <v/>
      </c>
      <c r="DA39" s="305" t="str">
        <f ca="true">+IF(OFFSET('Sanitation Data'!$G$29,0,10*ROW('Sanitation Data'!G33))="","",OFFSET('Sanitation Data'!$G$29,0,10*ROW('Sanitation Data'!G33)))</f>
        <v/>
      </c>
      <c r="DB39" s="305" t="str">
        <f ca="true">+IF(OFFSET('Sanitation Data'!$G$30,0,10*ROW('Sanitation Data'!G33))="","",OFFSET('Sanitation Data'!$G$30,0,10*ROW('Sanitation Data'!G33)))</f>
        <v/>
      </c>
      <c r="DC39" s="305" t="str">
        <f ca="true">+IF(OFFSET('Sanitation Data'!$G$31,0,10*ROW('Sanitation Data'!G33))="","",OFFSET('Sanitation Data'!$G$31,0,10*ROW('Sanitation Data'!G33)))</f>
        <v/>
      </c>
      <c r="DD39" s="305" t="str">
        <f ca="true">+IF(OFFSET('Sanitation Data'!$G$32,0,10*ROW('Sanitation Data'!G33))="","",OFFSET('Sanitation Data'!$G$32,0,10*ROW('Sanitation Data'!G33)))</f>
        <v/>
      </c>
      <c r="DE39" s="305" t="str">
        <f ca="true">+IF(OFFSET('Sanitation Data'!$H$28,0,10*ROW('Sanitation Data'!H33))="","",OFFSET('Sanitation Data'!$H$28,0,10*ROW('Sanitation Data'!H33)))</f>
        <v/>
      </c>
      <c r="DF39" s="305" t="str">
        <f ca="true">+IF(OFFSET('Sanitation Data'!$H$29,0,10*ROW('Sanitation Data'!H33))="","",OFFSET('Sanitation Data'!$H$29,0,10*ROW('Sanitation Data'!H33)))</f>
        <v/>
      </c>
      <c r="DG39" s="305" t="str">
        <f ca="true">+IF(OFFSET('Sanitation Data'!$H$30,0,10*ROW('Sanitation Data'!H33))="","",OFFSET('Sanitation Data'!$H$30,0,10*ROW('Sanitation Data'!H33)))</f>
        <v/>
      </c>
      <c r="DH39" s="305" t="str">
        <f ca="true">+IF(OFFSET('Sanitation Data'!$H$31,0,10*ROW('Sanitation Data'!H33))="","",OFFSET('Sanitation Data'!$H$31,0,10*ROW('Sanitation Data'!H33)))</f>
        <v/>
      </c>
      <c r="DI39" s="305" t="str">
        <f ca="true">+IF(OFFSET('Sanitation Data'!$H$32,0,10*ROW('Sanitation Data'!H33))="","",OFFSET('Sanitation Data'!$H$32,0,10*ROW('Sanitation Data'!H33)))</f>
        <v/>
      </c>
      <c r="DJ39" s="305" t="str">
        <f ca="true">+IF(OFFSET('Sanitation Data'!$I$28,0,10*ROW('Sanitation Data'!I33))="","",OFFSET('Sanitation Data'!$I$28,0,10*ROW('Sanitation Data'!I33)))</f>
        <v/>
      </c>
      <c r="DK39" s="305" t="str">
        <f ca="true">+IF(OFFSET('Sanitation Data'!$I$29,0,10*ROW('Sanitation Data'!I33))="","",OFFSET('Sanitation Data'!$I$29,0,10*ROW('Sanitation Data'!I33)))</f>
        <v/>
      </c>
      <c r="DL39" s="305" t="str">
        <f ca="true">+IF(OFFSET('Sanitation Data'!$I$30,0,10*ROW('Sanitation Data'!I33))="","",OFFSET('Sanitation Data'!$I$30,0,10*ROW('Sanitation Data'!I33)))</f>
        <v/>
      </c>
      <c r="DM39" s="305" t="str">
        <f ca="true">+IF(OFFSET('Sanitation Data'!$I$31,0,10*ROW('Sanitation Data'!I33))="","",OFFSET('Sanitation Data'!$I$31,0,10*ROW('Sanitation Data'!I33)))</f>
        <v/>
      </c>
      <c r="DN39" s="305" t="str">
        <f ca="true">+IF(OFFSET('Sanitation Data'!$I$32,0,10*ROW('Sanitation Data'!I33))="","",OFFSET('Sanitation Data'!$I$32,0,10*ROW('Sanitation Data'!I33)))</f>
        <v/>
      </c>
      <c r="DO39" s="305" t="str">
        <f ca="true">+IF(OFFSET('Hygiene Data'!$D$11,0,10*ROW('Hygiene Data'!D33))="","",OFFSET('Hygiene Data'!$D$11,0,10*ROW('Hygiene Data'!D33)))</f>
        <v/>
      </c>
      <c r="DP39" s="305" t="str">
        <f ca="true">+IF(OFFSET('Hygiene Data'!$D$12,0,10*ROW('Hygiene Data'!D33))="","",OFFSET('Hygiene Data'!$D$12,0,10*ROW('Hygiene Data'!D33)))</f>
        <v/>
      </c>
      <c r="DQ39" s="305" t="str">
        <f ca="true">+IF(OFFSET('Hygiene Data'!$D$13,0,10*ROW('Hygiene Data'!D33))="","",OFFSET('Hygiene Data'!$D$13,0,10*ROW('Hygiene Data'!D33)))</f>
        <v/>
      </c>
      <c r="DR39" s="305" t="str">
        <f ca="true">+IF(OFFSET('Hygiene Data'!$E$11,0,10*ROW('Hygiene Data'!E33))="","",OFFSET('Hygiene Data'!$E$11,0,10*ROW('Hygiene Data'!E33)))</f>
        <v/>
      </c>
      <c r="DS39" s="305" t="str">
        <f ca="true">+IF(OFFSET('Hygiene Data'!$E$12,0,10*ROW('Hygiene Data'!E33))="","",OFFSET('Hygiene Data'!$E$12,0,10*ROW('Hygiene Data'!E33)))</f>
        <v/>
      </c>
      <c r="DT39" s="305" t="str">
        <f ca="true">+IF(OFFSET('Hygiene Data'!$E$13,0,10*ROW('Hygiene Data'!E33))="","",OFFSET('Hygiene Data'!$E$13,0,10*ROW('Hygiene Data'!E33)))</f>
        <v/>
      </c>
      <c r="DU39" s="305" t="str">
        <f ca="true">+IF(OFFSET('Hygiene Data'!$F$11,0,10*ROW('Hygiene Data'!F33))="","",OFFSET('Hygiene Data'!$F$11,0,10*ROW('Hygiene Data'!F33)))</f>
        <v/>
      </c>
      <c r="DV39" s="305" t="str">
        <f ca="true">+IF(OFFSET('Hygiene Data'!$F$12,0,10*ROW('Hygiene Data'!F33))="","",OFFSET('Hygiene Data'!$F$12,0,10*ROW('Hygiene Data'!F33)))</f>
        <v/>
      </c>
      <c r="DW39" s="305" t="str">
        <f ca="true">+IF(OFFSET('Hygiene Data'!$F$13,0,10*ROW('Hygiene Data'!F33))="","",OFFSET('Hygiene Data'!$F$13,0,10*ROW('Hygiene Data'!F33)))</f>
        <v/>
      </c>
      <c r="DX39" s="305" t="str">
        <f ca="true">+IF(OFFSET('Hygiene Data'!$G$11,0,10*ROW('Hygiene Data'!G33))="","",OFFSET('Hygiene Data'!$G$11,0,10*ROW('Hygiene Data'!G33)))</f>
        <v/>
      </c>
      <c r="DY39" s="305" t="str">
        <f ca="true">+IF(OFFSET('Hygiene Data'!$G$12,0,10*ROW('Hygiene Data'!G33))="","",OFFSET('Hygiene Data'!$G$12,0,10*ROW('Hygiene Data'!G33)))</f>
        <v/>
      </c>
      <c r="DZ39" s="305" t="str">
        <f ca="true">+IF(OFFSET('Hygiene Data'!$G$13,0,10*ROW('Hygiene Data'!G33))="","",OFFSET('Hygiene Data'!$G$13,0,10*ROW('Hygiene Data'!G33)))</f>
        <v/>
      </c>
      <c r="EA39" s="305" t="str">
        <f ca="true">+IF(OFFSET('Hygiene Data'!$H$11,0,10*ROW('Hygiene Data'!H33))="","",OFFSET('Hygiene Data'!$H$11,0,10*ROW('Hygiene Data'!H33)))</f>
        <v/>
      </c>
      <c r="EB39" s="305" t="str">
        <f ca="true">+IF(OFFSET('Hygiene Data'!$H$12,0,10*ROW('Hygiene Data'!H33))="","",OFFSET('Hygiene Data'!$H$12,0,10*ROW('Hygiene Data'!H33)))</f>
        <v/>
      </c>
      <c r="EC39" s="305" t="str">
        <f ca="true">+IF(OFFSET('Hygiene Data'!$H$13,0,10*ROW('Hygiene Data'!H33))="","",OFFSET('Hygiene Data'!$H$13,0,10*ROW('Hygiene Data'!H33)))</f>
        <v/>
      </c>
      <c r="ED39" s="305" t="str">
        <f ca="true">+IF(OFFSET('Hygiene Data'!$I$11,0,10*ROW('Hygiene Data'!I33))="","",OFFSET('Hygiene Data'!$I$11,0,10*ROW('Hygiene Data'!I33)))</f>
        <v/>
      </c>
      <c r="EE39" s="305" t="str">
        <f ca="true">+IF(OFFSET('Hygiene Data'!$I$12,0,10*ROW('Hygiene Data'!I33))="","",OFFSET('Hygiene Data'!$I$12,0,10*ROW('Hygiene Data'!I33)))</f>
        <v/>
      </c>
      <c r="EF39" s="305"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61" t="str">
        <f t="shared" ca="true" si="0"/>
        <v/>
      </c>
      <c r="D40" s="99"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9"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9"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9"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9"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9"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9"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9"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9"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9"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9"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9"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9"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9"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9"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9"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9"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9"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100"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100"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100"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100"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100"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100"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100"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100"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100"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100"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100"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100"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100"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100"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100"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100"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100"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100"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100"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100"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100"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100"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100"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100"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100"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100"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100"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100"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100"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100"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1"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1"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1"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1"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1"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1"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1"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1"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1"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1"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1"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1"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1"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1"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1"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1"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1"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1"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5"/>
      <c r="BS40" s="305" t="str">
        <f ca="true">+IF(OFFSET('Water Data'!$D$27,0,10*ROW('Water Data'!D34))="","",OFFSET('Water Data'!$D$27,0,10*ROW('Water Data'!D34)))</f>
        <v/>
      </c>
      <c r="BT40" s="305" t="str">
        <f ca="true">+IF(OFFSET('Water Data'!$D$28,0,10*ROW('Water Data'!D34))="","",OFFSET('Water Data'!$D$28,0,10*ROW('Water Data'!D34)))</f>
        <v/>
      </c>
      <c r="BU40" s="305" t="str">
        <f ca="true">+IF(OFFSET('Water Data'!$D$29,0,10*ROW('Water Data'!D34))="","",OFFSET('Water Data'!$D$29,0,10*ROW('Water Data'!D34)))</f>
        <v/>
      </c>
      <c r="BV40" s="305" t="str">
        <f ca="true">+IF(OFFSET('Water Data'!$E$27,0,10*ROW('Water Data'!E34))="","",OFFSET('Water Data'!$E$27,0,10*ROW('Water Data'!E34)))</f>
        <v/>
      </c>
      <c r="BW40" s="305" t="str">
        <f ca="true">+IF(OFFSET('Water Data'!$E$28,0,10*ROW('Water Data'!E34))="","",OFFSET('Water Data'!$E$28,0,10*ROW('Water Data'!E34)))</f>
        <v/>
      </c>
      <c r="BX40" s="305" t="str">
        <f ca="true">+IF(OFFSET('Water Data'!$E$29,0,10*ROW('Water Data'!E34))="","",OFFSET('Water Data'!$E$29,0,10*ROW('Water Data'!E34)))</f>
        <v/>
      </c>
      <c r="BY40" s="305" t="str">
        <f ca="true">+IF(OFFSET('Water Data'!$F$27,0,10*ROW('Water Data'!F34))="","",OFFSET('Water Data'!$F$27,0,10*ROW('Water Data'!F34)))</f>
        <v/>
      </c>
      <c r="BZ40" s="305" t="str">
        <f ca="true">+IF(OFFSET('Water Data'!$F$28,0,10*ROW('Water Data'!F34))="","",OFFSET('Water Data'!$F$28,0,10*ROW('Water Data'!F34)))</f>
        <v/>
      </c>
      <c r="CA40" s="305" t="str">
        <f ca="true">+IF(OFFSET('Water Data'!$F$29,0,10*ROW('Water Data'!F34))="","",OFFSET('Water Data'!$F$29,0,10*ROW('Water Data'!F34)))</f>
        <v/>
      </c>
      <c r="CB40" s="305" t="str">
        <f ca="true">+IF(OFFSET('Water Data'!$G$27,0,10*ROW('Water Data'!G34))="","",OFFSET('Water Data'!$G$27,0,10*ROW('Water Data'!G34)))</f>
        <v/>
      </c>
      <c r="CC40" s="305" t="str">
        <f ca="true">+IF(OFFSET('Water Data'!$G$28,0,10*ROW('Water Data'!G34))="","",OFFSET('Water Data'!$G$28,0,10*ROW('Water Data'!G34)))</f>
        <v/>
      </c>
      <c r="CD40" s="305" t="str">
        <f ca="true">+IF(OFFSET('Water Data'!$G$29,0,10*ROW('Water Data'!G34))="","",OFFSET('Water Data'!$G$29,0,10*ROW('Water Data'!G34)))</f>
        <v/>
      </c>
      <c r="CE40" s="305" t="str">
        <f ca="true">+IF(OFFSET('Water Data'!$H$27,0,10*ROW('Water Data'!H34))="","",OFFSET('Water Data'!$H$27,0,10*ROW('Water Data'!H34)))</f>
        <v/>
      </c>
      <c r="CF40" s="305" t="str">
        <f ca="true">+IF(OFFSET('Water Data'!$H$28,0,10*ROW('Water Data'!H34))="","",OFFSET('Water Data'!$H$28,0,10*ROW('Water Data'!H34)))</f>
        <v/>
      </c>
      <c r="CG40" s="305" t="str">
        <f ca="true">+IF(OFFSET('Water Data'!$H$29,0,10*ROW('Water Data'!H34))="","",OFFSET('Water Data'!$H$29,0,10*ROW('Water Data'!H34)))</f>
        <v/>
      </c>
      <c r="CH40" s="305" t="str">
        <f ca="true">+IF(OFFSET('Water Data'!$I$27,0,10*ROW('Water Data'!I34))="","",OFFSET('Water Data'!$I$27,0,10*ROW('Water Data'!I34)))</f>
        <v/>
      </c>
      <c r="CI40" s="305" t="str">
        <f ca="true">+IF(OFFSET('Water Data'!$I$28,0,10*ROW('Water Data'!I34))="","",OFFSET('Water Data'!$I$28,0,10*ROW('Water Data'!I34)))</f>
        <v/>
      </c>
      <c r="CJ40" s="305" t="str">
        <f ca="true">+IF(OFFSET('Water Data'!$I$29,0,10*ROW('Water Data'!I34))="","",OFFSET('Water Data'!$I$29,0,10*ROW('Water Data'!I34)))</f>
        <v/>
      </c>
      <c r="CK40" s="305" t="str">
        <f ca="true">+IF(OFFSET('Sanitation Data'!$D$28,0,10*ROW('Sanitation Data'!D34))="","",OFFSET('Sanitation Data'!$D$28,0,10*ROW('Sanitation Data'!D34)))</f>
        <v/>
      </c>
      <c r="CL40" s="305" t="str">
        <f ca="true">+IF(OFFSET('Sanitation Data'!$D$29,0,10*ROW('Sanitation Data'!D34))="","",OFFSET('Sanitation Data'!$D$29,0,10*ROW('Sanitation Data'!D34)))</f>
        <v/>
      </c>
      <c r="CM40" s="305" t="str">
        <f ca="true">+IF(OFFSET('Sanitation Data'!$D$30,0,10*ROW('Sanitation Data'!D34))="","",OFFSET('Sanitation Data'!$D$30,0,10*ROW('Sanitation Data'!D34)))</f>
        <v/>
      </c>
      <c r="CN40" s="305" t="str">
        <f ca="true">+IF(OFFSET('Sanitation Data'!$D$31,0,10*ROW('Sanitation Data'!D34))="","",OFFSET('Sanitation Data'!$D$31,0,10*ROW('Sanitation Data'!D34)))</f>
        <v/>
      </c>
      <c r="CO40" s="305" t="str">
        <f ca="true">+IF(OFFSET('Sanitation Data'!$D$32,0,10*ROW('Sanitation Data'!D34))="","",OFFSET('Sanitation Data'!$D$32,0,10*ROW('Sanitation Data'!D34)))</f>
        <v/>
      </c>
      <c r="CP40" s="305" t="str">
        <f ca="true">+IF(OFFSET('Sanitation Data'!$E$28,0,10*ROW('Sanitation Data'!E34))="","",OFFSET('Sanitation Data'!$E$28,0,10*ROW('Sanitation Data'!E34)))</f>
        <v/>
      </c>
      <c r="CQ40" s="305" t="str">
        <f ca="true">+IF(OFFSET('Sanitation Data'!$E$29,0,10*ROW('Sanitation Data'!E34))="","",OFFSET('Sanitation Data'!$E$29,0,10*ROW('Sanitation Data'!E34)))</f>
        <v/>
      </c>
      <c r="CR40" s="305" t="str">
        <f ca="true">+IF(OFFSET('Sanitation Data'!$E$30,0,10*ROW('Sanitation Data'!E34))="","",OFFSET('Sanitation Data'!$E$30,0,10*ROW('Sanitation Data'!E34)))</f>
        <v/>
      </c>
      <c r="CS40" s="305" t="str">
        <f ca="true">+IF(OFFSET('Sanitation Data'!$E$31,0,10*ROW('Sanitation Data'!E34))="","",OFFSET('Sanitation Data'!$E$31,0,10*ROW('Sanitation Data'!E34)))</f>
        <v/>
      </c>
      <c r="CT40" s="305" t="str">
        <f ca="true">+IF(OFFSET('Sanitation Data'!$E$32,0,10*ROW('Sanitation Data'!E34))="","",OFFSET('Sanitation Data'!$E$32,0,10*ROW('Sanitation Data'!E34)))</f>
        <v/>
      </c>
      <c r="CU40" s="305" t="str">
        <f ca="true">+IF(OFFSET('Sanitation Data'!$F$28,0,10*ROW('Sanitation Data'!F34))="","",OFFSET('Sanitation Data'!$F$28,0,10*ROW('Sanitation Data'!F34)))</f>
        <v/>
      </c>
      <c r="CV40" s="305" t="str">
        <f ca="true">+IF(OFFSET('Sanitation Data'!$F$29,0,10*ROW('Sanitation Data'!F34))="","",OFFSET('Sanitation Data'!$F$29,0,10*ROW('Sanitation Data'!F34)))</f>
        <v/>
      </c>
      <c r="CW40" s="305" t="str">
        <f ca="true">+IF(OFFSET('Sanitation Data'!$F$30,0,10*ROW('Sanitation Data'!F34))="","",OFFSET('Sanitation Data'!$F$30,0,10*ROW('Sanitation Data'!F34)))</f>
        <v/>
      </c>
      <c r="CX40" s="305" t="str">
        <f ca="true">+IF(OFFSET('Sanitation Data'!$F$31,0,10*ROW('Sanitation Data'!F34))="","",OFFSET('Sanitation Data'!$F$31,0,10*ROW('Sanitation Data'!F34)))</f>
        <v/>
      </c>
      <c r="CY40" s="305" t="str">
        <f ca="true">+IF(OFFSET('Sanitation Data'!$F$32,0,10*ROW('Sanitation Data'!F34))="","",OFFSET('Sanitation Data'!$F$32,0,10*ROW('Sanitation Data'!F34)))</f>
        <v/>
      </c>
      <c r="CZ40" s="305" t="str">
        <f ca="true">+IF(OFFSET('Sanitation Data'!$G$28,0,10*ROW('Sanitation Data'!G34))="","",OFFSET('Sanitation Data'!$G$28,0,10*ROW('Sanitation Data'!G34)))</f>
        <v/>
      </c>
      <c r="DA40" s="305" t="str">
        <f ca="true">+IF(OFFSET('Sanitation Data'!$G$29,0,10*ROW('Sanitation Data'!G34))="","",OFFSET('Sanitation Data'!$G$29,0,10*ROW('Sanitation Data'!G34)))</f>
        <v/>
      </c>
      <c r="DB40" s="305" t="str">
        <f ca="true">+IF(OFFSET('Sanitation Data'!$G$30,0,10*ROW('Sanitation Data'!G34))="","",OFFSET('Sanitation Data'!$G$30,0,10*ROW('Sanitation Data'!G34)))</f>
        <v/>
      </c>
      <c r="DC40" s="305" t="str">
        <f ca="true">+IF(OFFSET('Sanitation Data'!$G$31,0,10*ROW('Sanitation Data'!G34))="","",OFFSET('Sanitation Data'!$G$31,0,10*ROW('Sanitation Data'!G34)))</f>
        <v/>
      </c>
      <c r="DD40" s="305" t="str">
        <f ca="true">+IF(OFFSET('Sanitation Data'!$G$32,0,10*ROW('Sanitation Data'!G34))="","",OFFSET('Sanitation Data'!$G$32,0,10*ROW('Sanitation Data'!G34)))</f>
        <v/>
      </c>
      <c r="DE40" s="305" t="str">
        <f ca="true">+IF(OFFSET('Sanitation Data'!$H$28,0,10*ROW('Sanitation Data'!H34))="","",OFFSET('Sanitation Data'!$H$28,0,10*ROW('Sanitation Data'!H34)))</f>
        <v/>
      </c>
      <c r="DF40" s="305" t="str">
        <f ca="true">+IF(OFFSET('Sanitation Data'!$H$29,0,10*ROW('Sanitation Data'!H34))="","",OFFSET('Sanitation Data'!$H$29,0,10*ROW('Sanitation Data'!H34)))</f>
        <v/>
      </c>
      <c r="DG40" s="305" t="str">
        <f ca="true">+IF(OFFSET('Sanitation Data'!$H$30,0,10*ROW('Sanitation Data'!H34))="","",OFFSET('Sanitation Data'!$H$30,0,10*ROW('Sanitation Data'!H34)))</f>
        <v/>
      </c>
      <c r="DH40" s="305" t="str">
        <f ca="true">+IF(OFFSET('Sanitation Data'!$H$31,0,10*ROW('Sanitation Data'!H34))="","",OFFSET('Sanitation Data'!$H$31,0,10*ROW('Sanitation Data'!H34)))</f>
        <v/>
      </c>
      <c r="DI40" s="305" t="str">
        <f ca="true">+IF(OFFSET('Sanitation Data'!$H$32,0,10*ROW('Sanitation Data'!H34))="","",OFFSET('Sanitation Data'!$H$32,0,10*ROW('Sanitation Data'!H34)))</f>
        <v/>
      </c>
      <c r="DJ40" s="305" t="str">
        <f ca="true">+IF(OFFSET('Sanitation Data'!$I$28,0,10*ROW('Sanitation Data'!I34))="","",OFFSET('Sanitation Data'!$I$28,0,10*ROW('Sanitation Data'!I34)))</f>
        <v/>
      </c>
      <c r="DK40" s="305" t="str">
        <f ca="true">+IF(OFFSET('Sanitation Data'!$I$29,0,10*ROW('Sanitation Data'!I34))="","",OFFSET('Sanitation Data'!$I$29,0,10*ROW('Sanitation Data'!I34)))</f>
        <v/>
      </c>
      <c r="DL40" s="305" t="str">
        <f ca="true">+IF(OFFSET('Sanitation Data'!$I$30,0,10*ROW('Sanitation Data'!I34))="","",OFFSET('Sanitation Data'!$I$30,0,10*ROW('Sanitation Data'!I34)))</f>
        <v/>
      </c>
      <c r="DM40" s="305" t="str">
        <f ca="true">+IF(OFFSET('Sanitation Data'!$I$31,0,10*ROW('Sanitation Data'!I34))="","",OFFSET('Sanitation Data'!$I$31,0,10*ROW('Sanitation Data'!I34)))</f>
        <v/>
      </c>
      <c r="DN40" s="305" t="str">
        <f ca="true">+IF(OFFSET('Sanitation Data'!$I$32,0,10*ROW('Sanitation Data'!I34))="","",OFFSET('Sanitation Data'!$I$32,0,10*ROW('Sanitation Data'!I34)))</f>
        <v/>
      </c>
      <c r="DO40" s="305" t="str">
        <f ca="true">+IF(OFFSET('Hygiene Data'!$D$11,0,10*ROW('Hygiene Data'!D34))="","",OFFSET('Hygiene Data'!$D$11,0,10*ROW('Hygiene Data'!D34)))</f>
        <v/>
      </c>
      <c r="DP40" s="305" t="str">
        <f ca="true">+IF(OFFSET('Hygiene Data'!$D$12,0,10*ROW('Hygiene Data'!D34))="","",OFFSET('Hygiene Data'!$D$12,0,10*ROW('Hygiene Data'!D34)))</f>
        <v/>
      </c>
      <c r="DQ40" s="305" t="str">
        <f ca="true">+IF(OFFSET('Hygiene Data'!$D$13,0,10*ROW('Hygiene Data'!D34))="","",OFFSET('Hygiene Data'!$D$13,0,10*ROW('Hygiene Data'!D34)))</f>
        <v/>
      </c>
      <c r="DR40" s="305" t="str">
        <f ca="true">+IF(OFFSET('Hygiene Data'!$E$11,0,10*ROW('Hygiene Data'!E34))="","",OFFSET('Hygiene Data'!$E$11,0,10*ROW('Hygiene Data'!E34)))</f>
        <v/>
      </c>
      <c r="DS40" s="305" t="str">
        <f ca="true">+IF(OFFSET('Hygiene Data'!$E$12,0,10*ROW('Hygiene Data'!E34))="","",OFFSET('Hygiene Data'!$E$12,0,10*ROW('Hygiene Data'!E34)))</f>
        <v/>
      </c>
      <c r="DT40" s="305" t="str">
        <f ca="true">+IF(OFFSET('Hygiene Data'!$E$13,0,10*ROW('Hygiene Data'!E34))="","",OFFSET('Hygiene Data'!$E$13,0,10*ROW('Hygiene Data'!E34)))</f>
        <v/>
      </c>
      <c r="DU40" s="305" t="str">
        <f ca="true">+IF(OFFSET('Hygiene Data'!$F$11,0,10*ROW('Hygiene Data'!F34))="","",OFFSET('Hygiene Data'!$F$11,0,10*ROW('Hygiene Data'!F34)))</f>
        <v/>
      </c>
      <c r="DV40" s="305" t="str">
        <f ca="true">+IF(OFFSET('Hygiene Data'!$F$12,0,10*ROW('Hygiene Data'!F34))="","",OFFSET('Hygiene Data'!$F$12,0,10*ROW('Hygiene Data'!F34)))</f>
        <v/>
      </c>
      <c r="DW40" s="305" t="str">
        <f ca="true">+IF(OFFSET('Hygiene Data'!$F$13,0,10*ROW('Hygiene Data'!F34))="","",OFFSET('Hygiene Data'!$F$13,0,10*ROW('Hygiene Data'!F34)))</f>
        <v/>
      </c>
      <c r="DX40" s="305" t="str">
        <f ca="true">+IF(OFFSET('Hygiene Data'!$G$11,0,10*ROW('Hygiene Data'!G34))="","",OFFSET('Hygiene Data'!$G$11,0,10*ROW('Hygiene Data'!G34)))</f>
        <v/>
      </c>
      <c r="DY40" s="305" t="str">
        <f ca="true">+IF(OFFSET('Hygiene Data'!$G$12,0,10*ROW('Hygiene Data'!G34))="","",OFFSET('Hygiene Data'!$G$12,0,10*ROW('Hygiene Data'!G34)))</f>
        <v/>
      </c>
      <c r="DZ40" s="305" t="str">
        <f ca="true">+IF(OFFSET('Hygiene Data'!$G$13,0,10*ROW('Hygiene Data'!G34))="","",OFFSET('Hygiene Data'!$G$13,0,10*ROW('Hygiene Data'!G34)))</f>
        <v/>
      </c>
      <c r="EA40" s="305" t="str">
        <f ca="true">+IF(OFFSET('Hygiene Data'!$H$11,0,10*ROW('Hygiene Data'!H34))="","",OFFSET('Hygiene Data'!$H$11,0,10*ROW('Hygiene Data'!H34)))</f>
        <v/>
      </c>
      <c r="EB40" s="305" t="str">
        <f ca="true">+IF(OFFSET('Hygiene Data'!$H$12,0,10*ROW('Hygiene Data'!H34))="","",OFFSET('Hygiene Data'!$H$12,0,10*ROW('Hygiene Data'!H34)))</f>
        <v/>
      </c>
      <c r="EC40" s="305" t="str">
        <f ca="true">+IF(OFFSET('Hygiene Data'!$H$13,0,10*ROW('Hygiene Data'!H34))="","",OFFSET('Hygiene Data'!$H$13,0,10*ROW('Hygiene Data'!H34)))</f>
        <v/>
      </c>
      <c r="ED40" s="305" t="str">
        <f ca="true">+IF(OFFSET('Hygiene Data'!$I$11,0,10*ROW('Hygiene Data'!I34))="","",OFFSET('Hygiene Data'!$I$11,0,10*ROW('Hygiene Data'!I34)))</f>
        <v/>
      </c>
      <c r="EE40" s="305" t="str">
        <f ca="true">+IF(OFFSET('Hygiene Data'!$I$12,0,10*ROW('Hygiene Data'!I34))="","",OFFSET('Hygiene Data'!$I$12,0,10*ROW('Hygiene Data'!I34)))</f>
        <v/>
      </c>
      <c r="EF40" s="305"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61" t="str">
        <f t="shared" ca="true" si="0"/>
        <v/>
      </c>
      <c r="D41" s="99"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9"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9"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9"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9"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9"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9"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9"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9"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9"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9"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9"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9"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9"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9"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9"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9"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9"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100"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100"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100"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100"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100"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100"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100"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100"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100"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100"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100"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100"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100"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100"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100"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100"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100"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100"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100"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100"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100"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100"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100"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100"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100"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100"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100"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100"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100"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100"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1"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1"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1"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1"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1"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1"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1"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1"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1"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1"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1"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1"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1"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1"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1"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1"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1"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1"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5"/>
      <c r="BS41" s="305" t="str">
        <f ca="true">+IF(OFFSET('Water Data'!$D$27,0,10*ROW('Water Data'!D35))="","",OFFSET('Water Data'!$D$27,0,10*ROW('Water Data'!D35)))</f>
        <v/>
      </c>
      <c r="BT41" s="305" t="str">
        <f ca="true">+IF(OFFSET('Water Data'!$D$28,0,10*ROW('Water Data'!D35))="","",OFFSET('Water Data'!$D$28,0,10*ROW('Water Data'!D35)))</f>
        <v/>
      </c>
      <c r="BU41" s="305" t="str">
        <f ca="true">+IF(OFFSET('Water Data'!$D$29,0,10*ROW('Water Data'!D35))="","",OFFSET('Water Data'!$D$29,0,10*ROW('Water Data'!D35)))</f>
        <v/>
      </c>
      <c r="BV41" s="305" t="str">
        <f ca="true">+IF(OFFSET('Water Data'!$E$27,0,10*ROW('Water Data'!E35))="","",OFFSET('Water Data'!$E$27,0,10*ROW('Water Data'!E35)))</f>
        <v/>
      </c>
      <c r="BW41" s="305" t="str">
        <f ca="true">+IF(OFFSET('Water Data'!$E$28,0,10*ROW('Water Data'!E35))="","",OFFSET('Water Data'!$E$28,0,10*ROW('Water Data'!E35)))</f>
        <v/>
      </c>
      <c r="BX41" s="305" t="str">
        <f ca="true">+IF(OFFSET('Water Data'!$E$29,0,10*ROW('Water Data'!E35))="","",OFFSET('Water Data'!$E$29,0,10*ROW('Water Data'!E35)))</f>
        <v/>
      </c>
      <c r="BY41" s="305" t="str">
        <f ca="true">+IF(OFFSET('Water Data'!$F$27,0,10*ROW('Water Data'!F35))="","",OFFSET('Water Data'!$F$27,0,10*ROW('Water Data'!F35)))</f>
        <v/>
      </c>
      <c r="BZ41" s="305" t="str">
        <f ca="true">+IF(OFFSET('Water Data'!$F$28,0,10*ROW('Water Data'!F35))="","",OFFSET('Water Data'!$F$28,0,10*ROW('Water Data'!F35)))</f>
        <v/>
      </c>
      <c r="CA41" s="305" t="str">
        <f ca="true">+IF(OFFSET('Water Data'!$F$29,0,10*ROW('Water Data'!F35))="","",OFFSET('Water Data'!$F$29,0,10*ROW('Water Data'!F35)))</f>
        <v/>
      </c>
      <c r="CB41" s="305" t="str">
        <f ca="true">+IF(OFFSET('Water Data'!$G$27,0,10*ROW('Water Data'!G35))="","",OFFSET('Water Data'!$G$27,0,10*ROW('Water Data'!G35)))</f>
        <v/>
      </c>
      <c r="CC41" s="305" t="str">
        <f ca="true">+IF(OFFSET('Water Data'!$G$28,0,10*ROW('Water Data'!G35))="","",OFFSET('Water Data'!$G$28,0,10*ROW('Water Data'!G35)))</f>
        <v/>
      </c>
      <c r="CD41" s="305" t="str">
        <f ca="true">+IF(OFFSET('Water Data'!$G$29,0,10*ROW('Water Data'!G35))="","",OFFSET('Water Data'!$G$29,0,10*ROW('Water Data'!G35)))</f>
        <v/>
      </c>
      <c r="CE41" s="305" t="str">
        <f ca="true">+IF(OFFSET('Water Data'!$H$27,0,10*ROW('Water Data'!H35))="","",OFFSET('Water Data'!$H$27,0,10*ROW('Water Data'!H35)))</f>
        <v/>
      </c>
      <c r="CF41" s="305" t="str">
        <f ca="true">+IF(OFFSET('Water Data'!$H$28,0,10*ROW('Water Data'!H35))="","",OFFSET('Water Data'!$H$28,0,10*ROW('Water Data'!H35)))</f>
        <v/>
      </c>
      <c r="CG41" s="305" t="str">
        <f ca="true">+IF(OFFSET('Water Data'!$H$29,0,10*ROW('Water Data'!H35))="","",OFFSET('Water Data'!$H$29,0,10*ROW('Water Data'!H35)))</f>
        <v/>
      </c>
      <c r="CH41" s="305" t="str">
        <f ca="true">+IF(OFFSET('Water Data'!$I$27,0,10*ROW('Water Data'!I35))="","",OFFSET('Water Data'!$I$27,0,10*ROW('Water Data'!I35)))</f>
        <v/>
      </c>
      <c r="CI41" s="305" t="str">
        <f ca="true">+IF(OFFSET('Water Data'!$I$28,0,10*ROW('Water Data'!I35))="","",OFFSET('Water Data'!$I$28,0,10*ROW('Water Data'!I35)))</f>
        <v/>
      </c>
      <c r="CJ41" s="305" t="str">
        <f ca="true">+IF(OFFSET('Water Data'!$I$29,0,10*ROW('Water Data'!I35))="","",OFFSET('Water Data'!$I$29,0,10*ROW('Water Data'!I35)))</f>
        <v/>
      </c>
      <c r="CK41" s="305" t="str">
        <f ca="true">+IF(OFFSET('Sanitation Data'!$D$28,0,10*ROW('Sanitation Data'!D35))="","",OFFSET('Sanitation Data'!$D$28,0,10*ROW('Sanitation Data'!D35)))</f>
        <v/>
      </c>
      <c r="CL41" s="305" t="str">
        <f ca="true">+IF(OFFSET('Sanitation Data'!$D$29,0,10*ROW('Sanitation Data'!D35))="","",OFFSET('Sanitation Data'!$D$29,0,10*ROW('Sanitation Data'!D35)))</f>
        <v/>
      </c>
      <c r="CM41" s="305" t="str">
        <f ca="true">+IF(OFFSET('Sanitation Data'!$D$30,0,10*ROW('Sanitation Data'!D35))="","",OFFSET('Sanitation Data'!$D$30,0,10*ROW('Sanitation Data'!D35)))</f>
        <v/>
      </c>
      <c r="CN41" s="305" t="str">
        <f ca="true">+IF(OFFSET('Sanitation Data'!$D$31,0,10*ROW('Sanitation Data'!D35))="","",OFFSET('Sanitation Data'!$D$31,0,10*ROW('Sanitation Data'!D35)))</f>
        <v/>
      </c>
      <c r="CO41" s="305" t="str">
        <f ca="true">+IF(OFFSET('Sanitation Data'!$D$32,0,10*ROW('Sanitation Data'!D35))="","",OFFSET('Sanitation Data'!$D$32,0,10*ROW('Sanitation Data'!D35)))</f>
        <v/>
      </c>
      <c r="CP41" s="305" t="str">
        <f ca="true">+IF(OFFSET('Sanitation Data'!$E$28,0,10*ROW('Sanitation Data'!E35))="","",OFFSET('Sanitation Data'!$E$28,0,10*ROW('Sanitation Data'!E35)))</f>
        <v/>
      </c>
      <c r="CQ41" s="305" t="str">
        <f ca="true">+IF(OFFSET('Sanitation Data'!$E$29,0,10*ROW('Sanitation Data'!E35))="","",OFFSET('Sanitation Data'!$E$29,0,10*ROW('Sanitation Data'!E35)))</f>
        <v/>
      </c>
      <c r="CR41" s="305" t="str">
        <f ca="true">+IF(OFFSET('Sanitation Data'!$E$30,0,10*ROW('Sanitation Data'!E35))="","",OFFSET('Sanitation Data'!$E$30,0,10*ROW('Sanitation Data'!E35)))</f>
        <v/>
      </c>
      <c r="CS41" s="305" t="str">
        <f ca="true">+IF(OFFSET('Sanitation Data'!$E$31,0,10*ROW('Sanitation Data'!E35))="","",OFFSET('Sanitation Data'!$E$31,0,10*ROW('Sanitation Data'!E35)))</f>
        <v/>
      </c>
      <c r="CT41" s="305" t="str">
        <f ca="true">+IF(OFFSET('Sanitation Data'!$E$32,0,10*ROW('Sanitation Data'!E35))="","",OFFSET('Sanitation Data'!$E$32,0,10*ROW('Sanitation Data'!E35)))</f>
        <v/>
      </c>
      <c r="CU41" s="305" t="str">
        <f ca="true">+IF(OFFSET('Sanitation Data'!$F$28,0,10*ROW('Sanitation Data'!F35))="","",OFFSET('Sanitation Data'!$F$28,0,10*ROW('Sanitation Data'!F35)))</f>
        <v/>
      </c>
      <c r="CV41" s="305" t="str">
        <f ca="true">+IF(OFFSET('Sanitation Data'!$F$29,0,10*ROW('Sanitation Data'!F35))="","",OFFSET('Sanitation Data'!$F$29,0,10*ROW('Sanitation Data'!F35)))</f>
        <v/>
      </c>
      <c r="CW41" s="305" t="str">
        <f ca="true">+IF(OFFSET('Sanitation Data'!$F$30,0,10*ROW('Sanitation Data'!F35))="","",OFFSET('Sanitation Data'!$F$30,0,10*ROW('Sanitation Data'!F35)))</f>
        <v/>
      </c>
      <c r="CX41" s="305" t="str">
        <f ca="true">+IF(OFFSET('Sanitation Data'!$F$31,0,10*ROW('Sanitation Data'!F35))="","",OFFSET('Sanitation Data'!$F$31,0,10*ROW('Sanitation Data'!F35)))</f>
        <v/>
      </c>
      <c r="CY41" s="305" t="str">
        <f ca="true">+IF(OFFSET('Sanitation Data'!$F$32,0,10*ROW('Sanitation Data'!F35))="","",OFFSET('Sanitation Data'!$F$32,0,10*ROW('Sanitation Data'!F35)))</f>
        <v/>
      </c>
      <c r="CZ41" s="305" t="str">
        <f ca="true">+IF(OFFSET('Sanitation Data'!$G$28,0,10*ROW('Sanitation Data'!G35))="","",OFFSET('Sanitation Data'!$G$28,0,10*ROW('Sanitation Data'!G35)))</f>
        <v/>
      </c>
      <c r="DA41" s="305" t="str">
        <f ca="true">+IF(OFFSET('Sanitation Data'!$G$29,0,10*ROW('Sanitation Data'!G35))="","",OFFSET('Sanitation Data'!$G$29,0,10*ROW('Sanitation Data'!G35)))</f>
        <v/>
      </c>
      <c r="DB41" s="305" t="str">
        <f ca="true">+IF(OFFSET('Sanitation Data'!$G$30,0,10*ROW('Sanitation Data'!G35))="","",OFFSET('Sanitation Data'!$G$30,0,10*ROW('Sanitation Data'!G35)))</f>
        <v/>
      </c>
      <c r="DC41" s="305" t="str">
        <f ca="true">+IF(OFFSET('Sanitation Data'!$G$31,0,10*ROW('Sanitation Data'!G35))="","",OFFSET('Sanitation Data'!$G$31,0,10*ROW('Sanitation Data'!G35)))</f>
        <v/>
      </c>
      <c r="DD41" s="305" t="str">
        <f ca="true">+IF(OFFSET('Sanitation Data'!$G$32,0,10*ROW('Sanitation Data'!G35))="","",OFFSET('Sanitation Data'!$G$32,0,10*ROW('Sanitation Data'!G35)))</f>
        <v/>
      </c>
      <c r="DE41" s="305" t="str">
        <f ca="true">+IF(OFFSET('Sanitation Data'!$H$28,0,10*ROW('Sanitation Data'!H35))="","",OFFSET('Sanitation Data'!$H$28,0,10*ROW('Sanitation Data'!H35)))</f>
        <v/>
      </c>
      <c r="DF41" s="305" t="str">
        <f ca="true">+IF(OFFSET('Sanitation Data'!$H$29,0,10*ROW('Sanitation Data'!H35))="","",OFFSET('Sanitation Data'!$H$29,0,10*ROW('Sanitation Data'!H35)))</f>
        <v/>
      </c>
      <c r="DG41" s="305" t="str">
        <f ca="true">+IF(OFFSET('Sanitation Data'!$H$30,0,10*ROW('Sanitation Data'!H35))="","",OFFSET('Sanitation Data'!$H$30,0,10*ROW('Sanitation Data'!H35)))</f>
        <v/>
      </c>
      <c r="DH41" s="305" t="str">
        <f ca="true">+IF(OFFSET('Sanitation Data'!$H$31,0,10*ROW('Sanitation Data'!H35))="","",OFFSET('Sanitation Data'!$H$31,0,10*ROW('Sanitation Data'!H35)))</f>
        <v/>
      </c>
      <c r="DI41" s="305" t="str">
        <f ca="true">+IF(OFFSET('Sanitation Data'!$H$32,0,10*ROW('Sanitation Data'!H35))="","",OFFSET('Sanitation Data'!$H$32,0,10*ROW('Sanitation Data'!H35)))</f>
        <v/>
      </c>
      <c r="DJ41" s="305" t="str">
        <f ca="true">+IF(OFFSET('Sanitation Data'!$I$28,0,10*ROW('Sanitation Data'!I35))="","",OFFSET('Sanitation Data'!$I$28,0,10*ROW('Sanitation Data'!I35)))</f>
        <v/>
      </c>
      <c r="DK41" s="305" t="str">
        <f ca="true">+IF(OFFSET('Sanitation Data'!$I$29,0,10*ROW('Sanitation Data'!I35))="","",OFFSET('Sanitation Data'!$I$29,0,10*ROW('Sanitation Data'!I35)))</f>
        <v/>
      </c>
      <c r="DL41" s="305" t="str">
        <f ca="true">+IF(OFFSET('Sanitation Data'!$I$30,0,10*ROW('Sanitation Data'!I35))="","",OFFSET('Sanitation Data'!$I$30,0,10*ROW('Sanitation Data'!I35)))</f>
        <v/>
      </c>
      <c r="DM41" s="305" t="str">
        <f ca="true">+IF(OFFSET('Sanitation Data'!$I$31,0,10*ROW('Sanitation Data'!I35))="","",OFFSET('Sanitation Data'!$I$31,0,10*ROW('Sanitation Data'!I35)))</f>
        <v/>
      </c>
      <c r="DN41" s="305" t="str">
        <f ca="true">+IF(OFFSET('Sanitation Data'!$I$32,0,10*ROW('Sanitation Data'!I35))="","",OFFSET('Sanitation Data'!$I$32,0,10*ROW('Sanitation Data'!I35)))</f>
        <v/>
      </c>
      <c r="DO41" s="305" t="str">
        <f ca="true">+IF(OFFSET('Hygiene Data'!$D$11,0,10*ROW('Hygiene Data'!D35))="","",OFFSET('Hygiene Data'!$D$11,0,10*ROW('Hygiene Data'!D35)))</f>
        <v/>
      </c>
      <c r="DP41" s="305" t="str">
        <f ca="true">+IF(OFFSET('Hygiene Data'!$D$12,0,10*ROW('Hygiene Data'!D35))="","",OFFSET('Hygiene Data'!$D$12,0,10*ROW('Hygiene Data'!D35)))</f>
        <v/>
      </c>
      <c r="DQ41" s="305" t="str">
        <f ca="true">+IF(OFFSET('Hygiene Data'!$D$13,0,10*ROW('Hygiene Data'!D35))="","",OFFSET('Hygiene Data'!$D$13,0,10*ROW('Hygiene Data'!D35)))</f>
        <v/>
      </c>
      <c r="DR41" s="305" t="str">
        <f ca="true">+IF(OFFSET('Hygiene Data'!$E$11,0,10*ROW('Hygiene Data'!E35))="","",OFFSET('Hygiene Data'!$E$11,0,10*ROW('Hygiene Data'!E35)))</f>
        <v/>
      </c>
      <c r="DS41" s="305" t="str">
        <f ca="true">+IF(OFFSET('Hygiene Data'!$E$12,0,10*ROW('Hygiene Data'!E35))="","",OFFSET('Hygiene Data'!$E$12,0,10*ROW('Hygiene Data'!E35)))</f>
        <v/>
      </c>
      <c r="DT41" s="305" t="str">
        <f ca="true">+IF(OFFSET('Hygiene Data'!$E$13,0,10*ROW('Hygiene Data'!E35))="","",OFFSET('Hygiene Data'!$E$13,0,10*ROW('Hygiene Data'!E35)))</f>
        <v/>
      </c>
      <c r="DU41" s="305" t="str">
        <f ca="true">+IF(OFFSET('Hygiene Data'!$F$11,0,10*ROW('Hygiene Data'!F35))="","",OFFSET('Hygiene Data'!$F$11,0,10*ROW('Hygiene Data'!F35)))</f>
        <v/>
      </c>
      <c r="DV41" s="305" t="str">
        <f ca="true">+IF(OFFSET('Hygiene Data'!$F$12,0,10*ROW('Hygiene Data'!F35))="","",OFFSET('Hygiene Data'!$F$12,0,10*ROW('Hygiene Data'!F35)))</f>
        <v/>
      </c>
      <c r="DW41" s="305" t="str">
        <f ca="true">+IF(OFFSET('Hygiene Data'!$F$13,0,10*ROW('Hygiene Data'!F35))="","",OFFSET('Hygiene Data'!$F$13,0,10*ROW('Hygiene Data'!F35)))</f>
        <v/>
      </c>
      <c r="DX41" s="305" t="str">
        <f ca="true">+IF(OFFSET('Hygiene Data'!$G$11,0,10*ROW('Hygiene Data'!G35))="","",OFFSET('Hygiene Data'!$G$11,0,10*ROW('Hygiene Data'!G35)))</f>
        <v/>
      </c>
      <c r="DY41" s="305" t="str">
        <f ca="true">+IF(OFFSET('Hygiene Data'!$G$12,0,10*ROW('Hygiene Data'!G35))="","",OFFSET('Hygiene Data'!$G$12,0,10*ROW('Hygiene Data'!G35)))</f>
        <v/>
      </c>
      <c r="DZ41" s="305" t="str">
        <f ca="true">+IF(OFFSET('Hygiene Data'!$G$13,0,10*ROW('Hygiene Data'!G35))="","",OFFSET('Hygiene Data'!$G$13,0,10*ROW('Hygiene Data'!G35)))</f>
        <v/>
      </c>
      <c r="EA41" s="305" t="str">
        <f ca="true">+IF(OFFSET('Hygiene Data'!$H$11,0,10*ROW('Hygiene Data'!H35))="","",OFFSET('Hygiene Data'!$H$11,0,10*ROW('Hygiene Data'!H35)))</f>
        <v/>
      </c>
      <c r="EB41" s="305" t="str">
        <f ca="true">+IF(OFFSET('Hygiene Data'!$H$12,0,10*ROW('Hygiene Data'!H35))="","",OFFSET('Hygiene Data'!$H$12,0,10*ROW('Hygiene Data'!H35)))</f>
        <v/>
      </c>
      <c r="EC41" s="305" t="str">
        <f ca="true">+IF(OFFSET('Hygiene Data'!$H$13,0,10*ROW('Hygiene Data'!H35))="","",OFFSET('Hygiene Data'!$H$13,0,10*ROW('Hygiene Data'!H35)))</f>
        <v/>
      </c>
      <c r="ED41" s="305" t="str">
        <f ca="true">+IF(OFFSET('Hygiene Data'!$I$11,0,10*ROW('Hygiene Data'!I35))="","",OFFSET('Hygiene Data'!$I$11,0,10*ROW('Hygiene Data'!I35)))</f>
        <v/>
      </c>
      <c r="EE41" s="305" t="str">
        <f ca="true">+IF(OFFSET('Hygiene Data'!$I$12,0,10*ROW('Hygiene Data'!I35))="","",OFFSET('Hygiene Data'!$I$12,0,10*ROW('Hygiene Data'!I35)))</f>
        <v/>
      </c>
      <c r="EF41" s="305"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61" t="str">
        <f t="shared" ca="true" si="0"/>
        <v/>
      </c>
      <c r="D42" s="99"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9"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9"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9"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9"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9"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9"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9"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9"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9"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9"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9"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9"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9"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9"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9"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9"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9"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100"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100"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100"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100"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100"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100"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100"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100"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100"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100"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100"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100"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100"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100"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100"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100"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100"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100"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100"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100"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100"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100"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100"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100"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100"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100"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100"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100"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100"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100"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1"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1"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1"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1"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1"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1"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1"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1"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1"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1"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1"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1"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1"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1"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1"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1"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1"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1"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5"/>
      <c r="BS42" s="305" t="str">
        <f ca="true">+IF(OFFSET('Water Data'!$D$27,0,10*ROW('Water Data'!D36))="","",OFFSET('Water Data'!$D$27,0,10*ROW('Water Data'!D36)))</f>
        <v/>
      </c>
      <c r="BT42" s="305" t="str">
        <f ca="true">+IF(OFFSET('Water Data'!$D$28,0,10*ROW('Water Data'!D36))="","",OFFSET('Water Data'!$D$28,0,10*ROW('Water Data'!D36)))</f>
        <v/>
      </c>
      <c r="BU42" s="305" t="str">
        <f ca="true">+IF(OFFSET('Water Data'!$D$29,0,10*ROW('Water Data'!D36))="","",OFFSET('Water Data'!$D$29,0,10*ROW('Water Data'!D36)))</f>
        <v/>
      </c>
      <c r="BV42" s="305" t="str">
        <f ca="true">+IF(OFFSET('Water Data'!$E$27,0,10*ROW('Water Data'!E36))="","",OFFSET('Water Data'!$E$27,0,10*ROW('Water Data'!E36)))</f>
        <v/>
      </c>
      <c r="BW42" s="305" t="str">
        <f ca="true">+IF(OFFSET('Water Data'!$E$28,0,10*ROW('Water Data'!E36))="","",OFFSET('Water Data'!$E$28,0,10*ROW('Water Data'!E36)))</f>
        <v/>
      </c>
      <c r="BX42" s="305" t="str">
        <f ca="true">+IF(OFFSET('Water Data'!$E$29,0,10*ROW('Water Data'!E36))="","",OFFSET('Water Data'!$E$29,0,10*ROW('Water Data'!E36)))</f>
        <v/>
      </c>
      <c r="BY42" s="305" t="str">
        <f ca="true">+IF(OFFSET('Water Data'!$F$27,0,10*ROW('Water Data'!F36))="","",OFFSET('Water Data'!$F$27,0,10*ROW('Water Data'!F36)))</f>
        <v/>
      </c>
      <c r="BZ42" s="305" t="str">
        <f ca="true">+IF(OFFSET('Water Data'!$F$28,0,10*ROW('Water Data'!F36))="","",OFFSET('Water Data'!$F$28,0,10*ROW('Water Data'!F36)))</f>
        <v/>
      </c>
      <c r="CA42" s="305" t="str">
        <f ca="true">+IF(OFFSET('Water Data'!$F$29,0,10*ROW('Water Data'!F36))="","",OFFSET('Water Data'!$F$29,0,10*ROW('Water Data'!F36)))</f>
        <v/>
      </c>
      <c r="CB42" s="305" t="str">
        <f ca="true">+IF(OFFSET('Water Data'!$G$27,0,10*ROW('Water Data'!G36))="","",OFFSET('Water Data'!$G$27,0,10*ROW('Water Data'!G36)))</f>
        <v/>
      </c>
      <c r="CC42" s="305" t="str">
        <f ca="true">+IF(OFFSET('Water Data'!$G$28,0,10*ROW('Water Data'!G36))="","",OFFSET('Water Data'!$G$28,0,10*ROW('Water Data'!G36)))</f>
        <v/>
      </c>
      <c r="CD42" s="305" t="str">
        <f ca="true">+IF(OFFSET('Water Data'!$G$29,0,10*ROW('Water Data'!G36))="","",OFFSET('Water Data'!$G$29,0,10*ROW('Water Data'!G36)))</f>
        <v/>
      </c>
      <c r="CE42" s="305" t="str">
        <f ca="true">+IF(OFFSET('Water Data'!$H$27,0,10*ROW('Water Data'!H36))="","",OFFSET('Water Data'!$H$27,0,10*ROW('Water Data'!H36)))</f>
        <v/>
      </c>
      <c r="CF42" s="305" t="str">
        <f ca="true">+IF(OFFSET('Water Data'!$H$28,0,10*ROW('Water Data'!H36))="","",OFFSET('Water Data'!$H$28,0,10*ROW('Water Data'!H36)))</f>
        <v/>
      </c>
      <c r="CG42" s="305" t="str">
        <f ca="true">+IF(OFFSET('Water Data'!$H$29,0,10*ROW('Water Data'!H36))="","",OFFSET('Water Data'!$H$29,0,10*ROW('Water Data'!H36)))</f>
        <v/>
      </c>
      <c r="CH42" s="305" t="str">
        <f ca="true">+IF(OFFSET('Water Data'!$I$27,0,10*ROW('Water Data'!I36))="","",OFFSET('Water Data'!$I$27,0,10*ROW('Water Data'!I36)))</f>
        <v/>
      </c>
      <c r="CI42" s="305" t="str">
        <f ca="true">+IF(OFFSET('Water Data'!$I$28,0,10*ROW('Water Data'!I36))="","",OFFSET('Water Data'!$I$28,0,10*ROW('Water Data'!I36)))</f>
        <v/>
      </c>
      <c r="CJ42" s="305" t="str">
        <f ca="true">+IF(OFFSET('Water Data'!$I$29,0,10*ROW('Water Data'!I36))="","",OFFSET('Water Data'!$I$29,0,10*ROW('Water Data'!I36)))</f>
        <v/>
      </c>
      <c r="CK42" s="305" t="str">
        <f ca="true">+IF(OFFSET('Sanitation Data'!$D$28,0,10*ROW('Sanitation Data'!D36))="","",OFFSET('Sanitation Data'!$D$28,0,10*ROW('Sanitation Data'!D36)))</f>
        <v/>
      </c>
      <c r="CL42" s="305" t="str">
        <f ca="true">+IF(OFFSET('Sanitation Data'!$D$29,0,10*ROW('Sanitation Data'!D36))="","",OFFSET('Sanitation Data'!$D$29,0,10*ROW('Sanitation Data'!D36)))</f>
        <v/>
      </c>
      <c r="CM42" s="305" t="str">
        <f ca="true">+IF(OFFSET('Sanitation Data'!$D$30,0,10*ROW('Sanitation Data'!D36))="","",OFFSET('Sanitation Data'!$D$30,0,10*ROW('Sanitation Data'!D36)))</f>
        <v/>
      </c>
      <c r="CN42" s="305" t="str">
        <f ca="true">+IF(OFFSET('Sanitation Data'!$D$31,0,10*ROW('Sanitation Data'!D36))="","",OFFSET('Sanitation Data'!$D$31,0,10*ROW('Sanitation Data'!D36)))</f>
        <v/>
      </c>
      <c r="CO42" s="305" t="str">
        <f ca="true">+IF(OFFSET('Sanitation Data'!$D$32,0,10*ROW('Sanitation Data'!D36))="","",OFFSET('Sanitation Data'!$D$32,0,10*ROW('Sanitation Data'!D36)))</f>
        <v/>
      </c>
      <c r="CP42" s="305" t="str">
        <f ca="true">+IF(OFFSET('Sanitation Data'!$E$28,0,10*ROW('Sanitation Data'!E36))="","",OFFSET('Sanitation Data'!$E$28,0,10*ROW('Sanitation Data'!E36)))</f>
        <v/>
      </c>
      <c r="CQ42" s="305" t="str">
        <f ca="true">+IF(OFFSET('Sanitation Data'!$E$29,0,10*ROW('Sanitation Data'!E36))="","",OFFSET('Sanitation Data'!$E$29,0,10*ROW('Sanitation Data'!E36)))</f>
        <v/>
      </c>
      <c r="CR42" s="305" t="str">
        <f ca="true">+IF(OFFSET('Sanitation Data'!$E$30,0,10*ROW('Sanitation Data'!E36))="","",OFFSET('Sanitation Data'!$E$30,0,10*ROW('Sanitation Data'!E36)))</f>
        <v/>
      </c>
      <c r="CS42" s="305" t="str">
        <f ca="true">+IF(OFFSET('Sanitation Data'!$E$31,0,10*ROW('Sanitation Data'!E36))="","",OFFSET('Sanitation Data'!$E$31,0,10*ROW('Sanitation Data'!E36)))</f>
        <v/>
      </c>
      <c r="CT42" s="305" t="str">
        <f ca="true">+IF(OFFSET('Sanitation Data'!$E$32,0,10*ROW('Sanitation Data'!E36))="","",OFFSET('Sanitation Data'!$E$32,0,10*ROW('Sanitation Data'!E36)))</f>
        <v/>
      </c>
      <c r="CU42" s="305" t="str">
        <f ca="true">+IF(OFFSET('Sanitation Data'!$F$28,0,10*ROW('Sanitation Data'!F36))="","",OFFSET('Sanitation Data'!$F$28,0,10*ROW('Sanitation Data'!F36)))</f>
        <v/>
      </c>
      <c r="CV42" s="305" t="str">
        <f ca="true">+IF(OFFSET('Sanitation Data'!$F$29,0,10*ROW('Sanitation Data'!F36))="","",OFFSET('Sanitation Data'!$F$29,0,10*ROW('Sanitation Data'!F36)))</f>
        <v/>
      </c>
      <c r="CW42" s="305" t="str">
        <f ca="true">+IF(OFFSET('Sanitation Data'!$F$30,0,10*ROW('Sanitation Data'!F36))="","",OFFSET('Sanitation Data'!$F$30,0,10*ROW('Sanitation Data'!F36)))</f>
        <v/>
      </c>
      <c r="CX42" s="305" t="str">
        <f ca="true">+IF(OFFSET('Sanitation Data'!$F$31,0,10*ROW('Sanitation Data'!F36))="","",OFFSET('Sanitation Data'!$F$31,0,10*ROW('Sanitation Data'!F36)))</f>
        <v/>
      </c>
      <c r="CY42" s="305" t="str">
        <f ca="true">+IF(OFFSET('Sanitation Data'!$F$32,0,10*ROW('Sanitation Data'!F36))="","",OFFSET('Sanitation Data'!$F$32,0,10*ROW('Sanitation Data'!F36)))</f>
        <v/>
      </c>
      <c r="CZ42" s="305" t="str">
        <f ca="true">+IF(OFFSET('Sanitation Data'!$G$28,0,10*ROW('Sanitation Data'!G36))="","",OFFSET('Sanitation Data'!$G$28,0,10*ROW('Sanitation Data'!G36)))</f>
        <v/>
      </c>
      <c r="DA42" s="305" t="str">
        <f ca="true">+IF(OFFSET('Sanitation Data'!$G$29,0,10*ROW('Sanitation Data'!G36))="","",OFFSET('Sanitation Data'!$G$29,0,10*ROW('Sanitation Data'!G36)))</f>
        <v/>
      </c>
      <c r="DB42" s="305" t="str">
        <f ca="true">+IF(OFFSET('Sanitation Data'!$G$30,0,10*ROW('Sanitation Data'!G36))="","",OFFSET('Sanitation Data'!$G$30,0,10*ROW('Sanitation Data'!G36)))</f>
        <v/>
      </c>
      <c r="DC42" s="305" t="str">
        <f ca="true">+IF(OFFSET('Sanitation Data'!$G$31,0,10*ROW('Sanitation Data'!G36))="","",OFFSET('Sanitation Data'!$G$31,0,10*ROW('Sanitation Data'!G36)))</f>
        <v/>
      </c>
      <c r="DD42" s="305" t="str">
        <f ca="true">+IF(OFFSET('Sanitation Data'!$G$32,0,10*ROW('Sanitation Data'!G36))="","",OFFSET('Sanitation Data'!$G$32,0,10*ROW('Sanitation Data'!G36)))</f>
        <v/>
      </c>
      <c r="DE42" s="305" t="str">
        <f ca="true">+IF(OFFSET('Sanitation Data'!$H$28,0,10*ROW('Sanitation Data'!H36))="","",OFFSET('Sanitation Data'!$H$28,0,10*ROW('Sanitation Data'!H36)))</f>
        <v/>
      </c>
      <c r="DF42" s="305" t="str">
        <f ca="true">+IF(OFFSET('Sanitation Data'!$H$29,0,10*ROW('Sanitation Data'!H36))="","",OFFSET('Sanitation Data'!$H$29,0,10*ROW('Sanitation Data'!H36)))</f>
        <v/>
      </c>
      <c r="DG42" s="305" t="str">
        <f ca="true">+IF(OFFSET('Sanitation Data'!$H$30,0,10*ROW('Sanitation Data'!H36))="","",OFFSET('Sanitation Data'!$H$30,0,10*ROW('Sanitation Data'!H36)))</f>
        <v/>
      </c>
      <c r="DH42" s="305" t="str">
        <f ca="true">+IF(OFFSET('Sanitation Data'!$H$31,0,10*ROW('Sanitation Data'!H36))="","",OFFSET('Sanitation Data'!$H$31,0,10*ROW('Sanitation Data'!H36)))</f>
        <v/>
      </c>
      <c r="DI42" s="305" t="str">
        <f ca="true">+IF(OFFSET('Sanitation Data'!$H$32,0,10*ROW('Sanitation Data'!H36))="","",OFFSET('Sanitation Data'!$H$32,0,10*ROW('Sanitation Data'!H36)))</f>
        <v/>
      </c>
      <c r="DJ42" s="305" t="str">
        <f ca="true">+IF(OFFSET('Sanitation Data'!$I$28,0,10*ROW('Sanitation Data'!I36))="","",OFFSET('Sanitation Data'!$I$28,0,10*ROW('Sanitation Data'!I36)))</f>
        <v/>
      </c>
      <c r="DK42" s="305" t="str">
        <f ca="true">+IF(OFFSET('Sanitation Data'!$I$29,0,10*ROW('Sanitation Data'!I36))="","",OFFSET('Sanitation Data'!$I$29,0,10*ROW('Sanitation Data'!I36)))</f>
        <v/>
      </c>
      <c r="DL42" s="305" t="str">
        <f ca="true">+IF(OFFSET('Sanitation Data'!$I$30,0,10*ROW('Sanitation Data'!I36))="","",OFFSET('Sanitation Data'!$I$30,0,10*ROW('Sanitation Data'!I36)))</f>
        <v/>
      </c>
      <c r="DM42" s="305" t="str">
        <f ca="true">+IF(OFFSET('Sanitation Data'!$I$31,0,10*ROW('Sanitation Data'!I36))="","",OFFSET('Sanitation Data'!$I$31,0,10*ROW('Sanitation Data'!I36)))</f>
        <v/>
      </c>
      <c r="DN42" s="305" t="str">
        <f ca="true">+IF(OFFSET('Sanitation Data'!$I$32,0,10*ROW('Sanitation Data'!I36))="","",OFFSET('Sanitation Data'!$I$32,0,10*ROW('Sanitation Data'!I36)))</f>
        <v/>
      </c>
      <c r="DO42" s="305" t="str">
        <f ca="true">+IF(OFFSET('Hygiene Data'!$D$11,0,10*ROW('Hygiene Data'!D36))="","",OFFSET('Hygiene Data'!$D$11,0,10*ROW('Hygiene Data'!D36)))</f>
        <v/>
      </c>
      <c r="DP42" s="305" t="str">
        <f ca="true">+IF(OFFSET('Hygiene Data'!$D$12,0,10*ROW('Hygiene Data'!D36))="","",OFFSET('Hygiene Data'!$D$12,0,10*ROW('Hygiene Data'!D36)))</f>
        <v/>
      </c>
      <c r="DQ42" s="305" t="str">
        <f ca="true">+IF(OFFSET('Hygiene Data'!$D$13,0,10*ROW('Hygiene Data'!D36))="","",OFFSET('Hygiene Data'!$D$13,0,10*ROW('Hygiene Data'!D36)))</f>
        <v/>
      </c>
      <c r="DR42" s="305" t="str">
        <f ca="true">+IF(OFFSET('Hygiene Data'!$E$11,0,10*ROW('Hygiene Data'!E36))="","",OFFSET('Hygiene Data'!$E$11,0,10*ROW('Hygiene Data'!E36)))</f>
        <v/>
      </c>
      <c r="DS42" s="305" t="str">
        <f ca="true">+IF(OFFSET('Hygiene Data'!$E$12,0,10*ROW('Hygiene Data'!E36))="","",OFFSET('Hygiene Data'!$E$12,0,10*ROW('Hygiene Data'!E36)))</f>
        <v/>
      </c>
      <c r="DT42" s="305" t="str">
        <f ca="true">+IF(OFFSET('Hygiene Data'!$E$13,0,10*ROW('Hygiene Data'!E36))="","",OFFSET('Hygiene Data'!$E$13,0,10*ROW('Hygiene Data'!E36)))</f>
        <v/>
      </c>
      <c r="DU42" s="305" t="str">
        <f ca="true">+IF(OFFSET('Hygiene Data'!$F$11,0,10*ROW('Hygiene Data'!F36))="","",OFFSET('Hygiene Data'!$F$11,0,10*ROW('Hygiene Data'!F36)))</f>
        <v/>
      </c>
      <c r="DV42" s="305" t="str">
        <f ca="true">+IF(OFFSET('Hygiene Data'!$F$12,0,10*ROW('Hygiene Data'!F36))="","",OFFSET('Hygiene Data'!$F$12,0,10*ROW('Hygiene Data'!F36)))</f>
        <v/>
      </c>
      <c r="DW42" s="305" t="str">
        <f ca="true">+IF(OFFSET('Hygiene Data'!$F$13,0,10*ROW('Hygiene Data'!F36))="","",OFFSET('Hygiene Data'!$F$13,0,10*ROW('Hygiene Data'!F36)))</f>
        <v/>
      </c>
      <c r="DX42" s="305" t="str">
        <f ca="true">+IF(OFFSET('Hygiene Data'!$G$11,0,10*ROW('Hygiene Data'!G36))="","",OFFSET('Hygiene Data'!$G$11,0,10*ROW('Hygiene Data'!G36)))</f>
        <v/>
      </c>
      <c r="DY42" s="305" t="str">
        <f ca="true">+IF(OFFSET('Hygiene Data'!$G$12,0,10*ROW('Hygiene Data'!G36))="","",OFFSET('Hygiene Data'!$G$12,0,10*ROW('Hygiene Data'!G36)))</f>
        <v/>
      </c>
      <c r="DZ42" s="305" t="str">
        <f ca="true">+IF(OFFSET('Hygiene Data'!$G$13,0,10*ROW('Hygiene Data'!G36))="","",OFFSET('Hygiene Data'!$G$13,0,10*ROW('Hygiene Data'!G36)))</f>
        <v/>
      </c>
      <c r="EA42" s="305" t="str">
        <f ca="true">+IF(OFFSET('Hygiene Data'!$H$11,0,10*ROW('Hygiene Data'!H36))="","",OFFSET('Hygiene Data'!$H$11,0,10*ROW('Hygiene Data'!H36)))</f>
        <v/>
      </c>
      <c r="EB42" s="305" t="str">
        <f ca="true">+IF(OFFSET('Hygiene Data'!$H$12,0,10*ROW('Hygiene Data'!H36))="","",OFFSET('Hygiene Data'!$H$12,0,10*ROW('Hygiene Data'!H36)))</f>
        <v/>
      </c>
      <c r="EC42" s="305" t="str">
        <f ca="true">+IF(OFFSET('Hygiene Data'!$H$13,0,10*ROW('Hygiene Data'!H36))="","",OFFSET('Hygiene Data'!$H$13,0,10*ROW('Hygiene Data'!H36)))</f>
        <v/>
      </c>
      <c r="ED42" s="305" t="str">
        <f ca="true">+IF(OFFSET('Hygiene Data'!$I$11,0,10*ROW('Hygiene Data'!I36))="","",OFFSET('Hygiene Data'!$I$11,0,10*ROW('Hygiene Data'!I36)))</f>
        <v/>
      </c>
      <c r="EE42" s="305" t="str">
        <f ca="true">+IF(OFFSET('Hygiene Data'!$I$12,0,10*ROW('Hygiene Data'!I36))="","",OFFSET('Hygiene Data'!$I$12,0,10*ROW('Hygiene Data'!I36)))</f>
        <v/>
      </c>
      <c r="EF42" s="305"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61" t="str">
        <f t="shared" ca="true" si="0"/>
        <v/>
      </c>
      <c r="D43" s="99"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9"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9"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9"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9"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9"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9"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9"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9"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9"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9"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9"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9"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9"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9"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9"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9"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9"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100"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100"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100"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100"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100"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100"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100"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100"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100"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100"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100"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100"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100"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100"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100"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100"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100"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100"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100"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100"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100"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100"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100"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100"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100"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100"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100"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100"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100"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100"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1"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1"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1"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1"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1"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1"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1"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1"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1"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1"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1"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1"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1"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1"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1"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1"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1"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1"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5"/>
      <c r="BS43" s="305" t="str">
        <f ca="true">+IF(OFFSET('Water Data'!$D$27,0,10*ROW('Water Data'!D37))="","",OFFSET('Water Data'!$D$27,0,10*ROW('Water Data'!D37)))</f>
        <v/>
      </c>
      <c r="BT43" s="305" t="str">
        <f ca="true">+IF(OFFSET('Water Data'!$D$28,0,10*ROW('Water Data'!D37))="","",OFFSET('Water Data'!$D$28,0,10*ROW('Water Data'!D37)))</f>
        <v/>
      </c>
      <c r="BU43" s="305" t="str">
        <f ca="true">+IF(OFFSET('Water Data'!$D$29,0,10*ROW('Water Data'!D37))="","",OFFSET('Water Data'!$D$29,0,10*ROW('Water Data'!D37)))</f>
        <v/>
      </c>
      <c r="BV43" s="305" t="str">
        <f ca="true">+IF(OFFSET('Water Data'!$E$27,0,10*ROW('Water Data'!E37))="","",OFFSET('Water Data'!$E$27,0,10*ROW('Water Data'!E37)))</f>
        <v/>
      </c>
      <c r="BW43" s="305" t="str">
        <f ca="true">+IF(OFFSET('Water Data'!$E$28,0,10*ROW('Water Data'!E37))="","",OFFSET('Water Data'!$E$28,0,10*ROW('Water Data'!E37)))</f>
        <v/>
      </c>
      <c r="BX43" s="305" t="str">
        <f ca="true">+IF(OFFSET('Water Data'!$E$29,0,10*ROW('Water Data'!E37))="","",OFFSET('Water Data'!$E$29,0,10*ROW('Water Data'!E37)))</f>
        <v/>
      </c>
      <c r="BY43" s="305" t="str">
        <f ca="true">+IF(OFFSET('Water Data'!$F$27,0,10*ROW('Water Data'!F37))="","",OFFSET('Water Data'!$F$27,0,10*ROW('Water Data'!F37)))</f>
        <v/>
      </c>
      <c r="BZ43" s="305" t="str">
        <f ca="true">+IF(OFFSET('Water Data'!$F$28,0,10*ROW('Water Data'!F37))="","",OFFSET('Water Data'!$F$28,0,10*ROW('Water Data'!F37)))</f>
        <v/>
      </c>
      <c r="CA43" s="305" t="str">
        <f ca="true">+IF(OFFSET('Water Data'!$F$29,0,10*ROW('Water Data'!F37))="","",OFFSET('Water Data'!$F$29,0,10*ROW('Water Data'!F37)))</f>
        <v/>
      </c>
      <c r="CB43" s="305" t="str">
        <f ca="true">+IF(OFFSET('Water Data'!$G$27,0,10*ROW('Water Data'!G37))="","",OFFSET('Water Data'!$G$27,0,10*ROW('Water Data'!G37)))</f>
        <v/>
      </c>
      <c r="CC43" s="305" t="str">
        <f ca="true">+IF(OFFSET('Water Data'!$G$28,0,10*ROW('Water Data'!G37))="","",OFFSET('Water Data'!$G$28,0,10*ROW('Water Data'!G37)))</f>
        <v/>
      </c>
      <c r="CD43" s="305" t="str">
        <f ca="true">+IF(OFFSET('Water Data'!$G$29,0,10*ROW('Water Data'!G37))="","",OFFSET('Water Data'!$G$29,0,10*ROW('Water Data'!G37)))</f>
        <v/>
      </c>
      <c r="CE43" s="305" t="str">
        <f ca="true">+IF(OFFSET('Water Data'!$H$27,0,10*ROW('Water Data'!H37))="","",OFFSET('Water Data'!$H$27,0,10*ROW('Water Data'!H37)))</f>
        <v/>
      </c>
      <c r="CF43" s="305" t="str">
        <f ca="true">+IF(OFFSET('Water Data'!$H$28,0,10*ROW('Water Data'!H37))="","",OFFSET('Water Data'!$H$28,0,10*ROW('Water Data'!H37)))</f>
        <v/>
      </c>
      <c r="CG43" s="305" t="str">
        <f ca="true">+IF(OFFSET('Water Data'!$H$29,0,10*ROW('Water Data'!H37))="","",OFFSET('Water Data'!$H$29,0,10*ROW('Water Data'!H37)))</f>
        <v/>
      </c>
      <c r="CH43" s="305" t="str">
        <f ca="true">+IF(OFFSET('Water Data'!$I$27,0,10*ROW('Water Data'!I37))="","",OFFSET('Water Data'!$I$27,0,10*ROW('Water Data'!I37)))</f>
        <v/>
      </c>
      <c r="CI43" s="305" t="str">
        <f ca="true">+IF(OFFSET('Water Data'!$I$28,0,10*ROW('Water Data'!I37))="","",OFFSET('Water Data'!$I$28,0,10*ROW('Water Data'!I37)))</f>
        <v/>
      </c>
      <c r="CJ43" s="305" t="str">
        <f ca="true">+IF(OFFSET('Water Data'!$I$29,0,10*ROW('Water Data'!I37))="","",OFFSET('Water Data'!$I$29,0,10*ROW('Water Data'!I37)))</f>
        <v/>
      </c>
      <c r="CK43" s="305" t="str">
        <f ca="true">+IF(OFFSET('Sanitation Data'!$D$28,0,10*ROW('Sanitation Data'!D37))="","",OFFSET('Sanitation Data'!$D$28,0,10*ROW('Sanitation Data'!D37)))</f>
        <v/>
      </c>
      <c r="CL43" s="305" t="str">
        <f ca="true">+IF(OFFSET('Sanitation Data'!$D$29,0,10*ROW('Sanitation Data'!D37))="","",OFFSET('Sanitation Data'!$D$29,0,10*ROW('Sanitation Data'!D37)))</f>
        <v/>
      </c>
      <c r="CM43" s="305" t="str">
        <f ca="true">+IF(OFFSET('Sanitation Data'!$D$30,0,10*ROW('Sanitation Data'!D37))="","",OFFSET('Sanitation Data'!$D$30,0,10*ROW('Sanitation Data'!D37)))</f>
        <v/>
      </c>
      <c r="CN43" s="305" t="str">
        <f ca="true">+IF(OFFSET('Sanitation Data'!$D$31,0,10*ROW('Sanitation Data'!D37))="","",OFFSET('Sanitation Data'!$D$31,0,10*ROW('Sanitation Data'!D37)))</f>
        <v/>
      </c>
      <c r="CO43" s="305" t="str">
        <f ca="true">+IF(OFFSET('Sanitation Data'!$D$32,0,10*ROW('Sanitation Data'!D37))="","",OFFSET('Sanitation Data'!$D$32,0,10*ROW('Sanitation Data'!D37)))</f>
        <v/>
      </c>
      <c r="CP43" s="305" t="str">
        <f ca="true">+IF(OFFSET('Sanitation Data'!$E$28,0,10*ROW('Sanitation Data'!E37))="","",OFFSET('Sanitation Data'!$E$28,0,10*ROW('Sanitation Data'!E37)))</f>
        <v/>
      </c>
      <c r="CQ43" s="305" t="str">
        <f ca="true">+IF(OFFSET('Sanitation Data'!$E$29,0,10*ROW('Sanitation Data'!E37))="","",OFFSET('Sanitation Data'!$E$29,0,10*ROW('Sanitation Data'!E37)))</f>
        <v/>
      </c>
      <c r="CR43" s="305" t="str">
        <f ca="true">+IF(OFFSET('Sanitation Data'!$E$30,0,10*ROW('Sanitation Data'!E37))="","",OFFSET('Sanitation Data'!$E$30,0,10*ROW('Sanitation Data'!E37)))</f>
        <v/>
      </c>
      <c r="CS43" s="305" t="str">
        <f ca="true">+IF(OFFSET('Sanitation Data'!$E$31,0,10*ROW('Sanitation Data'!E37))="","",OFFSET('Sanitation Data'!$E$31,0,10*ROW('Sanitation Data'!E37)))</f>
        <v/>
      </c>
      <c r="CT43" s="305" t="str">
        <f ca="true">+IF(OFFSET('Sanitation Data'!$E$32,0,10*ROW('Sanitation Data'!E37))="","",OFFSET('Sanitation Data'!$E$32,0,10*ROW('Sanitation Data'!E37)))</f>
        <v/>
      </c>
      <c r="CU43" s="305" t="str">
        <f ca="true">+IF(OFFSET('Sanitation Data'!$F$28,0,10*ROW('Sanitation Data'!F37))="","",OFFSET('Sanitation Data'!$F$28,0,10*ROW('Sanitation Data'!F37)))</f>
        <v/>
      </c>
      <c r="CV43" s="305" t="str">
        <f ca="true">+IF(OFFSET('Sanitation Data'!$F$29,0,10*ROW('Sanitation Data'!F37))="","",OFFSET('Sanitation Data'!$F$29,0,10*ROW('Sanitation Data'!F37)))</f>
        <v/>
      </c>
      <c r="CW43" s="305" t="str">
        <f ca="true">+IF(OFFSET('Sanitation Data'!$F$30,0,10*ROW('Sanitation Data'!F37))="","",OFFSET('Sanitation Data'!$F$30,0,10*ROW('Sanitation Data'!F37)))</f>
        <v/>
      </c>
      <c r="CX43" s="305" t="str">
        <f ca="true">+IF(OFFSET('Sanitation Data'!$F$31,0,10*ROW('Sanitation Data'!F37))="","",OFFSET('Sanitation Data'!$F$31,0,10*ROW('Sanitation Data'!F37)))</f>
        <v/>
      </c>
      <c r="CY43" s="305" t="str">
        <f ca="true">+IF(OFFSET('Sanitation Data'!$F$32,0,10*ROW('Sanitation Data'!F37))="","",OFFSET('Sanitation Data'!$F$32,0,10*ROW('Sanitation Data'!F37)))</f>
        <v/>
      </c>
      <c r="CZ43" s="305" t="str">
        <f ca="true">+IF(OFFSET('Sanitation Data'!$G$28,0,10*ROW('Sanitation Data'!G37))="","",OFFSET('Sanitation Data'!$G$28,0,10*ROW('Sanitation Data'!G37)))</f>
        <v/>
      </c>
      <c r="DA43" s="305" t="str">
        <f ca="true">+IF(OFFSET('Sanitation Data'!$G$29,0,10*ROW('Sanitation Data'!G37))="","",OFFSET('Sanitation Data'!$G$29,0,10*ROW('Sanitation Data'!G37)))</f>
        <v/>
      </c>
      <c r="DB43" s="305" t="str">
        <f ca="true">+IF(OFFSET('Sanitation Data'!$G$30,0,10*ROW('Sanitation Data'!G37))="","",OFFSET('Sanitation Data'!$G$30,0,10*ROW('Sanitation Data'!G37)))</f>
        <v/>
      </c>
      <c r="DC43" s="305" t="str">
        <f ca="true">+IF(OFFSET('Sanitation Data'!$G$31,0,10*ROW('Sanitation Data'!G37))="","",OFFSET('Sanitation Data'!$G$31,0,10*ROW('Sanitation Data'!G37)))</f>
        <v/>
      </c>
      <c r="DD43" s="305" t="str">
        <f ca="true">+IF(OFFSET('Sanitation Data'!$G$32,0,10*ROW('Sanitation Data'!G37))="","",OFFSET('Sanitation Data'!$G$32,0,10*ROW('Sanitation Data'!G37)))</f>
        <v/>
      </c>
      <c r="DE43" s="305" t="str">
        <f ca="true">+IF(OFFSET('Sanitation Data'!$H$28,0,10*ROW('Sanitation Data'!H37))="","",OFFSET('Sanitation Data'!$H$28,0,10*ROW('Sanitation Data'!H37)))</f>
        <v/>
      </c>
      <c r="DF43" s="305" t="str">
        <f ca="true">+IF(OFFSET('Sanitation Data'!$H$29,0,10*ROW('Sanitation Data'!H37))="","",OFFSET('Sanitation Data'!$H$29,0,10*ROW('Sanitation Data'!H37)))</f>
        <v/>
      </c>
      <c r="DG43" s="305" t="str">
        <f ca="true">+IF(OFFSET('Sanitation Data'!$H$30,0,10*ROW('Sanitation Data'!H37))="","",OFFSET('Sanitation Data'!$H$30,0,10*ROW('Sanitation Data'!H37)))</f>
        <v/>
      </c>
      <c r="DH43" s="305" t="str">
        <f ca="true">+IF(OFFSET('Sanitation Data'!$H$31,0,10*ROW('Sanitation Data'!H37))="","",OFFSET('Sanitation Data'!$H$31,0,10*ROW('Sanitation Data'!H37)))</f>
        <v/>
      </c>
      <c r="DI43" s="305" t="str">
        <f ca="true">+IF(OFFSET('Sanitation Data'!$H$32,0,10*ROW('Sanitation Data'!H37))="","",OFFSET('Sanitation Data'!$H$32,0,10*ROW('Sanitation Data'!H37)))</f>
        <v/>
      </c>
      <c r="DJ43" s="305" t="str">
        <f ca="true">+IF(OFFSET('Sanitation Data'!$I$28,0,10*ROW('Sanitation Data'!I37))="","",OFFSET('Sanitation Data'!$I$28,0,10*ROW('Sanitation Data'!I37)))</f>
        <v/>
      </c>
      <c r="DK43" s="305" t="str">
        <f ca="true">+IF(OFFSET('Sanitation Data'!$I$29,0,10*ROW('Sanitation Data'!I37))="","",OFFSET('Sanitation Data'!$I$29,0,10*ROW('Sanitation Data'!I37)))</f>
        <v/>
      </c>
      <c r="DL43" s="305" t="str">
        <f ca="true">+IF(OFFSET('Sanitation Data'!$I$30,0,10*ROW('Sanitation Data'!I37))="","",OFFSET('Sanitation Data'!$I$30,0,10*ROW('Sanitation Data'!I37)))</f>
        <v/>
      </c>
      <c r="DM43" s="305" t="str">
        <f ca="true">+IF(OFFSET('Sanitation Data'!$I$31,0,10*ROW('Sanitation Data'!I37))="","",OFFSET('Sanitation Data'!$I$31,0,10*ROW('Sanitation Data'!I37)))</f>
        <v/>
      </c>
      <c r="DN43" s="305" t="str">
        <f ca="true">+IF(OFFSET('Sanitation Data'!$I$32,0,10*ROW('Sanitation Data'!I37))="","",OFFSET('Sanitation Data'!$I$32,0,10*ROW('Sanitation Data'!I37)))</f>
        <v/>
      </c>
      <c r="DO43" s="305" t="str">
        <f ca="true">+IF(OFFSET('Hygiene Data'!$D$11,0,10*ROW('Hygiene Data'!D37))="","",OFFSET('Hygiene Data'!$D$11,0,10*ROW('Hygiene Data'!D37)))</f>
        <v/>
      </c>
      <c r="DP43" s="305" t="str">
        <f ca="true">+IF(OFFSET('Hygiene Data'!$D$12,0,10*ROW('Hygiene Data'!D37))="","",OFFSET('Hygiene Data'!$D$12,0,10*ROW('Hygiene Data'!D37)))</f>
        <v/>
      </c>
      <c r="DQ43" s="305" t="str">
        <f ca="true">+IF(OFFSET('Hygiene Data'!$D$13,0,10*ROW('Hygiene Data'!D37))="","",OFFSET('Hygiene Data'!$D$13,0,10*ROW('Hygiene Data'!D37)))</f>
        <v/>
      </c>
      <c r="DR43" s="305" t="str">
        <f ca="true">+IF(OFFSET('Hygiene Data'!$E$11,0,10*ROW('Hygiene Data'!E37))="","",OFFSET('Hygiene Data'!$E$11,0,10*ROW('Hygiene Data'!E37)))</f>
        <v/>
      </c>
      <c r="DS43" s="305" t="str">
        <f ca="true">+IF(OFFSET('Hygiene Data'!$E$12,0,10*ROW('Hygiene Data'!E37))="","",OFFSET('Hygiene Data'!$E$12,0,10*ROW('Hygiene Data'!E37)))</f>
        <v/>
      </c>
      <c r="DT43" s="305" t="str">
        <f ca="true">+IF(OFFSET('Hygiene Data'!$E$13,0,10*ROW('Hygiene Data'!E37))="","",OFFSET('Hygiene Data'!$E$13,0,10*ROW('Hygiene Data'!E37)))</f>
        <v/>
      </c>
      <c r="DU43" s="305" t="str">
        <f ca="true">+IF(OFFSET('Hygiene Data'!$F$11,0,10*ROW('Hygiene Data'!F37))="","",OFFSET('Hygiene Data'!$F$11,0,10*ROW('Hygiene Data'!F37)))</f>
        <v/>
      </c>
      <c r="DV43" s="305" t="str">
        <f ca="true">+IF(OFFSET('Hygiene Data'!$F$12,0,10*ROW('Hygiene Data'!F37))="","",OFFSET('Hygiene Data'!$F$12,0,10*ROW('Hygiene Data'!F37)))</f>
        <v/>
      </c>
      <c r="DW43" s="305" t="str">
        <f ca="true">+IF(OFFSET('Hygiene Data'!$F$13,0,10*ROW('Hygiene Data'!F37))="","",OFFSET('Hygiene Data'!$F$13,0,10*ROW('Hygiene Data'!F37)))</f>
        <v/>
      </c>
      <c r="DX43" s="305" t="str">
        <f ca="true">+IF(OFFSET('Hygiene Data'!$G$11,0,10*ROW('Hygiene Data'!G37))="","",OFFSET('Hygiene Data'!$G$11,0,10*ROW('Hygiene Data'!G37)))</f>
        <v/>
      </c>
      <c r="DY43" s="305" t="str">
        <f ca="true">+IF(OFFSET('Hygiene Data'!$G$12,0,10*ROW('Hygiene Data'!G37))="","",OFFSET('Hygiene Data'!$G$12,0,10*ROW('Hygiene Data'!G37)))</f>
        <v/>
      </c>
      <c r="DZ43" s="305" t="str">
        <f ca="true">+IF(OFFSET('Hygiene Data'!$G$13,0,10*ROW('Hygiene Data'!G37))="","",OFFSET('Hygiene Data'!$G$13,0,10*ROW('Hygiene Data'!G37)))</f>
        <v/>
      </c>
      <c r="EA43" s="305" t="str">
        <f ca="true">+IF(OFFSET('Hygiene Data'!$H$11,0,10*ROW('Hygiene Data'!H37))="","",OFFSET('Hygiene Data'!$H$11,0,10*ROW('Hygiene Data'!H37)))</f>
        <v/>
      </c>
      <c r="EB43" s="305" t="str">
        <f ca="true">+IF(OFFSET('Hygiene Data'!$H$12,0,10*ROW('Hygiene Data'!H37))="","",OFFSET('Hygiene Data'!$H$12,0,10*ROW('Hygiene Data'!H37)))</f>
        <v/>
      </c>
      <c r="EC43" s="305" t="str">
        <f ca="true">+IF(OFFSET('Hygiene Data'!$H$13,0,10*ROW('Hygiene Data'!H37))="","",OFFSET('Hygiene Data'!$H$13,0,10*ROW('Hygiene Data'!H37)))</f>
        <v/>
      </c>
      <c r="ED43" s="305" t="str">
        <f ca="true">+IF(OFFSET('Hygiene Data'!$I$11,0,10*ROW('Hygiene Data'!I37))="","",OFFSET('Hygiene Data'!$I$11,0,10*ROW('Hygiene Data'!I37)))</f>
        <v/>
      </c>
      <c r="EE43" s="305" t="str">
        <f ca="true">+IF(OFFSET('Hygiene Data'!$I$12,0,10*ROW('Hygiene Data'!I37))="","",OFFSET('Hygiene Data'!$I$12,0,10*ROW('Hygiene Data'!I37)))</f>
        <v/>
      </c>
      <c r="EF43" s="305"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61" t="str">
        <f t="shared" ca="true" si="0"/>
        <v/>
      </c>
      <c r="D44" s="99"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9"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9"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9"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9"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9"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9"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9"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9"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9"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9"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9"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9"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9"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9"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9"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9"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9"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100"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100"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100"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100"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100"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100"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100"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100"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100"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100"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100"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100"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100"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100"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100"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100"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100"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100"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100"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100"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100"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100"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100"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100"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100"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100"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100"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100"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100"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100"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1"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1"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1"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1"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1"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1"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1"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1"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1"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1"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1"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1"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1"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1"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1"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1"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1"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1"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5"/>
      <c r="BS44" s="305" t="str">
        <f ca="true">+IF(OFFSET('Water Data'!$D$27,0,10*ROW('Water Data'!D38))="","",OFFSET('Water Data'!$D$27,0,10*ROW('Water Data'!D38)))</f>
        <v/>
      </c>
      <c r="BT44" s="305" t="str">
        <f ca="true">+IF(OFFSET('Water Data'!$D$28,0,10*ROW('Water Data'!D38))="","",OFFSET('Water Data'!$D$28,0,10*ROW('Water Data'!D38)))</f>
        <v/>
      </c>
      <c r="BU44" s="305" t="str">
        <f ca="true">+IF(OFFSET('Water Data'!$D$29,0,10*ROW('Water Data'!D38))="","",OFFSET('Water Data'!$D$29,0,10*ROW('Water Data'!D38)))</f>
        <v/>
      </c>
      <c r="BV44" s="305" t="str">
        <f ca="true">+IF(OFFSET('Water Data'!$E$27,0,10*ROW('Water Data'!E38))="","",OFFSET('Water Data'!$E$27,0,10*ROW('Water Data'!E38)))</f>
        <v/>
      </c>
      <c r="BW44" s="305" t="str">
        <f ca="true">+IF(OFFSET('Water Data'!$E$28,0,10*ROW('Water Data'!E38))="","",OFFSET('Water Data'!$E$28,0,10*ROW('Water Data'!E38)))</f>
        <v/>
      </c>
      <c r="BX44" s="305" t="str">
        <f ca="true">+IF(OFFSET('Water Data'!$E$29,0,10*ROW('Water Data'!E38))="","",OFFSET('Water Data'!$E$29,0,10*ROW('Water Data'!E38)))</f>
        <v/>
      </c>
      <c r="BY44" s="305" t="str">
        <f ca="true">+IF(OFFSET('Water Data'!$F$27,0,10*ROW('Water Data'!F38))="","",OFFSET('Water Data'!$F$27,0,10*ROW('Water Data'!F38)))</f>
        <v/>
      </c>
      <c r="BZ44" s="305" t="str">
        <f ca="true">+IF(OFFSET('Water Data'!$F$28,0,10*ROW('Water Data'!F38))="","",OFFSET('Water Data'!$F$28,0,10*ROW('Water Data'!F38)))</f>
        <v/>
      </c>
      <c r="CA44" s="305" t="str">
        <f ca="true">+IF(OFFSET('Water Data'!$F$29,0,10*ROW('Water Data'!F38))="","",OFFSET('Water Data'!$F$29,0,10*ROW('Water Data'!F38)))</f>
        <v/>
      </c>
      <c r="CB44" s="305" t="str">
        <f ca="true">+IF(OFFSET('Water Data'!$G$27,0,10*ROW('Water Data'!G38))="","",OFFSET('Water Data'!$G$27,0,10*ROW('Water Data'!G38)))</f>
        <v/>
      </c>
      <c r="CC44" s="305" t="str">
        <f ca="true">+IF(OFFSET('Water Data'!$G$28,0,10*ROW('Water Data'!G38))="","",OFFSET('Water Data'!$G$28,0,10*ROW('Water Data'!G38)))</f>
        <v/>
      </c>
      <c r="CD44" s="305" t="str">
        <f ca="true">+IF(OFFSET('Water Data'!$G$29,0,10*ROW('Water Data'!G38))="","",OFFSET('Water Data'!$G$29,0,10*ROW('Water Data'!G38)))</f>
        <v/>
      </c>
      <c r="CE44" s="305" t="str">
        <f ca="true">+IF(OFFSET('Water Data'!$H$27,0,10*ROW('Water Data'!H38))="","",OFFSET('Water Data'!$H$27,0,10*ROW('Water Data'!H38)))</f>
        <v/>
      </c>
      <c r="CF44" s="305" t="str">
        <f ca="true">+IF(OFFSET('Water Data'!$H$28,0,10*ROW('Water Data'!H38))="","",OFFSET('Water Data'!$H$28,0,10*ROW('Water Data'!H38)))</f>
        <v/>
      </c>
      <c r="CG44" s="305" t="str">
        <f ca="true">+IF(OFFSET('Water Data'!$H$29,0,10*ROW('Water Data'!H38))="","",OFFSET('Water Data'!$H$29,0,10*ROW('Water Data'!H38)))</f>
        <v/>
      </c>
      <c r="CH44" s="305" t="str">
        <f ca="true">+IF(OFFSET('Water Data'!$I$27,0,10*ROW('Water Data'!I38))="","",OFFSET('Water Data'!$I$27,0,10*ROW('Water Data'!I38)))</f>
        <v/>
      </c>
      <c r="CI44" s="305" t="str">
        <f ca="true">+IF(OFFSET('Water Data'!$I$28,0,10*ROW('Water Data'!I38))="","",OFFSET('Water Data'!$I$28,0,10*ROW('Water Data'!I38)))</f>
        <v/>
      </c>
      <c r="CJ44" s="305" t="str">
        <f ca="true">+IF(OFFSET('Water Data'!$I$29,0,10*ROW('Water Data'!I38))="","",OFFSET('Water Data'!$I$29,0,10*ROW('Water Data'!I38)))</f>
        <v/>
      </c>
      <c r="CK44" s="305" t="str">
        <f ca="true">+IF(OFFSET('Sanitation Data'!$D$28,0,10*ROW('Sanitation Data'!D38))="","",OFFSET('Sanitation Data'!$D$28,0,10*ROW('Sanitation Data'!D38)))</f>
        <v/>
      </c>
      <c r="CL44" s="305" t="str">
        <f ca="true">+IF(OFFSET('Sanitation Data'!$D$29,0,10*ROW('Sanitation Data'!D38))="","",OFFSET('Sanitation Data'!$D$29,0,10*ROW('Sanitation Data'!D38)))</f>
        <v/>
      </c>
      <c r="CM44" s="305" t="str">
        <f ca="true">+IF(OFFSET('Sanitation Data'!$D$30,0,10*ROW('Sanitation Data'!D38))="","",OFFSET('Sanitation Data'!$D$30,0,10*ROW('Sanitation Data'!D38)))</f>
        <v/>
      </c>
      <c r="CN44" s="305" t="str">
        <f ca="true">+IF(OFFSET('Sanitation Data'!$D$31,0,10*ROW('Sanitation Data'!D38))="","",OFFSET('Sanitation Data'!$D$31,0,10*ROW('Sanitation Data'!D38)))</f>
        <v/>
      </c>
      <c r="CO44" s="305" t="str">
        <f ca="true">+IF(OFFSET('Sanitation Data'!$D$32,0,10*ROW('Sanitation Data'!D38))="","",OFFSET('Sanitation Data'!$D$32,0,10*ROW('Sanitation Data'!D38)))</f>
        <v/>
      </c>
      <c r="CP44" s="305" t="str">
        <f ca="true">+IF(OFFSET('Sanitation Data'!$E$28,0,10*ROW('Sanitation Data'!E38))="","",OFFSET('Sanitation Data'!$E$28,0,10*ROW('Sanitation Data'!E38)))</f>
        <v/>
      </c>
      <c r="CQ44" s="305" t="str">
        <f ca="true">+IF(OFFSET('Sanitation Data'!$E$29,0,10*ROW('Sanitation Data'!E38))="","",OFFSET('Sanitation Data'!$E$29,0,10*ROW('Sanitation Data'!E38)))</f>
        <v/>
      </c>
      <c r="CR44" s="305" t="str">
        <f ca="true">+IF(OFFSET('Sanitation Data'!$E$30,0,10*ROW('Sanitation Data'!E38))="","",OFFSET('Sanitation Data'!$E$30,0,10*ROW('Sanitation Data'!E38)))</f>
        <v/>
      </c>
      <c r="CS44" s="305" t="str">
        <f ca="true">+IF(OFFSET('Sanitation Data'!$E$31,0,10*ROW('Sanitation Data'!E38))="","",OFFSET('Sanitation Data'!$E$31,0,10*ROW('Sanitation Data'!E38)))</f>
        <v/>
      </c>
      <c r="CT44" s="305" t="str">
        <f ca="true">+IF(OFFSET('Sanitation Data'!$E$32,0,10*ROW('Sanitation Data'!E38))="","",OFFSET('Sanitation Data'!$E$32,0,10*ROW('Sanitation Data'!E38)))</f>
        <v/>
      </c>
      <c r="CU44" s="305" t="str">
        <f ca="true">+IF(OFFSET('Sanitation Data'!$F$28,0,10*ROW('Sanitation Data'!F38))="","",OFFSET('Sanitation Data'!$F$28,0,10*ROW('Sanitation Data'!F38)))</f>
        <v/>
      </c>
      <c r="CV44" s="305" t="str">
        <f ca="true">+IF(OFFSET('Sanitation Data'!$F$29,0,10*ROW('Sanitation Data'!F38))="","",OFFSET('Sanitation Data'!$F$29,0,10*ROW('Sanitation Data'!F38)))</f>
        <v/>
      </c>
      <c r="CW44" s="305" t="str">
        <f ca="true">+IF(OFFSET('Sanitation Data'!$F$30,0,10*ROW('Sanitation Data'!F38))="","",OFFSET('Sanitation Data'!$F$30,0,10*ROW('Sanitation Data'!F38)))</f>
        <v/>
      </c>
      <c r="CX44" s="305" t="str">
        <f ca="true">+IF(OFFSET('Sanitation Data'!$F$31,0,10*ROW('Sanitation Data'!F38))="","",OFFSET('Sanitation Data'!$F$31,0,10*ROW('Sanitation Data'!F38)))</f>
        <v/>
      </c>
      <c r="CY44" s="305" t="str">
        <f ca="true">+IF(OFFSET('Sanitation Data'!$F$32,0,10*ROW('Sanitation Data'!F38))="","",OFFSET('Sanitation Data'!$F$32,0,10*ROW('Sanitation Data'!F38)))</f>
        <v/>
      </c>
      <c r="CZ44" s="305" t="str">
        <f ca="true">+IF(OFFSET('Sanitation Data'!$G$28,0,10*ROW('Sanitation Data'!G38))="","",OFFSET('Sanitation Data'!$G$28,0,10*ROW('Sanitation Data'!G38)))</f>
        <v/>
      </c>
      <c r="DA44" s="305" t="str">
        <f ca="true">+IF(OFFSET('Sanitation Data'!$G$29,0,10*ROW('Sanitation Data'!G38))="","",OFFSET('Sanitation Data'!$G$29,0,10*ROW('Sanitation Data'!G38)))</f>
        <v/>
      </c>
      <c r="DB44" s="305" t="str">
        <f ca="true">+IF(OFFSET('Sanitation Data'!$G$30,0,10*ROW('Sanitation Data'!G38))="","",OFFSET('Sanitation Data'!$G$30,0,10*ROW('Sanitation Data'!G38)))</f>
        <v/>
      </c>
      <c r="DC44" s="305" t="str">
        <f ca="true">+IF(OFFSET('Sanitation Data'!$G$31,0,10*ROW('Sanitation Data'!G38))="","",OFFSET('Sanitation Data'!$G$31,0,10*ROW('Sanitation Data'!G38)))</f>
        <v/>
      </c>
      <c r="DD44" s="305" t="str">
        <f ca="true">+IF(OFFSET('Sanitation Data'!$G$32,0,10*ROW('Sanitation Data'!G38))="","",OFFSET('Sanitation Data'!$G$32,0,10*ROW('Sanitation Data'!G38)))</f>
        <v/>
      </c>
      <c r="DE44" s="305" t="str">
        <f ca="true">+IF(OFFSET('Sanitation Data'!$H$28,0,10*ROW('Sanitation Data'!H38))="","",OFFSET('Sanitation Data'!$H$28,0,10*ROW('Sanitation Data'!H38)))</f>
        <v/>
      </c>
      <c r="DF44" s="305" t="str">
        <f ca="true">+IF(OFFSET('Sanitation Data'!$H$29,0,10*ROW('Sanitation Data'!H38))="","",OFFSET('Sanitation Data'!$H$29,0,10*ROW('Sanitation Data'!H38)))</f>
        <v/>
      </c>
      <c r="DG44" s="305" t="str">
        <f ca="true">+IF(OFFSET('Sanitation Data'!$H$30,0,10*ROW('Sanitation Data'!H38))="","",OFFSET('Sanitation Data'!$H$30,0,10*ROW('Sanitation Data'!H38)))</f>
        <v/>
      </c>
      <c r="DH44" s="305" t="str">
        <f ca="true">+IF(OFFSET('Sanitation Data'!$H$31,0,10*ROW('Sanitation Data'!H38))="","",OFFSET('Sanitation Data'!$H$31,0,10*ROW('Sanitation Data'!H38)))</f>
        <v/>
      </c>
      <c r="DI44" s="305" t="str">
        <f ca="true">+IF(OFFSET('Sanitation Data'!$H$32,0,10*ROW('Sanitation Data'!H38))="","",OFFSET('Sanitation Data'!$H$32,0,10*ROW('Sanitation Data'!H38)))</f>
        <v/>
      </c>
      <c r="DJ44" s="305" t="str">
        <f ca="true">+IF(OFFSET('Sanitation Data'!$I$28,0,10*ROW('Sanitation Data'!I38))="","",OFFSET('Sanitation Data'!$I$28,0,10*ROW('Sanitation Data'!I38)))</f>
        <v/>
      </c>
      <c r="DK44" s="305" t="str">
        <f ca="true">+IF(OFFSET('Sanitation Data'!$I$29,0,10*ROW('Sanitation Data'!I38))="","",OFFSET('Sanitation Data'!$I$29,0,10*ROW('Sanitation Data'!I38)))</f>
        <v/>
      </c>
      <c r="DL44" s="305" t="str">
        <f ca="true">+IF(OFFSET('Sanitation Data'!$I$30,0,10*ROW('Sanitation Data'!I38))="","",OFFSET('Sanitation Data'!$I$30,0,10*ROW('Sanitation Data'!I38)))</f>
        <v/>
      </c>
      <c r="DM44" s="305" t="str">
        <f ca="true">+IF(OFFSET('Sanitation Data'!$I$31,0,10*ROW('Sanitation Data'!I38))="","",OFFSET('Sanitation Data'!$I$31,0,10*ROW('Sanitation Data'!I38)))</f>
        <v/>
      </c>
      <c r="DN44" s="305" t="str">
        <f ca="true">+IF(OFFSET('Sanitation Data'!$I$32,0,10*ROW('Sanitation Data'!I38))="","",OFFSET('Sanitation Data'!$I$32,0,10*ROW('Sanitation Data'!I38)))</f>
        <v/>
      </c>
      <c r="DO44" s="305" t="str">
        <f ca="true">+IF(OFFSET('Hygiene Data'!$D$11,0,10*ROW('Hygiene Data'!D38))="","",OFFSET('Hygiene Data'!$D$11,0,10*ROW('Hygiene Data'!D38)))</f>
        <v/>
      </c>
      <c r="DP44" s="305" t="str">
        <f ca="true">+IF(OFFSET('Hygiene Data'!$D$12,0,10*ROW('Hygiene Data'!D38))="","",OFFSET('Hygiene Data'!$D$12,0,10*ROW('Hygiene Data'!D38)))</f>
        <v/>
      </c>
      <c r="DQ44" s="305" t="str">
        <f ca="true">+IF(OFFSET('Hygiene Data'!$D$13,0,10*ROW('Hygiene Data'!D38))="","",OFFSET('Hygiene Data'!$D$13,0,10*ROW('Hygiene Data'!D38)))</f>
        <v/>
      </c>
      <c r="DR44" s="305" t="str">
        <f ca="true">+IF(OFFSET('Hygiene Data'!$E$11,0,10*ROW('Hygiene Data'!E38))="","",OFFSET('Hygiene Data'!$E$11,0,10*ROW('Hygiene Data'!E38)))</f>
        <v/>
      </c>
      <c r="DS44" s="305" t="str">
        <f ca="true">+IF(OFFSET('Hygiene Data'!$E$12,0,10*ROW('Hygiene Data'!E38))="","",OFFSET('Hygiene Data'!$E$12,0,10*ROW('Hygiene Data'!E38)))</f>
        <v/>
      </c>
      <c r="DT44" s="305" t="str">
        <f ca="true">+IF(OFFSET('Hygiene Data'!$E$13,0,10*ROW('Hygiene Data'!E38))="","",OFFSET('Hygiene Data'!$E$13,0,10*ROW('Hygiene Data'!E38)))</f>
        <v/>
      </c>
      <c r="DU44" s="305" t="str">
        <f ca="true">+IF(OFFSET('Hygiene Data'!$F$11,0,10*ROW('Hygiene Data'!F38))="","",OFFSET('Hygiene Data'!$F$11,0,10*ROW('Hygiene Data'!F38)))</f>
        <v/>
      </c>
      <c r="DV44" s="305" t="str">
        <f ca="true">+IF(OFFSET('Hygiene Data'!$F$12,0,10*ROW('Hygiene Data'!F38))="","",OFFSET('Hygiene Data'!$F$12,0,10*ROW('Hygiene Data'!F38)))</f>
        <v/>
      </c>
      <c r="DW44" s="305" t="str">
        <f ca="true">+IF(OFFSET('Hygiene Data'!$F$13,0,10*ROW('Hygiene Data'!F38))="","",OFFSET('Hygiene Data'!$F$13,0,10*ROW('Hygiene Data'!F38)))</f>
        <v/>
      </c>
      <c r="DX44" s="305" t="str">
        <f ca="true">+IF(OFFSET('Hygiene Data'!$G$11,0,10*ROW('Hygiene Data'!G38))="","",OFFSET('Hygiene Data'!$G$11,0,10*ROW('Hygiene Data'!G38)))</f>
        <v/>
      </c>
      <c r="DY44" s="305" t="str">
        <f ca="true">+IF(OFFSET('Hygiene Data'!$G$12,0,10*ROW('Hygiene Data'!G38))="","",OFFSET('Hygiene Data'!$G$12,0,10*ROW('Hygiene Data'!G38)))</f>
        <v/>
      </c>
      <c r="DZ44" s="305" t="str">
        <f ca="true">+IF(OFFSET('Hygiene Data'!$G$13,0,10*ROW('Hygiene Data'!G38))="","",OFFSET('Hygiene Data'!$G$13,0,10*ROW('Hygiene Data'!G38)))</f>
        <v/>
      </c>
      <c r="EA44" s="305" t="str">
        <f ca="true">+IF(OFFSET('Hygiene Data'!$H$11,0,10*ROW('Hygiene Data'!H38))="","",OFFSET('Hygiene Data'!$H$11,0,10*ROW('Hygiene Data'!H38)))</f>
        <v/>
      </c>
      <c r="EB44" s="305" t="str">
        <f ca="true">+IF(OFFSET('Hygiene Data'!$H$12,0,10*ROW('Hygiene Data'!H38))="","",OFFSET('Hygiene Data'!$H$12,0,10*ROW('Hygiene Data'!H38)))</f>
        <v/>
      </c>
      <c r="EC44" s="305" t="str">
        <f ca="true">+IF(OFFSET('Hygiene Data'!$H$13,0,10*ROW('Hygiene Data'!H38))="","",OFFSET('Hygiene Data'!$H$13,0,10*ROW('Hygiene Data'!H38)))</f>
        <v/>
      </c>
      <c r="ED44" s="305" t="str">
        <f ca="true">+IF(OFFSET('Hygiene Data'!$I$11,0,10*ROW('Hygiene Data'!I38))="","",OFFSET('Hygiene Data'!$I$11,0,10*ROW('Hygiene Data'!I38)))</f>
        <v/>
      </c>
      <c r="EE44" s="305" t="str">
        <f ca="true">+IF(OFFSET('Hygiene Data'!$I$12,0,10*ROW('Hygiene Data'!I38))="","",OFFSET('Hygiene Data'!$I$12,0,10*ROW('Hygiene Data'!I38)))</f>
        <v/>
      </c>
      <c r="EF44" s="305"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61" t="str">
        <f t="shared" ca="true" si="0"/>
        <v/>
      </c>
      <c r="D45" s="99"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9"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9"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9"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9"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9"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9"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9"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9"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9"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9"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9"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9"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9"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9"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9"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9"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9"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100"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100"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100"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100"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100"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100"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100"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100"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100"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100"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100"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100"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100"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100"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100"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100"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100"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100"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100"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100"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100"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100"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100"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100"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100"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100"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100"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100"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100"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100"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1"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1"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1"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1"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1"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1"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1"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1"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1"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1"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1"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1"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1"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1"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1"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1"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1"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1"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5"/>
      <c r="BS45" s="305" t="str">
        <f ca="true">+IF(OFFSET('Water Data'!$D$27,0,10*ROW('Water Data'!D39))="","",OFFSET('Water Data'!$D$27,0,10*ROW('Water Data'!D39)))</f>
        <v/>
      </c>
      <c r="BT45" s="305" t="str">
        <f ca="true">+IF(OFFSET('Water Data'!$D$28,0,10*ROW('Water Data'!D39))="","",OFFSET('Water Data'!$D$28,0,10*ROW('Water Data'!D39)))</f>
        <v/>
      </c>
      <c r="BU45" s="305" t="str">
        <f ca="true">+IF(OFFSET('Water Data'!$D$29,0,10*ROW('Water Data'!D39))="","",OFFSET('Water Data'!$D$29,0,10*ROW('Water Data'!D39)))</f>
        <v/>
      </c>
      <c r="BV45" s="305" t="str">
        <f ca="true">+IF(OFFSET('Water Data'!$E$27,0,10*ROW('Water Data'!E39))="","",OFFSET('Water Data'!$E$27,0,10*ROW('Water Data'!E39)))</f>
        <v/>
      </c>
      <c r="BW45" s="305" t="str">
        <f ca="true">+IF(OFFSET('Water Data'!$E$28,0,10*ROW('Water Data'!E39))="","",OFFSET('Water Data'!$E$28,0,10*ROW('Water Data'!E39)))</f>
        <v/>
      </c>
      <c r="BX45" s="305" t="str">
        <f ca="true">+IF(OFFSET('Water Data'!$E$29,0,10*ROW('Water Data'!E39))="","",OFFSET('Water Data'!$E$29,0,10*ROW('Water Data'!E39)))</f>
        <v/>
      </c>
      <c r="BY45" s="305" t="str">
        <f ca="true">+IF(OFFSET('Water Data'!$F$27,0,10*ROW('Water Data'!F39))="","",OFFSET('Water Data'!$F$27,0,10*ROW('Water Data'!F39)))</f>
        <v/>
      </c>
      <c r="BZ45" s="305" t="str">
        <f ca="true">+IF(OFFSET('Water Data'!$F$28,0,10*ROW('Water Data'!F39))="","",OFFSET('Water Data'!$F$28,0,10*ROW('Water Data'!F39)))</f>
        <v/>
      </c>
      <c r="CA45" s="305" t="str">
        <f ca="true">+IF(OFFSET('Water Data'!$F$29,0,10*ROW('Water Data'!F39))="","",OFFSET('Water Data'!$F$29,0,10*ROW('Water Data'!F39)))</f>
        <v/>
      </c>
      <c r="CB45" s="305" t="str">
        <f ca="true">+IF(OFFSET('Water Data'!$G$27,0,10*ROW('Water Data'!G39))="","",OFFSET('Water Data'!$G$27,0,10*ROW('Water Data'!G39)))</f>
        <v/>
      </c>
      <c r="CC45" s="305" t="str">
        <f ca="true">+IF(OFFSET('Water Data'!$G$28,0,10*ROW('Water Data'!G39))="","",OFFSET('Water Data'!$G$28,0,10*ROW('Water Data'!G39)))</f>
        <v/>
      </c>
      <c r="CD45" s="305" t="str">
        <f ca="true">+IF(OFFSET('Water Data'!$G$29,0,10*ROW('Water Data'!G39))="","",OFFSET('Water Data'!$G$29,0,10*ROW('Water Data'!G39)))</f>
        <v/>
      </c>
      <c r="CE45" s="305" t="str">
        <f ca="true">+IF(OFFSET('Water Data'!$H$27,0,10*ROW('Water Data'!H39))="","",OFFSET('Water Data'!$H$27,0,10*ROW('Water Data'!H39)))</f>
        <v/>
      </c>
      <c r="CF45" s="305" t="str">
        <f ca="true">+IF(OFFSET('Water Data'!$H$28,0,10*ROW('Water Data'!H39))="","",OFFSET('Water Data'!$H$28,0,10*ROW('Water Data'!H39)))</f>
        <v/>
      </c>
      <c r="CG45" s="305" t="str">
        <f ca="true">+IF(OFFSET('Water Data'!$H$29,0,10*ROW('Water Data'!H39))="","",OFFSET('Water Data'!$H$29,0,10*ROW('Water Data'!H39)))</f>
        <v/>
      </c>
      <c r="CH45" s="305" t="str">
        <f ca="true">+IF(OFFSET('Water Data'!$I$27,0,10*ROW('Water Data'!I39))="","",OFFSET('Water Data'!$I$27,0,10*ROW('Water Data'!I39)))</f>
        <v/>
      </c>
      <c r="CI45" s="305" t="str">
        <f ca="true">+IF(OFFSET('Water Data'!$I$28,0,10*ROW('Water Data'!I39))="","",OFFSET('Water Data'!$I$28,0,10*ROW('Water Data'!I39)))</f>
        <v/>
      </c>
      <c r="CJ45" s="305" t="str">
        <f ca="true">+IF(OFFSET('Water Data'!$I$29,0,10*ROW('Water Data'!I39))="","",OFFSET('Water Data'!$I$29,0,10*ROW('Water Data'!I39)))</f>
        <v/>
      </c>
      <c r="CK45" s="305" t="str">
        <f ca="true">+IF(OFFSET('Sanitation Data'!$D$28,0,10*ROW('Sanitation Data'!D39))="","",OFFSET('Sanitation Data'!$D$28,0,10*ROW('Sanitation Data'!D39)))</f>
        <v/>
      </c>
      <c r="CL45" s="305" t="str">
        <f ca="true">+IF(OFFSET('Sanitation Data'!$D$29,0,10*ROW('Sanitation Data'!D39))="","",OFFSET('Sanitation Data'!$D$29,0,10*ROW('Sanitation Data'!D39)))</f>
        <v/>
      </c>
      <c r="CM45" s="305" t="str">
        <f ca="true">+IF(OFFSET('Sanitation Data'!$D$30,0,10*ROW('Sanitation Data'!D39))="","",OFFSET('Sanitation Data'!$D$30,0,10*ROW('Sanitation Data'!D39)))</f>
        <v/>
      </c>
      <c r="CN45" s="305" t="str">
        <f ca="true">+IF(OFFSET('Sanitation Data'!$D$31,0,10*ROW('Sanitation Data'!D39))="","",OFFSET('Sanitation Data'!$D$31,0,10*ROW('Sanitation Data'!D39)))</f>
        <v/>
      </c>
      <c r="CO45" s="305" t="str">
        <f ca="true">+IF(OFFSET('Sanitation Data'!$D$32,0,10*ROW('Sanitation Data'!D39))="","",OFFSET('Sanitation Data'!$D$32,0,10*ROW('Sanitation Data'!D39)))</f>
        <v/>
      </c>
      <c r="CP45" s="305" t="str">
        <f ca="true">+IF(OFFSET('Sanitation Data'!$E$28,0,10*ROW('Sanitation Data'!E39))="","",OFFSET('Sanitation Data'!$E$28,0,10*ROW('Sanitation Data'!E39)))</f>
        <v/>
      </c>
      <c r="CQ45" s="305" t="str">
        <f ca="true">+IF(OFFSET('Sanitation Data'!$E$29,0,10*ROW('Sanitation Data'!E39))="","",OFFSET('Sanitation Data'!$E$29,0,10*ROW('Sanitation Data'!E39)))</f>
        <v/>
      </c>
      <c r="CR45" s="305" t="str">
        <f ca="true">+IF(OFFSET('Sanitation Data'!$E$30,0,10*ROW('Sanitation Data'!E39))="","",OFFSET('Sanitation Data'!$E$30,0,10*ROW('Sanitation Data'!E39)))</f>
        <v/>
      </c>
      <c r="CS45" s="305" t="str">
        <f ca="true">+IF(OFFSET('Sanitation Data'!$E$31,0,10*ROW('Sanitation Data'!E39))="","",OFFSET('Sanitation Data'!$E$31,0,10*ROW('Sanitation Data'!E39)))</f>
        <v/>
      </c>
      <c r="CT45" s="305" t="str">
        <f ca="true">+IF(OFFSET('Sanitation Data'!$E$32,0,10*ROW('Sanitation Data'!E39))="","",OFFSET('Sanitation Data'!$E$32,0,10*ROW('Sanitation Data'!E39)))</f>
        <v/>
      </c>
      <c r="CU45" s="305" t="str">
        <f ca="true">+IF(OFFSET('Sanitation Data'!$F$28,0,10*ROW('Sanitation Data'!F39))="","",OFFSET('Sanitation Data'!$F$28,0,10*ROW('Sanitation Data'!F39)))</f>
        <v/>
      </c>
      <c r="CV45" s="305" t="str">
        <f ca="true">+IF(OFFSET('Sanitation Data'!$F$29,0,10*ROW('Sanitation Data'!F39))="","",OFFSET('Sanitation Data'!$F$29,0,10*ROW('Sanitation Data'!F39)))</f>
        <v/>
      </c>
      <c r="CW45" s="305" t="str">
        <f ca="true">+IF(OFFSET('Sanitation Data'!$F$30,0,10*ROW('Sanitation Data'!F39))="","",OFFSET('Sanitation Data'!$F$30,0,10*ROW('Sanitation Data'!F39)))</f>
        <v/>
      </c>
      <c r="CX45" s="305" t="str">
        <f ca="true">+IF(OFFSET('Sanitation Data'!$F$31,0,10*ROW('Sanitation Data'!F39))="","",OFFSET('Sanitation Data'!$F$31,0,10*ROW('Sanitation Data'!F39)))</f>
        <v/>
      </c>
      <c r="CY45" s="305" t="str">
        <f ca="true">+IF(OFFSET('Sanitation Data'!$F$32,0,10*ROW('Sanitation Data'!F39))="","",OFFSET('Sanitation Data'!$F$32,0,10*ROW('Sanitation Data'!F39)))</f>
        <v/>
      </c>
      <c r="CZ45" s="305" t="str">
        <f ca="true">+IF(OFFSET('Sanitation Data'!$G$28,0,10*ROW('Sanitation Data'!G39))="","",OFFSET('Sanitation Data'!$G$28,0,10*ROW('Sanitation Data'!G39)))</f>
        <v/>
      </c>
      <c r="DA45" s="305" t="str">
        <f ca="true">+IF(OFFSET('Sanitation Data'!$G$29,0,10*ROW('Sanitation Data'!G39))="","",OFFSET('Sanitation Data'!$G$29,0,10*ROW('Sanitation Data'!G39)))</f>
        <v/>
      </c>
      <c r="DB45" s="305" t="str">
        <f ca="true">+IF(OFFSET('Sanitation Data'!$G$30,0,10*ROW('Sanitation Data'!G39))="","",OFFSET('Sanitation Data'!$G$30,0,10*ROW('Sanitation Data'!G39)))</f>
        <v/>
      </c>
      <c r="DC45" s="305" t="str">
        <f ca="true">+IF(OFFSET('Sanitation Data'!$G$31,0,10*ROW('Sanitation Data'!G39))="","",OFFSET('Sanitation Data'!$G$31,0,10*ROW('Sanitation Data'!G39)))</f>
        <v/>
      </c>
      <c r="DD45" s="305" t="str">
        <f ca="true">+IF(OFFSET('Sanitation Data'!$G$32,0,10*ROW('Sanitation Data'!G39))="","",OFFSET('Sanitation Data'!$G$32,0,10*ROW('Sanitation Data'!G39)))</f>
        <v/>
      </c>
      <c r="DE45" s="305" t="str">
        <f ca="true">+IF(OFFSET('Sanitation Data'!$H$28,0,10*ROW('Sanitation Data'!H39))="","",OFFSET('Sanitation Data'!$H$28,0,10*ROW('Sanitation Data'!H39)))</f>
        <v/>
      </c>
      <c r="DF45" s="305" t="str">
        <f ca="true">+IF(OFFSET('Sanitation Data'!$H$29,0,10*ROW('Sanitation Data'!H39))="","",OFFSET('Sanitation Data'!$H$29,0,10*ROW('Sanitation Data'!H39)))</f>
        <v/>
      </c>
      <c r="DG45" s="305" t="str">
        <f ca="true">+IF(OFFSET('Sanitation Data'!$H$30,0,10*ROW('Sanitation Data'!H39))="","",OFFSET('Sanitation Data'!$H$30,0,10*ROW('Sanitation Data'!H39)))</f>
        <v/>
      </c>
      <c r="DH45" s="305" t="str">
        <f ca="true">+IF(OFFSET('Sanitation Data'!$H$31,0,10*ROW('Sanitation Data'!H39))="","",OFFSET('Sanitation Data'!$H$31,0,10*ROW('Sanitation Data'!H39)))</f>
        <v/>
      </c>
      <c r="DI45" s="305" t="str">
        <f ca="true">+IF(OFFSET('Sanitation Data'!$H$32,0,10*ROW('Sanitation Data'!H39))="","",OFFSET('Sanitation Data'!$H$32,0,10*ROW('Sanitation Data'!H39)))</f>
        <v/>
      </c>
      <c r="DJ45" s="305" t="str">
        <f ca="true">+IF(OFFSET('Sanitation Data'!$I$28,0,10*ROW('Sanitation Data'!I39))="","",OFFSET('Sanitation Data'!$I$28,0,10*ROW('Sanitation Data'!I39)))</f>
        <v/>
      </c>
      <c r="DK45" s="305" t="str">
        <f ca="true">+IF(OFFSET('Sanitation Data'!$I$29,0,10*ROW('Sanitation Data'!I39))="","",OFFSET('Sanitation Data'!$I$29,0,10*ROW('Sanitation Data'!I39)))</f>
        <v/>
      </c>
      <c r="DL45" s="305" t="str">
        <f ca="true">+IF(OFFSET('Sanitation Data'!$I$30,0,10*ROW('Sanitation Data'!I39))="","",OFFSET('Sanitation Data'!$I$30,0,10*ROW('Sanitation Data'!I39)))</f>
        <v/>
      </c>
      <c r="DM45" s="305" t="str">
        <f ca="true">+IF(OFFSET('Sanitation Data'!$I$31,0,10*ROW('Sanitation Data'!I39))="","",OFFSET('Sanitation Data'!$I$31,0,10*ROW('Sanitation Data'!I39)))</f>
        <v/>
      </c>
      <c r="DN45" s="305" t="str">
        <f ca="true">+IF(OFFSET('Sanitation Data'!$I$32,0,10*ROW('Sanitation Data'!I39))="","",OFFSET('Sanitation Data'!$I$32,0,10*ROW('Sanitation Data'!I39)))</f>
        <v/>
      </c>
      <c r="DO45" s="305" t="str">
        <f ca="true">+IF(OFFSET('Hygiene Data'!$D$11,0,10*ROW('Hygiene Data'!D39))="","",OFFSET('Hygiene Data'!$D$11,0,10*ROW('Hygiene Data'!D39)))</f>
        <v/>
      </c>
      <c r="DP45" s="305" t="str">
        <f ca="true">+IF(OFFSET('Hygiene Data'!$D$12,0,10*ROW('Hygiene Data'!D39))="","",OFFSET('Hygiene Data'!$D$12,0,10*ROW('Hygiene Data'!D39)))</f>
        <v/>
      </c>
      <c r="DQ45" s="305" t="str">
        <f ca="true">+IF(OFFSET('Hygiene Data'!$D$13,0,10*ROW('Hygiene Data'!D39))="","",OFFSET('Hygiene Data'!$D$13,0,10*ROW('Hygiene Data'!D39)))</f>
        <v/>
      </c>
      <c r="DR45" s="305" t="str">
        <f ca="true">+IF(OFFSET('Hygiene Data'!$E$11,0,10*ROW('Hygiene Data'!E39))="","",OFFSET('Hygiene Data'!$E$11,0,10*ROW('Hygiene Data'!E39)))</f>
        <v/>
      </c>
      <c r="DS45" s="305" t="str">
        <f ca="true">+IF(OFFSET('Hygiene Data'!$E$12,0,10*ROW('Hygiene Data'!E39))="","",OFFSET('Hygiene Data'!$E$12,0,10*ROW('Hygiene Data'!E39)))</f>
        <v/>
      </c>
      <c r="DT45" s="305" t="str">
        <f ca="true">+IF(OFFSET('Hygiene Data'!$E$13,0,10*ROW('Hygiene Data'!E39))="","",OFFSET('Hygiene Data'!$E$13,0,10*ROW('Hygiene Data'!E39)))</f>
        <v/>
      </c>
      <c r="DU45" s="305" t="str">
        <f ca="true">+IF(OFFSET('Hygiene Data'!$F$11,0,10*ROW('Hygiene Data'!F39))="","",OFFSET('Hygiene Data'!$F$11,0,10*ROW('Hygiene Data'!F39)))</f>
        <v/>
      </c>
      <c r="DV45" s="305" t="str">
        <f ca="true">+IF(OFFSET('Hygiene Data'!$F$12,0,10*ROW('Hygiene Data'!F39))="","",OFFSET('Hygiene Data'!$F$12,0,10*ROW('Hygiene Data'!F39)))</f>
        <v/>
      </c>
      <c r="DW45" s="305" t="str">
        <f ca="true">+IF(OFFSET('Hygiene Data'!$F$13,0,10*ROW('Hygiene Data'!F39))="","",OFFSET('Hygiene Data'!$F$13,0,10*ROW('Hygiene Data'!F39)))</f>
        <v/>
      </c>
      <c r="DX45" s="305" t="str">
        <f ca="true">+IF(OFFSET('Hygiene Data'!$G$11,0,10*ROW('Hygiene Data'!G39))="","",OFFSET('Hygiene Data'!$G$11,0,10*ROW('Hygiene Data'!G39)))</f>
        <v/>
      </c>
      <c r="DY45" s="305" t="str">
        <f ca="true">+IF(OFFSET('Hygiene Data'!$G$12,0,10*ROW('Hygiene Data'!G39))="","",OFFSET('Hygiene Data'!$G$12,0,10*ROW('Hygiene Data'!G39)))</f>
        <v/>
      </c>
      <c r="DZ45" s="305" t="str">
        <f ca="true">+IF(OFFSET('Hygiene Data'!$G$13,0,10*ROW('Hygiene Data'!G39))="","",OFFSET('Hygiene Data'!$G$13,0,10*ROW('Hygiene Data'!G39)))</f>
        <v/>
      </c>
      <c r="EA45" s="305" t="str">
        <f ca="true">+IF(OFFSET('Hygiene Data'!$H$11,0,10*ROW('Hygiene Data'!H39))="","",OFFSET('Hygiene Data'!$H$11,0,10*ROW('Hygiene Data'!H39)))</f>
        <v/>
      </c>
      <c r="EB45" s="305" t="str">
        <f ca="true">+IF(OFFSET('Hygiene Data'!$H$12,0,10*ROW('Hygiene Data'!H39))="","",OFFSET('Hygiene Data'!$H$12,0,10*ROW('Hygiene Data'!H39)))</f>
        <v/>
      </c>
      <c r="EC45" s="305" t="str">
        <f ca="true">+IF(OFFSET('Hygiene Data'!$H$13,0,10*ROW('Hygiene Data'!H39))="","",OFFSET('Hygiene Data'!$H$13,0,10*ROW('Hygiene Data'!H39)))</f>
        <v/>
      </c>
      <c r="ED45" s="305" t="str">
        <f ca="true">+IF(OFFSET('Hygiene Data'!$I$11,0,10*ROW('Hygiene Data'!I39))="","",OFFSET('Hygiene Data'!$I$11,0,10*ROW('Hygiene Data'!I39)))</f>
        <v/>
      </c>
      <c r="EE45" s="305" t="str">
        <f ca="true">+IF(OFFSET('Hygiene Data'!$I$12,0,10*ROW('Hygiene Data'!I39))="","",OFFSET('Hygiene Data'!$I$12,0,10*ROW('Hygiene Data'!I39)))</f>
        <v/>
      </c>
      <c r="EF45" s="305"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61" t="str">
        <f t="shared" ca="true" si="0"/>
        <v/>
      </c>
      <c r="D46" s="99"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9"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9"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9"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9"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9"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9"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9"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9"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9"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9"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9"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9"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9"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9"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9"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9"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9"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100"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100"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100"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100"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100"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100"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100"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100"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100"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100"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100"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100"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100"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100"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100"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100"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100"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100"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100"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100"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100"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100"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100"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100"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100"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100"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100"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100"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100"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100"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1"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1"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1"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1"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1"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1"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1"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1"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1"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1"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1"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1"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1"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1"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1"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1"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1"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1"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5"/>
      <c r="BS46" s="305" t="str">
        <f ca="true">+IF(OFFSET('Water Data'!$D$27,0,10*ROW('Water Data'!D40))="","",OFFSET('Water Data'!$D$27,0,10*ROW('Water Data'!D40)))</f>
        <v/>
      </c>
      <c r="BT46" s="305" t="str">
        <f ca="true">+IF(OFFSET('Water Data'!$D$28,0,10*ROW('Water Data'!D40))="","",OFFSET('Water Data'!$D$28,0,10*ROW('Water Data'!D40)))</f>
        <v/>
      </c>
      <c r="BU46" s="305" t="str">
        <f ca="true">+IF(OFFSET('Water Data'!$D$29,0,10*ROW('Water Data'!D40))="","",OFFSET('Water Data'!$D$29,0,10*ROW('Water Data'!D40)))</f>
        <v/>
      </c>
      <c r="BV46" s="305" t="str">
        <f ca="true">+IF(OFFSET('Water Data'!$E$27,0,10*ROW('Water Data'!E40))="","",OFFSET('Water Data'!$E$27,0,10*ROW('Water Data'!E40)))</f>
        <v/>
      </c>
      <c r="BW46" s="305" t="str">
        <f ca="true">+IF(OFFSET('Water Data'!$E$28,0,10*ROW('Water Data'!E40))="","",OFFSET('Water Data'!$E$28,0,10*ROW('Water Data'!E40)))</f>
        <v/>
      </c>
      <c r="BX46" s="305" t="str">
        <f ca="true">+IF(OFFSET('Water Data'!$E$29,0,10*ROW('Water Data'!E40))="","",OFFSET('Water Data'!$E$29,0,10*ROW('Water Data'!E40)))</f>
        <v/>
      </c>
      <c r="BY46" s="305" t="str">
        <f ca="true">+IF(OFFSET('Water Data'!$F$27,0,10*ROW('Water Data'!F40))="","",OFFSET('Water Data'!$F$27,0,10*ROW('Water Data'!F40)))</f>
        <v/>
      </c>
      <c r="BZ46" s="305" t="str">
        <f ca="true">+IF(OFFSET('Water Data'!$F$28,0,10*ROW('Water Data'!F40))="","",OFFSET('Water Data'!$F$28,0,10*ROW('Water Data'!F40)))</f>
        <v/>
      </c>
      <c r="CA46" s="305" t="str">
        <f ca="true">+IF(OFFSET('Water Data'!$F$29,0,10*ROW('Water Data'!F40))="","",OFFSET('Water Data'!$F$29,0,10*ROW('Water Data'!F40)))</f>
        <v/>
      </c>
      <c r="CB46" s="305" t="str">
        <f ca="true">+IF(OFFSET('Water Data'!$G$27,0,10*ROW('Water Data'!G40))="","",OFFSET('Water Data'!$G$27,0,10*ROW('Water Data'!G40)))</f>
        <v/>
      </c>
      <c r="CC46" s="305" t="str">
        <f ca="true">+IF(OFFSET('Water Data'!$G$28,0,10*ROW('Water Data'!G40))="","",OFFSET('Water Data'!$G$28,0,10*ROW('Water Data'!G40)))</f>
        <v/>
      </c>
      <c r="CD46" s="305" t="str">
        <f ca="true">+IF(OFFSET('Water Data'!$G$29,0,10*ROW('Water Data'!G40))="","",OFFSET('Water Data'!$G$29,0,10*ROW('Water Data'!G40)))</f>
        <v/>
      </c>
      <c r="CE46" s="305" t="str">
        <f ca="true">+IF(OFFSET('Water Data'!$H$27,0,10*ROW('Water Data'!H40))="","",OFFSET('Water Data'!$H$27,0,10*ROW('Water Data'!H40)))</f>
        <v/>
      </c>
      <c r="CF46" s="305" t="str">
        <f ca="true">+IF(OFFSET('Water Data'!$H$28,0,10*ROW('Water Data'!H40))="","",OFFSET('Water Data'!$H$28,0,10*ROW('Water Data'!H40)))</f>
        <v/>
      </c>
      <c r="CG46" s="305" t="str">
        <f ca="true">+IF(OFFSET('Water Data'!$H$29,0,10*ROW('Water Data'!H40))="","",OFFSET('Water Data'!$H$29,0,10*ROW('Water Data'!H40)))</f>
        <v/>
      </c>
      <c r="CH46" s="305" t="str">
        <f ca="true">+IF(OFFSET('Water Data'!$I$27,0,10*ROW('Water Data'!I40))="","",OFFSET('Water Data'!$I$27,0,10*ROW('Water Data'!I40)))</f>
        <v/>
      </c>
      <c r="CI46" s="305" t="str">
        <f ca="true">+IF(OFFSET('Water Data'!$I$28,0,10*ROW('Water Data'!I40))="","",OFFSET('Water Data'!$I$28,0,10*ROW('Water Data'!I40)))</f>
        <v/>
      </c>
      <c r="CJ46" s="305" t="str">
        <f ca="true">+IF(OFFSET('Water Data'!$I$29,0,10*ROW('Water Data'!I40))="","",OFFSET('Water Data'!$I$29,0,10*ROW('Water Data'!I40)))</f>
        <v/>
      </c>
      <c r="CK46" s="305" t="str">
        <f ca="true">+IF(OFFSET('Sanitation Data'!$D$28,0,10*ROW('Sanitation Data'!D40))="","",OFFSET('Sanitation Data'!$D$28,0,10*ROW('Sanitation Data'!D40)))</f>
        <v/>
      </c>
      <c r="CL46" s="305" t="str">
        <f ca="true">+IF(OFFSET('Sanitation Data'!$D$29,0,10*ROW('Sanitation Data'!D40))="","",OFFSET('Sanitation Data'!$D$29,0,10*ROW('Sanitation Data'!D40)))</f>
        <v/>
      </c>
      <c r="CM46" s="305" t="str">
        <f ca="true">+IF(OFFSET('Sanitation Data'!$D$30,0,10*ROW('Sanitation Data'!D40))="","",OFFSET('Sanitation Data'!$D$30,0,10*ROW('Sanitation Data'!D40)))</f>
        <v/>
      </c>
      <c r="CN46" s="305" t="str">
        <f ca="true">+IF(OFFSET('Sanitation Data'!$D$31,0,10*ROW('Sanitation Data'!D40))="","",OFFSET('Sanitation Data'!$D$31,0,10*ROW('Sanitation Data'!D40)))</f>
        <v/>
      </c>
      <c r="CO46" s="305" t="str">
        <f ca="true">+IF(OFFSET('Sanitation Data'!$D$32,0,10*ROW('Sanitation Data'!D40))="","",OFFSET('Sanitation Data'!$D$32,0,10*ROW('Sanitation Data'!D40)))</f>
        <v/>
      </c>
      <c r="CP46" s="305" t="str">
        <f ca="true">+IF(OFFSET('Sanitation Data'!$E$28,0,10*ROW('Sanitation Data'!E40))="","",OFFSET('Sanitation Data'!$E$28,0,10*ROW('Sanitation Data'!E40)))</f>
        <v/>
      </c>
      <c r="CQ46" s="305" t="str">
        <f ca="true">+IF(OFFSET('Sanitation Data'!$E$29,0,10*ROW('Sanitation Data'!E40))="","",OFFSET('Sanitation Data'!$E$29,0,10*ROW('Sanitation Data'!E40)))</f>
        <v/>
      </c>
      <c r="CR46" s="305" t="str">
        <f ca="true">+IF(OFFSET('Sanitation Data'!$E$30,0,10*ROW('Sanitation Data'!E40))="","",OFFSET('Sanitation Data'!$E$30,0,10*ROW('Sanitation Data'!E40)))</f>
        <v/>
      </c>
      <c r="CS46" s="305" t="str">
        <f ca="true">+IF(OFFSET('Sanitation Data'!$E$31,0,10*ROW('Sanitation Data'!E40))="","",OFFSET('Sanitation Data'!$E$31,0,10*ROW('Sanitation Data'!E40)))</f>
        <v/>
      </c>
      <c r="CT46" s="305" t="str">
        <f ca="true">+IF(OFFSET('Sanitation Data'!$E$32,0,10*ROW('Sanitation Data'!E40))="","",OFFSET('Sanitation Data'!$E$32,0,10*ROW('Sanitation Data'!E40)))</f>
        <v/>
      </c>
      <c r="CU46" s="305" t="str">
        <f ca="true">+IF(OFFSET('Sanitation Data'!$F$28,0,10*ROW('Sanitation Data'!F40))="","",OFFSET('Sanitation Data'!$F$28,0,10*ROW('Sanitation Data'!F40)))</f>
        <v/>
      </c>
      <c r="CV46" s="305" t="str">
        <f ca="true">+IF(OFFSET('Sanitation Data'!$F$29,0,10*ROW('Sanitation Data'!F40))="","",OFFSET('Sanitation Data'!$F$29,0,10*ROW('Sanitation Data'!F40)))</f>
        <v/>
      </c>
      <c r="CW46" s="305" t="str">
        <f ca="true">+IF(OFFSET('Sanitation Data'!$F$30,0,10*ROW('Sanitation Data'!F40))="","",OFFSET('Sanitation Data'!$F$30,0,10*ROW('Sanitation Data'!F40)))</f>
        <v/>
      </c>
      <c r="CX46" s="305" t="str">
        <f ca="true">+IF(OFFSET('Sanitation Data'!$F$31,0,10*ROW('Sanitation Data'!F40))="","",OFFSET('Sanitation Data'!$F$31,0,10*ROW('Sanitation Data'!F40)))</f>
        <v/>
      </c>
      <c r="CY46" s="305" t="str">
        <f ca="true">+IF(OFFSET('Sanitation Data'!$F$32,0,10*ROW('Sanitation Data'!F40))="","",OFFSET('Sanitation Data'!$F$32,0,10*ROW('Sanitation Data'!F40)))</f>
        <v/>
      </c>
      <c r="CZ46" s="305" t="str">
        <f ca="true">+IF(OFFSET('Sanitation Data'!$G$28,0,10*ROW('Sanitation Data'!G40))="","",OFFSET('Sanitation Data'!$G$28,0,10*ROW('Sanitation Data'!G40)))</f>
        <v/>
      </c>
      <c r="DA46" s="305" t="str">
        <f ca="true">+IF(OFFSET('Sanitation Data'!$G$29,0,10*ROW('Sanitation Data'!G40))="","",OFFSET('Sanitation Data'!$G$29,0,10*ROW('Sanitation Data'!G40)))</f>
        <v/>
      </c>
      <c r="DB46" s="305" t="str">
        <f ca="true">+IF(OFFSET('Sanitation Data'!$G$30,0,10*ROW('Sanitation Data'!G40))="","",OFFSET('Sanitation Data'!$G$30,0,10*ROW('Sanitation Data'!G40)))</f>
        <v/>
      </c>
      <c r="DC46" s="305" t="str">
        <f ca="true">+IF(OFFSET('Sanitation Data'!$G$31,0,10*ROW('Sanitation Data'!G40))="","",OFFSET('Sanitation Data'!$G$31,0,10*ROW('Sanitation Data'!G40)))</f>
        <v/>
      </c>
      <c r="DD46" s="305" t="str">
        <f ca="true">+IF(OFFSET('Sanitation Data'!$G$32,0,10*ROW('Sanitation Data'!G40))="","",OFFSET('Sanitation Data'!$G$32,0,10*ROW('Sanitation Data'!G40)))</f>
        <v/>
      </c>
      <c r="DE46" s="305" t="str">
        <f ca="true">+IF(OFFSET('Sanitation Data'!$H$28,0,10*ROW('Sanitation Data'!H40))="","",OFFSET('Sanitation Data'!$H$28,0,10*ROW('Sanitation Data'!H40)))</f>
        <v/>
      </c>
      <c r="DF46" s="305" t="str">
        <f ca="true">+IF(OFFSET('Sanitation Data'!$H$29,0,10*ROW('Sanitation Data'!H40))="","",OFFSET('Sanitation Data'!$H$29,0,10*ROW('Sanitation Data'!H40)))</f>
        <v/>
      </c>
      <c r="DG46" s="305" t="str">
        <f ca="true">+IF(OFFSET('Sanitation Data'!$H$30,0,10*ROW('Sanitation Data'!H40))="","",OFFSET('Sanitation Data'!$H$30,0,10*ROW('Sanitation Data'!H40)))</f>
        <v/>
      </c>
      <c r="DH46" s="305" t="str">
        <f ca="true">+IF(OFFSET('Sanitation Data'!$H$31,0,10*ROW('Sanitation Data'!H40))="","",OFFSET('Sanitation Data'!$H$31,0,10*ROW('Sanitation Data'!H40)))</f>
        <v/>
      </c>
      <c r="DI46" s="305" t="str">
        <f ca="true">+IF(OFFSET('Sanitation Data'!$H$32,0,10*ROW('Sanitation Data'!H40))="","",OFFSET('Sanitation Data'!$H$32,0,10*ROW('Sanitation Data'!H40)))</f>
        <v/>
      </c>
      <c r="DJ46" s="305" t="str">
        <f ca="true">+IF(OFFSET('Sanitation Data'!$I$28,0,10*ROW('Sanitation Data'!I40))="","",OFFSET('Sanitation Data'!$I$28,0,10*ROW('Sanitation Data'!I40)))</f>
        <v/>
      </c>
      <c r="DK46" s="305" t="str">
        <f ca="true">+IF(OFFSET('Sanitation Data'!$I$29,0,10*ROW('Sanitation Data'!I40))="","",OFFSET('Sanitation Data'!$I$29,0,10*ROW('Sanitation Data'!I40)))</f>
        <v/>
      </c>
      <c r="DL46" s="305" t="str">
        <f ca="true">+IF(OFFSET('Sanitation Data'!$I$30,0,10*ROW('Sanitation Data'!I40))="","",OFFSET('Sanitation Data'!$I$30,0,10*ROW('Sanitation Data'!I40)))</f>
        <v/>
      </c>
      <c r="DM46" s="305" t="str">
        <f ca="true">+IF(OFFSET('Sanitation Data'!$I$31,0,10*ROW('Sanitation Data'!I40))="","",OFFSET('Sanitation Data'!$I$31,0,10*ROW('Sanitation Data'!I40)))</f>
        <v/>
      </c>
      <c r="DN46" s="305" t="str">
        <f ca="true">+IF(OFFSET('Sanitation Data'!$I$32,0,10*ROW('Sanitation Data'!I40))="","",OFFSET('Sanitation Data'!$I$32,0,10*ROW('Sanitation Data'!I40)))</f>
        <v/>
      </c>
      <c r="DO46" s="305" t="str">
        <f ca="true">+IF(OFFSET('Hygiene Data'!$D$11,0,10*ROW('Hygiene Data'!D40))="","",OFFSET('Hygiene Data'!$D$11,0,10*ROW('Hygiene Data'!D40)))</f>
        <v/>
      </c>
      <c r="DP46" s="305" t="str">
        <f ca="true">+IF(OFFSET('Hygiene Data'!$D$12,0,10*ROW('Hygiene Data'!D40))="","",OFFSET('Hygiene Data'!$D$12,0,10*ROW('Hygiene Data'!D40)))</f>
        <v/>
      </c>
      <c r="DQ46" s="305" t="str">
        <f ca="true">+IF(OFFSET('Hygiene Data'!$D$13,0,10*ROW('Hygiene Data'!D40))="","",OFFSET('Hygiene Data'!$D$13,0,10*ROW('Hygiene Data'!D40)))</f>
        <v/>
      </c>
      <c r="DR46" s="305" t="str">
        <f ca="true">+IF(OFFSET('Hygiene Data'!$E$11,0,10*ROW('Hygiene Data'!E40))="","",OFFSET('Hygiene Data'!$E$11,0,10*ROW('Hygiene Data'!E40)))</f>
        <v/>
      </c>
      <c r="DS46" s="305" t="str">
        <f ca="true">+IF(OFFSET('Hygiene Data'!$E$12,0,10*ROW('Hygiene Data'!E40))="","",OFFSET('Hygiene Data'!$E$12,0,10*ROW('Hygiene Data'!E40)))</f>
        <v/>
      </c>
      <c r="DT46" s="305" t="str">
        <f ca="true">+IF(OFFSET('Hygiene Data'!$E$13,0,10*ROW('Hygiene Data'!E40))="","",OFFSET('Hygiene Data'!$E$13,0,10*ROW('Hygiene Data'!E40)))</f>
        <v/>
      </c>
      <c r="DU46" s="305" t="str">
        <f ca="true">+IF(OFFSET('Hygiene Data'!$F$11,0,10*ROW('Hygiene Data'!F40))="","",OFFSET('Hygiene Data'!$F$11,0,10*ROW('Hygiene Data'!F40)))</f>
        <v/>
      </c>
      <c r="DV46" s="305" t="str">
        <f ca="true">+IF(OFFSET('Hygiene Data'!$F$12,0,10*ROW('Hygiene Data'!F40))="","",OFFSET('Hygiene Data'!$F$12,0,10*ROW('Hygiene Data'!F40)))</f>
        <v/>
      </c>
      <c r="DW46" s="305" t="str">
        <f ca="true">+IF(OFFSET('Hygiene Data'!$F$13,0,10*ROW('Hygiene Data'!F40))="","",OFFSET('Hygiene Data'!$F$13,0,10*ROW('Hygiene Data'!F40)))</f>
        <v/>
      </c>
      <c r="DX46" s="305" t="str">
        <f ca="true">+IF(OFFSET('Hygiene Data'!$G$11,0,10*ROW('Hygiene Data'!G40))="","",OFFSET('Hygiene Data'!$G$11,0,10*ROW('Hygiene Data'!G40)))</f>
        <v/>
      </c>
      <c r="DY46" s="305" t="str">
        <f ca="true">+IF(OFFSET('Hygiene Data'!$G$12,0,10*ROW('Hygiene Data'!G40))="","",OFFSET('Hygiene Data'!$G$12,0,10*ROW('Hygiene Data'!G40)))</f>
        <v/>
      </c>
      <c r="DZ46" s="305" t="str">
        <f ca="true">+IF(OFFSET('Hygiene Data'!$G$13,0,10*ROW('Hygiene Data'!G40))="","",OFFSET('Hygiene Data'!$G$13,0,10*ROW('Hygiene Data'!G40)))</f>
        <v/>
      </c>
      <c r="EA46" s="305" t="str">
        <f ca="true">+IF(OFFSET('Hygiene Data'!$H$11,0,10*ROW('Hygiene Data'!H40))="","",OFFSET('Hygiene Data'!$H$11,0,10*ROW('Hygiene Data'!H40)))</f>
        <v/>
      </c>
      <c r="EB46" s="305" t="str">
        <f ca="true">+IF(OFFSET('Hygiene Data'!$H$12,0,10*ROW('Hygiene Data'!H40))="","",OFFSET('Hygiene Data'!$H$12,0,10*ROW('Hygiene Data'!H40)))</f>
        <v/>
      </c>
      <c r="EC46" s="305" t="str">
        <f ca="true">+IF(OFFSET('Hygiene Data'!$H$13,0,10*ROW('Hygiene Data'!H40))="","",OFFSET('Hygiene Data'!$H$13,0,10*ROW('Hygiene Data'!H40)))</f>
        <v/>
      </c>
      <c r="ED46" s="305" t="str">
        <f ca="true">+IF(OFFSET('Hygiene Data'!$I$11,0,10*ROW('Hygiene Data'!I40))="","",OFFSET('Hygiene Data'!$I$11,0,10*ROW('Hygiene Data'!I40)))</f>
        <v/>
      </c>
      <c r="EE46" s="305" t="str">
        <f ca="true">+IF(OFFSET('Hygiene Data'!$I$12,0,10*ROW('Hygiene Data'!I40))="","",OFFSET('Hygiene Data'!$I$12,0,10*ROW('Hygiene Data'!I40)))</f>
        <v/>
      </c>
      <c r="EF46" s="305"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61" t="str">
        <f t="shared" ca="true" si="0"/>
        <v/>
      </c>
      <c r="D47" s="99"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9"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9"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9"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9"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9"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9"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9"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9"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9"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9"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9"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9"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9"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9"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9"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9"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9"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100"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100"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100"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100"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100"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100"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100"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100"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100"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100"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100"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100"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100"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100"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100"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100"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100"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100"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100"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100"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100"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100"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100"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100"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100"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100"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100"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100"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100"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100"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1"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1"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1"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1"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1"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1"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1"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1"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1"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1"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1"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1"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1"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1"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1"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1"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1"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1"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5"/>
      <c r="BS47" s="305" t="str">
        <f ca="true">+IF(OFFSET('Water Data'!$D$27,0,10*ROW('Water Data'!D41))="","",OFFSET('Water Data'!$D$27,0,10*ROW('Water Data'!D41)))</f>
        <v/>
      </c>
      <c r="BT47" s="305" t="str">
        <f ca="true">+IF(OFFSET('Water Data'!$D$28,0,10*ROW('Water Data'!D41))="","",OFFSET('Water Data'!$D$28,0,10*ROW('Water Data'!D41)))</f>
        <v/>
      </c>
      <c r="BU47" s="305" t="str">
        <f ca="true">+IF(OFFSET('Water Data'!$D$29,0,10*ROW('Water Data'!D41))="","",OFFSET('Water Data'!$D$29,0,10*ROW('Water Data'!D41)))</f>
        <v/>
      </c>
      <c r="BV47" s="305" t="str">
        <f ca="true">+IF(OFFSET('Water Data'!$E$27,0,10*ROW('Water Data'!E41))="","",OFFSET('Water Data'!$E$27,0,10*ROW('Water Data'!E41)))</f>
        <v/>
      </c>
      <c r="BW47" s="305" t="str">
        <f ca="true">+IF(OFFSET('Water Data'!$E$28,0,10*ROW('Water Data'!E41))="","",OFFSET('Water Data'!$E$28,0,10*ROW('Water Data'!E41)))</f>
        <v/>
      </c>
      <c r="BX47" s="305" t="str">
        <f ca="true">+IF(OFFSET('Water Data'!$E$29,0,10*ROW('Water Data'!E41))="","",OFFSET('Water Data'!$E$29,0,10*ROW('Water Data'!E41)))</f>
        <v/>
      </c>
      <c r="BY47" s="305" t="str">
        <f ca="true">+IF(OFFSET('Water Data'!$F$27,0,10*ROW('Water Data'!F41))="","",OFFSET('Water Data'!$F$27,0,10*ROW('Water Data'!F41)))</f>
        <v/>
      </c>
      <c r="BZ47" s="305" t="str">
        <f ca="true">+IF(OFFSET('Water Data'!$F$28,0,10*ROW('Water Data'!F41))="","",OFFSET('Water Data'!$F$28,0,10*ROW('Water Data'!F41)))</f>
        <v/>
      </c>
      <c r="CA47" s="305" t="str">
        <f ca="true">+IF(OFFSET('Water Data'!$F$29,0,10*ROW('Water Data'!F41))="","",OFFSET('Water Data'!$F$29,0,10*ROW('Water Data'!F41)))</f>
        <v/>
      </c>
      <c r="CB47" s="305" t="str">
        <f ca="true">+IF(OFFSET('Water Data'!$G$27,0,10*ROW('Water Data'!G41))="","",OFFSET('Water Data'!$G$27,0,10*ROW('Water Data'!G41)))</f>
        <v/>
      </c>
      <c r="CC47" s="305" t="str">
        <f ca="true">+IF(OFFSET('Water Data'!$G$28,0,10*ROW('Water Data'!G41))="","",OFFSET('Water Data'!$G$28,0,10*ROW('Water Data'!G41)))</f>
        <v/>
      </c>
      <c r="CD47" s="305" t="str">
        <f ca="true">+IF(OFFSET('Water Data'!$G$29,0,10*ROW('Water Data'!G41))="","",OFFSET('Water Data'!$G$29,0,10*ROW('Water Data'!G41)))</f>
        <v/>
      </c>
      <c r="CE47" s="305" t="str">
        <f ca="true">+IF(OFFSET('Water Data'!$H$27,0,10*ROW('Water Data'!H41))="","",OFFSET('Water Data'!$H$27,0,10*ROW('Water Data'!H41)))</f>
        <v/>
      </c>
      <c r="CF47" s="305" t="str">
        <f ca="true">+IF(OFFSET('Water Data'!$H$28,0,10*ROW('Water Data'!H41))="","",OFFSET('Water Data'!$H$28,0,10*ROW('Water Data'!H41)))</f>
        <v/>
      </c>
      <c r="CG47" s="305" t="str">
        <f ca="true">+IF(OFFSET('Water Data'!$H$29,0,10*ROW('Water Data'!H41))="","",OFFSET('Water Data'!$H$29,0,10*ROW('Water Data'!H41)))</f>
        <v/>
      </c>
      <c r="CH47" s="305" t="str">
        <f ca="true">+IF(OFFSET('Water Data'!$I$27,0,10*ROW('Water Data'!I41))="","",OFFSET('Water Data'!$I$27,0,10*ROW('Water Data'!I41)))</f>
        <v/>
      </c>
      <c r="CI47" s="305" t="str">
        <f ca="true">+IF(OFFSET('Water Data'!$I$28,0,10*ROW('Water Data'!I41))="","",OFFSET('Water Data'!$I$28,0,10*ROW('Water Data'!I41)))</f>
        <v/>
      </c>
      <c r="CJ47" s="305" t="str">
        <f ca="true">+IF(OFFSET('Water Data'!$I$29,0,10*ROW('Water Data'!I41))="","",OFFSET('Water Data'!$I$29,0,10*ROW('Water Data'!I41)))</f>
        <v/>
      </c>
      <c r="CK47" s="305" t="str">
        <f ca="true">+IF(OFFSET('Sanitation Data'!$D$28,0,10*ROW('Sanitation Data'!D41))="","",OFFSET('Sanitation Data'!$D$28,0,10*ROW('Sanitation Data'!D41)))</f>
        <v/>
      </c>
      <c r="CL47" s="305" t="str">
        <f ca="true">+IF(OFFSET('Sanitation Data'!$D$29,0,10*ROW('Sanitation Data'!D41))="","",OFFSET('Sanitation Data'!$D$29,0,10*ROW('Sanitation Data'!D41)))</f>
        <v/>
      </c>
      <c r="CM47" s="305" t="str">
        <f ca="true">+IF(OFFSET('Sanitation Data'!$D$30,0,10*ROW('Sanitation Data'!D41))="","",OFFSET('Sanitation Data'!$D$30,0,10*ROW('Sanitation Data'!D41)))</f>
        <v/>
      </c>
      <c r="CN47" s="305" t="str">
        <f ca="true">+IF(OFFSET('Sanitation Data'!$D$31,0,10*ROW('Sanitation Data'!D41))="","",OFFSET('Sanitation Data'!$D$31,0,10*ROW('Sanitation Data'!D41)))</f>
        <v/>
      </c>
      <c r="CO47" s="305" t="str">
        <f ca="true">+IF(OFFSET('Sanitation Data'!$D$32,0,10*ROW('Sanitation Data'!D41))="","",OFFSET('Sanitation Data'!$D$32,0,10*ROW('Sanitation Data'!D41)))</f>
        <v/>
      </c>
      <c r="CP47" s="305" t="str">
        <f ca="true">+IF(OFFSET('Sanitation Data'!$E$28,0,10*ROW('Sanitation Data'!E41))="","",OFFSET('Sanitation Data'!$E$28,0,10*ROW('Sanitation Data'!E41)))</f>
        <v/>
      </c>
      <c r="CQ47" s="305" t="str">
        <f ca="true">+IF(OFFSET('Sanitation Data'!$E$29,0,10*ROW('Sanitation Data'!E41))="","",OFFSET('Sanitation Data'!$E$29,0,10*ROW('Sanitation Data'!E41)))</f>
        <v/>
      </c>
      <c r="CR47" s="305" t="str">
        <f ca="true">+IF(OFFSET('Sanitation Data'!$E$30,0,10*ROW('Sanitation Data'!E41))="","",OFFSET('Sanitation Data'!$E$30,0,10*ROW('Sanitation Data'!E41)))</f>
        <v/>
      </c>
      <c r="CS47" s="305" t="str">
        <f ca="true">+IF(OFFSET('Sanitation Data'!$E$31,0,10*ROW('Sanitation Data'!E41))="","",OFFSET('Sanitation Data'!$E$31,0,10*ROW('Sanitation Data'!E41)))</f>
        <v/>
      </c>
      <c r="CT47" s="305" t="str">
        <f ca="true">+IF(OFFSET('Sanitation Data'!$E$32,0,10*ROW('Sanitation Data'!E41))="","",OFFSET('Sanitation Data'!$E$32,0,10*ROW('Sanitation Data'!E41)))</f>
        <v/>
      </c>
      <c r="CU47" s="305" t="str">
        <f ca="true">+IF(OFFSET('Sanitation Data'!$F$28,0,10*ROW('Sanitation Data'!F41))="","",OFFSET('Sanitation Data'!$F$28,0,10*ROW('Sanitation Data'!F41)))</f>
        <v/>
      </c>
      <c r="CV47" s="305" t="str">
        <f ca="true">+IF(OFFSET('Sanitation Data'!$F$29,0,10*ROW('Sanitation Data'!F41))="","",OFFSET('Sanitation Data'!$F$29,0,10*ROW('Sanitation Data'!F41)))</f>
        <v/>
      </c>
      <c r="CW47" s="305" t="str">
        <f ca="true">+IF(OFFSET('Sanitation Data'!$F$30,0,10*ROW('Sanitation Data'!F41))="","",OFFSET('Sanitation Data'!$F$30,0,10*ROW('Sanitation Data'!F41)))</f>
        <v/>
      </c>
      <c r="CX47" s="305" t="str">
        <f ca="true">+IF(OFFSET('Sanitation Data'!$F$31,0,10*ROW('Sanitation Data'!F41))="","",OFFSET('Sanitation Data'!$F$31,0,10*ROW('Sanitation Data'!F41)))</f>
        <v/>
      </c>
      <c r="CY47" s="305" t="str">
        <f ca="true">+IF(OFFSET('Sanitation Data'!$F$32,0,10*ROW('Sanitation Data'!F41))="","",OFFSET('Sanitation Data'!$F$32,0,10*ROW('Sanitation Data'!F41)))</f>
        <v/>
      </c>
      <c r="CZ47" s="305" t="str">
        <f ca="true">+IF(OFFSET('Sanitation Data'!$G$28,0,10*ROW('Sanitation Data'!G41))="","",OFFSET('Sanitation Data'!$G$28,0,10*ROW('Sanitation Data'!G41)))</f>
        <v/>
      </c>
      <c r="DA47" s="305" t="str">
        <f ca="true">+IF(OFFSET('Sanitation Data'!$G$29,0,10*ROW('Sanitation Data'!G41))="","",OFFSET('Sanitation Data'!$G$29,0,10*ROW('Sanitation Data'!G41)))</f>
        <v/>
      </c>
      <c r="DB47" s="305" t="str">
        <f ca="true">+IF(OFFSET('Sanitation Data'!$G$30,0,10*ROW('Sanitation Data'!G41))="","",OFFSET('Sanitation Data'!$G$30,0,10*ROW('Sanitation Data'!G41)))</f>
        <v/>
      </c>
      <c r="DC47" s="305" t="str">
        <f ca="true">+IF(OFFSET('Sanitation Data'!$G$31,0,10*ROW('Sanitation Data'!G41))="","",OFFSET('Sanitation Data'!$G$31,0,10*ROW('Sanitation Data'!G41)))</f>
        <v/>
      </c>
      <c r="DD47" s="305" t="str">
        <f ca="true">+IF(OFFSET('Sanitation Data'!$G$32,0,10*ROW('Sanitation Data'!G41))="","",OFFSET('Sanitation Data'!$G$32,0,10*ROW('Sanitation Data'!G41)))</f>
        <v/>
      </c>
      <c r="DE47" s="305" t="str">
        <f ca="true">+IF(OFFSET('Sanitation Data'!$H$28,0,10*ROW('Sanitation Data'!H41))="","",OFFSET('Sanitation Data'!$H$28,0,10*ROW('Sanitation Data'!H41)))</f>
        <v/>
      </c>
      <c r="DF47" s="305" t="str">
        <f ca="true">+IF(OFFSET('Sanitation Data'!$H$29,0,10*ROW('Sanitation Data'!H41))="","",OFFSET('Sanitation Data'!$H$29,0,10*ROW('Sanitation Data'!H41)))</f>
        <v/>
      </c>
      <c r="DG47" s="305" t="str">
        <f ca="true">+IF(OFFSET('Sanitation Data'!$H$30,0,10*ROW('Sanitation Data'!H41))="","",OFFSET('Sanitation Data'!$H$30,0,10*ROW('Sanitation Data'!H41)))</f>
        <v/>
      </c>
      <c r="DH47" s="305" t="str">
        <f ca="true">+IF(OFFSET('Sanitation Data'!$H$31,0,10*ROW('Sanitation Data'!H41))="","",OFFSET('Sanitation Data'!$H$31,0,10*ROW('Sanitation Data'!H41)))</f>
        <v/>
      </c>
      <c r="DI47" s="305" t="str">
        <f ca="true">+IF(OFFSET('Sanitation Data'!$H$32,0,10*ROW('Sanitation Data'!H41))="","",OFFSET('Sanitation Data'!$H$32,0,10*ROW('Sanitation Data'!H41)))</f>
        <v/>
      </c>
      <c r="DJ47" s="305" t="str">
        <f ca="true">+IF(OFFSET('Sanitation Data'!$I$28,0,10*ROW('Sanitation Data'!I41))="","",OFFSET('Sanitation Data'!$I$28,0,10*ROW('Sanitation Data'!I41)))</f>
        <v/>
      </c>
      <c r="DK47" s="305" t="str">
        <f ca="true">+IF(OFFSET('Sanitation Data'!$I$29,0,10*ROW('Sanitation Data'!I41))="","",OFFSET('Sanitation Data'!$I$29,0,10*ROW('Sanitation Data'!I41)))</f>
        <v/>
      </c>
      <c r="DL47" s="305" t="str">
        <f ca="true">+IF(OFFSET('Sanitation Data'!$I$30,0,10*ROW('Sanitation Data'!I41))="","",OFFSET('Sanitation Data'!$I$30,0,10*ROW('Sanitation Data'!I41)))</f>
        <v/>
      </c>
      <c r="DM47" s="305" t="str">
        <f ca="true">+IF(OFFSET('Sanitation Data'!$I$31,0,10*ROW('Sanitation Data'!I41))="","",OFFSET('Sanitation Data'!$I$31,0,10*ROW('Sanitation Data'!I41)))</f>
        <v/>
      </c>
      <c r="DN47" s="305" t="str">
        <f ca="true">+IF(OFFSET('Sanitation Data'!$I$32,0,10*ROW('Sanitation Data'!I41))="","",OFFSET('Sanitation Data'!$I$32,0,10*ROW('Sanitation Data'!I41)))</f>
        <v/>
      </c>
      <c r="DO47" s="305" t="str">
        <f ca="true">+IF(OFFSET('Hygiene Data'!$D$11,0,10*ROW('Hygiene Data'!D41))="","",OFFSET('Hygiene Data'!$D$11,0,10*ROW('Hygiene Data'!D41)))</f>
        <v/>
      </c>
      <c r="DP47" s="305" t="str">
        <f ca="true">+IF(OFFSET('Hygiene Data'!$D$12,0,10*ROW('Hygiene Data'!D41))="","",OFFSET('Hygiene Data'!$D$12,0,10*ROW('Hygiene Data'!D41)))</f>
        <v/>
      </c>
      <c r="DQ47" s="305" t="str">
        <f ca="true">+IF(OFFSET('Hygiene Data'!$D$13,0,10*ROW('Hygiene Data'!D41))="","",OFFSET('Hygiene Data'!$D$13,0,10*ROW('Hygiene Data'!D41)))</f>
        <v/>
      </c>
      <c r="DR47" s="305" t="str">
        <f ca="true">+IF(OFFSET('Hygiene Data'!$E$11,0,10*ROW('Hygiene Data'!E41))="","",OFFSET('Hygiene Data'!$E$11,0,10*ROW('Hygiene Data'!E41)))</f>
        <v/>
      </c>
      <c r="DS47" s="305" t="str">
        <f ca="true">+IF(OFFSET('Hygiene Data'!$E$12,0,10*ROW('Hygiene Data'!E41))="","",OFFSET('Hygiene Data'!$E$12,0,10*ROW('Hygiene Data'!E41)))</f>
        <v/>
      </c>
      <c r="DT47" s="305" t="str">
        <f ca="true">+IF(OFFSET('Hygiene Data'!$E$13,0,10*ROW('Hygiene Data'!E41))="","",OFFSET('Hygiene Data'!$E$13,0,10*ROW('Hygiene Data'!E41)))</f>
        <v/>
      </c>
      <c r="DU47" s="305" t="str">
        <f ca="true">+IF(OFFSET('Hygiene Data'!$F$11,0,10*ROW('Hygiene Data'!F41))="","",OFFSET('Hygiene Data'!$F$11,0,10*ROW('Hygiene Data'!F41)))</f>
        <v/>
      </c>
      <c r="DV47" s="305" t="str">
        <f ca="true">+IF(OFFSET('Hygiene Data'!$F$12,0,10*ROW('Hygiene Data'!F41))="","",OFFSET('Hygiene Data'!$F$12,0,10*ROW('Hygiene Data'!F41)))</f>
        <v/>
      </c>
      <c r="DW47" s="305" t="str">
        <f ca="true">+IF(OFFSET('Hygiene Data'!$F$13,0,10*ROW('Hygiene Data'!F41))="","",OFFSET('Hygiene Data'!$F$13,0,10*ROW('Hygiene Data'!F41)))</f>
        <v/>
      </c>
      <c r="DX47" s="305" t="str">
        <f ca="true">+IF(OFFSET('Hygiene Data'!$G$11,0,10*ROW('Hygiene Data'!G41))="","",OFFSET('Hygiene Data'!$G$11,0,10*ROW('Hygiene Data'!G41)))</f>
        <v/>
      </c>
      <c r="DY47" s="305" t="str">
        <f ca="true">+IF(OFFSET('Hygiene Data'!$G$12,0,10*ROW('Hygiene Data'!G41))="","",OFFSET('Hygiene Data'!$G$12,0,10*ROW('Hygiene Data'!G41)))</f>
        <v/>
      </c>
      <c r="DZ47" s="305" t="str">
        <f ca="true">+IF(OFFSET('Hygiene Data'!$G$13,0,10*ROW('Hygiene Data'!G41))="","",OFFSET('Hygiene Data'!$G$13,0,10*ROW('Hygiene Data'!G41)))</f>
        <v/>
      </c>
      <c r="EA47" s="305" t="str">
        <f ca="true">+IF(OFFSET('Hygiene Data'!$H$11,0,10*ROW('Hygiene Data'!H41))="","",OFFSET('Hygiene Data'!$H$11,0,10*ROW('Hygiene Data'!H41)))</f>
        <v/>
      </c>
      <c r="EB47" s="305" t="str">
        <f ca="true">+IF(OFFSET('Hygiene Data'!$H$12,0,10*ROW('Hygiene Data'!H41))="","",OFFSET('Hygiene Data'!$H$12,0,10*ROW('Hygiene Data'!H41)))</f>
        <v/>
      </c>
      <c r="EC47" s="305" t="str">
        <f ca="true">+IF(OFFSET('Hygiene Data'!$H$13,0,10*ROW('Hygiene Data'!H41))="","",OFFSET('Hygiene Data'!$H$13,0,10*ROW('Hygiene Data'!H41)))</f>
        <v/>
      </c>
      <c r="ED47" s="305" t="str">
        <f ca="true">+IF(OFFSET('Hygiene Data'!$I$11,0,10*ROW('Hygiene Data'!I41))="","",OFFSET('Hygiene Data'!$I$11,0,10*ROW('Hygiene Data'!I41)))</f>
        <v/>
      </c>
      <c r="EE47" s="305" t="str">
        <f ca="true">+IF(OFFSET('Hygiene Data'!$I$12,0,10*ROW('Hygiene Data'!I41))="","",OFFSET('Hygiene Data'!$I$12,0,10*ROW('Hygiene Data'!I41)))</f>
        <v/>
      </c>
      <c r="EF47" s="305"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61" t="str">
        <f t="shared" ca="true" si="0"/>
        <v/>
      </c>
      <c r="D48" s="99"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9"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9"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9"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9"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9"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9"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9"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9"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9"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9"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9"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9"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9"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9"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9"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9"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9"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100"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100"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100"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100"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100"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100"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100"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100"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100"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100"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100"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100"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100"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100"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100"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100"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100"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100"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100"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100"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100"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100"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100"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100"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100"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100"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100"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100"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100"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100"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1"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1"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1"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1"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1"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1"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1"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1"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1"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1"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1"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1"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1"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1"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1"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1"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1"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1"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5"/>
      <c r="BS48" s="305" t="str">
        <f ca="true">+IF(OFFSET('Water Data'!$D$27,0,10*ROW('Water Data'!D42))="","",OFFSET('Water Data'!$D$27,0,10*ROW('Water Data'!D42)))</f>
        <v/>
      </c>
      <c r="BT48" s="305" t="str">
        <f ca="true">+IF(OFFSET('Water Data'!$D$28,0,10*ROW('Water Data'!D42))="","",OFFSET('Water Data'!$D$28,0,10*ROW('Water Data'!D42)))</f>
        <v/>
      </c>
      <c r="BU48" s="305" t="str">
        <f ca="true">+IF(OFFSET('Water Data'!$D$29,0,10*ROW('Water Data'!D42))="","",OFFSET('Water Data'!$D$29,0,10*ROW('Water Data'!D42)))</f>
        <v/>
      </c>
      <c r="BV48" s="305" t="str">
        <f ca="true">+IF(OFFSET('Water Data'!$E$27,0,10*ROW('Water Data'!E42))="","",OFFSET('Water Data'!$E$27,0,10*ROW('Water Data'!E42)))</f>
        <v/>
      </c>
      <c r="BW48" s="305" t="str">
        <f ca="true">+IF(OFFSET('Water Data'!$E$28,0,10*ROW('Water Data'!E42))="","",OFFSET('Water Data'!$E$28,0,10*ROW('Water Data'!E42)))</f>
        <v/>
      </c>
      <c r="BX48" s="305" t="str">
        <f ca="true">+IF(OFFSET('Water Data'!$E$29,0,10*ROW('Water Data'!E42))="","",OFFSET('Water Data'!$E$29,0,10*ROW('Water Data'!E42)))</f>
        <v/>
      </c>
      <c r="BY48" s="305" t="str">
        <f ca="true">+IF(OFFSET('Water Data'!$F$27,0,10*ROW('Water Data'!F42))="","",OFFSET('Water Data'!$F$27,0,10*ROW('Water Data'!F42)))</f>
        <v/>
      </c>
      <c r="BZ48" s="305" t="str">
        <f ca="true">+IF(OFFSET('Water Data'!$F$28,0,10*ROW('Water Data'!F42))="","",OFFSET('Water Data'!$F$28,0,10*ROW('Water Data'!F42)))</f>
        <v/>
      </c>
      <c r="CA48" s="305" t="str">
        <f ca="true">+IF(OFFSET('Water Data'!$F$29,0,10*ROW('Water Data'!F42))="","",OFFSET('Water Data'!$F$29,0,10*ROW('Water Data'!F42)))</f>
        <v/>
      </c>
      <c r="CB48" s="305" t="str">
        <f ca="true">+IF(OFFSET('Water Data'!$G$27,0,10*ROW('Water Data'!G42))="","",OFFSET('Water Data'!$G$27,0,10*ROW('Water Data'!G42)))</f>
        <v/>
      </c>
      <c r="CC48" s="305" t="str">
        <f ca="true">+IF(OFFSET('Water Data'!$G$28,0,10*ROW('Water Data'!G42))="","",OFFSET('Water Data'!$G$28,0,10*ROW('Water Data'!G42)))</f>
        <v/>
      </c>
      <c r="CD48" s="305" t="str">
        <f ca="true">+IF(OFFSET('Water Data'!$G$29,0,10*ROW('Water Data'!G42))="","",OFFSET('Water Data'!$G$29,0,10*ROW('Water Data'!G42)))</f>
        <v/>
      </c>
      <c r="CE48" s="305" t="str">
        <f ca="true">+IF(OFFSET('Water Data'!$H$27,0,10*ROW('Water Data'!H42))="","",OFFSET('Water Data'!$H$27,0,10*ROW('Water Data'!H42)))</f>
        <v/>
      </c>
      <c r="CF48" s="305" t="str">
        <f ca="true">+IF(OFFSET('Water Data'!$H$28,0,10*ROW('Water Data'!H42))="","",OFFSET('Water Data'!$H$28,0,10*ROW('Water Data'!H42)))</f>
        <v/>
      </c>
      <c r="CG48" s="305" t="str">
        <f ca="true">+IF(OFFSET('Water Data'!$H$29,0,10*ROW('Water Data'!H42))="","",OFFSET('Water Data'!$H$29,0,10*ROW('Water Data'!H42)))</f>
        <v/>
      </c>
      <c r="CH48" s="305" t="str">
        <f ca="true">+IF(OFFSET('Water Data'!$I$27,0,10*ROW('Water Data'!I42))="","",OFFSET('Water Data'!$I$27,0,10*ROW('Water Data'!I42)))</f>
        <v/>
      </c>
      <c r="CI48" s="305" t="str">
        <f ca="true">+IF(OFFSET('Water Data'!$I$28,0,10*ROW('Water Data'!I42))="","",OFFSET('Water Data'!$I$28,0,10*ROW('Water Data'!I42)))</f>
        <v/>
      </c>
      <c r="CJ48" s="305" t="str">
        <f ca="true">+IF(OFFSET('Water Data'!$I$29,0,10*ROW('Water Data'!I42))="","",OFFSET('Water Data'!$I$29,0,10*ROW('Water Data'!I42)))</f>
        <v/>
      </c>
      <c r="CK48" s="305" t="str">
        <f ca="true">+IF(OFFSET('Sanitation Data'!$D$28,0,10*ROW('Sanitation Data'!D42))="","",OFFSET('Sanitation Data'!$D$28,0,10*ROW('Sanitation Data'!D42)))</f>
        <v/>
      </c>
      <c r="CL48" s="305" t="str">
        <f ca="true">+IF(OFFSET('Sanitation Data'!$D$29,0,10*ROW('Sanitation Data'!D42))="","",OFFSET('Sanitation Data'!$D$29,0,10*ROW('Sanitation Data'!D42)))</f>
        <v/>
      </c>
      <c r="CM48" s="305" t="str">
        <f ca="true">+IF(OFFSET('Sanitation Data'!$D$30,0,10*ROW('Sanitation Data'!D42))="","",OFFSET('Sanitation Data'!$D$30,0,10*ROW('Sanitation Data'!D42)))</f>
        <v/>
      </c>
      <c r="CN48" s="305" t="str">
        <f ca="true">+IF(OFFSET('Sanitation Data'!$D$31,0,10*ROW('Sanitation Data'!D42))="","",OFFSET('Sanitation Data'!$D$31,0,10*ROW('Sanitation Data'!D42)))</f>
        <v/>
      </c>
      <c r="CO48" s="305" t="str">
        <f ca="true">+IF(OFFSET('Sanitation Data'!$D$32,0,10*ROW('Sanitation Data'!D42))="","",OFFSET('Sanitation Data'!$D$32,0,10*ROW('Sanitation Data'!D42)))</f>
        <v/>
      </c>
      <c r="CP48" s="305" t="str">
        <f ca="true">+IF(OFFSET('Sanitation Data'!$E$28,0,10*ROW('Sanitation Data'!E42))="","",OFFSET('Sanitation Data'!$E$28,0,10*ROW('Sanitation Data'!E42)))</f>
        <v/>
      </c>
      <c r="CQ48" s="305" t="str">
        <f ca="true">+IF(OFFSET('Sanitation Data'!$E$29,0,10*ROW('Sanitation Data'!E42))="","",OFFSET('Sanitation Data'!$E$29,0,10*ROW('Sanitation Data'!E42)))</f>
        <v/>
      </c>
      <c r="CR48" s="305" t="str">
        <f ca="true">+IF(OFFSET('Sanitation Data'!$E$30,0,10*ROW('Sanitation Data'!E42))="","",OFFSET('Sanitation Data'!$E$30,0,10*ROW('Sanitation Data'!E42)))</f>
        <v/>
      </c>
      <c r="CS48" s="305" t="str">
        <f ca="true">+IF(OFFSET('Sanitation Data'!$E$31,0,10*ROW('Sanitation Data'!E42))="","",OFFSET('Sanitation Data'!$E$31,0,10*ROW('Sanitation Data'!E42)))</f>
        <v/>
      </c>
      <c r="CT48" s="305" t="str">
        <f ca="true">+IF(OFFSET('Sanitation Data'!$E$32,0,10*ROW('Sanitation Data'!E42))="","",OFFSET('Sanitation Data'!$E$32,0,10*ROW('Sanitation Data'!E42)))</f>
        <v/>
      </c>
      <c r="CU48" s="305" t="str">
        <f ca="true">+IF(OFFSET('Sanitation Data'!$F$28,0,10*ROW('Sanitation Data'!F42))="","",OFFSET('Sanitation Data'!$F$28,0,10*ROW('Sanitation Data'!F42)))</f>
        <v/>
      </c>
      <c r="CV48" s="305" t="str">
        <f ca="true">+IF(OFFSET('Sanitation Data'!$F$29,0,10*ROW('Sanitation Data'!F42))="","",OFFSET('Sanitation Data'!$F$29,0,10*ROW('Sanitation Data'!F42)))</f>
        <v/>
      </c>
      <c r="CW48" s="305" t="str">
        <f ca="true">+IF(OFFSET('Sanitation Data'!$F$30,0,10*ROW('Sanitation Data'!F42))="","",OFFSET('Sanitation Data'!$F$30,0,10*ROW('Sanitation Data'!F42)))</f>
        <v/>
      </c>
      <c r="CX48" s="305" t="str">
        <f ca="true">+IF(OFFSET('Sanitation Data'!$F$31,0,10*ROW('Sanitation Data'!F42))="","",OFFSET('Sanitation Data'!$F$31,0,10*ROW('Sanitation Data'!F42)))</f>
        <v/>
      </c>
      <c r="CY48" s="305" t="str">
        <f ca="true">+IF(OFFSET('Sanitation Data'!$F$32,0,10*ROW('Sanitation Data'!F42))="","",OFFSET('Sanitation Data'!$F$32,0,10*ROW('Sanitation Data'!F42)))</f>
        <v/>
      </c>
      <c r="CZ48" s="305" t="str">
        <f ca="true">+IF(OFFSET('Sanitation Data'!$G$28,0,10*ROW('Sanitation Data'!G42))="","",OFFSET('Sanitation Data'!$G$28,0,10*ROW('Sanitation Data'!G42)))</f>
        <v/>
      </c>
      <c r="DA48" s="305" t="str">
        <f ca="true">+IF(OFFSET('Sanitation Data'!$G$29,0,10*ROW('Sanitation Data'!G42))="","",OFFSET('Sanitation Data'!$G$29,0,10*ROW('Sanitation Data'!G42)))</f>
        <v/>
      </c>
      <c r="DB48" s="305" t="str">
        <f ca="true">+IF(OFFSET('Sanitation Data'!$G$30,0,10*ROW('Sanitation Data'!G42))="","",OFFSET('Sanitation Data'!$G$30,0,10*ROW('Sanitation Data'!G42)))</f>
        <v/>
      </c>
      <c r="DC48" s="305" t="str">
        <f ca="true">+IF(OFFSET('Sanitation Data'!$G$31,0,10*ROW('Sanitation Data'!G42))="","",OFFSET('Sanitation Data'!$G$31,0,10*ROW('Sanitation Data'!G42)))</f>
        <v/>
      </c>
      <c r="DD48" s="305" t="str">
        <f ca="true">+IF(OFFSET('Sanitation Data'!$G$32,0,10*ROW('Sanitation Data'!G42))="","",OFFSET('Sanitation Data'!$G$32,0,10*ROW('Sanitation Data'!G42)))</f>
        <v/>
      </c>
      <c r="DE48" s="305" t="str">
        <f ca="true">+IF(OFFSET('Sanitation Data'!$H$28,0,10*ROW('Sanitation Data'!H42))="","",OFFSET('Sanitation Data'!$H$28,0,10*ROW('Sanitation Data'!H42)))</f>
        <v/>
      </c>
      <c r="DF48" s="305" t="str">
        <f ca="true">+IF(OFFSET('Sanitation Data'!$H$29,0,10*ROW('Sanitation Data'!H42))="","",OFFSET('Sanitation Data'!$H$29,0,10*ROW('Sanitation Data'!H42)))</f>
        <v/>
      </c>
      <c r="DG48" s="305" t="str">
        <f ca="true">+IF(OFFSET('Sanitation Data'!$H$30,0,10*ROW('Sanitation Data'!H42))="","",OFFSET('Sanitation Data'!$H$30,0,10*ROW('Sanitation Data'!H42)))</f>
        <v/>
      </c>
      <c r="DH48" s="305" t="str">
        <f ca="true">+IF(OFFSET('Sanitation Data'!$H$31,0,10*ROW('Sanitation Data'!H42))="","",OFFSET('Sanitation Data'!$H$31,0,10*ROW('Sanitation Data'!H42)))</f>
        <v/>
      </c>
      <c r="DI48" s="305" t="str">
        <f ca="true">+IF(OFFSET('Sanitation Data'!$H$32,0,10*ROW('Sanitation Data'!H42))="","",OFFSET('Sanitation Data'!$H$32,0,10*ROW('Sanitation Data'!H42)))</f>
        <v/>
      </c>
      <c r="DJ48" s="305" t="str">
        <f ca="true">+IF(OFFSET('Sanitation Data'!$I$28,0,10*ROW('Sanitation Data'!I42))="","",OFFSET('Sanitation Data'!$I$28,0,10*ROW('Sanitation Data'!I42)))</f>
        <v/>
      </c>
      <c r="DK48" s="305" t="str">
        <f ca="true">+IF(OFFSET('Sanitation Data'!$I$29,0,10*ROW('Sanitation Data'!I42))="","",OFFSET('Sanitation Data'!$I$29,0,10*ROW('Sanitation Data'!I42)))</f>
        <v/>
      </c>
      <c r="DL48" s="305" t="str">
        <f ca="true">+IF(OFFSET('Sanitation Data'!$I$30,0,10*ROW('Sanitation Data'!I42))="","",OFFSET('Sanitation Data'!$I$30,0,10*ROW('Sanitation Data'!I42)))</f>
        <v/>
      </c>
      <c r="DM48" s="305" t="str">
        <f ca="true">+IF(OFFSET('Sanitation Data'!$I$31,0,10*ROW('Sanitation Data'!I42))="","",OFFSET('Sanitation Data'!$I$31,0,10*ROW('Sanitation Data'!I42)))</f>
        <v/>
      </c>
      <c r="DN48" s="305" t="str">
        <f ca="true">+IF(OFFSET('Sanitation Data'!$I$32,0,10*ROW('Sanitation Data'!I42))="","",OFFSET('Sanitation Data'!$I$32,0,10*ROW('Sanitation Data'!I42)))</f>
        <v/>
      </c>
      <c r="DO48" s="305" t="str">
        <f ca="true">+IF(OFFSET('Hygiene Data'!$D$11,0,10*ROW('Hygiene Data'!D42))="","",OFFSET('Hygiene Data'!$D$11,0,10*ROW('Hygiene Data'!D42)))</f>
        <v/>
      </c>
      <c r="DP48" s="305" t="str">
        <f ca="true">+IF(OFFSET('Hygiene Data'!$D$12,0,10*ROW('Hygiene Data'!D42))="","",OFFSET('Hygiene Data'!$D$12,0,10*ROW('Hygiene Data'!D42)))</f>
        <v/>
      </c>
      <c r="DQ48" s="305" t="str">
        <f ca="true">+IF(OFFSET('Hygiene Data'!$D$13,0,10*ROW('Hygiene Data'!D42))="","",OFFSET('Hygiene Data'!$D$13,0,10*ROW('Hygiene Data'!D42)))</f>
        <v/>
      </c>
      <c r="DR48" s="305" t="str">
        <f ca="true">+IF(OFFSET('Hygiene Data'!$E$11,0,10*ROW('Hygiene Data'!E42))="","",OFFSET('Hygiene Data'!$E$11,0,10*ROW('Hygiene Data'!E42)))</f>
        <v/>
      </c>
      <c r="DS48" s="305" t="str">
        <f ca="true">+IF(OFFSET('Hygiene Data'!$E$12,0,10*ROW('Hygiene Data'!E42))="","",OFFSET('Hygiene Data'!$E$12,0,10*ROW('Hygiene Data'!E42)))</f>
        <v/>
      </c>
      <c r="DT48" s="305" t="str">
        <f ca="true">+IF(OFFSET('Hygiene Data'!$E$13,0,10*ROW('Hygiene Data'!E42))="","",OFFSET('Hygiene Data'!$E$13,0,10*ROW('Hygiene Data'!E42)))</f>
        <v/>
      </c>
      <c r="DU48" s="305" t="str">
        <f ca="true">+IF(OFFSET('Hygiene Data'!$F$11,0,10*ROW('Hygiene Data'!F42))="","",OFFSET('Hygiene Data'!$F$11,0,10*ROW('Hygiene Data'!F42)))</f>
        <v/>
      </c>
      <c r="DV48" s="305" t="str">
        <f ca="true">+IF(OFFSET('Hygiene Data'!$F$12,0,10*ROW('Hygiene Data'!F42))="","",OFFSET('Hygiene Data'!$F$12,0,10*ROW('Hygiene Data'!F42)))</f>
        <v/>
      </c>
      <c r="DW48" s="305" t="str">
        <f ca="true">+IF(OFFSET('Hygiene Data'!$F$13,0,10*ROW('Hygiene Data'!F42))="","",OFFSET('Hygiene Data'!$F$13,0,10*ROW('Hygiene Data'!F42)))</f>
        <v/>
      </c>
      <c r="DX48" s="305" t="str">
        <f ca="true">+IF(OFFSET('Hygiene Data'!$G$11,0,10*ROW('Hygiene Data'!G42))="","",OFFSET('Hygiene Data'!$G$11,0,10*ROW('Hygiene Data'!G42)))</f>
        <v/>
      </c>
      <c r="DY48" s="305" t="str">
        <f ca="true">+IF(OFFSET('Hygiene Data'!$G$12,0,10*ROW('Hygiene Data'!G42))="","",OFFSET('Hygiene Data'!$G$12,0,10*ROW('Hygiene Data'!G42)))</f>
        <v/>
      </c>
      <c r="DZ48" s="305" t="str">
        <f ca="true">+IF(OFFSET('Hygiene Data'!$G$13,0,10*ROW('Hygiene Data'!G42))="","",OFFSET('Hygiene Data'!$G$13,0,10*ROW('Hygiene Data'!G42)))</f>
        <v/>
      </c>
      <c r="EA48" s="305" t="str">
        <f ca="true">+IF(OFFSET('Hygiene Data'!$H$11,0,10*ROW('Hygiene Data'!H42))="","",OFFSET('Hygiene Data'!$H$11,0,10*ROW('Hygiene Data'!H42)))</f>
        <v/>
      </c>
      <c r="EB48" s="305" t="str">
        <f ca="true">+IF(OFFSET('Hygiene Data'!$H$12,0,10*ROW('Hygiene Data'!H42))="","",OFFSET('Hygiene Data'!$H$12,0,10*ROW('Hygiene Data'!H42)))</f>
        <v/>
      </c>
      <c r="EC48" s="305" t="str">
        <f ca="true">+IF(OFFSET('Hygiene Data'!$H$13,0,10*ROW('Hygiene Data'!H42))="","",OFFSET('Hygiene Data'!$H$13,0,10*ROW('Hygiene Data'!H42)))</f>
        <v/>
      </c>
      <c r="ED48" s="305" t="str">
        <f ca="true">+IF(OFFSET('Hygiene Data'!$I$11,0,10*ROW('Hygiene Data'!I42))="","",OFFSET('Hygiene Data'!$I$11,0,10*ROW('Hygiene Data'!I42)))</f>
        <v/>
      </c>
      <c r="EE48" s="305" t="str">
        <f ca="true">+IF(OFFSET('Hygiene Data'!$I$12,0,10*ROW('Hygiene Data'!I42))="","",OFFSET('Hygiene Data'!$I$12,0,10*ROW('Hygiene Data'!I42)))</f>
        <v/>
      </c>
      <c r="EF48" s="305"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61" t="str">
        <f t="shared" ca="true" si="0"/>
        <v/>
      </c>
      <c r="D49" s="99"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9"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9"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9"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9"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9"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9"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9"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9"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9"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9"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9"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9"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9"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9"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9"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9"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9"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100"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100"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100"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100"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100"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100"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100"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100"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100"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100"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100"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100"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100"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100"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100"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100"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100"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100"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100"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100"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100"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100"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100"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100"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100"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100"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100"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100"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100"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100"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1"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1"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1"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1"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1"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1"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1"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1"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1"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1"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1"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1"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1"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1"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1"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1"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1"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1"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5"/>
      <c r="BS49" s="305" t="str">
        <f ca="true">+IF(OFFSET('Water Data'!$D$27,0,10*ROW('Water Data'!D43))="","",OFFSET('Water Data'!$D$27,0,10*ROW('Water Data'!D43)))</f>
        <v/>
      </c>
      <c r="BT49" s="305" t="str">
        <f ca="true">+IF(OFFSET('Water Data'!$D$28,0,10*ROW('Water Data'!D43))="","",OFFSET('Water Data'!$D$28,0,10*ROW('Water Data'!D43)))</f>
        <v/>
      </c>
      <c r="BU49" s="305" t="str">
        <f ca="true">+IF(OFFSET('Water Data'!$D$29,0,10*ROW('Water Data'!D43))="","",OFFSET('Water Data'!$D$29,0,10*ROW('Water Data'!D43)))</f>
        <v/>
      </c>
      <c r="BV49" s="305" t="str">
        <f ca="true">+IF(OFFSET('Water Data'!$E$27,0,10*ROW('Water Data'!E43))="","",OFFSET('Water Data'!$E$27,0,10*ROW('Water Data'!E43)))</f>
        <v/>
      </c>
      <c r="BW49" s="305" t="str">
        <f ca="true">+IF(OFFSET('Water Data'!$E$28,0,10*ROW('Water Data'!E43))="","",OFFSET('Water Data'!$E$28,0,10*ROW('Water Data'!E43)))</f>
        <v/>
      </c>
      <c r="BX49" s="305" t="str">
        <f ca="true">+IF(OFFSET('Water Data'!$E$29,0,10*ROW('Water Data'!E43))="","",OFFSET('Water Data'!$E$29,0,10*ROW('Water Data'!E43)))</f>
        <v/>
      </c>
      <c r="BY49" s="305" t="str">
        <f ca="true">+IF(OFFSET('Water Data'!$F$27,0,10*ROW('Water Data'!F43))="","",OFFSET('Water Data'!$F$27,0,10*ROW('Water Data'!F43)))</f>
        <v/>
      </c>
      <c r="BZ49" s="305" t="str">
        <f ca="true">+IF(OFFSET('Water Data'!$F$28,0,10*ROW('Water Data'!F43))="","",OFFSET('Water Data'!$F$28,0,10*ROW('Water Data'!F43)))</f>
        <v/>
      </c>
      <c r="CA49" s="305" t="str">
        <f ca="true">+IF(OFFSET('Water Data'!$F$29,0,10*ROW('Water Data'!F43))="","",OFFSET('Water Data'!$F$29,0,10*ROW('Water Data'!F43)))</f>
        <v/>
      </c>
      <c r="CB49" s="305" t="str">
        <f ca="true">+IF(OFFSET('Water Data'!$G$27,0,10*ROW('Water Data'!G43))="","",OFFSET('Water Data'!$G$27,0,10*ROW('Water Data'!G43)))</f>
        <v/>
      </c>
      <c r="CC49" s="305" t="str">
        <f ca="true">+IF(OFFSET('Water Data'!$G$28,0,10*ROW('Water Data'!G43))="","",OFFSET('Water Data'!$G$28,0,10*ROW('Water Data'!G43)))</f>
        <v/>
      </c>
      <c r="CD49" s="305" t="str">
        <f ca="true">+IF(OFFSET('Water Data'!$G$29,0,10*ROW('Water Data'!G43))="","",OFFSET('Water Data'!$G$29,0,10*ROW('Water Data'!G43)))</f>
        <v/>
      </c>
      <c r="CE49" s="305" t="str">
        <f ca="true">+IF(OFFSET('Water Data'!$H$27,0,10*ROW('Water Data'!H43))="","",OFFSET('Water Data'!$H$27,0,10*ROW('Water Data'!H43)))</f>
        <v/>
      </c>
      <c r="CF49" s="305" t="str">
        <f ca="true">+IF(OFFSET('Water Data'!$H$28,0,10*ROW('Water Data'!H43))="","",OFFSET('Water Data'!$H$28,0,10*ROW('Water Data'!H43)))</f>
        <v/>
      </c>
      <c r="CG49" s="305" t="str">
        <f ca="true">+IF(OFFSET('Water Data'!$H$29,0,10*ROW('Water Data'!H43))="","",OFFSET('Water Data'!$H$29,0,10*ROW('Water Data'!H43)))</f>
        <v/>
      </c>
      <c r="CH49" s="305" t="str">
        <f ca="true">+IF(OFFSET('Water Data'!$I$27,0,10*ROW('Water Data'!I43))="","",OFFSET('Water Data'!$I$27,0,10*ROW('Water Data'!I43)))</f>
        <v/>
      </c>
      <c r="CI49" s="305" t="str">
        <f ca="true">+IF(OFFSET('Water Data'!$I$28,0,10*ROW('Water Data'!I43))="","",OFFSET('Water Data'!$I$28,0,10*ROW('Water Data'!I43)))</f>
        <v/>
      </c>
      <c r="CJ49" s="305" t="str">
        <f ca="true">+IF(OFFSET('Water Data'!$I$29,0,10*ROW('Water Data'!I43))="","",OFFSET('Water Data'!$I$29,0,10*ROW('Water Data'!I43)))</f>
        <v/>
      </c>
      <c r="CK49" s="305" t="str">
        <f ca="true">+IF(OFFSET('Sanitation Data'!$D$28,0,10*ROW('Sanitation Data'!D43))="","",OFFSET('Sanitation Data'!$D$28,0,10*ROW('Sanitation Data'!D43)))</f>
        <v/>
      </c>
      <c r="CL49" s="305" t="str">
        <f ca="true">+IF(OFFSET('Sanitation Data'!$D$29,0,10*ROW('Sanitation Data'!D43))="","",OFFSET('Sanitation Data'!$D$29,0,10*ROW('Sanitation Data'!D43)))</f>
        <v/>
      </c>
      <c r="CM49" s="305" t="str">
        <f ca="true">+IF(OFFSET('Sanitation Data'!$D$30,0,10*ROW('Sanitation Data'!D43))="","",OFFSET('Sanitation Data'!$D$30,0,10*ROW('Sanitation Data'!D43)))</f>
        <v/>
      </c>
      <c r="CN49" s="305" t="str">
        <f ca="true">+IF(OFFSET('Sanitation Data'!$D$31,0,10*ROW('Sanitation Data'!D43))="","",OFFSET('Sanitation Data'!$D$31,0,10*ROW('Sanitation Data'!D43)))</f>
        <v/>
      </c>
      <c r="CO49" s="305" t="str">
        <f ca="true">+IF(OFFSET('Sanitation Data'!$D$32,0,10*ROW('Sanitation Data'!D43))="","",OFFSET('Sanitation Data'!$D$32,0,10*ROW('Sanitation Data'!D43)))</f>
        <v/>
      </c>
      <c r="CP49" s="305" t="str">
        <f ca="true">+IF(OFFSET('Sanitation Data'!$E$28,0,10*ROW('Sanitation Data'!E43))="","",OFFSET('Sanitation Data'!$E$28,0,10*ROW('Sanitation Data'!E43)))</f>
        <v/>
      </c>
      <c r="CQ49" s="305" t="str">
        <f ca="true">+IF(OFFSET('Sanitation Data'!$E$29,0,10*ROW('Sanitation Data'!E43))="","",OFFSET('Sanitation Data'!$E$29,0,10*ROW('Sanitation Data'!E43)))</f>
        <v/>
      </c>
      <c r="CR49" s="305" t="str">
        <f ca="true">+IF(OFFSET('Sanitation Data'!$E$30,0,10*ROW('Sanitation Data'!E43))="","",OFFSET('Sanitation Data'!$E$30,0,10*ROW('Sanitation Data'!E43)))</f>
        <v/>
      </c>
      <c r="CS49" s="305" t="str">
        <f ca="true">+IF(OFFSET('Sanitation Data'!$E$31,0,10*ROW('Sanitation Data'!E43))="","",OFFSET('Sanitation Data'!$E$31,0,10*ROW('Sanitation Data'!E43)))</f>
        <v/>
      </c>
      <c r="CT49" s="305" t="str">
        <f ca="true">+IF(OFFSET('Sanitation Data'!$E$32,0,10*ROW('Sanitation Data'!E43))="","",OFFSET('Sanitation Data'!$E$32,0,10*ROW('Sanitation Data'!E43)))</f>
        <v/>
      </c>
      <c r="CU49" s="305" t="str">
        <f ca="true">+IF(OFFSET('Sanitation Data'!$F$28,0,10*ROW('Sanitation Data'!F43))="","",OFFSET('Sanitation Data'!$F$28,0,10*ROW('Sanitation Data'!F43)))</f>
        <v/>
      </c>
      <c r="CV49" s="305" t="str">
        <f ca="true">+IF(OFFSET('Sanitation Data'!$F$29,0,10*ROW('Sanitation Data'!F43))="","",OFFSET('Sanitation Data'!$F$29,0,10*ROW('Sanitation Data'!F43)))</f>
        <v/>
      </c>
      <c r="CW49" s="305" t="str">
        <f ca="true">+IF(OFFSET('Sanitation Data'!$F$30,0,10*ROW('Sanitation Data'!F43))="","",OFFSET('Sanitation Data'!$F$30,0,10*ROW('Sanitation Data'!F43)))</f>
        <v/>
      </c>
      <c r="CX49" s="305" t="str">
        <f ca="true">+IF(OFFSET('Sanitation Data'!$F$31,0,10*ROW('Sanitation Data'!F43))="","",OFFSET('Sanitation Data'!$F$31,0,10*ROW('Sanitation Data'!F43)))</f>
        <v/>
      </c>
      <c r="CY49" s="305" t="str">
        <f ca="true">+IF(OFFSET('Sanitation Data'!$F$32,0,10*ROW('Sanitation Data'!F43))="","",OFFSET('Sanitation Data'!$F$32,0,10*ROW('Sanitation Data'!F43)))</f>
        <v/>
      </c>
      <c r="CZ49" s="305" t="str">
        <f ca="true">+IF(OFFSET('Sanitation Data'!$G$28,0,10*ROW('Sanitation Data'!G43))="","",OFFSET('Sanitation Data'!$G$28,0,10*ROW('Sanitation Data'!G43)))</f>
        <v/>
      </c>
      <c r="DA49" s="305" t="str">
        <f ca="true">+IF(OFFSET('Sanitation Data'!$G$29,0,10*ROW('Sanitation Data'!G43))="","",OFFSET('Sanitation Data'!$G$29,0,10*ROW('Sanitation Data'!G43)))</f>
        <v/>
      </c>
      <c r="DB49" s="305" t="str">
        <f ca="true">+IF(OFFSET('Sanitation Data'!$G$30,0,10*ROW('Sanitation Data'!G43))="","",OFFSET('Sanitation Data'!$G$30,0,10*ROW('Sanitation Data'!G43)))</f>
        <v/>
      </c>
      <c r="DC49" s="305" t="str">
        <f ca="true">+IF(OFFSET('Sanitation Data'!$G$31,0,10*ROW('Sanitation Data'!G43))="","",OFFSET('Sanitation Data'!$G$31,0,10*ROW('Sanitation Data'!G43)))</f>
        <v/>
      </c>
      <c r="DD49" s="305" t="str">
        <f ca="true">+IF(OFFSET('Sanitation Data'!$G$32,0,10*ROW('Sanitation Data'!G43))="","",OFFSET('Sanitation Data'!$G$32,0,10*ROW('Sanitation Data'!G43)))</f>
        <v/>
      </c>
      <c r="DE49" s="305" t="str">
        <f ca="true">+IF(OFFSET('Sanitation Data'!$H$28,0,10*ROW('Sanitation Data'!H43))="","",OFFSET('Sanitation Data'!$H$28,0,10*ROW('Sanitation Data'!H43)))</f>
        <v/>
      </c>
      <c r="DF49" s="305" t="str">
        <f ca="true">+IF(OFFSET('Sanitation Data'!$H$29,0,10*ROW('Sanitation Data'!H43))="","",OFFSET('Sanitation Data'!$H$29,0,10*ROW('Sanitation Data'!H43)))</f>
        <v/>
      </c>
      <c r="DG49" s="305" t="str">
        <f ca="true">+IF(OFFSET('Sanitation Data'!$H$30,0,10*ROW('Sanitation Data'!H43))="","",OFFSET('Sanitation Data'!$H$30,0,10*ROW('Sanitation Data'!H43)))</f>
        <v/>
      </c>
      <c r="DH49" s="305" t="str">
        <f ca="true">+IF(OFFSET('Sanitation Data'!$H$31,0,10*ROW('Sanitation Data'!H43))="","",OFFSET('Sanitation Data'!$H$31,0,10*ROW('Sanitation Data'!H43)))</f>
        <v/>
      </c>
      <c r="DI49" s="305" t="str">
        <f ca="true">+IF(OFFSET('Sanitation Data'!$H$32,0,10*ROW('Sanitation Data'!H43))="","",OFFSET('Sanitation Data'!$H$32,0,10*ROW('Sanitation Data'!H43)))</f>
        <v/>
      </c>
      <c r="DJ49" s="305" t="str">
        <f ca="true">+IF(OFFSET('Sanitation Data'!$I$28,0,10*ROW('Sanitation Data'!I43))="","",OFFSET('Sanitation Data'!$I$28,0,10*ROW('Sanitation Data'!I43)))</f>
        <v/>
      </c>
      <c r="DK49" s="305" t="str">
        <f ca="true">+IF(OFFSET('Sanitation Data'!$I$29,0,10*ROW('Sanitation Data'!I43))="","",OFFSET('Sanitation Data'!$I$29,0,10*ROW('Sanitation Data'!I43)))</f>
        <v/>
      </c>
      <c r="DL49" s="305" t="str">
        <f ca="true">+IF(OFFSET('Sanitation Data'!$I$30,0,10*ROW('Sanitation Data'!I43))="","",OFFSET('Sanitation Data'!$I$30,0,10*ROW('Sanitation Data'!I43)))</f>
        <v/>
      </c>
      <c r="DM49" s="305" t="str">
        <f ca="true">+IF(OFFSET('Sanitation Data'!$I$31,0,10*ROW('Sanitation Data'!I43))="","",OFFSET('Sanitation Data'!$I$31,0,10*ROW('Sanitation Data'!I43)))</f>
        <v/>
      </c>
      <c r="DN49" s="305" t="str">
        <f ca="true">+IF(OFFSET('Sanitation Data'!$I$32,0,10*ROW('Sanitation Data'!I43))="","",OFFSET('Sanitation Data'!$I$32,0,10*ROW('Sanitation Data'!I43)))</f>
        <v/>
      </c>
      <c r="DO49" s="305" t="str">
        <f ca="true">+IF(OFFSET('Hygiene Data'!$D$11,0,10*ROW('Hygiene Data'!D43))="","",OFFSET('Hygiene Data'!$D$11,0,10*ROW('Hygiene Data'!D43)))</f>
        <v/>
      </c>
      <c r="DP49" s="305" t="str">
        <f ca="true">+IF(OFFSET('Hygiene Data'!$D$12,0,10*ROW('Hygiene Data'!D43))="","",OFFSET('Hygiene Data'!$D$12,0,10*ROW('Hygiene Data'!D43)))</f>
        <v/>
      </c>
      <c r="DQ49" s="305" t="str">
        <f ca="true">+IF(OFFSET('Hygiene Data'!$D$13,0,10*ROW('Hygiene Data'!D43))="","",OFFSET('Hygiene Data'!$D$13,0,10*ROW('Hygiene Data'!D43)))</f>
        <v/>
      </c>
      <c r="DR49" s="305" t="str">
        <f ca="true">+IF(OFFSET('Hygiene Data'!$E$11,0,10*ROW('Hygiene Data'!E43))="","",OFFSET('Hygiene Data'!$E$11,0,10*ROW('Hygiene Data'!E43)))</f>
        <v/>
      </c>
      <c r="DS49" s="305" t="str">
        <f ca="true">+IF(OFFSET('Hygiene Data'!$E$12,0,10*ROW('Hygiene Data'!E43))="","",OFFSET('Hygiene Data'!$E$12,0,10*ROW('Hygiene Data'!E43)))</f>
        <v/>
      </c>
      <c r="DT49" s="305" t="str">
        <f ca="true">+IF(OFFSET('Hygiene Data'!$E$13,0,10*ROW('Hygiene Data'!E43))="","",OFFSET('Hygiene Data'!$E$13,0,10*ROW('Hygiene Data'!E43)))</f>
        <v/>
      </c>
      <c r="DU49" s="305" t="str">
        <f ca="true">+IF(OFFSET('Hygiene Data'!$F$11,0,10*ROW('Hygiene Data'!F43))="","",OFFSET('Hygiene Data'!$F$11,0,10*ROW('Hygiene Data'!F43)))</f>
        <v/>
      </c>
      <c r="DV49" s="305" t="str">
        <f ca="true">+IF(OFFSET('Hygiene Data'!$F$12,0,10*ROW('Hygiene Data'!F43))="","",OFFSET('Hygiene Data'!$F$12,0,10*ROW('Hygiene Data'!F43)))</f>
        <v/>
      </c>
      <c r="DW49" s="305" t="str">
        <f ca="true">+IF(OFFSET('Hygiene Data'!$F$13,0,10*ROW('Hygiene Data'!F43))="","",OFFSET('Hygiene Data'!$F$13,0,10*ROW('Hygiene Data'!F43)))</f>
        <v/>
      </c>
      <c r="DX49" s="305" t="str">
        <f ca="true">+IF(OFFSET('Hygiene Data'!$G$11,0,10*ROW('Hygiene Data'!G43))="","",OFFSET('Hygiene Data'!$G$11,0,10*ROW('Hygiene Data'!G43)))</f>
        <v/>
      </c>
      <c r="DY49" s="305" t="str">
        <f ca="true">+IF(OFFSET('Hygiene Data'!$G$12,0,10*ROW('Hygiene Data'!G43))="","",OFFSET('Hygiene Data'!$G$12,0,10*ROW('Hygiene Data'!G43)))</f>
        <v/>
      </c>
      <c r="DZ49" s="305" t="str">
        <f ca="true">+IF(OFFSET('Hygiene Data'!$G$13,0,10*ROW('Hygiene Data'!G43))="","",OFFSET('Hygiene Data'!$G$13,0,10*ROW('Hygiene Data'!G43)))</f>
        <v/>
      </c>
      <c r="EA49" s="305" t="str">
        <f ca="true">+IF(OFFSET('Hygiene Data'!$H$11,0,10*ROW('Hygiene Data'!H43))="","",OFFSET('Hygiene Data'!$H$11,0,10*ROW('Hygiene Data'!H43)))</f>
        <v/>
      </c>
      <c r="EB49" s="305" t="str">
        <f ca="true">+IF(OFFSET('Hygiene Data'!$H$12,0,10*ROW('Hygiene Data'!H43))="","",OFFSET('Hygiene Data'!$H$12,0,10*ROW('Hygiene Data'!H43)))</f>
        <v/>
      </c>
      <c r="EC49" s="305" t="str">
        <f ca="true">+IF(OFFSET('Hygiene Data'!$H$13,0,10*ROW('Hygiene Data'!H43))="","",OFFSET('Hygiene Data'!$H$13,0,10*ROW('Hygiene Data'!H43)))</f>
        <v/>
      </c>
      <c r="ED49" s="305" t="str">
        <f ca="true">+IF(OFFSET('Hygiene Data'!$I$11,0,10*ROW('Hygiene Data'!I43))="","",OFFSET('Hygiene Data'!$I$11,0,10*ROW('Hygiene Data'!I43)))</f>
        <v/>
      </c>
      <c r="EE49" s="305" t="str">
        <f ca="true">+IF(OFFSET('Hygiene Data'!$I$12,0,10*ROW('Hygiene Data'!I43))="","",OFFSET('Hygiene Data'!$I$12,0,10*ROW('Hygiene Data'!I43)))</f>
        <v/>
      </c>
      <c r="EF49" s="305"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61" t="str">
        <f t="shared" ca="true" si="0"/>
        <v/>
      </c>
      <c r="D50" s="99"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9"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9"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9"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9"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9"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9"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9"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9"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9"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9"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9"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9"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9"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9"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9"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9"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9"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100"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100"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100"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100"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100"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100"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100"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100"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100"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100"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100"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100"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100"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100"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100"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100"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100"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100"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100"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100"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100"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100"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100"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100"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100"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100"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100"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100"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100"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100"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1"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1"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1"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1"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1"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1"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1"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1"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1"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1"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1"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1"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1"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1"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1"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1"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1"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1"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5"/>
      <c r="BS50" s="305" t="str">
        <f ca="true">+IF(OFFSET('Water Data'!$D$27,0,10*ROW('Water Data'!D44))="","",OFFSET('Water Data'!$D$27,0,10*ROW('Water Data'!D44)))</f>
        <v/>
      </c>
      <c r="BT50" s="305" t="str">
        <f ca="true">+IF(OFFSET('Water Data'!$D$28,0,10*ROW('Water Data'!D44))="","",OFFSET('Water Data'!$D$28,0,10*ROW('Water Data'!D44)))</f>
        <v/>
      </c>
      <c r="BU50" s="305" t="str">
        <f ca="true">+IF(OFFSET('Water Data'!$D$29,0,10*ROW('Water Data'!D44))="","",OFFSET('Water Data'!$D$29,0,10*ROW('Water Data'!D44)))</f>
        <v/>
      </c>
      <c r="BV50" s="305" t="str">
        <f ca="true">+IF(OFFSET('Water Data'!$E$27,0,10*ROW('Water Data'!E44))="","",OFFSET('Water Data'!$E$27,0,10*ROW('Water Data'!E44)))</f>
        <v/>
      </c>
      <c r="BW50" s="305" t="str">
        <f ca="true">+IF(OFFSET('Water Data'!$E$28,0,10*ROW('Water Data'!E44))="","",OFFSET('Water Data'!$E$28,0,10*ROW('Water Data'!E44)))</f>
        <v/>
      </c>
      <c r="BX50" s="305" t="str">
        <f ca="true">+IF(OFFSET('Water Data'!$E$29,0,10*ROW('Water Data'!E44))="","",OFFSET('Water Data'!$E$29,0,10*ROW('Water Data'!E44)))</f>
        <v/>
      </c>
      <c r="BY50" s="305" t="str">
        <f ca="true">+IF(OFFSET('Water Data'!$F$27,0,10*ROW('Water Data'!F44))="","",OFFSET('Water Data'!$F$27,0,10*ROW('Water Data'!F44)))</f>
        <v/>
      </c>
      <c r="BZ50" s="305" t="str">
        <f ca="true">+IF(OFFSET('Water Data'!$F$28,0,10*ROW('Water Data'!F44))="","",OFFSET('Water Data'!$F$28,0,10*ROW('Water Data'!F44)))</f>
        <v/>
      </c>
      <c r="CA50" s="305" t="str">
        <f ca="true">+IF(OFFSET('Water Data'!$F$29,0,10*ROW('Water Data'!F44))="","",OFFSET('Water Data'!$F$29,0,10*ROW('Water Data'!F44)))</f>
        <v/>
      </c>
      <c r="CB50" s="305" t="str">
        <f ca="true">+IF(OFFSET('Water Data'!$G$27,0,10*ROW('Water Data'!G44))="","",OFFSET('Water Data'!$G$27,0,10*ROW('Water Data'!G44)))</f>
        <v/>
      </c>
      <c r="CC50" s="305" t="str">
        <f ca="true">+IF(OFFSET('Water Data'!$G$28,0,10*ROW('Water Data'!G44))="","",OFFSET('Water Data'!$G$28,0,10*ROW('Water Data'!G44)))</f>
        <v/>
      </c>
      <c r="CD50" s="305" t="str">
        <f ca="true">+IF(OFFSET('Water Data'!$G$29,0,10*ROW('Water Data'!G44))="","",OFFSET('Water Data'!$G$29,0,10*ROW('Water Data'!G44)))</f>
        <v/>
      </c>
      <c r="CE50" s="305" t="str">
        <f ca="true">+IF(OFFSET('Water Data'!$H$27,0,10*ROW('Water Data'!H44))="","",OFFSET('Water Data'!$H$27,0,10*ROW('Water Data'!H44)))</f>
        <v/>
      </c>
      <c r="CF50" s="305" t="str">
        <f ca="true">+IF(OFFSET('Water Data'!$H$28,0,10*ROW('Water Data'!H44))="","",OFFSET('Water Data'!$H$28,0,10*ROW('Water Data'!H44)))</f>
        <v/>
      </c>
      <c r="CG50" s="305" t="str">
        <f ca="true">+IF(OFFSET('Water Data'!$H$29,0,10*ROW('Water Data'!H44))="","",OFFSET('Water Data'!$H$29,0,10*ROW('Water Data'!H44)))</f>
        <v/>
      </c>
      <c r="CH50" s="305" t="str">
        <f ca="true">+IF(OFFSET('Water Data'!$I$27,0,10*ROW('Water Data'!I44))="","",OFFSET('Water Data'!$I$27,0,10*ROW('Water Data'!I44)))</f>
        <v/>
      </c>
      <c r="CI50" s="305" t="str">
        <f ca="true">+IF(OFFSET('Water Data'!$I$28,0,10*ROW('Water Data'!I44))="","",OFFSET('Water Data'!$I$28,0,10*ROW('Water Data'!I44)))</f>
        <v/>
      </c>
      <c r="CJ50" s="305" t="str">
        <f ca="true">+IF(OFFSET('Water Data'!$I$29,0,10*ROW('Water Data'!I44))="","",OFFSET('Water Data'!$I$29,0,10*ROW('Water Data'!I44)))</f>
        <v/>
      </c>
      <c r="CK50" s="305" t="str">
        <f ca="true">+IF(OFFSET('Sanitation Data'!$D$28,0,10*ROW('Sanitation Data'!D44))="","",OFFSET('Sanitation Data'!$D$28,0,10*ROW('Sanitation Data'!D44)))</f>
        <v/>
      </c>
      <c r="CL50" s="305" t="str">
        <f ca="true">+IF(OFFSET('Sanitation Data'!$D$29,0,10*ROW('Sanitation Data'!D44))="","",OFFSET('Sanitation Data'!$D$29,0,10*ROW('Sanitation Data'!D44)))</f>
        <v/>
      </c>
      <c r="CM50" s="305" t="str">
        <f ca="true">+IF(OFFSET('Sanitation Data'!$D$30,0,10*ROW('Sanitation Data'!D44))="","",OFFSET('Sanitation Data'!$D$30,0,10*ROW('Sanitation Data'!D44)))</f>
        <v/>
      </c>
      <c r="CN50" s="305" t="str">
        <f ca="true">+IF(OFFSET('Sanitation Data'!$D$31,0,10*ROW('Sanitation Data'!D44))="","",OFFSET('Sanitation Data'!$D$31,0,10*ROW('Sanitation Data'!D44)))</f>
        <v/>
      </c>
      <c r="CO50" s="305" t="str">
        <f ca="true">+IF(OFFSET('Sanitation Data'!$D$32,0,10*ROW('Sanitation Data'!D44))="","",OFFSET('Sanitation Data'!$D$32,0,10*ROW('Sanitation Data'!D44)))</f>
        <v/>
      </c>
      <c r="CP50" s="305" t="str">
        <f ca="true">+IF(OFFSET('Sanitation Data'!$E$28,0,10*ROW('Sanitation Data'!E44))="","",OFFSET('Sanitation Data'!$E$28,0,10*ROW('Sanitation Data'!E44)))</f>
        <v/>
      </c>
      <c r="CQ50" s="305" t="str">
        <f ca="true">+IF(OFFSET('Sanitation Data'!$E$29,0,10*ROW('Sanitation Data'!E44))="","",OFFSET('Sanitation Data'!$E$29,0,10*ROW('Sanitation Data'!E44)))</f>
        <v/>
      </c>
      <c r="CR50" s="305" t="str">
        <f ca="true">+IF(OFFSET('Sanitation Data'!$E$30,0,10*ROW('Sanitation Data'!E44))="","",OFFSET('Sanitation Data'!$E$30,0,10*ROW('Sanitation Data'!E44)))</f>
        <v/>
      </c>
      <c r="CS50" s="305" t="str">
        <f ca="true">+IF(OFFSET('Sanitation Data'!$E$31,0,10*ROW('Sanitation Data'!E44))="","",OFFSET('Sanitation Data'!$E$31,0,10*ROW('Sanitation Data'!E44)))</f>
        <v/>
      </c>
      <c r="CT50" s="305" t="str">
        <f ca="true">+IF(OFFSET('Sanitation Data'!$E$32,0,10*ROW('Sanitation Data'!E44))="","",OFFSET('Sanitation Data'!$E$32,0,10*ROW('Sanitation Data'!E44)))</f>
        <v/>
      </c>
      <c r="CU50" s="305" t="str">
        <f ca="true">+IF(OFFSET('Sanitation Data'!$F$28,0,10*ROW('Sanitation Data'!F44))="","",OFFSET('Sanitation Data'!$F$28,0,10*ROW('Sanitation Data'!F44)))</f>
        <v/>
      </c>
      <c r="CV50" s="305" t="str">
        <f ca="true">+IF(OFFSET('Sanitation Data'!$F$29,0,10*ROW('Sanitation Data'!F44))="","",OFFSET('Sanitation Data'!$F$29,0,10*ROW('Sanitation Data'!F44)))</f>
        <v/>
      </c>
      <c r="CW50" s="305" t="str">
        <f ca="true">+IF(OFFSET('Sanitation Data'!$F$30,0,10*ROW('Sanitation Data'!F44))="","",OFFSET('Sanitation Data'!$F$30,0,10*ROW('Sanitation Data'!F44)))</f>
        <v/>
      </c>
      <c r="CX50" s="305" t="str">
        <f ca="true">+IF(OFFSET('Sanitation Data'!$F$31,0,10*ROW('Sanitation Data'!F44))="","",OFFSET('Sanitation Data'!$F$31,0,10*ROW('Sanitation Data'!F44)))</f>
        <v/>
      </c>
      <c r="CY50" s="305" t="str">
        <f ca="true">+IF(OFFSET('Sanitation Data'!$F$32,0,10*ROW('Sanitation Data'!F44))="","",OFFSET('Sanitation Data'!$F$32,0,10*ROW('Sanitation Data'!F44)))</f>
        <v/>
      </c>
      <c r="CZ50" s="305" t="str">
        <f ca="true">+IF(OFFSET('Sanitation Data'!$G$28,0,10*ROW('Sanitation Data'!G44))="","",OFFSET('Sanitation Data'!$G$28,0,10*ROW('Sanitation Data'!G44)))</f>
        <v/>
      </c>
      <c r="DA50" s="305" t="str">
        <f ca="true">+IF(OFFSET('Sanitation Data'!$G$29,0,10*ROW('Sanitation Data'!G44))="","",OFFSET('Sanitation Data'!$G$29,0,10*ROW('Sanitation Data'!G44)))</f>
        <v/>
      </c>
      <c r="DB50" s="305" t="str">
        <f ca="true">+IF(OFFSET('Sanitation Data'!$G$30,0,10*ROW('Sanitation Data'!G44))="","",OFFSET('Sanitation Data'!$G$30,0,10*ROW('Sanitation Data'!G44)))</f>
        <v/>
      </c>
      <c r="DC50" s="305" t="str">
        <f ca="true">+IF(OFFSET('Sanitation Data'!$G$31,0,10*ROW('Sanitation Data'!G44))="","",OFFSET('Sanitation Data'!$G$31,0,10*ROW('Sanitation Data'!G44)))</f>
        <v/>
      </c>
      <c r="DD50" s="305" t="str">
        <f ca="true">+IF(OFFSET('Sanitation Data'!$G$32,0,10*ROW('Sanitation Data'!G44))="","",OFFSET('Sanitation Data'!$G$32,0,10*ROW('Sanitation Data'!G44)))</f>
        <v/>
      </c>
      <c r="DE50" s="305" t="str">
        <f ca="true">+IF(OFFSET('Sanitation Data'!$H$28,0,10*ROW('Sanitation Data'!H44))="","",OFFSET('Sanitation Data'!$H$28,0,10*ROW('Sanitation Data'!H44)))</f>
        <v/>
      </c>
      <c r="DF50" s="305" t="str">
        <f ca="true">+IF(OFFSET('Sanitation Data'!$H$29,0,10*ROW('Sanitation Data'!H44))="","",OFFSET('Sanitation Data'!$H$29,0,10*ROW('Sanitation Data'!H44)))</f>
        <v/>
      </c>
      <c r="DG50" s="305" t="str">
        <f ca="true">+IF(OFFSET('Sanitation Data'!$H$30,0,10*ROW('Sanitation Data'!H44))="","",OFFSET('Sanitation Data'!$H$30,0,10*ROW('Sanitation Data'!H44)))</f>
        <v/>
      </c>
      <c r="DH50" s="305" t="str">
        <f ca="true">+IF(OFFSET('Sanitation Data'!$H$31,0,10*ROW('Sanitation Data'!H44))="","",OFFSET('Sanitation Data'!$H$31,0,10*ROW('Sanitation Data'!H44)))</f>
        <v/>
      </c>
      <c r="DI50" s="305" t="str">
        <f ca="true">+IF(OFFSET('Sanitation Data'!$H$32,0,10*ROW('Sanitation Data'!H44))="","",OFFSET('Sanitation Data'!$H$32,0,10*ROW('Sanitation Data'!H44)))</f>
        <v/>
      </c>
      <c r="DJ50" s="305" t="str">
        <f ca="true">+IF(OFFSET('Sanitation Data'!$I$28,0,10*ROW('Sanitation Data'!I44))="","",OFFSET('Sanitation Data'!$I$28,0,10*ROW('Sanitation Data'!I44)))</f>
        <v/>
      </c>
      <c r="DK50" s="305" t="str">
        <f ca="true">+IF(OFFSET('Sanitation Data'!$I$29,0,10*ROW('Sanitation Data'!I44))="","",OFFSET('Sanitation Data'!$I$29,0,10*ROW('Sanitation Data'!I44)))</f>
        <v/>
      </c>
      <c r="DL50" s="305" t="str">
        <f ca="true">+IF(OFFSET('Sanitation Data'!$I$30,0,10*ROW('Sanitation Data'!I44))="","",OFFSET('Sanitation Data'!$I$30,0,10*ROW('Sanitation Data'!I44)))</f>
        <v/>
      </c>
      <c r="DM50" s="305" t="str">
        <f ca="true">+IF(OFFSET('Sanitation Data'!$I$31,0,10*ROW('Sanitation Data'!I44))="","",OFFSET('Sanitation Data'!$I$31,0,10*ROW('Sanitation Data'!I44)))</f>
        <v/>
      </c>
      <c r="DN50" s="305" t="str">
        <f ca="true">+IF(OFFSET('Sanitation Data'!$I$32,0,10*ROW('Sanitation Data'!I44))="","",OFFSET('Sanitation Data'!$I$32,0,10*ROW('Sanitation Data'!I44)))</f>
        <v/>
      </c>
      <c r="DO50" s="305" t="str">
        <f ca="true">+IF(OFFSET('Hygiene Data'!$D$11,0,10*ROW('Hygiene Data'!D44))="","",OFFSET('Hygiene Data'!$D$11,0,10*ROW('Hygiene Data'!D44)))</f>
        <v/>
      </c>
      <c r="DP50" s="305" t="str">
        <f ca="true">+IF(OFFSET('Hygiene Data'!$D$12,0,10*ROW('Hygiene Data'!D44))="","",OFFSET('Hygiene Data'!$D$12,0,10*ROW('Hygiene Data'!D44)))</f>
        <v/>
      </c>
      <c r="DQ50" s="305" t="str">
        <f ca="true">+IF(OFFSET('Hygiene Data'!$D$13,0,10*ROW('Hygiene Data'!D44))="","",OFFSET('Hygiene Data'!$D$13,0,10*ROW('Hygiene Data'!D44)))</f>
        <v/>
      </c>
      <c r="DR50" s="305" t="str">
        <f ca="true">+IF(OFFSET('Hygiene Data'!$E$11,0,10*ROW('Hygiene Data'!E44))="","",OFFSET('Hygiene Data'!$E$11,0,10*ROW('Hygiene Data'!E44)))</f>
        <v/>
      </c>
      <c r="DS50" s="305" t="str">
        <f ca="true">+IF(OFFSET('Hygiene Data'!$E$12,0,10*ROW('Hygiene Data'!E44))="","",OFFSET('Hygiene Data'!$E$12,0,10*ROW('Hygiene Data'!E44)))</f>
        <v/>
      </c>
      <c r="DT50" s="305" t="str">
        <f ca="true">+IF(OFFSET('Hygiene Data'!$E$13,0,10*ROW('Hygiene Data'!E44))="","",OFFSET('Hygiene Data'!$E$13,0,10*ROW('Hygiene Data'!E44)))</f>
        <v/>
      </c>
      <c r="DU50" s="305" t="str">
        <f ca="true">+IF(OFFSET('Hygiene Data'!$F$11,0,10*ROW('Hygiene Data'!F44))="","",OFFSET('Hygiene Data'!$F$11,0,10*ROW('Hygiene Data'!F44)))</f>
        <v/>
      </c>
      <c r="DV50" s="305" t="str">
        <f ca="true">+IF(OFFSET('Hygiene Data'!$F$12,0,10*ROW('Hygiene Data'!F44))="","",OFFSET('Hygiene Data'!$F$12,0,10*ROW('Hygiene Data'!F44)))</f>
        <v/>
      </c>
      <c r="DW50" s="305" t="str">
        <f ca="true">+IF(OFFSET('Hygiene Data'!$F$13,0,10*ROW('Hygiene Data'!F44))="","",OFFSET('Hygiene Data'!$F$13,0,10*ROW('Hygiene Data'!F44)))</f>
        <v/>
      </c>
      <c r="DX50" s="305" t="str">
        <f ca="true">+IF(OFFSET('Hygiene Data'!$G$11,0,10*ROW('Hygiene Data'!G44))="","",OFFSET('Hygiene Data'!$G$11,0,10*ROW('Hygiene Data'!G44)))</f>
        <v/>
      </c>
      <c r="DY50" s="305" t="str">
        <f ca="true">+IF(OFFSET('Hygiene Data'!$G$12,0,10*ROW('Hygiene Data'!G44))="","",OFFSET('Hygiene Data'!$G$12,0,10*ROW('Hygiene Data'!G44)))</f>
        <v/>
      </c>
      <c r="DZ50" s="305" t="str">
        <f ca="true">+IF(OFFSET('Hygiene Data'!$G$13,0,10*ROW('Hygiene Data'!G44))="","",OFFSET('Hygiene Data'!$G$13,0,10*ROW('Hygiene Data'!G44)))</f>
        <v/>
      </c>
      <c r="EA50" s="305" t="str">
        <f ca="true">+IF(OFFSET('Hygiene Data'!$H$11,0,10*ROW('Hygiene Data'!H44))="","",OFFSET('Hygiene Data'!$H$11,0,10*ROW('Hygiene Data'!H44)))</f>
        <v/>
      </c>
      <c r="EB50" s="305" t="str">
        <f ca="true">+IF(OFFSET('Hygiene Data'!$H$12,0,10*ROW('Hygiene Data'!H44))="","",OFFSET('Hygiene Data'!$H$12,0,10*ROW('Hygiene Data'!H44)))</f>
        <v/>
      </c>
      <c r="EC50" s="305" t="str">
        <f ca="true">+IF(OFFSET('Hygiene Data'!$H$13,0,10*ROW('Hygiene Data'!H44))="","",OFFSET('Hygiene Data'!$H$13,0,10*ROW('Hygiene Data'!H44)))</f>
        <v/>
      </c>
      <c r="ED50" s="305" t="str">
        <f ca="true">+IF(OFFSET('Hygiene Data'!$I$11,0,10*ROW('Hygiene Data'!I44))="","",OFFSET('Hygiene Data'!$I$11,0,10*ROW('Hygiene Data'!I44)))</f>
        <v/>
      </c>
      <c r="EE50" s="305" t="str">
        <f ca="true">+IF(OFFSET('Hygiene Data'!$I$12,0,10*ROW('Hygiene Data'!I44))="","",OFFSET('Hygiene Data'!$I$12,0,10*ROW('Hygiene Data'!I44)))</f>
        <v/>
      </c>
      <c r="EF50" s="305"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61" t="str">
        <f t="shared" ca="true" si="0"/>
        <v/>
      </c>
      <c r="D51" s="99"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9"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9"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9"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9"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9"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9"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9"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9"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9"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9"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9"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9"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9"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9"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9"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9"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9"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100"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100"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100"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100"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100"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100"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100"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100"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100"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100"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100"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100"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100"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100"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100"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100"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100"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100"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100"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100"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100"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100"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100"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100"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100"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100"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100"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100"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100"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100"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1"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1"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1"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1"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1"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1"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1"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1"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1"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1"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1"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1"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1"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1"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1"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1"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1"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1"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5"/>
      <c r="BS51" s="305" t="str">
        <f ca="true">+IF(OFFSET('Water Data'!$D$27,0,10*ROW('Water Data'!D45))="","",OFFSET('Water Data'!$D$27,0,10*ROW('Water Data'!D45)))</f>
        <v/>
      </c>
      <c r="BT51" s="305" t="str">
        <f ca="true">+IF(OFFSET('Water Data'!$D$28,0,10*ROW('Water Data'!D45))="","",OFFSET('Water Data'!$D$28,0,10*ROW('Water Data'!D45)))</f>
        <v/>
      </c>
      <c r="BU51" s="305" t="str">
        <f ca="true">+IF(OFFSET('Water Data'!$D$29,0,10*ROW('Water Data'!D45))="","",OFFSET('Water Data'!$D$29,0,10*ROW('Water Data'!D45)))</f>
        <v/>
      </c>
      <c r="BV51" s="305" t="str">
        <f ca="true">+IF(OFFSET('Water Data'!$E$27,0,10*ROW('Water Data'!E45))="","",OFFSET('Water Data'!$E$27,0,10*ROW('Water Data'!E45)))</f>
        <v/>
      </c>
      <c r="BW51" s="305" t="str">
        <f ca="true">+IF(OFFSET('Water Data'!$E$28,0,10*ROW('Water Data'!E45))="","",OFFSET('Water Data'!$E$28,0,10*ROW('Water Data'!E45)))</f>
        <v/>
      </c>
      <c r="BX51" s="305" t="str">
        <f ca="true">+IF(OFFSET('Water Data'!$E$29,0,10*ROW('Water Data'!E45))="","",OFFSET('Water Data'!$E$29,0,10*ROW('Water Data'!E45)))</f>
        <v/>
      </c>
      <c r="BY51" s="305" t="str">
        <f ca="true">+IF(OFFSET('Water Data'!$F$27,0,10*ROW('Water Data'!F45))="","",OFFSET('Water Data'!$F$27,0,10*ROW('Water Data'!F45)))</f>
        <v/>
      </c>
      <c r="BZ51" s="305" t="str">
        <f ca="true">+IF(OFFSET('Water Data'!$F$28,0,10*ROW('Water Data'!F45))="","",OFFSET('Water Data'!$F$28,0,10*ROW('Water Data'!F45)))</f>
        <v/>
      </c>
      <c r="CA51" s="305" t="str">
        <f ca="true">+IF(OFFSET('Water Data'!$F$29,0,10*ROW('Water Data'!F45))="","",OFFSET('Water Data'!$F$29,0,10*ROW('Water Data'!F45)))</f>
        <v/>
      </c>
      <c r="CB51" s="305" t="str">
        <f ca="true">+IF(OFFSET('Water Data'!$G$27,0,10*ROW('Water Data'!G45))="","",OFFSET('Water Data'!$G$27,0,10*ROW('Water Data'!G45)))</f>
        <v/>
      </c>
      <c r="CC51" s="305" t="str">
        <f ca="true">+IF(OFFSET('Water Data'!$G$28,0,10*ROW('Water Data'!G45))="","",OFFSET('Water Data'!$G$28,0,10*ROW('Water Data'!G45)))</f>
        <v/>
      </c>
      <c r="CD51" s="305" t="str">
        <f ca="true">+IF(OFFSET('Water Data'!$G$29,0,10*ROW('Water Data'!G45))="","",OFFSET('Water Data'!$G$29,0,10*ROW('Water Data'!G45)))</f>
        <v/>
      </c>
      <c r="CE51" s="305" t="str">
        <f ca="true">+IF(OFFSET('Water Data'!$H$27,0,10*ROW('Water Data'!H45))="","",OFFSET('Water Data'!$H$27,0,10*ROW('Water Data'!H45)))</f>
        <v/>
      </c>
      <c r="CF51" s="305" t="str">
        <f ca="true">+IF(OFFSET('Water Data'!$H$28,0,10*ROW('Water Data'!H45))="","",OFFSET('Water Data'!$H$28,0,10*ROW('Water Data'!H45)))</f>
        <v/>
      </c>
      <c r="CG51" s="305" t="str">
        <f ca="true">+IF(OFFSET('Water Data'!$H$29,0,10*ROW('Water Data'!H45))="","",OFFSET('Water Data'!$H$29,0,10*ROW('Water Data'!H45)))</f>
        <v/>
      </c>
      <c r="CH51" s="305" t="str">
        <f ca="true">+IF(OFFSET('Water Data'!$I$27,0,10*ROW('Water Data'!I45))="","",OFFSET('Water Data'!$I$27,0,10*ROW('Water Data'!I45)))</f>
        <v/>
      </c>
      <c r="CI51" s="305" t="str">
        <f ca="true">+IF(OFFSET('Water Data'!$I$28,0,10*ROW('Water Data'!I45))="","",OFFSET('Water Data'!$I$28,0,10*ROW('Water Data'!I45)))</f>
        <v/>
      </c>
      <c r="CJ51" s="305" t="str">
        <f ca="true">+IF(OFFSET('Water Data'!$I$29,0,10*ROW('Water Data'!I45))="","",OFFSET('Water Data'!$I$29,0,10*ROW('Water Data'!I45)))</f>
        <v/>
      </c>
      <c r="CK51" s="305" t="str">
        <f ca="true">+IF(OFFSET('Sanitation Data'!$D$28,0,10*ROW('Sanitation Data'!D45))="","",OFFSET('Sanitation Data'!$D$28,0,10*ROW('Sanitation Data'!D45)))</f>
        <v/>
      </c>
      <c r="CL51" s="305" t="str">
        <f ca="true">+IF(OFFSET('Sanitation Data'!$D$29,0,10*ROW('Sanitation Data'!D45))="","",OFFSET('Sanitation Data'!$D$29,0,10*ROW('Sanitation Data'!D45)))</f>
        <v/>
      </c>
      <c r="CM51" s="305" t="str">
        <f ca="true">+IF(OFFSET('Sanitation Data'!$D$30,0,10*ROW('Sanitation Data'!D45))="","",OFFSET('Sanitation Data'!$D$30,0,10*ROW('Sanitation Data'!D45)))</f>
        <v/>
      </c>
      <c r="CN51" s="305" t="str">
        <f ca="true">+IF(OFFSET('Sanitation Data'!$D$31,0,10*ROW('Sanitation Data'!D45))="","",OFFSET('Sanitation Data'!$D$31,0,10*ROW('Sanitation Data'!D45)))</f>
        <v/>
      </c>
      <c r="CO51" s="305" t="str">
        <f ca="true">+IF(OFFSET('Sanitation Data'!$D$32,0,10*ROW('Sanitation Data'!D45))="","",OFFSET('Sanitation Data'!$D$32,0,10*ROW('Sanitation Data'!D45)))</f>
        <v/>
      </c>
      <c r="CP51" s="305" t="str">
        <f ca="true">+IF(OFFSET('Sanitation Data'!$E$28,0,10*ROW('Sanitation Data'!E45))="","",OFFSET('Sanitation Data'!$E$28,0,10*ROW('Sanitation Data'!E45)))</f>
        <v/>
      </c>
      <c r="CQ51" s="305" t="str">
        <f ca="true">+IF(OFFSET('Sanitation Data'!$E$29,0,10*ROW('Sanitation Data'!E45))="","",OFFSET('Sanitation Data'!$E$29,0,10*ROW('Sanitation Data'!E45)))</f>
        <v/>
      </c>
      <c r="CR51" s="305" t="str">
        <f ca="true">+IF(OFFSET('Sanitation Data'!$E$30,0,10*ROW('Sanitation Data'!E45))="","",OFFSET('Sanitation Data'!$E$30,0,10*ROW('Sanitation Data'!E45)))</f>
        <v/>
      </c>
      <c r="CS51" s="305" t="str">
        <f ca="true">+IF(OFFSET('Sanitation Data'!$E$31,0,10*ROW('Sanitation Data'!E45))="","",OFFSET('Sanitation Data'!$E$31,0,10*ROW('Sanitation Data'!E45)))</f>
        <v/>
      </c>
      <c r="CT51" s="305" t="str">
        <f ca="true">+IF(OFFSET('Sanitation Data'!$E$32,0,10*ROW('Sanitation Data'!E45))="","",OFFSET('Sanitation Data'!$E$32,0,10*ROW('Sanitation Data'!E45)))</f>
        <v/>
      </c>
      <c r="CU51" s="305" t="str">
        <f ca="true">+IF(OFFSET('Sanitation Data'!$F$28,0,10*ROW('Sanitation Data'!F45))="","",OFFSET('Sanitation Data'!$F$28,0,10*ROW('Sanitation Data'!F45)))</f>
        <v/>
      </c>
      <c r="CV51" s="305" t="str">
        <f ca="true">+IF(OFFSET('Sanitation Data'!$F$29,0,10*ROW('Sanitation Data'!F45))="","",OFFSET('Sanitation Data'!$F$29,0,10*ROW('Sanitation Data'!F45)))</f>
        <v/>
      </c>
      <c r="CW51" s="305" t="str">
        <f ca="true">+IF(OFFSET('Sanitation Data'!$F$30,0,10*ROW('Sanitation Data'!F45))="","",OFFSET('Sanitation Data'!$F$30,0,10*ROW('Sanitation Data'!F45)))</f>
        <v/>
      </c>
      <c r="CX51" s="305" t="str">
        <f ca="true">+IF(OFFSET('Sanitation Data'!$F$31,0,10*ROW('Sanitation Data'!F45))="","",OFFSET('Sanitation Data'!$F$31,0,10*ROW('Sanitation Data'!F45)))</f>
        <v/>
      </c>
      <c r="CY51" s="305" t="str">
        <f ca="true">+IF(OFFSET('Sanitation Data'!$F$32,0,10*ROW('Sanitation Data'!F45))="","",OFFSET('Sanitation Data'!$F$32,0,10*ROW('Sanitation Data'!F45)))</f>
        <v/>
      </c>
      <c r="CZ51" s="305" t="str">
        <f ca="true">+IF(OFFSET('Sanitation Data'!$G$28,0,10*ROW('Sanitation Data'!G45))="","",OFFSET('Sanitation Data'!$G$28,0,10*ROW('Sanitation Data'!G45)))</f>
        <v/>
      </c>
      <c r="DA51" s="305" t="str">
        <f ca="true">+IF(OFFSET('Sanitation Data'!$G$29,0,10*ROW('Sanitation Data'!G45))="","",OFFSET('Sanitation Data'!$G$29,0,10*ROW('Sanitation Data'!G45)))</f>
        <v/>
      </c>
      <c r="DB51" s="305" t="str">
        <f ca="true">+IF(OFFSET('Sanitation Data'!$G$30,0,10*ROW('Sanitation Data'!G45))="","",OFFSET('Sanitation Data'!$G$30,0,10*ROW('Sanitation Data'!G45)))</f>
        <v/>
      </c>
      <c r="DC51" s="305" t="str">
        <f ca="true">+IF(OFFSET('Sanitation Data'!$G$31,0,10*ROW('Sanitation Data'!G45))="","",OFFSET('Sanitation Data'!$G$31,0,10*ROW('Sanitation Data'!G45)))</f>
        <v/>
      </c>
      <c r="DD51" s="305" t="str">
        <f ca="true">+IF(OFFSET('Sanitation Data'!$G$32,0,10*ROW('Sanitation Data'!G45))="","",OFFSET('Sanitation Data'!$G$32,0,10*ROW('Sanitation Data'!G45)))</f>
        <v/>
      </c>
      <c r="DE51" s="305" t="str">
        <f ca="true">+IF(OFFSET('Sanitation Data'!$H$28,0,10*ROW('Sanitation Data'!H45))="","",OFFSET('Sanitation Data'!$H$28,0,10*ROW('Sanitation Data'!H45)))</f>
        <v/>
      </c>
      <c r="DF51" s="305" t="str">
        <f ca="true">+IF(OFFSET('Sanitation Data'!$H$29,0,10*ROW('Sanitation Data'!H45))="","",OFFSET('Sanitation Data'!$H$29,0,10*ROW('Sanitation Data'!H45)))</f>
        <v/>
      </c>
      <c r="DG51" s="305" t="str">
        <f ca="true">+IF(OFFSET('Sanitation Data'!$H$30,0,10*ROW('Sanitation Data'!H45))="","",OFFSET('Sanitation Data'!$H$30,0,10*ROW('Sanitation Data'!H45)))</f>
        <v/>
      </c>
      <c r="DH51" s="305" t="str">
        <f ca="true">+IF(OFFSET('Sanitation Data'!$H$31,0,10*ROW('Sanitation Data'!H45))="","",OFFSET('Sanitation Data'!$H$31,0,10*ROW('Sanitation Data'!H45)))</f>
        <v/>
      </c>
      <c r="DI51" s="305" t="str">
        <f ca="true">+IF(OFFSET('Sanitation Data'!$H$32,0,10*ROW('Sanitation Data'!H45))="","",OFFSET('Sanitation Data'!$H$32,0,10*ROW('Sanitation Data'!H45)))</f>
        <v/>
      </c>
      <c r="DJ51" s="305" t="str">
        <f ca="true">+IF(OFFSET('Sanitation Data'!$I$28,0,10*ROW('Sanitation Data'!I45))="","",OFFSET('Sanitation Data'!$I$28,0,10*ROW('Sanitation Data'!I45)))</f>
        <v/>
      </c>
      <c r="DK51" s="305" t="str">
        <f ca="true">+IF(OFFSET('Sanitation Data'!$I$29,0,10*ROW('Sanitation Data'!I45))="","",OFFSET('Sanitation Data'!$I$29,0,10*ROW('Sanitation Data'!I45)))</f>
        <v/>
      </c>
      <c r="DL51" s="305" t="str">
        <f ca="true">+IF(OFFSET('Sanitation Data'!$I$30,0,10*ROW('Sanitation Data'!I45))="","",OFFSET('Sanitation Data'!$I$30,0,10*ROW('Sanitation Data'!I45)))</f>
        <v/>
      </c>
      <c r="DM51" s="305" t="str">
        <f ca="true">+IF(OFFSET('Sanitation Data'!$I$31,0,10*ROW('Sanitation Data'!I45))="","",OFFSET('Sanitation Data'!$I$31,0,10*ROW('Sanitation Data'!I45)))</f>
        <v/>
      </c>
      <c r="DN51" s="305" t="str">
        <f ca="true">+IF(OFFSET('Sanitation Data'!$I$32,0,10*ROW('Sanitation Data'!I45))="","",OFFSET('Sanitation Data'!$I$32,0,10*ROW('Sanitation Data'!I45)))</f>
        <v/>
      </c>
      <c r="DO51" s="305" t="str">
        <f ca="true">+IF(OFFSET('Hygiene Data'!$D$11,0,10*ROW('Hygiene Data'!D45))="","",OFFSET('Hygiene Data'!$D$11,0,10*ROW('Hygiene Data'!D45)))</f>
        <v/>
      </c>
      <c r="DP51" s="305" t="str">
        <f ca="true">+IF(OFFSET('Hygiene Data'!$D$12,0,10*ROW('Hygiene Data'!D45))="","",OFFSET('Hygiene Data'!$D$12,0,10*ROW('Hygiene Data'!D45)))</f>
        <v/>
      </c>
      <c r="DQ51" s="305" t="str">
        <f ca="true">+IF(OFFSET('Hygiene Data'!$D$13,0,10*ROW('Hygiene Data'!D45))="","",OFFSET('Hygiene Data'!$D$13,0,10*ROW('Hygiene Data'!D45)))</f>
        <v/>
      </c>
      <c r="DR51" s="305" t="str">
        <f ca="true">+IF(OFFSET('Hygiene Data'!$E$11,0,10*ROW('Hygiene Data'!E45))="","",OFFSET('Hygiene Data'!$E$11,0,10*ROW('Hygiene Data'!E45)))</f>
        <v/>
      </c>
      <c r="DS51" s="305" t="str">
        <f ca="true">+IF(OFFSET('Hygiene Data'!$E$12,0,10*ROW('Hygiene Data'!E45))="","",OFFSET('Hygiene Data'!$E$12,0,10*ROW('Hygiene Data'!E45)))</f>
        <v/>
      </c>
      <c r="DT51" s="305" t="str">
        <f ca="true">+IF(OFFSET('Hygiene Data'!$E$13,0,10*ROW('Hygiene Data'!E45))="","",OFFSET('Hygiene Data'!$E$13,0,10*ROW('Hygiene Data'!E45)))</f>
        <v/>
      </c>
      <c r="DU51" s="305" t="str">
        <f ca="true">+IF(OFFSET('Hygiene Data'!$F$11,0,10*ROW('Hygiene Data'!F45))="","",OFFSET('Hygiene Data'!$F$11,0,10*ROW('Hygiene Data'!F45)))</f>
        <v/>
      </c>
      <c r="DV51" s="305" t="str">
        <f ca="true">+IF(OFFSET('Hygiene Data'!$F$12,0,10*ROW('Hygiene Data'!F45))="","",OFFSET('Hygiene Data'!$F$12,0,10*ROW('Hygiene Data'!F45)))</f>
        <v/>
      </c>
      <c r="DW51" s="305" t="str">
        <f ca="true">+IF(OFFSET('Hygiene Data'!$F$13,0,10*ROW('Hygiene Data'!F45))="","",OFFSET('Hygiene Data'!$F$13,0,10*ROW('Hygiene Data'!F45)))</f>
        <v/>
      </c>
      <c r="DX51" s="305" t="str">
        <f ca="true">+IF(OFFSET('Hygiene Data'!$G$11,0,10*ROW('Hygiene Data'!G45))="","",OFFSET('Hygiene Data'!$G$11,0,10*ROW('Hygiene Data'!G45)))</f>
        <v/>
      </c>
      <c r="DY51" s="305" t="str">
        <f ca="true">+IF(OFFSET('Hygiene Data'!$G$12,0,10*ROW('Hygiene Data'!G45))="","",OFFSET('Hygiene Data'!$G$12,0,10*ROW('Hygiene Data'!G45)))</f>
        <v/>
      </c>
      <c r="DZ51" s="305" t="str">
        <f ca="true">+IF(OFFSET('Hygiene Data'!$G$13,0,10*ROW('Hygiene Data'!G45))="","",OFFSET('Hygiene Data'!$G$13,0,10*ROW('Hygiene Data'!G45)))</f>
        <v/>
      </c>
      <c r="EA51" s="305" t="str">
        <f ca="true">+IF(OFFSET('Hygiene Data'!$H$11,0,10*ROW('Hygiene Data'!H45))="","",OFFSET('Hygiene Data'!$H$11,0,10*ROW('Hygiene Data'!H45)))</f>
        <v/>
      </c>
      <c r="EB51" s="305" t="str">
        <f ca="true">+IF(OFFSET('Hygiene Data'!$H$12,0,10*ROW('Hygiene Data'!H45))="","",OFFSET('Hygiene Data'!$H$12,0,10*ROW('Hygiene Data'!H45)))</f>
        <v/>
      </c>
      <c r="EC51" s="305" t="str">
        <f ca="true">+IF(OFFSET('Hygiene Data'!$H$13,0,10*ROW('Hygiene Data'!H45))="","",OFFSET('Hygiene Data'!$H$13,0,10*ROW('Hygiene Data'!H45)))</f>
        <v/>
      </c>
      <c r="ED51" s="305" t="str">
        <f ca="true">+IF(OFFSET('Hygiene Data'!$I$11,0,10*ROW('Hygiene Data'!I45))="","",OFFSET('Hygiene Data'!$I$11,0,10*ROW('Hygiene Data'!I45)))</f>
        <v/>
      </c>
      <c r="EE51" s="305" t="str">
        <f ca="true">+IF(OFFSET('Hygiene Data'!$I$12,0,10*ROW('Hygiene Data'!I45))="","",OFFSET('Hygiene Data'!$I$12,0,10*ROW('Hygiene Data'!I45)))</f>
        <v/>
      </c>
      <c r="EF51" s="305"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61" t="str">
        <f t="shared" ca="true" si="0"/>
        <v/>
      </c>
      <c r="D52" s="99"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9"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9"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9"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9"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9"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9"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9"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9"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9"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9"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9"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9"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9"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9"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9"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9"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9"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100"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100"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100"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100"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100"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100"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100"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100"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100"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100"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100"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100"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100"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100"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100"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100"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100"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100"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100"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100"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100"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100"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100"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100"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100"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100"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100"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100"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100"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100"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1"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1"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1"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1"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1"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1"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1"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1"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1"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1"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1"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1"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1"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1"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1"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1"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1"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1"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5"/>
      <c r="BS52" s="305" t="str">
        <f ca="true">+IF(OFFSET('Water Data'!$D$27,0,10*ROW('Water Data'!D46))="","",OFFSET('Water Data'!$D$27,0,10*ROW('Water Data'!D46)))</f>
        <v/>
      </c>
      <c r="BT52" s="305" t="str">
        <f ca="true">+IF(OFFSET('Water Data'!$D$28,0,10*ROW('Water Data'!D46))="","",OFFSET('Water Data'!$D$28,0,10*ROW('Water Data'!D46)))</f>
        <v/>
      </c>
      <c r="BU52" s="305" t="str">
        <f ca="true">+IF(OFFSET('Water Data'!$D$29,0,10*ROW('Water Data'!D46))="","",OFFSET('Water Data'!$D$29,0,10*ROW('Water Data'!D46)))</f>
        <v/>
      </c>
      <c r="BV52" s="305" t="str">
        <f ca="true">+IF(OFFSET('Water Data'!$E$27,0,10*ROW('Water Data'!E46))="","",OFFSET('Water Data'!$E$27,0,10*ROW('Water Data'!E46)))</f>
        <v/>
      </c>
      <c r="BW52" s="305" t="str">
        <f ca="true">+IF(OFFSET('Water Data'!$E$28,0,10*ROW('Water Data'!E46))="","",OFFSET('Water Data'!$E$28,0,10*ROW('Water Data'!E46)))</f>
        <v/>
      </c>
      <c r="BX52" s="305" t="str">
        <f ca="true">+IF(OFFSET('Water Data'!$E$29,0,10*ROW('Water Data'!E46))="","",OFFSET('Water Data'!$E$29,0,10*ROW('Water Data'!E46)))</f>
        <v/>
      </c>
      <c r="BY52" s="305" t="str">
        <f ca="true">+IF(OFFSET('Water Data'!$F$27,0,10*ROW('Water Data'!F46))="","",OFFSET('Water Data'!$F$27,0,10*ROW('Water Data'!F46)))</f>
        <v/>
      </c>
      <c r="BZ52" s="305" t="str">
        <f ca="true">+IF(OFFSET('Water Data'!$F$28,0,10*ROW('Water Data'!F46))="","",OFFSET('Water Data'!$F$28,0,10*ROW('Water Data'!F46)))</f>
        <v/>
      </c>
      <c r="CA52" s="305" t="str">
        <f ca="true">+IF(OFFSET('Water Data'!$F$29,0,10*ROW('Water Data'!F46))="","",OFFSET('Water Data'!$F$29,0,10*ROW('Water Data'!F46)))</f>
        <v/>
      </c>
      <c r="CB52" s="305" t="str">
        <f ca="true">+IF(OFFSET('Water Data'!$G$27,0,10*ROW('Water Data'!G46))="","",OFFSET('Water Data'!$G$27,0,10*ROW('Water Data'!G46)))</f>
        <v/>
      </c>
      <c r="CC52" s="305" t="str">
        <f ca="true">+IF(OFFSET('Water Data'!$G$28,0,10*ROW('Water Data'!G46))="","",OFFSET('Water Data'!$G$28,0,10*ROW('Water Data'!G46)))</f>
        <v/>
      </c>
      <c r="CD52" s="305" t="str">
        <f ca="true">+IF(OFFSET('Water Data'!$G$29,0,10*ROW('Water Data'!G46))="","",OFFSET('Water Data'!$G$29,0,10*ROW('Water Data'!G46)))</f>
        <v/>
      </c>
      <c r="CE52" s="305" t="str">
        <f ca="true">+IF(OFFSET('Water Data'!$H$27,0,10*ROW('Water Data'!H46))="","",OFFSET('Water Data'!$H$27,0,10*ROW('Water Data'!H46)))</f>
        <v/>
      </c>
      <c r="CF52" s="305" t="str">
        <f ca="true">+IF(OFFSET('Water Data'!$H$28,0,10*ROW('Water Data'!H46))="","",OFFSET('Water Data'!$H$28,0,10*ROW('Water Data'!H46)))</f>
        <v/>
      </c>
      <c r="CG52" s="305" t="str">
        <f ca="true">+IF(OFFSET('Water Data'!$H$29,0,10*ROW('Water Data'!H46))="","",OFFSET('Water Data'!$H$29,0,10*ROW('Water Data'!H46)))</f>
        <v/>
      </c>
      <c r="CH52" s="305" t="str">
        <f ca="true">+IF(OFFSET('Water Data'!$I$27,0,10*ROW('Water Data'!I46))="","",OFFSET('Water Data'!$I$27,0,10*ROW('Water Data'!I46)))</f>
        <v/>
      </c>
      <c r="CI52" s="305" t="str">
        <f ca="true">+IF(OFFSET('Water Data'!$I$28,0,10*ROW('Water Data'!I46))="","",OFFSET('Water Data'!$I$28,0,10*ROW('Water Data'!I46)))</f>
        <v/>
      </c>
      <c r="CJ52" s="305" t="str">
        <f ca="true">+IF(OFFSET('Water Data'!$I$29,0,10*ROW('Water Data'!I46))="","",OFFSET('Water Data'!$I$29,0,10*ROW('Water Data'!I46)))</f>
        <v/>
      </c>
      <c r="CK52" s="305" t="str">
        <f ca="true">+IF(OFFSET('Sanitation Data'!$D$28,0,10*ROW('Sanitation Data'!D46))="","",OFFSET('Sanitation Data'!$D$28,0,10*ROW('Sanitation Data'!D46)))</f>
        <v/>
      </c>
      <c r="CL52" s="305" t="str">
        <f ca="true">+IF(OFFSET('Sanitation Data'!$D$29,0,10*ROW('Sanitation Data'!D46))="","",OFFSET('Sanitation Data'!$D$29,0,10*ROW('Sanitation Data'!D46)))</f>
        <v/>
      </c>
      <c r="CM52" s="305" t="str">
        <f ca="true">+IF(OFFSET('Sanitation Data'!$D$30,0,10*ROW('Sanitation Data'!D46))="","",OFFSET('Sanitation Data'!$D$30,0,10*ROW('Sanitation Data'!D46)))</f>
        <v/>
      </c>
      <c r="CN52" s="305" t="str">
        <f ca="true">+IF(OFFSET('Sanitation Data'!$D$31,0,10*ROW('Sanitation Data'!D46))="","",OFFSET('Sanitation Data'!$D$31,0,10*ROW('Sanitation Data'!D46)))</f>
        <v/>
      </c>
      <c r="CO52" s="305" t="str">
        <f ca="true">+IF(OFFSET('Sanitation Data'!$D$32,0,10*ROW('Sanitation Data'!D46))="","",OFFSET('Sanitation Data'!$D$32,0,10*ROW('Sanitation Data'!D46)))</f>
        <v/>
      </c>
      <c r="CP52" s="305" t="str">
        <f ca="true">+IF(OFFSET('Sanitation Data'!$E$28,0,10*ROW('Sanitation Data'!E46))="","",OFFSET('Sanitation Data'!$E$28,0,10*ROW('Sanitation Data'!E46)))</f>
        <v/>
      </c>
      <c r="CQ52" s="305" t="str">
        <f ca="true">+IF(OFFSET('Sanitation Data'!$E$29,0,10*ROW('Sanitation Data'!E46))="","",OFFSET('Sanitation Data'!$E$29,0,10*ROW('Sanitation Data'!E46)))</f>
        <v/>
      </c>
      <c r="CR52" s="305" t="str">
        <f ca="true">+IF(OFFSET('Sanitation Data'!$E$30,0,10*ROW('Sanitation Data'!E46))="","",OFFSET('Sanitation Data'!$E$30,0,10*ROW('Sanitation Data'!E46)))</f>
        <v/>
      </c>
      <c r="CS52" s="305" t="str">
        <f ca="true">+IF(OFFSET('Sanitation Data'!$E$31,0,10*ROW('Sanitation Data'!E46))="","",OFFSET('Sanitation Data'!$E$31,0,10*ROW('Sanitation Data'!E46)))</f>
        <v/>
      </c>
      <c r="CT52" s="305" t="str">
        <f ca="true">+IF(OFFSET('Sanitation Data'!$E$32,0,10*ROW('Sanitation Data'!E46))="","",OFFSET('Sanitation Data'!$E$32,0,10*ROW('Sanitation Data'!E46)))</f>
        <v/>
      </c>
      <c r="CU52" s="305" t="str">
        <f ca="true">+IF(OFFSET('Sanitation Data'!$F$28,0,10*ROW('Sanitation Data'!F46))="","",OFFSET('Sanitation Data'!$F$28,0,10*ROW('Sanitation Data'!F46)))</f>
        <v/>
      </c>
      <c r="CV52" s="305" t="str">
        <f ca="true">+IF(OFFSET('Sanitation Data'!$F$29,0,10*ROW('Sanitation Data'!F46))="","",OFFSET('Sanitation Data'!$F$29,0,10*ROW('Sanitation Data'!F46)))</f>
        <v/>
      </c>
      <c r="CW52" s="305" t="str">
        <f ca="true">+IF(OFFSET('Sanitation Data'!$F$30,0,10*ROW('Sanitation Data'!F46))="","",OFFSET('Sanitation Data'!$F$30,0,10*ROW('Sanitation Data'!F46)))</f>
        <v/>
      </c>
      <c r="CX52" s="305" t="str">
        <f ca="true">+IF(OFFSET('Sanitation Data'!$F$31,0,10*ROW('Sanitation Data'!F46))="","",OFFSET('Sanitation Data'!$F$31,0,10*ROW('Sanitation Data'!F46)))</f>
        <v/>
      </c>
      <c r="CY52" s="305" t="str">
        <f ca="true">+IF(OFFSET('Sanitation Data'!$F$32,0,10*ROW('Sanitation Data'!F46))="","",OFFSET('Sanitation Data'!$F$32,0,10*ROW('Sanitation Data'!F46)))</f>
        <v/>
      </c>
      <c r="CZ52" s="305" t="str">
        <f ca="true">+IF(OFFSET('Sanitation Data'!$G$28,0,10*ROW('Sanitation Data'!G46))="","",OFFSET('Sanitation Data'!$G$28,0,10*ROW('Sanitation Data'!G46)))</f>
        <v/>
      </c>
      <c r="DA52" s="305" t="str">
        <f ca="true">+IF(OFFSET('Sanitation Data'!$G$29,0,10*ROW('Sanitation Data'!G46))="","",OFFSET('Sanitation Data'!$G$29,0,10*ROW('Sanitation Data'!G46)))</f>
        <v/>
      </c>
      <c r="DB52" s="305" t="str">
        <f ca="true">+IF(OFFSET('Sanitation Data'!$G$30,0,10*ROW('Sanitation Data'!G46))="","",OFFSET('Sanitation Data'!$G$30,0,10*ROW('Sanitation Data'!G46)))</f>
        <v/>
      </c>
      <c r="DC52" s="305" t="str">
        <f ca="true">+IF(OFFSET('Sanitation Data'!$G$31,0,10*ROW('Sanitation Data'!G46))="","",OFFSET('Sanitation Data'!$G$31,0,10*ROW('Sanitation Data'!G46)))</f>
        <v/>
      </c>
      <c r="DD52" s="305" t="str">
        <f ca="true">+IF(OFFSET('Sanitation Data'!$G$32,0,10*ROW('Sanitation Data'!G46))="","",OFFSET('Sanitation Data'!$G$32,0,10*ROW('Sanitation Data'!G46)))</f>
        <v/>
      </c>
      <c r="DE52" s="305" t="str">
        <f ca="true">+IF(OFFSET('Sanitation Data'!$H$28,0,10*ROW('Sanitation Data'!H46))="","",OFFSET('Sanitation Data'!$H$28,0,10*ROW('Sanitation Data'!H46)))</f>
        <v/>
      </c>
      <c r="DF52" s="305" t="str">
        <f ca="true">+IF(OFFSET('Sanitation Data'!$H$29,0,10*ROW('Sanitation Data'!H46))="","",OFFSET('Sanitation Data'!$H$29,0,10*ROW('Sanitation Data'!H46)))</f>
        <v/>
      </c>
      <c r="DG52" s="305" t="str">
        <f ca="true">+IF(OFFSET('Sanitation Data'!$H$30,0,10*ROW('Sanitation Data'!H46))="","",OFFSET('Sanitation Data'!$H$30,0,10*ROW('Sanitation Data'!H46)))</f>
        <v/>
      </c>
      <c r="DH52" s="305" t="str">
        <f ca="true">+IF(OFFSET('Sanitation Data'!$H$31,0,10*ROW('Sanitation Data'!H46))="","",OFFSET('Sanitation Data'!$H$31,0,10*ROW('Sanitation Data'!H46)))</f>
        <v/>
      </c>
      <c r="DI52" s="305" t="str">
        <f ca="true">+IF(OFFSET('Sanitation Data'!$H$32,0,10*ROW('Sanitation Data'!H46))="","",OFFSET('Sanitation Data'!$H$32,0,10*ROW('Sanitation Data'!H46)))</f>
        <v/>
      </c>
      <c r="DJ52" s="305" t="str">
        <f ca="true">+IF(OFFSET('Sanitation Data'!$I$28,0,10*ROW('Sanitation Data'!I46))="","",OFFSET('Sanitation Data'!$I$28,0,10*ROW('Sanitation Data'!I46)))</f>
        <v/>
      </c>
      <c r="DK52" s="305" t="str">
        <f ca="true">+IF(OFFSET('Sanitation Data'!$I$29,0,10*ROW('Sanitation Data'!I46))="","",OFFSET('Sanitation Data'!$I$29,0,10*ROW('Sanitation Data'!I46)))</f>
        <v/>
      </c>
      <c r="DL52" s="305" t="str">
        <f ca="true">+IF(OFFSET('Sanitation Data'!$I$30,0,10*ROW('Sanitation Data'!I46))="","",OFFSET('Sanitation Data'!$I$30,0,10*ROW('Sanitation Data'!I46)))</f>
        <v/>
      </c>
      <c r="DM52" s="305" t="str">
        <f ca="true">+IF(OFFSET('Sanitation Data'!$I$31,0,10*ROW('Sanitation Data'!I46))="","",OFFSET('Sanitation Data'!$I$31,0,10*ROW('Sanitation Data'!I46)))</f>
        <v/>
      </c>
      <c r="DN52" s="305" t="str">
        <f ca="true">+IF(OFFSET('Sanitation Data'!$I$32,0,10*ROW('Sanitation Data'!I46))="","",OFFSET('Sanitation Data'!$I$32,0,10*ROW('Sanitation Data'!I46)))</f>
        <v/>
      </c>
      <c r="DO52" s="305" t="str">
        <f ca="true">+IF(OFFSET('Hygiene Data'!$D$11,0,10*ROW('Hygiene Data'!D46))="","",OFFSET('Hygiene Data'!$D$11,0,10*ROW('Hygiene Data'!D46)))</f>
        <v/>
      </c>
      <c r="DP52" s="305" t="str">
        <f ca="true">+IF(OFFSET('Hygiene Data'!$D$12,0,10*ROW('Hygiene Data'!D46))="","",OFFSET('Hygiene Data'!$D$12,0,10*ROW('Hygiene Data'!D46)))</f>
        <v/>
      </c>
      <c r="DQ52" s="305" t="str">
        <f ca="true">+IF(OFFSET('Hygiene Data'!$D$13,0,10*ROW('Hygiene Data'!D46))="","",OFFSET('Hygiene Data'!$D$13,0,10*ROW('Hygiene Data'!D46)))</f>
        <v/>
      </c>
      <c r="DR52" s="305" t="str">
        <f ca="true">+IF(OFFSET('Hygiene Data'!$E$11,0,10*ROW('Hygiene Data'!E46))="","",OFFSET('Hygiene Data'!$E$11,0,10*ROW('Hygiene Data'!E46)))</f>
        <v/>
      </c>
      <c r="DS52" s="305" t="str">
        <f ca="true">+IF(OFFSET('Hygiene Data'!$E$12,0,10*ROW('Hygiene Data'!E46))="","",OFFSET('Hygiene Data'!$E$12,0,10*ROW('Hygiene Data'!E46)))</f>
        <v/>
      </c>
      <c r="DT52" s="305" t="str">
        <f ca="true">+IF(OFFSET('Hygiene Data'!$E$13,0,10*ROW('Hygiene Data'!E46))="","",OFFSET('Hygiene Data'!$E$13,0,10*ROW('Hygiene Data'!E46)))</f>
        <v/>
      </c>
      <c r="DU52" s="305" t="str">
        <f ca="true">+IF(OFFSET('Hygiene Data'!$F$11,0,10*ROW('Hygiene Data'!F46))="","",OFFSET('Hygiene Data'!$F$11,0,10*ROW('Hygiene Data'!F46)))</f>
        <v/>
      </c>
      <c r="DV52" s="305" t="str">
        <f ca="true">+IF(OFFSET('Hygiene Data'!$F$12,0,10*ROW('Hygiene Data'!F46))="","",OFFSET('Hygiene Data'!$F$12,0,10*ROW('Hygiene Data'!F46)))</f>
        <v/>
      </c>
      <c r="DW52" s="305" t="str">
        <f ca="true">+IF(OFFSET('Hygiene Data'!$F$13,0,10*ROW('Hygiene Data'!F46))="","",OFFSET('Hygiene Data'!$F$13,0,10*ROW('Hygiene Data'!F46)))</f>
        <v/>
      </c>
      <c r="DX52" s="305" t="str">
        <f ca="true">+IF(OFFSET('Hygiene Data'!$G$11,0,10*ROW('Hygiene Data'!G46))="","",OFFSET('Hygiene Data'!$G$11,0,10*ROW('Hygiene Data'!G46)))</f>
        <v/>
      </c>
      <c r="DY52" s="305" t="str">
        <f ca="true">+IF(OFFSET('Hygiene Data'!$G$12,0,10*ROW('Hygiene Data'!G46))="","",OFFSET('Hygiene Data'!$G$12,0,10*ROW('Hygiene Data'!G46)))</f>
        <v/>
      </c>
      <c r="DZ52" s="305" t="str">
        <f ca="true">+IF(OFFSET('Hygiene Data'!$G$13,0,10*ROW('Hygiene Data'!G46))="","",OFFSET('Hygiene Data'!$G$13,0,10*ROW('Hygiene Data'!G46)))</f>
        <v/>
      </c>
      <c r="EA52" s="305" t="str">
        <f ca="true">+IF(OFFSET('Hygiene Data'!$H$11,0,10*ROW('Hygiene Data'!H46))="","",OFFSET('Hygiene Data'!$H$11,0,10*ROW('Hygiene Data'!H46)))</f>
        <v/>
      </c>
      <c r="EB52" s="305" t="str">
        <f ca="true">+IF(OFFSET('Hygiene Data'!$H$12,0,10*ROW('Hygiene Data'!H46))="","",OFFSET('Hygiene Data'!$H$12,0,10*ROW('Hygiene Data'!H46)))</f>
        <v/>
      </c>
      <c r="EC52" s="305" t="str">
        <f ca="true">+IF(OFFSET('Hygiene Data'!$H$13,0,10*ROW('Hygiene Data'!H46))="","",OFFSET('Hygiene Data'!$H$13,0,10*ROW('Hygiene Data'!H46)))</f>
        <v/>
      </c>
      <c r="ED52" s="305" t="str">
        <f ca="true">+IF(OFFSET('Hygiene Data'!$I$11,0,10*ROW('Hygiene Data'!I46))="","",OFFSET('Hygiene Data'!$I$11,0,10*ROW('Hygiene Data'!I46)))</f>
        <v/>
      </c>
      <c r="EE52" s="305" t="str">
        <f ca="true">+IF(OFFSET('Hygiene Data'!$I$12,0,10*ROW('Hygiene Data'!I46))="","",OFFSET('Hygiene Data'!$I$12,0,10*ROW('Hygiene Data'!I46)))</f>
        <v/>
      </c>
      <c r="EF52" s="305"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61" t="str">
        <f t="shared" ca="true" si="0"/>
        <v/>
      </c>
      <c r="D53" s="99"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9"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9"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9"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9"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9"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9"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9"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9"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9"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9"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9"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9"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9"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9"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9"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9"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9"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100"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100"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100"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100"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100"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100"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100"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100"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100"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100"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100"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100"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100"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100"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100"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100"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100"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100"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100"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100"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100"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100"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100"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100"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100"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100"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100"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100"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100"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100"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1"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1"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1"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1"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1"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1"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1"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1"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1"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1"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1"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1"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1"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1"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1"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1"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1"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1"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5"/>
      <c r="BS53" s="305" t="str">
        <f ca="true">+IF(OFFSET('Water Data'!$D$27,0,10*ROW('Water Data'!D47))="","",OFFSET('Water Data'!$D$27,0,10*ROW('Water Data'!D47)))</f>
        <v/>
      </c>
      <c r="BT53" s="305" t="str">
        <f ca="true">+IF(OFFSET('Water Data'!$D$28,0,10*ROW('Water Data'!D47))="","",OFFSET('Water Data'!$D$28,0,10*ROW('Water Data'!D47)))</f>
        <v/>
      </c>
      <c r="BU53" s="305" t="str">
        <f ca="true">+IF(OFFSET('Water Data'!$D$29,0,10*ROW('Water Data'!D47))="","",OFFSET('Water Data'!$D$29,0,10*ROW('Water Data'!D47)))</f>
        <v/>
      </c>
      <c r="BV53" s="305" t="str">
        <f ca="true">+IF(OFFSET('Water Data'!$E$27,0,10*ROW('Water Data'!E47))="","",OFFSET('Water Data'!$E$27,0,10*ROW('Water Data'!E47)))</f>
        <v/>
      </c>
      <c r="BW53" s="305" t="str">
        <f ca="true">+IF(OFFSET('Water Data'!$E$28,0,10*ROW('Water Data'!E47))="","",OFFSET('Water Data'!$E$28,0,10*ROW('Water Data'!E47)))</f>
        <v/>
      </c>
      <c r="BX53" s="305" t="str">
        <f ca="true">+IF(OFFSET('Water Data'!$E$29,0,10*ROW('Water Data'!E47))="","",OFFSET('Water Data'!$E$29,0,10*ROW('Water Data'!E47)))</f>
        <v/>
      </c>
      <c r="BY53" s="305" t="str">
        <f ca="true">+IF(OFFSET('Water Data'!$F$27,0,10*ROW('Water Data'!F47))="","",OFFSET('Water Data'!$F$27,0,10*ROW('Water Data'!F47)))</f>
        <v/>
      </c>
      <c r="BZ53" s="305" t="str">
        <f ca="true">+IF(OFFSET('Water Data'!$F$28,0,10*ROW('Water Data'!F47))="","",OFFSET('Water Data'!$F$28,0,10*ROW('Water Data'!F47)))</f>
        <v/>
      </c>
      <c r="CA53" s="305" t="str">
        <f ca="true">+IF(OFFSET('Water Data'!$F$29,0,10*ROW('Water Data'!F47))="","",OFFSET('Water Data'!$F$29,0,10*ROW('Water Data'!F47)))</f>
        <v/>
      </c>
      <c r="CB53" s="305" t="str">
        <f ca="true">+IF(OFFSET('Water Data'!$G$27,0,10*ROW('Water Data'!G47))="","",OFFSET('Water Data'!$G$27,0,10*ROW('Water Data'!G47)))</f>
        <v/>
      </c>
      <c r="CC53" s="305" t="str">
        <f ca="true">+IF(OFFSET('Water Data'!$G$28,0,10*ROW('Water Data'!G47))="","",OFFSET('Water Data'!$G$28,0,10*ROW('Water Data'!G47)))</f>
        <v/>
      </c>
      <c r="CD53" s="305" t="str">
        <f ca="true">+IF(OFFSET('Water Data'!$G$29,0,10*ROW('Water Data'!G47))="","",OFFSET('Water Data'!$G$29,0,10*ROW('Water Data'!G47)))</f>
        <v/>
      </c>
      <c r="CE53" s="305" t="str">
        <f ca="true">+IF(OFFSET('Water Data'!$H$27,0,10*ROW('Water Data'!H47))="","",OFFSET('Water Data'!$H$27,0,10*ROW('Water Data'!H47)))</f>
        <v/>
      </c>
      <c r="CF53" s="305" t="str">
        <f ca="true">+IF(OFFSET('Water Data'!$H$28,0,10*ROW('Water Data'!H47))="","",OFFSET('Water Data'!$H$28,0,10*ROW('Water Data'!H47)))</f>
        <v/>
      </c>
      <c r="CG53" s="305" t="str">
        <f ca="true">+IF(OFFSET('Water Data'!$H$29,0,10*ROW('Water Data'!H47))="","",OFFSET('Water Data'!$H$29,0,10*ROW('Water Data'!H47)))</f>
        <v/>
      </c>
      <c r="CH53" s="305" t="str">
        <f ca="true">+IF(OFFSET('Water Data'!$I$27,0,10*ROW('Water Data'!I47))="","",OFFSET('Water Data'!$I$27,0,10*ROW('Water Data'!I47)))</f>
        <v/>
      </c>
      <c r="CI53" s="305" t="str">
        <f ca="true">+IF(OFFSET('Water Data'!$I$28,0,10*ROW('Water Data'!I47))="","",OFFSET('Water Data'!$I$28,0,10*ROW('Water Data'!I47)))</f>
        <v/>
      </c>
      <c r="CJ53" s="305" t="str">
        <f ca="true">+IF(OFFSET('Water Data'!$I$29,0,10*ROW('Water Data'!I47))="","",OFFSET('Water Data'!$I$29,0,10*ROW('Water Data'!I47)))</f>
        <v/>
      </c>
      <c r="CK53" s="305" t="str">
        <f ca="true">+IF(OFFSET('Sanitation Data'!$D$28,0,10*ROW('Sanitation Data'!D47))="","",OFFSET('Sanitation Data'!$D$28,0,10*ROW('Sanitation Data'!D47)))</f>
        <v/>
      </c>
      <c r="CL53" s="305" t="str">
        <f ca="true">+IF(OFFSET('Sanitation Data'!$D$29,0,10*ROW('Sanitation Data'!D47))="","",OFFSET('Sanitation Data'!$D$29,0,10*ROW('Sanitation Data'!D47)))</f>
        <v/>
      </c>
      <c r="CM53" s="305" t="str">
        <f ca="true">+IF(OFFSET('Sanitation Data'!$D$30,0,10*ROW('Sanitation Data'!D47))="","",OFFSET('Sanitation Data'!$D$30,0,10*ROW('Sanitation Data'!D47)))</f>
        <v/>
      </c>
      <c r="CN53" s="305" t="str">
        <f ca="true">+IF(OFFSET('Sanitation Data'!$D$31,0,10*ROW('Sanitation Data'!D47))="","",OFFSET('Sanitation Data'!$D$31,0,10*ROW('Sanitation Data'!D47)))</f>
        <v/>
      </c>
      <c r="CO53" s="305" t="str">
        <f ca="true">+IF(OFFSET('Sanitation Data'!$D$32,0,10*ROW('Sanitation Data'!D47))="","",OFFSET('Sanitation Data'!$D$32,0,10*ROW('Sanitation Data'!D47)))</f>
        <v/>
      </c>
      <c r="CP53" s="305" t="str">
        <f ca="true">+IF(OFFSET('Sanitation Data'!$E$28,0,10*ROW('Sanitation Data'!E47))="","",OFFSET('Sanitation Data'!$E$28,0,10*ROW('Sanitation Data'!E47)))</f>
        <v/>
      </c>
      <c r="CQ53" s="305" t="str">
        <f ca="true">+IF(OFFSET('Sanitation Data'!$E$29,0,10*ROW('Sanitation Data'!E47))="","",OFFSET('Sanitation Data'!$E$29,0,10*ROW('Sanitation Data'!E47)))</f>
        <v/>
      </c>
      <c r="CR53" s="305" t="str">
        <f ca="true">+IF(OFFSET('Sanitation Data'!$E$30,0,10*ROW('Sanitation Data'!E47))="","",OFFSET('Sanitation Data'!$E$30,0,10*ROW('Sanitation Data'!E47)))</f>
        <v/>
      </c>
      <c r="CS53" s="305" t="str">
        <f ca="true">+IF(OFFSET('Sanitation Data'!$E$31,0,10*ROW('Sanitation Data'!E47))="","",OFFSET('Sanitation Data'!$E$31,0,10*ROW('Sanitation Data'!E47)))</f>
        <v/>
      </c>
      <c r="CT53" s="305" t="str">
        <f ca="true">+IF(OFFSET('Sanitation Data'!$E$32,0,10*ROW('Sanitation Data'!E47))="","",OFFSET('Sanitation Data'!$E$32,0,10*ROW('Sanitation Data'!E47)))</f>
        <v/>
      </c>
      <c r="CU53" s="305" t="str">
        <f ca="true">+IF(OFFSET('Sanitation Data'!$F$28,0,10*ROW('Sanitation Data'!F47))="","",OFFSET('Sanitation Data'!$F$28,0,10*ROW('Sanitation Data'!F47)))</f>
        <v/>
      </c>
      <c r="CV53" s="305" t="str">
        <f ca="true">+IF(OFFSET('Sanitation Data'!$F$29,0,10*ROW('Sanitation Data'!F47))="","",OFFSET('Sanitation Data'!$F$29,0,10*ROW('Sanitation Data'!F47)))</f>
        <v/>
      </c>
      <c r="CW53" s="305" t="str">
        <f ca="true">+IF(OFFSET('Sanitation Data'!$F$30,0,10*ROW('Sanitation Data'!F47))="","",OFFSET('Sanitation Data'!$F$30,0,10*ROW('Sanitation Data'!F47)))</f>
        <v/>
      </c>
      <c r="CX53" s="305" t="str">
        <f ca="true">+IF(OFFSET('Sanitation Data'!$F$31,0,10*ROW('Sanitation Data'!F47))="","",OFFSET('Sanitation Data'!$F$31,0,10*ROW('Sanitation Data'!F47)))</f>
        <v/>
      </c>
      <c r="CY53" s="305" t="str">
        <f ca="true">+IF(OFFSET('Sanitation Data'!$F$32,0,10*ROW('Sanitation Data'!F47))="","",OFFSET('Sanitation Data'!$F$32,0,10*ROW('Sanitation Data'!F47)))</f>
        <v/>
      </c>
      <c r="CZ53" s="305" t="str">
        <f ca="true">+IF(OFFSET('Sanitation Data'!$G$28,0,10*ROW('Sanitation Data'!G47))="","",OFFSET('Sanitation Data'!$G$28,0,10*ROW('Sanitation Data'!G47)))</f>
        <v/>
      </c>
      <c r="DA53" s="305" t="str">
        <f ca="true">+IF(OFFSET('Sanitation Data'!$G$29,0,10*ROW('Sanitation Data'!G47))="","",OFFSET('Sanitation Data'!$G$29,0,10*ROW('Sanitation Data'!G47)))</f>
        <v/>
      </c>
      <c r="DB53" s="305" t="str">
        <f ca="true">+IF(OFFSET('Sanitation Data'!$G$30,0,10*ROW('Sanitation Data'!G47))="","",OFFSET('Sanitation Data'!$G$30,0,10*ROW('Sanitation Data'!G47)))</f>
        <v/>
      </c>
      <c r="DC53" s="305" t="str">
        <f ca="true">+IF(OFFSET('Sanitation Data'!$G$31,0,10*ROW('Sanitation Data'!G47))="","",OFFSET('Sanitation Data'!$G$31,0,10*ROW('Sanitation Data'!G47)))</f>
        <v/>
      </c>
      <c r="DD53" s="305" t="str">
        <f ca="true">+IF(OFFSET('Sanitation Data'!$G$32,0,10*ROW('Sanitation Data'!G47))="","",OFFSET('Sanitation Data'!$G$32,0,10*ROW('Sanitation Data'!G47)))</f>
        <v/>
      </c>
      <c r="DE53" s="305" t="str">
        <f ca="true">+IF(OFFSET('Sanitation Data'!$H$28,0,10*ROW('Sanitation Data'!H47))="","",OFFSET('Sanitation Data'!$H$28,0,10*ROW('Sanitation Data'!H47)))</f>
        <v/>
      </c>
      <c r="DF53" s="305" t="str">
        <f ca="true">+IF(OFFSET('Sanitation Data'!$H$29,0,10*ROW('Sanitation Data'!H47))="","",OFFSET('Sanitation Data'!$H$29,0,10*ROW('Sanitation Data'!H47)))</f>
        <v/>
      </c>
      <c r="DG53" s="305" t="str">
        <f ca="true">+IF(OFFSET('Sanitation Data'!$H$30,0,10*ROW('Sanitation Data'!H47))="","",OFFSET('Sanitation Data'!$H$30,0,10*ROW('Sanitation Data'!H47)))</f>
        <v/>
      </c>
      <c r="DH53" s="305" t="str">
        <f ca="true">+IF(OFFSET('Sanitation Data'!$H$31,0,10*ROW('Sanitation Data'!H47))="","",OFFSET('Sanitation Data'!$H$31,0,10*ROW('Sanitation Data'!H47)))</f>
        <v/>
      </c>
      <c r="DI53" s="305" t="str">
        <f ca="true">+IF(OFFSET('Sanitation Data'!$H$32,0,10*ROW('Sanitation Data'!H47))="","",OFFSET('Sanitation Data'!$H$32,0,10*ROW('Sanitation Data'!H47)))</f>
        <v/>
      </c>
      <c r="DJ53" s="305" t="str">
        <f ca="true">+IF(OFFSET('Sanitation Data'!$I$28,0,10*ROW('Sanitation Data'!I47))="","",OFFSET('Sanitation Data'!$I$28,0,10*ROW('Sanitation Data'!I47)))</f>
        <v/>
      </c>
      <c r="DK53" s="305" t="str">
        <f ca="true">+IF(OFFSET('Sanitation Data'!$I$29,0,10*ROW('Sanitation Data'!I47))="","",OFFSET('Sanitation Data'!$I$29,0,10*ROW('Sanitation Data'!I47)))</f>
        <v/>
      </c>
      <c r="DL53" s="305" t="str">
        <f ca="true">+IF(OFFSET('Sanitation Data'!$I$30,0,10*ROW('Sanitation Data'!I47))="","",OFFSET('Sanitation Data'!$I$30,0,10*ROW('Sanitation Data'!I47)))</f>
        <v/>
      </c>
      <c r="DM53" s="305" t="str">
        <f ca="true">+IF(OFFSET('Sanitation Data'!$I$31,0,10*ROW('Sanitation Data'!I47))="","",OFFSET('Sanitation Data'!$I$31,0,10*ROW('Sanitation Data'!I47)))</f>
        <v/>
      </c>
      <c r="DN53" s="305" t="str">
        <f ca="true">+IF(OFFSET('Sanitation Data'!$I$32,0,10*ROW('Sanitation Data'!I47))="","",OFFSET('Sanitation Data'!$I$32,0,10*ROW('Sanitation Data'!I47)))</f>
        <v/>
      </c>
      <c r="DO53" s="305" t="str">
        <f ca="true">+IF(OFFSET('Hygiene Data'!$D$11,0,10*ROW('Hygiene Data'!D47))="","",OFFSET('Hygiene Data'!$D$11,0,10*ROW('Hygiene Data'!D47)))</f>
        <v/>
      </c>
      <c r="DP53" s="305" t="str">
        <f ca="true">+IF(OFFSET('Hygiene Data'!$D$12,0,10*ROW('Hygiene Data'!D47))="","",OFFSET('Hygiene Data'!$D$12,0,10*ROW('Hygiene Data'!D47)))</f>
        <v/>
      </c>
      <c r="DQ53" s="305" t="str">
        <f ca="true">+IF(OFFSET('Hygiene Data'!$D$13,0,10*ROW('Hygiene Data'!D47))="","",OFFSET('Hygiene Data'!$D$13,0,10*ROW('Hygiene Data'!D47)))</f>
        <v/>
      </c>
      <c r="DR53" s="305" t="str">
        <f ca="true">+IF(OFFSET('Hygiene Data'!$E$11,0,10*ROW('Hygiene Data'!E47))="","",OFFSET('Hygiene Data'!$E$11,0,10*ROW('Hygiene Data'!E47)))</f>
        <v/>
      </c>
      <c r="DS53" s="305" t="str">
        <f ca="true">+IF(OFFSET('Hygiene Data'!$E$12,0,10*ROW('Hygiene Data'!E47))="","",OFFSET('Hygiene Data'!$E$12,0,10*ROW('Hygiene Data'!E47)))</f>
        <v/>
      </c>
      <c r="DT53" s="305" t="str">
        <f ca="true">+IF(OFFSET('Hygiene Data'!$E$13,0,10*ROW('Hygiene Data'!E47))="","",OFFSET('Hygiene Data'!$E$13,0,10*ROW('Hygiene Data'!E47)))</f>
        <v/>
      </c>
      <c r="DU53" s="305" t="str">
        <f ca="true">+IF(OFFSET('Hygiene Data'!$F$11,0,10*ROW('Hygiene Data'!F47))="","",OFFSET('Hygiene Data'!$F$11,0,10*ROW('Hygiene Data'!F47)))</f>
        <v/>
      </c>
      <c r="DV53" s="305" t="str">
        <f ca="true">+IF(OFFSET('Hygiene Data'!$F$12,0,10*ROW('Hygiene Data'!F47))="","",OFFSET('Hygiene Data'!$F$12,0,10*ROW('Hygiene Data'!F47)))</f>
        <v/>
      </c>
      <c r="DW53" s="305" t="str">
        <f ca="true">+IF(OFFSET('Hygiene Data'!$F$13,0,10*ROW('Hygiene Data'!F47))="","",OFFSET('Hygiene Data'!$F$13,0,10*ROW('Hygiene Data'!F47)))</f>
        <v/>
      </c>
      <c r="DX53" s="305" t="str">
        <f ca="true">+IF(OFFSET('Hygiene Data'!$G$11,0,10*ROW('Hygiene Data'!G47))="","",OFFSET('Hygiene Data'!$G$11,0,10*ROW('Hygiene Data'!G47)))</f>
        <v/>
      </c>
      <c r="DY53" s="305" t="str">
        <f ca="true">+IF(OFFSET('Hygiene Data'!$G$12,0,10*ROW('Hygiene Data'!G47))="","",OFFSET('Hygiene Data'!$G$12,0,10*ROW('Hygiene Data'!G47)))</f>
        <v/>
      </c>
      <c r="DZ53" s="305" t="str">
        <f ca="true">+IF(OFFSET('Hygiene Data'!$G$13,0,10*ROW('Hygiene Data'!G47))="","",OFFSET('Hygiene Data'!$G$13,0,10*ROW('Hygiene Data'!G47)))</f>
        <v/>
      </c>
      <c r="EA53" s="305" t="str">
        <f ca="true">+IF(OFFSET('Hygiene Data'!$H$11,0,10*ROW('Hygiene Data'!H47))="","",OFFSET('Hygiene Data'!$H$11,0,10*ROW('Hygiene Data'!H47)))</f>
        <v/>
      </c>
      <c r="EB53" s="305" t="str">
        <f ca="true">+IF(OFFSET('Hygiene Data'!$H$12,0,10*ROW('Hygiene Data'!H47))="","",OFFSET('Hygiene Data'!$H$12,0,10*ROW('Hygiene Data'!H47)))</f>
        <v/>
      </c>
      <c r="EC53" s="305" t="str">
        <f ca="true">+IF(OFFSET('Hygiene Data'!$H$13,0,10*ROW('Hygiene Data'!H47))="","",OFFSET('Hygiene Data'!$H$13,0,10*ROW('Hygiene Data'!H47)))</f>
        <v/>
      </c>
      <c r="ED53" s="305" t="str">
        <f ca="true">+IF(OFFSET('Hygiene Data'!$I$11,0,10*ROW('Hygiene Data'!I47))="","",OFFSET('Hygiene Data'!$I$11,0,10*ROW('Hygiene Data'!I47)))</f>
        <v/>
      </c>
      <c r="EE53" s="305" t="str">
        <f ca="true">+IF(OFFSET('Hygiene Data'!$I$12,0,10*ROW('Hygiene Data'!I47))="","",OFFSET('Hygiene Data'!$I$12,0,10*ROW('Hygiene Data'!I47)))</f>
        <v/>
      </c>
      <c r="EF53" s="305"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61" t="str">
        <f t="shared" ca="true" si="0"/>
        <v/>
      </c>
      <c r="D54" s="99"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9"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9"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9"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9"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9"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9"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9"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9"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9"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9"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9"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9"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9"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9"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9"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9"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9"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100"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100"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100"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100"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100"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100"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100"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100"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100"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100"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100"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100"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100"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100"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100"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100"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100"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100"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100"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100"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100"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100"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100"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100"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100"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100"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100"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100"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100"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100"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1"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1"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1"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1"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1"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1"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1"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1"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1"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1"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1"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1"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1"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1"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1"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1"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1"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1"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5"/>
      <c r="BS54" s="305" t="str">
        <f ca="true">+IF(OFFSET('Water Data'!$D$27,0,10*ROW('Water Data'!D48))="","",OFFSET('Water Data'!$D$27,0,10*ROW('Water Data'!D48)))</f>
        <v/>
      </c>
      <c r="BT54" s="305" t="str">
        <f ca="true">+IF(OFFSET('Water Data'!$D$28,0,10*ROW('Water Data'!D48))="","",OFFSET('Water Data'!$D$28,0,10*ROW('Water Data'!D48)))</f>
        <v/>
      </c>
      <c r="BU54" s="305" t="str">
        <f ca="true">+IF(OFFSET('Water Data'!$D$29,0,10*ROW('Water Data'!D48))="","",OFFSET('Water Data'!$D$29,0,10*ROW('Water Data'!D48)))</f>
        <v/>
      </c>
      <c r="BV54" s="305" t="str">
        <f ca="true">+IF(OFFSET('Water Data'!$E$27,0,10*ROW('Water Data'!E48))="","",OFFSET('Water Data'!$E$27,0,10*ROW('Water Data'!E48)))</f>
        <v/>
      </c>
      <c r="BW54" s="305" t="str">
        <f ca="true">+IF(OFFSET('Water Data'!$E$28,0,10*ROW('Water Data'!E48))="","",OFFSET('Water Data'!$E$28,0,10*ROW('Water Data'!E48)))</f>
        <v/>
      </c>
      <c r="BX54" s="305" t="str">
        <f ca="true">+IF(OFFSET('Water Data'!$E$29,0,10*ROW('Water Data'!E48))="","",OFFSET('Water Data'!$E$29,0,10*ROW('Water Data'!E48)))</f>
        <v/>
      </c>
      <c r="BY54" s="305" t="str">
        <f ca="true">+IF(OFFSET('Water Data'!$F$27,0,10*ROW('Water Data'!F48))="","",OFFSET('Water Data'!$F$27,0,10*ROW('Water Data'!F48)))</f>
        <v/>
      </c>
      <c r="BZ54" s="305" t="str">
        <f ca="true">+IF(OFFSET('Water Data'!$F$28,0,10*ROW('Water Data'!F48))="","",OFFSET('Water Data'!$F$28,0,10*ROW('Water Data'!F48)))</f>
        <v/>
      </c>
      <c r="CA54" s="305" t="str">
        <f ca="true">+IF(OFFSET('Water Data'!$F$29,0,10*ROW('Water Data'!F48))="","",OFFSET('Water Data'!$F$29,0,10*ROW('Water Data'!F48)))</f>
        <v/>
      </c>
      <c r="CB54" s="305" t="str">
        <f ca="true">+IF(OFFSET('Water Data'!$G$27,0,10*ROW('Water Data'!G48))="","",OFFSET('Water Data'!$G$27,0,10*ROW('Water Data'!G48)))</f>
        <v/>
      </c>
      <c r="CC54" s="305" t="str">
        <f ca="true">+IF(OFFSET('Water Data'!$G$28,0,10*ROW('Water Data'!G48))="","",OFFSET('Water Data'!$G$28,0,10*ROW('Water Data'!G48)))</f>
        <v/>
      </c>
      <c r="CD54" s="305" t="str">
        <f ca="true">+IF(OFFSET('Water Data'!$G$29,0,10*ROW('Water Data'!G48))="","",OFFSET('Water Data'!$G$29,0,10*ROW('Water Data'!G48)))</f>
        <v/>
      </c>
      <c r="CE54" s="305" t="str">
        <f ca="true">+IF(OFFSET('Water Data'!$H$27,0,10*ROW('Water Data'!H48))="","",OFFSET('Water Data'!$H$27,0,10*ROW('Water Data'!H48)))</f>
        <v/>
      </c>
      <c r="CF54" s="305" t="str">
        <f ca="true">+IF(OFFSET('Water Data'!$H$28,0,10*ROW('Water Data'!H48))="","",OFFSET('Water Data'!$H$28,0,10*ROW('Water Data'!H48)))</f>
        <v/>
      </c>
      <c r="CG54" s="305" t="str">
        <f ca="true">+IF(OFFSET('Water Data'!$H$29,0,10*ROW('Water Data'!H48))="","",OFFSET('Water Data'!$H$29,0,10*ROW('Water Data'!H48)))</f>
        <v/>
      </c>
      <c r="CH54" s="305" t="str">
        <f ca="true">+IF(OFFSET('Water Data'!$I$27,0,10*ROW('Water Data'!I48))="","",OFFSET('Water Data'!$I$27,0,10*ROW('Water Data'!I48)))</f>
        <v/>
      </c>
      <c r="CI54" s="305" t="str">
        <f ca="true">+IF(OFFSET('Water Data'!$I$28,0,10*ROW('Water Data'!I48))="","",OFFSET('Water Data'!$I$28,0,10*ROW('Water Data'!I48)))</f>
        <v/>
      </c>
      <c r="CJ54" s="305" t="str">
        <f ca="true">+IF(OFFSET('Water Data'!$I$29,0,10*ROW('Water Data'!I48))="","",OFFSET('Water Data'!$I$29,0,10*ROW('Water Data'!I48)))</f>
        <v/>
      </c>
      <c r="CK54" s="305" t="str">
        <f ca="true">+IF(OFFSET('Sanitation Data'!$D$28,0,10*ROW('Sanitation Data'!D48))="","",OFFSET('Sanitation Data'!$D$28,0,10*ROW('Sanitation Data'!D48)))</f>
        <v/>
      </c>
      <c r="CL54" s="305" t="str">
        <f ca="true">+IF(OFFSET('Sanitation Data'!$D$29,0,10*ROW('Sanitation Data'!D48))="","",OFFSET('Sanitation Data'!$D$29,0,10*ROW('Sanitation Data'!D48)))</f>
        <v/>
      </c>
      <c r="CM54" s="305" t="str">
        <f ca="true">+IF(OFFSET('Sanitation Data'!$D$30,0,10*ROW('Sanitation Data'!D48))="","",OFFSET('Sanitation Data'!$D$30,0,10*ROW('Sanitation Data'!D48)))</f>
        <v/>
      </c>
      <c r="CN54" s="305" t="str">
        <f ca="true">+IF(OFFSET('Sanitation Data'!$D$31,0,10*ROW('Sanitation Data'!D48))="","",OFFSET('Sanitation Data'!$D$31,0,10*ROW('Sanitation Data'!D48)))</f>
        <v/>
      </c>
      <c r="CO54" s="305" t="str">
        <f ca="true">+IF(OFFSET('Sanitation Data'!$D$32,0,10*ROW('Sanitation Data'!D48))="","",OFFSET('Sanitation Data'!$D$32,0,10*ROW('Sanitation Data'!D48)))</f>
        <v/>
      </c>
      <c r="CP54" s="305" t="str">
        <f ca="true">+IF(OFFSET('Sanitation Data'!$E$28,0,10*ROW('Sanitation Data'!E48))="","",OFFSET('Sanitation Data'!$E$28,0,10*ROW('Sanitation Data'!E48)))</f>
        <v/>
      </c>
      <c r="CQ54" s="305" t="str">
        <f ca="true">+IF(OFFSET('Sanitation Data'!$E$29,0,10*ROW('Sanitation Data'!E48))="","",OFFSET('Sanitation Data'!$E$29,0,10*ROW('Sanitation Data'!E48)))</f>
        <v/>
      </c>
      <c r="CR54" s="305" t="str">
        <f ca="true">+IF(OFFSET('Sanitation Data'!$E$30,0,10*ROW('Sanitation Data'!E48))="","",OFFSET('Sanitation Data'!$E$30,0,10*ROW('Sanitation Data'!E48)))</f>
        <v/>
      </c>
      <c r="CS54" s="305" t="str">
        <f ca="true">+IF(OFFSET('Sanitation Data'!$E$31,0,10*ROW('Sanitation Data'!E48))="","",OFFSET('Sanitation Data'!$E$31,0,10*ROW('Sanitation Data'!E48)))</f>
        <v/>
      </c>
      <c r="CT54" s="305" t="str">
        <f ca="true">+IF(OFFSET('Sanitation Data'!$E$32,0,10*ROW('Sanitation Data'!E48))="","",OFFSET('Sanitation Data'!$E$32,0,10*ROW('Sanitation Data'!E48)))</f>
        <v/>
      </c>
      <c r="CU54" s="305" t="str">
        <f ca="true">+IF(OFFSET('Sanitation Data'!$F$28,0,10*ROW('Sanitation Data'!F48))="","",OFFSET('Sanitation Data'!$F$28,0,10*ROW('Sanitation Data'!F48)))</f>
        <v/>
      </c>
      <c r="CV54" s="305" t="str">
        <f ca="true">+IF(OFFSET('Sanitation Data'!$F$29,0,10*ROW('Sanitation Data'!F48))="","",OFFSET('Sanitation Data'!$F$29,0,10*ROW('Sanitation Data'!F48)))</f>
        <v/>
      </c>
      <c r="CW54" s="305" t="str">
        <f ca="true">+IF(OFFSET('Sanitation Data'!$F$30,0,10*ROW('Sanitation Data'!F48))="","",OFFSET('Sanitation Data'!$F$30,0,10*ROW('Sanitation Data'!F48)))</f>
        <v/>
      </c>
      <c r="CX54" s="305" t="str">
        <f ca="true">+IF(OFFSET('Sanitation Data'!$F$31,0,10*ROW('Sanitation Data'!F48))="","",OFFSET('Sanitation Data'!$F$31,0,10*ROW('Sanitation Data'!F48)))</f>
        <v/>
      </c>
      <c r="CY54" s="305" t="str">
        <f ca="true">+IF(OFFSET('Sanitation Data'!$F$32,0,10*ROW('Sanitation Data'!F48))="","",OFFSET('Sanitation Data'!$F$32,0,10*ROW('Sanitation Data'!F48)))</f>
        <v/>
      </c>
      <c r="CZ54" s="305" t="str">
        <f ca="true">+IF(OFFSET('Sanitation Data'!$G$28,0,10*ROW('Sanitation Data'!G48))="","",OFFSET('Sanitation Data'!$G$28,0,10*ROW('Sanitation Data'!G48)))</f>
        <v/>
      </c>
      <c r="DA54" s="305" t="str">
        <f ca="true">+IF(OFFSET('Sanitation Data'!$G$29,0,10*ROW('Sanitation Data'!G48))="","",OFFSET('Sanitation Data'!$G$29,0,10*ROW('Sanitation Data'!G48)))</f>
        <v/>
      </c>
      <c r="DB54" s="305" t="str">
        <f ca="true">+IF(OFFSET('Sanitation Data'!$G$30,0,10*ROW('Sanitation Data'!G48))="","",OFFSET('Sanitation Data'!$G$30,0,10*ROW('Sanitation Data'!G48)))</f>
        <v/>
      </c>
      <c r="DC54" s="305" t="str">
        <f ca="true">+IF(OFFSET('Sanitation Data'!$G$31,0,10*ROW('Sanitation Data'!G48))="","",OFFSET('Sanitation Data'!$G$31,0,10*ROW('Sanitation Data'!G48)))</f>
        <v/>
      </c>
      <c r="DD54" s="305" t="str">
        <f ca="true">+IF(OFFSET('Sanitation Data'!$G$32,0,10*ROW('Sanitation Data'!G48))="","",OFFSET('Sanitation Data'!$G$32,0,10*ROW('Sanitation Data'!G48)))</f>
        <v/>
      </c>
      <c r="DE54" s="305" t="str">
        <f ca="true">+IF(OFFSET('Sanitation Data'!$H$28,0,10*ROW('Sanitation Data'!H48))="","",OFFSET('Sanitation Data'!$H$28,0,10*ROW('Sanitation Data'!H48)))</f>
        <v/>
      </c>
      <c r="DF54" s="305" t="str">
        <f ca="true">+IF(OFFSET('Sanitation Data'!$H$29,0,10*ROW('Sanitation Data'!H48))="","",OFFSET('Sanitation Data'!$H$29,0,10*ROW('Sanitation Data'!H48)))</f>
        <v/>
      </c>
      <c r="DG54" s="305" t="str">
        <f ca="true">+IF(OFFSET('Sanitation Data'!$H$30,0,10*ROW('Sanitation Data'!H48))="","",OFFSET('Sanitation Data'!$H$30,0,10*ROW('Sanitation Data'!H48)))</f>
        <v/>
      </c>
      <c r="DH54" s="305" t="str">
        <f ca="true">+IF(OFFSET('Sanitation Data'!$H$31,0,10*ROW('Sanitation Data'!H48))="","",OFFSET('Sanitation Data'!$H$31,0,10*ROW('Sanitation Data'!H48)))</f>
        <v/>
      </c>
      <c r="DI54" s="305" t="str">
        <f ca="true">+IF(OFFSET('Sanitation Data'!$H$32,0,10*ROW('Sanitation Data'!H48))="","",OFFSET('Sanitation Data'!$H$32,0,10*ROW('Sanitation Data'!H48)))</f>
        <v/>
      </c>
      <c r="DJ54" s="305" t="str">
        <f ca="true">+IF(OFFSET('Sanitation Data'!$I$28,0,10*ROW('Sanitation Data'!I48))="","",OFFSET('Sanitation Data'!$I$28,0,10*ROW('Sanitation Data'!I48)))</f>
        <v/>
      </c>
      <c r="DK54" s="305" t="str">
        <f ca="true">+IF(OFFSET('Sanitation Data'!$I$29,0,10*ROW('Sanitation Data'!I48))="","",OFFSET('Sanitation Data'!$I$29,0,10*ROW('Sanitation Data'!I48)))</f>
        <v/>
      </c>
      <c r="DL54" s="305" t="str">
        <f ca="true">+IF(OFFSET('Sanitation Data'!$I$30,0,10*ROW('Sanitation Data'!I48))="","",OFFSET('Sanitation Data'!$I$30,0,10*ROW('Sanitation Data'!I48)))</f>
        <v/>
      </c>
      <c r="DM54" s="305" t="str">
        <f ca="true">+IF(OFFSET('Sanitation Data'!$I$31,0,10*ROW('Sanitation Data'!I48))="","",OFFSET('Sanitation Data'!$I$31,0,10*ROW('Sanitation Data'!I48)))</f>
        <v/>
      </c>
      <c r="DN54" s="305" t="str">
        <f ca="true">+IF(OFFSET('Sanitation Data'!$I$32,0,10*ROW('Sanitation Data'!I48))="","",OFFSET('Sanitation Data'!$I$32,0,10*ROW('Sanitation Data'!I48)))</f>
        <v/>
      </c>
      <c r="DO54" s="305" t="str">
        <f ca="true">+IF(OFFSET('Hygiene Data'!$D$11,0,10*ROW('Hygiene Data'!D48))="","",OFFSET('Hygiene Data'!$D$11,0,10*ROW('Hygiene Data'!D48)))</f>
        <v/>
      </c>
      <c r="DP54" s="305" t="str">
        <f ca="true">+IF(OFFSET('Hygiene Data'!$D$12,0,10*ROW('Hygiene Data'!D48))="","",OFFSET('Hygiene Data'!$D$12,0,10*ROW('Hygiene Data'!D48)))</f>
        <v/>
      </c>
      <c r="DQ54" s="305" t="str">
        <f ca="true">+IF(OFFSET('Hygiene Data'!$D$13,0,10*ROW('Hygiene Data'!D48))="","",OFFSET('Hygiene Data'!$D$13,0,10*ROW('Hygiene Data'!D48)))</f>
        <v/>
      </c>
      <c r="DR54" s="305" t="str">
        <f ca="true">+IF(OFFSET('Hygiene Data'!$E$11,0,10*ROW('Hygiene Data'!E48))="","",OFFSET('Hygiene Data'!$E$11,0,10*ROW('Hygiene Data'!E48)))</f>
        <v/>
      </c>
      <c r="DS54" s="305" t="str">
        <f ca="true">+IF(OFFSET('Hygiene Data'!$E$12,0,10*ROW('Hygiene Data'!E48))="","",OFFSET('Hygiene Data'!$E$12,0,10*ROW('Hygiene Data'!E48)))</f>
        <v/>
      </c>
      <c r="DT54" s="305" t="str">
        <f ca="true">+IF(OFFSET('Hygiene Data'!$E$13,0,10*ROW('Hygiene Data'!E48))="","",OFFSET('Hygiene Data'!$E$13,0,10*ROW('Hygiene Data'!E48)))</f>
        <v/>
      </c>
      <c r="DU54" s="305" t="str">
        <f ca="true">+IF(OFFSET('Hygiene Data'!$F$11,0,10*ROW('Hygiene Data'!F48))="","",OFFSET('Hygiene Data'!$F$11,0,10*ROW('Hygiene Data'!F48)))</f>
        <v/>
      </c>
      <c r="DV54" s="305" t="str">
        <f ca="true">+IF(OFFSET('Hygiene Data'!$F$12,0,10*ROW('Hygiene Data'!F48))="","",OFFSET('Hygiene Data'!$F$12,0,10*ROW('Hygiene Data'!F48)))</f>
        <v/>
      </c>
      <c r="DW54" s="305" t="str">
        <f ca="true">+IF(OFFSET('Hygiene Data'!$F$13,0,10*ROW('Hygiene Data'!F48))="","",OFFSET('Hygiene Data'!$F$13,0,10*ROW('Hygiene Data'!F48)))</f>
        <v/>
      </c>
      <c r="DX54" s="305" t="str">
        <f ca="true">+IF(OFFSET('Hygiene Data'!$G$11,0,10*ROW('Hygiene Data'!G48))="","",OFFSET('Hygiene Data'!$G$11,0,10*ROW('Hygiene Data'!G48)))</f>
        <v/>
      </c>
      <c r="DY54" s="305" t="str">
        <f ca="true">+IF(OFFSET('Hygiene Data'!$G$12,0,10*ROW('Hygiene Data'!G48))="","",OFFSET('Hygiene Data'!$G$12,0,10*ROW('Hygiene Data'!G48)))</f>
        <v/>
      </c>
      <c r="DZ54" s="305" t="str">
        <f ca="true">+IF(OFFSET('Hygiene Data'!$G$13,0,10*ROW('Hygiene Data'!G48))="","",OFFSET('Hygiene Data'!$G$13,0,10*ROW('Hygiene Data'!G48)))</f>
        <v/>
      </c>
      <c r="EA54" s="305" t="str">
        <f ca="true">+IF(OFFSET('Hygiene Data'!$H$11,0,10*ROW('Hygiene Data'!H48))="","",OFFSET('Hygiene Data'!$H$11,0,10*ROW('Hygiene Data'!H48)))</f>
        <v/>
      </c>
      <c r="EB54" s="305" t="str">
        <f ca="true">+IF(OFFSET('Hygiene Data'!$H$12,0,10*ROW('Hygiene Data'!H48))="","",OFFSET('Hygiene Data'!$H$12,0,10*ROW('Hygiene Data'!H48)))</f>
        <v/>
      </c>
      <c r="EC54" s="305" t="str">
        <f ca="true">+IF(OFFSET('Hygiene Data'!$H$13,0,10*ROW('Hygiene Data'!H48))="","",OFFSET('Hygiene Data'!$H$13,0,10*ROW('Hygiene Data'!H48)))</f>
        <v/>
      </c>
      <c r="ED54" s="305" t="str">
        <f ca="true">+IF(OFFSET('Hygiene Data'!$I$11,0,10*ROW('Hygiene Data'!I48))="","",OFFSET('Hygiene Data'!$I$11,0,10*ROW('Hygiene Data'!I48)))</f>
        <v/>
      </c>
      <c r="EE54" s="305" t="str">
        <f ca="true">+IF(OFFSET('Hygiene Data'!$I$12,0,10*ROW('Hygiene Data'!I48))="","",OFFSET('Hygiene Data'!$I$12,0,10*ROW('Hygiene Data'!I48)))</f>
        <v/>
      </c>
      <c r="EF54" s="305"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61" t="str">
        <f t="shared" ca="true" si="0"/>
        <v/>
      </c>
      <c r="D55" s="99"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9"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9"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9"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9"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9"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9"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9"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9"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9"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9"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9"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9"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9"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9"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9"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9"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9"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100"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100"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100"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100"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100"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100"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100"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100"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100"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100"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100"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100"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100"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100"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100"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100"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100"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100"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100"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100"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100"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100"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100"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100"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100"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100"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100"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100"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100"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100"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1"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1"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1"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1"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1"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1"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1"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1"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1"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1"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1"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1"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1"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1"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1"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1"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1"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1"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5"/>
      <c r="BS55" s="305" t="str">
        <f ca="true">+IF(OFFSET('Water Data'!$D$27,0,10*ROW('Water Data'!D49))="","",OFFSET('Water Data'!$D$27,0,10*ROW('Water Data'!D49)))</f>
        <v/>
      </c>
      <c r="BT55" s="305" t="str">
        <f ca="true">+IF(OFFSET('Water Data'!$D$28,0,10*ROW('Water Data'!D49))="","",OFFSET('Water Data'!$D$28,0,10*ROW('Water Data'!D49)))</f>
        <v/>
      </c>
      <c r="BU55" s="305" t="str">
        <f ca="true">+IF(OFFSET('Water Data'!$D$29,0,10*ROW('Water Data'!D49))="","",OFFSET('Water Data'!$D$29,0,10*ROW('Water Data'!D49)))</f>
        <v/>
      </c>
      <c r="BV55" s="305" t="str">
        <f ca="true">+IF(OFFSET('Water Data'!$E$27,0,10*ROW('Water Data'!E49))="","",OFFSET('Water Data'!$E$27,0,10*ROW('Water Data'!E49)))</f>
        <v/>
      </c>
      <c r="BW55" s="305" t="str">
        <f ca="true">+IF(OFFSET('Water Data'!$E$28,0,10*ROW('Water Data'!E49))="","",OFFSET('Water Data'!$E$28,0,10*ROW('Water Data'!E49)))</f>
        <v/>
      </c>
      <c r="BX55" s="305" t="str">
        <f ca="true">+IF(OFFSET('Water Data'!$E$29,0,10*ROW('Water Data'!E49))="","",OFFSET('Water Data'!$E$29,0,10*ROW('Water Data'!E49)))</f>
        <v/>
      </c>
      <c r="BY55" s="305" t="str">
        <f ca="true">+IF(OFFSET('Water Data'!$F$27,0,10*ROW('Water Data'!F49))="","",OFFSET('Water Data'!$F$27,0,10*ROW('Water Data'!F49)))</f>
        <v/>
      </c>
      <c r="BZ55" s="305" t="str">
        <f ca="true">+IF(OFFSET('Water Data'!$F$28,0,10*ROW('Water Data'!F49))="","",OFFSET('Water Data'!$F$28,0,10*ROW('Water Data'!F49)))</f>
        <v/>
      </c>
      <c r="CA55" s="305" t="str">
        <f ca="true">+IF(OFFSET('Water Data'!$F$29,0,10*ROW('Water Data'!F49))="","",OFFSET('Water Data'!$F$29,0,10*ROW('Water Data'!F49)))</f>
        <v/>
      </c>
      <c r="CB55" s="305" t="str">
        <f ca="true">+IF(OFFSET('Water Data'!$G$27,0,10*ROW('Water Data'!G49))="","",OFFSET('Water Data'!$G$27,0,10*ROW('Water Data'!G49)))</f>
        <v/>
      </c>
      <c r="CC55" s="305" t="str">
        <f ca="true">+IF(OFFSET('Water Data'!$G$28,0,10*ROW('Water Data'!G49))="","",OFFSET('Water Data'!$G$28,0,10*ROW('Water Data'!G49)))</f>
        <v/>
      </c>
      <c r="CD55" s="305" t="str">
        <f ca="true">+IF(OFFSET('Water Data'!$G$29,0,10*ROW('Water Data'!G49))="","",OFFSET('Water Data'!$G$29,0,10*ROW('Water Data'!G49)))</f>
        <v/>
      </c>
      <c r="CE55" s="305" t="str">
        <f ca="true">+IF(OFFSET('Water Data'!$H$27,0,10*ROW('Water Data'!H49))="","",OFFSET('Water Data'!$H$27,0,10*ROW('Water Data'!H49)))</f>
        <v/>
      </c>
      <c r="CF55" s="305" t="str">
        <f ca="true">+IF(OFFSET('Water Data'!$H$28,0,10*ROW('Water Data'!H49))="","",OFFSET('Water Data'!$H$28,0,10*ROW('Water Data'!H49)))</f>
        <v/>
      </c>
      <c r="CG55" s="305" t="str">
        <f ca="true">+IF(OFFSET('Water Data'!$H$29,0,10*ROW('Water Data'!H49))="","",OFFSET('Water Data'!$H$29,0,10*ROW('Water Data'!H49)))</f>
        <v/>
      </c>
      <c r="CH55" s="305" t="str">
        <f ca="true">+IF(OFFSET('Water Data'!$I$27,0,10*ROW('Water Data'!I49))="","",OFFSET('Water Data'!$I$27,0,10*ROW('Water Data'!I49)))</f>
        <v/>
      </c>
      <c r="CI55" s="305" t="str">
        <f ca="true">+IF(OFFSET('Water Data'!$I$28,0,10*ROW('Water Data'!I49))="","",OFFSET('Water Data'!$I$28,0,10*ROW('Water Data'!I49)))</f>
        <v/>
      </c>
      <c r="CJ55" s="305" t="str">
        <f ca="true">+IF(OFFSET('Water Data'!$I$29,0,10*ROW('Water Data'!I49))="","",OFFSET('Water Data'!$I$29,0,10*ROW('Water Data'!I49)))</f>
        <v/>
      </c>
      <c r="CK55" s="305" t="str">
        <f ca="true">+IF(OFFSET('Sanitation Data'!$D$28,0,10*ROW('Sanitation Data'!D49))="","",OFFSET('Sanitation Data'!$D$28,0,10*ROW('Sanitation Data'!D49)))</f>
        <v/>
      </c>
      <c r="CL55" s="305" t="str">
        <f ca="true">+IF(OFFSET('Sanitation Data'!$D$29,0,10*ROW('Sanitation Data'!D49))="","",OFFSET('Sanitation Data'!$D$29,0,10*ROW('Sanitation Data'!D49)))</f>
        <v/>
      </c>
      <c r="CM55" s="305" t="str">
        <f ca="true">+IF(OFFSET('Sanitation Data'!$D$30,0,10*ROW('Sanitation Data'!D49))="","",OFFSET('Sanitation Data'!$D$30,0,10*ROW('Sanitation Data'!D49)))</f>
        <v/>
      </c>
      <c r="CN55" s="305" t="str">
        <f ca="true">+IF(OFFSET('Sanitation Data'!$D$31,0,10*ROW('Sanitation Data'!D49))="","",OFFSET('Sanitation Data'!$D$31,0,10*ROW('Sanitation Data'!D49)))</f>
        <v/>
      </c>
      <c r="CO55" s="305" t="str">
        <f ca="true">+IF(OFFSET('Sanitation Data'!$D$32,0,10*ROW('Sanitation Data'!D49))="","",OFFSET('Sanitation Data'!$D$32,0,10*ROW('Sanitation Data'!D49)))</f>
        <v/>
      </c>
      <c r="CP55" s="305" t="str">
        <f ca="true">+IF(OFFSET('Sanitation Data'!$E$28,0,10*ROW('Sanitation Data'!E49))="","",OFFSET('Sanitation Data'!$E$28,0,10*ROW('Sanitation Data'!E49)))</f>
        <v/>
      </c>
      <c r="CQ55" s="305" t="str">
        <f ca="true">+IF(OFFSET('Sanitation Data'!$E$29,0,10*ROW('Sanitation Data'!E49))="","",OFFSET('Sanitation Data'!$E$29,0,10*ROW('Sanitation Data'!E49)))</f>
        <v/>
      </c>
      <c r="CR55" s="305" t="str">
        <f ca="true">+IF(OFFSET('Sanitation Data'!$E$30,0,10*ROW('Sanitation Data'!E49))="","",OFFSET('Sanitation Data'!$E$30,0,10*ROW('Sanitation Data'!E49)))</f>
        <v/>
      </c>
      <c r="CS55" s="305" t="str">
        <f ca="true">+IF(OFFSET('Sanitation Data'!$E$31,0,10*ROW('Sanitation Data'!E49))="","",OFFSET('Sanitation Data'!$E$31,0,10*ROW('Sanitation Data'!E49)))</f>
        <v/>
      </c>
      <c r="CT55" s="305" t="str">
        <f ca="true">+IF(OFFSET('Sanitation Data'!$E$32,0,10*ROW('Sanitation Data'!E49))="","",OFFSET('Sanitation Data'!$E$32,0,10*ROW('Sanitation Data'!E49)))</f>
        <v/>
      </c>
      <c r="CU55" s="305" t="str">
        <f ca="true">+IF(OFFSET('Sanitation Data'!$F$28,0,10*ROW('Sanitation Data'!F49))="","",OFFSET('Sanitation Data'!$F$28,0,10*ROW('Sanitation Data'!F49)))</f>
        <v/>
      </c>
      <c r="CV55" s="305" t="str">
        <f ca="true">+IF(OFFSET('Sanitation Data'!$F$29,0,10*ROW('Sanitation Data'!F49))="","",OFFSET('Sanitation Data'!$F$29,0,10*ROW('Sanitation Data'!F49)))</f>
        <v/>
      </c>
      <c r="CW55" s="305" t="str">
        <f ca="true">+IF(OFFSET('Sanitation Data'!$F$30,0,10*ROW('Sanitation Data'!F49))="","",OFFSET('Sanitation Data'!$F$30,0,10*ROW('Sanitation Data'!F49)))</f>
        <v/>
      </c>
      <c r="CX55" s="305" t="str">
        <f ca="true">+IF(OFFSET('Sanitation Data'!$F$31,0,10*ROW('Sanitation Data'!F49))="","",OFFSET('Sanitation Data'!$F$31,0,10*ROW('Sanitation Data'!F49)))</f>
        <v/>
      </c>
      <c r="CY55" s="305" t="str">
        <f ca="true">+IF(OFFSET('Sanitation Data'!$F$32,0,10*ROW('Sanitation Data'!F49))="","",OFFSET('Sanitation Data'!$F$32,0,10*ROW('Sanitation Data'!F49)))</f>
        <v/>
      </c>
      <c r="CZ55" s="305" t="str">
        <f ca="true">+IF(OFFSET('Sanitation Data'!$G$28,0,10*ROW('Sanitation Data'!G49))="","",OFFSET('Sanitation Data'!$G$28,0,10*ROW('Sanitation Data'!G49)))</f>
        <v/>
      </c>
      <c r="DA55" s="305" t="str">
        <f ca="true">+IF(OFFSET('Sanitation Data'!$G$29,0,10*ROW('Sanitation Data'!G49))="","",OFFSET('Sanitation Data'!$G$29,0,10*ROW('Sanitation Data'!G49)))</f>
        <v/>
      </c>
      <c r="DB55" s="305" t="str">
        <f ca="true">+IF(OFFSET('Sanitation Data'!$G$30,0,10*ROW('Sanitation Data'!G49))="","",OFFSET('Sanitation Data'!$G$30,0,10*ROW('Sanitation Data'!G49)))</f>
        <v/>
      </c>
      <c r="DC55" s="305" t="str">
        <f ca="true">+IF(OFFSET('Sanitation Data'!$G$31,0,10*ROW('Sanitation Data'!G49))="","",OFFSET('Sanitation Data'!$G$31,0,10*ROW('Sanitation Data'!G49)))</f>
        <v/>
      </c>
      <c r="DD55" s="305" t="str">
        <f ca="true">+IF(OFFSET('Sanitation Data'!$G$32,0,10*ROW('Sanitation Data'!G49))="","",OFFSET('Sanitation Data'!$G$32,0,10*ROW('Sanitation Data'!G49)))</f>
        <v/>
      </c>
      <c r="DE55" s="305" t="str">
        <f ca="true">+IF(OFFSET('Sanitation Data'!$H$28,0,10*ROW('Sanitation Data'!H49))="","",OFFSET('Sanitation Data'!$H$28,0,10*ROW('Sanitation Data'!H49)))</f>
        <v/>
      </c>
      <c r="DF55" s="305" t="str">
        <f ca="true">+IF(OFFSET('Sanitation Data'!$H$29,0,10*ROW('Sanitation Data'!H49))="","",OFFSET('Sanitation Data'!$H$29,0,10*ROW('Sanitation Data'!H49)))</f>
        <v/>
      </c>
      <c r="DG55" s="305" t="str">
        <f ca="true">+IF(OFFSET('Sanitation Data'!$H$30,0,10*ROW('Sanitation Data'!H49))="","",OFFSET('Sanitation Data'!$H$30,0,10*ROW('Sanitation Data'!H49)))</f>
        <v/>
      </c>
      <c r="DH55" s="305" t="str">
        <f ca="true">+IF(OFFSET('Sanitation Data'!$H$31,0,10*ROW('Sanitation Data'!H49))="","",OFFSET('Sanitation Data'!$H$31,0,10*ROW('Sanitation Data'!H49)))</f>
        <v/>
      </c>
      <c r="DI55" s="305" t="str">
        <f ca="true">+IF(OFFSET('Sanitation Data'!$H$32,0,10*ROW('Sanitation Data'!H49))="","",OFFSET('Sanitation Data'!$H$32,0,10*ROW('Sanitation Data'!H49)))</f>
        <v/>
      </c>
      <c r="DJ55" s="305" t="str">
        <f ca="true">+IF(OFFSET('Sanitation Data'!$I$28,0,10*ROW('Sanitation Data'!I49))="","",OFFSET('Sanitation Data'!$I$28,0,10*ROW('Sanitation Data'!I49)))</f>
        <v/>
      </c>
      <c r="DK55" s="305" t="str">
        <f ca="true">+IF(OFFSET('Sanitation Data'!$I$29,0,10*ROW('Sanitation Data'!I49))="","",OFFSET('Sanitation Data'!$I$29,0,10*ROW('Sanitation Data'!I49)))</f>
        <v/>
      </c>
      <c r="DL55" s="305" t="str">
        <f ca="true">+IF(OFFSET('Sanitation Data'!$I$30,0,10*ROW('Sanitation Data'!I49))="","",OFFSET('Sanitation Data'!$I$30,0,10*ROW('Sanitation Data'!I49)))</f>
        <v/>
      </c>
      <c r="DM55" s="305" t="str">
        <f ca="true">+IF(OFFSET('Sanitation Data'!$I$31,0,10*ROW('Sanitation Data'!I49))="","",OFFSET('Sanitation Data'!$I$31,0,10*ROW('Sanitation Data'!I49)))</f>
        <v/>
      </c>
      <c r="DN55" s="305" t="str">
        <f ca="true">+IF(OFFSET('Sanitation Data'!$I$32,0,10*ROW('Sanitation Data'!I49))="","",OFFSET('Sanitation Data'!$I$32,0,10*ROW('Sanitation Data'!I49)))</f>
        <v/>
      </c>
      <c r="DO55" s="305" t="str">
        <f ca="true">+IF(OFFSET('Hygiene Data'!$D$11,0,10*ROW('Hygiene Data'!D49))="","",OFFSET('Hygiene Data'!$D$11,0,10*ROW('Hygiene Data'!D49)))</f>
        <v/>
      </c>
      <c r="DP55" s="305" t="str">
        <f ca="true">+IF(OFFSET('Hygiene Data'!$D$12,0,10*ROW('Hygiene Data'!D49))="","",OFFSET('Hygiene Data'!$D$12,0,10*ROW('Hygiene Data'!D49)))</f>
        <v/>
      </c>
      <c r="DQ55" s="305" t="str">
        <f ca="true">+IF(OFFSET('Hygiene Data'!$D$13,0,10*ROW('Hygiene Data'!D49))="","",OFFSET('Hygiene Data'!$D$13,0,10*ROW('Hygiene Data'!D49)))</f>
        <v/>
      </c>
      <c r="DR55" s="305" t="str">
        <f ca="true">+IF(OFFSET('Hygiene Data'!$E$11,0,10*ROW('Hygiene Data'!E49))="","",OFFSET('Hygiene Data'!$E$11,0,10*ROW('Hygiene Data'!E49)))</f>
        <v/>
      </c>
      <c r="DS55" s="305" t="str">
        <f ca="true">+IF(OFFSET('Hygiene Data'!$E$12,0,10*ROW('Hygiene Data'!E49))="","",OFFSET('Hygiene Data'!$E$12,0,10*ROW('Hygiene Data'!E49)))</f>
        <v/>
      </c>
      <c r="DT55" s="305" t="str">
        <f ca="true">+IF(OFFSET('Hygiene Data'!$E$13,0,10*ROW('Hygiene Data'!E49))="","",OFFSET('Hygiene Data'!$E$13,0,10*ROW('Hygiene Data'!E49)))</f>
        <v/>
      </c>
      <c r="DU55" s="305" t="str">
        <f ca="true">+IF(OFFSET('Hygiene Data'!$F$11,0,10*ROW('Hygiene Data'!F49))="","",OFFSET('Hygiene Data'!$F$11,0,10*ROW('Hygiene Data'!F49)))</f>
        <v/>
      </c>
      <c r="DV55" s="305" t="str">
        <f ca="true">+IF(OFFSET('Hygiene Data'!$F$12,0,10*ROW('Hygiene Data'!F49))="","",OFFSET('Hygiene Data'!$F$12,0,10*ROW('Hygiene Data'!F49)))</f>
        <v/>
      </c>
      <c r="DW55" s="305" t="str">
        <f ca="true">+IF(OFFSET('Hygiene Data'!$F$13,0,10*ROW('Hygiene Data'!F49))="","",OFFSET('Hygiene Data'!$F$13,0,10*ROW('Hygiene Data'!F49)))</f>
        <v/>
      </c>
      <c r="DX55" s="305" t="str">
        <f ca="true">+IF(OFFSET('Hygiene Data'!$G$11,0,10*ROW('Hygiene Data'!G49))="","",OFFSET('Hygiene Data'!$G$11,0,10*ROW('Hygiene Data'!G49)))</f>
        <v/>
      </c>
      <c r="DY55" s="305" t="str">
        <f ca="true">+IF(OFFSET('Hygiene Data'!$G$12,0,10*ROW('Hygiene Data'!G49))="","",OFFSET('Hygiene Data'!$G$12,0,10*ROW('Hygiene Data'!G49)))</f>
        <v/>
      </c>
      <c r="DZ55" s="305" t="str">
        <f ca="true">+IF(OFFSET('Hygiene Data'!$G$13,0,10*ROW('Hygiene Data'!G49))="","",OFFSET('Hygiene Data'!$G$13,0,10*ROW('Hygiene Data'!G49)))</f>
        <v/>
      </c>
      <c r="EA55" s="305" t="str">
        <f ca="true">+IF(OFFSET('Hygiene Data'!$H$11,0,10*ROW('Hygiene Data'!H49))="","",OFFSET('Hygiene Data'!$H$11,0,10*ROW('Hygiene Data'!H49)))</f>
        <v/>
      </c>
      <c r="EB55" s="305" t="str">
        <f ca="true">+IF(OFFSET('Hygiene Data'!$H$12,0,10*ROW('Hygiene Data'!H49))="","",OFFSET('Hygiene Data'!$H$12,0,10*ROW('Hygiene Data'!H49)))</f>
        <v/>
      </c>
      <c r="EC55" s="305" t="str">
        <f ca="true">+IF(OFFSET('Hygiene Data'!$H$13,0,10*ROW('Hygiene Data'!H49))="","",OFFSET('Hygiene Data'!$H$13,0,10*ROW('Hygiene Data'!H49)))</f>
        <v/>
      </c>
      <c r="ED55" s="305" t="str">
        <f ca="true">+IF(OFFSET('Hygiene Data'!$I$11,0,10*ROW('Hygiene Data'!I49))="","",OFFSET('Hygiene Data'!$I$11,0,10*ROW('Hygiene Data'!I49)))</f>
        <v/>
      </c>
      <c r="EE55" s="305" t="str">
        <f ca="true">+IF(OFFSET('Hygiene Data'!$I$12,0,10*ROW('Hygiene Data'!I49))="","",OFFSET('Hygiene Data'!$I$12,0,10*ROW('Hygiene Data'!I49)))</f>
        <v/>
      </c>
      <c r="EF55" s="305"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61" t="str">
        <f t="shared" ca="true" si="0"/>
        <v/>
      </c>
      <c r="D56" s="99"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9"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9"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9"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9"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9"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9"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9"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9"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9"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9"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9"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9"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9"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9"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9"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9"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9"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100"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100"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100"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100"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100"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100"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100"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100"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100"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100"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100"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100"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100"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100"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100"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100"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100"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100"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100"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100"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100"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100"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100"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100"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100"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100"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100"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100"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100"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100"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1"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1"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1"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1"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1"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1"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1"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1"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1"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1"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1"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1"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1"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1"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1"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1"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1"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1"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5"/>
      <c r="BS56" s="305" t="str">
        <f ca="true">+IF(OFFSET('Water Data'!$D$27,0,10*ROW('Water Data'!D50))="","",OFFSET('Water Data'!$D$27,0,10*ROW('Water Data'!D50)))</f>
        <v/>
      </c>
      <c r="BT56" s="305" t="str">
        <f ca="true">+IF(OFFSET('Water Data'!$D$28,0,10*ROW('Water Data'!D50))="","",OFFSET('Water Data'!$D$28,0,10*ROW('Water Data'!D50)))</f>
        <v/>
      </c>
      <c r="BU56" s="305" t="str">
        <f ca="true">+IF(OFFSET('Water Data'!$D$29,0,10*ROW('Water Data'!D50))="","",OFFSET('Water Data'!$D$29,0,10*ROW('Water Data'!D50)))</f>
        <v/>
      </c>
      <c r="BV56" s="305" t="str">
        <f ca="true">+IF(OFFSET('Water Data'!$E$27,0,10*ROW('Water Data'!E50))="","",OFFSET('Water Data'!$E$27,0,10*ROW('Water Data'!E50)))</f>
        <v/>
      </c>
      <c r="BW56" s="305" t="str">
        <f ca="true">+IF(OFFSET('Water Data'!$E$28,0,10*ROW('Water Data'!E50))="","",OFFSET('Water Data'!$E$28,0,10*ROW('Water Data'!E50)))</f>
        <v/>
      </c>
      <c r="BX56" s="305" t="str">
        <f ca="true">+IF(OFFSET('Water Data'!$E$29,0,10*ROW('Water Data'!E50))="","",OFFSET('Water Data'!$E$29,0,10*ROW('Water Data'!E50)))</f>
        <v/>
      </c>
      <c r="BY56" s="305" t="str">
        <f ca="true">+IF(OFFSET('Water Data'!$F$27,0,10*ROW('Water Data'!F50))="","",OFFSET('Water Data'!$F$27,0,10*ROW('Water Data'!F50)))</f>
        <v/>
      </c>
      <c r="BZ56" s="305" t="str">
        <f ca="true">+IF(OFFSET('Water Data'!$F$28,0,10*ROW('Water Data'!F50))="","",OFFSET('Water Data'!$F$28,0,10*ROW('Water Data'!F50)))</f>
        <v/>
      </c>
      <c r="CA56" s="305" t="str">
        <f ca="true">+IF(OFFSET('Water Data'!$F$29,0,10*ROW('Water Data'!F50))="","",OFFSET('Water Data'!$F$29,0,10*ROW('Water Data'!F50)))</f>
        <v/>
      </c>
      <c r="CB56" s="305" t="str">
        <f ca="true">+IF(OFFSET('Water Data'!$G$27,0,10*ROW('Water Data'!G50))="","",OFFSET('Water Data'!$G$27,0,10*ROW('Water Data'!G50)))</f>
        <v/>
      </c>
      <c r="CC56" s="305" t="str">
        <f ca="true">+IF(OFFSET('Water Data'!$G$28,0,10*ROW('Water Data'!G50))="","",OFFSET('Water Data'!$G$28,0,10*ROW('Water Data'!G50)))</f>
        <v/>
      </c>
      <c r="CD56" s="305" t="str">
        <f ca="true">+IF(OFFSET('Water Data'!$G$29,0,10*ROW('Water Data'!G50))="","",OFFSET('Water Data'!$G$29,0,10*ROW('Water Data'!G50)))</f>
        <v/>
      </c>
      <c r="CE56" s="305" t="str">
        <f ca="true">+IF(OFFSET('Water Data'!$H$27,0,10*ROW('Water Data'!H50))="","",OFFSET('Water Data'!$H$27,0,10*ROW('Water Data'!H50)))</f>
        <v/>
      </c>
      <c r="CF56" s="305" t="str">
        <f ca="true">+IF(OFFSET('Water Data'!$H$28,0,10*ROW('Water Data'!H50))="","",OFFSET('Water Data'!$H$28,0,10*ROW('Water Data'!H50)))</f>
        <v/>
      </c>
      <c r="CG56" s="305" t="str">
        <f ca="true">+IF(OFFSET('Water Data'!$H$29,0,10*ROW('Water Data'!H50))="","",OFFSET('Water Data'!$H$29,0,10*ROW('Water Data'!H50)))</f>
        <v/>
      </c>
      <c r="CH56" s="305" t="str">
        <f ca="true">+IF(OFFSET('Water Data'!$I$27,0,10*ROW('Water Data'!I50))="","",OFFSET('Water Data'!$I$27,0,10*ROW('Water Data'!I50)))</f>
        <v/>
      </c>
      <c r="CI56" s="305" t="str">
        <f ca="true">+IF(OFFSET('Water Data'!$I$28,0,10*ROW('Water Data'!I50))="","",OFFSET('Water Data'!$I$28,0,10*ROW('Water Data'!I50)))</f>
        <v/>
      </c>
      <c r="CJ56" s="305" t="str">
        <f ca="true">+IF(OFFSET('Water Data'!$I$29,0,10*ROW('Water Data'!I50))="","",OFFSET('Water Data'!$I$29,0,10*ROW('Water Data'!I50)))</f>
        <v/>
      </c>
      <c r="CK56" s="305" t="str">
        <f ca="true">+IF(OFFSET('Sanitation Data'!$D$28,0,10*ROW('Sanitation Data'!D50))="","",OFFSET('Sanitation Data'!$D$28,0,10*ROW('Sanitation Data'!D50)))</f>
        <v/>
      </c>
      <c r="CL56" s="305" t="str">
        <f ca="true">+IF(OFFSET('Sanitation Data'!$D$29,0,10*ROW('Sanitation Data'!D50))="","",OFFSET('Sanitation Data'!$D$29,0,10*ROW('Sanitation Data'!D50)))</f>
        <v/>
      </c>
      <c r="CM56" s="305" t="str">
        <f ca="true">+IF(OFFSET('Sanitation Data'!$D$30,0,10*ROW('Sanitation Data'!D50))="","",OFFSET('Sanitation Data'!$D$30,0,10*ROW('Sanitation Data'!D50)))</f>
        <v/>
      </c>
      <c r="CN56" s="305" t="str">
        <f ca="true">+IF(OFFSET('Sanitation Data'!$D$31,0,10*ROW('Sanitation Data'!D50))="","",OFFSET('Sanitation Data'!$D$31,0,10*ROW('Sanitation Data'!D50)))</f>
        <v/>
      </c>
      <c r="CO56" s="305" t="str">
        <f ca="true">+IF(OFFSET('Sanitation Data'!$D$32,0,10*ROW('Sanitation Data'!D50))="","",OFFSET('Sanitation Data'!$D$32,0,10*ROW('Sanitation Data'!D50)))</f>
        <v/>
      </c>
      <c r="CP56" s="305" t="str">
        <f ca="true">+IF(OFFSET('Sanitation Data'!$E$28,0,10*ROW('Sanitation Data'!E50))="","",OFFSET('Sanitation Data'!$E$28,0,10*ROW('Sanitation Data'!E50)))</f>
        <v/>
      </c>
      <c r="CQ56" s="305" t="str">
        <f ca="true">+IF(OFFSET('Sanitation Data'!$E$29,0,10*ROW('Sanitation Data'!E50))="","",OFFSET('Sanitation Data'!$E$29,0,10*ROW('Sanitation Data'!E50)))</f>
        <v/>
      </c>
      <c r="CR56" s="305" t="str">
        <f ca="true">+IF(OFFSET('Sanitation Data'!$E$30,0,10*ROW('Sanitation Data'!E50))="","",OFFSET('Sanitation Data'!$E$30,0,10*ROW('Sanitation Data'!E50)))</f>
        <v/>
      </c>
      <c r="CS56" s="305" t="str">
        <f ca="true">+IF(OFFSET('Sanitation Data'!$E$31,0,10*ROW('Sanitation Data'!E50))="","",OFFSET('Sanitation Data'!$E$31,0,10*ROW('Sanitation Data'!E50)))</f>
        <v/>
      </c>
      <c r="CT56" s="305" t="str">
        <f ca="true">+IF(OFFSET('Sanitation Data'!$E$32,0,10*ROW('Sanitation Data'!E50))="","",OFFSET('Sanitation Data'!$E$32,0,10*ROW('Sanitation Data'!E50)))</f>
        <v/>
      </c>
      <c r="CU56" s="305" t="str">
        <f ca="true">+IF(OFFSET('Sanitation Data'!$F$28,0,10*ROW('Sanitation Data'!F50))="","",OFFSET('Sanitation Data'!$F$28,0,10*ROW('Sanitation Data'!F50)))</f>
        <v/>
      </c>
      <c r="CV56" s="305" t="str">
        <f ca="true">+IF(OFFSET('Sanitation Data'!$F$29,0,10*ROW('Sanitation Data'!F50))="","",OFFSET('Sanitation Data'!$F$29,0,10*ROW('Sanitation Data'!F50)))</f>
        <v/>
      </c>
      <c r="CW56" s="305" t="str">
        <f ca="true">+IF(OFFSET('Sanitation Data'!$F$30,0,10*ROW('Sanitation Data'!F50))="","",OFFSET('Sanitation Data'!$F$30,0,10*ROW('Sanitation Data'!F50)))</f>
        <v/>
      </c>
      <c r="CX56" s="305" t="str">
        <f ca="true">+IF(OFFSET('Sanitation Data'!$F$31,0,10*ROW('Sanitation Data'!F50))="","",OFFSET('Sanitation Data'!$F$31,0,10*ROW('Sanitation Data'!F50)))</f>
        <v/>
      </c>
      <c r="CY56" s="305" t="str">
        <f ca="true">+IF(OFFSET('Sanitation Data'!$F$32,0,10*ROW('Sanitation Data'!F50))="","",OFFSET('Sanitation Data'!$F$32,0,10*ROW('Sanitation Data'!F50)))</f>
        <v/>
      </c>
      <c r="CZ56" s="305" t="str">
        <f ca="true">+IF(OFFSET('Sanitation Data'!$G$28,0,10*ROW('Sanitation Data'!G50))="","",OFFSET('Sanitation Data'!$G$28,0,10*ROW('Sanitation Data'!G50)))</f>
        <v/>
      </c>
      <c r="DA56" s="305" t="str">
        <f ca="true">+IF(OFFSET('Sanitation Data'!$G$29,0,10*ROW('Sanitation Data'!G50))="","",OFFSET('Sanitation Data'!$G$29,0,10*ROW('Sanitation Data'!G50)))</f>
        <v/>
      </c>
      <c r="DB56" s="305" t="str">
        <f ca="true">+IF(OFFSET('Sanitation Data'!$G$30,0,10*ROW('Sanitation Data'!G50))="","",OFFSET('Sanitation Data'!$G$30,0,10*ROW('Sanitation Data'!G50)))</f>
        <v/>
      </c>
      <c r="DC56" s="305" t="str">
        <f ca="true">+IF(OFFSET('Sanitation Data'!$G$31,0,10*ROW('Sanitation Data'!G50))="","",OFFSET('Sanitation Data'!$G$31,0,10*ROW('Sanitation Data'!G50)))</f>
        <v/>
      </c>
      <c r="DD56" s="305" t="str">
        <f ca="true">+IF(OFFSET('Sanitation Data'!$G$32,0,10*ROW('Sanitation Data'!G50))="","",OFFSET('Sanitation Data'!$G$32,0,10*ROW('Sanitation Data'!G50)))</f>
        <v/>
      </c>
      <c r="DE56" s="305" t="str">
        <f ca="true">+IF(OFFSET('Sanitation Data'!$H$28,0,10*ROW('Sanitation Data'!H50))="","",OFFSET('Sanitation Data'!$H$28,0,10*ROW('Sanitation Data'!H50)))</f>
        <v/>
      </c>
      <c r="DF56" s="305" t="str">
        <f ca="true">+IF(OFFSET('Sanitation Data'!$H$29,0,10*ROW('Sanitation Data'!H50))="","",OFFSET('Sanitation Data'!$H$29,0,10*ROW('Sanitation Data'!H50)))</f>
        <v/>
      </c>
      <c r="DG56" s="305" t="str">
        <f ca="true">+IF(OFFSET('Sanitation Data'!$H$30,0,10*ROW('Sanitation Data'!H50))="","",OFFSET('Sanitation Data'!$H$30,0,10*ROW('Sanitation Data'!H50)))</f>
        <v/>
      </c>
      <c r="DH56" s="305" t="str">
        <f ca="true">+IF(OFFSET('Sanitation Data'!$H$31,0,10*ROW('Sanitation Data'!H50))="","",OFFSET('Sanitation Data'!$H$31,0,10*ROW('Sanitation Data'!H50)))</f>
        <v/>
      </c>
      <c r="DI56" s="305" t="str">
        <f ca="true">+IF(OFFSET('Sanitation Data'!$H$32,0,10*ROW('Sanitation Data'!H50))="","",OFFSET('Sanitation Data'!$H$32,0,10*ROW('Sanitation Data'!H50)))</f>
        <v/>
      </c>
      <c r="DJ56" s="305" t="str">
        <f ca="true">+IF(OFFSET('Sanitation Data'!$I$28,0,10*ROW('Sanitation Data'!I50))="","",OFFSET('Sanitation Data'!$I$28,0,10*ROW('Sanitation Data'!I50)))</f>
        <v/>
      </c>
      <c r="DK56" s="305" t="str">
        <f ca="true">+IF(OFFSET('Sanitation Data'!$I$29,0,10*ROW('Sanitation Data'!I50))="","",OFFSET('Sanitation Data'!$I$29,0,10*ROW('Sanitation Data'!I50)))</f>
        <v/>
      </c>
      <c r="DL56" s="305" t="str">
        <f ca="true">+IF(OFFSET('Sanitation Data'!$I$30,0,10*ROW('Sanitation Data'!I50))="","",OFFSET('Sanitation Data'!$I$30,0,10*ROW('Sanitation Data'!I50)))</f>
        <v/>
      </c>
      <c r="DM56" s="305" t="str">
        <f ca="true">+IF(OFFSET('Sanitation Data'!$I$31,0,10*ROW('Sanitation Data'!I50))="","",OFFSET('Sanitation Data'!$I$31,0,10*ROW('Sanitation Data'!I50)))</f>
        <v/>
      </c>
      <c r="DN56" s="305" t="str">
        <f ca="true">+IF(OFFSET('Sanitation Data'!$I$32,0,10*ROW('Sanitation Data'!I50))="","",OFFSET('Sanitation Data'!$I$32,0,10*ROW('Sanitation Data'!I50)))</f>
        <v/>
      </c>
      <c r="DO56" s="305" t="str">
        <f ca="true">+IF(OFFSET('Hygiene Data'!$D$11,0,10*ROW('Hygiene Data'!D50))="","",OFFSET('Hygiene Data'!$D$11,0,10*ROW('Hygiene Data'!D50)))</f>
        <v/>
      </c>
      <c r="DP56" s="305" t="str">
        <f ca="true">+IF(OFFSET('Hygiene Data'!$D$12,0,10*ROW('Hygiene Data'!D50))="","",OFFSET('Hygiene Data'!$D$12,0,10*ROW('Hygiene Data'!D50)))</f>
        <v/>
      </c>
      <c r="DQ56" s="305" t="str">
        <f ca="true">+IF(OFFSET('Hygiene Data'!$D$13,0,10*ROW('Hygiene Data'!D50))="","",OFFSET('Hygiene Data'!$D$13,0,10*ROW('Hygiene Data'!D50)))</f>
        <v/>
      </c>
      <c r="DR56" s="305" t="str">
        <f ca="true">+IF(OFFSET('Hygiene Data'!$E$11,0,10*ROW('Hygiene Data'!E50))="","",OFFSET('Hygiene Data'!$E$11,0,10*ROW('Hygiene Data'!E50)))</f>
        <v/>
      </c>
      <c r="DS56" s="305" t="str">
        <f ca="true">+IF(OFFSET('Hygiene Data'!$E$12,0,10*ROW('Hygiene Data'!E50))="","",OFFSET('Hygiene Data'!$E$12,0,10*ROW('Hygiene Data'!E50)))</f>
        <v/>
      </c>
      <c r="DT56" s="305" t="str">
        <f ca="true">+IF(OFFSET('Hygiene Data'!$E$13,0,10*ROW('Hygiene Data'!E50))="","",OFFSET('Hygiene Data'!$E$13,0,10*ROW('Hygiene Data'!E50)))</f>
        <v/>
      </c>
      <c r="DU56" s="305" t="str">
        <f ca="true">+IF(OFFSET('Hygiene Data'!$F$11,0,10*ROW('Hygiene Data'!F50))="","",OFFSET('Hygiene Data'!$F$11,0,10*ROW('Hygiene Data'!F50)))</f>
        <v/>
      </c>
      <c r="DV56" s="305" t="str">
        <f ca="true">+IF(OFFSET('Hygiene Data'!$F$12,0,10*ROW('Hygiene Data'!F50))="","",OFFSET('Hygiene Data'!$F$12,0,10*ROW('Hygiene Data'!F50)))</f>
        <v/>
      </c>
      <c r="DW56" s="305" t="str">
        <f ca="true">+IF(OFFSET('Hygiene Data'!$F$13,0,10*ROW('Hygiene Data'!F50))="","",OFFSET('Hygiene Data'!$F$13,0,10*ROW('Hygiene Data'!F50)))</f>
        <v/>
      </c>
      <c r="DX56" s="305" t="str">
        <f ca="true">+IF(OFFSET('Hygiene Data'!$G$11,0,10*ROW('Hygiene Data'!G50))="","",OFFSET('Hygiene Data'!$G$11,0,10*ROW('Hygiene Data'!G50)))</f>
        <v/>
      </c>
      <c r="DY56" s="305" t="str">
        <f ca="true">+IF(OFFSET('Hygiene Data'!$G$12,0,10*ROW('Hygiene Data'!G50))="","",OFFSET('Hygiene Data'!$G$12,0,10*ROW('Hygiene Data'!G50)))</f>
        <v/>
      </c>
      <c r="DZ56" s="305" t="str">
        <f ca="true">+IF(OFFSET('Hygiene Data'!$G$13,0,10*ROW('Hygiene Data'!G50))="","",OFFSET('Hygiene Data'!$G$13,0,10*ROW('Hygiene Data'!G50)))</f>
        <v/>
      </c>
      <c r="EA56" s="305" t="str">
        <f ca="true">+IF(OFFSET('Hygiene Data'!$H$11,0,10*ROW('Hygiene Data'!H50))="","",OFFSET('Hygiene Data'!$H$11,0,10*ROW('Hygiene Data'!H50)))</f>
        <v/>
      </c>
      <c r="EB56" s="305" t="str">
        <f ca="true">+IF(OFFSET('Hygiene Data'!$H$12,0,10*ROW('Hygiene Data'!H50))="","",OFFSET('Hygiene Data'!$H$12,0,10*ROW('Hygiene Data'!H50)))</f>
        <v/>
      </c>
      <c r="EC56" s="305" t="str">
        <f ca="true">+IF(OFFSET('Hygiene Data'!$H$13,0,10*ROW('Hygiene Data'!H50))="","",OFFSET('Hygiene Data'!$H$13,0,10*ROW('Hygiene Data'!H50)))</f>
        <v/>
      </c>
      <c r="ED56" s="305" t="str">
        <f ca="true">+IF(OFFSET('Hygiene Data'!$I$11,0,10*ROW('Hygiene Data'!I50))="","",OFFSET('Hygiene Data'!$I$11,0,10*ROW('Hygiene Data'!I50)))</f>
        <v/>
      </c>
      <c r="EE56" s="305" t="str">
        <f ca="true">+IF(OFFSET('Hygiene Data'!$I$12,0,10*ROW('Hygiene Data'!I50))="","",OFFSET('Hygiene Data'!$I$12,0,10*ROW('Hygiene Data'!I50)))</f>
        <v/>
      </c>
      <c r="EF56" s="305"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61" t="str">
        <f t="shared" ca="true" si="0"/>
        <v/>
      </c>
      <c r="D57" s="99"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9"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9"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9"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9"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9"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9"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9"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9"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9"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9"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9"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9"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9"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9"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9"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9"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9"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100"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100"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100"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100"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100"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100"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100"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100"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100"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100"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100"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100"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100"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100"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100"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100"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100"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100"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100"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100"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100"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100"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100"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100"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100"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100"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100"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100"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100"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100"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1"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1"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1"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1"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1"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1"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1"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1"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1"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1"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1"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1"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1"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1"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1"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1"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1"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1"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5"/>
      <c r="BS57" s="305" t="str">
        <f ca="true">+IF(OFFSET('Water Data'!$D$27,0,10*ROW('Water Data'!D51))="","",OFFSET('Water Data'!$D$27,0,10*ROW('Water Data'!D51)))</f>
        <v/>
      </c>
      <c r="BT57" s="305" t="str">
        <f ca="true">+IF(OFFSET('Water Data'!$D$28,0,10*ROW('Water Data'!D51))="","",OFFSET('Water Data'!$D$28,0,10*ROW('Water Data'!D51)))</f>
        <v/>
      </c>
      <c r="BU57" s="305" t="str">
        <f ca="true">+IF(OFFSET('Water Data'!$D$29,0,10*ROW('Water Data'!D51))="","",OFFSET('Water Data'!$D$29,0,10*ROW('Water Data'!D51)))</f>
        <v/>
      </c>
      <c r="BV57" s="305" t="str">
        <f ca="true">+IF(OFFSET('Water Data'!$E$27,0,10*ROW('Water Data'!E51))="","",OFFSET('Water Data'!$E$27,0,10*ROW('Water Data'!E51)))</f>
        <v/>
      </c>
      <c r="BW57" s="305" t="str">
        <f ca="true">+IF(OFFSET('Water Data'!$E$28,0,10*ROW('Water Data'!E51))="","",OFFSET('Water Data'!$E$28,0,10*ROW('Water Data'!E51)))</f>
        <v/>
      </c>
      <c r="BX57" s="305" t="str">
        <f ca="true">+IF(OFFSET('Water Data'!$E$29,0,10*ROW('Water Data'!E51))="","",OFFSET('Water Data'!$E$29,0,10*ROW('Water Data'!E51)))</f>
        <v/>
      </c>
      <c r="BY57" s="305" t="str">
        <f ca="true">+IF(OFFSET('Water Data'!$F$27,0,10*ROW('Water Data'!F51))="","",OFFSET('Water Data'!$F$27,0,10*ROW('Water Data'!F51)))</f>
        <v/>
      </c>
      <c r="BZ57" s="305" t="str">
        <f ca="true">+IF(OFFSET('Water Data'!$F$28,0,10*ROW('Water Data'!F51))="","",OFFSET('Water Data'!$F$28,0,10*ROW('Water Data'!F51)))</f>
        <v/>
      </c>
      <c r="CA57" s="305" t="str">
        <f ca="true">+IF(OFFSET('Water Data'!$F$29,0,10*ROW('Water Data'!F51))="","",OFFSET('Water Data'!$F$29,0,10*ROW('Water Data'!F51)))</f>
        <v/>
      </c>
      <c r="CB57" s="305" t="str">
        <f ca="true">+IF(OFFSET('Water Data'!$G$27,0,10*ROW('Water Data'!G51))="","",OFFSET('Water Data'!$G$27,0,10*ROW('Water Data'!G51)))</f>
        <v/>
      </c>
      <c r="CC57" s="305" t="str">
        <f ca="true">+IF(OFFSET('Water Data'!$G$28,0,10*ROW('Water Data'!G51))="","",OFFSET('Water Data'!$G$28,0,10*ROW('Water Data'!G51)))</f>
        <v/>
      </c>
      <c r="CD57" s="305" t="str">
        <f ca="true">+IF(OFFSET('Water Data'!$G$29,0,10*ROW('Water Data'!G51))="","",OFFSET('Water Data'!$G$29,0,10*ROW('Water Data'!G51)))</f>
        <v/>
      </c>
      <c r="CE57" s="305" t="str">
        <f ca="true">+IF(OFFSET('Water Data'!$H$27,0,10*ROW('Water Data'!H51))="","",OFFSET('Water Data'!$H$27,0,10*ROW('Water Data'!H51)))</f>
        <v/>
      </c>
      <c r="CF57" s="305" t="str">
        <f ca="true">+IF(OFFSET('Water Data'!$H$28,0,10*ROW('Water Data'!H51))="","",OFFSET('Water Data'!$H$28,0,10*ROW('Water Data'!H51)))</f>
        <v/>
      </c>
      <c r="CG57" s="305" t="str">
        <f ca="true">+IF(OFFSET('Water Data'!$H$29,0,10*ROW('Water Data'!H51))="","",OFFSET('Water Data'!$H$29,0,10*ROW('Water Data'!H51)))</f>
        <v/>
      </c>
      <c r="CH57" s="305" t="str">
        <f ca="true">+IF(OFFSET('Water Data'!$I$27,0,10*ROW('Water Data'!I51))="","",OFFSET('Water Data'!$I$27,0,10*ROW('Water Data'!I51)))</f>
        <v/>
      </c>
      <c r="CI57" s="305" t="str">
        <f ca="true">+IF(OFFSET('Water Data'!$I$28,0,10*ROW('Water Data'!I51))="","",OFFSET('Water Data'!$I$28,0,10*ROW('Water Data'!I51)))</f>
        <v/>
      </c>
      <c r="CJ57" s="305" t="str">
        <f ca="true">+IF(OFFSET('Water Data'!$I$29,0,10*ROW('Water Data'!I51))="","",OFFSET('Water Data'!$I$29,0,10*ROW('Water Data'!I51)))</f>
        <v/>
      </c>
      <c r="CK57" s="305" t="str">
        <f ca="true">+IF(OFFSET('Sanitation Data'!$D$28,0,10*ROW('Sanitation Data'!D51))="","",OFFSET('Sanitation Data'!$D$28,0,10*ROW('Sanitation Data'!D51)))</f>
        <v/>
      </c>
      <c r="CL57" s="305" t="str">
        <f ca="true">+IF(OFFSET('Sanitation Data'!$D$29,0,10*ROW('Sanitation Data'!D51))="","",OFFSET('Sanitation Data'!$D$29,0,10*ROW('Sanitation Data'!D51)))</f>
        <v/>
      </c>
      <c r="CM57" s="305" t="str">
        <f ca="true">+IF(OFFSET('Sanitation Data'!$D$30,0,10*ROW('Sanitation Data'!D51))="","",OFFSET('Sanitation Data'!$D$30,0,10*ROW('Sanitation Data'!D51)))</f>
        <v/>
      </c>
      <c r="CN57" s="305" t="str">
        <f ca="true">+IF(OFFSET('Sanitation Data'!$D$31,0,10*ROW('Sanitation Data'!D51))="","",OFFSET('Sanitation Data'!$D$31,0,10*ROW('Sanitation Data'!D51)))</f>
        <v/>
      </c>
      <c r="CO57" s="305" t="str">
        <f ca="true">+IF(OFFSET('Sanitation Data'!$D$32,0,10*ROW('Sanitation Data'!D51))="","",OFFSET('Sanitation Data'!$D$32,0,10*ROW('Sanitation Data'!D51)))</f>
        <v/>
      </c>
      <c r="CP57" s="305" t="str">
        <f ca="true">+IF(OFFSET('Sanitation Data'!$E$28,0,10*ROW('Sanitation Data'!E51))="","",OFFSET('Sanitation Data'!$E$28,0,10*ROW('Sanitation Data'!E51)))</f>
        <v/>
      </c>
      <c r="CQ57" s="305" t="str">
        <f ca="true">+IF(OFFSET('Sanitation Data'!$E$29,0,10*ROW('Sanitation Data'!E51))="","",OFFSET('Sanitation Data'!$E$29,0,10*ROW('Sanitation Data'!E51)))</f>
        <v/>
      </c>
      <c r="CR57" s="305" t="str">
        <f ca="true">+IF(OFFSET('Sanitation Data'!$E$30,0,10*ROW('Sanitation Data'!E51))="","",OFFSET('Sanitation Data'!$E$30,0,10*ROW('Sanitation Data'!E51)))</f>
        <v/>
      </c>
      <c r="CS57" s="305" t="str">
        <f ca="true">+IF(OFFSET('Sanitation Data'!$E$31,0,10*ROW('Sanitation Data'!E51))="","",OFFSET('Sanitation Data'!$E$31,0,10*ROW('Sanitation Data'!E51)))</f>
        <v/>
      </c>
      <c r="CT57" s="305" t="str">
        <f ca="true">+IF(OFFSET('Sanitation Data'!$E$32,0,10*ROW('Sanitation Data'!E51))="","",OFFSET('Sanitation Data'!$E$32,0,10*ROW('Sanitation Data'!E51)))</f>
        <v/>
      </c>
      <c r="CU57" s="305" t="str">
        <f ca="true">+IF(OFFSET('Sanitation Data'!$F$28,0,10*ROW('Sanitation Data'!F51))="","",OFFSET('Sanitation Data'!$F$28,0,10*ROW('Sanitation Data'!F51)))</f>
        <v/>
      </c>
      <c r="CV57" s="305" t="str">
        <f ca="true">+IF(OFFSET('Sanitation Data'!$F$29,0,10*ROW('Sanitation Data'!F51))="","",OFFSET('Sanitation Data'!$F$29,0,10*ROW('Sanitation Data'!F51)))</f>
        <v/>
      </c>
      <c r="CW57" s="305" t="str">
        <f ca="true">+IF(OFFSET('Sanitation Data'!$F$30,0,10*ROW('Sanitation Data'!F51))="","",OFFSET('Sanitation Data'!$F$30,0,10*ROW('Sanitation Data'!F51)))</f>
        <v/>
      </c>
      <c r="CX57" s="305" t="str">
        <f ca="true">+IF(OFFSET('Sanitation Data'!$F$31,0,10*ROW('Sanitation Data'!F51))="","",OFFSET('Sanitation Data'!$F$31,0,10*ROW('Sanitation Data'!F51)))</f>
        <v/>
      </c>
      <c r="CY57" s="305" t="str">
        <f ca="true">+IF(OFFSET('Sanitation Data'!$F$32,0,10*ROW('Sanitation Data'!F51))="","",OFFSET('Sanitation Data'!$F$32,0,10*ROW('Sanitation Data'!F51)))</f>
        <v/>
      </c>
      <c r="CZ57" s="305" t="str">
        <f ca="true">+IF(OFFSET('Sanitation Data'!$G$28,0,10*ROW('Sanitation Data'!G51))="","",OFFSET('Sanitation Data'!$G$28,0,10*ROW('Sanitation Data'!G51)))</f>
        <v/>
      </c>
      <c r="DA57" s="305" t="str">
        <f ca="true">+IF(OFFSET('Sanitation Data'!$G$29,0,10*ROW('Sanitation Data'!G51))="","",OFFSET('Sanitation Data'!$G$29,0,10*ROW('Sanitation Data'!G51)))</f>
        <v/>
      </c>
      <c r="DB57" s="305" t="str">
        <f ca="true">+IF(OFFSET('Sanitation Data'!$G$30,0,10*ROW('Sanitation Data'!G51))="","",OFFSET('Sanitation Data'!$G$30,0,10*ROW('Sanitation Data'!G51)))</f>
        <v/>
      </c>
      <c r="DC57" s="305" t="str">
        <f ca="true">+IF(OFFSET('Sanitation Data'!$G$31,0,10*ROW('Sanitation Data'!G51))="","",OFFSET('Sanitation Data'!$G$31,0,10*ROW('Sanitation Data'!G51)))</f>
        <v/>
      </c>
      <c r="DD57" s="305" t="str">
        <f ca="true">+IF(OFFSET('Sanitation Data'!$G$32,0,10*ROW('Sanitation Data'!G51))="","",OFFSET('Sanitation Data'!$G$32,0,10*ROW('Sanitation Data'!G51)))</f>
        <v/>
      </c>
      <c r="DE57" s="305" t="str">
        <f ca="true">+IF(OFFSET('Sanitation Data'!$H$28,0,10*ROW('Sanitation Data'!H51))="","",OFFSET('Sanitation Data'!$H$28,0,10*ROW('Sanitation Data'!H51)))</f>
        <v/>
      </c>
      <c r="DF57" s="305" t="str">
        <f ca="true">+IF(OFFSET('Sanitation Data'!$H$29,0,10*ROW('Sanitation Data'!H51))="","",OFFSET('Sanitation Data'!$H$29,0,10*ROW('Sanitation Data'!H51)))</f>
        <v/>
      </c>
      <c r="DG57" s="305" t="str">
        <f ca="true">+IF(OFFSET('Sanitation Data'!$H$30,0,10*ROW('Sanitation Data'!H51))="","",OFFSET('Sanitation Data'!$H$30,0,10*ROW('Sanitation Data'!H51)))</f>
        <v/>
      </c>
      <c r="DH57" s="305" t="str">
        <f ca="true">+IF(OFFSET('Sanitation Data'!$H$31,0,10*ROW('Sanitation Data'!H51))="","",OFFSET('Sanitation Data'!$H$31,0,10*ROW('Sanitation Data'!H51)))</f>
        <v/>
      </c>
      <c r="DI57" s="305" t="str">
        <f ca="true">+IF(OFFSET('Sanitation Data'!$H$32,0,10*ROW('Sanitation Data'!H51))="","",OFFSET('Sanitation Data'!$H$32,0,10*ROW('Sanitation Data'!H51)))</f>
        <v/>
      </c>
      <c r="DJ57" s="305" t="str">
        <f ca="true">+IF(OFFSET('Sanitation Data'!$I$28,0,10*ROW('Sanitation Data'!I51))="","",OFFSET('Sanitation Data'!$I$28,0,10*ROW('Sanitation Data'!I51)))</f>
        <v/>
      </c>
      <c r="DK57" s="305" t="str">
        <f ca="true">+IF(OFFSET('Sanitation Data'!$I$29,0,10*ROW('Sanitation Data'!I51))="","",OFFSET('Sanitation Data'!$I$29,0,10*ROW('Sanitation Data'!I51)))</f>
        <v/>
      </c>
      <c r="DL57" s="305" t="str">
        <f ca="true">+IF(OFFSET('Sanitation Data'!$I$30,0,10*ROW('Sanitation Data'!I51))="","",OFFSET('Sanitation Data'!$I$30,0,10*ROW('Sanitation Data'!I51)))</f>
        <v/>
      </c>
      <c r="DM57" s="305" t="str">
        <f ca="true">+IF(OFFSET('Sanitation Data'!$I$31,0,10*ROW('Sanitation Data'!I51))="","",OFFSET('Sanitation Data'!$I$31,0,10*ROW('Sanitation Data'!I51)))</f>
        <v/>
      </c>
      <c r="DN57" s="305" t="str">
        <f ca="true">+IF(OFFSET('Sanitation Data'!$I$32,0,10*ROW('Sanitation Data'!I51))="","",OFFSET('Sanitation Data'!$I$32,0,10*ROW('Sanitation Data'!I51)))</f>
        <v/>
      </c>
      <c r="DO57" s="305" t="str">
        <f ca="true">+IF(OFFSET('Hygiene Data'!$D$11,0,10*ROW('Hygiene Data'!D51))="","",OFFSET('Hygiene Data'!$D$11,0,10*ROW('Hygiene Data'!D51)))</f>
        <v/>
      </c>
      <c r="DP57" s="305" t="str">
        <f ca="true">+IF(OFFSET('Hygiene Data'!$D$12,0,10*ROW('Hygiene Data'!D51))="","",OFFSET('Hygiene Data'!$D$12,0,10*ROW('Hygiene Data'!D51)))</f>
        <v/>
      </c>
      <c r="DQ57" s="305" t="str">
        <f ca="true">+IF(OFFSET('Hygiene Data'!$D$13,0,10*ROW('Hygiene Data'!D51))="","",OFFSET('Hygiene Data'!$D$13,0,10*ROW('Hygiene Data'!D51)))</f>
        <v/>
      </c>
      <c r="DR57" s="305" t="str">
        <f ca="true">+IF(OFFSET('Hygiene Data'!$E$11,0,10*ROW('Hygiene Data'!E51))="","",OFFSET('Hygiene Data'!$E$11,0,10*ROW('Hygiene Data'!E51)))</f>
        <v/>
      </c>
      <c r="DS57" s="305" t="str">
        <f ca="true">+IF(OFFSET('Hygiene Data'!$E$12,0,10*ROW('Hygiene Data'!E51))="","",OFFSET('Hygiene Data'!$E$12,0,10*ROW('Hygiene Data'!E51)))</f>
        <v/>
      </c>
      <c r="DT57" s="305" t="str">
        <f ca="true">+IF(OFFSET('Hygiene Data'!$E$13,0,10*ROW('Hygiene Data'!E51))="","",OFFSET('Hygiene Data'!$E$13,0,10*ROW('Hygiene Data'!E51)))</f>
        <v/>
      </c>
      <c r="DU57" s="305" t="str">
        <f ca="true">+IF(OFFSET('Hygiene Data'!$F$11,0,10*ROW('Hygiene Data'!F51))="","",OFFSET('Hygiene Data'!$F$11,0,10*ROW('Hygiene Data'!F51)))</f>
        <v/>
      </c>
      <c r="DV57" s="305" t="str">
        <f ca="true">+IF(OFFSET('Hygiene Data'!$F$12,0,10*ROW('Hygiene Data'!F51))="","",OFFSET('Hygiene Data'!$F$12,0,10*ROW('Hygiene Data'!F51)))</f>
        <v/>
      </c>
      <c r="DW57" s="305" t="str">
        <f ca="true">+IF(OFFSET('Hygiene Data'!$F$13,0,10*ROW('Hygiene Data'!F51))="","",OFFSET('Hygiene Data'!$F$13,0,10*ROW('Hygiene Data'!F51)))</f>
        <v/>
      </c>
      <c r="DX57" s="305" t="str">
        <f ca="true">+IF(OFFSET('Hygiene Data'!$G$11,0,10*ROW('Hygiene Data'!G51))="","",OFFSET('Hygiene Data'!$G$11,0,10*ROW('Hygiene Data'!G51)))</f>
        <v/>
      </c>
      <c r="DY57" s="305" t="str">
        <f ca="true">+IF(OFFSET('Hygiene Data'!$G$12,0,10*ROW('Hygiene Data'!G51))="","",OFFSET('Hygiene Data'!$G$12,0,10*ROW('Hygiene Data'!G51)))</f>
        <v/>
      </c>
      <c r="DZ57" s="305" t="str">
        <f ca="true">+IF(OFFSET('Hygiene Data'!$G$13,0,10*ROW('Hygiene Data'!G51))="","",OFFSET('Hygiene Data'!$G$13,0,10*ROW('Hygiene Data'!G51)))</f>
        <v/>
      </c>
      <c r="EA57" s="305" t="str">
        <f ca="true">+IF(OFFSET('Hygiene Data'!$H$11,0,10*ROW('Hygiene Data'!H51))="","",OFFSET('Hygiene Data'!$H$11,0,10*ROW('Hygiene Data'!H51)))</f>
        <v/>
      </c>
      <c r="EB57" s="305" t="str">
        <f ca="true">+IF(OFFSET('Hygiene Data'!$H$12,0,10*ROW('Hygiene Data'!H51))="","",OFFSET('Hygiene Data'!$H$12,0,10*ROW('Hygiene Data'!H51)))</f>
        <v/>
      </c>
      <c r="EC57" s="305" t="str">
        <f ca="true">+IF(OFFSET('Hygiene Data'!$H$13,0,10*ROW('Hygiene Data'!H51))="","",OFFSET('Hygiene Data'!$H$13,0,10*ROW('Hygiene Data'!H51)))</f>
        <v/>
      </c>
      <c r="ED57" s="305" t="str">
        <f ca="true">+IF(OFFSET('Hygiene Data'!$I$11,0,10*ROW('Hygiene Data'!I51))="","",OFFSET('Hygiene Data'!$I$11,0,10*ROW('Hygiene Data'!I51)))</f>
        <v/>
      </c>
      <c r="EE57" s="305" t="str">
        <f ca="true">+IF(OFFSET('Hygiene Data'!$I$12,0,10*ROW('Hygiene Data'!I51))="","",OFFSET('Hygiene Data'!$I$12,0,10*ROW('Hygiene Data'!I51)))</f>
        <v/>
      </c>
      <c r="EF57" s="305"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61" t="str">
        <f t="shared" ca="true" si="0"/>
        <v/>
      </c>
      <c r="D58" s="99"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9"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9"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9"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9"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9"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9"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9"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9"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9"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9"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9"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9"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9"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9"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9"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9"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9"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100"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100"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100"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100"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100"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100"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100"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100"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100"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100"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100"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100"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100"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100"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100"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100"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100"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100"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100"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100"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100"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100"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100"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100"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100"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100"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100"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100"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100"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100"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1"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1"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1"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1"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1"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1"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1"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1"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1"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1"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1"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1"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1"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1"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1"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1"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1"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1"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5"/>
      <c r="BS58" s="305" t="str">
        <f ca="true">+IF(OFFSET('Water Data'!$D$27,0,10*ROW('Water Data'!D52))="","",OFFSET('Water Data'!$D$27,0,10*ROW('Water Data'!D52)))</f>
        <v/>
      </c>
      <c r="BT58" s="305" t="str">
        <f ca="true">+IF(OFFSET('Water Data'!$D$28,0,10*ROW('Water Data'!D52))="","",OFFSET('Water Data'!$D$28,0,10*ROW('Water Data'!D52)))</f>
        <v/>
      </c>
      <c r="BU58" s="305" t="str">
        <f ca="true">+IF(OFFSET('Water Data'!$D$29,0,10*ROW('Water Data'!D52))="","",OFFSET('Water Data'!$D$29,0,10*ROW('Water Data'!D52)))</f>
        <v/>
      </c>
      <c r="BV58" s="305" t="str">
        <f ca="true">+IF(OFFSET('Water Data'!$E$27,0,10*ROW('Water Data'!E52))="","",OFFSET('Water Data'!$E$27,0,10*ROW('Water Data'!E52)))</f>
        <v/>
      </c>
      <c r="BW58" s="305" t="str">
        <f ca="true">+IF(OFFSET('Water Data'!$E$28,0,10*ROW('Water Data'!E52))="","",OFFSET('Water Data'!$E$28,0,10*ROW('Water Data'!E52)))</f>
        <v/>
      </c>
      <c r="BX58" s="305" t="str">
        <f ca="true">+IF(OFFSET('Water Data'!$E$29,0,10*ROW('Water Data'!E52))="","",OFFSET('Water Data'!$E$29,0,10*ROW('Water Data'!E52)))</f>
        <v/>
      </c>
      <c r="BY58" s="305" t="str">
        <f ca="true">+IF(OFFSET('Water Data'!$F$27,0,10*ROW('Water Data'!F52))="","",OFFSET('Water Data'!$F$27,0,10*ROW('Water Data'!F52)))</f>
        <v/>
      </c>
      <c r="BZ58" s="305" t="str">
        <f ca="true">+IF(OFFSET('Water Data'!$F$28,0,10*ROW('Water Data'!F52))="","",OFFSET('Water Data'!$F$28,0,10*ROW('Water Data'!F52)))</f>
        <v/>
      </c>
      <c r="CA58" s="305" t="str">
        <f ca="true">+IF(OFFSET('Water Data'!$F$29,0,10*ROW('Water Data'!F52))="","",OFFSET('Water Data'!$F$29,0,10*ROW('Water Data'!F52)))</f>
        <v/>
      </c>
      <c r="CB58" s="305" t="str">
        <f ca="true">+IF(OFFSET('Water Data'!$G$27,0,10*ROW('Water Data'!G52))="","",OFFSET('Water Data'!$G$27,0,10*ROW('Water Data'!G52)))</f>
        <v/>
      </c>
      <c r="CC58" s="305" t="str">
        <f ca="true">+IF(OFFSET('Water Data'!$G$28,0,10*ROW('Water Data'!G52))="","",OFFSET('Water Data'!$G$28,0,10*ROW('Water Data'!G52)))</f>
        <v/>
      </c>
      <c r="CD58" s="305" t="str">
        <f ca="true">+IF(OFFSET('Water Data'!$G$29,0,10*ROW('Water Data'!G52))="","",OFFSET('Water Data'!$G$29,0,10*ROW('Water Data'!G52)))</f>
        <v/>
      </c>
      <c r="CE58" s="305" t="str">
        <f ca="true">+IF(OFFSET('Water Data'!$H$27,0,10*ROW('Water Data'!H52))="","",OFFSET('Water Data'!$H$27,0,10*ROW('Water Data'!H52)))</f>
        <v/>
      </c>
      <c r="CF58" s="305" t="str">
        <f ca="true">+IF(OFFSET('Water Data'!$H$28,0,10*ROW('Water Data'!H52))="","",OFFSET('Water Data'!$H$28,0,10*ROW('Water Data'!H52)))</f>
        <v/>
      </c>
      <c r="CG58" s="305" t="str">
        <f ca="true">+IF(OFFSET('Water Data'!$H$29,0,10*ROW('Water Data'!H52))="","",OFFSET('Water Data'!$H$29,0,10*ROW('Water Data'!H52)))</f>
        <v/>
      </c>
      <c r="CH58" s="305" t="str">
        <f ca="true">+IF(OFFSET('Water Data'!$I$27,0,10*ROW('Water Data'!I52))="","",OFFSET('Water Data'!$I$27,0,10*ROW('Water Data'!I52)))</f>
        <v/>
      </c>
      <c r="CI58" s="305" t="str">
        <f ca="true">+IF(OFFSET('Water Data'!$I$28,0,10*ROW('Water Data'!I52))="","",OFFSET('Water Data'!$I$28,0,10*ROW('Water Data'!I52)))</f>
        <v/>
      </c>
      <c r="CJ58" s="305" t="str">
        <f ca="true">+IF(OFFSET('Water Data'!$I$29,0,10*ROW('Water Data'!I52))="","",OFFSET('Water Data'!$I$29,0,10*ROW('Water Data'!I52)))</f>
        <v/>
      </c>
      <c r="CK58" s="305" t="str">
        <f ca="true">+IF(OFFSET('Sanitation Data'!$D$28,0,10*ROW('Sanitation Data'!D52))="","",OFFSET('Sanitation Data'!$D$28,0,10*ROW('Sanitation Data'!D52)))</f>
        <v/>
      </c>
      <c r="CL58" s="305" t="str">
        <f ca="true">+IF(OFFSET('Sanitation Data'!$D$29,0,10*ROW('Sanitation Data'!D52))="","",OFFSET('Sanitation Data'!$D$29,0,10*ROW('Sanitation Data'!D52)))</f>
        <v/>
      </c>
      <c r="CM58" s="305" t="str">
        <f ca="true">+IF(OFFSET('Sanitation Data'!$D$30,0,10*ROW('Sanitation Data'!D52))="","",OFFSET('Sanitation Data'!$D$30,0,10*ROW('Sanitation Data'!D52)))</f>
        <v/>
      </c>
      <c r="CN58" s="305" t="str">
        <f ca="true">+IF(OFFSET('Sanitation Data'!$D$31,0,10*ROW('Sanitation Data'!D52))="","",OFFSET('Sanitation Data'!$D$31,0,10*ROW('Sanitation Data'!D52)))</f>
        <v/>
      </c>
      <c r="CO58" s="305" t="str">
        <f ca="true">+IF(OFFSET('Sanitation Data'!$D$32,0,10*ROW('Sanitation Data'!D52))="","",OFFSET('Sanitation Data'!$D$32,0,10*ROW('Sanitation Data'!D52)))</f>
        <v/>
      </c>
      <c r="CP58" s="305" t="str">
        <f ca="true">+IF(OFFSET('Sanitation Data'!$E$28,0,10*ROW('Sanitation Data'!E52))="","",OFFSET('Sanitation Data'!$E$28,0,10*ROW('Sanitation Data'!E52)))</f>
        <v/>
      </c>
      <c r="CQ58" s="305" t="str">
        <f ca="true">+IF(OFFSET('Sanitation Data'!$E$29,0,10*ROW('Sanitation Data'!E52))="","",OFFSET('Sanitation Data'!$E$29,0,10*ROW('Sanitation Data'!E52)))</f>
        <v/>
      </c>
      <c r="CR58" s="305" t="str">
        <f ca="true">+IF(OFFSET('Sanitation Data'!$E$30,0,10*ROW('Sanitation Data'!E52))="","",OFFSET('Sanitation Data'!$E$30,0,10*ROW('Sanitation Data'!E52)))</f>
        <v/>
      </c>
      <c r="CS58" s="305" t="str">
        <f ca="true">+IF(OFFSET('Sanitation Data'!$E$31,0,10*ROW('Sanitation Data'!E52))="","",OFFSET('Sanitation Data'!$E$31,0,10*ROW('Sanitation Data'!E52)))</f>
        <v/>
      </c>
      <c r="CT58" s="305" t="str">
        <f ca="true">+IF(OFFSET('Sanitation Data'!$E$32,0,10*ROW('Sanitation Data'!E52))="","",OFFSET('Sanitation Data'!$E$32,0,10*ROW('Sanitation Data'!E52)))</f>
        <v/>
      </c>
      <c r="CU58" s="305" t="str">
        <f ca="true">+IF(OFFSET('Sanitation Data'!$F$28,0,10*ROW('Sanitation Data'!F52))="","",OFFSET('Sanitation Data'!$F$28,0,10*ROW('Sanitation Data'!F52)))</f>
        <v/>
      </c>
      <c r="CV58" s="305" t="str">
        <f ca="true">+IF(OFFSET('Sanitation Data'!$F$29,0,10*ROW('Sanitation Data'!F52))="","",OFFSET('Sanitation Data'!$F$29,0,10*ROW('Sanitation Data'!F52)))</f>
        <v/>
      </c>
      <c r="CW58" s="305" t="str">
        <f ca="true">+IF(OFFSET('Sanitation Data'!$F$30,0,10*ROW('Sanitation Data'!F52))="","",OFFSET('Sanitation Data'!$F$30,0,10*ROW('Sanitation Data'!F52)))</f>
        <v/>
      </c>
      <c r="CX58" s="305" t="str">
        <f ca="true">+IF(OFFSET('Sanitation Data'!$F$31,0,10*ROW('Sanitation Data'!F52))="","",OFFSET('Sanitation Data'!$F$31,0,10*ROW('Sanitation Data'!F52)))</f>
        <v/>
      </c>
      <c r="CY58" s="305" t="str">
        <f ca="true">+IF(OFFSET('Sanitation Data'!$F$32,0,10*ROW('Sanitation Data'!F52))="","",OFFSET('Sanitation Data'!$F$32,0,10*ROW('Sanitation Data'!F52)))</f>
        <v/>
      </c>
      <c r="CZ58" s="305" t="str">
        <f ca="true">+IF(OFFSET('Sanitation Data'!$G$28,0,10*ROW('Sanitation Data'!G52))="","",OFFSET('Sanitation Data'!$G$28,0,10*ROW('Sanitation Data'!G52)))</f>
        <v/>
      </c>
      <c r="DA58" s="305" t="str">
        <f ca="true">+IF(OFFSET('Sanitation Data'!$G$29,0,10*ROW('Sanitation Data'!G52))="","",OFFSET('Sanitation Data'!$G$29,0,10*ROW('Sanitation Data'!G52)))</f>
        <v/>
      </c>
      <c r="DB58" s="305" t="str">
        <f ca="true">+IF(OFFSET('Sanitation Data'!$G$30,0,10*ROW('Sanitation Data'!G52))="","",OFFSET('Sanitation Data'!$G$30,0,10*ROW('Sanitation Data'!G52)))</f>
        <v/>
      </c>
      <c r="DC58" s="305" t="str">
        <f ca="true">+IF(OFFSET('Sanitation Data'!$G$31,0,10*ROW('Sanitation Data'!G52))="","",OFFSET('Sanitation Data'!$G$31,0,10*ROW('Sanitation Data'!G52)))</f>
        <v/>
      </c>
      <c r="DD58" s="305" t="str">
        <f ca="true">+IF(OFFSET('Sanitation Data'!$G$32,0,10*ROW('Sanitation Data'!G52))="","",OFFSET('Sanitation Data'!$G$32,0,10*ROW('Sanitation Data'!G52)))</f>
        <v/>
      </c>
      <c r="DE58" s="305" t="str">
        <f ca="true">+IF(OFFSET('Sanitation Data'!$H$28,0,10*ROW('Sanitation Data'!H52))="","",OFFSET('Sanitation Data'!$H$28,0,10*ROW('Sanitation Data'!H52)))</f>
        <v/>
      </c>
      <c r="DF58" s="305" t="str">
        <f ca="true">+IF(OFFSET('Sanitation Data'!$H$29,0,10*ROW('Sanitation Data'!H52))="","",OFFSET('Sanitation Data'!$H$29,0,10*ROW('Sanitation Data'!H52)))</f>
        <v/>
      </c>
      <c r="DG58" s="305" t="str">
        <f ca="true">+IF(OFFSET('Sanitation Data'!$H$30,0,10*ROW('Sanitation Data'!H52))="","",OFFSET('Sanitation Data'!$H$30,0,10*ROW('Sanitation Data'!H52)))</f>
        <v/>
      </c>
      <c r="DH58" s="305" t="str">
        <f ca="true">+IF(OFFSET('Sanitation Data'!$H$31,0,10*ROW('Sanitation Data'!H52))="","",OFFSET('Sanitation Data'!$H$31,0,10*ROW('Sanitation Data'!H52)))</f>
        <v/>
      </c>
      <c r="DI58" s="305" t="str">
        <f ca="true">+IF(OFFSET('Sanitation Data'!$H$32,0,10*ROW('Sanitation Data'!H52))="","",OFFSET('Sanitation Data'!$H$32,0,10*ROW('Sanitation Data'!H52)))</f>
        <v/>
      </c>
      <c r="DJ58" s="305" t="str">
        <f ca="true">+IF(OFFSET('Sanitation Data'!$I$28,0,10*ROW('Sanitation Data'!I52))="","",OFFSET('Sanitation Data'!$I$28,0,10*ROW('Sanitation Data'!I52)))</f>
        <v/>
      </c>
      <c r="DK58" s="305" t="str">
        <f ca="true">+IF(OFFSET('Sanitation Data'!$I$29,0,10*ROW('Sanitation Data'!I52))="","",OFFSET('Sanitation Data'!$I$29,0,10*ROW('Sanitation Data'!I52)))</f>
        <v/>
      </c>
      <c r="DL58" s="305" t="str">
        <f ca="true">+IF(OFFSET('Sanitation Data'!$I$30,0,10*ROW('Sanitation Data'!I52))="","",OFFSET('Sanitation Data'!$I$30,0,10*ROW('Sanitation Data'!I52)))</f>
        <v/>
      </c>
      <c r="DM58" s="305" t="str">
        <f ca="true">+IF(OFFSET('Sanitation Data'!$I$31,0,10*ROW('Sanitation Data'!I52))="","",OFFSET('Sanitation Data'!$I$31,0,10*ROW('Sanitation Data'!I52)))</f>
        <v/>
      </c>
      <c r="DN58" s="305" t="str">
        <f ca="true">+IF(OFFSET('Sanitation Data'!$I$32,0,10*ROW('Sanitation Data'!I52))="","",OFFSET('Sanitation Data'!$I$32,0,10*ROW('Sanitation Data'!I52)))</f>
        <v/>
      </c>
      <c r="DO58" s="305" t="str">
        <f ca="true">+IF(OFFSET('Hygiene Data'!$D$11,0,10*ROW('Hygiene Data'!D52))="","",OFFSET('Hygiene Data'!$D$11,0,10*ROW('Hygiene Data'!D52)))</f>
        <v/>
      </c>
      <c r="DP58" s="305" t="str">
        <f ca="true">+IF(OFFSET('Hygiene Data'!$D$12,0,10*ROW('Hygiene Data'!D52))="","",OFFSET('Hygiene Data'!$D$12,0,10*ROW('Hygiene Data'!D52)))</f>
        <v/>
      </c>
      <c r="DQ58" s="305" t="str">
        <f ca="true">+IF(OFFSET('Hygiene Data'!$D$13,0,10*ROW('Hygiene Data'!D52))="","",OFFSET('Hygiene Data'!$D$13,0,10*ROW('Hygiene Data'!D52)))</f>
        <v/>
      </c>
      <c r="DR58" s="305" t="str">
        <f ca="true">+IF(OFFSET('Hygiene Data'!$E$11,0,10*ROW('Hygiene Data'!E52))="","",OFFSET('Hygiene Data'!$E$11,0,10*ROW('Hygiene Data'!E52)))</f>
        <v/>
      </c>
      <c r="DS58" s="305" t="str">
        <f ca="true">+IF(OFFSET('Hygiene Data'!$E$12,0,10*ROW('Hygiene Data'!E52))="","",OFFSET('Hygiene Data'!$E$12,0,10*ROW('Hygiene Data'!E52)))</f>
        <v/>
      </c>
      <c r="DT58" s="305" t="str">
        <f ca="true">+IF(OFFSET('Hygiene Data'!$E$13,0,10*ROW('Hygiene Data'!E52))="","",OFFSET('Hygiene Data'!$E$13,0,10*ROW('Hygiene Data'!E52)))</f>
        <v/>
      </c>
      <c r="DU58" s="305" t="str">
        <f ca="true">+IF(OFFSET('Hygiene Data'!$F$11,0,10*ROW('Hygiene Data'!F52))="","",OFFSET('Hygiene Data'!$F$11,0,10*ROW('Hygiene Data'!F52)))</f>
        <v/>
      </c>
      <c r="DV58" s="305" t="str">
        <f ca="true">+IF(OFFSET('Hygiene Data'!$F$12,0,10*ROW('Hygiene Data'!F52))="","",OFFSET('Hygiene Data'!$F$12,0,10*ROW('Hygiene Data'!F52)))</f>
        <v/>
      </c>
      <c r="DW58" s="305" t="str">
        <f ca="true">+IF(OFFSET('Hygiene Data'!$F$13,0,10*ROW('Hygiene Data'!F52))="","",OFFSET('Hygiene Data'!$F$13,0,10*ROW('Hygiene Data'!F52)))</f>
        <v/>
      </c>
      <c r="DX58" s="305" t="str">
        <f ca="true">+IF(OFFSET('Hygiene Data'!$G$11,0,10*ROW('Hygiene Data'!G52))="","",OFFSET('Hygiene Data'!$G$11,0,10*ROW('Hygiene Data'!G52)))</f>
        <v/>
      </c>
      <c r="DY58" s="305" t="str">
        <f ca="true">+IF(OFFSET('Hygiene Data'!$G$12,0,10*ROW('Hygiene Data'!G52))="","",OFFSET('Hygiene Data'!$G$12,0,10*ROW('Hygiene Data'!G52)))</f>
        <v/>
      </c>
      <c r="DZ58" s="305" t="str">
        <f ca="true">+IF(OFFSET('Hygiene Data'!$G$13,0,10*ROW('Hygiene Data'!G52))="","",OFFSET('Hygiene Data'!$G$13,0,10*ROW('Hygiene Data'!G52)))</f>
        <v/>
      </c>
      <c r="EA58" s="305" t="str">
        <f ca="true">+IF(OFFSET('Hygiene Data'!$H$11,0,10*ROW('Hygiene Data'!H52))="","",OFFSET('Hygiene Data'!$H$11,0,10*ROW('Hygiene Data'!H52)))</f>
        <v/>
      </c>
      <c r="EB58" s="305" t="str">
        <f ca="true">+IF(OFFSET('Hygiene Data'!$H$12,0,10*ROW('Hygiene Data'!H52))="","",OFFSET('Hygiene Data'!$H$12,0,10*ROW('Hygiene Data'!H52)))</f>
        <v/>
      </c>
      <c r="EC58" s="305" t="str">
        <f ca="true">+IF(OFFSET('Hygiene Data'!$H$13,0,10*ROW('Hygiene Data'!H52))="","",OFFSET('Hygiene Data'!$H$13,0,10*ROW('Hygiene Data'!H52)))</f>
        <v/>
      </c>
      <c r="ED58" s="305" t="str">
        <f ca="true">+IF(OFFSET('Hygiene Data'!$I$11,0,10*ROW('Hygiene Data'!I52))="","",OFFSET('Hygiene Data'!$I$11,0,10*ROW('Hygiene Data'!I52)))</f>
        <v/>
      </c>
      <c r="EE58" s="305" t="str">
        <f ca="true">+IF(OFFSET('Hygiene Data'!$I$12,0,10*ROW('Hygiene Data'!I52))="","",OFFSET('Hygiene Data'!$I$12,0,10*ROW('Hygiene Data'!I52)))</f>
        <v/>
      </c>
      <c r="EF58" s="305"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61" t="str">
        <f t="shared" ca="true" si="0"/>
        <v/>
      </c>
      <c r="D59" s="99"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9"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9"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9"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9"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9"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9"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9"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9"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9"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9"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9"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9"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9"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9"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9"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9"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9"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100"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100"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100"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100"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100"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100"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100"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100"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100"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100"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100"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100"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100"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100"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100"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100"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100"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100"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100"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100"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100"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100"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100"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100"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100"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100"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100"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100"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100"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100"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1"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1"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1"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1"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1"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1"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1"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1"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1"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1"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1"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1"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1"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1"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1"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1"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1"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1"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5"/>
      <c r="BS59" s="305" t="str">
        <f ca="true">+IF(OFFSET('Water Data'!$D$27,0,10*ROW('Water Data'!D53))="","",OFFSET('Water Data'!$D$27,0,10*ROW('Water Data'!D53)))</f>
        <v/>
      </c>
      <c r="BT59" s="305" t="str">
        <f ca="true">+IF(OFFSET('Water Data'!$D$28,0,10*ROW('Water Data'!D53))="","",OFFSET('Water Data'!$D$28,0,10*ROW('Water Data'!D53)))</f>
        <v/>
      </c>
      <c r="BU59" s="305" t="str">
        <f ca="true">+IF(OFFSET('Water Data'!$D$29,0,10*ROW('Water Data'!D53))="","",OFFSET('Water Data'!$D$29,0,10*ROW('Water Data'!D53)))</f>
        <v/>
      </c>
      <c r="BV59" s="305" t="str">
        <f ca="true">+IF(OFFSET('Water Data'!$E$27,0,10*ROW('Water Data'!E53))="","",OFFSET('Water Data'!$E$27,0,10*ROW('Water Data'!E53)))</f>
        <v/>
      </c>
      <c r="BW59" s="305" t="str">
        <f ca="true">+IF(OFFSET('Water Data'!$E$28,0,10*ROW('Water Data'!E53))="","",OFFSET('Water Data'!$E$28,0,10*ROW('Water Data'!E53)))</f>
        <v/>
      </c>
      <c r="BX59" s="305" t="str">
        <f ca="true">+IF(OFFSET('Water Data'!$E$29,0,10*ROW('Water Data'!E53))="","",OFFSET('Water Data'!$E$29,0,10*ROW('Water Data'!E53)))</f>
        <v/>
      </c>
      <c r="BY59" s="305" t="str">
        <f ca="true">+IF(OFFSET('Water Data'!$F$27,0,10*ROW('Water Data'!F53))="","",OFFSET('Water Data'!$F$27,0,10*ROW('Water Data'!F53)))</f>
        <v/>
      </c>
      <c r="BZ59" s="305" t="str">
        <f ca="true">+IF(OFFSET('Water Data'!$F$28,0,10*ROW('Water Data'!F53))="","",OFFSET('Water Data'!$F$28,0,10*ROW('Water Data'!F53)))</f>
        <v/>
      </c>
      <c r="CA59" s="305" t="str">
        <f ca="true">+IF(OFFSET('Water Data'!$F$29,0,10*ROW('Water Data'!F53))="","",OFFSET('Water Data'!$F$29,0,10*ROW('Water Data'!F53)))</f>
        <v/>
      </c>
      <c r="CB59" s="305" t="str">
        <f ca="true">+IF(OFFSET('Water Data'!$G$27,0,10*ROW('Water Data'!G53))="","",OFFSET('Water Data'!$G$27,0,10*ROW('Water Data'!G53)))</f>
        <v/>
      </c>
      <c r="CC59" s="305" t="str">
        <f ca="true">+IF(OFFSET('Water Data'!$G$28,0,10*ROW('Water Data'!G53))="","",OFFSET('Water Data'!$G$28,0,10*ROW('Water Data'!G53)))</f>
        <v/>
      </c>
      <c r="CD59" s="305" t="str">
        <f ca="true">+IF(OFFSET('Water Data'!$G$29,0,10*ROW('Water Data'!G53))="","",OFFSET('Water Data'!$G$29,0,10*ROW('Water Data'!G53)))</f>
        <v/>
      </c>
      <c r="CE59" s="305" t="str">
        <f ca="true">+IF(OFFSET('Water Data'!$H$27,0,10*ROW('Water Data'!H53))="","",OFFSET('Water Data'!$H$27,0,10*ROW('Water Data'!H53)))</f>
        <v/>
      </c>
      <c r="CF59" s="305" t="str">
        <f ca="true">+IF(OFFSET('Water Data'!$H$28,0,10*ROW('Water Data'!H53))="","",OFFSET('Water Data'!$H$28,0,10*ROW('Water Data'!H53)))</f>
        <v/>
      </c>
      <c r="CG59" s="305" t="str">
        <f ca="true">+IF(OFFSET('Water Data'!$H$29,0,10*ROW('Water Data'!H53))="","",OFFSET('Water Data'!$H$29,0,10*ROW('Water Data'!H53)))</f>
        <v/>
      </c>
      <c r="CH59" s="305" t="str">
        <f ca="true">+IF(OFFSET('Water Data'!$I$27,0,10*ROW('Water Data'!I53))="","",OFFSET('Water Data'!$I$27,0,10*ROW('Water Data'!I53)))</f>
        <v/>
      </c>
      <c r="CI59" s="305" t="str">
        <f ca="true">+IF(OFFSET('Water Data'!$I$28,0,10*ROW('Water Data'!I53))="","",OFFSET('Water Data'!$I$28,0,10*ROW('Water Data'!I53)))</f>
        <v/>
      </c>
      <c r="CJ59" s="305" t="str">
        <f ca="true">+IF(OFFSET('Water Data'!$I$29,0,10*ROW('Water Data'!I53))="","",OFFSET('Water Data'!$I$29,0,10*ROW('Water Data'!I53)))</f>
        <v/>
      </c>
      <c r="CK59" s="305" t="str">
        <f ca="true">+IF(OFFSET('Sanitation Data'!$D$28,0,10*ROW('Sanitation Data'!D53))="","",OFFSET('Sanitation Data'!$D$28,0,10*ROW('Sanitation Data'!D53)))</f>
        <v/>
      </c>
      <c r="CL59" s="305" t="str">
        <f ca="true">+IF(OFFSET('Sanitation Data'!$D$29,0,10*ROW('Sanitation Data'!D53))="","",OFFSET('Sanitation Data'!$D$29,0,10*ROW('Sanitation Data'!D53)))</f>
        <v/>
      </c>
      <c r="CM59" s="305" t="str">
        <f ca="true">+IF(OFFSET('Sanitation Data'!$D$30,0,10*ROW('Sanitation Data'!D53))="","",OFFSET('Sanitation Data'!$D$30,0,10*ROW('Sanitation Data'!D53)))</f>
        <v/>
      </c>
      <c r="CN59" s="305" t="str">
        <f ca="true">+IF(OFFSET('Sanitation Data'!$D$31,0,10*ROW('Sanitation Data'!D53))="","",OFFSET('Sanitation Data'!$D$31,0,10*ROW('Sanitation Data'!D53)))</f>
        <v/>
      </c>
      <c r="CO59" s="305" t="str">
        <f ca="true">+IF(OFFSET('Sanitation Data'!$D$32,0,10*ROW('Sanitation Data'!D53))="","",OFFSET('Sanitation Data'!$D$32,0,10*ROW('Sanitation Data'!D53)))</f>
        <v/>
      </c>
      <c r="CP59" s="305" t="str">
        <f ca="true">+IF(OFFSET('Sanitation Data'!$E$28,0,10*ROW('Sanitation Data'!E53))="","",OFFSET('Sanitation Data'!$E$28,0,10*ROW('Sanitation Data'!E53)))</f>
        <v/>
      </c>
      <c r="CQ59" s="305" t="str">
        <f ca="true">+IF(OFFSET('Sanitation Data'!$E$29,0,10*ROW('Sanitation Data'!E53))="","",OFFSET('Sanitation Data'!$E$29,0,10*ROW('Sanitation Data'!E53)))</f>
        <v/>
      </c>
      <c r="CR59" s="305" t="str">
        <f ca="true">+IF(OFFSET('Sanitation Data'!$E$30,0,10*ROW('Sanitation Data'!E53))="","",OFFSET('Sanitation Data'!$E$30,0,10*ROW('Sanitation Data'!E53)))</f>
        <v/>
      </c>
      <c r="CS59" s="305" t="str">
        <f ca="true">+IF(OFFSET('Sanitation Data'!$E$31,0,10*ROW('Sanitation Data'!E53))="","",OFFSET('Sanitation Data'!$E$31,0,10*ROW('Sanitation Data'!E53)))</f>
        <v/>
      </c>
      <c r="CT59" s="305" t="str">
        <f ca="true">+IF(OFFSET('Sanitation Data'!$E$32,0,10*ROW('Sanitation Data'!E53))="","",OFFSET('Sanitation Data'!$E$32,0,10*ROW('Sanitation Data'!E53)))</f>
        <v/>
      </c>
      <c r="CU59" s="305" t="str">
        <f ca="true">+IF(OFFSET('Sanitation Data'!$F$28,0,10*ROW('Sanitation Data'!F53))="","",OFFSET('Sanitation Data'!$F$28,0,10*ROW('Sanitation Data'!F53)))</f>
        <v/>
      </c>
      <c r="CV59" s="305" t="str">
        <f ca="true">+IF(OFFSET('Sanitation Data'!$F$29,0,10*ROW('Sanitation Data'!F53))="","",OFFSET('Sanitation Data'!$F$29,0,10*ROW('Sanitation Data'!F53)))</f>
        <v/>
      </c>
      <c r="CW59" s="305" t="str">
        <f ca="true">+IF(OFFSET('Sanitation Data'!$F$30,0,10*ROW('Sanitation Data'!F53))="","",OFFSET('Sanitation Data'!$F$30,0,10*ROW('Sanitation Data'!F53)))</f>
        <v/>
      </c>
      <c r="CX59" s="305" t="str">
        <f ca="true">+IF(OFFSET('Sanitation Data'!$F$31,0,10*ROW('Sanitation Data'!F53))="","",OFFSET('Sanitation Data'!$F$31,0,10*ROW('Sanitation Data'!F53)))</f>
        <v/>
      </c>
      <c r="CY59" s="305" t="str">
        <f ca="true">+IF(OFFSET('Sanitation Data'!$F$32,0,10*ROW('Sanitation Data'!F53))="","",OFFSET('Sanitation Data'!$F$32,0,10*ROW('Sanitation Data'!F53)))</f>
        <v/>
      </c>
      <c r="CZ59" s="305" t="str">
        <f ca="true">+IF(OFFSET('Sanitation Data'!$G$28,0,10*ROW('Sanitation Data'!G53))="","",OFFSET('Sanitation Data'!$G$28,0,10*ROW('Sanitation Data'!G53)))</f>
        <v/>
      </c>
      <c r="DA59" s="305" t="str">
        <f ca="true">+IF(OFFSET('Sanitation Data'!$G$29,0,10*ROW('Sanitation Data'!G53))="","",OFFSET('Sanitation Data'!$G$29,0,10*ROW('Sanitation Data'!G53)))</f>
        <v/>
      </c>
      <c r="DB59" s="305" t="str">
        <f ca="true">+IF(OFFSET('Sanitation Data'!$G$30,0,10*ROW('Sanitation Data'!G53))="","",OFFSET('Sanitation Data'!$G$30,0,10*ROW('Sanitation Data'!G53)))</f>
        <v/>
      </c>
      <c r="DC59" s="305" t="str">
        <f ca="true">+IF(OFFSET('Sanitation Data'!$G$31,0,10*ROW('Sanitation Data'!G53))="","",OFFSET('Sanitation Data'!$G$31,0,10*ROW('Sanitation Data'!G53)))</f>
        <v/>
      </c>
      <c r="DD59" s="305" t="str">
        <f ca="true">+IF(OFFSET('Sanitation Data'!$G$32,0,10*ROW('Sanitation Data'!G53))="","",OFFSET('Sanitation Data'!$G$32,0,10*ROW('Sanitation Data'!G53)))</f>
        <v/>
      </c>
      <c r="DE59" s="305" t="str">
        <f ca="true">+IF(OFFSET('Sanitation Data'!$H$28,0,10*ROW('Sanitation Data'!H53))="","",OFFSET('Sanitation Data'!$H$28,0,10*ROW('Sanitation Data'!H53)))</f>
        <v/>
      </c>
      <c r="DF59" s="305" t="str">
        <f ca="true">+IF(OFFSET('Sanitation Data'!$H$29,0,10*ROW('Sanitation Data'!H53))="","",OFFSET('Sanitation Data'!$H$29,0,10*ROW('Sanitation Data'!H53)))</f>
        <v/>
      </c>
      <c r="DG59" s="305" t="str">
        <f ca="true">+IF(OFFSET('Sanitation Data'!$H$30,0,10*ROW('Sanitation Data'!H53))="","",OFFSET('Sanitation Data'!$H$30,0,10*ROW('Sanitation Data'!H53)))</f>
        <v/>
      </c>
      <c r="DH59" s="305" t="str">
        <f ca="true">+IF(OFFSET('Sanitation Data'!$H$31,0,10*ROW('Sanitation Data'!H53))="","",OFFSET('Sanitation Data'!$H$31,0,10*ROW('Sanitation Data'!H53)))</f>
        <v/>
      </c>
      <c r="DI59" s="305" t="str">
        <f ca="true">+IF(OFFSET('Sanitation Data'!$H$32,0,10*ROW('Sanitation Data'!H53))="","",OFFSET('Sanitation Data'!$H$32,0,10*ROW('Sanitation Data'!H53)))</f>
        <v/>
      </c>
      <c r="DJ59" s="305" t="str">
        <f ca="true">+IF(OFFSET('Sanitation Data'!$I$28,0,10*ROW('Sanitation Data'!I53))="","",OFFSET('Sanitation Data'!$I$28,0,10*ROW('Sanitation Data'!I53)))</f>
        <v/>
      </c>
      <c r="DK59" s="305" t="str">
        <f ca="true">+IF(OFFSET('Sanitation Data'!$I$29,0,10*ROW('Sanitation Data'!I53))="","",OFFSET('Sanitation Data'!$I$29,0,10*ROW('Sanitation Data'!I53)))</f>
        <v/>
      </c>
      <c r="DL59" s="305" t="str">
        <f ca="true">+IF(OFFSET('Sanitation Data'!$I$30,0,10*ROW('Sanitation Data'!I53))="","",OFFSET('Sanitation Data'!$I$30,0,10*ROW('Sanitation Data'!I53)))</f>
        <v/>
      </c>
      <c r="DM59" s="305" t="str">
        <f ca="true">+IF(OFFSET('Sanitation Data'!$I$31,0,10*ROW('Sanitation Data'!I53))="","",OFFSET('Sanitation Data'!$I$31,0,10*ROW('Sanitation Data'!I53)))</f>
        <v/>
      </c>
      <c r="DN59" s="305" t="str">
        <f ca="true">+IF(OFFSET('Sanitation Data'!$I$32,0,10*ROW('Sanitation Data'!I53))="","",OFFSET('Sanitation Data'!$I$32,0,10*ROW('Sanitation Data'!I53)))</f>
        <v/>
      </c>
      <c r="DO59" s="305" t="str">
        <f ca="true">+IF(OFFSET('Hygiene Data'!$D$11,0,10*ROW('Hygiene Data'!D53))="","",OFFSET('Hygiene Data'!$D$11,0,10*ROW('Hygiene Data'!D53)))</f>
        <v/>
      </c>
      <c r="DP59" s="305" t="str">
        <f ca="true">+IF(OFFSET('Hygiene Data'!$D$12,0,10*ROW('Hygiene Data'!D53))="","",OFFSET('Hygiene Data'!$D$12,0,10*ROW('Hygiene Data'!D53)))</f>
        <v/>
      </c>
      <c r="DQ59" s="305" t="str">
        <f ca="true">+IF(OFFSET('Hygiene Data'!$D$13,0,10*ROW('Hygiene Data'!D53))="","",OFFSET('Hygiene Data'!$D$13,0,10*ROW('Hygiene Data'!D53)))</f>
        <v/>
      </c>
      <c r="DR59" s="305" t="str">
        <f ca="true">+IF(OFFSET('Hygiene Data'!$E$11,0,10*ROW('Hygiene Data'!E53))="","",OFFSET('Hygiene Data'!$E$11,0,10*ROW('Hygiene Data'!E53)))</f>
        <v/>
      </c>
      <c r="DS59" s="305" t="str">
        <f ca="true">+IF(OFFSET('Hygiene Data'!$E$12,0,10*ROW('Hygiene Data'!E53))="","",OFFSET('Hygiene Data'!$E$12,0,10*ROW('Hygiene Data'!E53)))</f>
        <v/>
      </c>
      <c r="DT59" s="305" t="str">
        <f ca="true">+IF(OFFSET('Hygiene Data'!$E$13,0,10*ROW('Hygiene Data'!E53))="","",OFFSET('Hygiene Data'!$E$13,0,10*ROW('Hygiene Data'!E53)))</f>
        <v/>
      </c>
      <c r="DU59" s="305" t="str">
        <f ca="true">+IF(OFFSET('Hygiene Data'!$F$11,0,10*ROW('Hygiene Data'!F53))="","",OFFSET('Hygiene Data'!$F$11,0,10*ROW('Hygiene Data'!F53)))</f>
        <v/>
      </c>
      <c r="DV59" s="305" t="str">
        <f ca="true">+IF(OFFSET('Hygiene Data'!$F$12,0,10*ROW('Hygiene Data'!F53))="","",OFFSET('Hygiene Data'!$F$12,0,10*ROW('Hygiene Data'!F53)))</f>
        <v/>
      </c>
      <c r="DW59" s="305" t="str">
        <f ca="true">+IF(OFFSET('Hygiene Data'!$F$13,0,10*ROW('Hygiene Data'!F53))="","",OFFSET('Hygiene Data'!$F$13,0,10*ROW('Hygiene Data'!F53)))</f>
        <v/>
      </c>
      <c r="DX59" s="305" t="str">
        <f ca="true">+IF(OFFSET('Hygiene Data'!$G$11,0,10*ROW('Hygiene Data'!G53))="","",OFFSET('Hygiene Data'!$G$11,0,10*ROW('Hygiene Data'!G53)))</f>
        <v/>
      </c>
      <c r="DY59" s="305" t="str">
        <f ca="true">+IF(OFFSET('Hygiene Data'!$G$12,0,10*ROW('Hygiene Data'!G53))="","",OFFSET('Hygiene Data'!$G$12,0,10*ROW('Hygiene Data'!G53)))</f>
        <v/>
      </c>
      <c r="DZ59" s="305" t="str">
        <f ca="true">+IF(OFFSET('Hygiene Data'!$G$13,0,10*ROW('Hygiene Data'!G53))="","",OFFSET('Hygiene Data'!$G$13,0,10*ROW('Hygiene Data'!G53)))</f>
        <v/>
      </c>
      <c r="EA59" s="305" t="str">
        <f ca="true">+IF(OFFSET('Hygiene Data'!$H$11,0,10*ROW('Hygiene Data'!H53))="","",OFFSET('Hygiene Data'!$H$11,0,10*ROW('Hygiene Data'!H53)))</f>
        <v/>
      </c>
      <c r="EB59" s="305" t="str">
        <f ca="true">+IF(OFFSET('Hygiene Data'!$H$12,0,10*ROW('Hygiene Data'!H53))="","",OFFSET('Hygiene Data'!$H$12,0,10*ROW('Hygiene Data'!H53)))</f>
        <v/>
      </c>
      <c r="EC59" s="305" t="str">
        <f ca="true">+IF(OFFSET('Hygiene Data'!$H$13,0,10*ROW('Hygiene Data'!H53))="","",OFFSET('Hygiene Data'!$H$13,0,10*ROW('Hygiene Data'!H53)))</f>
        <v/>
      </c>
      <c r="ED59" s="305" t="str">
        <f ca="true">+IF(OFFSET('Hygiene Data'!$I$11,0,10*ROW('Hygiene Data'!I53))="","",OFFSET('Hygiene Data'!$I$11,0,10*ROW('Hygiene Data'!I53)))</f>
        <v/>
      </c>
      <c r="EE59" s="305" t="str">
        <f ca="true">+IF(OFFSET('Hygiene Data'!$I$12,0,10*ROW('Hygiene Data'!I53))="","",OFFSET('Hygiene Data'!$I$12,0,10*ROW('Hygiene Data'!I53)))</f>
        <v/>
      </c>
      <c r="EF59" s="305"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61" t="str">
        <f t="shared" ca="true" si="0"/>
        <v/>
      </c>
      <c r="D60" s="99"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9"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9"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9"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9"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9"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9"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9"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9"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9"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9"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9"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9"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9"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9"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9"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9"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9"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100"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100"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100"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100"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100"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100"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100"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100"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100"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100"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100"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100"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100"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100"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100"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100"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100"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100"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100"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100"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100"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100"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100"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100"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100"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100"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100"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100"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100"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100"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1"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1"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1"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1"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1"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1"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1"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1"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1"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1"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1"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1"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1"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1"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1"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1"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1"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1"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5"/>
      <c r="BS60" s="305" t="str">
        <f ca="true">+IF(OFFSET('Water Data'!$D$27,0,10*ROW('Water Data'!D54))="","",OFFSET('Water Data'!$D$27,0,10*ROW('Water Data'!D54)))</f>
        <v/>
      </c>
      <c r="BT60" s="305" t="str">
        <f ca="true">+IF(OFFSET('Water Data'!$D$28,0,10*ROW('Water Data'!D54))="","",OFFSET('Water Data'!$D$28,0,10*ROW('Water Data'!D54)))</f>
        <v/>
      </c>
      <c r="BU60" s="305" t="str">
        <f ca="true">+IF(OFFSET('Water Data'!$D$29,0,10*ROW('Water Data'!D54))="","",OFFSET('Water Data'!$D$29,0,10*ROW('Water Data'!D54)))</f>
        <v/>
      </c>
      <c r="BV60" s="305" t="str">
        <f ca="true">+IF(OFFSET('Water Data'!$E$27,0,10*ROW('Water Data'!E54))="","",OFFSET('Water Data'!$E$27,0,10*ROW('Water Data'!E54)))</f>
        <v/>
      </c>
      <c r="BW60" s="305" t="str">
        <f ca="true">+IF(OFFSET('Water Data'!$E$28,0,10*ROW('Water Data'!E54))="","",OFFSET('Water Data'!$E$28,0,10*ROW('Water Data'!E54)))</f>
        <v/>
      </c>
      <c r="BX60" s="305" t="str">
        <f ca="true">+IF(OFFSET('Water Data'!$E$29,0,10*ROW('Water Data'!E54))="","",OFFSET('Water Data'!$E$29,0,10*ROW('Water Data'!E54)))</f>
        <v/>
      </c>
      <c r="BY60" s="305" t="str">
        <f ca="true">+IF(OFFSET('Water Data'!$F$27,0,10*ROW('Water Data'!F54))="","",OFFSET('Water Data'!$F$27,0,10*ROW('Water Data'!F54)))</f>
        <v/>
      </c>
      <c r="BZ60" s="305" t="str">
        <f ca="true">+IF(OFFSET('Water Data'!$F$28,0,10*ROW('Water Data'!F54))="","",OFFSET('Water Data'!$F$28,0,10*ROW('Water Data'!F54)))</f>
        <v/>
      </c>
      <c r="CA60" s="305" t="str">
        <f ca="true">+IF(OFFSET('Water Data'!$F$29,0,10*ROW('Water Data'!F54))="","",OFFSET('Water Data'!$F$29,0,10*ROW('Water Data'!F54)))</f>
        <v/>
      </c>
      <c r="CB60" s="305" t="str">
        <f ca="true">+IF(OFFSET('Water Data'!$G$27,0,10*ROW('Water Data'!G54))="","",OFFSET('Water Data'!$G$27,0,10*ROW('Water Data'!G54)))</f>
        <v/>
      </c>
      <c r="CC60" s="305" t="str">
        <f ca="true">+IF(OFFSET('Water Data'!$G$28,0,10*ROW('Water Data'!G54))="","",OFFSET('Water Data'!$G$28,0,10*ROW('Water Data'!G54)))</f>
        <v/>
      </c>
      <c r="CD60" s="305" t="str">
        <f ca="true">+IF(OFFSET('Water Data'!$G$29,0,10*ROW('Water Data'!G54))="","",OFFSET('Water Data'!$G$29,0,10*ROW('Water Data'!G54)))</f>
        <v/>
      </c>
      <c r="CE60" s="305" t="str">
        <f ca="true">+IF(OFFSET('Water Data'!$H$27,0,10*ROW('Water Data'!H54))="","",OFFSET('Water Data'!$H$27,0,10*ROW('Water Data'!H54)))</f>
        <v/>
      </c>
      <c r="CF60" s="305" t="str">
        <f ca="true">+IF(OFFSET('Water Data'!$H$28,0,10*ROW('Water Data'!H54))="","",OFFSET('Water Data'!$H$28,0,10*ROW('Water Data'!H54)))</f>
        <v/>
      </c>
      <c r="CG60" s="305" t="str">
        <f ca="true">+IF(OFFSET('Water Data'!$H$29,0,10*ROW('Water Data'!H54))="","",OFFSET('Water Data'!$H$29,0,10*ROW('Water Data'!H54)))</f>
        <v/>
      </c>
      <c r="CH60" s="305" t="str">
        <f ca="true">+IF(OFFSET('Water Data'!$I$27,0,10*ROW('Water Data'!I54))="","",OFFSET('Water Data'!$I$27,0,10*ROW('Water Data'!I54)))</f>
        <v/>
      </c>
      <c r="CI60" s="305" t="str">
        <f ca="true">+IF(OFFSET('Water Data'!$I$28,0,10*ROW('Water Data'!I54))="","",OFFSET('Water Data'!$I$28,0,10*ROW('Water Data'!I54)))</f>
        <v/>
      </c>
      <c r="CJ60" s="305" t="str">
        <f ca="true">+IF(OFFSET('Water Data'!$I$29,0,10*ROW('Water Data'!I54))="","",OFFSET('Water Data'!$I$29,0,10*ROW('Water Data'!I54)))</f>
        <v/>
      </c>
      <c r="CK60" s="305" t="str">
        <f ca="true">+IF(OFFSET('Sanitation Data'!$D$28,0,10*ROW('Sanitation Data'!D54))="","",OFFSET('Sanitation Data'!$D$28,0,10*ROW('Sanitation Data'!D54)))</f>
        <v/>
      </c>
      <c r="CL60" s="305" t="str">
        <f ca="true">+IF(OFFSET('Sanitation Data'!$D$29,0,10*ROW('Sanitation Data'!D54))="","",OFFSET('Sanitation Data'!$D$29,0,10*ROW('Sanitation Data'!D54)))</f>
        <v/>
      </c>
      <c r="CM60" s="305" t="str">
        <f ca="true">+IF(OFFSET('Sanitation Data'!$D$30,0,10*ROW('Sanitation Data'!D54))="","",OFFSET('Sanitation Data'!$D$30,0,10*ROW('Sanitation Data'!D54)))</f>
        <v/>
      </c>
      <c r="CN60" s="305" t="str">
        <f ca="true">+IF(OFFSET('Sanitation Data'!$D$31,0,10*ROW('Sanitation Data'!D54))="","",OFFSET('Sanitation Data'!$D$31,0,10*ROW('Sanitation Data'!D54)))</f>
        <v/>
      </c>
      <c r="CO60" s="305" t="str">
        <f ca="true">+IF(OFFSET('Sanitation Data'!$D$32,0,10*ROW('Sanitation Data'!D54))="","",OFFSET('Sanitation Data'!$D$32,0,10*ROW('Sanitation Data'!D54)))</f>
        <v/>
      </c>
      <c r="CP60" s="305" t="str">
        <f ca="true">+IF(OFFSET('Sanitation Data'!$E$28,0,10*ROW('Sanitation Data'!E54))="","",OFFSET('Sanitation Data'!$E$28,0,10*ROW('Sanitation Data'!E54)))</f>
        <v/>
      </c>
      <c r="CQ60" s="305" t="str">
        <f ca="true">+IF(OFFSET('Sanitation Data'!$E$29,0,10*ROW('Sanitation Data'!E54))="","",OFFSET('Sanitation Data'!$E$29,0,10*ROW('Sanitation Data'!E54)))</f>
        <v/>
      </c>
      <c r="CR60" s="305" t="str">
        <f ca="true">+IF(OFFSET('Sanitation Data'!$E$30,0,10*ROW('Sanitation Data'!E54))="","",OFFSET('Sanitation Data'!$E$30,0,10*ROW('Sanitation Data'!E54)))</f>
        <v/>
      </c>
      <c r="CS60" s="305" t="str">
        <f ca="true">+IF(OFFSET('Sanitation Data'!$E$31,0,10*ROW('Sanitation Data'!E54))="","",OFFSET('Sanitation Data'!$E$31,0,10*ROW('Sanitation Data'!E54)))</f>
        <v/>
      </c>
      <c r="CT60" s="305" t="str">
        <f ca="true">+IF(OFFSET('Sanitation Data'!$E$32,0,10*ROW('Sanitation Data'!E54))="","",OFFSET('Sanitation Data'!$E$32,0,10*ROW('Sanitation Data'!E54)))</f>
        <v/>
      </c>
      <c r="CU60" s="305" t="str">
        <f ca="true">+IF(OFFSET('Sanitation Data'!$F$28,0,10*ROW('Sanitation Data'!F54))="","",OFFSET('Sanitation Data'!$F$28,0,10*ROW('Sanitation Data'!F54)))</f>
        <v/>
      </c>
      <c r="CV60" s="305" t="str">
        <f ca="true">+IF(OFFSET('Sanitation Data'!$F$29,0,10*ROW('Sanitation Data'!F54))="","",OFFSET('Sanitation Data'!$F$29,0,10*ROW('Sanitation Data'!F54)))</f>
        <v/>
      </c>
      <c r="CW60" s="305" t="str">
        <f ca="true">+IF(OFFSET('Sanitation Data'!$F$30,0,10*ROW('Sanitation Data'!F54))="","",OFFSET('Sanitation Data'!$F$30,0,10*ROW('Sanitation Data'!F54)))</f>
        <v/>
      </c>
      <c r="CX60" s="305" t="str">
        <f ca="true">+IF(OFFSET('Sanitation Data'!$F$31,0,10*ROW('Sanitation Data'!F54))="","",OFFSET('Sanitation Data'!$F$31,0,10*ROW('Sanitation Data'!F54)))</f>
        <v/>
      </c>
      <c r="CY60" s="305" t="str">
        <f ca="true">+IF(OFFSET('Sanitation Data'!$F$32,0,10*ROW('Sanitation Data'!F54))="","",OFFSET('Sanitation Data'!$F$32,0,10*ROW('Sanitation Data'!F54)))</f>
        <v/>
      </c>
      <c r="CZ60" s="305" t="str">
        <f ca="true">+IF(OFFSET('Sanitation Data'!$G$28,0,10*ROW('Sanitation Data'!G54))="","",OFFSET('Sanitation Data'!$G$28,0,10*ROW('Sanitation Data'!G54)))</f>
        <v/>
      </c>
      <c r="DA60" s="305" t="str">
        <f ca="true">+IF(OFFSET('Sanitation Data'!$G$29,0,10*ROW('Sanitation Data'!G54))="","",OFFSET('Sanitation Data'!$G$29,0,10*ROW('Sanitation Data'!G54)))</f>
        <v/>
      </c>
      <c r="DB60" s="305" t="str">
        <f ca="true">+IF(OFFSET('Sanitation Data'!$G$30,0,10*ROW('Sanitation Data'!G54))="","",OFFSET('Sanitation Data'!$G$30,0,10*ROW('Sanitation Data'!G54)))</f>
        <v/>
      </c>
      <c r="DC60" s="305" t="str">
        <f ca="true">+IF(OFFSET('Sanitation Data'!$G$31,0,10*ROW('Sanitation Data'!G54))="","",OFFSET('Sanitation Data'!$G$31,0,10*ROW('Sanitation Data'!G54)))</f>
        <v/>
      </c>
      <c r="DD60" s="305" t="str">
        <f ca="true">+IF(OFFSET('Sanitation Data'!$G$32,0,10*ROW('Sanitation Data'!G54))="","",OFFSET('Sanitation Data'!$G$32,0,10*ROW('Sanitation Data'!G54)))</f>
        <v/>
      </c>
      <c r="DE60" s="305" t="str">
        <f ca="true">+IF(OFFSET('Sanitation Data'!$H$28,0,10*ROW('Sanitation Data'!H54))="","",OFFSET('Sanitation Data'!$H$28,0,10*ROW('Sanitation Data'!H54)))</f>
        <v/>
      </c>
      <c r="DF60" s="305" t="str">
        <f ca="true">+IF(OFFSET('Sanitation Data'!$H$29,0,10*ROW('Sanitation Data'!H54))="","",OFFSET('Sanitation Data'!$H$29,0,10*ROW('Sanitation Data'!H54)))</f>
        <v/>
      </c>
      <c r="DG60" s="305" t="str">
        <f ca="true">+IF(OFFSET('Sanitation Data'!$H$30,0,10*ROW('Sanitation Data'!H54))="","",OFFSET('Sanitation Data'!$H$30,0,10*ROW('Sanitation Data'!H54)))</f>
        <v/>
      </c>
      <c r="DH60" s="305" t="str">
        <f ca="true">+IF(OFFSET('Sanitation Data'!$H$31,0,10*ROW('Sanitation Data'!H54))="","",OFFSET('Sanitation Data'!$H$31,0,10*ROW('Sanitation Data'!H54)))</f>
        <v/>
      </c>
      <c r="DI60" s="305" t="str">
        <f ca="true">+IF(OFFSET('Sanitation Data'!$H$32,0,10*ROW('Sanitation Data'!H54))="","",OFFSET('Sanitation Data'!$H$32,0,10*ROW('Sanitation Data'!H54)))</f>
        <v/>
      </c>
      <c r="DJ60" s="305" t="str">
        <f ca="true">+IF(OFFSET('Sanitation Data'!$I$28,0,10*ROW('Sanitation Data'!I54))="","",OFFSET('Sanitation Data'!$I$28,0,10*ROW('Sanitation Data'!I54)))</f>
        <v/>
      </c>
      <c r="DK60" s="305" t="str">
        <f ca="true">+IF(OFFSET('Sanitation Data'!$I$29,0,10*ROW('Sanitation Data'!I54))="","",OFFSET('Sanitation Data'!$I$29,0,10*ROW('Sanitation Data'!I54)))</f>
        <v/>
      </c>
      <c r="DL60" s="305" t="str">
        <f ca="true">+IF(OFFSET('Sanitation Data'!$I$30,0,10*ROW('Sanitation Data'!I54))="","",OFFSET('Sanitation Data'!$I$30,0,10*ROW('Sanitation Data'!I54)))</f>
        <v/>
      </c>
      <c r="DM60" s="305" t="str">
        <f ca="true">+IF(OFFSET('Sanitation Data'!$I$31,0,10*ROW('Sanitation Data'!I54))="","",OFFSET('Sanitation Data'!$I$31,0,10*ROW('Sanitation Data'!I54)))</f>
        <v/>
      </c>
      <c r="DN60" s="305" t="str">
        <f ca="true">+IF(OFFSET('Sanitation Data'!$I$32,0,10*ROW('Sanitation Data'!I54))="","",OFFSET('Sanitation Data'!$I$32,0,10*ROW('Sanitation Data'!I54)))</f>
        <v/>
      </c>
      <c r="DO60" s="305" t="str">
        <f ca="true">+IF(OFFSET('Hygiene Data'!$D$11,0,10*ROW('Hygiene Data'!D54))="","",OFFSET('Hygiene Data'!$D$11,0,10*ROW('Hygiene Data'!D54)))</f>
        <v/>
      </c>
      <c r="DP60" s="305" t="str">
        <f ca="true">+IF(OFFSET('Hygiene Data'!$D$12,0,10*ROW('Hygiene Data'!D54))="","",OFFSET('Hygiene Data'!$D$12,0,10*ROW('Hygiene Data'!D54)))</f>
        <v/>
      </c>
      <c r="DQ60" s="305" t="str">
        <f ca="true">+IF(OFFSET('Hygiene Data'!$D$13,0,10*ROW('Hygiene Data'!D54))="","",OFFSET('Hygiene Data'!$D$13,0,10*ROW('Hygiene Data'!D54)))</f>
        <v/>
      </c>
      <c r="DR60" s="305" t="str">
        <f ca="true">+IF(OFFSET('Hygiene Data'!$E$11,0,10*ROW('Hygiene Data'!E54))="","",OFFSET('Hygiene Data'!$E$11,0,10*ROW('Hygiene Data'!E54)))</f>
        <v/>
      </c>
      <c r="DS60" s="305" t="str">
        <f ca="true">+IF(OFFSET('Hygiene Data'!$E$12,0,10*ROW('Hygiene Data'!E54))="","",OFFSET('Hygiene Data'!$E$12,0,10*ROW('Hygiene Data'!E54)))</f>
        <v/>
      </c>
      <c r="DT60" s="305" t="str">
        <f ca="true">+IF(OFFSET('Hygiene Data'!$E$13,0,10*ROW('Hygiene Data'!E54))="","",OFFSET('Hygiene Data'!$E$13,0,10*ROW('Hygiene Data'!E54)))</f>
        <v/>
      </c>
      <c r="DU60" s="305" t="str">
        <f ca="true">+IF(OFFSET('Hygiene Data'!$F$11,0,10*ROW('Hygiene Data'!F54))="","",OFFSET('Hygiene Data'!$F$11,0,10*ROW('Hygiene Data'!F54)))</f>
        <v/>
      </c>
      <c r="DV60" s="305" t="str">
        <f ca="true">+IF(OFFSET('Hygiene Data'!$F$12,0,10*ROW('Hygiene Data'!F54))="","",OFFSET('Hygiene Data'!$F$12,0,10*ROW('Hygiene Data'!F54)))</f>
        <v/>
      </c>
      <c r="DW60" s="305" t="str">
        <f ca="true">+IF(OFFSET('Hygiene Data'!$F$13,0,10*ROW('Hygiene Data'!F54))="","",OFFSET('Hygiene Data'!$F$13,0,10*ROW('Hygiene Data'!F54)))</f>
        <v/>
      </c>
      <c r="DX60" s="305" t="str">
        <f ca="true">+IF(OFFSET('Hygiene Data'!$G$11,0,10*ROW('Hygiene Data'!G54))="","",OFFSET('Hygiene Data'!$G$11,0,10*ROW('Hygiene Data'!G54)))</f>
        <v/>
      </c>
      <c r="DY60" s="305" t="str">
        <f ca="true">+IF(OFFSET('Hygiene Data'!$G$12,0,10*ROW('Hygiene Data'!G54))="","",OFFSET('Hygiene Data'!$G$12,0,10*ROW('Hygiene Data'!G54)))</f>
        <v/>
      </c>
      <c r="DZ60" s="305" t="str">
        <f ca="true">+IF(OFFSET('Hygiene Data'!$G$13,0,10*ROW('Hygiene Data'!G54))="","",OFFSET('Hygiene Data'!$G$13,0,10*ROW('Hygiene Data'!G54)))</f>
        <v/>
      </c>
      <c r="EA60" s="305" t="str">
        <f ca="true">+IF(OFFSET('Hygiene Data'!$H$11,0,10*ROW('Hygiene Data'!H54))="","",OFFSET('Hygiene Data'!$H$11,0,10*ROW('Hygiene Data'!H54)))</f>
        <v/>
      </c>
      <c r="EB60" s="305" t="str">
        <f ca="true">+IF(OFFSET('Hygiene Data'!$H$12,0,10*ROW('Hygiene Data'!H54))="","",OFFSET('Hygiene Data'!$H$12,0,10*ROW('Hygiene Data'!H54)))</f>
        <v/>
      </c>
      <c r="EC60" s="305" t="str">
        <f ca="true">+IF(OFFSET('Hygiene Data'!$H$13,0,10*ROW('Hygiene Data'!H54))="","",OFFSET('Hygiene Data'!$H$13,0,10*ROW('Hygiene Data'!H54)))</f>
        <v/>
      </c>
      <c r="ED60" s="305" t="str">
        <f ca="true">+IF(OFFSET('Hygiene Data'!$I$11,0,10*ROW('Hygiene Data'!I54))="","",OFFSET('Hygiene Data'!$I$11,0,10*ROW('Hygiene Data'!I54)))</f>
        <v/>
      </c>
      <c r="EE60" s="305" t="str">
        <f ca="true">+IF(OFFSET('Hygiene Data'!$I$12,0,10*ROW('Hygiene Data'!I54))="","",OFFSET('Hygiene Data'!$I$12,0,10*ROW('Hygiene Data'!I54)))</f>
        <v/>
      </c>
      <c r="EF60" s="305"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61" t="str">
        <f t="shared" ca="true" si="0"/>
        <v/>
      </c>
      <c r="D61" s="99"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9"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9"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9"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9"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9"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9"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9"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9"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9"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9"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9"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9"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9"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9"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9"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9"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9"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100"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100"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100"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100"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100"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100"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100"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100"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100"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100"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100"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100"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100"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100"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100"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100"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100"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100"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100"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100"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100"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100"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100"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100"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100"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100"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100"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100"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100"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100"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1"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1"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1"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1"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1"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1"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1"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1"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1"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1"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1"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1"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1"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1"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1"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1"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1"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1"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5"/>
      <c r="BS61" s="305" t="str">
        <f ca="true">+IF(OFFSET('Water Data'!$D$27,0,10*ROW('Water Data'!D55))="","",OFFSET('Water Data'!$D$27,0,10*ROW('Water Data'!D55)))</f>
        <v/>
      </c>
      <c r="BT61" s="305" t="str">
        <f ca="true">+IF(OFFSET('Water Data'!$D$28,0,10*ROW('Water Data'!D55))="","",OFFSET('Water Data'!$D$28,0,10*ROW('Water Data'!D55)))</f>
        <v/>
      </c>
      <c r="BU61" s="305" t="str">
        <f ca="true">+IF(OFFSET('Water Data'!$D$29,0,10*ROW('Water Data'!D55))="","",OFFSET('Water Data'!$D$29,0,10*ROW('Water Data'!D55)))</f>
        <v/>
      </c>
      <c r="BV61" s="305" t="str">
        <f ca="true">+IF(OFFSET('Water Data'!$E$27,0,10*ROW('Water Data'!E55))="","",OFFSET('Water Data'!$E$27,0,10*ROW('Water Data'!E55)))</f>
        <v/>
      </c>
      <c r="BW61" s="305" t="str">
        <f ca="true">+IF(OFFSET('Water Data'!$E$28,0,10*ROW('Water Data'!E55))="","",OFFSET('Water Data'!$E$28,0,10*ROW('Water Data'!E55)))</f>
        <v/>
      </c>
      <c r="BX61" s="305" t="str">
        <f ca="true">+IF(OFFSET('Water Data'!$E$29,0,10*ROW('Water Data'!E55))="","",OFFSET('Water Data'!$E$29,0,10*ROW('Water Data'!E55)))</f>
        <v/>
      </c>
      <c r="BY61" s="305" t="str">
        <f ca="true">+IF(OFFSET('Water Data'!$F$27,0,10*ROW('Water Data'!F55))="","",OFFSET('Water Data'!$F$27,0,10*ROW('Water Data'!F55)))</f>
        <v/>
      </c>
      <c r="BZ61" s="305" t="str">
        <f ca="true">+IF(OFFSET('Water Data'!$F$28,0,10*ROW('Water Data'!F55))="","",OFFSET('Water Data'!$F$28,0,10*ROW('Water Data'!F55)))</f>
        <v/>
      </c>
      <c r="CA61" s="305" t="str">
        <f ca="true">+IF(OFFSET('Water Data'!$F$29,0,10*ROW('Water Data'!F55))="","",OFFSET('Water Data'!$F$29,0,10*ROW('Water Data'!F55)))</f>
        <v/>
      </c>
      <c r="CB61" s="305" t="str">
        <f ca="true">+IF(OFFSET('Water Data'!$G$27,0,10*ROW('Water Data'!G55))="","",OFFSET('Water Data'!$G$27,0,10*ROW('Water Data'!G55)))</f>
        <v/>
      </c>
      <c r="CC61" s="305" t="str">
        <f ca="true">+IF(OFFSET('Water Data'!$G$28,0,10*ROW('Water Data'!G55))="","",OFFSET('Water Data'!$G$28,0,10*ROW('Water Data'!G55)))</f>
        <v/>
      </c>
      <c r="CD61" s="305" t="str">
        <f ca="true">+IF(OFFSET('Water Data'!$G$29,0,10*ROW('Water Data'!G55))="","",OFFSET('Water Data'!$G$29,0,10*ROW('Water Data'!G55)))</f>
        <v/>
      </c>
      <c r="CE61" s="305" t="str">
        <f ca="true">+IF(OFFSET('Water Data'!$H$27,0,10*ROW('Water Data'!H55))="","",OFFSET('Water Data'!$H$27,0,10*ROW('Water Data'!H55)))</f>
        <v/>
      </c>
      <c r="CF61" s="305" t="str">
        <f ca="true">+IF(OFFSET('Water Data'!$H$28,0,10*ROW('Water Data'!H55))="","",OFFSET('Water Data'!$H$28,0,10*ROW('Water Data'!H55)))</f>
        <v/>
      </c>
      <c r="CG61" s="305" t="str">
        <f ca="true">+IF(OFFSET('Water Data'!$H$29,0,10*ROW('Water Data'!H55))="","",OFFSET('Water Data'!$H$29,0,10*ROW('Water Data'!H55)))</f>
        <v/>
      </c>
      <c r="CH61" s="305" t="str">
        <f ca="true">+IF(OFFSET('Water Data'!$I$27,0,10*ROW('Water Data'!I55))="","",OFFSET('Water Data'!$I$27,0,10*ROW('Water Data'!I55)))</f>
        <v/>
      </c>
      <c r="CI61" s="305" t="str">
        <f ca="true">+IF(OFFSET('Water Data'!$I$28,0,10*ROW('Water Data'!I55))="","",OFFSET('Water Data'!$I$28,0,10*ROW('Water Data'!I55)))</f>
        <v/>
      </c>
      <c r="CJ61" s="305" t="str">
        <f ca="true">+IF(OFFSET('Water Data'!$I$29,0,10*ROW('Water Data'!I55))="","",OFFSET('Water Data'!$I$29,0,10*ROW('Water Data'!I55)))</f>
        <v/>
      </c>
      <c r="CK61" s="305" t="str">
        <f ca="true">+IF(OFFSET('Sanitation Data'!$D$28,0,10*ROW('Sanitation Data'!D55))="","",OFFSET('Sanitation Data'!$D$28,0,10*ROW('Sanitation Data'!D55)))</f>
        <v/>
      </c>
      <c r="CL61" s="305" t="str">
        <f ca="true">+IF(OFFSET('Sanitation Data'!$D$29,0,10*ROW('Sanitation Data'!D55))="","",OFFSET('Sanitation Data'!$D$29,0,10*ROW('Sanitation Data'!D55)))</f>
        <v/>
      </c>
      <c r="CM61" s="305" t="str">
        <f ca="true">+IF(OFFSET('Sanitation Data'!$D$30,0,10*ROW('Sanitation Data'!D55))="","",OFFSET('Sanitation Data'!$D$30,0,10*ROW('Sanitation Data'!D55)))</f>
        <v/>
      </c>
      <c r="CN61" s="305" t="str">
        <f ca="true">+IF(OFFSET('Sanitation Data'!$D$31,0,10*ROW('Sanitation Data'!D55))="","",OFFSET('Sanitation Data'!$D$31,0,10*ROW('Sanitation Data'!D55)))</f>
        <v/>
      </c>
      <c r="CO61" s="305" t="str">
        <f ca="true">+IF(OFFSET('Sanitation Data'!$D$32,0,10*ROW('Sanitation Data'!D55))="","",OFFSET('Sanitation Data'!$D$32,0,10*ROW('Sanitation Data'!D55)))</f>
        <v/>
      </c>
      <c r="CP61" s="305" t="str">
        <f ca="true">+IF(OFFSET('Sanitation Data'!$E$28,0,10*ROW('Sanitation Data'!E55))="","",OFFSET('Sanitation Data'!$E$28,0,10*ROW('Sanitation Data'!E55)))</f>
        <v/>
      </c>
      <c r="CQ61" s="305" t="str">
        <f ca="true">+IF(OFFSET('Sanitation Data'!$E$29,0,10*ROW('Sanitation Data'!E55))="","",OFFSET('Sanitation Data'!$E$29,0,10*ROW('Sanitation Data'!E55)))</f>
        <v/>
      </c>
      <c r="CR61" s="305" t="str">
        <f ca="true">+IF(OFFSET('Sanitation Data'!$E$30,0,10*ROW('Sanitation Data'!E55))="","",OFFSET('Sanitation Data'!$E$30,0,10*ROW('Sanitation Data'!E55)))</f>
        <v/>
      </c>
      <c r="CS61" s="305" t="str">
        <f ca="true">+IF(OFFSET('Sanitation Data'!$E$31,0,10*ROW('Sanitation Data'!E55))="","",OFFSET('Sanitation Data'!$E$31,0,10*ROW('Sanitation Data'!E55)))</f>
        <v/>
      </c>
      <c r="CT61" s="305" t="str">
        <f ca="true">+IF(OFFSET('Sanitation Data'!$E$32,0,10*ROW('Sanitation Data'!E55))="","",OFFSET('Sanitation Data'!$E$32,0,10*ROW('Sanitation Data'!E55)))</f>
        <v/>
      </c>
      <c r="CU61" s="305" t="str">
        <f ca="true">+IF(OFFSET('Sanitation Data'!$F$28,0,10*ROW('Sanitation Data'!F55))="","",OFFSET('Sanitation Data'!$F$28,0,10*ROW('Sanitation Data'!F55)))</f>
        <v/>
      </c>
      <c r="CV61" s="305" t="str">
        <f ca="true">+IF(OFFSET('Sanitation Data'!$F$29,0,10*ROW('Sanitation Data'!F55))="","",OFFSET('Sanitation Data'!$F$29,0,10*ROW('Sanitation Data'!F55)))</f>
        <v/>
      </c>
      <c r="CW61" s="305" t="str">
        <f ca="true">+IF(OFFSET('Sanitation Data'!$F$30,0,10*ROW('Sanitation Data'!F55))="","",OFFSET('Sanitation Data'!$F$30,0,10*ROW('Sanitation Data'!F55)))</f>
        <v/>
      </c>
      <c r="CX61" s="305" t="str">
        <f ca="true">+IF(OFFSET('Sanitation Data'!$F$31,0,10*ROW('Sanitation Data'!F55))="","",OFFSET('Sanitation Data'!$F$31,0,10*ROW('Sanitation Data'!F55)))</f>
        <v/>
      </c>
      <c r="CY61" s="305" t="str">
        <f ca="true">+IF(OFFSET('Sanitation Data'!$F$32,0,10*ROW('Sanitation Data'!F55))="","",OFFSET('Sanitation Data'!$F$32,0,10*ROW('Sanitation Data'!F55)))</f>
        <v/>
      </c>
      <c r="CZ61" s="305" t="str">
        <f ca="true">+IF(OFFSET('Sanitation Data'!$G$28,0,10*ROW('Sanitation Data'!G55))="","",OFFSET('Sanitation Data'!$G$28,0,10*ROW('Sanitation Data'!G55)))</f>
        <v/>
      </c>
      <c r="DA61" s="305" t="str">
        <f ca="true">+IF(OFFSET('Sanitation Data'!$G$29,0,10*ROW('Sanitation Data'!G55))="","",OFFSET('Sanitation Data'!$G$29,0,10*ROW('Sanitation Data'!G55)))</f>
        <v/>
      </c>
      <c r="DB61" s="305" t="str">
        <f ca="true">+IF(OFFSET('Sanitation Data'!$G$30,0,10*ROW('Sanitation Data'!G55))="","",OFFSET('Sanitation Data'!$G$30,0,10*ROW('Sanitation Data'!G55)))</f>
        <v/>
      </c>
      <c r="DC61" s="305" t="str">
        <f ca="true">+IF(OFFSET('Sanitation Data'!$G$31,0,10*ROW('Sanitation Data'!G55))="","",OFFSET('Sanitation Data'!$G$31,0,10*ROW('Sanitation Data'!G55)))</f>
        <v/>
      </c>
      <c r="DD61" s="305" t="str">
        <f ca="true">+IF(OFFSET('Sanitation Data'!$G$32,0,10*ROW('Sanitation Data'!G55))="","",OFFSET('Sanitation Data'!$G$32,0,10*ROW('Sanitation Data'!G55)))</f>
        <v/>
      </c>
      <c r="DE61" s="305" t="str">
        <f ca="true">+IF(OFFSET('Sanitation Data'!$H$28,0,10*ROW('Sanitation Data'!H55))="","",OFFSET('Sanitation Data'!$H$28,0,10*ROW('Sanitation Data'!H55)))</f>
        <v/>
      </c>
      <c r="DF61" s="305" t="str">
        <f ca="true">+IF(OFFSET('Sanitation Data'!$H$29,0,10*ROW('Sanitation Data'!H55))="","",OFFSET('Sanitation Data'!$H$29,0,10*ROW('Sanitation Data'!H55)))</f>
        <v/>
      </c>
      <c r="DG61" s="305" t="str">
        <f ca="true">+IF(OFFSET('Sanitation Data'!$H$30,0,10*ROW('Sanitation Data'!H55))="","",OFFSET('Sanitation Data'!$H$30,0,10*ROW('Sanitation Data'!H55)))</f>
        <v/>
      </c>
      <c r="DH61" s="305" t="str">
        <f ca="true">+IF(OFFSET('Sanitation Data'!$H$31,0,10*ROW('Sanitation Data'!H55))="","",OFFSET('Sanitation Data'!$H$31,0,10*ROW('Sanitation Data'!H55)))</f>
        <v/>
      </c>
      <c r="DI61" s="305" t="str">
        <f ca="true">+IF(OFFSET('Sanitation Data'!$H$32,0,10*ROW('Sanitation Data'!H55))="","",OFFSET('Sanitation Data'!$H$32,0,10*ROW('Sanitation Data'!H55)))</f>
        <v/>
      </c>
      <c r="DJ61" s="305" t="str">
        <f ca="true">+IF(OFFSET('Sanitation Data'!$I$28,0,10*ROW('Sanitation Data'!I55))="","",OFFSET('Sanitation Data'!$I$28,0,10*ROW('Sanitation Data'!I55)))</f>
        <v/>
      </c>
      <c r="DK61" s="305" t="str">
        <f ca="true">+IF(OFFSET('Sanitation Data'!$I$29,0,10*ROW('Sanitation Data'!I55))="","",OFFSET('Sanitation Data'!$I$29,0,10*ROW('Sanitation Data'!I55)))</f>
        <v/>
      </c>
      <c r="DL61" s="305" t="str">
        <f ca="true">+IF(OFFSET('Sanitation Data'!$I$30,0,10*ROW('Sanitation Data'!I55))="","",OFFSET('Sanitation Data'!$I$30,0,10*ROW('Sanitation Data'!I55)))</f>
        <v/>
      </c>
      <c r="DM61" s="305" t="str">
        <f ca="true">+IF(OFFSET('Sanitation Data'!$I$31,0,10*ROW('Sanitation Data'!I55))="","",OFFSET('Sanitation Data'!$I$31,0,10*ROW('Sanitation Data'!I55)))</f>
        <v/>
      </c>
      <c r="DN61" s="305" t="str">
        <f ca="true">+IF(OFFSET('Sanitation Data'!$I$32,0,10*ROW('Sanitation Data'!I55))="","",OFFSET('Sanitation Data'!$I$32,0,10*ROW('Sanitation Data'!I55)))</f>
        <v/>
      </c>
      <c r="DO61" s="305" t="str">
        <f ca="true">+IF(OFFSET('Hygiene Data'!$D$11,0,10*ROW('Hygiene Data'!D55))="","",OFFSET('Hygiene Data'!$D$11,0,10*ROW('Hygiene Data'!D55)))</f>
        <v/>
      </c>
      <c r="DP61" s="305" t="str">
        <f ca="true">+IF(OFFSET('Hygiene Data'!$D$12,0,10*ROW('Hygiene Data'!D55))="","",OFFSET('Hygiene Data'!$D$12,0,10*ROW('Hygiene Data'!D55)))</f>
        <v/>
      </c>
      <c r="DQ61" s="305" t="str">
        <f ca="true">+IF(OFFSET('Hygiene Data'!$D$13,0,10*ROW('Hygiene Data'!D55))="","",OFFSET('Hygiene Data'!$D$13,0,10*ROW('Hygiene Data'!D55)))</f>
        <v/>
      </c>
      <c r="DR61" s="305" t="str">
        <f ca="true">+IF(OFFSET('Hygiene Data'!$E$11,0,10*ROW('Hygiene Data'!E55))="","",OFFSET('Hygiene Data'!$E$11,0,10*ROW('Hygiene Data'!E55)))</f>
        <v/>
      </c>
      <c r="DS61" s="305" t="str">
        <f ca="true">+IF(OFFSET('Hygiene Data'!$E$12,0,10*ROW('Hygiene Data'!E55))="","",OFFSET('Hygiene Data'!$E$12,0,10*ROW('Hygiene Data'!E55)))</f>
        <v/>
      </c>
      <c r="DT61" s="305" t="str">
        <f ca="true">+IF(OFFSET('Hygiene Data'!$E$13,0,10*ROW('Hygiene Data'!E55))="","",OFFSET('Hygiene Data'!$E$13,0,10*ROW('Hygiene Data'!E55)))</f>
        <v/>
      </c>
      <c r="DU61" s="305" t="str">
        <f ca="true">+IF(OFFSET('Hygiene Data'!$F$11,0,10*ROW('Hygiene Data'!F55))="","",OFFSET('Hygiene Data'!$F$11,0,10*ROW('Hygiene Data'!F55)))</f>
        <v/>
      </c>
      <c r="DV61" s="305" t="str">
        <f ca="true">+IF(OFFSET('Hygiene Data'!$F$12,0,10*ROW('Hygiene Data'!F55))="","",OFFSET('Hygiene Data'!$F$12,0,10*ROW('Hygiene Data'!F55)))</f>
        <v/>
      </c>
      <c r="DW61" s="305" t="str">
        <f ca="true">+IF(OFFSET('Hygiene Data'!$F$13,0,10*ROW('Hygiene Data'!F55))="","",OFFSET('Hygiene Data'!$F$13,0,10*ROW('Hygiene Data'!F55)))</f>
        <v/>
      </c>
      <c r="DX61" s="305" t="str">
        <f ca="true">+IF(OFFSET('Hygiene Data'!$G$11,0,10*ROW('Hygiene Data'!G55))="","",OFFSET('Hygiene Data'!$G$11,0,10*ROW('Hygiene Data'!G55)))</f>
        <v/>
      </c>
      <c r="DY61" s="305" t="str">
        <f ca="true">+IF(OFFSET('Hygiene Data'!$G$12,0,10*ROW('Hygiene Data'!G55))="","",OFFSET('Hygiene Data'!$G$12,0,10*ROW('Hygiene Data'!G55)))</f>
        <v/>
      </c>
      <c r="DZ61" s="305" t="str">
        <f ca="true">+IF(OFFSET('Hygiene Data'!$G$13,0,10*ROW('Hygiene Data'!G55))="","",OFFSET('Hygiene Data'!$G$13,0,10*ROW('Hygiene Data'!G55)))</f>
        <v/>
      </c>
      <c r="EA61" s="305" t="str">
        <f ca="true">+IF(OFFSET('Hygiene Data'!$H$11,0,10*ROW('Hygiene Data'!H55))="","",OFFSET('Hygiene Data'!$H$11,0,10*ROW('Hygiene Data'!H55)))</f>
        <v/>
      </c>
      <c r="EB61" s="305" t="str">
        <f ca="true">+IF(OFFSET('Hygiene Data'!$H$12,0,10*ROW('Hygiene Data'!H55))="","",OFFSET('Hygiene Data'!$H$12,0,10*ROW('Hygiene Data'!H55)))</f>
        <v/>
      </c>
      <c r="EC61" s="305" t="str">
        <f ca="true">+IF(OFFSET('Hygiene Data'!$H$13,0,10*ROW('Hygiene Data'!H55))="","",OFFSET('Hygiene Data'!$H$13,0,10*ROW('Hygiene Data'!H55)))</f>
        <v/>
      </c>
      <c r="ED61" s="305" t="str">
        <f ca="true">+IF(OFFSET('Hygiene Data'!$I$11,0,10*ROW('Hygiene Data'!I55))="","",OFFSET('Hygiene Data'!$I$11,0,10*ROW('Hygiene Data'!I55)))</f>
        <v/>
      </c>
      <c r="EE61" s="305" t="str">
        <f ca="true">+IF(OFFSET('Hygiene Data'!$I$12,0,10*ROW('Hygiene Data'!I55))="","",OFFSET('Hygiene Data'!$I$12,0,10*ROW('Hygiene Data'!I55)))</f>
        <v/>
      </c>
      <c r="EF61" s="305"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61" t="str">
        <f t="shared" ca="true" si="0"/>
        <v/>
      </c>
      <c r="D62" s="99"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9"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9"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9"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9"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9"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9"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9"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9"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9"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9"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9"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9"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9"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9"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9"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9"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9"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100"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100"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100"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100"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100"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100"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100"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100"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100"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100"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100"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100"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100"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100"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100"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100"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100"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100"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100"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100"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100"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100"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100"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100"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100"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100"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100"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100"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100"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100"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1"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1"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1"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1"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1"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1"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1"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1"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1"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1"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1"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1"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1"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1"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1"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1"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1"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1"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5"/>
      <c r="BS62" s="305" t="str">
        <f ca="true">+IF(OFFSET('Water Data'!$D$27,0,10*ROW('Water Data'!D56))="","",OFFSET('Water Data'!$D$27,0,10*ROW('Water Data'!D56)))</f>
        <v/>
      </c>
      <c r="BT62" s="305" t="str">
        <f ca="true">+IF(OFFSET('Water Data'!$D$28,0,10*ROW('Water Data'!D56))="","",OFFSET('Water Data'!$D$28,0,10*ROW('Water Data'!D56)))</f>
        <v/>
      </c>
      <c r="BU62" s="305" t="str">
        <f ca="true">+IF(OFFSET('Water Data'!$D$29,0,10*ROW('Water Data'!D56))="","",OFFSET('Water Data'!$D$29,0,10*ROW('Water Data'!D56)))</f>
        <v/>
      </c>
      <c r="BV62" s="305" t="str">
        <f ca="true">+IF(OFFSET('Water Data'!$E$27,0,10*ROW('Water Data'!E56))="","",OFFSET('Water Data'!$E$27,0,10*ROW('Water Data'!E56)))</f>
        <v/>
      </c>
      <c r="BW62" s="305" t="str">
        <f ca="true">+IF(OFFSET('Water Data'!$E$28,0,10*ROW('Water Data'!E56))="","",OFFSET('Water Data'!$E$28,0,10*ROW('Water Data'!E56)))</f>
        <v/>
      </c>
      <c r="BX62" s="305" t="str">
        <f ca="true">+IF(OFFSET('Water Data'!$E$29,0,10*ROW('Water Data'!E56))="","",OFFSET('Water Data'!$E$29,0,10*ROW('Water Data'!E56)))</f>
        <v/>
      </c>
      <c r="BY62" s="305" t="str">
        <f ca="true">+IF(OFFSET('Water Data'!$F$27,0,10*ROW('Water Data'!F56))="","",OFFSET('Water Data'!$F$27,0,10*ROW('Water Data'!F56)))</f>
        <v/>
      </c>
      <c r="BZ62" s="305" t="str">
        <f ca="true">+IF(OFFSET('Water Data'!$F$28,0,10*ROW('Water Data'!F56))="","",OFFSET('Water Data'!$F$28,0,10*ROW('Water Data'!F56)))</f>
        <v/>
      </c>
      <c r="CA62" s="305" t="str">
        <f ca="true">+IF(OFFSET('Water Data'!$F$29,0,10*ROW('Water Data'!F56))="","",OFFSET('Water Data'!$F$29,0,10*ROW('Water Data'!F56)))</f>
        <v/>
      </c>
      <c r="CB62" s="305" t="str">
        <f ca="true">+IF(OFFSET('Water Data'!$G$27,0,10*ROW('Water Data'!G56))="","",OFFSET('Water Data'!$G$27,0,10*ROW('Water Data'!G56)))</f>
        <v/>
      </c>
      <c r="CC62" s="305" t="str">
        <f ca="true">+IF(OFFSET('Water Data'!$G$28,0,10*ROW('Water Data'!G56))="","",OFFSET('Water Data'!$G$28,0,10*ROW('Water Data'!G56)))</f>
        <v/>
      </c>
      <c r="CD62" s="305" t="str">
        <f ca="true">+IF(OFFSET('Water Data'!$G$29,0,10*ROW('Water Data'!G56))="","",OFFSET('Water Data'!$G$29,0,10*ROW('Water Data'!G56)))</f>
        <v/>
      </c>
      <c r="CE62" s="305" t="str">
        <f ca="true">+IF(OFFSET('Water Data'!$H$27,0,10*ROW('Water Data'!H56))="","",OFFSET('Water Data'!$H$27,0,10*ROW('Water Data'!H56)))</f>
        <v/>
      </c>
      <c r="CF62" s="305" t="str">
        <f ca="true">+IF(OFFSET('Water Data'!$H$28,0,10*ROW('Water Data'!H56))="","",OFFSET('Water Data'!$H$28,0,10*ROW('Water Data'!H56)))</f>
        <v/>
      </c>
      <c r="CG62" s="305" t="str">
        <f ca="true">+IF(OFFSET('Water Data'!$H$29,0,10*ROW('Water Data'!H56))="","",OFFSET('Water Data'!$H$29,0,10*ROW('Water Data'!H56)))</f>
        <v/>
      </c>
      <c r="CH62" s="305" t="str">
        <f ca="true">+IF(OFFSET('Water Data'!$I$27,0,10*ROW('Water Data'!I56))="","",OFFSET('Water Data'!$I$27,0,10*ROW('Water Data'!I56)))</f>
        <v/>
      </c>
      <c r="CI62" s="305" t="str">
        <f ca="true">+IF(OFFSET('Water Data'!$I$28,0,10*ROW('Water Data'!I56))="","",OFFSET('Water Data'!$I$28,0,10*ROW('Water Data'!I56)))</f>
        <v/>
      </c>
      <c r="CJ62" s="305" t="str">
        <f ca="true">+IF(OFFSET('Water Data'!$I$29,0,10*ROW('Water Data'!I56))="","",OFFSET('Water Data'!$I$29,0,10*ROW('Water Data'!I56)))</f>
        <v/>
      </c>
      <c r="CK62" s="305" t="str">
        <f ca="true">+IF(OFFSET('Sanitation Data'!$D$28,0,10*ROW('Sanitation Data'!D56))="","",OFFSET('Sanitation Data'!$D$28,0,10*ROW('Sanitation Data'!D56)))</f>
        <v/>
      </c>
      <c r="CL62" s="305" t="str">
        <f ca="true">+IF(OFFSET('Sanitation Data'!$D$29,0,10*ROW('Sanitation Data'!D56))="","",OFFSET('Sanitation Data'!$D$29,0,10*ROW('Sanitation Data'!D56)))</f>
        <v/>
      </c>
      <c r="CM62" s="305" t="str">
        <f ca="true">+IF(OFFSET('Sanitation Data'!$D$30,0,10*ROW('Sanitation Data'!D56))="","",OFFSET('Sanitation Data'!$D$30,0,10*ROW('Sanitation Data'!D56)))</f>
        <v/>
      </c>
      <c r="CN62" s="305" t="str">
        <f ca="true">+IF(OFFSET('Sanitation Data'!$D$31,0,10*ROW('Sanitation Data'!D56))="","",OFFSET('Sanitation Data'!$D$31,0,10*ROW('Sanitation Data'!D56)))</f>
        <v/>
      </c>
      <c r="CO62" s="305" t="str">
        <f ca="true">+IF(OFFSET('Sanitation Data'!$D$32,0,10*ROW('Sanitation Data'!D56))="","",OFFSET('Sanitation Data'!$D$32,0,10*ROW('Sanitation Data'!D56)))</f>
        <v/>
      </c>
      <c r="CP62" s="305" t="str">
        <f ca="true">+IF(OFFSET('Sanitation Data'!$E$28,0,10*ROW('Sanitation Data'!E56))="","",OFFSET('Sanitation Data'!$E$28,0,10*ROW('Sanitation Data'!E56)))</f>
        <v/>
      </c>
      <c r="CQ62" s="305" t="str">
        <f ca="true">+IF(OFFSET('Sanitation Data'!$E$29,0,10*ROW('Sanitation Data'!E56))="","",OFFSET('Sanitation Data'!$E$29,0,10*ROW('Sanitation Data'!E56)))</f>
        <v/>
      </c>
      <c r="CR62" s="305" t="str">
        <f ca="true">+IF(OFFSET('Sanitation Data'!$E$30,0,10*ROW('Sanitation Data'!E56))="","",OFFSET('Sanitation Data'!$E$30,0,10*ROW('Sanitation Data'!E56)))</f>
        <v/>
      </c>
      <c r="CS62" s="305" t="str">
        <f ca="true">+IF(OFFSET('Sanitation Data'!$E$31,0,10*ROW('Sanitation Data'!E56))="","",OFFSET('Sanitation Data'!$E$31,0,10*ROW('Sanitation Data'!E56)))</f>
        <v/>
      </c>
      <c r="CT62" s="305" t="str">
        <f ca="true">+IF(OFFSET('Sanitation Data'!$E$32,0,10*ROW('Sanitation Data'!E56))="","",OFFSET('Sanitation Data'!$E$32,0,10*ROW('Sanitation Data'!E56)))</f>
        <v/>
      </c>
      <c r="CU62" s="305" t="str">
        <f ca="true">+IF(OFFSET('Sanitation Data'!$F$28,0,10*ROW('Sanitation Data'!F56))="","",OFFSET('Sanitation Data'!$F$28,0,10*ROW('Sanitation Data'!F56)))</f>
        <v/>
      </c>
      <c r="CV62" s="305" t="str">
        <f ca="true">+IF(OFFSET('Sanitation Data'!$F$29,0,10*ROW('Sanitation Data'!F56))="","",OFFSET('Sanitation Data'!$F$29,0,10*ROW('Sanitation Data'!F56)))</f>
        <v/>
      </c>
      <c r="CW62" s="305" t="str">
        <f ca="true">+IF(OFFSET('Sanitation Data'!$F$30,0,10*ROW('Sanitation Data'!F56))="","",OFFSET('Sanitation Data'!$F$30,0,10*ROW('Sanitation Data'!F56)))</f>
        <v/>
      </c>
      <c r="CX62" s="305" t="str">
        <f ca="true">+IF(OFFSET('Sanitation Data'!$F$31,0,10*ROW('Sanitation Data'!F56))="","",OFFSET('Sanitation Data'!$F$31,0,10*ROW('Sanitation Data'!F56)))</f>
        <v/>
      </c>
      <c r="CY62" s="305" t="str">
        <f ca="true">+IF(OFFSET('Sanitation Data'!$F$32,0,10*ROW('Sanitation Data'!F56))="","",OFFSET('Sanitation Data'!$F$32,0,10*ROW('Sanitation Data'!F56)))</f>
        <v/>
      </c>
      <c r="CZ62" s="305" t="str">
        <f ca="true">+IF(OFFSET('Sanitation Data'!$G$28,0,10*ROW('Sanitation Data'!G56))="","",OFFSET('Sanitation Data'!$G$28,0,10*ROW('Sanitation Data'!G56)))</f>
        <v/>
      </c>
      <c r="DA62" s="305" t="str">
        <f ca="true">+IF(OFFSET('Sanitation Data'!$G$29,0,10*ROW('Sanitation Data'!G56))="","",OFFSET('Sanitation Data'!$G$29,0,10*ROW('Sanitation Data'!G56)))</f>
        <v/>
      </c>
      <c r="DB62" s="305" t="str">
        <f ca="true">+IF(OFFSET('Sanitation Data'!$G$30,0,10*ROW('Sanitation Data'!G56))="","",OFFSET('Sanitation Data'!$G$30,0,10*ROW('Sanitation Data'!G56)))</f>
        <v/>
      </c>
      <c r="DC62" s="305" t="str">
        <f ca="true">+IF(OFFSET('Sanitation Data'!$G$31,0,10*ROW('Sanitation Data'!G56))="","",OFFSET('Sanitation Data'!$G$31,0,10*ROW('Sanitation Data'!G56)))</f>
        <v/>
      </c>
      <c r="DD62" s="305" t="str">
        <f ca="true">+IF(OFFSET('Sanitation Data'!$G$32,0,10*ROW('Sanitation Data'!G56))="","",OFFSET('Sanitation Data'!$G$32,0,10*ROW('Sanitation Data'!G56)))</f>
        <v/>
      </c>
      <c r="DE62" s="305" t="str">
        <f ca="true">+IF(OFFSET('Sanitation Data'!$H$28,0,10*ROW('Sanitation Data'!H56))="","",OFFSET('Sanitation Data'!$H$28,0,10*ROW('Sanitation Data'!H56)))</f>
        <v/>
      </c>
      <c r="DF62" s="305" t="str">
        <f ca="true">+IF(OFFSET('Sanitation Data'!$H$29,0,10*ROW('Sanitation Data'!H56))="","",OFFSET('Sanitation Data'!$H$29,0,10*ROW('Sanitation Data'!H56)))</f>
        <v/>
      </c>
      <c r="DG62" s="305" t="str">
        <f ca="true">+IF(OFFSET('Sanitation Data'!$H$30,0,10*ROW('Sanitation Data'!H56))="","",OFFSET('Sanitation Data'!$H$30,0,10*ROW('Sanitation Data'!H56)))</f>
        <v/>
      </c>
      <c r="DH62" s="305" t="str">
        <f ca="true">+IF(OFFSET('Sanitation Data'!$H$31,0,10*ROW('Sanitation Data'!H56))="","",OFFSET('Sanitation Data'!$H$31,0,10*ROW('Sanitation Data'!H56)))</f>
        <v/>
      </c>
      <c r="DI62" s="305" t="str">
        <f ca="true">+IF(OFFSET('Sanitation Data'!$H$32,0,10*ROW('Sanitation Data'!H56))="","",OFFSET('Sanitation Data'!$H$32,0,10*ROW('Sanitation Data'!H56)))</f>
        <v/>
      </c>
      <c r="DJ62" s="305" t="str">
        <f ca="true">+IF(OFFSET('Sanitation Data'!$I$28,0,10*ROW('Sanitation Data'!I56))="","",OFFSET('Sanitation Data'!$I$28,0,10*ROW('Sanitation Data'!I56)))</f>
        <v/>
      </c>
      <c r="DK62" s="305" t="str">
        <f ca="true">+IF(OFFSET('Sanitation Data'!$I$29,0,10*ROW('Sanitation Data'!I56))="","",OFFSET('Sanitation Data'!$I$29,0,10*ROW('Sanitation Data'!I56)))</f>
        <v/>
      </c>
      <c r="DL62" s="305" t="str">
        <f ca="true">+IF(OFFSET('Sanitation Data'!$I$30,0,10*ROW('Sanitation Data'!I56))="","",OFFSET('Sanitation Data'!$I$30,0,10*ROW('Sanitation Data'!I56)))</f>
        <v/>
      </c>
      <c r="DM62" s="305" t="str">
        <f ca="true">+IF(OFFSET('Sanitation Data'!$I$31,0,10*ROW('Sanitation Data'!I56))="","",OFFSET('Sanitation Data'!$I$31,0,10*ROW('Sanitation Data'!I56)))</f>
        <v/>
      </c>
      <c r="DN62" s="305" t="str">
        <f ca="true">+IF(OFFSET('Sanitation Data'!$I$32,0,10*ROW('Sanitation Data'!I56))="","",OFFSET('Sanitation Data'!$I$32,0,10*ROW('Sanitation Data'!I56)))</f>
        <v/>
      </c>
      <c r="DO62" s="305" t="str">
        <f ca="true">+IF(OFFSET('Hygiene Data'!$D$11,0,10*ROW('Hygiene Data'!D56))="","",OFFSET('Hygiene Data'!$D$11,0,10*ROW('Hygiene Data'!D56)))</f>
        <v/>
      </c>
      <c r="DP62" s="305" t="str">
        <f ca="true">+IF(OFFSET('Hygiene Data'!$D$12,0,10*ROW('Hygiene Data'!D56))="","",OFFSET('Hygiene Data'!$D$12,0,10*ROW('Hygiene Data'!D56)))</f>
        <v/>
      </c>
      <c r="DQ62" s="305" t="str">
        <f ca="true">+IF(OFFSET('Hygiene Data'!$D$13,0,10*ROW('Hygiene Data'!D56))="","",OFFSET('Hygiene Data'!$D$13,0,10*ROW('Hygiene Data'!D56)))</f>
        <v/>
      </c>
      <c r="DR62" s="305" t="str">
        <f ca="true">+IF(OFFSET('Hygiene Data'!$E$11,0,10*ROW('Hygiene Data'!E56))="","",OFFSET('Hygiene Data'!$E$11,0,10*ROW('Hygiene Data'!E56)))</f>
        <v/>
      </c>
      <c r="DS62" s="305" t="str">
        <f ca="true">+IF(OFFSET('Hygiene Data'!$E$12,0,10*ROW('Hygiene Data'!E56))="","",OFFSET('Hygiene Data'!$E$12,0,10*ROW('Hygiene Data'!E56)))</f>
        <v/>
      </c>
      <c r="DT62" s="305" t="str">
        <f ca="true">+IF(OFFSET('Hygiene Data'!$E$13,0,10*ROW('Hygiene Data'!E56))="","",OFFSET('Hygiene Data'!$E$13,0,10*ROW('Hygiene Data'!E56)))</f>
        <v/>
      </c>
      <c r="DU62" s="305" t="str">
        <f ca="true">+IF(OFFSET('Hygiene Data'!$F$11,0,10*ROW('Hygiene Data'!F56))="","",OFFSET('Hygiene Data'!$F$11,0,10*ROW('Hygiene Data'!F56)))</f>
        <v/>
      </c>
      <c r="DV62" s="305" t="str">
        <f ca="true">+IF(OFFSET('Hygiene Data'!$F$12,0,10*ROW('Hygiene Data'!F56))="","",OFFSET('Hygiene Data'!$F$12,0,10*ROW('Hygiene Data'!F56)))</f>
        <v/>
      </c>
      <c r="DW62" s="305" t="str">
        <f ca="true">+IF(OFFSET('Hygiene Data'!$F$13,0,10*ROW('Hygiene Data'!F56))="","",OFFSET('Hygiene Data'!$F$13,0,10*ROW('Hygiene Data'!F56)))</f>
        <v/>
      </c>
      <c r="DX62" s="305" t="str">
        <f ca="true">+IF(OFFSET('Hygiene Data'!$G$11,0,10*ROW('Hygiene Data'!G56))="","",OFFSET('Hygiene Data'!$G$11,0,10*ROW('Hygiene Data'!G56)))</f>
        <v/>
      </c>
      <c r="DY62" s="305" t="str">
        <f ca="true">+IF(OFFSET('Hygiene Data'!$G$12,0,10*ROW('Hygiene Data'!G56))="","",OFFSET('Hygiene Data'!$G$12,0,10*ROW('Hygiene Data'!G56)))</f>
        <v/>
      </c>
      <c r="DZ62" s="305" t="str">
        <f ca="true">+IF(OFFSET('Hygiene Data'!$G$13,0,10*ROW('Hygiene Data'!G56))="","",OFFSET('Hygiene Data'!$G$13,0,10*ROW('Hygiene Data'!G56)))</f>
        <v/>
      </c>
      <c r="EA62" s="305" t="str">
        <f ca="true">+IF(OFFSET('Hygiene Data'!$H$11,0,10*ROW('Hygiene Data'!H56))="","",OFFSET('Hygiene Data'!$H$11,0,10*ROW('Hygiene Data'!H56)))</f>
        <v/>
      </c>
      <c r="EB62" s="305" t="str">
        <f ca="true">+IF(OFFSET('Hygiene Data'!$H$12,0,10*ROW('Hygiene Data'!H56))="","",OFFSET('Hygiene Data'!$H$12,0,10*ROW('Hygiene Data'!H56)))</f>
        <v/>
      </c>
      <c r="EC62" s="305" t="str">
        <f ca="true">+IF(OFFSET('Hygiene Data'!$H$13,0,10*ROW('Hygiene Data'!H56))="","",OFFSET('Hygiene Data'!$H$13,0,10*ROW('Hygiene Data'!H56)))</f>
        <v/>
      </c>
      <c r="ED62" s="305" t="str">
        <f ca="true">+IF(OFFSET('Hygiene Data'!$I$11,0,10*ROW('Hygiene Data'!I56))="","",OFFSET('Hygiene Data'!$I$11,0,10*ROW('Hygiene Data'!I56)))</f>
        <v/>
      </c>
      <c r="EE62" s="305" t="str">
        <f ca="true">+IF(OFFSET('Hygiene Data'!$I$12,0,10*ROW('Hygiene Data'!I56))="","",OFFSET('Hygiene Data'!$I$12,0,10*ROW('Hygiene Data'!I56)))</f>
        <v/>
      </c>
      <c r="EF62" s="305"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61" t="str">
        <f t="shared" ca="true" si="0"/>
        <v/>
      </c>
      <c r="D63" s="99"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9"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9"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9"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9"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9"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9"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9"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9"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9"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9"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9"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9"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9"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9"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9"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9"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9"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100"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100"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100"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100"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100"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100"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100"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100"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100"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100"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100"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100"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100"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100"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100"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100"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100"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100"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100"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100"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100"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100"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100"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100"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100"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100"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100"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100"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100"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100"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1"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1"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1"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1"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1"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1"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1"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1"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1"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1"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1"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1"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1"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1"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1"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1"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1"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1"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5"/>
      <c r="BS63" s="305" t="str">
        <f ca="true">+IF(OFFSET('Water Data'!$D$27,0,10*ROW('Water Data'!D57))="","",OFFSET('Water Data'!$D$27,0,10*ROW('Water Data'!D57)))</f>
        <v/>
      </c>
      <c r="BT63" s="305" t="str">
        <f ca="true">+IF(OFFSET('Water Data'!$D$28,0,10*ROW('Water Data'!D57))="","",OFFSET('Water Data'!$D$28,0,10*ROW('Water Data'!D57)))</f>
        <v/>
      </c>
      <c r="BU63" s="305" t="str">
        <f ca="true">+IF(OFFSET('Water Data'!$D$29,0,10*ROW('Water Data'!D57))="","",OFFSET('Water Data'!$D$29,0,10*ROW('Water Data'!D57)))</f>
        <v/>
      </c>
      <c r="BV63" s="305" t="str">
        <f ca="true">+IF(OFFSET('Water Data'!$E$27,0,10*ROW('Water Data'!E57))="","",OFFSET('Water Data'!$E$27,0,10*ROW('Water Data'!E57)))</f>
        <v/>
      </c>
      <c r="BW63" s="305" t="str">
        <f ca="true">+IF(OFFSET('Water Data'!$E$28,0,10*ROW('Water Data'!E57))="","",OFFSET('Water Data'!$E$28,0,10*ROW('Water Data'!E57)))</f>
        <v/>
      </c>
      <c r="BX63" s="305" t="str">
        <f ca="true">+IF(OFFSET('Water Data'!$E$29,0,10*ROW('Water Data'!E57))="","",OFFSET('Water Data'!$E$29,0,10*ROW('Water Data'!E57)))</f>
        <v/>
      </c>
      <c r="BY63" s="305" t="str">
        <f ca="true">+IF(OFFSET('Water Data'!$F$27,0,10*ROW('Water Data'!F57))="","",OFFSET('Water Data'!$F$27,0,10*ROW('Water Data'!F57)))</f>
        <v/>
      </c>
      <c r="BZ63" s="305" t="str">
        <f ca="true">+IF(OFFSET('Water Data'!$F$28,0,10*ROW('Water Data'!F57))="","",OFFSET('Water Data'!$F$28,0,10*ROW('Water Data'!F57)))</f>
        <v/>
      </c>
      <c r="CA63" s="305" t="str">
        <f ca="true">+IF(OFFSET('Water Data'!$F$29,0,10*ROW('Water Data'!F57))="","",OFFSET('Water Data'!$F$29,0,10*ROW('Water Data'!F57)))</f>
        <v/>
      </c>
      <c r="CB63" s="305" t="str">
        <f ca="true">+IF(OFFSET('Water Data'!$G$27,0,10*ROW('Water Data'!G57))="","",OFFSET('Water Data'!$G$27,0,10*ROW('Water Data'!G57)))</f>
        <v/>
      </c>
      <c r="CC63" s="305" t="str">
        <f ca="true">+IF(OFFSET('Water Data'!$G$28,0,10*ROW('Water Data'!G57))="","",OFFSET('Water Data'!$G$28,0,10*ROW('Water Data'!G57)))</f>
        <v/>
      </c>
      <c r="CD63" s="305" t="str">
        <f ca="true">+IF(OFFSET('Water Data'!$G$29,0,10*ROW('Water Data'!G57))="","",OFFSET('Water Data'!$G$29,0,10*ROW('Water Data'!G57)))</f>
        <v/>
      </c>
      <c r="CE63" s="305" t="str">
        <f ca="true">+IF(OFFSET('Water Data'!$H$27,0,10*ROW('Water Data'!H57))="","",OFFSET('Water Data'!$H$27,0,10*ROW('Water Data'!H57)))</f>
        <v/>
      </c>
      <c r="CF63" s="305" t="str">
        <f ca="true">+IF(OFFSET('Water Data'!$H$28,0,10*ROW('Water Data'!H57))="","",OFFSET('Water Data'!$H$28,0,10*ROW('Water Data'!H57)))</f>
        <v/>
      </c>
      <c r="CG63" s="305" t="str">
        <f ca="true">+IF(OFFSET('Water Data'!$H$29,0,10*ROW('Water Data'!H57))="","",OFFSET('Water Data'!$H$29,0,10*ROW('Water Data'!H57)))</f>
        <v/>
      </c>
      <c r="CH63" s="305" t="str">
        <f ca="true">+IF(OFFSET('Water Data'!$I$27,0,10*ROW('Water Data'!I57))="","",OFFSET('Water Data'!$I$27,0,10*ROW('Water Data'!I57)))</f>
        <v/>
      </c>
      <c r="CI63" s="305" t="str">
        <f ca="true">+IF(OFFSET('Water Data'!$I$28,0,10*ROW('Water Data'!I57))="","",OFFSET('Water Data'!$I$28,0,10*ROW('Water Data'!I57)))</f>
        <v/>
      </c>
      <c r="CJ63" s="305" t="str">
        <f ca="true">+IF(OFFSET('Water Data'!$I$29,0,10*ROW('Water Data'!I57))="","",OFFSET('Water Data'!$I$29,0,10*ROW('Water Data'!I57)))</f>
        <v/>
      </c>
      <c r="CK63" s="305" t="str">
        <f ca="true">+IF(OFFSET('Sanitation Data'!$D$28,0,10*ROW('Sanitation Data'!D57))="","",OFFSET('Sanitation Data'!$D$28,0,10*ROW('Sanitation Data'!D57)))</f>
        <v/>
      </c>
      <c r="CL63" s="305" t="str">
        <f ca="true">+IF(OFFSET('Sanitation Data'!$D$29,0,10*ROW('Sanitation Data'!D57))="","",OFFSET('Sanitation Data'!$D$29,0,10*ROW('Sanitation Data'!D57)))</f>
        <v/>
      </c>
      <c r="CM63" s="305" t="str">
        <f ca="true">+IF(OFFSET('Sanitation Data'!$D$30,0,10*ROW('Sanitation Data'!D57))="","",OFFSET('Sanitation Data'!$D$30,0,10*ROW('Sanitation Data'!D57)))</f>
        <v/>
      </c>
      <c r="CN63" s="305" t="str">
        <f ca="true">+IF(OFFSET('Sanitation Data'!$D$31,0,10*ROW('Sanitation Data'!D57))="","",OFFSET('Sanitation Data'!$D$31,0,10*ROW('Sanitation Data'!D57)))</f>
        <v/>
      </c>
      <c r="CO63" s="305" t="str">
        <f ca="true">+IF(OFFSET('Sanitation Data'!$D$32,0,10*ROW('Sanitation Data'!D57))="","",OFFSET('Sanitation Data'!$D$32,0,10*ROW('Sanitation Data'!D57)))</f>
        <v/>
      </c>
      <c r="CP63" s="305" t="str">
        <f ca="true">+IF(OFFSET('Sanitation Data'!$E$28,0,10*ROW('Sanitation Data'!E57))="","",OFFSET('Sanitation Data'!$E$28,0,10*ROW('Sanitation Data'!E57)))</f>
        <v/>
      </c>
      <c r="CQ63" s="305" t="str">
        <f ca="true">+IF(OFFSET('Sanitation Data'!$E$29,0,10*ROW('Sanitation Data'!E57))="","",OFFSET('Sanitation Data'!$E$29,0,10*ROW('Sanitation Data'!E57)))</f>
        <v/>
      </c>
      <c r="CR63" s="305" t="str">
        <f ca="true">+IF(OFFSET('Sanitation Data'!$E$30,0,10*ROW('Sanitation Data'!E57))="","",OFFSET('Sanitation Data'!$E$30,0,10*ROW('Sanitation Data'!E57)))</f>
        <v/>
      </c>
      <c r="CS63" s="305" t="str">
        <f ca="true">+IF(OFFSET('Sanitation Data'!$E$31,0,10*ROW('Sanitation Data'!E57))="","",OFFSET('Sanitation Data'!$E$31,0,10*ROW('Sanitation Data'!E57)))</f>
        <v/>
      </c>
      <c r="CT63" s="305" t="str">
        <f ca="true">+IF(OFFSET('Sanitation Data'!$E$32,0,10*ROW('Sanitation Data'!E57))="","",OFFSET('Sanitation Data'!$E$32,0,10*ROW('Sanitation Data'!E57)))</f>
        <v/>
      </c>
      <c r="CU63" s="305" t="str">
        <f ca="true">+IF(OFFSET('Sanitation Data'!$F$28,0,10*ROW('Sanitation Data'!F57))="","",OFFSET('Sanitation Data'!$F$28,0,10*ROW('Sanitation Data'!F57)))</f>
        <v/>
      </c>
      <c r="CV63" s="305" t="str">
        <f ca="true">+IF(OFFSET('Sanitation Data'!$F$29,0,10*ROW('Sanitation Data'!F57))="","",OFFSET('Sanitation Data'!$F$29,0,10*ROW('Sanitation Data'!F57)))</f>
        <v/>
      </c>
      <c r="CW63" s="305" t="str">
        <f ca="true">+IF(OFFSET('Sanitation Data'!$F$30,0,10*ROW('Sanitation Data'!F57))="","",OFFSET('Sanitation Data'!$F$30,0,10*ROW('Sanitation Data'!F57)))</f>
        <v/>
      </c>
      <c r="CX63" s="305" t="str">
        <f ca="true">+IF(OFFSET('Sanitation Data'!$F$31,0,10*ROW('Sanitation Data'!F57))="","",OFFSET('Sanitation Data'!$F$31,0,10*ROW('Sanitation Data'!F57)))</f>
        <v/>
      </c>
      <c r="CY63" s="305" t="str">
        <f ca="true">+IF(OFFSET('Sanitation Data'!$F$32,0,10*ROW('Sanitation Data'!F57))="","",OFFSET('Sanitation Data'!$F$32,0,10*ROW('Sanitation Data'!F57)))</f>
        <v/>
      </c>
      <c r="CZ63" s="305" t="str">
        <f ca="true">+IF(OFFSET('Sanitation Data'!$G$28,0,10*ROW('Sanitation Data'!G57))="","",OFFSET('Sanitation Data'!$G$28,0,10*ROW('Sanitation Data'!G57)))</f>
        <v/>
      </c>
      <c r="DA63" s="305" t="str">
        <f ca="true">+IF(OFFSET('Sanitation Data'!$G$29,0,10*ROW('Sanitation Data'!G57))="","",OFFSET('Sanitation Data'!$G$29,0,10*ROW('Sanitation Data'!G57)))</f>
        <v/>
      </c>
      <c r="DB63" s="305" t="str">
        <f ca="true">+IF(OFFSET('Sanitation Data'!$G$30,0,10*ROW('Sanitation Data'!G57))="","",OFFSET('Sanitation Data'!$G$30,0,10*ROW('Sanitation Data'!G57)))</f>
        <v/>
      </c>
      <c r="DC63" s="305" t="str">
        <f ca="true">+IF(OFFSET('Sanitation Data'!$G$31,0,10*ROW('Sanitation Data'!G57))="","",OFFSET('Sanitation Data'!$G$31,0,10*ROW('Sanitation Data'!G57)))</f>
        <v/>
      </c>
      <c r="DD63" s="305" t="str">
        <f ca="true">+IF(OFFSET('Sanitation Data'!$G$32,0,10*ROW('Sanitation Data'!G57))="","",OFFSET('Sanitation Data'!$G$32,0,10*ROW('Sanitation Data'!G57)))</f>
        <v/>
      </c>
      <c r="DE63" s="305" t="str">
        <f ca="true">+IF(OFFSET('Sanitation Data'!$H$28,0,10*ROW('Sanitation Data'!H57))="","",OFFSET('Sanitation Data'!$H$28,0,10*ROW('Sanitation Data'!H57)))</f>
        <v/>
      </c>
      <c r="DF63" s="305" t="str">
        <f ca="true">+IF(OFFSET('Sanitation Data'!$H$29,0,10*ROW('Sanitation Data'!H57))="","",OFFSET('Sanitation Data'!$H$29,0,10*ROW('Sanitation Data'!H57)))</f>
        <v/>
      </c>
      <c r="DG63" s="305" t="str">
        <f ca="true">+IF(OFFSET('Sanitation Data'!$H$30,0,10*ROW('Sanitation Data'!H57))="","",OFFSET('Sanitation Data'!$H$30,0,10*ROW('Sanitation Data'!H57)))</f>
        <v/>
      </c>
      <c r="DH63" s="305" t="str">
        <f ca="true">+IF(OFFSET('Sanitation Data'!$H$31,0,10*ROW('Sanitation Data'!H57))="","",OFFSET('Sanitation Data'!$H$31,0,10*ROW('Sanitation Data'!H57)))</f>
        <v/>
      </c>
      <c r="DI63" s="305" t="str">
        <f ca="true">+IF(OFFSET('Sanitation Data'!$H$32,0,10*ROW('Sanitation Data'!H57))="","",OFFSET('Sanitation Data'!$H$32,0,10*ROW('Sanitation Data'!H57)))</f>
        <v/>
      </c>
      <c r="DJ63" s="305" t="str">
        <f ca="true">+IF(OFFSET('Sanitation Data'!$I$28,0,10*ROW('Sanitation Data'!I57))="","",OFFSET('Sanitation Data'!$I$28,0,10*ROW('Sanitation Data'!I57)))</f>
        <v/>
      </c>
      <c r="DK63" s="305" t="str">
        <f ca="true">+IF(OFFSET('Sanitation Data'!$I$29,0,10*ROW('Sanitation Data'!I57))="","",OFFSET('Sanitation Data'!$I$29,0,10*ROW('Sanitation Data'!I57)))</f>
        <v/>
      </c>
      <c r="DL63" s="305" t="str">
        <f ca="true">+IF(OFFSET('Sanitation Data'!$I$30,0,10*ROW('Sanitation Data'!I57))="","",OFFSET('Sanitation Data'!$I$30,0,10*ROW('Sanitation Data'!I57)))</f>
        <v/>
      </c>
      <c r="DM63" s="305" t="str">
        <f ca="true">+IF(OFFSET('Sanitation Data'!$I$31,0,10*ROW('Sanitation Data'!I57))="","",OFFSET('Sanitation Data'!$I$31,0,10*ROW('Sanitation Data'!I57)))</f>
        <v/>
      </c>
      <c r="DN63" s="305" t="str">
        <f ca="true">+IF(OFFSET('Sanitation Data'!$I$32,0,10*ROW('Sanitation Data'!I57))="","",OFFSET('Sanitation Data'!$I$32,0,10*ROW('Sanitation Data'!I57)))</f>
        <v/>
      </c>
      <c r="DO63" s="305" t="str">
        <f ca="true">+IF(OFFSET('Hygiene Data'!$D$11,0,10*ROW('Hygiene Data'!D57))="","",OFFSET('Hygiene Data'!$D$11,0,10*ROW('Hygiene Data'!D57)))</f>
        <v/>
      </c>
      <c r="DP63" s="305" t="str">
        <f ca="true">+IF(OFFSET('Hygiene Data'!$D$12,0,10*ROW('Hygiene Data'!D57))="","",OFFSET('Hygiene Data'!$D$12,0,10*ROW('Hygiene Data'!D57)))</f>
        <v/>
      </c>
      <c r="DQ63" s="305" t="str">
        <f ca="true">+IF(OFFSET('Hygiene Data'!$D$13,0,10*ROW('Hygiene Data'!D57))="","",OFFSET('Hygiene Data'!$D$13,0,10*ROW('Hygiene Data'!D57)))</f>
        <v/>
      </c>
      <c r="DR63" s="305" t="str">
        <f ca="true">+IF(OFFSET('Hygiene Data'!$E$11,0,10*ROW('Hygiene Data'!E57))="","",OFFSET('Hygiene Data'!$E$11,0,10*ROW('Hygiene Data'!E57)))</f>
        <v/>
      </c>
      <c r="DS63" s="305" t="str">
        <f ca="true">+IF(OFFSET('Hygiene Data'!$E$12,0,10*ROW('Hygiene Data'!E57))="","",OFFSET('Hygiene Data'!$E$12,0,10*ROW('Hygiene Data'!E57)))</f>
        <v/>
      </c>
      <c r="DT63" s="305" t="str">
        <f ca="true">+IF(OFFSET('Hygiene Data'!$E$13,0,10*ROW('Hygiene Data'!E57))="","",OFFSET('Hygiene Data'!$E$13,0,10*ROW('Hygiene Data'!E57)))</f>
        <v/>
      </c>
      <c r="DU63" s="305" t="str">
        <f ca="true">+IF(OFFSET('Hygiene Data'!$F$11,0,10*ROW('Hygiene Data'!F57))="","",OFFSET('Hygiene Data'!$F$11,0,10*ROW('Hygiene Data'!F57)))</f>
        <v/>
      </c>
      <c r="DV63" s="305" t="str">
        <f ca="true">+IF(OFFSET('Hygiene Data'!$F$12,0,10*ROW('Hygiene Data'!F57))="","",OFFSET('Hygiene Data'!$F$12,0,10*ROW('Hygiene Data'!F57)))</f>
        <v/>
      </c>
      <c r="DW63" s="305" t="str">
        <f ca="true">+IF(OFFSET('Hygiene Data'!$F$13,0,10*ROW('Hygiene Data'!F57))="","",OFFSET('Hygiene Data'!$F$13,0,10*ROW('Hygiene Data'!F57)))</f>
        <v/>
      </c>
      <c r="DX63" s="305" t="str">
        <f ca="true">+IF(OFFSET('Hygiene Data'!$G$11,0,10*ROW('Hygiene Data'!G57))="","",OFFSET('Hygiene Data'!$G$11,0,10*ROW('Hygiene Data'!G57)))</f>
        <v/>
      </c>
      <c r="DY63" s="305" t="str">
        <f ca="true">+IF(OFFSET('Hygiene Data'!$G$12,0,10*ROW('Hygiene Data'!G57))="","",OFFSET('Hygiene Data'!$G$12,0,10*ROW('Hygiene Data'!G57)))</f>
        <v/>
      </c>
      <c r="DZ63" s="305" t="str">
        <f ca="true">+IF(OFFSET('Hygiene Data'!$G$13,0,10*ROW('Hygiene Data'!G57))="","",OFFSET('Hygiene Data'!$G$13,0,10*ROW('Hygiene Data'!G57)))</f>
        <v/>
      </c>
      <c r="EA63" s="305" t="str">
        <f ca="true">+IF(OFFSET('Hygiene Data'!$H$11,0,10*ROW('Hygiene Data'!H57))="","",OFFSET('Hygiene Data'!$H$11,0,10*ROW('Hygiene Data'!H57)))</f>
        <v/>
      </c>
      <c r="EB63" s="305" t="str">
        <f ca="true">+IF(OFFSET('Hygiene Data'!$H$12,0,10*ROW('Hygiene Data'!H57))="","",OFFSET('Hygiene Data'!$H$12,0,10*ROW('Hygiene Data'!H57)))</f>
        <v/>
      </c>
      <c r="EC63" s="305" t="str">
        <f ca="true">+IF(OFFSET('Hygiene Data'!$H$13,0,10*ROW('Hygiene Data'!H57))="","",OFFSET('Hygiene Data'!$H$13,0,10*ROW('Hygiene Data'!H57)))</f>
        <v/>
      </c>
      <c r="ED63" s="305" t="str">
        <f ca="true">+IF(OFFSET('Hygiene Data'!$I$11,0,10*ROW('Hygiene Data'!I57))="","",OFFSET('Hygiene Data'!$I$11,0,10*ROW('Hygiene Data'!I57)))</f>
        <v/>
      </c>
      <c r="EE63" s="305" t="str">
        <f ca="true">+IF(OFFSET('Hygiene Data'!$I$12,0,10*ROW('Hygiene Data'!I57))="","",OFFSET('Hygiene Data'!$I$12,0,10*ROW('Hygiene Data'!I57)))</f>
        <v/>
      </c>
      <c r="EF63" s="305"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61" t="str">
        <f t="shared" ca="true" si="0"/>
        <v/>
      </c>
      <c r="D64" s="99"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9"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9"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9"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9"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9"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9"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9"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9"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9"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9"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9"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9"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9"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9"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9"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9"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9"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100"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100"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100"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100"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100"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100"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100"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100"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100"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100"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100"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100"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100"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100"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100"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100"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100"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100"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100"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100"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100"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100"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100"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100"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100"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100"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100"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100"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100"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100"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1"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1"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1"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1"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1"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1"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1"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1"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1"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1"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1"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1"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1"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1"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1"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1"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1"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1"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5"/>
      <c r="BS64" s="305" t="str">
        <f ca="true">+IF(OFFSET('Water Data'!$D$27,0,10*ROW('Water Data'!D58))="","",OFFSET('Water Data'!$D$27,0,10*ROW('Water Data'!D58)))</f>
        <v/>
      </c>
      <c r="BT64" s="305" t="str">
        <f ca="true">+IF(OFFSET('Water Data'!$D$28,0,10*ROW('Water Data'!D58))="","",OFFSET('Water Data'!$D$28,0,10*ROW('Water Data'!D58)))</f>
        <v/>
      </c>
      <c r="BU64" s="305" t="str">
        <f ca="true">+IF(OFFSET('Water Data'!$D$29,0,10*ROW('Water Data'!D58))="","",OFFSET('Water Data'!$D$29,0,10*ROW('Water Data'!D58)))</f>
        <v/>
      </c>
      <c r="BV64" s="305" t="str">
        <f ca="true">+IF(OFFSET('Water Data'!$E$27,0,10*ROW('Water Data'!E58))="","",OFFSET('Water Data'!$E$27,0,10*ROW('Water Data'!E58)))</f>
        <v/>
      </c>
      <c r="BW64" s="305" t="str">
        <f ca="true">+IF(OFFSET('Water Data'!$E$28,0,10*ROW('Water Data'!E58))="","",OFFSET('Water Data'!$E$28,0,10*ROW('Water Data'!E58)))</f>
        <v/>
      </c>
      <c r="BX64" s="305" t="str">
        <f ca="true">+IF(OFFSET('Water Data'!$E$29,0,10*ROW('Water Data'!E58))="","",OFFSET('Water Data'!$E$29,0,10*ROW('Water Data'!E58)))</f>
        <v/>
      </c>
      <c r="BY64" s="305" t="str">
        <f ca="true">+IF(OFFSET('Water Data'!$F$27,0,10*ROW('Water Data'!F58))="","",OFFSET('Water Data'!$F$27,0,10*ROW('Water Data'!F58)))</f>
        <v/>
      </c>
      <c r="BZ64" s="305" t="str">
        <f ca="true">+IF(OFFSET('Water Data'!$F$28,0,10*ROW('Water Data'!F58))="","",OFFSET('Water Data'!$F$28,0,10*ROW('Water Data'!F58)))</f>
        <v/>
      </c>
      <c r="CA64" s="305" t="str">
        <f ca="true">+IF(OFFSET('Water Data'!$F$29,0,10*ROW('Water Data'!F58))="","",OFFSET('Water Data'!$F$29,0,10*ROW('Water Data'!F58)))</f>
        <v/>
      </c>
      <c r="CB64" s="305" t="str">
        <f ca="true">+IF(OFFSET('Water Data'!$G$27,0,10*ROW('Water Data'!G58))="","",OFFSET('Water Data'!$G$27,0,10*ROW('Water Data'!G58)))</f>
        <v/>
      </c>
      <c r="CC64" s="305" t="str">
        <f ca="true">+IF(OFFSET('Water Data'!$G$28,0,10*ROW('Water Data'!G58))="","",OFFSET('Water Data'!$G$28,0,10*ROW('Water Data'!G58)))</f>
        <v/>
      </c>
      <c r="CD64" s="305" t="str">
        <f ca="true">+IF(OFFSET('Water Data'!$G$29,0,10*ROW('Water Data'!G58))="","",OFFSET('Water Data'!$G$29,0,10*ROW('Water Data'!G58)))</f>
        <v/>
      </c>
      <c r="CE64" s="305" t="str">
        <f ca="true">+IF(OFFSET('Water Data'!$H$27,0,10*ROW('Water Data'!H58))="","",OFFSET('Water Data'!$H$27,0,10*ROW('Water Data'!H58)))</f>
        <v/>
      </c>
      <c r="CF64" s="305" t="str">
        <f ca="true">+IF(OFFSET('Water Data'!$H$28,0,10*ROW('Water Data'!H58))="","",OFFSET('Water Data'!$H$28,0,10*ROW('Water Data'!H58)))</f>
        <v/>
      </c>
      <c r="CG64" s="305" t="str">
        <f ca="true">+IF(OFFSET('Water Data'!$H$29,0,10*ROW('Water Data'!H58))="","",OFFSET('Water Data'!$H$29,0,10*ROW('Water Data'!H58)))</f>
        <v/>
      </c>
      <c r="CH64" s="305" t="str">
        <f ca="true">+IF(OFFSET('Water Data'!$I$27,0,10*ROW('Water Data'!I58))="","",OFFSET('Water Data'!$I$27,0,10*ROW('Water Data'!I58)))</f>
        <v/>
      </c>
      <c r="CI64" s="305" t="str">
        <f ca="true">+IF(OFFSET('Water Data'!$I$28,0,10*ROW('Water Data'!I58))="","",OFFSET('Water Data'!$I$28,0,10*ROW('Water Data'!I58)))</f>
        <v/>
      </c>
      <c r="CJ64" s="305" t="str">
        <f ca="true">+IF(OFFSET('Water Data'!$I$29,0,10*ROW('Water Data'!I58))="","",OFFSET('Water Data'!$I$29,0,10*ROW('Water Data'!I58)))</f>
        <v/>
      </c>
      <c r="CK64" s="305" t="str">
        <f ca="true">+IF(OFFSET('Sanitation Data'!$D$28,0,10*ROW('Sanitation Data'!D58))="","",OFFSET('Sanitation Data'!$D$28,0,10*ROW('Sanitation Data'!D58)))</f>
        <v/>
      </c>
      <c r="CL64" s="305" t="str">
        <f ca="true">+IF(OFFSET('Sanitation Data'!$D$29,0,10*ROW('Sanitation Data'!D58))="","",OFFSET('Sanitation Data'!$D$29,0,10*ROW('Sanitation Data'!D58)))</f>
        <v/>
      </c>
      <c r="CM64" s="305" t="str">
        <f ca="true">+IF(OFFSET('Sanitation Data'!$D$30,0,10*ROW('Sanitation Data'!D58))="","",OFFSET('Sanitation Data'!$D$30,0,10*ROW('Sanitation Data'!D58)))</f>
        <v/>
      </c>
      <c r="CN64" s="305" t="str">
        <f ca="true">+IF(OFFSET('Sanitation Data'!$D$31,0,10*ROW('Sanitation Data'!D58))="","",OFFSET('Sanitation Data'!$D$31,0,10*ROW('Sanitation Data'!D58)))</f>
        <v/>
      </c>
      <c r="CO64" s="305" t="str">
        <f ca="true">+IF(OFFSET('Sanitation Data'!$D$32,0,10*ROW('Sanitation Data'!D58))="","",OFFSET('Sanitation Data'!$D$32,0,10*ROW('Sanitation Data'!D58)))</f>
        <v/>
      </c>
      <c r="CP64" s="305" t="str">
        <f ca="true">+IF(OFFSET('Sanitation Data'!$E$28,0,10*ROW('Sanitation Data'!E58))="","",OFFSET('Sanitation Data'!$E$28,0,10*ROW('Sanitation Data'!E58)))</f>
        <v/>
      </c>
      <c r="CQ64" s="305" t="str">
        <f ca="true">+IF(OFFSET('Sanitation Data'!$E$29,0,10*ROW('Sanitation Data'!E58))="","",OFFSET('Sanitation Data'!$E$29,0,10*ROW('Sanitation Data'!E58)))</f>
        <v/>
      </c>
      <c r="CR64" s="305" t="str">
        <f ca="true">+IF(OFFSET('Sanitation Data'!$E$30,0,10*ROW('Sanitation Data'!E58))="","",OFFSET('Sanitation Data'!$E$30,0,10*ROW('Sanitation Data'!E58)))</f>
        <v/>
      </c>
      <c r="CS64" s="305" t="str">
        <f ca="true">+IF(OFFSET('Sanitation Data'!$E$31,0,10*ROW('Sanitation Data'!E58))="","",OFFSET('Sanitation Data'!$E$31,0,10*ROW('Sanitation Data'!E58)))</f>
        <v/>
      </c>
      <c r="CT64" s="305" t="str">
        <f ca="true">+IF(OFFSET('Sanitation Data'!$E$32,0,10*ROW('Sanitation Data'!E58))="","",OFFSET('Sanitation Data'!$E$32,0,10*ROW('Sanitation Data'!E58)))</f>
        <v/>
      </c>
      <c r="CU64" s="305" t="str">
        <f ca="true">+IF(OFFSET('Sanitation Data'!$F$28,0,10*ROW('Sanitation Data'!F58))="","",OFFSET('Sanitation Data'!$F$28,0,10*ROW('Sanitation Data'!F58)))</f>
        <v/>
      </c>
      <c r="CV64" s="305" t="str">
        <f ca="true">+IF(OFFSET('Sanitation Data'!$F$29,0,10*ROW('Sanitation Data'!F58))="","",OFFSET('Sanitation Data'!$F$29,0,10*ROW('Sanitation Data'!F58)))</f>
        <v/>
      </c>
      <c r="CW64" s="305" t="str">
        <f ca="true">+IF(OFFSET('Sanitation Data'!$F$30,0,10*ROW('Sanitation Data'!F58))="","",OFFSET('Sanitation Data'!$F$30,0,10*ROW('Sanitation Data'!F58)))</f>
        <v/>
      </c>
      <c r="CX64" s="305" t="str">
        <f ca="true">+IF(OFFSET('Sanitation Data'!$F$31,0,10*ROW('Sanitation Data'!F58))="","",OFFSET('Sanitation Data'!$F$31,0,10*ROW('Sanitation Data'!F58)))</f>
        <v/>
      </c>
      <c r="CY64" s="305" t="str">
        <f ca="true">+IF(OFFSET('Sanitation Data'!$F$32,0,10*ROW('Sanitation Data'!F58))="","",OFFSET('Sanitation Data'!$F$32,0,10*ROW('Sanitation Data'!F58)))</f>
        <v/>
      </c>
      <c r="CZ64" s="305" t="str">
        <f ca="true">+IF(OFFSET('Sanitation Data'!$G$28,0,10*ROW('Sanitation Data'!G58))="","",OFFSET('Sanitation Data'!$G$28,0,10*ROW('Sanitation Data'!G58)))</f>
        <v/>
      </c>
      <c r="DA64" s="305" t="str">
        <f ca="true">+IF(OFFSET('Sanitation Data'!$G$29,0,10*ROW('Sanitation Data'!G58))="","",OFFSET('Sanitation Data'!$G$29,0,10*ROW('Sanitation Data'!G58)))</f>
        <v/>
      </c>
      <c r="DB64" s="305" t="str">
        <f ca="true">+IF(OFFSET('Sanitation Data'!$G$30,0,10*ROW('Sanitation Data'!G58))="","",OFFSET('Sanitation Data'!$G$30,0,10*ROW('Sanitation Data'!G58)))</f>
        <v/>
      </c>
      <c r="DC64" s="305" t="str">
        <f ca="true">+IF(OFFSET('Sanitation Data'!$G$31,0,10*ROW('Sanitation Data'!G58))="","",OFFSET('Sanitation Data'!$G$31,0,10*ROW('Sanitation Data'!G58)))</f>
        <v/>
      </c>
      <c r="DD64" s="305" t="str">
        <f ca="true">+IF(OFFSET('Sanitation Data'!$G$32,0,10*ROW('Sanitation Data'!G58))="","",OFFSET('Sanitation Data'!$G$32,0,10*ROW('Sanitation Data'!G58)))</f>
        <v/>
      </c>
      <c r="DE64" s="305" t="str">
        <f ca="true">+IF(OFFSET('Sanitation Data'!$H$28,0,10*ROW('Sanitation Data'!H58))="","",OFFSET('Sanitation Data'!$H$28,0,10*ROW('Sanitation Data'!H58)))</f>
        <v/>
      </c>
      <c r="DF64" s="305" t="str">
        <f ca="true">+IF(OFFSET('Sanitation Data'!$H$29,0,10*ROW('Sanitation Data'!H58))="","",OFFSET('Sanitation Data'!$H$29,0,10*ROW('Sanitation Data'!H58)))</f>
        <v/>
      </c>
      <c r="DG64" s="305" t="str">
        <f ca="true">+IF(OFFSET('Sanitation Data'!$H$30,0,10*ROW('Sanitation Data'!H58))="","",OFFSET('Sanitation Data'!$H$30,0,10*ROW('Sanitation Data'!H58)))</f>
        <v/>
      </c>
      <c r="DH64" s="305" t="str">
        <f ca="true">+IF(OFFSET('Sanitation Data'!$H$31,0,10*ROW('Sanitation Data'!H58))="","",OFFSET('Sanitation Data'!$H$31,0,10*ROW('Sanitation Data'!H58)))</f>
        <v/>
      </c>
      <c r="DI64" s="305" t="str">
        <f ca="true">+IF(OFFSET('Sanitation Data'!$H$32,0,10*ROW('Sanitation Data'!H58))="","",OFFSET('Sanitation Data'!$H$32,0,10*ROW('Sanitation Data'!H58)))</f>
        <v/>
      </c>
      <c r="DJ64" s="305" t="str">
        <f ca="true">+IF(OFFSET('Sanitation Data'!$I$28,0,10*ROW('Sanitation Data'!I58))="","",OFFSET('Sanitation Data'!$I$28,0,10*ROW('Sanitation Data'!I58)))</f>
        <v/>
      </c>
      <c r="DK64" s="305" t="str">
        <f ca="true">+IF(OFFSET('Sanitation Data'!$I$29,0,10*ROW('Sanitation Data'!I58))="","",OFFSET('Sanitation Data'!$I$29,0,10*ROW('Sanitation Data'!I58)))</f>
        <v/>
      </c>
      <c r="DL64" s="305" t="str">
        <f ca="true">+IF(OFFSET('Sanitation Data'!$I$30,0,10*ROW('Sanitation Data'!I58))="","",OFFSET('Sanitation Data'!$I$30,0,10*ROW('Sanitation Data'!I58)))</f>
        <v/>
      </c>
      <c r="DM64" s="305" t="str">
        <f ca="true">+IF(OFFSET('Sanitation Data'!$I$31,0,10*ROW('Sanitation Data'!I58))="","",OFFSET('Sanitation Data'!$I$31,0,10*ROW('Sanitation Data'!I58)))</f>
        <v/>
      </c>
      <c r="DN64" s="305" t="str">
        <f ca="true">+IF(OFFSET('Sanitation Data'!$I$32,0,10*ROW('Sanitation Data'!I58))="","",OFFSET('Sanitation Data'!$I$32,0,10*ROW('Sanitation Data'!I58)))</f>
        <v/>
      </c>
      <c r="DO64" s="305" t="str">
        <f ca="true">+IF(OFFSET('Hygiene Data'!$D$11,0,10*ROW('Hygiene Data'!D58))="","",OFFSET('Hygiene Data'!$D$11,0,10*ROW('Hygiene Data'!D58)))</f>
        <v/>
      </c>
      <c r="DP64" s="305" t="str">
        <f ca="true">+IF(OFFSET('Hygiene Data'!$D$12,0,10*ROW('Hygiene Data'!D58))="","",OFFSET('Hygiene Data'!$D$12,0,10*ROW('Hygiene Data'!D58)))</f>
        <v/>
      </c>
      <c r="DQ64" s="305" t="str">
        <f ca="true">+IF(OFFSET('Hygiene Data'!$D$13,0,10*ROW('Hygiene Data'!D58))="","",OFFSET('Hygiene Data'!$D$13,0,10*ROW('Hygiene Data'!D58)))</f>
        <v/>
      </c>
      <c r="DR64" s="305" t="str">
        <f ca="true">+IF(OFFSET('Hygiene Data'!$E$11,0,10*ROW('Hygiene Data'!E58))="","",OFFSET('Hygiene Data'!$E$11,0,10*ROW('Hygiene Data'!E58)))</f>
        <v/>
      </c>
      <c r="DS64" s="305" t="str">
        <f ca="true">+IF(OFFSET('Hygiene Data'!$E$12,0,10*ROW('Hygiene Data'!E58))="","",OFFSET('Hygiene Data'!$E$12,0,10*ROW('Hygiene Data'!E58)))</f>
        <v/>
      </c>
      <c r="DT64" s="305" t="str">
        <f ca="true">+IF(OFFSET('Hygiene Data'!$E$13,0,10*ROW('Hygiene Data'!E58))="","",OFFSET('Hygiene Data'!$E$13,0,10*ROW('Hygiene Data'!E58)))</f>
        <v/>
      </c>
      <c r="DU64" s="305" t="str">
        <f ca="true">+IF(OFFSET('Hygiene Data'!$F$11,0,10*ROW('Hygiene Data'!F58))="","",OFFSET('Hygiene Data'!$F$11,0,10*ROW('Hygiene Data'!F58)))</f>
        <v/>
      </c>
      <c r="DV64" s="305" t="str">
        <f ca="true">+IF(OFFSET('Hygiene Data'!$F$12,0,10*ROW('Hygiene Data'!F58))="","",OFFSET('Hygiene Data'!$F$12,0,10*ROW('Hygiene Data'!F58)))</f>
        <v/>
      </c>
      <c r="DW64" s="305" t="str">
        <f ca="true">+IF(OFFSET('Hygiene Data'!$F$13,0,10*ROW('Hygiene Data'!F58))="","",OFFSET('Hygiene Data'!$F$13,0,10*ROW('Hygiene Data'!F58)))</f>
        <v/>
      </c>
      <c r="DX64" s="305" t="str">
        <f ca="true">+IF(OFFSET('Hygiene Data'!$G$11,0,10*ROW('Hygiene Data'!G58))="","",OFFSET('Hygiene Data'!$G$11,0,10*ROW('Hygiene Data'!G58)))</f>
        <v/>
      </c>
      <c r="DY64" s="305" t="str">
        <f ca="true">+IF(OFFSET('Hygiene Data'!$G$12,0,10*ROW('Hygiene Data'!G58))="","",OFFSET('Hygiene Data'!$G$12,0,10*ROW('Hygiene Data'!G58)))</f>
        <v/>
      </c>
      <c r="DZ64" s="305" t="str">
        <f ca="true">+IF(OFFSET('Hygiene Data'!$G$13,0,10*ROW('Hygiene Data'!G58))="","",OFFSET('Hygiene Data'!$G$13,0,10*ROW('Hygiene Data'!G58)))</f>
        <v/>
      </c>
      <c r="EA64" s="305" t="str">
        <f ca="true">+IF(OFFSET('Hygiene Data'!$H$11,0,10*ROW('Hygiene Data'!H58))="","",OFFSET('Hygiene Data'!$H$11,0,10*ROW('Hygiene Data'!H58)))</f>
        <v/>
      </c>
      <c r="EB64" s="305" t="str">
        <f ca="true">+IF(OFFSET('Hygiene Data'!$H$12,0,10*ROW('Hygiene Data'!H58))="","",OFFSET('Hygiene Data'!$H$12,0,10*ROW('Hygiene Data'!H58)))</f>
        <v/>
      </c>
      <c r="EC64" s="305" t="str">
        <f ca="true">+IF(OFFSET('Hygiene Data'!$H$13,0,10*ROW('Hygiene Data'!H58))="","",OFFSET('Hygiene Data'!$H$13,0,10*ROW('Hygiene Data'!H58)))</f>
        <v/>
      </c>
      <c r="ED64" s="305" t="str">
        <f ca="true">+IF(OFFSET('Hygiene Data'!$I$11,0,10*ROW('Hygiene Data'!I58))="","",OFFSET('Hygiene Data'!$I$11,0,10*ROW('Hygiene Data'!I58)))</f>
        <v/>
      </c>
      <c r="EE64" s="305" t="str">
        <f ca="true">+IF(OFFSET('Hygiene Data'!$I$12,0,10*ROW('Hygiene Data'!I58))="","",OFFSET('Hygiene Data'!$I$12,0,10*ROW('Hygiene Data'!I58)))</f>
        <v/>
      </c>
      <c r="EF64" s="305"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61" t="str">
        <f t="shared" ca="true" si="0"/>
        <v/>
      </c>
      <c r="D65" s="99"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9"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9"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9"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9"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9"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9"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9"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9"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9"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9"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9"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9"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9"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9"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9"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9"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9"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100"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100"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100"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100"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100"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100"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100"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100"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100"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100"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100"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100"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100"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100"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100"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100"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100"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100"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100"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100"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100"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100"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100"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100"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100"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100"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100"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100"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100"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100"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1"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1"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1"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1"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1"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1"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1"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1"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1"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1"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1"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1"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1"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1"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1"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1"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1"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1"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5"/>
      <c r="BS65" s="305" t="str">
        <f ca="true">+IF(OFFSET('Water Data'!$D$27,0,10*ROW('Water Data'!D59))="","",OFFSET('Water Data'!$D$27,0,10*ROW('Water Data'!D59)))</f>
        <v/>
      </c>
      <c r="BT65" s="305" t="str">
        <f ca="true">+IF(OFFSET('Water Data'!$D$28,0,10*ROW('Water Data'!D59))="","",OFFSET('Water Data'!$D$28,0,10*ROW('Water Data'!D59)))</f>
        <v/>
      </c>
      <c r="BU65" s="305" t="str">
        <f ca="true">+IF(OFFSET('Water Data'!$D$29,0,10*ROW('Water Data'!D59))="","",OFFSET('Water Data'!$D$29,0,10*ROW('Water Data'!D59)))</f>
        <v/>
      </c>
      <c r="BV65" s="305" t="str">
        <f ca="true">+IF(OFFSET('Water Data'!$E$27,0,10*ROW('Water Data'!E59))="","",OFFSET('Water Data'!$E$27,0,10*ROW('Water Data'!E59)))</f>
        <v/>
      </c>
      <c r="BW65" s="305" t="str">
        <f ca="true">+IF(OFFSET('Water Data'!$E$28,0,10*ROW('Water Data'!E59))="","",OFFSET('Water Data'!$E$28,0,10*ROW('Water Data'!E59)))</f>
        <v/>
      </c>
      <c r="BX65" s="305" t="str">
        <f ca="true">+IF(OFFSET('Water Data'!$E$29,0,10*ROW('Water Data'!E59))="","",OFFSET('Water Data'!$E$29,0,10*ROW('Water Data'!E59)))</f>
        <v/>
      </c>
      <c r="BY65" s="305" t="str">
        <f ca="true">+IF(OFFSET('Water Data'!$F$27,0,10*ROW('Water Data'!F59))="","",OFFSET('Water Data'!$F$27,0,10*ROW('Water Data'!F59)))</f>
        <v/>
      </c>
      <c r="BZ65" s="305" t="str">
        <f ca="true">+IF(OFFSET('Water Data'!$F$28,0,10*ROW('Water Data'!F59))="","",OFFSET('Water Data'!$F$28,0,10*ROW('Water Data'!F59)))</f>
        <v/>
      </c>
      <c r="CA65" s="305" t="str">
        <f ca="true">+IF(OFFSET('Water Data'!$F$29,0,10*ROW('Water Data'!F59))="","",OFFSET('Water Data'!$F$29,0,10*ROW('Water Data'!F59)))</f>
        <v/>
      </c>
      <c r="CB65" s="305" t="str">
        <f ca="true">+IF(OFFSET('Water Data'!$G$27,0,10*ROW('Water Data'!G59))="","",OFFSET('Water Data'!$G$27,0,10*ROW('Water Data'!G59)))</f>
        <v/>
      </c>
      <c r="CC65" s="305" t="str">
        <f ca="true">+IF(OFFSET('Water Data'!$G$28,0,10*ROW('Water Data'!G59))="","",OFFSET('Water Data'!$G$28,0,10*ROW('Water Data'!G59)))</f>
        <v/>
      </c>
      <c r="CD65" s="305" t="str">
        <f ca="true">+IF(OFFSET('Water Data'!$G$29,0,10*ROW('Water Data'!G59))="","",OFFSET('Water Data'!$G$29,0,10*ROW('Water Data'!G59)))</f>
        <v/>
      </c>
      <c r="CE65" s="305" t="str">
        <f ca="true">+IF(OFFSET('Water Data'!$H$27,0,10*ROW('Water Data'!H59))="","",OFFSET('Water Data'!$H$27,0,10*ROW('Water Data'!H59)))</f>
        <v/>
      </c>
      <c r="CF65" s="305" t="str">
        <f ca="true">+IF(OFFSET('Water Data'!$H$28,0,10*ROW('Water Data'!H59))="","",OFFSET('Water Data'!$H$28,0,10*ROW('Water Data'!H59)))</f>
        <v/>
      </c>
      <c r="CG65" s="305" t="str">
        <f ca="true">+IF(OFFSET('Water Data'!$H$29,0,10*ROW('Water Data'!H59))="","",OFFSET('Water Data'!$H$29,0,10*ROW('Water Data'!H59)))</f>
        <v/>
      </c>
      <c r="CH65" s="305" t="str">
        <f ca="true">+IF(OFFSET('Water Data'!$I$27,0,10*ROW('Water Data'!I59))="","",OFFSET('Water Data'!$I$27,0,10*ROW('Water Data'!I59)))</f>
        <v/>
      </c>
      <c r="CI65" s="305" t="str">
        <f ca="true">+IF(OFFSET('Water Data'!$I$28,0,10*ROW('Water Data'!I59))="","",OFFSET('Water Data'!$I$28,0,10*ROW('Water Data'!I59)))</f>
        <v/>
      </c>
      <c r="CJ65" s="305" t="str">
        <f ca="true">+IF(OFFSET('Water Data'!$I$29,0,10*ROW('Water Data'!I59))="","",OFFSET('Water Data'!$I$29,0,10*ROW('Water Data'!I59)))</f>
        <v/>
      </c>
      <c r="CK65" s="305" t="str">
        <f ca="true">+IF(OFFSET('Sanitation Data'!$D$28,0,10*ROW('Sanitation Data'!D59))="","",OFFSET('Sanitation Data'!$D$28,0,10*ROW('Sanitation Data'!D59)))</f>
        <v/>
      </c>
      <c r="CL65" s="305" t="str">
        <f ca="true">+IF(OFFSET('Sanitation Data'!$D$29,0,10*ROW('Sanitation Data'!D59))="","",OFFSET('Sanitation Data'!$D$29,0,10*ROW('Sanitation Data'!D59)))</f>
        <v/>
      </c>
      <c r="CM65" s="305" t="str">
        <f ca="true">+IF(OFFSET('Sanitation Data'!$D$30,0,10*ROW('Sanitation Data'!D59))="","",OFFSET('Sanitation Data'!$D$30,0,10*ROW('Sanitation Data'!D59)))</f>
        <v/>
      </c>
      <c r="CN65" s="305" t="str">
        <f ca="true">+IF(OFFSET('Sanitation Data'!$D$31,0,10*ROW('Sanitation Data'!D59))="","",OFFSET('Sanitation Data'!$D$31,0,10*ROW('Sanitation Data'!D59)))</f>
        <v/>
      </c>
      <c r="CO65" s="305" t="str">
        <f ca="true">+IF(OFFSET('Sanitation Data'!$D$32,0,10*ROW('Sanitation Data'!D59))="","",OFFSET('Sanitation Data'!$D$32,0,10*ROW('Sanitation Data'!D59)))</f>
        <v/>
      </c>
      <c r="CP65" s="305" t="str">
        <f ca="true">+IF(OFFSET('Sanitation Data'!$E$28,0,10*ROW('Sanitation Data'!E59))="","",OFFSET('Sanitation Data'!$E$28,0,10*ROW('Sanitation Data'!E59)))</f>
        <v/>
      </c>
      <c r="CQ65" s="305" t="str">
        <f ca="true">+IF(OFFSET('Sanitation Data'!$E$29,0,10*ROW('Sanitation Data'!E59))="","",OFFSET('Sanitation Data'!$E$29,0,10*ROW('Sanitation Data'!E59)))</f>
        <v/>
      </c>
      <c r="CR65" s="305" t="str">
        <f ca="true">+IF(OFFSET('Sanitation Data'!$E$30,0,10*ROW('Sanitation Data'!E59))="","",OFFSET('Sanitation Data'!$E$30,0,10*ROW('Sanitation Data'!E59)))</f>
        <v/>
      </c>
      <c r="CS65" s="305" t="str">
        <f ca="true">+IF(OFFSET('Sanitation Data'!$E$31,0,10*ROW('Sanitation Data'!E59))="","",OFFSET('Sanitation Data'!$E$31,0,10*ROW('Sanitation Data'!E59)))</f>
        <v/>
      </c>
      <c r="CT65" s="305" t="str">
        <f ca="true">+IF(OFFSET('Sanitation Data'!$E$32,0,10*ROW('Sanitation Data'!E59))="","",OFFSET('Sanitation Data'!$E$32,0,10*ROW('Sanitation Data'!E59)))</f>
        <v/>
      </c>
      <c r="CU65" s="305" t="str">
        <f ca="true">+IF(OFFSET('Sanitation Data'!$F$28,0,10*ROW('Sanitation Data'!F59))="","",OFFSET('Sanitation Data'!$F$28,0,10*ROW('Sanitation Data'!F59)))</f>
        <v/>
      </c>
      <c r="CV65" s="305" t="str">
        <f ca="true">+IF(OFFSET('Sanitation Data'!$F$29,0,10*ROW('Sanitation Data'!F59))="","",OFFSET('Sanitation Data'!$F$29,0,10*ROW('Sanitation Data'!F59)))</f>
        <v/>
      </c>
      <c r="CW65" s="305" t="str">
        <f ca="true">+IF(OFFSET('Sanitation Data'!$F$30,0,10*ROW('Sanitation Data'!F59))="","",OFFSET('Sanitation Data'!$F$30,0,10*ROW('Sanitation Data'!F59)))</f>
        <v/>
      </c>
      <c r="CX65" s="305" t="str">
        <f ca="true">+IF(OFFSET('Sanitation Data'!$F$31,0,10*ROW('Sanitation Data'!F59))="","",OFFSET('Sanitation Data'!$F$31,0,10*ROW('Sanitation Data'!F59)))</f>
        <v/>
      </c>
      <c r="CY65" s="305" t="str">
        <f ca="true">+IF(OFFSET('Sanitation Data'!$F$32,0,10*ROW('Sanitation Data'!F59))="","",OFFSET('Sanitation Data'!$F$32,0,10*ROW('Sanitation Data'!F59)))</f>
        <v/>
      </c>
      <c r="CZ65" s="305" t="str">
        <f ca="true">+IF(OFFSET('Sanitation Data'!$G$28,0,10*ROW('Sanitation Data'!G59))="","",OFFSET('Sanitation Data'!$G$28,0,10*ROW('Sanitation Data'!G59)))</f>
        <v/>
      </c>
      <c r="DA65" s="305" t="str">
        <f ca="true">+IF(OFFSET('Sanitation Data'!$G$29,0,10*ROW('Sanitation Data'!G59))="","",OFFSET('Sanitation Data'!$G$29,0,10*ROW('Sanitation Data'!G59)))</f>
        <v/>
      </c>
      <c r="DB65" s="305" t="str">
        <f ca="true">+IF(OFFSET('Sanitation Data'!$G$30,0,10*ROW('Sanitation Data'!G59))="","",OFFSET('Sanitation Data'!$G$30,0,10*ROW('Sanitation Data'!G59)))</f>
        <v/>
      </c>
      <c r="DC65" s="305" t="str">
        <f ca="true">+IF(OFFSET('Sanitation Data'!$G$31,0,10*ROW('Sanitation Data'!G59))="","",OFFSET('Sanitation Data'!$G$31,0,10*ROW('Sanitation Data'!G59)))</f>
        <v/>
      </c>
      <c r="DD65" s="305" t="str">
        <f ca="true">+IF(OFFSET('Sanitation Data'!$G$32,0,10*ROW('Sanitation Data'!G59))="","",OFFSET('Sanitation Data'!$G$32,0,10*ROW('Sanitation Data'!G59)))</f>
        <v/>
      </c>
      <c r="DE65" s="305" t="str">
        <f ca="true">+IF(OFFSET('Sanitation Data'!$H$28,0,10*ROW('Sanitation Data'!H59))="","",OFFSET('Sanitation Data'!$H$28,0,10*ROW('Sanitation Data'!H59)))</f>
        <v/>
      </c>
      <c r="DF65" s="305" t="str">
        <f ca="true">+IF(OFFSET('Sanitation Data'!$H$29,0,10*ROW('Sanitation Data'!H59))="","",OFFSET('Sanitation Data'!$H$29,0,10*ROW('Sanitation Data'!H59)))</f>
        <v/>
      </c>
      <c r="DG65" s="305" t="str">
        <f ca="true">+IF(OFFSET('Sanitation Data'!$H$30,0,10*ROW('Sanitation Data'!H59))="","",OFFSET('Sanitation Data'!$H$30,0,10*ROW('Sanitation Data'!H59)))</f>
        <v/>
      </c>
      <c r="DH65" s="305" t="str">
        <f ca="true">+IF(OFFSET('Sanitation Data'!$H$31,0,10*ROW('Sanitation Data'!H59))="","",OFFSET('Sanitation Data'!$H$31,0,10*ROW('Sanitation Data'!H59)))</f>
        <v/>
      </c>
      <c r="DI65" s="305" t="str">
        <f ca="true">+IF(OFFSET('Sanitation Data'!$H$32,0,10*ROW('Sanitation Data'!H59))="","",OFFSET('Sanitation Data'!$H$32,0,10*ROW('Sanitation Data'!H59)))</f>
        <v/>
      </c>
      <c r="DJ65" s="305" t="str">
        <f ca="true">+IF(OFFSET('Sanitation Data'!$I$28,0,10*ROW('Sanitation Data'!I59))="","",OFFSET('Sanitation Data'!$I$28,0,10*ROW('Sanitation Data'!I59)))</f>
        <v/>
      </c>
      <c r="DK65" s="305" t="str">
        <f ca="true">+IF(OFFSET('Sanitation Data'!$I$29,0,10*ROW('Sanitation Data'!I59))="","",OFFSET('Sanitation Data'!$I$29,0,10*ROW('Sanitation Data'!I59)))</f>
        <v/>
      </c>
      <c r="DL65" s="305" t="str">
        <f ca="true">+IF(OFFSET('Sanitation Data'!$I$30,0,10*ROW('Sanitation Data'!I59))="","",OFFSET('Sanitation Data'!$I$30,0,10*ROW('Sanitation Data'!I59)))</f>
        <v/>
      </c>
      <c r="DM65" s="305" t="str">
        <f ca="true">+IF(OFFSET('Sanitation Data'!$I$31,0,10*ROW('Sanitation Data'!I59))="","",OFFSET('Sanitation Data'!$I$31,0,10*ROW('Sanitation Data'!I59)))</f>
        <v/>
      </c>
      <c r="DN65" s="305" t="str">
        <f ca="true">+IF(OFFSET('Sanitation Data'!$I$32,0,10*ROW('Sanitation Data'!I59))="","",OFFSET('Sanitation Data'!$I$32,0,10*ROW('Sanitation Data'!I59)))</f>
        <v/>
      </c>
      <c r="DO65" s="305" t="str">
        <f ca="true">+IF(OFFSET('Hygiene Data'!$D$11,0,10*ROW('Hygiene Data'!D59))="","",OFFSET('Hygiene Data'!$D$11,0,10*ROW('Hygiene Data'!D59)))</f>
        <v/>
      </c>
      <c r="DP65" s="305" t="str">
        <f ca="true">+IF(OFFSET('Hygiene Data'!$D$12,0,10*ROW('Hygiene Data'!D59))="","",OFFSET('Hygiene Data'!$D$12,0,10*ROW('Hygiene Data'!D59)))</f>
        <v/>
      </c>
      <c r="DQ65" s="305" t="str">
        <f ca="true">+IF(OFFSET('Hygiene Data'!$D$13,0,10*ROW('Hygiene Data'!D59))="","",OFFSET('Hygiene Data'!$D$13,0,10*ROW('Hygiene Data'!D59)))</f>
        <v/>
      </c>
      <c r="DR65" s="305" t="str">
        <f ca="true">+IF(OFFSET('Hygiene Data'!$E$11,0,10*ROW('Hygiene Data'!E59))="","",OFFSET('Hygiene Data'!$E$11,0,10*ROW('Hygiene Data'!E59)))</f>
        <v/>
      </c>
      <c r="DS65" s="305" t="str">
        <f ca="true">+IF(OFFSET('Hygiene Data'!$E$12,0,10*ROW('Hygiene Data'!E59))="","",OFFSET('Hygiene Data'!$E$12,0,10*ROW('Hygiene Data'!E59)))</f>
        <v/>
      </c>
      <c r="DT65" s="305" t="str">
        <f ca="true">+IF(OFFSET('Hygiene Data'!$E$13,0,10*ROW('Hygiene Data'!E59))="","",OFFSET('Hygiene Data'!$E$13,0,10*ROW('Hygiene Data'!E59)))</f>
        <v/>
      </c>
      <c r="DU65" s="305" t="str">
        <f ca="true">+IF(OFFSET('Hygiene Data'!$F$11,0,10*ROW('Hygiene Data'!F59))="","",OFFSET('Hygiene Data'!$F$11,0,10*ROW('Hygiene Data'!F59)))</f>
        <v/>
      </c>
      <c r="DV65" s="305" t="str">
        <f ca="true">+IF(OFFSET('Hygiene Data'!$F$12,0,10*ROW('Hygiene Data'!F59))="","",OFFSET('Hygiene Data'!$F$12,0,10*ROW('Hygiene Data'!F59)))</f>
        <v/>
      </c>
      <c r="DW65" s="305" t="str">
        <f ca="true">+IF(OFFSET('Hygiene Data'!$F$13,0,10*ROW('Hygiene Data'!F59))="","",OFFSET('Hygiene Data'!$F$13,0,10*ROW('Hygiene Data'!F59)))</f>
        <v/>
      </c>
      <c r="DX65" s="305" t="str">
        <f ca="true">+IF(OFFSET('Hygiene Data'!$G$11,0,10*ROW('Hygiene Data'!G59))="","",OFFSET('Hygiene Data'!$G$11,0,10*ROW('Hygiene Data'!G59)))</f>
        <v/>
      </c>
      <c r="DY65" s="305" t="str">
        <f ca="true">+IF(OFFSET('Hygiene Data'!$G$12,0,10*ROW('Hygiene Data'!G59))="","",OFFSET('Hygiene Data'!$G$12,0,10*ROW('Hygiene Data'!G59)))</f>
        <v/>
      </c>
      <c r="DZ65" s="305" t="str">
        <f ca="true">+IF(OFFSET('Hygiene Data'!$G$13,0,10*ROW('Hygiene Data'!G59))="","",OFFSET('Hygiene Data'!$G$13,0,10*ROW('Hygiene Data'!G59)))</f>
        <v/>
      </c>
      <c r="EA65" s="305" t="str">
        <f ca="true">+IF(OFFSET('Hygiene Data'!$H$11,0,10*ROW('Hygiene Data'!H59))="","",OFFSET('Hygiene Data'!$H$11,0,10*ROW('Hygiene Data'!H59)))</f>
        <v/>
      </c>
      <c r="EB65" s="305" t="str">
        <f ca="true">+IF(OFFSET('Hygiene Data'!$H$12,0,10*ROW('Hygiene Data'!H59))="","",OFFSET('Hygiene Data'!$H$12,0,10*ROW('Hygiene Data'!H59)))</f>
        <v/>
      </c>
      <c r="EC65" s="305" t="str">
        <f ca="true">+IF(OFFSET('Hygiene Data'!$H$13,0,10*ROW('Hygiene Data'!H59))="","",OFFSET('Hygiene Data'!$H$13,0,10*ROW('Hygiene Data'!H59)))</f>
        <v/>
      </c>
      <c r="ED65" s="305" t="str">
        <f ca="true">+IF(OFFSET('Hygiene Data'!$I$11,0,10*ROW('Hygiene Data'!I59))="","",OFFSET('Hygiene Data'!$I$11,0,10*ROW('Hygiene Data'!I59)))</f>
        <v/>
      </c>
      <c r="EE65" s="305" t="str">
        <f ca="true">+IF(OFFSET('Hygiene Data'!$I$12,0,10*ROW('Hygiene Data'!I59))="","",OFFSET('Hygiene Data'!$I$12,0,10*ROW('Hygiene Data'!I59)))</f>
        <v/>
      </c>
      <c r="EF65" s="305"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61" t="str">
        <f t="shared" ca="true" si="0"/>
        <v/>
      </c>
      <c r="D66" s="99"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9"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9"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9"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9"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9"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9"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9"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9"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9"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9"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9"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9"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9"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9"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9"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9"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9"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100"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100"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100"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100"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100"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100"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100"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100"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100"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100"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100"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100"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100"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100"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100"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100"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100"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100"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100"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100"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100"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100"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100"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100"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100"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100"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100"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100"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100"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100"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1"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1"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1"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1"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1"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1"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1"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1"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1"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1"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1"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1"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1"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1"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1"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1"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1"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1"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5"/>
      <c r="BS66" s="305" t="str">
        <f ca="true">+IF(OFFSET('Water Data'!$D$27,0,10*ROW('Water Data'!D60))="","",OFFSET('Water Data'!$D$27,0,10*ROW('Water Data'!D60)))</f>
        <v/>
      </c>
      <c r="BT66" s="305" t="str">
        <f ca="true">+IF(OFFSET('Water Data'!$D$28,0,10*ROW('Water Data'!D60))="","",OFFSET('Water Data'!$D$28,0,10*ROW('Water Data'!D60)))</f>
        <v/>
      </c>
      <c r="BU66" s="305" t="str">
        <f ca="true">+IF(OFFSET('Water Data'!$D$29,0,10*ROW('Water Data'!D60))="","",OFFSET('Water Data'!$D$29,0,10*ROW('Water Data'!D60)))</f>
        <v/>
      </c>
      <c r="BV66" s="305" t="str">
        <f ca="true">+IF(OFFSET('Water Data'!$E$27,0,10*ROW('Water Data'!E60))="","",OFFSET('Water Data'!$E$27,0,10*ROW('Water Data'!E60)))</f>
        <v/>
      </c>
      <c r="BW66" s="305" t="str">
        <f ca="true">+IF(OFFSET('Water Data'!$E$28,0,10*ROW('Water Data'!E60))="","",OFFSET('Water Data'!$E$28,0,10*ROW('Water Data'!E60)))</f>
        <v/>
      </c>
      <c r="BX66" s="305" t="str">
        <f ca="true">+IF(OFFSET('Water Data'!$E$29,0,10*ROW('Water Data'!E60))="","",OFFSET('Water Data'!$E$29,0,10*ROW('Water Data'!E60)))</f>
        <v/>
      </c>
      <c r="BY66" s="305" t="str">
        <f ca="true">+IF(OFFSET('Water Data'!$F$27,0,10*ROW('Water Data'!F60))="","",OFFSET('Water Data'!$F$27,0,10*ROW('Water Data'!F60)))</f>
        <v/>
      </c>
      <c r="BZ66" s="305" t="str">
        <f ca="true">+IF(OFFSET('Water Data'!$F$28,0,10*ROW('Water Data'!F60))="","",OFFSET('Water Data'!$F$28,0,10*ROW('Water Data'!F60)))</f>
        <v/>
      </c>
      <c r="CA66" s="305" t="str">
        <f ca="true">+IF(OFFSET('Water Data'!$F$29,0,10*ROW('Water Data'!F60))="","",OFFSET('Water Data'!$F$29,0,10*ROW('Water Data'!F60)))</f>
        <v/>
      </c>
      <c r="CB66" s="305" t="str">
        <f ca="true">+IF(OFFSET('Water Data'!$G$27,0,10*ROW('Water Data'!G60))="","",OFFSET('Water Data'!$G$27,0,10*ROW('Water Data'!G60)))</f>
        <v/>
      </c>
      <c r="CC66" s="305" t="str">
        <f ca="true">+IF(OFFSET('Water Data'!$G$28,0,10*ROW('Water Data'!G60))="","",OFFSET('Water Data'!$G$28,0,10*ROW('Water Data'!G60)))</f>
        <v/>
      </c>
      <c r="CD66" s="305" t="str">
        <f ca="true">+IF(OFFSET('Water Data'!$G$29,0,10*ROW('Water Data'!G60))="","",OFFSET('Water Data'!$G$29,0,10*ROW('Water Data'!G60)))</f>
        <v/>
      </c>
      <c r="CE66" s="305" t="str">
        <f ca="true">+IF(OFFSET('Water Data'!$H$27,0,10*ROW('Water Data'!H60))="","",OFFSET('Water Data'!$H$27,0,10*ROW('Water Data'!H60)))</f>
        <v/>
      </c>
      <c r="CF66" s="305" t="str">
        <f ca="true">+IF(OFFSET('Water Data'!$H$28,0,10*ROW('Water Data'!H60))="","",OFFSET('Water Data'!$H$28,0,10*ROW('Water Data'!H60)))</f>
        <v/>
      </c>
      <c r="CG66" s="305" t="str">
        <f ca="true">+IF(OFFSET('Water Data'!$H$29,0,10*ROW('Water Data'!H60))="","",OFFSET('Water Data'!$H$29,0,10*ROW('Water Data'!H60)))</f>
        <v/>
      </c>
      <c r="CH66" s="305" t="str">
        <f ca="true">+IF(OFFSET('Water Data'!$I$27,0,10*ROW('Water Data'!I60))="","",OFFSET('Water Data'!$I$27,0,10*ROW('Water Data'!I60)))</f>
        <v/>
      </c>
      <c r="CI66" s="305" t="str">
        <f ca="true">+IF(OFFSET('Water Data'!$I$28,0,10*ROW('Water Data'!I60))="","",OFFSET('Water Data'!$I$28,0,10*ROW('Water Data'!I60)))</f>
        <v/>
      </c>
      <c r="CJ66" s="305" t="str">
        <f ca="true">+IF(OFFSET('Water Data'!$I$29,0,10*ROW('Water Data'!I60))="","",OFFSET('Water Data'!$I$29,0,10*ROW('Water Data'!I60)))</f>
        <v/>
      </c>
      <c r="CK66" s="305" t="str">
        <f ca="true">+IF(OFFSET('Sanitation Data'!$D$28,0,10*ROW('Sanitation Data'!D60))="","",OFFSET('Sanitation Data'!$D$28,0,10*ROW('Sanitation Data'!D60)))</f>
        <v/>
      </c>
      <c r="CL66" s="305" t="str">
        <f ca="true">+IF(OFFSET('Sanitation Data'!$D$29,0,10*ROW('Sanitation Data'!D60))="","",OFFSET('Sanitation Data'!$D$29,0,10*ROW('Sanitation Data'!D60)))</f>
        <v/>
      </c>
      <c r="CM66" s="305" t="str">
        <f ca="true">+IF(OFFSET('Sanitation Data'!$D$30,0,10*ROW('Sanitation Data'!D60))="","",OFFSET('Sanitation Data'!$D$30,0,10*ROW('Sanitation Data'!D60)))</f>
        <v/>
      </c>
      <c r="CN66" s="305" t="str">
        <f ca="true">+IF(OFFSET('Sanitation Data'!$D$31,0,10*ROW('Sanitation Data'!D60))="","",OFFSET('Sanitation Data'!$D$31,0,10*ROW('Sanitation Data'!D60)))</f>
        <v/>
      </c>
      <c r="CO66" s="305" t="str">
        <f ca="true">+IF(OFFSET('Sanitation Data'!$D$32,0,10*ROW('Sanitation Data'!D60))="","",OFFSET('Sanitation Data'!$D$32,0,10*ROW('Sanitation Data'!D60)))</f>
        <v/>
      </c>
      <c r="CP66" s="305" t="str">
        <f ca="true">+IF(OFFSET('Sanitation Data'!$E$28,0,10*ROW('Sanitation Data'!E60))="","",OFFSET('Sanitation Data'!$E$28,0,10*ROW('Sanitation Data'!E60)))</f>
        <v/>
      </c>
      <c r="CQ66" s="305" t="str">
        <f ca="true">+IF(OFFSET('Sanitation Data'!$E$29,0,10*ROW('Sanitation Data'!E60))="","",OFFSET('Sanitation Data'!$E$29,0,10*ROW('Sanitation Data'!E60)))</f>
        <v/>
      </c>
      <c r="CR66" s="305" t="str">
        <f ca="true">+IF(OFFSET('Sanitation Data'!$E$30,0,10*ROW('Sanitation Data'!E60))="","",OFFSET('Sanitation Data'!$E$30,0,10*ROW('Sanitation Data'!E60)))</f>
        <v/>
      </c>
      <c r="CS66" s="305" t="str">
        <f ca="true">+IF(OFFSET('Sanitation Data'!$E$31,0,10*ROW('Sanitation Data'!E60))="","",OFFSET('Sanitation Data'!$E$31,0,10*ROW('Sanitation Data'!E60)))</f>
        <v/>
      </c>
      <c r="CT66" s="305" t="str">
        <f ca="true">+IF(OFFSET('Sanitation Data'!$E$32,0,10*ROW('Sanitation Data'!E60))="","",OFFSET('Sanitation Data'!$E$32,0,10*ROW('Sanitation Data'!E60)))</f>
        <v/>
      </c>
      <c r="CU66" s="305" t="str">
        <f ca="true">+IF(OFFSET('Sanitation Data'!$F$28,0,10*ROW('Sanitation Data'!F60))="","",OFFSET('Sanitation Data'!$F$28,0,10*ROW('Sanitation Data'!F60)))</f>
        <v/>
      </c>
      <c r="CV66" s="305" t="str">
        <f ca="true">+IF(OFFSET('Sanitation Data'!$F$29,0,10*ROW('Sanitation Data'!F60))="","",OFFSET('Sanitation Data'!$F$29,0,10*ROW('Sanitation Data'!F60)))</f>
        <v/>
      </c>
      <c r="CW66" s="305" t="str">
        <f ca="true">+IF(OFFSET('Sanitation Data'!$F$30,0,10*ROW('Sanitation Data'!F60))="","",OFFSET('Sanitation Data'!$F$30,0,10*ROW('Sanitation Data'!F60)))</f>
        <v/>
      </c>
      <c r="CX66" s="305" t="str">
        <f ca="true">+IF(OFFSET('Sanitation Data'!$F$31,0,10*ROW('Sanitation Data'!F60))="","",OFFSET('Sanitation Data'!$F$31,0,10*ROW('Sanitation Data'!F60)))</f>
        <v/>
      </c>
      <c r="CY66" s="305" t="str">
        <f ca="true">+IF(OFFSET('Sanitation Data'!$F$32,0,10*ROW('Sanitation Data'!F60))="","",OFFSET('Sanitation Data'!$F$32,0,10*ROW('Sanitation Data'!F60)))</f>
        <v/>
      </c>
      <c r="CZ66" s="305" t="str">
        <f ca="true">+IF(OFFSET('Sanitation Data'!$G$28,0,10*ROW('Sanitation Data'!G60))="","",OFFSET('Sanitation Data'!$G$28,0,10*ROW('Sanitation Data'!G60)))</f>
        <v/>
      </c>
      <c r="DA66" s="305" t="str">
        <f ca="true">+IF(OFFSET('Sanitation Data'!$G$29,0,10*ROW('Sanitation Data'!G60))="","",OFFSET('Sanitation Data'!$G$29,0,10*ROW('Sanitation Data'!G60)))</f>
        <v/>
      </c>
      <c r="DB66" s="305" t="str">
        <f ca="true">+IF(OFFSET('Sanitation Data'!$G$30,0,10*ROW('Sanitation Data'!G60))="","",OFFSET('Sanitation Data'!$G$30,0,10*ROW('Sanitation Data'!G60)))</f>
        <v/>
      </c>
      <c r="DC66" s="305" t="str">
        <f ca="true">+IF(OFFSET('Sanitation Data'!$G$31,0,10*ROW('Sanitation Data'!G60))="","",OFFSET('Sanitation Data'!$G$31,0,10*ROW('Sanitation Data'!G60)))</f>
        <v/>
      </c>
      <c r="DD66" s="305" t="str">
        <f ca="true">+IF(OFFSET('Sanitation Data'!$G$32,0,10*ROW('Sanitation Data'!G60))="","",OFFSET('Sanitation Data'!$G$32,0,10*ROW('Sanitation Data'!G60)))</f>
        <v/>
      </c>
      <c r="DE66" s="305" t="str">
        <f ca="true">+IF(OFFSET('Sanitation Data'!$H$28,0,10*ROW('Sanitation Data'!H60))="","",OFFSET('Sanitation Data'!$H$28,0,10*ROW('Sanitation Data'!H60)))</f>
        <v/>
      </c>
      <c r="DF66" s="305" t="str">
        <f ca="true">+IF(OFFSET('Sanitation Data'!$H$29,0,10*ROW('Sanitation Data'!H60))="","",OFFSET('Sanitation Data'!$H$29,0,10*ROW('Sanitation Data'!H60)))</f>
        <v/>
      </c>
      <c r="DG66" s="305" t="str">
        <f ca="true">+IF(OFFSET('Sanitation Data'!$H$30,0,10*ROW('Sanitation Data'!H60))="","",OFFSET('Sanitation Data'!$H$30,0,10*ROW('Sanitation Data'!H60)))</f>
        <v/>
      </c>
      <c r="DH66" s="305" t="str">
        <f ca="true">+IF(OFFSET('Sanitation Data'!$H$31,0,10*ROW('Sanitation Data'!H60))="","",OFFSET('Sanitation Data'!$H$31,0,10*ROW('Sanitation Data'!H60)))</f>
        <v/>
      </c>
      <c r="DI66" s="305" t="str">
        <f ca="true">+IF(OFFSET('Sanitation Data'!$H$32,0,10*ROW('Sanitation Data'!H60))="","",OFFSET('Sanitation Data'!$H$32,0,10*ROW('Sanitation Data'!H60)))</f>
        <v/>
      </c>
      <c r="DJ66" s="305" t="str">
        <f ca="true">+IF(OFFSET('Sanitation Data'!$I$28,0,10*ROW('Sanitation Data'!I60))="","",OFFSET('Sanitation Data'!$I$28,0,10*ROW('Sanitation Data'!I60)))</f>
        <v/>
      </c>
      <c r="DK66" s="305" t="str">
        <f ca="true">+IF(OFFSET('Sanitation Data'!$I$29,0,10*ROW('Sanitation Data'!I60))="","",OFFSET('Sanitation Data'!$I$29,0,10*ROW('Sanitation Data'!I60)))</f>
        <v/>
      </c>
      <c r="DL66" s="305" t="str">
        <f ca="true">+IF(OFFSET('Sanitation Data'!$I$30,0,10*ROW('Sanitation Data'!I60))="","",OFFSET('Sanitation Data'!$I$30,0,10*ROW('Sanitation Data'!I60)))</f>
        <v/>
      </c>
      <c r="DM66" s="305" t="str">
        <f ca="true">+IF(OFFSET('Sanitation Data'!$I$31,0,10*ROW('Sanitation Data'!I60))="","",OFFSET('Sanitation Data'!$I$31,0,10*ROW('Sanitation Data'!I60)))</f>
        <v/>
      </c>
      <c r="DN66" s="305" t="str">
        <f ca="true">+IF(OFFSET('Sanitation Data'!$I$32,0,10*ROW('Sanitation Data'!I60))="","",OFFSET('Sanitation Data'!$I$32,0,10*ROW('Sanitation Data'!I60)))</f>
        <v/>
      </c>
      <c r="DO66" s="305" t="str">
        <f ca="true">+IF(OFFSET('Hygiene Data'!$D$11,0,10*ROW('Hygiene Data'!D60))="","",OFFSET('Hygiene Data'!$D$11,0,10*ROW('Hygiene Data'!D60)))</f>
        <v/>
      </c>
      <c r="DP66" s="305" t="str">
        <f ca="true">+IF(OFFSET('Hygiene Data'!$D$12,0,10*ROW('Hygiene Data'!D60))="","",OFFSET('Hygiene Data'!$D$12,0,10*ROW('Hygiene Data'!D60)))</f>
        <v/>
      </c>
      <c r="DQ66" s="305" t="str">
        <f ca="true">+IF(OFFSET('Hygiene Data'!$D$13,0,10*ROW('Hygiene Data'!D60))="","",OFFSET('Hygiene Data'!$D$13,0,10*ROW('Hygiene Data'!D60)))</f>
        <v/>
      </c>
      <c r="DR66" s="305" t="str">
        <f ca="true">+IF(OFFSET('Hygiene Data'!$E$11,0,10*ROW('Hygiene Data'!E60))="","",OFFSET('Hygiene Data'!$E$11,0,10*ROW('Hygiene Data'!E60)))</f>
        <v/>
      </c>
      <c r="DS66" s="305" t="str">
        <f ca="true">+IF(OFFSET('Hygiene Data'!$E$12,0,10*ROW('Hygiene Data'!E60))="","",OFFSET('Hygiene Data'!$E$12,0,10*ROW('Hygiene Data'!E60)))</f>
        <v/>
      </c>
      <c r="DT66" s="305" t="str">
        <f ca="true">+IF(OFFSET('Hygiene Data'!$E$13,0,10*ROW('Hygiene Data'!E60))="","",OFFSET('Hygiene Data'!$E$13,0,10*ROW('Hygiene Data'!E60)))</f>
        <v/>
      </c>
      <c r="DU66" s="305" t="str">
        <f ca="true">+IF(OFFSET('Hygiene Data'!$F$11,0,10*ROW('Hygiene Data'!F60))="","",OFFSET('Hygiene Data'!$F$11,0,10*ROW('Hygiene Data'!F60)))</f>
        <v/>
      </c>
      <c r="DV66" s="305" t="str">
        <f ca="true">+IF(OFFSET('Hygiene Data'!$F$12,0,10*ROW('Hygiene Data'!F60))="","",OFFSET('Hygiene Data'!$F$12,0,10*ROW('Hygiene Data'!F60)))</f>
        <v/>
      </c>
      <c r="DW66" s="305" t="str">
        <f ca="true">+IF(OFFSET('Hygiene Data'!$F$13,0,10*ROW('Hygiene Data'!F60))="","",OFFSET('Hygiene Data'!$F$13,0,10*ROW('Hygiene Data'!F60)))</f>
        <v/>
      </c>
      <c r="DX66" s="305" t="str">
        <f ca="true">+IF(OFFSET('Hygiene Data'!$G$11,0,10*ROW('Hygiene Data'!G60))="","",OFFSET('Hygiene Data'!$G$11,0,10*ROW('Hygiene Data'!G60)))</f>
        <v/>
      </c>
      <c r="DY66" s="305" t="str">
        <f ca="true">+IF(OFFSET('Hygiene Data'!$G$12,0,10*ROW('Hygiene Data'!G60))="","",OFFSET('Hygiene Data'!$G$12,0,10*ROW('Hygiene Data'!G60)))</f>
        <v/>
      </c>
      <c r="DZ66" s="305" t="str">
        <f ca="true">+IF(OFFSET('Hygiene Data'!$G$13,0,10*ROW('Hygiene Data'!G60))="","",OFFSET('Hygiene Data'!$G$13,0,10*ROW('Hygiene Data'!G60)))</f>
        <v/>
      </c>
      <c r="EA66" s="305" t="str">
        <f ca="true">+IF(OFFSET('Hygiene Data'!$H$11,0,10*ROW('Hygiene Data'!H60))="","",OFFSET('Hygiene Data'!$H$11,0,10*ROW('Hygiene Data'!H60)))</f>
        <v/>
      </c>
      <c r="EB66" s="305" t="str">
        <f ca="true">+IF(OFFSET('Hygiene Data'!$H$12,0,10*ROW('Hygiene Data'!H60))="","",OFFSET('Hygiene Data'!$H$12,0,10*ROW('Hygiene Data'!H60)))</f>
        <v/>
      </c>
      <c r="EC66" s="305" t="str">
        <f ca="true">+IF(OFFSET('Hygiene Data'!$H$13,0,10*ROW('Hygiene Data'!H60))="","",OFFSET('Hygiene Data'!$H$13,0,10*ROW('Hygiene Data'!H60)))</f>
        <v/>
      </c>
      <c r="ED66" s="305" t="str">
        <f ca="true">+IF(OFFSET('Hygiene Data'!$I$11,0,10*ROW('Hygiene Data'!I60))="","",OFFSET('Hygiene Data'!$I$11,0,10*ROW('Hygiene Data'!I60)))</f>
        <v/>
      </c>
      <c r="EE66" s="305" t="str">
        <f ca="true">+IF(OFFSET('Hygiene Data'!$I$12,0,10*ROW('Hygiene Data'!I60))="","",OFFSET('Hygiene Data'!$I$12,0,10*ROW('Hygiene Data'!I60)))</f>
        <v/>
      </c>
      <c r="EF66" s="305"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61" t="str">
        <f t="shared" ca="true" si="0"/>
        <v/>
      </c>
      <c r="D67" s="99"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9"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9"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9"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9"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9"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9"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9"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9"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9"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9"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9"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9"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9"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9"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9"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9"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9"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100"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100"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100"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100"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100"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100"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100"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100"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100"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100"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100"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100"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100"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100"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100"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100"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100"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100"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100"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100"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100"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100"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100"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100"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100"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100"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100"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100"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100"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100"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1"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1"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1"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1"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1"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1"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1"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1"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1"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1"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1"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1"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1"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1"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1"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1"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1"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1"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5"/>
      <c r="BS67" s="305" t="str">
        <f ca="true">+IF(OFFSET('Water Data'!$D$27,0,10*ROW('Water Data'!D61))="","",OFFSET('Water Data'!$D$27,0,10*ROW('Water Data'!D61)))</f>
        <v/>
      </c>
      <c r="BT67" s="305" t="str">
        <f ca="true">+IF(OFFSET('Water Data'!$D$28,0,10*ROW('Water Data'!D61))="","",OFFSET('Water Data'!$D$28,0,10*ROW('Water Data'!D61)))</f>
        <v/>
      </c>
      <c r="BU67" s="305" t="str">
        <f ca="true">+IF(OFFSET('Water Data'!$D$29,0,10*ROW('Water Data'!D61))="","",OFFSET('Water Data'!$D$29,0,10*ROW('Water Data'!D61)))</f>
        <v/>
      </c>
      <c r="BV67" s="305" t="str">
        <f ca="true">+IF(OFFSET('Water Data'!$E$27,0,10*ROW('Water Data'!E61))="","",OFFSET('Water Data'!$E$27,0,10*ROW('Water Data'!E61)))</f>
        <v/>
      </c>
      <c r="BW67" s="305" t="str">
        <f ca="true">+IF(OFFSET('Water Data'!$E$28,0,10*ROW('Water Data'!E61))="","",OFFSET('Water Data'!$E$28,0,10*ROW('Water Data'!E61)))</f>
        <v/>
      </c>
      <c r="BX67" s="305" t="str">
        <f ca="true">+IF(OFFSET('Water Data'!$E$29,0,10*ROW('Water Data'!E61))="","",OFFSET('Water Data'!$E$29,0,10*ROW('Water Data'!E61)))</f>
        <v/>
      </c>
      <c r="BY67" s="305" t="str">
        <f ca="true">+IF(OFFSET('Water Data'!$F$27,0,10*ROW('Water Data'!F61))="","",OFFSET('Water Data'!$F$27,0,10*ROW('Water Data'!F61)))</f>
        <v/>
      </c>
      <c r="BZ67" s="305" t="str">
        <f ca="true">+IF(OFFSET('Water Data'!$F$28,0,10*ROW('Water Data'!F61))="","",OFFSET('Water Data'!$F$28,0,10*ROW('Water Data'!F61)))</f>
        <v/>
      </c>
      <c r="CA67" s="305" t="str">
        <f ca="true">+IF(OFFSET('Water Data'!$F$29,0,10*ROW('Water Data'!F61))="","",OFFSET('Water Data'!$F$29,0,10*ROW('Water Data'!F61)))</f>
        <v/>
      </c>
      <c r="CB67" s="305" t="str">
        <f ca="true">+IF(OFFSET('Water Data'!$G$27,0,10*ROW('Water Data'!G61))="","",OFFSET('Water Data'!$G$27,0,10*ROW('Water Data'!G61)))</f>
        <v/>
      </c>
      <c r="CC67" s="305" t="str">
        <f ca="true">+IF(OFFSET('Water Data'!$G$28,0,10*ROW('Water Data'!G61))="","",OFFSET('Water Data'!$G$28,0,10*ROW('Water Data'!G61)))</f>
        <v/>
      </c>
      <c r="CD67" s="305" t="str">
        <f ca="true">+IF(OFFSET('Water Data'!$G$29,0,10*ROW('Water Data'!G61))="","",OFFSET('Water Data'!$G$29,0,10*ROW('Water Data'!G61)))</f>
        <v/>
      </c>
      <c r="CE67" s="305" t="str">
        <f ca="true">+IF(OFFSET('Water Data'!$H$27,0,10*ROW('Water Data'!H61))="","",OFFSET('Water Data'!$H$27,0,10*ROW('Water Data'!H61)))</f>
        <v/>
      </c>
      <c r="CF67" s="305" t="str">
        <f ca="true">+IF(OFFSET('Water Data'!$H$28,0,10*ROW('Water Data'!H61))="","",OFFSET('Water Data'!$H$28,0,10*ROW('Water Data'!H61)))</f>
        <v/>
      </c>
      <c r="CG67" s="305" t="str">
        <f ca="true">+IF(OFFSET('Water Data'!$H$29,0,10*ROW('Water Data'!H61))="","",OFFSET('Water Data'!$H$29,0,10*ROW('Water Data'!H61)))</f>
        <v/>
      </c>
      <c r="CH67" s="305" t="str">
        <f ca="true">+IF(OFFSET('Water Data'!$I$27,0,10*ROW('Water Data'!I61))="","",OFFSET('Water Data'!$I$27,0,10*ROW('Water Data'!I61)))</f>
        <v/>
      </c>
      <c r="CI67" s="305" t="str">
        <f ca="true">+IF(OFFSET('Water Data'!$I$28,0,10*ROW('Water Data'!I61))="","",OFFSET('Water Data'!$I$28,0,10*ROW('Water Data'!I61)))</f>
        <v/>
      </c>
      <c r="CJ67" s="305" t="str">
        <f ca="true">+IF(OFFSET('Water Data'!$I$29,0,10*ROW('Water Data'!I61))="","",OFFSET('Water Data'!$I$29,0,10*ROW('Water Data'!I61)))</f>
        <v/>
      </c>
      <c r="CK67" s="305" t="str">
        <f ca="true">+IF(OFFSET('Sanitation Data'!$D$28,0,10*ROW('Sanitation Data'!D61))="","",OFFSET('Sanitation Data'!$D$28,0,10*ROW('Sanitation Data'!D61)))</f>
        <v/>
      </c>
      <c r="CL67" s="305" t="str">
        <f ca="true">+IF(OFFSET('Sanitation Data'!$D$29,0,10*ROW('Sanitation Data'!D61))="","",OFFSET('Sanitation Data'!$D$29,0,10*ROW('Sanitation Data'!D61)))</f>
        <v/>
      </c>
      <c r="CM67" s="305" t="str">
        <f ca="true">+IF(OFFSET('Sanitation Data'!$D$30,0,10*ROW('Sanitation Data'!D61))="","",OFFSET('Sanitation Data'!$D$30,0,10*ROW('Sanitation Data'!D61)))</f>
        <v/>
      </c>
      <c r="CN67" s="305" t="str">
        <f ca="true">+IF(OFFSET('Sanitation Data'!$D$31,0,10*ROW('Sanitation Data'!D61))="","",OFFSET('Sanitation Data'!$D$31,0,10*ROW('Sanitation Data'!D61)))</f>
        <v/>
      </c>
      <c r="CO67" s="305" t="str">
        <f ca="true">+IF(OFFSET('Sanitation Data'!$D$32,0,10*ROW('Sanitation Data'!D61))="","",OFFSET('Sanitation Data'!$D$32,0,10*ROW('Sanitation Data'!D61)))</f>
        <v/>
      </c>
      <c r="CP67" s="305" t="str">
        <f ca="true">+IF(OFFSET('Sanitation Data'!$E$28,0,10*ROW('Sanitation Data'!E61))="","",OFFSET('Sanitation Data'!$E$28,0,10*ROW('Sanitation Data'!E61)))</f>
        <v/>
      </c>
      <c r="CQ67" s="305" t="str">
        <f ca="true">+IF(OFFSET('Sanitation Data'!$E$29,0,10*ROW('Sanitation Data'!E61))="","",OFFSET('Sanitation Data'!$E$29,0,10*ROW('Sanitation Data'!E61)))</f>
        <v/>
      </c>
      <c r="CR67" s="305" t="str">
        <f ca="true">+IF(OFFSET('Sanitation Data'!$E$30,0,10*ROW('Sanitation Data'!E61))="","",OFFSET('Sanitation Data'!$E$30,0,10*ROW('Sanitation Data'!E61)))</f>
        <v/>
      </c>
      <c r="CS67" s="305" t="str">
        <f ca="true">+IF(OFFSET('Sanitation Data'!$E$31,0,10*ROW('Sanitation Data'!E61))="","",OFFSET('Sanitation Data'!$E$31,0,10*ROW('Sanitation Data'!E61)))</f>
        <v/>
      </c>
      <c r="CT67" s="305" t="str">
        <f ca="true">+IF(OFFSET('Sanitation Data'!$E$32,0,10*ROW('Sanitation Data'!E61))="","",OFFSET('Sanitation Data'!$E$32,0,10*ROW('Sanitation Data'!E61)))</f>
        <v/>
      </c>
      <c r="CU67" s="305" t="str">
        <f ca="true">+IF(OFFSET('Sanitation Data'!$F$28,0,10*ROW('Sanitation Data'!F61))="","",OFFSET('Sanitation Data'!$F$28,0,10*ROW('Sanitation Data'!F61)))</f>
        <v/>
      </c>
      <c r="CV67" s="305" t="str">
        <f ca="true">+IF(OFFSET('Sanitation Data'!$F$29,0,10*ROW('Sanitation Data'!F61))="","",OFFSET('Sanitation Data'!$F$29,0,10*ROW('Sanitation Data'!F61)))</f>
        <v/>
      </c>
      <c r="CW67" s="305" t="str">
        <f ca="true">+IF(OFFSET('Sanitation Data'!$F$30,0,10*ROW('Sanitation Data'!F61))="","",OFFSET('Sanitation Data'!$F$30,0,10*ROW('Sanitation Data'!F61)))</f>
        <v/>
      </c>
      <c r="CX67" s="305" t="str">
        <f ca="true">+IF(OFFSET('Sanitation Data'!$F$31,0,10*ROW('Sanitation Data'!F61))="","",OFFSET('Sanitation Data'!$F$31,0,10*ROW('Sanitation Data'!F61)))</f>
        <v/>
      </c>
      <c r="CY67" s="305" t="str">
        <f ca="true">+IF(OFFSET('Sanitation Data'!$F$32,0,10*ROW('Sanitation Data'!F61))="","",OFFSET('Sanitation Data'!$F$32,0,10*ROW('Sanitation Data'!F61)))</f>
        <v/>
      </c>
      <c r="CZ67" s="305" t="str">
        <f ca="true">+IF(OFFSET('Sanitation Data'!$G$28,0,10*ROW('Sanitation Data'!G61))="","",OFFSET('Sanitation Data'!$G$28,0,10*ROW('Sanitation Data'!G61)))</f>
        <v/>
      </c>
      <c r="DA67" s="305" t="str">
        <f ca="true">+IF(OFFSET('Sanitation Data'!$G$29,0,10*ROW('Sanitation Data'!G61))="","",OFFSET('Sanitation Data'!$G$29,0,10*ROW('Sanitation Data'!G61)))</f>
        <v/>
      </c>
      <c r="DB67" s="305" t="str">
        <f ca="true">+IF(OFFSET('Sanitation Data'!$G$30,0,10*ROW('Sanitation Data'!G61))="","",OFFSET('Sanitation Data'!$G$30,0,10*ROW('Sanitation Data'!G61)))</f>
        <v/>
      </c>
      <c r="DC67" s="305" t="str">
        <f ca="true">+IF(OFFSET('Sanitation Data'!$G$31,0,10*ROW('Sanitation Data'!G61))="","",OFFSET('Sanitation Data'!$G$31,0,10*ROW('Sanitation Data'!G61)))</f>
        <v/>
      </c>
      <c r="DD67" s="305" t="str">
        <f ca="true">+IF(OFFSET('Sanitation Data'!$G$32,0,10*ROW('Sanitation Data'!G61))="","",OFFSET('Sanitation Data'!$G$32,0,10*ROW('Sanitation Data'!G61)))</f>
        <v/>
      </c>
      <c r="DE67" s="305" t="str">
        <f ca="true">+IF(OFFSET('Sanitation Data'!$H$28,0,10*ROW('Sanitation Data'!H61))="","",OFFSET('Sanitation Data'!$H$28,0,10*ROW('Sanitation Data'!H61)))</f>
        <v/>
      </c>
      <c r="DF67" s="305" t="str">
        <f ca="true">+IF(OFFSET('Sanitation Data'!$H$29,0,10*ROW('Sanitation Data'!H61))="","",OFFSET('Sanitation Data'!$H$29,0,10*ROW('Sanitation Data'!H61)))</f>
        <v/>
      </c>
      <c r="DG67" s="305" t="str">
        <f ca="true">+IF(OFFSET('Sanitation Data'!$H$30,0,10*ROW('Sanitation Data'!H61))="","",OFFSET('Sanitation Data'!$H$30,0,10*ROW('Sanitation Data'!H61)))</f>
        <v/>
      </c>
      <c r="DH67" s="305" t="str">
        <f ca="true">+IF(OFFSET('Sanitation Data'!$H$31,0,10*ROW('Sanitation Data'!H61))="","",OFFSET('Sanitation Data'!$H$31,0,10*ROW('Sanitation Data'!H61)))</f>
        <v/>
      </c>
      <c r="DI67" s="305" t="str">
        <f ca="true">+IF(OFFSET('Sanitation Data'!$H$32,0,10*ROW('Sanitation Data'!H61))="","",OFFSET('Sanitation Data'!$H$32,0,10*ROW('Sanitation Data'!H61)))</f>
        <v/>
      </c>
      <c r="DJ67" s="305" t="str">
        <f ca="true">+IF(OFFSET('Sanitation Data'!$I$28,0,10*ROW('Sanitation Data'!I61))="","",OFFSET('Sanitation Data'!$I$28,0,10*ROW('Sanitation Data'!I61)))</f>
        <v/>
      </c>
      <c r="DK67" s="305" t="str">
        <f ca="true">+IF(OFFSET('Sanitation Data'!$I$29,0,10*ROW('Sanitation Data'!I61))="","",OFFSET('Sanitation Data'!$I$29,0,10*ROW('Sanitation Data'!I61)))</f>
        <v/>
      </c>
      <c r="DL67" s="305" t="str">
        <f ca="true">+IF(OFFSET('Sanitation Data'!$I$30,0,10*ROW('Sanitation Data'!I61))="","",OFFSET('Sanitation Data'!$I$30,0,10*ROW('Sanitation Data'!I61)))</f>
        <v/>
      </c>
      <c r="DM67" s="305" t="str">
        <f ca="true">+IF(OFFSET('Sanitation Data'!$I$31,0,10*ROW('Sanitation Data'!I61))="","",OFFSET('Sanitation Data'!$I$31,0,10*ROW('Sanitation Data'!I61)))</f>
        <v/>
      </c>
      <c r="DN67" s="305" t="str">
        <f ca="true">+IF(OFFSET('Sanitation Data'!$I$32,0,10*ROW('Sanitation Data'!I61))="","",OFFSET('Sanitation Data'!$I$32,0,10*ROW('Sanitation Data'!I61)))</f>
        <v/>
      </c>
      <c r="DO67" s="305" t="str">
        <f ca="true">+IF(OFFSET('Hygiene Data'!$D$11,0,10*ROW('Hygiene Data'!D61))="","",OFFSET('Hygiene Data'!$D$11,0,10*ROW('Hygiene Data'!D61)))</f>
        <v/>
      </c>
      <c r="DP67" s="305" t="str">
        <f ca="true">+IF(OFFSET('Hygiene Data'!$D$12,0,10*ROW('Hygiene Data'!D61))="","",OFFSET('Hygiene Data'!$D$12,0,10*ROW('Hygiene Data'!D61)))</f>
        <v/>
      </c>
      <c r="DQ67" s="305" t="str">
        <f ca="true">+IF(OFFSET('Hygiene Data'!$D$13,0,10*ROW('Hygiene Data'!D61))="","",OFFSET('Hygiene Data'!$D$13,0,10*ROW('Hygiene Data'!D61)))</f>
        <v/>
      </c>
      <c r="DR67" s="305" t="str">
        <f ca="true">+IF(OFFSET('Hygiene Data'!$E$11,0,10*ROW('Hygiene Data'!E61))="","",OFFSET('Hygiene Data'!$E$11,0,10*ROW('Hygiene Data'!E61)))</f>
        <v/>
      </c>
      <c r="DS67" s="305" t="str">
        <f ca="true">+IF(OFFSET('Hygiene Data'!$E$12,0,10*ROW('Hygiene Data'!E61))="","",OFFSET('Hygiene Data'!$E$12,0,10*ROW('Hygiene Data'!E61)))</f>
        <v/>
      </c>
      <c r="DT67" s="305" t="str">
        <f ca="true">+IF(OFFSET('Hygiene Data'!$E$13,0,10*ROW('Hygiene Data'!E61))="","",OFFSET('Hygiene Data'!$E$13,0,10*ROW('Hygiene Data'!E61)))</f>
        <v/>
      </c>
      <c r="DU67" s="305" t="str">
        <f ca="true">+IF(OFFSET('Hygiene Data'!$F$11,0,10*ROW('Hygiene Data'!F61))="","",OFFSET('Hygiene Data'!$F$11,0,10*ROW('Hygiene Data'!F61)))</f>
        <v/>
      </c>
      <c r="DV67" s="305" t="str">
        <f ca="true">+IF(OFFSET('Hygiene Data'!$F$12,0,10*ROW('Hygiene Data'!F61))="","",OFFSET('Hygiene Data'!$F$12,0,10*ROW('Hygiene Data'!F61)))</f>
        <v/>
      </c>
      <c r="DW67" s="305" t="str">
        <f ca="true">+IF(OFFSET('Hygiene Data'!$F$13,0,10*ROW('Hygiene Data'!F61))="","",OFFSET('Hygiene Data'!$F$13,0,10*ROW('Hygiene Data'!F61)))</f>
        <v/>
      </c>
      <c r="DX67" s="305" t="str">
        <f ca="true">+IF(OFFSET('Hygiene Data'!$G$11,0,10*ROW('Hygiene Data'!G61))="","",OFFSET('Hygiene Data'!$G$11,0,10*ROW('Hygiene Data'!G61)))</f>
        <v/>
      </c>
      <c r="DY67" s="305" t="str">
        <f ca="true">+IF(OFFSET('Hygiene Data'!$G$12,0,10*ROW('Hygiene Data'!G61))="","",OFFSET('Hygiene Data'!$G$12,0,10*ROW('Hygiene Data'!G61)))</f>
        <v/>
      </c>
      <c r="DZ67" s="305" t="str">
        <f ca="true">+IF(OFFSET('Hygiene Data'!$G$13,0,10*ROW('Hygiene Data'!G61))="","",OFFSET('Hygiene Data'!$G$13,0,10*ROW('Hygiene Data'!G61)))</f>
        <v/>
      </c>
      <c r="EA67" s="305" t="str">
        <f ca="true">+IF(OFFSET('Hygiene Data'!$H$11,0,10*ROW('Hygiene Data'!H61))="","",OFFSET('Hygiene Data'!$H$11,0,10*ROW('Hygiene Data'!H61)))</f>
        <v/>
      </c>
      <c r="EB67" s="305" t="str">
        <f ca="true">+IF(OFFSET('Hygiene Data'!$H$12,0,10*ROW('Hygiene Data'!H61))="","",OFFSET('Hygiene Data'!$H$12,0,10*ROW('Hygiene Data'!H61)))</f>
        <v/>
      </c>
      <c r="EC67" s="305" t="str">
        <f ca="true">+IF(OFFSET('Hygiene Data'!$H$13,0,10*ROW('Hygiene Data'!H61))="","",OFFSET('Hygiene Data'!$H$13,0,10*ROW('Hygiene Data'!H61)))</f>
        <v/>
      </c>
      <c r="ED67" s="305" t="str">
        <f ca="true">+IF(OFFSET('Hygiene Data'!$I$11,0,10*ROW('Hygiene Data'!I61))="","",OFFSET('Hygiene Data'!$I$11,0,10*ROW('Hygiene Data'!I61)))</f>
        <v/>
      </c>
      <c r="EE67" s="305" t="str">
        <f ca="true">+IF(OFFSET('Hygiene Data'!$I$12,0,10*ROW('Hygiene Data'!I61))="","",OFFSET('Hygiene Data'!$I$12,0,10*ROW('Hygiene Data'!I61)))</f>
        <v/>
      </c>
      <c r="EF67" s="305"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61" t="str">
        <f t="shared" ca="true" si="0"/>
        <v/>
      </c>
      <c r="D68" s="99"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9"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9"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9"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9"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9"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9"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9"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9"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9"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9"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9"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9"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9"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9"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9"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9"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9"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100"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100"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100"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100"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100"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100"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100"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100"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100"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100"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100"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100"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100"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100"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100"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100"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100"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100"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100"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100"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100"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100"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100"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100"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100"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100"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100"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100"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100"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100"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1"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1"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1"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1"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1"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1"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1"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1"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1"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1"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1"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1"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1"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1"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1"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1"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1"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1"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5"/>
      <c r="BS68" s="305" t="str">
        <f ca="true">+IF(OFFSET('Water Data'!$D$27,0,10*ROW('Water Data'!D62))="","",OFFSET('Water Data'!$D$27,0,10*ROW('Water Data'!D62)))</f>
        <v/>
      </c>
      <c r="BT68" s="305" t="str">
        <f ca="true">+IF(OFFSET('Water Data'!$D$28,0,10*ROW('Water Data'!D62))="","",OFFSET('Water Data'!$D$28,0,10*ROW('Water Data'!D62)))</f>
        <v/>
      </c>
      <c r="BU68" s="305" t="str">
        <f ca="true">+IF(OFFSET('Water Data'!$D$29,0,10*ROW('Water Data'!D62))="","",OFFSET('Water Data'!$D$29,0,10*ROW('Water Data'!D62)))</f>
        <v/>
      </c>
      <c r="BV68" s="305" t="str">
        <f ca="true">+IF(OFFSET('Water Data'!$E$27,0,10*ROW('Water Data'!E62))="","",OFFSET('Water Data'!$E$27,0,10*ROW('Water Data'!E62)))</f>
        <v/>
      </c>
      <c r="BW68" s="305" t="str">
        <f ca="true">+IF(OFFSET('Water Data'!$E$28,0,10*ROW('Water Data'!E62))="","",OFFSET('Water Data'!$E$28,0,10*ROW('Water Data'!E62)))</f>
        <v/>
      </c>
      <c r="BX68" s="305" t="str">
        <f ca="true">+IF(OFFSET('Water Data'!$E$29,0,10*ROW('Water Data'!E62))="","",OFFSET('Water Data'!$E$29,0,10*ROW('Water Data'!E62)))</f>
        <v/>
      </c>
      <c r="BY68" s="305" t="str">
        <f ca="true">+IF(OFFSET('Water Data'!$F$27,0,10*ROW('Water Data'!F62))="","",OFFSET('Water Data'!$F$27,0,10*ROW('Water Data'!F62)))</f>
        <v/>
      </c>
      <c r="BZ68" s="305" t="str">
        <f ca="true">+IF(OFFSET('Water Data'!$F$28,0,10*ROW('Water Data'!F62))="","",OFFSET('Water Data'!$F$28,0,10*ROW('Water Data'!F62)))</f>
        <v/>
      </c>
      <c r="CA68" s="305" t="str">
        <f ca="true">+IF(OFFSET('Water Data'!$F$29,0,10*ROW('Water Data'!F62))="","",OFFSET('Water Data'!$F$29,0,10*ROW('Water Data'!F62)))</f>
        <v/>
      </c>
      <c r="CB68" s="305" t="str">
        <f ca="true">+IF(OFFSET('Water Data'!$G$27,0,10*ROW('Water Data'!G62))="","",OFFSET('Water Data'!$G$27,0,10*ROW('Water Data'!G62)))</f>
        <v/>
      </c>
      <c r="CC68" s="305" t="str">
        <f ca="true">+IF(OFFSET('Water Data'!$G$28,0,10*ROW('Water Data'!G62))="","",OFFSET('Water Data'!$G$28,0,10*ROW('Water Data'!G62)))</f>
        <v/>
      </c>
      <c r="CD68" s="305" t="str">
        <f ca="true">+IF(OFFSET('Water Data'!$G$29,0,10*ROW('Water Data'!G62))="","",OFFSET('Water Data'!$G$29,0,10*ROW('Water Data'!G62)))</f>
        <v/>
      </c>
      <c r="CE68" s="305" t="str">
        <f ca="true">+IF(OFFSET('Water Data'!$H$27,0,10*ROW('Water Data'!H62))="","",OFFSET('Water Data'!$H$27,0,10*ROW('Water Data'!H62)))</f>
        <v/>
      </c>
      <c r="CF68" s="305" t="str">
        <f ca="true">+IF(OFFSET('Water Data'!$H$28,0,10*ROW('Water Data'!H62))="","",OFFSET('Water Data'!$H$28,0,10*ROW('Water Data'!H62)))</f>
        <v/>
      </c>
      <c r="CG68" s="305" t="str">
        <f ca="true">+IF(OFFSET('Water Data'!$H$29,0,10*ROW('Water Data'!H62))="","",OFFSET('Water Data'!$H$29,0,10*ROW('Water Data'!H62)))</f>
        <v/>
      </c>
      <c r="CH68" s="305" t="str">
        <f ca="true">+IF(OFFSET('Water Data'!$I$27,0,10*ROW('Water Data'!I62))="","",OFFSET('Water Data'!$I$27,0,10*ROW('Water Data'!I62)))</f>
        <v/>
      </c>
      <c r="CI68" s="305" t="str">
        <f ca="true">+IF(OFFSET('Water Data'!$I$28,0,10*ROW('Water Data'!I62))="","",OFFSET('Water Data'!$I$28,0,10*ROW('Water Data'!I62)))</f>
        <v/>
      </c>
      <c r="CJ68" s="305" t="str">
        <f ca="true">+IF(OFFSET('Water Data'!$I$29,0,10*ROW('Water Data'!I62))="","",OFFSET('Water Data'!$I$29,0,10*ROW('Water Data'!I62)))</f>
        <v/>
      </c>
      <c r="CK68" s="305" t="str">
        <f ca="true">+IF(OFFSET('Sanitation Data'!$D$28,0,10*ROW('Sanitation Data'!D62))="","",OFFSET('Sanitation Data'!$D$28,0,10*ROW('Sanitation Data'!D62)))</f>
        <v/>
      </c>
      <c r="CL68" s="305" t="str">
        <f ca="true">+IF(OFFSET('Sanitation Data'!$D$29,0,10*ROW('Sanitation Data'!D62))="","",OFFSET('Sanitation Data'!$D$29,0,10*ROW('Sanitation Data'!D62)))</f>
        <v/>
      </c>
      <c r="CM68" s="305" t="str">
        <f ca="true">+IF(OFFSET('Sanitation Data'!$D$30,0,10*ROW('Sanitation Data'!D62))="","",OFFSET('Sanitation Data'!$D$30,0,10*ROW('Sanitation Data'!D62)))</f>
        <v/>
      </c>
      <c r="CN68" s="305" t="str">
        <f ca="true">+IF(OFFSET('Sanitation Data'!$D$31,0,10*ROW('Sanitation Data'!D62))="","",OFFSET('Sanitation Data'!$D$31,0,10*ROW('Sanitation Data'!D62)))</f>
        <v/>
      </c>
      <c r="CO68" s="305" t="str">
        <f ca="true">+IF(OFFSET('Sanitation Data'!$D$32,0,10*ROW('Sanitation Data'!D62))="","",OFFSET('Sanitation Data'!$D$32,0,10*ROW('Sanitation Data'!D62)))</f>
        <v/>
      </c>
      <c r="CP68" s="305" t="str">
        <f ca="true">+IF(OFFSET('Sanitation Data'!$E$28,0,10*ROW('Sanitation Data'!E62))="","",OFFSET('Sanitation Data'!$E$28,0,10*ROW('Sanitation Data'!E62)))</f>
        <v/>
      </c>
      <c r="CQ68" s="305" t="str">
        <f ca="true">+IF(OFFSET('Sanitation Data'!$E$29,0,10*ROW('Sanitation Data'!E62))="","",OFFSET('Sanitation Data'!$E$29,0,10*ROW('Sanitation Data'!E62)))</f>
        <v/>
      </c>
      <c r="CR68" s="305" t="str">
        <f ca="true">+IF(OFFSET('Sanitation Data'!$E$30,0,10*ROW('Sanitation Data'!E62))="","",OFFSET('Sanitation Data'!$E$30,0,10*ROW('Sanitation Data'!E62)))</f>
        <v/>
      </c>
      <c r="CS68" s="305" t="str">
        <f ca="true">+IF(OFFSET('Sanitation Data'!$E$31,0,10*ROW('Sanitation Data'!E62))="","",OFFSET('Sanitation Data'!$E$31,0,10*ROW('Sanitation Data'!E62)))</f>
        <v/>
      </c>
      <c r="CT68" s="305" t="str">
        <f ca="true">+IF(OFFSET('Sanitation Data'!$E$32,0,10*ROW('Sanitation Data'!E62))="","",OFFSET('Sanitation Data'!$E$32,0,10*ROW('Sanitation Data'!E62)))</f>
        <v/>
      </c>
      <c r="CU68" s="305" t="str">
        <f ca="true">+IF(OFFSET('Sanitation Data'!$F$28,0,10*ROW('Sanitation Data'!F62))="","",OFFSET('Sanitation Data'!$F$28,0,10*ROW('Sanitation Data'!F62)))</f>
        <v/>
      </c>
      <c r="CV68" s="305" t="str">
        <f ca="true">+IF(OFFSET('Sanitation Data'!$F$29,0,10*ROW('Sanitation Data'!F62))="","",OFFSET('Sanitation Data'!$F$29,0,10*ROW('Sanitation Data'!F62)))</f>
        <v/>
      </c>
      <c r="CW68" s="305" t="str">
        <f ca="true">+IF(OFFSET('Sanitation Data'!$F$30,0,10*ROW('Sanitation Data'!F62))="","",OFFSET('Sanitation Data'!$F$30,0,10*ROW('Sanitation Data'!F62)))</f>
        <v/>
      </c>
      <c r="CX68" s="305" t="str">
        <f ca="true">+IF(OFFSET('Sanitation Data'!$F$31,0,10*ROW('Sanitation Data'!F62))="","",OFFSET('Sanitation Data'!$F$31,0,10*ROW('Sanitation Data'!F62)))</f>
        <v/>
      </c>
      <c r="CY68" s="305" t="str">
        <f ca="true">+IF(OFFSET('Sanitation Data'!$F$32,0,10*ROW('Sanitation Data'!F62))="","",OFFSET('Sanitation Data'!$F$32,0,10*ROW('Sanitation Data'!F62)))</f>
        <v/>
      </c>
      <c r="CZ68" s="305" t="str">
        <f ca="true">+IF(OFFSET('Sanitation Data'!$G$28,0,10*ROW('Sanitation Data'!G62))="","",OFFSET('Sanitation Data'!$G$28,0,10*ROW('Sanitation Data'!G62)))</f>
        <v/>
      </c>
      <c r="DA68" s="305" t="str">
        <f ca="true">+IF(OFFSET('Sanitation Data'!$G$29,0,10*ROW('Sanitation Data'!G62))="","",OFFSET('Sanitation Data'!$G$29,0,10*ROW('Sanitation Data'!G62)))</f>
        <v/>
      </c>
      <c r="DB68" s="305" t="str">
        <f ca="true">+IF(OFFSET('Sanitation Data'!$G$30,0,10*ROW('Sanitation Data'!G62))="","",OFFSET('Sanitation Data'!$G$30,0,10*ROW('Sanitation Data'!G62)))</f>
        <v/>
      </c>
      <c r="DC68" s="305" t="str">
        <f ca="true">+IF(OFFSET('Sanitation Data'!$G$31,0,10*ROW('Sanitation Data'!G62))="","",OFFSET('Sanitation Data'!$G$31,0,10*ROW('Sanitation Data'!G62)))</f>
        <v/>
      </c>
      <c r="DD68" s="305" t="str">
        <f ca="true">+IF(OFFSET('Sanitation Data'!$G$32,0,10*ROW('Sanitation Data'!G62))="","",OFFSET('Sanitation Data'!$G$32,0,10*ROW('Sanitation Data'!G62)))</f>
        <v/>
      </c>
      <c r="DE68" s="305" t="str">
        <f ca="true">+IF(OFFSET('Sanitation Data'!$H$28,0,10*ROW('Sanitation Data'!H62))="","",OFFSET('Sanitation Data'!$H$28,0,10*ROW('Sanitation Data'!H62)))</f>
        <v/>
      </c>
      <c r="DF68" s="305" t="str">
        <f ca="true">+IF(OFFSET('Sanitation Data'!$H$29,0,10*ROW('Sanitation Data'!H62))="","",OFFSET('Sanitation Data'!$H$29,0,10*ROW('Sanitation Data'!H62)))</f>
        <v/>
      </c>
      <c r="DG68" s="305" t="str">
        <f ca="true">+IF(OFFSET('Sanitation Data'!$H$30,0,10*ROW('Sanitation Data'!H62))="","",OFFSET('Sanitation Data'!$H$30,0,10*ROW('Sanitation Data'!H62)))</f>
        <v/>
      </c>
      <c r="DH68" s="305" t="str">
        <f ca="true">+IF(OFFSET('Sanitation Data'!$H$31,0,10*ROW('Sanitation Data'!H62))="","",OFFSET('Sanitation Data'!$H$31,0,10*ROW('Sanitation Data'!H62)))</f>
        <v/>
      </c>
      <c r="DI68" s="305" t="str">
        <f ca="true">+IF(OFFSET('Sanitation Data'!$H$32,0,10*ROW('Sanitation Data'!H62))="","",OFFSET('Sanitation Data'!$H$32,0,10*ROW('Sanitation Data'!H62)))</f>
        <v/>
      </c>
      <c r="DJ68" s="305" t="str">
        <f ca="true">+IF(OFFSET('Sanitation Data'!$I$28,0,10*ROW('Sanitation Data'!I62))="","",OFFSET('Sanitation Data'!$I$28,0,10*ROW('Sanitation Data'!I62)))</f>
        <v/>
      </c>
      <c r="DK68" s="305" t="str">
        <f ca="true">+IF(OFFSET('Sanitation Data'!$I$29,0,10*ROW('Sanitation Data'!I62))="","",OFFSET('Sanitation Data'!$I$29,0,10*ROW('Sanitation Data'!I62)))</f>
        <v/>
      </c>
      <c r="DL68" s="305" t="str">
        <f ca="true">+IF(OFFSET('Sanitation Data'!$I$30,0,10*ROW('Sanitation Data'!I62))="","",OFFSET('Sanitation Data'!$I$30,0,10*ROW('Sanitation Data'!I62)))</f>
        <v/>
      </c>
      <c r="DM68" s="305" t="str">
        <f ca="true">+IF(OFFSET('Sanitation Data'!$I$31,0,10*ROW('Sanitation Data'!I62))="","",OFFSET('Sanitation Data'!$I$31,0,10*ROW('Sanitation Data'!I62)))</f>
        <v/>
      </c>
      <c r="DN68" s="305" t="str">
        <f ca="true">+IF(OFFSET('Sanitation Data'!$I$32,0,10*ROW('Sanitation Data'!I62))="","",OFFSET('Sanitation Data'!$I$32,0,10*ROW('Sanitation Data'!I62)))</f>
        <v/>
      </c>
      <c r="DO68" s="305" t="str">
        <f ca="true">+IF(OFFSET('Hygiene Data'!$D$11,0,10*ROW('Hygiene Data'!D62))="","",OFFSET('Hygiene Data'!$D$11,0,10*ROW('Hygiene Data'!D62)))</f>
        <v/>
      </c>
      <c r="DP68" s="305" t="str">
        <f ca="true">+IF(OFFSET('Hygiene Data'!$D$12,0,10*ROW('Hygiene Data'!D62))="","",OFFSET('Hygiene Data'!$D$12,0,10*ROW('Hygiene Data'!D62)))</f>
        <v/>
      </c>
      <c r="DQ68" s="305" t="str">
        <f ca="true">+IF(OFFSET('Hygiene Data'!$D$13,0,10*ROW('Hygiene Data'!D62))="","",OFFSET('Hygiene Data'!$D$13,0,10*ROW('Hygiene Data'!D62)))</f>
        <v/>
      </c>
      <c r="DR68" s="305" t="str">
        <f ca="true">+IF(OFFSET('Hygiene Data'!$E$11,0,10*ROW('Hygiene Data'!E62))="","",OFFSET('Hygiene Data'!$E$11,0,10*ROW('Hygiene Data'!E62)))</f>
        <v/>
      </c>
      <c r="DS68" s="305" t="str">
        <f ca="true">+IF(OFFSET('Hygiene Data'!$E$12,0,10*ROW('Hygiene Data'!E62))="","",OFFSET('Hygiene Data'!$E$12,0,10*ROW('Hygiene Data'!E62)))</f>
        <v/>
      </c>
      <c r="DT68" s="305" t="str">
        <f ca="true">+IF(OFFSET('Hygiene Data'!$E$13,0,10*ROW('Hygiene Data'!E62))="","",OFFSET('Hygiene Data'!$E$13,0,10*ROW('Hygiene Data'!E62)))</f>
        <v/>
      </c>
      <c r="DU68" s="305" t="str">
        <f ca="true">+IF(OFFSET('Hygiene Data'!$F$11,0,10*ROW('Hygiene Data'!F62))="","",OFFSET('Hygiene Data'!$F$11,0,10*ROW('Hygiene Data'!F62)))</f>
        <v/>
      </c>
      <c r="DV68" s="305" t="str">
        <f ca="true">+IF(OFFSET('Hygiene Data'!$F$12,0,10*ROW('Hygiene Data'!F62))="","",OFFSET('Hygiene Data'!$F$12,0,10*ROW('Hygiene Data'!F62)))</f>
        <v/>
      </c>
      <c r="DW68" s="305" t="str">
        <f ca="true">+IF(OFFSET('Hygiene Data'!$F$13,0,10*ROW('Hygiene Data'!F62))="","",OFFSET('Hygiene Data'!$F$13,0,10*ROW('Hygiene Data'!F62)))</f>
        <v/>
      </c>
      <c r="DX68" s="305" t="str">
        <f ca="true">+IF(OFFSET('Hygiene Data'!$G$11,0,10*ROW('Hygiene Data'!G62))="","",OFFSET('Hygiene Data'!$G$11,0,10*ROW('Hygiene Data'!G62)))</f>
        <v/>
      </c>
      <c r="DY68" s="305" t="str">
        <f ca="true">+IF(OFFSET('Hygiene Data'!$G$12,0,10*ROW('Hygiene Data'!G62))="","",OFFSET('Hygiene Data'!$G$12,0,10*ROW('Hygiene Data'!G62)))</f>
        <v/>
      </c>
      <c r="DZ68" s="305" t="str">
        <f ca="true">+IF(OFFSET('Hygiene Data'!$G$13,0,10*ROW('Hygiene Data'!G62))="","",OFFSET('Hygiene Data'!$G$13,0,10*ROW('Hygiene Data'!G62)))</f>
        <v/>
      </c>
      <c r="EA68" s="305" t="str">
        <f ca="true">+IF(OFFSET('Hygiene Data'!$H$11,0,10*ROW('Hygiene Data'!H62))="","",OFFSET('Hygiene Data'!$H$11,0,10*ROW('Hygiene Data'!H62)))</f>
        <v/>
      </c>
      <c r="EB68" s="305" t="str">
        <f ca="true">+IF(OFFSET('Hygiene Data'!$H$12,0,10*ROW('Hygiene Data'!H62))="","",OFFSET('Hygiene Data'!$H$12,0,10*ROW('Hygiene Data'!H62)))</f>
        <v/>
      </c>
      <c r="EC68" s="305" t="str">
        <f ca="true">+IF(OFFSET('Hygiene Data'!$H$13,0,10*ROW('Hygiene Data'!H62))="","",OFFSET('Hygiene Data'!$H$13,0,10*ROW('Hygiene Data'!H62)))</f>
        <v/>
      </c>
      <c r="ED68" s="305" t="str">
        <f ca="true">+IF(OFFSET('Hygiene Data'!$I$11,0,10*ROW('Hygiene Data'!I62))="","",OFFSET('Hygiene Data'!$I$11,0,10*ROW('Hygiene Data'!I62)))</f>
        <v/>
      </c>
      <c r="EE68" s="305" t="str">
        <f ca="true">+IF(OFFSET('Hygiene Data'!$I$12,0,10*ROW('Hygiene Data'!I62))="","",OFFSET('Hygiene Data'!$I$12,0,10*ROW('Hygiene Data'!I62)))</f>
        <v/>
      </c>
      <c r="EF68" s="305"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61" t="str">
        <f t="shared" ca="true" si="0"/>
        <v/>
      </c>
      <c r="D69" s="99"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9"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9"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9"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9"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9"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9"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9"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9"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9"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9"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9"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9"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9"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9"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9"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9"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9"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100"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100"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100"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100"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100"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100"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100"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100"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100"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100"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100"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100"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100"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100"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100"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100"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100"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100"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100"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100"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100"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100"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100"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100"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100"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100"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100"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100"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100"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100"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1"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1"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1"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1"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1"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1"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1"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1"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1"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1"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1"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1"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1"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1"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1"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1"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1"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1"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5"/>
      <c r="BS69" s="305" t="str">
        <f ca="true">+IF(OFFSET('Water Data'!$D$27,0,10*ROW('Water Data'!D63))="","",OFFSET('Water Data'!$D$27,0,10*ROW('Water Data'!D63)))</f>
        <v/>
      </c>
      <c r="BT69" s="305" t="str">
        <f ca="true">+IF(OFFSET('Water Data'!$D$28,0,10*ROW('Water Data'!D63))="","",OFFSET('Water Data'!$D$28,0,10*ROW('Water Data'!D63)))</f>
        <v/>
      </c>
      <c r="BU69" s="305" t="str">
        <f ca="true">+IF(OFFSET('Water Data'!$D$29,0,10*ROW('Water Data'!D63))="","",OFFSET('Water Data'!$D$29,0,10*ROW('Water Data'!D63)))</f>
        <v/>
      </c>
      <c r="BV69" s="305" t="str">
        <f ca="true">+IF(OFFSET('Water Data'!$E$27,0,10*ROW('Water Data'!E63))="","",OFFSET('Water Data'!$E$27,0,10*ROW('Water Data'!E63)))</f>
        <v/>
      </c>
      <c r="BW69" s="305" t="str">
        <f ca="true">+IF(OFFSET('Water Data'!$E$28,0,10*ROW('Water Data'!E63))="","",OFFSET('Water Data'!$E$28,0,10*ROW('Water Data'!E63)))</f>
        <v/>
      </c>
      <c r="BX69" s="305" t="str">
        <f ca="true">+IF(OFFSET('Water Data'!$E$29,0,10*ROW('Water Data'!E63))="","",OFFSET('Water Data'!$E$29,0,10*ROW('Water Data'!E63)))</f>
        <v/>
      </c>
      <c r="BY69" s="305" t="str">
        <f ca="true">+IF(OFFSET('Water Data'!$F$27,0,10*ROW('Water Data'!F63))="","",OFFSET('Water Data'!$F$27,0,10*ROW('Water Data'!F63)))</f>
        <v/>
      </c>
      <c r="BZ69" s="305" t="str">
        <f ca="true">+IF(OFFSET('Water Data'!$F$28,0,10*ROW('Water Data'!F63))="","",OFFSET('Water Data'!$F$28,0,10*ROW('Water Data'!F63)))</f>
        <v/>
      </c>
      <c r="CA69" s="305" t="str">
        <f ca="true">+IF(OFFSET('Water Data'!$F$29,0,10*ROW('Water Data'!F63))="","",OFFSET('Water Data'!$F$29,0,10*ROW('Water Data'!F63)))</f>
        <v/>
      </c>
      <c r="CB69" s="305" t="str">
        <f ca="true">+IF(OFFSET('Water Data'!$G$27,0,10*ROW('Water Data'!G63))="","",OFFSET('Water Data'!$G$27,0,10*ROW('Water Data'!G63)))</f>
        <v/>
      </c>
      <c r="CC69" s="305" t="str">
        <f ca="true">+IF(OFFSET('Water Data'!$G$28,0,10*ROW('Water Data'!G63))="","",OFFSET('Water Data'!$G$28,0,10*ROW('Water Data'!G63)))</f>
        <v/>
      </c>
      <c r="CD69" s="305" t="str">
        <f ca="true">+IF(OFFSET('Water Data'!$G$29,0,10*ROW('Water Data'!G63))="","",OFFSET('Water Data'!$G$29,0,10*ROW('Water Data'!G63)))</f>
        <v/>
      </c>
      <c r="CE69" s="305" t="str">
        <f ca="true">+IF(OFFSET('Water Data'!$H$27,0,10*ROW('Water Data'!H63))="","",OFFSET('Water Data'!$H$27,0,10*ROW('Water Data'!H63)))</f>
        <v/>
      </c>
      <c r="CF69" s="305" t="str">
        <f ca="true">+IF(OFFSET('Water Data'!$H$28,0,10*ROW('Water Data'!H63))="","",OFFSET('Water Data'!$H$28,0,10*ROW('Water Data'!H63)))</f>
        <v/>
      </c>
      <c r="CG69" s="305" t="str">
        <f ca="true">+IF(OFFSET('Water Data'!$H$29,0,10*ROW('Water Data'!H63))="","",OFFSET('Water Data'!$H$29,0,10*ROW('Water Data'!H63)))</f>
        <v/>
      </c>
      <c r="CH69" s="305" t="str">
        <f ca="true">+IF(OFFSET('Water Data'!$I$27,0,10*ROW('Water Data'!I63))="","",OFFSET('Water Data'!$I$27,0,10*ROW('Water Data'!I63)))</f>
        <v/>
      </c>
      <c r="CI69" s="305" t="str">
        <f ca="true">+IF(OFFSET('Water Data'!$I$28,0,10*ROW('Water Data'!I63))="","",OFFSET('Water Data'!$I$28,0,10*ROW('Water Data'!I63)))</f>
        <v/>
      </c>
      <c r="CJ69" s="305" t="str">
        <f ca="true">+IF(OFFSET('Water Data'!$I$29,0,10*ROW('Water Data'!I63))="","",OFFSET('Water Data'!$I$29,0,10*ROW('Water Data'!I63)))</f>
        <v/>
      </c>
      <c r="CK69" s="305" t="str">
        <f ca="true">+IF(OFFSET('Sanitation Data'!$D$28,0,10*ROW('Sanitation Data'!D63))="","",OFFSET('Sanitation Data'!$D$28,0,10*ROW('Sanitation Data'!D63)))</f>
        <v/>
      </c>
      <c r="CL69" s="305" t="str">
        <f ca="true">+IF(OFFSET('Sanitation Data'!$D$29,0,10*ROW('Sanitation Data'!D63))="","",OFFSET('Sanitation Data'!$D$29,0,10*ROW('Sanitation Data'!D63)))</f>
        <v/>
      </c>
      <c r="CM69" s="305" t="str">
        <f ca="true">+IF(OFFSET('Sanitation Data'!$D$30,0,10*ROW('Sanitation Data'!D63))="","",OFFSET('Sanitation Data'!$D$30,0,10*ROW('Sanitation Data'!D63)))</f>
        <v/>
      </c>
      <c r="CN69" s="305" t="str">
        <f ca="true">+IF(OFFSET('Sanitation Data'!$D$31,0,10*ROW('Sanitation Data'!D63))="","",OFFSET('Sanitation Data'!$D$31,0,10*ROW('Sanitation Data'!D63)))</f>
        <v/>
      </c>
      <c r="CO69" s="305" t="str">
        <f ca="true">+IF(OFFSET('Sanitation Data'!$D$32,0,10*ROW('Sanitation Data'!D63))="","",OFFSET('Sanitation Data'!$D$32,0,10*ROW('Sanitation Data'!D63)))</f>
        <v/>
      </c>
      <c r="CP69" s="305" t="str">
        <f ca="true">+IF(OFFSET('Sanitation Data'!$E$28,0,10*ROW('Sanitation Data'!E63))="","",OFFSET('Sanitation Data'!$E$28,0,10*ROW('Sanitation Data'!E63)))</f>
        <v/>
      </c>
      <c r="CQ69" s="305" t="str">
        <f ca="true">+IF(OFFSET('Sanitation Data'!$E$29,0,10*ROW('Sanitation Data'!E63))="","",OFFSET('Sanitation Data'!$E$29,0,10*ROW('Sanitation Data'!E63)))</f>
        <v/>
      </c>
      <c r="CR69" s="305" t="str">
        <f ca="true">+IF(OFFSET('Sanitation Data'!$E$30,0,10*ROW('Sanitation Data'!E63))="","",OFFSET('Sanitation Data'!$E$30,0,10*ROW('Sanitation Data'!E63)))</f>
        <v/>
      </c>
      <c r="CS69" s="305" t="str">
        <f ca="true">+IF(OFFSET('Sanitation Data'!$E$31,0,10*ROW('Sanitation Data'!E63))="","",OFFSET('Sanitation Data'!$E$31,0,10*ROW('Sanitation Data'!E63)))</f>
        <v/>
      </c>
      <c r="CT69" s="305" t="str">
        <f ca="true">+IF(OFFSET('Sanitation Data'!$E$32,0,10*ROW('Sanitation Data'!E63))="","",OFFSET('Sanitation Data'!$E$32,0,10*ROW('Sanitation Data'!E63)))</f>
        <v/>
      </c>
      <c r="CU69" s="305" t="str">
        <f ca="true">+IF(OFFSET('Sanitation Data'!$F$28,0,10*ROW('Sanitation Data'!F63))="","",OFFSET('Sanitation Data'!$F$28,0,10*ROW('Sanitation Data'!F63)))</f>
        <v/>
      </c>
      <c r="CV69" s="305" t="str">
        <f ca="true">+IF(OFFSET('Sanitation Data'!$F$29,0,10*ROW('Sanitation Data'!F63))="","",OFFSET('Sanitation Data'!$F$29,0,10*ROW('Sanitation Data'!F63)))</f>
        <v/>
      </c>
      <c r="CW69" s="305" t="str">
        <f ca="true">+IF(OFFSET('Sanitation Data'!$F$30,0,10*ROW('Sanitation Data'!F63))="","",OFFSET('Sanitation Data'!$F$30,0,10*ROW('Sanitation Data'!F63)))</f>
        <v/>
      </c>
      <c r="CX69" s="305" t="str">
        <f ca="true">+IF(OFFSET('Sanitation Data'!$F$31,0,10*ROW('Sanitation Data'!F63))="","",OFFSET('Sanitation Data'!$F$31,0,10*ROW('Sanitation Data'!F63)))</f>
        <v/>
      </c>
      <c r="CY69" s="305" t="str">
        <f ca="true">+IF(OFFSET('Sanitation Data'!$F$32,0,10*ROW('Sanitation Data'!F63))="","",OFFSET('Sanitation Data'!$F$32,0,10*ROW('Sanitation Data'!F63)))</f>
        <v/>
      </c>
      <c r="CZ69" s="305" t="str">
        <f ca="true">+IF(OFFSET('Sanitation Data'!$G$28,0,10*ROW('Sanitation Data'!G63))="","",OFFSET('Sanitation Data'!$G$28,0,10*ROW('Sanitation Data'!G63)))</f>
        <v/>
      </c>
      <c r="DA69" s="305" t="str">
        <f ca="true">+IF(OFFSET('Sanitation Data'!$G$29,0,10*ROW('Sanitation Data'!G63))="","",OFFSET('Sanitation Data'!$G$29,0,10*ROW('Sanitation Data'!G63)))</f>
        <v/>
      </c>
      <c r="DB69" s="305" t="str">
        <f ca="true">+IF(OFFSET('Sanitation Data'!$G$30,0,10*ROW('Sanitation Data'!G63))="","",OFFSET('Sanitation Data'!$G$30,0,10*ROW('Sanitation Data'!G63)))</f>
        <v/>
      </c>
      <c r="DC69" s="305" t="str">
        <f ca="true">+IF(OFFSET('Sanitation Data'!$G$31,0,10*ROW('Sanitation Data'!G63))="","",OFFSET('Sanitation Data'!$G$31,0,10*ROW('Sanitation Data'!G63)))</f>
        <v/>
      </c>
      <c r="DD69" s="305" t="str">
        <f ca="true">+IF(OFFSET('Sanitation Data'!$G$32,0,10*ROW('Sanitation Data'!G63))="","",OFFSET('Sanitation Data'!$G$32,0,10*ROW('Sanitation Data'!G63)))</f>
        <v/>
      </c>
      <c r="DE69" s="305" t="str">
        <f ca="true">+IF(OFFSET('Sanitation Data'!$H$28,0,10*ROW('Sanitation Data'!H63))="","",OFFSET('Sanitation Data'!$H$28,0,10*ROW('Sanitation Data'!H63)))</f>
        <v/>
      </c>
      <c r="DF69" s="305" t="str">
        <f ca="true">+IF(OFFSET('Sanitation Data'!$H$29,0,10*ROW('Sanitation Data'!H63))="","",OFFSET('Sanitation Data'!$H$29,0,10*ROW('Sanitation Data'!H63)))</f>
        <v/>
      </c>
      <c r="DG69" s="305" t="str">
        <f ca="true">+IF(OFFSET('Sanitation Data'!$H$30,0,10*ROW('Sanitation Data'!H63))="","",OFFSET('Sanitation Data'!$H$30,0,10*ROW('Sanitation Data'!H63)))</f>
        <v/>
      </c>
      <c r="DH69" s="305" t="str">
        <f ca="true">+IF(OFFSET('Sanitation Data'!$H$31,0,10*ROW('Sanitation Data'!H63))="","",OFFSET('Sanitation Data'!$H$31,0,10*ROW('Sanitation Data'!H63)))</f>
        <v/>
      </c>
      <c r="DI69" s="305" t="str">
        <f ca="true">+IF(OFFSET('Sanitation Data'!$H$32,0,10*ROW('Sanitation Data'!H63))="","",OFFSET('Sanitation Data'!$H$32,0,10*ROW('Sanitation Data'!H63)))</f>
        <v/>
      </c>
      <c r="DJ69" s="305" t="str">
        <f ca="true">+IF(OFFSET('Sanitation Data'!$I$28,0,10*ROW('Sanitation Data'!I63))="","",OFFSET('Sanitation Data'!$I$28,0,10*ROW('Sanitation Data'!I63)))</f>
        <v/>
      </c>
      <c r="DK69" s="305" t="str">
        <f ca="true">+IF(OFFSET('Sanitation Data'!$I$29,0,10*ROW('Sanitation Data'!I63))="","",OFFSET('Sanitation Data'!$I$29,0,10*ROW('Sanitation Data'!I63)))</f>
        <v/>
      </c>
      <c r="DL69" s="305" t="str">
        <f ca="true">+IF(OFFSET('Sanitation Data'!$I$30,0,10*ROW('Sanitation Data'!I63))="","",OFFSET('Sanitation Data'!$I$30,0,10*ROW('Sanitation Data'!I63)))</f>
        <v/>
      </c>
      <c r="DM69" s="305" t="str">
        <f ca="true">+IF(OFFSET('Sanitation Data'!$I$31,0,10*ROW('Sanitation Data'!I63))="","",OFFSET('Sanitation Data'!$I$31,0,10*ROW('Sanitation Data'!I63)))</f>
        <v/>
      </c>
      <c r="DN69" s="305" t="str">
        <f ca="true">+IF(OFFSET('Sanitation Data'!$I$32,0,10*ROW('Sanitation Data'!I63))="","",OFFSET('Sanitation Data'!$I$32,0,10*ROW('Sanitation Data'!I63)))</f>
        <v/>
      </c>
      <c r="DO69" s="305" t="str">
        <f ca="true">+IF(OFFSET('Hygiene Data'!$D$11,0,10*ROW('Hygiene Data'!D63))="","",OFFSET('Hygiene Data'!$D$11,0,10*ROW('Hygiene Data'!D63)))</f>
        <v/>
      </c>
      <c r="DP69" s="305" t="str">
        <f ca="true">+IF(OFFSET('Hygiene Data'!$D$12,0,10*ROW('Hygiene Data'!D63))="","",OFFSET('Hygiene Data'!$D$12,0,10*ROW('Hygiene Data'!D63)))</f>
        <v/>
      </c>
      <c r="DQ69" s="305" t="str">
        <f ca="true">+IF(OFFSET('Hygiene Data'!$D$13,0,10*ROW('Hygiene Data'!D63))="","",OFFSET('Hygiene Data'!$D$13,0,10*ROW('Hygiene Data'!D63)))</f>
        <v/>
      </c>
      <c r="DR69" s="305" t="str">
        <f ca="true">+IF(OFFSET('Hygiene Data'!$E$11,0,10*ROW('Hygiene Data'!E63))="","",OFFSET('Hygiene Data'!$E$11,0,10*ROW('Hygiene Data'!E63)))</f>
        <v/>
      </c>
      <c r="DS69" s="305" t="str">
        <f ca="true">+IF(OFFSET('Hygiene Data'!$E$12,0,10*ROW('Hygiene Data'!E63))="","",OFFSET('Hygiene Data'!$E$12,0,10*ROW('Hygiene Data'!E63)))</f>
        <v/>
      </c>
      <c r="DT69" s="305" t="str">
        <f ca="true">+IF(OFFSET('Hygiene Data'!$E$13,0,10*ROW('Hygiene Data'!E63))="","",OFFSET('Hygiene Data'!$E$13,0,10*ROW('Hygiene Data'!E63)))</f>
        <v/>
      </c>
      <c r="DU69" s="305" t="str">
        <f ca="true">+IF(OFFSET('Hygiene Data'!$F$11,0,10*ROW('Hygiene Data'!F63))="","",OFFSET('Hygiene Data'!$F$11,0,10*ROW('Hygiene Data'!F63)))</f>
        <v/>
      </c>
      <c r="DV69" s="305" t="str">
        <f ca="true">+IF(OFFSET('Hygiene Data'!$F$12,0,10*ROW('Hygiene Data'!F63))="","",OFFSET('Hygiene Data'!$F$12,0,10*ROW('Hygiene Data'!F63)))</f>
        <v/>
      </c>
      <c r="DW69" s="305" t="str">
        <f ca="true">+IF(OFFSET('Hygiene Data'!$F$13,0,10*ROW('Hygiene Data'!F63))="","",OFFSET('Hygiene Data'!$F$13,0,10*ROW('Hygiene Data'!F63)))</f>
        <v/>
      </c>
      <c r="DX69" s="305" t="str">
        <f ca="true">+IF(OFFSET('Hygiene Data'!$G$11,0,10*ROW('Hygiene Data'!G63))="","",OFFSET('Hygiene Data'!$G$11,0,10*ROW('Hygiene Data'!G63)))</f>
        <v/>
      </c>
      <c r="DY69" s="305" t="str">
        <f ca="true">+IF(OFFSET('Hygiene Data'!$G$12,0,10*ROW('Hygiene Data'!G63))="","",OFFSET('Hygiene Data'!$G$12,0,10*ROW('Hygiene Data'!G63)))</f>
        <v/>
      </c>
      <c r="DZ69" s="305" t="str">
        <f ca="true">+IF(OFFSET('Hygiene Data'!$G$13,0,10*ROW('Hygiene Data'!G63))="","",OFFSET('Hygiene Data'!$G$13,0,10*ROW('Hygiene Data'!G63)))</f>
        <v/>
      </c>
      <c r="EA69" s="305" t="str">
        <f ca="true">+IF(OFFSET('Hygiene Data'!$H$11,0,10*ROW('Hygiene Data'!H63))="","",OFFSET('Hygiene Data'!$H$11,0,10*ROW('Hygiene Data'!H63)))</f>
        <v/>
      </c>
      <c r="EB69" s="305" t="str">
        <f ca="true">+IF(OFFSET('Hygiene Data'!$H$12,0,10*ROW('Hygiene Data'!H63))="","",OFFSET('Hygiene Data'!$H$12,0,10*ROW('Hygiene Data'!H63)))</f>
        <v/>
      </c>
      <c r="EC69" s="305" t="str">
        <f ca="true">+IF(OFFSET('Hygiene Data'!$H$13,0,10*ROW('Hygiene Data'!H63))="","",OFFSET('Hygiene Data'!$H$13,0,10*ROW('Hygiene Data'!H63)))</f>
        <v/>
      </c>
      <c r="ED69" s="305" t="str">
        <f ca="true">+IF(OFFSET('Hygiene Data'!$I$11,0,10*ROW('Hygiene Data'!I63))="","",OFFSET('Hygiene Data'!$I$11,0,10*ROW('Hygiene Data'!I63)))</f>
        <v/>
      </c>
      <c r="EE69" s="305" t="str">
        <f ca="true">+IF(OFFSET('Hygiene Data'!$I$12,0,10*ROW('Hygiene Data'!I63))="","",OFFSET('Hygiene Data'!$I$12,0,10*ROW('Hygiene Data'!I63)))</f>
        <v/>
      </c>
      <c r="EF69" s="305"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61" t="str">
        <f t="shared" ca="true" si="0"/>
        <v/>
      </c>
      <c r="D70" s="99"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9"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9"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9"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9"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9"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9"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9"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9"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9"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9"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9"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9"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9"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9"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9"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9"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9"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100"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100"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100"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100"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100"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100"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100"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100"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100"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100"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100"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100"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100"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100"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100"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100"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100"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100"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100"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100"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100"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100"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100"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100"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100"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100"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100"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100"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100"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100"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1"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1"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1"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1"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1"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1"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1"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1"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1"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1"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1"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1"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1"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1"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1"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1"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1"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1"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5"/>
      <c r="BS70" s="305" t="str">
        <f ca="true">+IF(OFFSET('Water Data'!$D$27,0,10*ROW('Water Data'!D64))="","",OFFSET('Water Data'!$D$27,0,10*ROW('Water Data'!D64)))</f>
        <v/>
      </c>
      <c r="BT70" s="305" t="str">
        <f ca="true">+IF(OFFSET('Water Data'!$D$28,0,10*ROW('Water Data'!D64))="","",OFFSET('Water Data'!$D$28,0,10*ROW('Water Data'!D64)))</f>
        <v/>
      </c>
      <c r="BU70" s="305" t="str">
        <f ca="true">+IF(OFFSET('Water Data'!$D$29,0,10*ROW('Water Data'!D64))="","",OFFSET('Water Data'!$D$29,0,10*ROW('Water Data'!D64)))</f>
        <v/>
      </c>
      <c r="BV70" s="305" t="str">
        <f ca="true">+IF(OFFSET('Water Data'!$E$27,0,10*ROW('Water Data'!E64))="","",OFFSET('Water Data'!$E$27,0,10*ROW('Water Data'!E64)))</f>
        <v/>
      </c>
      <c r="BW70" s="305" t="str">
        <f ca="true">+IF(OFFSET('Water Data'!$E$28,0,10*ROW('Water Data'!E64))="","",OFFSET('Water Data'!$E$28,0,10*ROW('Water Data'!E64)))</f>
        <v/>
      </c>
      <c r="BX70" s="305" t="str">
        <f ca="true">+IF(OFFSET('Water Data'!$E$29,0,10*ROW('Water Data'!E64))="","",OFFSET('Water Data'!$E$29,0,10*ROW('Water Data'!E64)))</f>
        <v/>
      </c>
      <c r="BY70" s="305" t="str">
        <f ca="true">+IF(OFFSET('Water Data'!$F$27,0,10*ROW('Water Data'!F64))="","",OFFSET('Water Data'!$F$27,0,10*ROW('Water Data'!F64)))</f>
        <v/>
      </c>
      <c r="BZ70" s="305" t="str">
        <f ca="true">+IF(OFFSET('Water Data'!$F$28,0,10*ROW('Water Data'!F64))="","",OFFSET('Water Data'!$F$28,0,10*ROW('Water Data'!F64)))</f>
        <v/>
      </c>
      <c r="CA70" s="305" t="str">
        <f ca="true">+IF(OFFSET('Water Data'!$F$29,0,10*ROW('Water Data'!F64))="","",OFFSET('Water Data'!$F$29,0,10*ROW('Water Data'!F64)))</f>
        <v/>
      </c>
      <c r="CB70" s="305" t="str">
        <f ca="true">+IF(OFFSET('Water Data'!$G$27,0,10*ROW('Water Data'!G64))="","",OFFSET('Water Data'!$G$27,0,10*ROW('Water Data'!G64)))</f>
        <v/>
      </c>
      <c r="CC70" s="305" t="str">
        <f ca="true">+IF(OFFSET('Water Data'!$G$28,0,10*ROW('Water Data'!G64))="","",OFFSET('Water Data'!$G$28,0,10*ROW('Water Data'!G64)))</f>
        <v/>
      </c>
      <c r="CD70" s="305" t="str">
        <f ca="true">+IF(OFFSET('Water Data'!$G$29,0,10*ROW('Water Data'!G64))="","",OFFSET('Water Data'!$G$29,0,10*ROW('Water Data'!G64)))</f>
        <v/>
      </c>
      <c r="CE70" s="305" t="str">
        <f ca="true">+IF(OFFSET('Water Data'!$H$27,0,10*ROW('Water Data'!H64))="","",OFFSET('Water Data'!$H$27,0,10*ROW('Water Data'!H64)))</f>
        <v/>
      </c>
      <c r="CF70" s="305" t="str">
        <f ca="true">+IF(OFFSET('Water Data'!$H$28,0,10*ROW('Water Data'!H64))="","",OFFSET('Water Data'!$H$28,0,10*ROW('Water Data'!H64)))</f>
        <v/>
      </c>
      <c r="CG70" s="305" t="str">
        <f ca="true">+IF(OFFSET('Water Data'!$H$29,0,10*ROW('Water Data'!H64))="","",OFFSET('Water Data'!$H$29,0,10*ROW('Water Data'!H64)))</f>
        <v/>
      </c>
      <c r="CH70" s="305" t="str">
        <f ca="true">+IF(OFFSET('Water Data'!$I$27,0,10*ROW('Water Data'!I64))="","",OFFSET('Water Data'!$I$27,0,10*ROW('Water Data'!I64)))</f>
        <v/>
      </c>
      <c r="CI70" s="305" t="str">
        <f ca="true">+IF(OFFSET('Water Data'!$I$28,0,10*ROW('Water Data'!I64))="","",OFFSET('Water Data'!$I$28,0,10*ROW('Water Data'!I64)))</f>
        <v/>
      </c>
      <c r="CJ70" s="305" t="str">
        <f ca="true">+IF(OFFSET('Water Data'!$I$29,0,10*ROW('Water Data'!I64))="","",OFFSET('Water Data'!$I$29,0,10*ROW('Water Data'!I64)))</f>
        <v/>
      </c>
      <c r="CK70" s="305" t="str">
        <f ca="true">+IF(OFFSET('Sanitation Data'!$D$28,0,10*ROW('Sanitation Data'!D64))="","",OFFSET('Sanitation Data'!$D$28,0,10*ROW('Sanitation Data'!D64)))</f>
        <v/>
      </c>
      <c r="CL70" s="305" t="str">
        <f ca="true">+IF(OFFSET('Sanitation Data'!$D$29,0,10*ROW('Sanitation Data'!D64))="","",OFFSET('Sanitation Data'!$D$29,0,10*ROW('Sanitation Data'!D64)))</f>
        <v/>
      </c>
      <c r="CM70" s="305" t="str">
        <f ca="true">+IF(OFFSET('Sanitation Data'!$D$30,0,10*ROW('Sanitation Data'!D64))="","",OFFSET('Sanitation Data'!$D$30,0,10*ROW('Sanitation Data'!D64)))</f>
        <v/>
      </c>
      <c r="CN70" s="305" t="str">
        <f ca="true">+IF(OFFSET('Sanitation Data'!$D$31,0,10*ROW('Sanitation Data'!D64))="","",OFFSET('Sanitation Data'!$D$31,0,10*ROW('Sanitation Data'!D64)))</f>
        <v/>
      </c>
      <c r="CO70" s="305" t="str">
        <f ca="true">+IF(OFFSET('Sanitation Data'!$D$32,0,10*ROW('Sanitation Data'!D64))="","",OFFSET('Sanitation Data'!$D$32,0,10*ROW('Sanitation Data'!D64)))</f>
        <v/>
      </c>
      <c r="CP70" s="305" t="str">
        <f ca="true">+IF(OFFSET('Sanitation Data'!$E$28,0,10*ROW('Sanitation Data'!E64))="","",OFFSET('Sanitation Data'!$E$28,0,10*ROW('Sanitation Data'!E64)))</f>
        <v/>
      </c>
      <c r="CQ70" s="305" t="str">
        <f ca="true">+IF(OFFSET('Sanitation Data'!$E$29,0,10*ROW('Sanitation Data'!E64))="","",OFFSET('Sanitation Data'!$E$29,0,10*ROW('Sanitation Data'!E64)))</f>
        <v/>
      </c>
      <c r="CR70" s="305" t="str">
        <f ca="true">+IF(OFFSET('Sanitation Data'!$E$30,0,10*ROW('Sanitation Data'!E64))="","",OFFSET('Sanitation Data'!$E$30,0,10*ROW('Sanitation Data'!E64)))</f>
        <v/>
      </c>
      <c r="CS70" s="305" t="str">
        <f ca="true">+IF(OFFSET('Sanitation Data'!$E$31,0,10*ROW('Sanitation Data'!E64))="","",OFFSET('Sanitation Data'!$E$31,0,10*ROW('Sanitation Data'!E64)))</f>
        <v/>
      </c>
      <c r="CT70" s="305" t="str">
        <f ca="true">+IF(OFFSET('Sanitation Data'!$E$32,0,10*ROW('Sanitation Data'!E64))="","",OFFSET('Sanitation Data'!$E$32,0,10*ROW('Sanitation Data'!E64)))</f>
        <v/>
      </c>
      <c r="CU70" s="305" t="str">
        <f ca="true">+IF(OFFSET('Sanitation Data'!$F$28,0,10*ROW('Sanitation Data'!F64))="","",OFFSET('Sanitation Data'!$F$28,0,10*ROW('Sanitation Data'!F64)))</f>
        <v/>
      </c>
      <c r="CV70" s="305" t="str">
        <f ca="true">+IF(OFFSET('Sanitation Data'!$F$29,0,10*ROW('Sanitation Data'!F64))="","",OFFSET('Sanitation Data'!$F$29,0,10*ROW('Sanitation Data'!F64)))</f>
        <v/>
      </c>
      <c r="CW70" s="305" t="str">
        <f ca="true">+IF(OFFSET('Sanitation Data'!$F$30,0,10*ROW('Sanitation Data'!F64))="","",OFFSET('Sanitation Data'!$F$30,0,10*ROW('Sanitation Data'!F64)))</f>
        <v/>
      </c>
      <c r="CX70" s="305" t="str">
        <f ca="true">+IF(OFFSET('Sanitation Data'!$F$31,0,10*ROW('Sanitation Data'!F64))="","",OFFSET('Sanitation Data'!$F$31,0,10*ROW('Sanitation Data'!F64)))</f>
        <v/>
      </c>
      <c r="CY70" s="305" t="str">
        <f ca="true">+IF(OFFSET('Sanitation Data'!$F$32,0,10*ROW('Sanitation Data'!F64))="","",OFFSET('Sanitation Data'!$F$32,0,10*ROW('Sanitation Data'!F64)))</f>
        <v/>
      </c>
      <c r="CZ70" s="305" t="str">
        <f ca="true">+IF(OFFSET('Sanitation Data'!$G$28,0,10*ROW('Sanitation Data'!G64))="","",OFFSET('Sanitation Data'!$G$28,0,10*ROW('Sanitation Data'!G64)))</f>
        <v/>
      </c>
      <c r="DA70" s="305" t="str">
        <f ca="true">+IF(OFFSET('Sanitation Data'!$G$29,0,10*ROW('Sanitation Data'!G64))="","",OFFSET('Sanitation Data'!$G$29,0,10*ROW('Sanitation Data'!G64)))</f>
        <v/>
      </c>
      <c r="DB70" s="305" t="str">
        <f ca="true">+IF(OFFSET('Sanitation Data'!$G$30,0,10*ROW('Sanitation Data'!G64))="","",OFFSET('Sanitation Data'!$G$30,0,10*ROW('Sanitation Data'!G64)))</f>
        <v/>
      </c>
      <c r="DC70" s="305" t="str">
        <f ca="true">+IF(OFFSET('Sanitation Data'!$G$31,0,10*ROW('Sanitation Data'!G64))="","",OFFSET('Sanitation Data'!$G$31,0,10*ROW('Sanitation Data'!G64)))</f>
        <v/>
      </c>
      <c r="DD70" s="305" t="str">
        <f ca="true">+IF(OFFSET('Sanitation Data'!$G$32,0,10*ROW('Sanitation Data'!G64))="","",OFFSET('Sanitation Data'!$G$32,0,10*ROW('Sanitation Data'!G64)))</f>
        <v/>
      </c>
      <c r="DE70" s="305" t="str">
        <f ca="true">+IF(OFFSET('Sanitation Data'!$H$28,0,10*ROW('Sanitation Data'!H64))="","",OFFSET('Sanitation Data'!$H$28,0,10*ROW('Sanitation Data'!H64)))</f>
        <v/>
      </c>
      <c r="DF70" s="305" t="str">
        <f ca="true">+IF(OFFSET('Sanitation Data'!$H$29,0,10*ROW('Sanitation Data'!H64))="","",OFFSET('Sanitation Data'!$H$29,0,10*ROW('Sanitation Data'!H64)))</f>
        <v/>
      </c>
      <c r="DG70" s="305" t="str">
        <f ca="true">+IF(OFFSET('Sanitation Data'!$H$30,0,10*ROW('Sanitation Data'!H64))="","",OFFSET('Sanitation Data'!$H$30,0,10*ROW('Sanitation Data'!H64)))</f>
        <v/>
      </c>
      <c r="DH70" s="305" t="str">
        <f ca="true">+IF(OFFSET('Sanitation Data'!$H$31,0,10*ROW('Sanitation Data'!H64))="","",OFFSET('Sanitation Data'!$H$31,0,10*ROW('Sanitation Data'!H64)))</f>
        <v/>
      </c>
      <c r="DI70" s="305" t="str">
        <f ca="true">+IF(OFFSET('Sanitation Data'!$H$32,0,10*ROW('Sanitation Data'!H64))="","",OFFSET('Sanitation Data'!$H$32,0,10*ROW('Sanitation Data'!H64)))</f>
        <v/>
      </c>
      <c r="DJ70" s="305" t="str">
        <f ca="true">+IF(OFFSET('Sanitation Data'!$I$28,0,10*ROW('Sanitation Data'!I64))="","",OFFSET('Sanitation Data'!$I$28,0,10*ROW('Sanitation Data'!I64)))</f>
        <v/>
      </c>
      <c r="DK70" s="305" t="str">
        <f ca="true">+IF(OFFSET('Sanitation Data'!$I$29,0,10*ROW('Sanitation Data'!I64))="","",OFFSET('Sanitation Data'!$I$29,0,10*ROW('Sanitation Data'!I64)))</f>
        <v/>
      </c>
      <c r="DL70" s="305" t="str">
        <f ca="true">+IF(OFFSET('Sanitation Data'!$I$30,0,10*ROW('Sanitation Data'!I64))="","",OFFSET('Sanitation Data'!$I$30,0,10*ROW('Sanitation Data'!I64)))</f>
        <v/>
      </c>
      <c r="DM70" s="305" t="str">
        <f ca="true">+IF(OFFSET('Sanitation Data'!$I$31,0,10*ROW('Sanitation Data'!I64))="","",OFFSET('Sanitation Data'!$I$31,0,10*ROW('Sanitation Data'!I64)))</f>
        <v/>
      </c>
      <c r="DN70" s="305" t="str">
        <f ca="true">+IF(OFFSET('Sanitation Data'!$I$32,0,10*ROW('Sanitation Data'!I64))="","",OFFSET('Sanitation Data'!$I$32,0,10*ROW('Sanitation Data'!I64)))</f>
        <v/>
      </c>
      <c r="DO70" s="305" t="str">
        <f ca="true">+IF(OFFSET('Hygiene Data'!$D$11,0,10*ROW('Hygiene Data'!D64))="","",OFFSET('Hygiene Data'!$D$11,0,10*ROW('Hygiene Data'!D64)))</f>
        <v/>
      </c>
      <c r="DP70" s="305" t="str">
        <f ca="true">+IF(OFFSET('Hygiene Data'!$D$12,0,10*ROW('Hygiene Data'!D64))="","",OFFSET('Hygiene Data'!$D$12,0,10*ROW('Hygiene Data'!D64)))</f>
        <v/>
      </c>
      <c r="DQ70" s="305" t="str">
        <f ca="true">+IF(OFFSET('Hygiene Data'!$D$13,0,10*ROW('Hygiene Data'!D64))="","",OFFSET('Hygiene Data'!$D$13,0,10*ROW('Hygiene Data'!D64)))</f>
        <v/>
      </c>
      <c r="DR70" s="305" t="str">
        <f ca="true">+IF(OFFSET('Hygiene Data'!$E$11,0,10*ROW('Hygiene Data'!E64))="","",OFFSET('Hygiene Data'!$E$11,0,10*ROW('Hygiene Data'!E64)))</f>
        <v/>
      </c>
      <c r="DS70" s="305" t="str">
        <f ca="true">+IF(OFFSET('Hygiene Data'!$E$12,0,10*ROW('Hygiene Data'!E64))="","",OFFSET('Hygiene Data'!$E$12,0,10*ROW('Hygiene Data'!E64)))</f>
        <v/>
      </c>
      <c r="DT70" s="305" t="str">
        <f ca="true">+IF(OFFSET('Hygiene Data'!$E$13,0,10*ROW('Hygiene Data'!E64))="","",OFFSET('Hygiene Data'!$E$13,0,10*ROW('Hygiene Data'!E64)))</f>
        <v/>
      </c>
      <c r="DU70" s="305" t="str">
        <f ca="true">+IF(OFFSET('Hygiene Data'!$F$11,0,10*ROW('Hygiene Data'!F64))="","",OFFSET('Hygiene Data'!$F$11,0,10*ROW('Hygiene Data'!F64)))</f>
        <v/>
      </c>
      <c r="DV70" s="305" t="str">
        <f ca="true">+IF(OFFSET('Hygiene Data'!$F$12,0,10*ROW('Hygiene Data'!F64))="","",OFFSET('Hygiene Data'!$F$12,0,10*ROW('Hygiene Data'!F64)))</f>
        <v/>
      </c>
      <c r="DW70" s="305" t="str">
        <f ca="true">+IF(OFFSET('Hygiene Data'!$F$13,0,10*ROW('Hygiene Data'!F64))="","",OFFSET('Hygiene Data'!$F$13,0,10*ROW('Hygiene Data'!F64)))</f>
        <v/>
      </c>
      <c r="DX70" s="305" t="str">
        <f ca="true">+IF(OFFSET('Hygiene Data'!$G$11,0,10*ROW('Hygiene Data'!G64))="","",OFFSET('Hygiene Data'!$G$11,0,10*ROW('Hygiene Data'!G64)))</f>
        <v/>
      </c>
      <c r="DY70" s="305" t="str">
        <f ca="true">+IF(OFFSET('Hygiene Data'!$G$12,0,10*ROW('Hygiene Data'!G64))="","",OFFSET('Hygiene Data'!$G$12,0,10*ROW('Hygiene Data'!G64)))</f>
        <v/>
      </c>
      <c r="DZ70" s="305" t="str">
        <f ca="true">+IF(OFFSET('Hygiene Data'!$G$13,0,10*ROW('Hygiene Data'!G64))="","",OFFSET('Hygiene Data'!$G$13,0,10*ROW('Hygiene Data'!G64)))</f>
        <v/>
      </c>
      <c r="EA70" s="305" t="str">
        <f ca="true">+IF(OFFSET('Hygiene Data'!$H$11,0,10*ROW('Hygiene Data'!H64))="","",OFFSET('Hygiene Data'!$H$11,0,10*ROW('Hygiene Data'!H64)))</f>
        <v/>
      </c>
      <c r="EB70" s="305" t="str">
        <f ca="true">+IF(OFFSET('Hygiene Data'!$H$12,0,10*ROW('Hygiene Data'!H64))="","",OFFSET('Hygiene Data'!$H$12,0,10*ROW('Hygiene Data'!H64)))</f>
        <v/>
      </c>
      <c r="EC70" s="305" t="str">
        <f ca="true">+IF(OFFSET('Hygiene Data'!$H$13,0,10*ROW('Hygiene Data'!H64))="","",OFFSET('Hygiene Data'!$H$13,0,10*ROW('Hygiene Data'!H64)))</f>
        <v/>
      </c>
      <c r="ED70" s="305" t="str">
        <f ca="true">+IF(OFFSET('Hygiene Data'!$I$11,0,10*ROW('Hygiene Data'!I64))="","",OFFSET('Hygiene Data'!$I$11,0,10*ROW('Hygiene Data'!I64)))</f>
        <v/>
      </c>
      <c r="EE70" s="305" t="str">
        <f ca="true">+IF(OFFSET('Hygiene Data'!$I$12,0,10*ROW('Hygiene Data'!I64))="","",OFFSET('Hygiene Data'!$I$12,0,10*ROW('Hygiene Data'!I64)))</f>
        <v/>
      </c>
      <c r="EF70" s="305"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61" t="str">
        <f t="shared" ref="C71:C134" ca="true" si="1">+IF(ISNUMBER(VALUE(MID(A71,5,4))), VALUE(MID(A71, 5,4)),"")</f>
        <v/>
      </c>
      <c r="D71" s="99"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9"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9"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9"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9"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9"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9"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9"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9"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9"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9"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9"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9"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9"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9"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9"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9"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9"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100"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100"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100"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100"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100"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100"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100"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100"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100"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100"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100"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100"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100"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100"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100"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100"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100"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100"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100"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100"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100"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100"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100"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100"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100"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100"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100"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100"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100"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100"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1"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1"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1"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1"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1"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1"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1"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1"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1"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1"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1"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1"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1"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1"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1"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1"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1"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1"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5"/>
      <c r="BS71" s="305" t="str">
        <f ca="true">+IF(OFFSET('Water Data'!$D$27,0,10*ROW('Water Data'!D65))="","",OFFSET('Water Data'!$D$27,0,10*ROW('Water Data'!D65)))</f>
        <v/>
      </c>
      <c r="BT71" s="305" t="str">
        <f ca="true">+IF(OFFSET('Water Data'!$D$28,0,10*ROW('Water Data'!D65))="","",OFFSET('Water Data'!$D$28,0,10*ROW('Water Data'!D65)))</f>
        <v/>
      </c>
      <c r="BU71" s="305" t="str">
        <f ca="true">+IF(OFFSET('Water Data'!$D$29,0,10*ROW('Water Data'!D65))="","",OFFSET('Water Data'!$D$29,0,10*ROW('Water Data'!D65)))</f>
        <v/>
      </c>
      <c r="BV71" s="305" t="str">
        <f ca="true">+IF(OFFSET('Water Data'!$E$27,0,10*ROW('Water Data'!E65))="","",OFFSET('Water Data'!$E$27,0,10*ROW('Water Data'!E65)))</f>
        <v/>
      </c>
      <c r="BW71" s="305" t="str">
        <f ca="true">+IF(OFFSET('Water Data'!$E$28,0,10*ROW('Water Data'!E65))="","",OFFSET('Water Data'!$E$28,0,10*ROW('Water Data'!E65)))</f>
        <v/>
      </c>
      <c r="BX71" s="305" t="str">
        <f ca="true">+IF(OFFSET('Water Data'!$E$29,0,10*ROW('Water Data'!E65))="","",OFFSET('Water Data'!$E$29,0,10*ROW('Water Data'!E65)))</f>
        <v/>
      </c>
      <c r="BY71" s="305" t="str">
        <f ca="true">+IF(OFFSET('Water Data'!$F$27,0,10*ROW('Water Data'!F65))="","",OFFSET('Water Data'!$F$27,0,10*ROW('Water Data'!F65)))</f>
        <v/>
      </c>
      <c r="BZ71" s="305" t="str">
        <f ca="true">+IF(OFFSET('Water Data'!$F$28,0,10*ROW('Water Data'!F65))="","",OFFSET('Water Data'!$F$28,0,10*ROW('Water Data'!F65)))</f>
        <v/>
      </c>
      <c r="CA71" s="305" t="str">
        <f ca="true">+IF(OFFSET('Water Data'!$F$29,0,10*ROW('Water Data'!F65))="","",OFFSET('Water Data'!$F$29,0,10*ROW('Water Data'!F65)))</f>
        <v/>
      </c>
      <c r="CB71" s="305" t="str">
        <f ca="true">+IF(OFFSET('Water Data'!$G$27,0,10*ROW('Water Data'!G65))="","",OFFSET('Water Data'!$G$27,0,10*ROW('Water Data'!G65)))</f>
        <v/>
      </c>
      <c r="CC71" s="305" t="str">
        <f ca="true">+IF(OFFSET('Water Data'!$G$28,0,10*ROW('Water Data'!G65))="","",OFFSET('Water Data'!$G$28,0,10*ROW('Water Data'!G65)))</f>
        <v/>
      </c>
      <c r="CD71" s="305" t="str">
        <f ca="true">+IF(OFFSET('Water Data'!$G$29,0,10*ROW('Water Data'!G65))="","",OFFSET('Water Data'!$G$29,0,10*ROW('Water Data'!G65)))</f>
        <v/>
      </c>
      <c r="CE71" s="305" t="str">
        <f ca="true">+IF(OFFSET('Water Data'!$H$27,0,10*ROW('Water Data'!H65))="","",OFFSET('Water Data'!$H$27,0,10*ROW('Water Data'!H65)))</f>
        <v/>
      </c>
      <c r="CF71" s="305" t="str">
        <f ca="true">+IF(OFFSET('Water Data'!$H$28,0,10*ROW('Water Data'!H65))="","",OFFSET('Water Data'!$H$28,0,10*ROW('Water Data'!H65)))</f>
        <v/>
      </c>
      <c r="CG71" s="305" t="str">
        <f ca="true">+IF(OFFSET('Water Data'!$H$29,0,10*ROW('Water Data'!H65))="","",OFFSET('Water Data'!$H$29,0,10*ROW('Water Data'!H65)))</f>
        <v/>
      </c>
      <c r="CH71" s="305" t="str">
        <f ca="true">+IF(OFFSET('Water Data'!$I$27,0,10*ROW('Water Data'!I65))="","",OFFSET('Water Data'!$I$27,0,10*ROW('Water Data'!I65)))</f>
        <v/>
      </c>
      <c r="CI71" s="305" t="str">
        <f ca="true">+IF(OFFSET('Water Data'!$I$28,0,10*ROW('Water Data'!I65))="","",OFFSET('Water Data'!$I$28,0,10*ROW('Water Data'!I65)))</f>
        <v/>
      </c>
      <c r="CJ71" s="305" t="str">
        <f ca="true">+IF(OFFSET('Water Data'!$I$29,0,10*ROW('Water Data'!I65))="","",OFFSET('Water Data'!$I$29,0,10*ROW('Water Data'!I65)))</f>
        <v/>
      </c>
      <c r="CK71" s="305" t="str">
        <f ca="true">+IF(OFFSET('Sanitation Data'!$D$28,0,10*ROW('Sanitation Data'!D65))="","",OFFSET('Sanitation Data'!$D$28,0,10*ROW('Sanitation Data'!D65)))</f>
        <v/>
      </c>
      <c r="CL71" s="305" t="str">
        <f ca="true">+IF(OFFSET('Sanitation Data'!$D$29,0,10*ROW('Sanitation Data'!D65))="","",OFFSET('Sanitation Data'!$D$29,0,10*ROW('Sanitation Data'!D65)))</f>
        <v/>
      </c>
      <c r="CM71" s="305" t="str">
        <f ca="true">+IF(OFFSET('Sanitation Data'!$D$30,0,10*ROW('Sanitation Data'!D65))="","",OFFSET('Sanitation Data'!$D$30,0,10*ROW('Sanitation Data'!D65)))</f>
        <v/>
      </c>
      <c r="CN71" s="305" t="str">
        <f ca="true">+IF(OFFSET('Sanitation Data'!$D$31,0,10*ROW('Sanitation Data'!D65))="","",OFFSET('Sanitation Data'!$D$31,0,10*ROW('Sanitation Data'!D65)))</f>
        <v/>
      </c>
      <c r="CO71" s="305" t="str">
        <f ca="true">+IF(OFFSET('Sanitation Data'!$D$32,0,10*ROW('Sanitation Data'!D65))="","",OFFSET('Sanitation Data'!$D$32,0,10*ROW('Sanitation Data'!D65)))</f>
        <v/>
      </c>
      <c r="CP71" s="305" t="str">
        <f ca="true">+IF(OFFSET('Sanitation Data'!$E$28,0,10*ROW('Sanitation Data'!E65))="","",OFFSET('Sanitation Data'!$E$28,0,10*ROW('Sanitation Data'!E65)))</f>
        <v/>
      </c>
      <c r="CQ71" s="305" t="str">
        <f ca="true">+IF(OFFSET('Sanitation Data'!$E$29,0,10*ROW('Sanitation Data'!E65))="","",OFFSET('Sanitation Data'!$E$29,0,10*ROW('Sanitation Data'!E65)))</f>
        <v/>
      </c>
      <c r="CR71" s="305" t="str">
        <f ca="true">+IF(OFFSET('Sanitation Data'!$E$30,0,10*ROW('Sanitation Data'!E65))="","",OFFSET('Sanitation Data'!$E$30,0,10*ROW('Sanitation Data'!E65)))</f>
        <v/>
      </c>
      <c r="CS71" s="305" t="str">
        <f ca="true">+IF(OFFSET('Sanitation Data'!$E$31,0,10*ROW('Sanitation Data'!E65))="","",OFFSET('Sanitation Data'!$E$31,0,10*ROW('Sanitation Data'!E65)))</f>
        <v/>
      </c>
      <c r="CT71" s="305" t="str">
        <f ca="true">+IF(OFFSET('Sanitation Data'!$E$32,0,10*ROW('Sanitation Data'!E65))="","",OFFSET('Sanitation Data'!$E$32,0,10*ROW('Sanitation Data'!E65)))</f>
        <v/>
      </c>
      <c r="CU71" s="305" t="str">
        <f ca="true">+IF(OFFSET('Sanitation Data'!$F$28,0,10*ROW('Sanitation Data'!F65))="","",OFFSET('Sanitation Data'!$F$28,0,10*ROW('Sanitation Data'!F65)))</f>
        <v/>
      </c>
      <c r="CV71" s="305" t="str">
        <f ca="true">+IF(OFFSET('Sanitation Data'!$F$29,0,10*ROW('Sanitation Data'!F65))="","",OFFSET('Sanitation Data'!$F$29,0,10*ROW('Sanitation Data'!F65)))</f>
        <v/>
      </c>
      <c r="CW71" s="305" t="str">
        <f ca="true">+IF(OFFSET('Sanitation Data'!$F$30,0,10*ROW('Sanitation Data'!F65))="","",OFFSET('Sanitation Data'!$F$30,0,10*ROW('Sanitation Data'!F65)))</f>
        <v/>
      </c>
      <c r="CX71" s="305" t="str">
        <f ca="true">+IF(OFFSET('Sanitation Data'!$F$31,0,10*ROW('Sanitation Data'!F65))="","",OFFSET('Sanitation Data'!$F$31,0,10*ROW('Sanitation Data'!F65)))</f>
        <v/>
      </c>
      <c r="CY71" s="305" t="str">
        <f ca="true">+IF(OFFSET('Sanitation Data'!$F$32,0,10*ROW('Sanitation Data'!F65))="","",OFFSET('Sanitation Data'!$F$32,0,10*ROW('Sanitation Data'!F65)))</f>
        <v/>
      </c>
      <c r="CZ71" s="305" t="str">
        <f ca="true">+IF(OFFSET('Sanitation Data'!$G$28,0,10*ROW('Sanitation Data'!G65))="","",OFFSET('Sanitation Data'!$G$28,0,10*ROW('Sanitation Data'!G65)))</f>
        <v/>
      </c>
      <c r="DA71" s="305" t="str">
        <f ca="true">+IF(OFFSET('Sanitation Data'!$G$29,0,10*ROW('Sanitation Data'!G65))="","",OFFSET('Sanitation Data'!$G$29,0,10*ROW('Sanitation Data'!G65)))</f>
        <v/>
      </c>
      <c r="DB71" s="305" t="str">
        <f ca="true">+IF(OFFSET('Sanitation Data'!$G$30,0,10*ROW('Sanitation Data'!G65))="","",OFFSET('Sanitation Data'!$G$30,0,10*ROW('Sanitation Data'!G65)))</f>
        <v/>
      </c>
      <c r="DC71" s="305" t="str">
        <f ca="true">+IF(OFFSET('Sanitation Data'!$G$31,0,10*ROW('Sanitation Data'!G65))="","",OFFSET('Sanitation Data'!$G$31,0,10*ROW('Sanitation Data'!G65)))</f>
        <v/>
      </c>
      <c r="DD71" s="305" t="str">
        <f ca="true">+IF(OFFSET('Sanitation Data'!$G$32,0,10*ROW('Sanitation Data'!G65))="","",OFFSET('Sanitation Data'!$G$32,0,10*ROW('Sanitation Data'!G65)))</f>
        <v/>
      </c>
      <c r="DE71" s="305" t="str">
        <f ca="true">+IF(OFFSET('Sanitation Data'!$H$28,0,10*ROW('Sanitation Data'!H65))="","",OFFSET('Sanitation Data'!$H$28,0,10*ROW('Sanitation Data'!H65)))</f>
        <v/>
      </c>
      <c r="DF71" s="305" t="str">
        <f ca="true">+IF(OFFSET('Sanitation Data'!$H$29,0,10*ROW('Sanitation Data'!H65))="","",OFFSET('Sanitation Data'!$H$29,0,10*ROW('Sanitation Data'!H65)))</f>
        <v/>
      </c>
      <c r="DG71" s="305" t="str">
        <f ca="true">+IF(OFFSET('Sanitation Data'!$H$30,0,10*ROW('Sanitation Data'!H65))="","",OFFSET('Sanitation Data'!$H$30,0,10*ROW('Sanitation Data'!H65)))</f>
        <v/>
      </c>
      <c r="DH71" s="305" t="str">
        <f ca="true">+IF(OFFSET('Sanitation Data'!$H$31,0,10*ROW('Sanitation Data'!H65))="","",OFFSET('Sanitation Data'!$H$31,0,10*ROW('Sanitation Data'!H65)))</f>
        <v/>
      </c>
      <c r="DI71" s="305" t="str">
        <f ca="true">+IF(OFFSET('Sanitation Data'!$H$32,0,10*ROW('Sanitation Data'!H65))="","",OFFSET('Sanitation Data'!$H$32,0,10*ROW('Sanitation Data'!H65)))</f>
        <v/>
      </c>
      <c r="DJ71" s="305" t="str">
        <f ca="true">+IF(OFFSET('Sanitation Data'!$I$28,0,10*ROW('Sanitation Data'!I65))="","",OFFSET('Sanitation Data'!$I$28,0,10*ROW('Sanitation Data'!I65)))</f>
        <v/>
      </c>
      <c r="DK71" s="305" t="str">
        <f ca="true">+IF(OFFSET('Sanitation Data'!$I$29,0,10*ROW('Sanitation Data'!I65))="","",OFFSET('Sanitation Data'!$I$29,0,10*ROW('Sanitation Data'!I65)))</f>
        <v/>
      </c>
      <c r="DL71" s="305" t="str">
        <f ca="true">+IF(OFFSET('Sanitation Data'!$I$30,0,10*ROW('Sanitation Data'!I65))="","",OFFSET('Sanitation Data'!$I$30,0,10*ROW('Sanitation Data'!I65)))</f>
        <v/>
      </c>
      <c r="DM71" s="305" t="str">
        <f ca="true">+IF(OFFSET('Sanitation Data'!$I$31,0,10*ROW('Sanitation Data'!I65))="","",OFFSET('Sanitation Data'!$I$31,0,10*ROW('Sanitation Data'!I65)))</f>
        <v/>
      </c>
      <c r="DN71" s="305" t="str">
        <f ca="true">+IF(OFFSET('Sanitation Data'!$I$32,0,10*ROW('Sanitation Data'!I65))="","",OFFSET('Sanitation Data'!$I$32,0,10*ROW('Sanitation Data'!I65)))</f>
        <v/>
      </c>
      <c r="DO71" s="305" t="str">
        <f ca="true">+IF(OFFSET('Hygiene Data'!$D$11,0,10*ROW('Hygiene Data'!D65))="","",OFFSET('Hygiene Data'!$D$11,0,10*ROW('Hygiene Data'!D65)))</f>
        <v/>
      </c>
      <c r="DP71" s="305" t="str">
        <f ca="true">+IF(OFFSET('Hygiene Data'!$D$12,0,10*ROW('Hygiene Data'!D65))="","",OFFSET('Hygiene Data'!$D$12,0,10*ROW('Hygiene Data'!D65)))</f>
        <v/>
      </c>
      <c r="DQ71" s="305" t="str">
        <f ca="true">+IF(OFFSET('Hygiene Data'!$D$13,0,10*ROW('Hygiene Data'!D65))="","",OFFSET('Hygiene Data'!$D$13,0,10*ROW('Hygiene Data'!D65)))</f>
        <v/>
      </c>
      <c r="DR71" s="305" t="str">
        <f ca="true">+IF(OFFSET('Hygiene Data'!$E$11,0,10*ROW('Hygiene Data'!E65))="","",OFFSET('Hygiene Data'!$E$11,0,10*ROW('Hygiene Data'!E65)))</f>
        <v/>
      </c>
      <c r="DS71" s="305" t="str">
        <f ca="true">+IF(OFFSET('Hygiene Data'!$E$12,0,10*ROW('Hygiene Data'!E65))="","",OFFSET('Hygiene Data'!$E$12,0,10*ROW('Hygiene Data'!E65)))</f>
        <v/>
      </c>
      <c r="DT71" s="305" t="str">
        <f ca="true">+IF(OFFSET('Hygiene Data'!$E$13,0,10*ROW('Hygiene Data'!E65))="","",OFFSET('Hygiene Data'!$E$13,0,10*ROW('Hygiene Data'!E65)))</f>
        <v/>
      </c>
      <c r="DU71" s="305" t="str">
        <f ca="true">+IF(OFFSET('Hygiene Data'!$F$11,0,10*ROW('Hygiene Data'!F65))="","",OFFSET('Hygiene Data'!$F$11,0,10*ROW('Hygiene Data'!F65)))</f>
        <v/>
      </c>
      <c r="DV71" s="305" t="str">
        <f ca="true">+IF(OFFSET('Hygiene Data'!$F$12,0,10*ROW('Hygiene Data'!F65))="","",OFFSET('Hygiene Data'!$F$12,0,10*ROW('Hygiene Data'!F65)))</f>
        <v/>
      </c>
      <c r="DW71" s="305" t="str">
        <f ca="true">+IF(OFFSET('Hygiene Data'!$F$13,0,10*ROW('Hygiene Data'!F65))="","",OFFSET('Hygiene Data'!$F$13,0,10*ROW('Hygiene Data'!F65)))</f>
        <v/>
      </c>
      <c r="DX71" s="305" t="str">
        <f ca="true">+IF(OFFSET('Hygiene Data'!$G$11,0,10*ROW('Hygiene Data'!G65))="","",OFFSET('Hygiene Data'!$G$11,0,10*ROW('Hygiene Data'!G65)))</f>
        <v/>
      </c>
      <c r="DY71" s="305" t="str">
        <f ca="true">+IF(OFFSET('Hygiene Data'!$G$12,0,10*ROW('Hygiene Data'!G65))="","",OFFSET('Hygiene Data'!$G$12,0,10*ROW('Hygiene Data'!G65)))</f>
        <v/>
      </c>
      <c r="DZ71" s="305" t="str">
        <f ca="true">+IF(OFFSET('Hygiene Data'!$G$13,0,10*ROW('Hygiene Data'!G65))="","",OFFSET('Hygiene Data'!$G$13,0,10*ROW('Hygiene Data'!G65)))</f>
        <v/>
      </c>
      <c r="EA71" s="305" t="str">
        <f ca="true">+IF(OFFSET('Hygiene Data'!$H$11,0,10*ROW('Hygiene Data'!H65))="","",OFFSET('Hygiene Data'!$H$11,0,10*ROW('Hygiene Data'!H65)))</f>
        <v/>
      </c>
      <c r="EB71" s="305" t="str">
        <f ca="true">+IF(OFFSET('Hygiene Data'!$H$12,0,10*ROW('Hygiene Data'!H65))="","",OFFSET('Hygiene Data'!$H$12,0,10*ROW('Hygiene Data'!H65)))</f>
        <v/>
      </c>
      <c r="EC71" s="305" t="str">
        <f ca="true">+IF(OFFSET('Hygiene Data'!$H$13,0,10*ROW('Hygiene Data'!H65))="","",OFFSET('Hygiene Data'!$H$13,0,10*ROW('Hygiene Data'!H65)))</f>
        <v/>
      </c>
      <c r="ED71" s="305" t="str">
        <f ca="true">+IF(OFFSET('Hygiene Data'!$I$11,0,10*ROW('Hygiene Data'!I65))="","",OFFSET('Hygiene Data'!$I$11,0,10*ROW('Hygiene Data'!I65)))</f>
        <v/>
      </c>
      <c r="EE71" s="305" t="str">
        <f ca="true">+IF(OFFSET('Hygiene Data'!$I$12,0,10*ROW('Hygiene Data'!I65))="","",OFFSET('Hygiene Data'!$I$12,0,10*ROW('Hygiene Data'!I65)))</f>
        <v/>
      </c>
      <c r="EF71" s="305"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61" t="str">
        <f t="shared" ca="true" si="1"/>
        <v/>
      </c>
      <c r="D72" s="99"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9"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9"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9"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9"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9"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9"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9"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9"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9"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9"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9"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9"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9"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9"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9"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9"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9"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100"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100"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100"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100"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100"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100"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100"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100"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100"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100"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100"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100"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100"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100"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100"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100"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100"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100"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100"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100"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100"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100"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100"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100"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100"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100"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100"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100"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100"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100"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1"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1"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1"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1"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1"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1"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1"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1"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1"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1"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1"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1"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1"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1"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1"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1"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1"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1"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5"/>
      <c r="BS72" s="305" t="str">
        <f ca="true">+IF(OFFSET('Water Data'!$D$27,0,10*ROW('Water Data'!D66))="","",OFFSET('Water Data'!$D$27,0,10*ROW('Water Data'!D66)))</f>
        <v/>
      </c>
      <c r="BT72" s="305" t="str">
        <f ca="true">+IF(OFFSET('Water Data'!$D$28,0,10*ROW('Water Data'!D66))="","",OFFSET('Water Data'!$D$28,0,10*ROW('Water Data'!D66)))</f>
        <v/>
      </c>
      <c r="BU72" s="305" t="str">
        <f ca="true">+IF(OFFSET('Water Data'!$D$29,0,10*ROW('Water Data'!D66))="","",OFFSET('Water Data'!$D$29,0,10*ROW('Water Data'!D66)))</f>
        <v/>
      </c>
      <c r="BV72" s="305" t="str">
        <f ca="true">+IF(OFFSET('Water Data'!$E$27,0,10*ROW('Water Data'!E66))="","",OFFSET('Water Data'!$E$27,0,10*ROW('Water Data'!E66)))</f>
        <v/>
      </c>
      <c r="BW72" s="305" t="str">
        <f ca="true">+IF(OFFSET('Water Data'!$E$28,0,10*ROW('Water Data'!E66))="","",OFFSET('Water Data'!$E$28,0,10*ROW('Water Data'!E66)))</f>
        <v/>
      </c>
      <c r="BX72" s="305" t="str">
        <f ca="true">+IF(OFFSET('Water Data'!$E$29,0,10*ROW('Water Data'!E66))="","",OFFSET('Water Data'!$E$29,0,10*ROW('Water Data'!E66)))</f>
        <v/>
      </c>
      <c r="BY72" s="305" t="str">
        <f ca="true">+IF(OFFSET('Water Data'!$F$27,0,10*ROW('Water Data'!F66))="","",OFFSET('Water Data'!$F$27,0,10*ROW('Water Data'!F66)))</f>
        <v/>
      </c>
      <c r="BZ72" s="305" t="str">
        <f ca="true">+IF(OFFSET('Water Data'!$F$28,0,10*ROW('Water Data'!F66))="","",OFFSET('Water Data'!$F$28,0,10*ROW('Water Data'!F66)))</f>
        <v/>
      </c>
      <c r="CA72" s="305" t="str">
        <f ca="true">+IF(OFFSET('Water Data'!$F$29,0,10*ROW('Water Data'!F66))="","",OFFSET('Water Data'!$F$29,0,10*ROW('Water Data'!F66)))</f>
        <v/>
      </c>
      <c r="CB72" s="305" t="str">
        <f ca="true">+IF(OFFSET('Water Data'!$G$27,0,10*ROW('Water Data'!G66))="","",OFFSET('Water Data'!$G$27,0,10*ROW('Water Data'!G66)))</f>
        <v/>
      </c>
      <c r="CC72" s="305" t="str">
        <f ca="true">+IF(OFFSET('Water Data'!$G$28,0,10*ROW('Water Data'!G66))="","",OFFSET('Water Data'!$G$28,0,10*ROW('Water Data'!G66)))</f>
        <v/>
      </c>
      <c r="CD72" s="305" t="str">
        <f ca="true">+IF(OFFSET('Water Data'!$G$29,0,10*ROW('Water Data'!G66))="","",OFFSET('Water Data'!$G$29,0,10*ROW('Water Data'!G66)))</f>
        <v/>
      </c>
      <c r="CE72" s="305" t="str">
        <f ca="true">+IF(OFFSET('Water Data'!$H$27,0,10*ROW('Water Data'!H66))="","",OFFSET('Water Data'!$H$27,0,10*ROW('Water Data'!H66)))</f>
        <v/>
      </c>
      <c r="CF72" s="305" t="str">
        <f ca="true">+IF(OFFSET('Water Data'!$H$28,0,10*ROW('Water Data'!H66))="","",OFFSET('Water Data'!$H$28,0,10*ROW('Water Data'!H66)))</f>
        <v/>
      </c>
      <c r="CG72" s="305" t="str">
        <f ca="true">+IF(OFFSET('Water Data'!$H$29,0,10*ROW('Water Data'!H66))="","",OFFSET('Water Data'!$H$29,0,10*ROW('Water Data'!H66)))</f>
        <v/>
      </c>
      <c r="CH72" s="305" t="str">
        <f ca="true">+IF(OFFSET('Water Data'!$I$27,0,10*ROW('Water Data'!I66))="","",OFFSET('Water Data'!$I$27,0,10*ROW('Water Data'!I66)))</f>
        <v/>
      </c>
      <c r="CI72" s="305" t="str">
        <f ca="true">+IF(OFFSET('Water Data'!$I$28,0,10*ROW('Water Data'!I66))="","",OFFSET('Water Data'!$I$28,0,10*ROW('Water Data'!I66)))</f>
        <v/>
      </c>
      <c r="CJ72" s="305" t="str">
        <f ca="true">+IF(OFFSET('Water Data'!$I$29,0,10*ROW('Water Data'!I66))="","",OFFSET('Water Data'!$I$29,0,10*ROW('Water Data'!I66)))</f>
        <v/>
      </c>
      <c r="CK72" s="305" t="str">
        <f ca="true">+IF(OFFSET('Sanitation Data'!$D$28,0,10*ROW('Sanitation Data'!D66))="","",OFFSET('Sanitation Data'!$D$28,0,10*ROW('Sanitation Data'!D66)))</f>
        <v/>
      </c>
      <c r="CL72" s="305" t="str">
        <f ca="true">+IF(OFFSET('Sanitation Data'!$D$29,0,10*ROW('Sanitation Data'!D66))="","",OFFSET('Sanitation Data'!$D$29,0,10*ROW('Sanitation Data'!D66)))</f>
        <v/>
      </c>
      <c r="CM72" s="305" t="str">
        <f ca="true">+IF(OFFSET('Sanitation Data'!$D$30,0,10*ROW('Sanitation Data'!D66))="","",OFFSET('Sanitation Data'!$D$30,0,10*ROW('Sanitation Data'!D66)))</f>
        <v/>
      </c>
      <c r="CN72" s="305" t="str">
        <f ca="true">+IF(OFFSET('Sanitation Data'!$D$31,0,10*ROW('Sanitation Data'!D66))="","",OFFSET('Sanitation Data'!$D$31,0,10*ROW('Sanitation Data'!D66)))</f>
        <v/>
      </c>
      <c r="CO72" s="305" t="str">
        <f ca="true">+IF(OFFSET('Sanitation Data'!$D$32,0,10*ROW('Sanitation Data'!D66))="","",OFFSET('Sanitation Data'!$D$32,0,10*ROW('Sanitation Data'!D66)))</f>
        <v/>
      </c>
      <c r="CP72" s="305" t="str">
        <f ca="true">+IF(OFFSET('Sanitation Data'!$E$28,0,10*ROW('Sanitation Data'!E66))="","",OFFSET('Sanitation Data'!$E$28,0,10*ROW('Sanitation Data'!E66)))</f>
        <v/>
      </c>
      <c r="CQ72" s="305" t="str">
        <f ca="true">+IF(OFFSET('Sanitation Data'!$E$29,0,10*ROW('Sanitation Data'!E66))="","",OFFSET('Sanitation Data'!$E$29,0,10*ROW('Sanitation Data'!E66)))</f>
        <v/>
      </c>
      <c r="CR72" s="305" t="str">
        <f ca="true">+IF(OFFSET('Sanitation Data'!$E$30,0,10*ROW('Sanitation Data'!E66))="","",OFFSET('Sanitation Data'!$E$30,0,10*ROW('Sanitation Data'!E66)))</f>
        <v/>
      </c>
      <c r="CS72" s="305" t="str">
        <f ca="true">+IF(OFFSET('Sanitation Data'!$E$31,0,10*ROW('Sanitation Data'!E66))="","",OFFSET('Sanitation Data'!$E$31,0,10*ROW('Sanitation Data'!E66)))</f>
        <v/>
      </c>
      <c r="CT72" s="305" t="str">
        <f ca="true">+IF(OFFSET('Sanitation Data'!$E$32,0,10*ROW('Sanitation Data'!E66))="","",OFFSET('Sanitation Data'!$E$32,0,10*ROW('Sanitation Data'!E66)))</f>
        <v/>
      </c>
      <c r="CU72" s="305" t="str">
        <f ca="true">+IF(OFFSET('Sanitation Data'!$F$28,0,10*ROW('Sanitation Data'!F66))="","",OFFSET('Sanitation Data'!$F$28,0,10*ROW('Sanitation Data'!F66)))</f>
        <v/>
      </c>
      <c r="CV72" s="305" t="str">
        <f ca="true">+IF(OFFSET('Sanitation Data'!$F$29,0,10*ROW('Sanitation Data'!F66))="","",OFFSET('Sanitation Data'!$F$29,0,10*ROW('Sanitation Data'!F66)))</f>
        <v/>
      </c>
      <c r="CW72" s="305" t="str">
        <f ca="true">+IF(OFFSET('Sanitation Data'!$F$30,0,10*ROW('Sanitation Data'!F66))="","",OFFSET('Sanitation Data'!$F$30,0,10*ROW('Sanitation Data'!F66)))</f>
        <v/>
      </c>
      <c r="CX72" s="305" t="str">
        <f ca="true">+IF(OFFSET('Sanitation Data'!$F$31,0,10*ROW('Sanitation Data'!F66))="","",OFFSET('Sanitation Data'!$F$31,0,10*ROW('Sanitation Data'!F66)))</f>
        <v/>
      </c>
      <c r="CY72" s="305" t="str">
        <f ca="true">+IF(OFFSET('Sanitation Data'!$F$32,0,10*ROW('Sanitation Data'!F66))="","",OFFSET('Sanitation Data'!$F$32,0,10*ROW('Sanitation Data'!F66)))</f>
        <v/>
      </c>
      <c r="CZ72" s="305" t="str">
        <f ca="true">+IF(OFFSET('Sanitation Data'!$G$28,0,10*ROW('Sanitation Data'!G66))="","",OFFSET('Sanitation Data'!$G$28,0,10*ROW('Sanitation Data'!G66)))</f>
        <v/>
      </c>
      <c r="DA72" s="305" t="str">
        <f ca="true">+IF(OFFSET('Sanitation Data'!$G$29,0,10*ROW('Sanitation Data'!G66))="","",OFFSET('Sanitation Data'!$G$29,0,10*ROW('Sanitation Data'!G66)))</f>
        <v/>
      </c>
      <c r="DB72" s="305" t="str">
        <f ca="true">+IF(OFFSET('Sanitation Data'!$G$30,0,10*ROW('Sanitation Data'!G66))="","",OFFSET('Sanitation Data'!$G$30,0,10*ROW('Sanitation Data'!G66)))</f>
        <v/>
      </c>
      <c r="DC72" s="305" t="str">
        <f ca="true">+IF(OFFSET('Sanitation Data'!$G$31,0,10*ROW('Sanitation Data'!G66))="","",OFFSET('Sanitation Data'!$G$31,0,10*ROW('Sanitation Data'!G66)))</f>
        <v/>
      </c>
      <c r="DD72" s="305" t="str">
        <f ca="true">+IF(OFFSET('Sanitation Data'!$G$32,0,10*ROW('Sanitation Data'!G66))="","",OFFSET('Sanitation Data'!$G$32,0,10*ROW('Sanitation Data'!G66)))</f>
        <v/>
      </c>
      <c r="DE72" s="305" t="str">
        <f ca="true">+IF(OFFSET('Sanitation Data'!$H$28,0,10*ROW('Sanitation Data'!H66))="","",OFFSET('Sanitation Data'!$H$28,0,10*ROW('Sanitation Data'!H66)))</f>
        <v/>
      </c>
      <c r="DF72" s="305" t="str">
        <f ca="true">+IF(OFFSET('Sanitation Data'!$H$29,0,10*ROW('Sanitation Data'!H66))="","",OFFSET('Sanitation Data'!$H$29,0,10*ROW('Sanitation Data'!H66)))</f>
        <v/>
      </c>
      <c r="DG72" s="305" t="str">
        <f ca="true">+IF(OFFSET('Sanitation Data'!$H$30,0,10*ROW('Sanitation Data'!H66))="","",OFFSET('Sanitation Data'!$H$30,0,10*ROW('Sanitation Data'!H66)))</f>
        <v/>
      </c>
      <c r="DH72" s="305" t="str">
        <f ca="true">+IF(OFFSET('Sanitation Data'!$H$31,0,10*ROW('Sanitation Data'!H66))="","",OFFSET('Sanitation Data'!$H$31,0,10*ROW('Sanitation Data'!H66)))</f>
        <v/>
      </c>
      <c r="DI72" s="305" t="str">
        <f ca="true">+IF(OFFSET('Sanitation Data'!$H$32,0,10*ROW('Sanitation Data'!H66))="","",OFFSET('Sanitation Data'!$H$32,0,10*ROW('Sanitation Data'!H66)))</f>
        <v/>
      </c>
      <c r="DJ72" s="305" t="str">
        <f ca="true">+IF(OFFSET('Sanitation Data'!$I$28,0,10*ROW('Sanitation Data'!I66))="","",OFFSET('Sanitation Data'!$I$28,0,10*ROW('Sanitation Data'!I66)))</f>
        <v/>
      </c>
      <c r="DK72" s="305" t="str">
        <f ca="true">+IF(OFFSET('Sanitation Data'!$I$29,0,10*ROW('Sanitation Data'!I66))="","",OFFSET('Sanitation Data'!$I$29,0,10*ROW('Sanitation Data'!I66)))</f>
        <v/>
      </c>
      <c r="DL72" s="305" t="str">
        <f ca="true">+IF(OFFSET('Sanitation Data'!$I$30,0,10*ROW('Sanitation Data'!I66))="","",OFFSET('Sanitation Data'!$I$30,0,10*ROW('Sanitation Data'!I66)))</f>
        <v/>
      </c>
      <c r="DM72" s="305" t="str">
        <f ca="true">+IF(OFFSET('Sanitation Data'!$I$31,0,10*ROW('Sanitation Data'!I66))="","",OFFSET('Sanitation Data'!$I$31,0,10*ROW('Sanitation Data'!I66)))</f>
        <v/>
      </c>
      <c r="DN72" s="305" t="str">
        <f ca="true">+IF(OFFSET('Sanitation Data'!$I$32,0,10*ROW('Sanitation Data'!I66))="","",OFFSET('Sanitation Data'!$I$32,0,10*ROW('Sanitation Data'!I66)))</f>
        <v/>
      </c>
      <c r="DO72" s="305" t="str">
        <f ca="true">+IF(OFFSET('Hygiene Data'!$D$11,0,10*ROW('Hygiene Data'!D66))="","",OFFSET('Hygiene Data'!$D$11,0,10*ROW('Hygiene Data'!D66)))</f>
        <v/>
      </c>
      <c r="DP72" s="305" t="str">
        <f ca="true">+IF(OFFSET('Hygiene Data'!$D$12,0,10*ROW('Hygiene Data'!D66))="","",OFFSET('Hygiene Data'!$D$12,0,10*ROW('Hygiene Data'!D66)))</f>
        <v/>
      </c>
      <c r="DQ72" s="305" t="str">
        <f ca="true">+IF(OFFSET('Hygiene Data'!$D$13,0,10*ROW('Hygiene Data'!D66))="","",OFFSET('Hygiene Data'!$D$13,0,10*ROW('Hygiene Data'!D66)))</f>
        <v/>
      </c>
      <c r="DR72" s="305" t="str">
        <f ca="true">+IF(OFFSET('Hygiene Data'!$E$11,0,10*ROW('Hygiene Data'!E66))="","",OFFSET('Hygiene Data'!$E$11,0,10*ROW('Hygiene Data'!E66)))</f>
        <v/>
      </c>
      <c r="DS72" s="305" t="str">
        <f ca="true">+IF(OFFSET('Hygiene Data'!$E$12,0,10*ROW('Hygiene Data'!E66))="","",OFFSET('Hygiene Data'!$E$12,0,10*ROW('Hygiene Data'!E66)))</f>
        <v/>
      </c>
      <c r="DT72" s="305" t="str">
        <f ca="true">+IF(OFFSET('Hygiene Data'!$E$13,0,10*ROW('Hygiene Data'!E66))="","",OFFSET('Hygiene Data'!$E$13,0,10*ROW('Hygiene Data'!E66)))</f>
        <v/>
      </c>
      <c r="DU72" s="305" t="str">
        <f ca="true">+IF(OFFSET('Hygiene Data'!$F$11,0,10*ROW('Hygiene Data'!F66))="","",OFFSET('Hygiene Data'!$F$11,0,10*ROW('Hygiene Data'!F66)))</f>
        <v/>
      </c>
      <c r="DV72" s="305" t="str">
        <f ca="true">+IF(OFFSET('Hygiene Data'!$F$12,0,10*ROW('Hygiene Data'!F66))="","",OFFSET('Hygiene Data'!$F$12,0,10*ROW('Hygiene Data'!F66)))</f>
        <v/>
      </c>
      <c r="DW72" s="305" t="str">
        <f ca="true">+IF(OFFSET('Hygiene Data'!$F$13,0,10*ROW('Hygiene Data'!F66))="","",OFFSET('Hygiene Data'!$F$13,0,10*ROW('Hygiene Data'!F66)))</f>
        <v/>
      </c>
      <c r="DX72" s="305" t="str">
        <f ca="true">+IF(OFFSET('Hygiene Data'!$G$11,0,10*ROW('Hygiene Data'!G66))="","",OFFSET('Hygiene Data'!$G$11,0,10*ROW('Hygiene Data'!G66)))</f>
        <v/>
      </c>
      <c r="DY72" s="305" t="str">
        <f ca="true">+IF(OFFSET('Hygiene Data'!$G$12,0,10*ROW('Hygiene Data'!G66))="","",OFFSET('Hygiene Data'!$G$12,0,10*ROW('Hygiene Data'!G66)))</f>
        <v/>
      </c>
      <c r="DZ72" s="305" t="str">
        <f ca="true">+IF(OFFSET('Hygiene Data'!$G$13,0,10*ROW('Hygiene Data'!G66))="","",OFFSET('Hygiene Data'!$G$13,0,10*ROW('Hygiene Data'!G66)))</f>
        <v/>
      </c>
      <c r="EA72" s="305" t="str">
        <f ca="true">+IF(OFFSET('Hygiene Data'!$H$11,0,10*ROW('Hygiene Data'!H66))="","",OFFSET('Hygiene Data'!$H$11,0,10*ROW('Hygiene Data'!H66)))</f>
        <v/>
      </c>
      <c r="EB72" s="305" t="str">
        <f ca="true">+IF(OFFSET('Hygiene Data'!$H$12,0,10*ROW('Hygiene Data'!H66))="","",OFFSET('Hygiene Data'!$H$12,0,10*ROW('Hygiene Data'!H66)))</f>
        <v/>
      </c>
      <c r="EC72" s="305" t="str">
        <f ca="true">+IF(OFFSET('Hygiene Data'!$H$13,0,10*ROW('Hygiene Data'!H66))="","",OFFSET('Hygiene Data'!$H$13,0,10*ROW('Hygiene Data'!H66)))</f>
        <v/>
      </c>
      <c r="ED72" s="305" t="str">
        <f ca="true">+IF(OFFSET('Hygiene Data'!$I$11,0,10*ROW('Hygiene Data'!I66))="","",OFFSET('Hygiene Data'!$I$11,0,10*ROW('Hygiene Data'!I66)))</f>
        <v/>
      </c>
      <c r="EE72" s="305" t="str">
        <f ca="true">+IF(OFFSET('Hygiene Data'!$I$12,0,10*ROW('Hygiene Data'!I66))="","",OFFSET('Hygiene Data'!$I$12,0,10*ROW('Hygiene Data'!I66)))</f>
        <v/>
      </c>
      <c r="EF72" s="305"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61" t="str">
        <f t="shared" ca="true" si="1"/>
        <v/>
      </c>
      <c r="D73" s="99"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9"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9"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9"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9"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9"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9"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9"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9"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9"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9"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9"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9"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9"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9"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9"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9"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9"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100"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100"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100"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100"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100"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100"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100"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100"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100"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100"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100"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100"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100"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100"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100"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100"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100"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100"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100"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100"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100"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100"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100"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100"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100"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100"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100"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100"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100"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100"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1"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1"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1"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1"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1"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1"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1"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1"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1"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1"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1"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1"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1"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1"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1"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1"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1"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1"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5"/>
      <c r="BS73" s="305" t="str">
        <f ca="true">+IF(OFFSET('Water Data'!$D$27,0,10*ROW('Water Data'!D67))="","",OFFSET('Water Data'!$D$27,0,10*ROW('Water Data'!D67)))</f>
        <v/>
      </c>
      <c r="BT73" s="305" t="str">
        <f ca="true">+IF(OFFSET('Water Data'!$D$28,0,10*ROW('Water Data'!D67))="","",OFFSET('Water Data'!$D$28,0,10*ROW('Water Data'!D67)))</f>
        <v/>
      </c>
      <c r="BU73" s="305" t="str">
        <f ca="true">+IF(OFFSET('Water Data'!$D$29,0,10*ROW('Water Data'!D67))="","",OFFSET('Water Data'!$D$29,0,10*ROW('Water Data'!D67)))</f>
        <v/>
      </c>
      <c r="BV73" s="305" t="str">
        <f ca="true">+IF(OFFSET('Water Data'!$E$27,0,10*ROW('Water Data'!E67))="","",OFFSET('Water Data'!$E$27,0,10*ROW('Water Data'!E67)))</f>
        <v/>
      </c>
      <c r="BW73" s="305" t="str">
        <f ca="true">+IF(OFFSET('Water Data'!$E$28,0,10*ROW('Water Data'!E67))="","",OFFSET('Water Data'!$E$28,0,10*ROW('Water Data'!E67)))</f>
        <v/>
      </c>
      <c r="BX73" s="305" t="str">
        <f ca="true">+IF(OFFSET('Water Data'!$E$29,0,10*ROW('Water Data'!E67))="","",OFFSET('Water Data'!$E$29,0,10*ROW('Water Data'!E67)))</f>
        <v/>
      </c>
      <c r="BY73" s="305" t="str">
        <f ca="true">+IF(OFFSET('Water Data'!$F$27,0,10*ROW('Water Data'!F67))="","",OFFSET('Water Data'!$F$27,0,10*ROW('Water Data'!F67)))</f>
        <v/>
      </c>
      <c r="BZ73" s="305" t="str">
        <f ca="true">+IF(OFFSET('Water Data'!$F$28,0,10*ROW('Water Data'!F67))="","",OFFSET('Water Data'!$F$28,0,10*ROW('Water Data'!F67)))</f>
        <v/>
      </c>
      <c r="CA73" s="305" t="str">
        <f ca="true">+IF(OFFSET('Water Data'!$F$29,0,10*ROW('Water Data'!F67))="","",OFFSET('Water Data'!$F$29,0,10*ROW('Water Data'!F67)))</f>
        <v/>
      </c>
      <c r="CB73" s="305" t="str">
        <f ca="true">+IF(OFFSET('Water Data'!$G$27,0,10*ROW('Water Data'!G67))="","",OFFSET('Water Data'!$G$27,0,10*ROW('Water Data'!G67)))</f>
        <v/>
      </c>
      <c r="CC73" s="305" t="str">
        <f ca="true">+IF(OFFSET('Water Data'!$G$28,0,10*ROW('Water Data'!G67))="","",OFFSET('Water Data'!$G$28,0,10*ROW('Water Data'!G67)))</f>
        <v/>
      </c>
      <c r="CD73" s="305" t="str">
        <f ca="true">+IF(OFFSET('Water Data'!$G$29,0,10*ROW('Water Data'!G67))="","",OFFSET('Water Data'!$G$29,0,10*ROW('Water Data'!G67)))</f>
        <v/>
      </c>
      <c r="CE73" s="305" t="str">
        <f ca="true">+IF(OFFSET('Water Data'!$H$27,0,10*ROW('Water Data'!H67))="","",OFFSET('Water Data'!$H$27,0,10*ROW('Water Data'!H67)))</f>
        <v/>
      </c>
      <c r="CF73" s="305" t="str">
        <f ca="true">+IF(OFFSET('Water Data'!$H$28,0,10*ROW('Water Data'!H67))="","",OFFSET('Water Data'!$H$28,0,10*ROW('Water Data'!H67)))</f>
        <v/>
      </c>
      <c r="CG73" s="305" t="str">
        <f ca="true">+IF(OFFSET('Water Data'!$H$29,0,10*ROW('Water Data'!H67))="","",OFFSET('Water Data'!$H$29,0,10*ROW('Water Data'!H67)))</f>
        <v/>
      </c>
      <c r="CH73" s="305" t="str">
        <f ca="true">+IF(OFFSET('Water Data'!$I$27,0,10*ROW('Water Data'!I67))="","",OFFSET('Water Data'!$I$27,0,10*ROW('Water Data'!I67)))</f>
        <v/>
      </c>
      <c r="CI73" s="305" t="str">
        <f ca="true">+IF(OFFSET('Water Data'!$I$28,0,10*ROW('Water Data'!I67))="","",OFFSET('Water Data'!$I$28,0,10*ROW('Water Data'!I67)))</f>
        <v/>
      </c>
      <c r="CJ73" s="305" t="str">
        <f ca="true">+IF(OFFSET('Water Data'!$I$29,0,10*ROW('Water Data'!I67))="","",OFFSET('Water Data'!$I$29,0,10*ROW('Water Data'!I67)))</f>
        <v/>
      </c>
      <c r="CK73" s="305" t="str">
        <f ca="true">+IF(OFFSET('Sanitation Data'!$D$28,0,10*ROW('Sanitation Data'!D67))="","",OFFSET('Sanitation Data'!$D$28,0,10*ROW('Sanitation Data'!D67)))</f>
        <v/>
      </c>
      <c r="CL73" s="305" t="str">
        <f ca="true">+IF(OFFSET('Sanitation Data'!$D$29,0,10*ROW('Sanitation Data'!D67))="","",OFFSET('Sanitation Data'!$D$29,0,10*ROW('Sanitation Data'!D67)))</f>
        <v/>
      </c>
      <c r="CM73" s="305" t="str">
        <f ca="true">+IF(OFFSET('Sanitation Data'!$D$30,0,10*ROW('Sanitation Data'!D67))="","",OFFSET('Sanitation Data'!$D$30,0,10*ROW('Sanitation Data'!D67)))</f>
        <v/>
      </c>
      <c r="CN73" s="305" t="str">
        <f ca="true">+IF(OFFSET('Sanitation Data'!$D$31,0,10*ROW('Sanitation Data'!D67))="","",OFFSET('Sanitation Data'!$D$31,0,10*ROW('Sanitation Data'!D67)))</f>
        <v/>
      </c>
      <c r="CO73" s="305" t="str">
        <f ca="true">+IF(OFFSET('Sanitation Data'!$D$32,0,10*ROW('Sanitation Data'!D67))="","",OFFSET('Sanitation Data'!$D$32,0,10*ROW('Sanitation Data'!D67)))</f>
        <v/>
      </c>
      <c r="CP73" s="305" t="str">
        <f ca="true">+IF(OFFSET('Sanitation Data'!$E$28,0,10*ROW('Sanitation Data'!E67))="","",OFFSET('Sanitation Data'!$E$28,0,10*ROW('Sanitation Data'!E67)))</f>
        <v/>
      </c>
      <c r="CQ73" s="305" t="str">
        <f ca="true">+IF(OFFSET('Sanitation Data'!$E$29,0,10*ROW('Sanitation Data'!E67))="","",OFFSET('Sanitation Data'!$E$29,0,10*ROW('Sanitation Data'!E67)))</f>
        <v/>
      </c>
      <c r="CR73" s="305" t="str">
        <f ca="true">+IF(OFFSET('Sanitation Data'!$E$30,0,10*ROW('Sanitation Data'!E67))="","",OFFSET('Sanitation Data'!$E$30,0,10*ROW('Sanitation Data'!E67)))</f>
        <v/>
      </c>
      <c r="CS73" s="305" t="str">
        <f ca="true">+IF(OFFSET('Sanitation Data'!$E$31,0,10*ROW('Sanitation Data'!E67))="","",OFFSET('Sanitation Data'!$E$31,0,10*ROW('Sanitation Data'!E67)))</f>
        <v/>
      </c>
      <c r="CT73" s="305" t="str">
        <f ca="true">+IF(OFFSET('Sanitation Data'!$E$32,0,10*ROW('Sanitation Data'!E67))="","",OFFSET('Sanitation Data'!$E$32,0,10*ROW('Sanitation Data'!E67)))</f>
        <v/>
      </c>
      <c r="CU73" s="305" t="str">
        <f ca="true">+IF(OFFSET('Sanitation Data'!$F$28,0,10*ROW('Sanitation Data'!F67))="","",OFFSET('Sanitation Data'!$F$28,0,10*ROW('Sanitation Data'!F67)))</f>
        <v/>
      </c>
      <c r="CV73" s="305" t="str">
        <f ca="true">+IF(OFFSET('Sanitation Data'!$F$29,0,10*ROW('Sanitation Data'!F67))="","",OFFSET('Sanitation Data'!$F$29,0,10*ROW('Sanitation Data'!F67)))</f>
        <v/>
      </c>
      <c r="CW73" s="305" t="str">
        <f ca="true">+IF(OFFSET('Sanitation Data'!$F$30,0,10*ROW('Sanitation Data'!F67))="","",OFFSET('Sanitation Data'!$F$30,0,10*ROW('Sanitation Data'!F67)))</f>
        <v/>
      </c>
      <c r="CX73" s="305" t="str">
        <f ca="true">+IF(OFFSET('Sanitation Data'!$F$31,0,10*ROW('Sanitation Data'!F67))="","",OFFSET('Sanitation Data'!$F$31,0,10*ROW('Sanitation Data'!F67)))</f>
        <v/>
      </c>
      <c r="CY73" s="305" t="str">
        <f ca="true">+IF(OFFSET('Sanitation Data'!$F$32,0,10*ROW('Sanitation Data'!F67))="","",OFFSET('Sanitation Data'!$F$32,0,10*ROW('Sanitation Data'!F67)))</f>
        <v/>
      </c>
      <c r="CZ73" s="305" t="str">
        <f ca="true">+IF(OFFSET('Sanitation Data'!$G$28,0,10*ROW('Sanitation Data'!G67))="","",OFFSET('Sanitation Data'!$G$28,0,10*ROW('Sanitation Data'!G67)))</f>
        <v/>
      </c>
      <c r="DA73" s="305" t="str">
        <f ca="true">+IF(OFFSET('Sanitation Data'!$G$29,0,10*ROW('Sanitation Data'!G67))="","",OFFSET('Sanitation Data'!$G$29,0,10*ROW('Sanitation Data'!G67)))</f>
        <v/>
      </c>
      <c r="DB73" s="305" t="str">
        <f ca="true">+IF(OFFSET('Sanitation Data'!$G$30,0,10*ROW('Sanitation Data'!G67))="","",OFFSET('Sanitation Data'!$G$30,0,10*ROW('Sanitation Data'!G67)))</f>
        <v/>
      </c>
      <c r="DC73" s="305" t="str">
        <f ca="true">+IF(OFFSET('Sanitation Data'!$G$31,0,10*ROW('Sanitation Data'!G67))="","",OFFSET('Sanitation Data'!$G$31,0,10*ROW('Sanitation Data'!G67)))</f>
        <v/>
      </c>
      <c r="DD73" s="305" t="str">
        <f ca="true">+IF(OFFSET('Sanitation Data'!$G$32,0,10*ROW('Sanitation Data'!G67))="","",OFFSET('Sanitation Data'!$G$32,0,10*ROW('Sanitation Data'!G67)))</f>
        <v/>
      </c>
      <c r="DE73" s="305" t="str">
        <f ca="true">+IF(OFFSET('Sanitation Data'!$H$28,0,10*ROW('Sanitation Data'!H67))="","",OFFSET('Sanitation Data'!$H$28,0,10*ROW('Sanitation Data'!H67)))</f>
        <v/>
      </c>
      <c r="DF73" s="305" t="str">
        <f ca="true">+IF(OFFSET('Sanitation Data'!$H$29,0,10*ROW('Sanitation Data'!H67))="","",OFFSET('Sanitation Data'!$H$29,0,10*ROW('Sanitation Data'!H67)))</f>
        <v/>
      </c>
      <c r="DG73" s="305" t="str">
        <f ca="true">+IF(OFFSET('Sanitation Data'!$H$30,0,10*ROW('Sanitation Data'!H67))="","",OFFSET('Sanitation Data'!$H$30,0,10*ROW('Sanitation Data'!H67)))</f>
        <v/>
      </c>
      <c r="DH73" s="305" t="str">
        <f ca="true">+IF(OFFSET('Sanitation Data'!$H$31,0,10*ROW('Sanitation Data'!H67))="","",OFFSET('Sanitation Data'!$H$31,0,10*ROW('Sanitation Data'!H67)))</f>
        <v/>
      </c>
      <c r="DI73" s="305" t="str">
        <f ca="true">+IF(OFFSET('Sanitation Data'!$H$32,0,10*ROW('Sanitation Data'!H67))="","",OFFSET('Sanitation Data'!$H$32,0,10*ROW('Sanitation Data'!H67)))</f>
        <v/>
      </c>
      <c r="DJ73" s="305" t="str">
        <f ca="true">+IF(OFFSET('Sanitation Data'!$I$28,0,10*ROW('Sanitation Data'!I67))="","",OFFSET('Sanitation Data'!$I$28,0,10*ROW('Sanitation Data'!I67)))</f>
        <v/>
      </c>
      <c r="DK73" s="305" t="str">
        <f ca="true">+IF(OFFSET('Sanitation Data'!$I$29,0,10*ROW('Sanitation Data'!I67))="","",OFFSET('Sanitation Data'!$I$29,0,10*ROW('Sanitation Data'!I67)))</f>
        <v/>
      </c>
      <c r="DL73" s="305" t="str">
        <f ca="true">+IF(OFFSET('Sanitation Data'!$I$30,0,10*ROW('Sanitation Data'!I67))="","",OFFSET('Sanitation Data'!$I$30,0,10*ROW('Sanitation Data'!I67)))</f>
        <v/>
      </c>
      <c r="DM73" s="305" t="str">
        <f ca="true">+IF(OFFSET('Sanitation Data'!$I$31,0,10*ROW('Sanitation Data'!I67))="","",OFFSET('Sanitation Data'!$I$31,0,10*ROW('Sanitation Data'!I67)))</f>
        <v/>
      </c>
      <c r="DN73" s="305" t="str">
        <f ca="true">+IF(OFFSET('Sanitation Data'!$I$32,0,10*ROW('Sanitation Data'!I67))="","",OFFSET('Sanitation Data'!$I$32,0,10*ROW('Sanitation Data'!I67)))</f>
        <v/>
      </c>
      <c r="DO73" s="305" t="str">
        <f ca="true">+IF(OFFSET('Hygiene Data'!$D$11,0,10*ROW('Hygiene Data'!D67))="","",OFFSET('Hygiene Data'!$D$11,0,10*ROW('Hygiene Data'!D67)))</f>
        <v/>
      </c>
      <c r="DP73" s="305" t="str">
        <f ca="true">+IF(OFFSET('Hygiene Data'!$D$12,0,10*ROW('Hygiene Data'!D67))="","",OFFSET('Hygiene Data'!$D$12,0,10*ROW('Hygiene Data'!D67)))</f>
        <v/>
      </c>
      <c r="DQ73" s="305" t="str">
        <f ca="true">+IF(OFFSET('Hygiene Data'!$D$13,0,10*ROW('Hygiene Data'!D67))="","",OFFSET('Hygiene Data'!$D$13,0,10*ROW('Hygiene Data'!D67)))</f>
        <v/>
      </c>
      <c r="DR73" s="305" t="str">
        <f ca="true">+IF(OFFSET('Hygiene Data'!$E$11,0,10*ROW('Hygiene Data'!E67))="","",OFFSET('Hygiene Data'!$E$11,0,10*ROW('Hygiene Data'!E67)))</f>
        <v/>
      </c>
      <c r="DS73" s="305" t="str">
        <f ca="true">+IF(OFFSET('Hygiene Data'!$E$12,0,10*ROW('Hygiene Data'!E67))="","",OFFSET('Hygiene Data'!$E$12,0,10*ROW('Hygiene Data'!E67)))</f>
        <v/>
      </c>
      <c r="DT73" s="305" t="str">
        <f ca="true">+IF(OFFSET('Hygiene Data'!$E$13,0,10*ROW('Hygiene Data'!E67))="","",OFFSET('Hygiene Data'!$E$13,0,10*ROW('Hygiene Data'!E67)))</f>
        <v/>
      </c>
      <c r="DU73" s="305" t="str">
        <f ca="true">+IF(OFFSET('Hygiene Data'!$F$11,0,10*ROW('Hygiene Data'!F67))="","",OFFSET('Hygiene Data'!$F$11,0,10*ROW('Hygiene Data'!F67)))</f>
        <v/>
      </c>
      <c r="DV73" s="305" t="str">
        <f ca="true">+IF(OFFSET('Hygiene Data'!$F$12,0,10*ROW('Hygiene Data'!F67))="","",OFFSET('Hygiene Data'!$F$12,0,10*ROW('Hygiene Data'!F67)))</f>
        <v/>
      </c>
      <c r="DW73" s="305" t="str">
        <f ca="true">+IF(OFFSET('Hygiene Data'!$F$13,0,10*ROW('Hygiene Data'!F67))="","",OFFSET('Hygiene Data'!$F$13,0,10*ROW('Hygiene Data'!F67)))</f>
        <v/>
      </c>
      <c r="DX73" s="305" t="str">
        <f ca="true">+IF(OFFSET('Hygiene Data'!$G$11,0,10*ROW('Hygiene Data'!G67))="","",OFFSET('Hygiene Data'!$G$11,0,10*ROW('Hygiene Data'!G67)))</f>
        <v/>
      </c>
      <c r="DY73" s="305" t="str">
        <f ca="true">+IF(OFFSET('Hygiene Data'!$G$12,0,10*ROW('Hygiene Data'!G67))="","",OFFSET('Hygiene Data'!$G$12,0,10*ROW('Hygiene Data'!G67)))</f>
        <v/>
      </c>
      <c r="DZ73" s="305" t="str">
        <f ca="true">+IF(OFFSET('Hygiene Data'!$G$13,0,10*ROW('Hygiene Data'!G67))="","",OFFSET('Hygiene Data'!$G$13,0,10*ROW('Hygiene Data'!G67)))</f>
        <v/>
      </c>
      <c r="EA73" s="305" t="str">
        <f ca="true">+IF(OFFSET('Hygiene Data'!$H$11,0,10*ROW('Hygiene Data'!H67))="","",OFFSET('Hygiene Data'!$H$11,0,10*ROW('Hygiene Data'!H67)))</f>
        <v/>
      </c>
      <c r="EB73" s="305" t="str">
        <f ca="true">+IF(OFFSET('Hygiene Data'!$H$12,0,10*ROW('Hygiene Data'!H67))="","",OFFSET('Hygiene Data'!$H$12,0,10*ROW('Hygiene Data'!H67)))</f>
        <v/>
      </c>
      <c r="EC73" s="305" t="str">
        <f ca="true">+IF(OFFSET('Hygiene Data'!$H$13,0,10*ROW('Hygiene Data'!H67))="","",OFFSET('Hygiene Data'!$H$13,0,10*ROW('Hygiene Data'!H67)))</f>
        <v/>
      </c>
      <c r="ED73" s="305" t="str">
        <f ca="true">+IF(OFFSET('Hygiene Data'!$I$11,0,10*ROW('Hygiene Data'!I67))="","",OFFSET('Hygiene Data'!$I$11,0,10*ROW('Hygiene Data'!I67)))</f>
        <v/>
      </c>
      <c r="EE73" s="305" t="str">
        <f ca="true">+IF(OFFSET('Hygiene Data'!$I$12,0,10*ROW('Hygiene Data'!I67))="","",OFFSET('Hygiene Data'!$I$12,0,10*ROW('Hygiene Data'!I67)))</f>
        <v/>
      </c>
      <c r="EF73" s="305"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61" t="str">
        <f t="shared" ca="true" si="1"/>
        <v/>
      </c>
      <c r="D74" s="99"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9"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9"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9"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9"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9"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9"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9"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9"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9"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9"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9"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9"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9"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9"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9"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9"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9"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100"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100"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100"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100"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100"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100"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100"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100"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100"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100"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100"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100"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100"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100"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100"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100"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100"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100"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100"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100"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100"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100"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100"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100"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100"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100"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100"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100"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100"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100"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1"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1"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1"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1"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1"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1"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1"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1"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1"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1"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1"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1"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1"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1"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1"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1"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1"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1"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5"/>
      <c r="BS74" s="305" t="str">
        <f ca="true">+IF(OFFSET('Water Data'!$D$27,0,10*ROW('Water Data'!D68))="","",OFFSET('Water Data'!$D$27,0,10*ROW('Water Data'!D68)))</f>
        <v/>
      </c>
      <c r="BT74" s="305" t="str">
        <f ca="true">+IF(OFFSET('Water Data'!$D$28,0,10*ROW('Water Data'!D68))="","",OFFSET('Water Data'!$D$28,0,10*ROW('Water Data'!D68)))</f>
        <v/>
      </c>
      <c r="BU74" s="305" t="str">
        <f ca="true">+IF(OFFSET('Water Data'!$D$29,0,10*ROW('Water Data'!D68))="","",OFFSET('Water Data'!$D$29,0,10*ROW('Water Data'!D68)))</f>
        <v/>
      </c>
      <c r="BV74" s="305" t="str">
        <f ca="true">+IF(OFFSET('Water Data'!$E$27,0,10*ROW('Water Data'!E68))="","",OFFSET('Water Data'!$E$27,0,10*ROW('Water Data'!E68)))</f>
        <v/>
      </c>
      <c r="BW74" s="305" t="str">
        <f ca="true">+IF(OFFSET('Water Data'!$E$28,0,10*ROW('Water Data'!E68))="","",OFFSET('Water Data'!$E$28,0,10*ROW('Water Data'!E68)))</f>
        <v/>
      </c>
      <c r="BX74" s="305" t="str">
        <f ca="true">+IF(OFFSET('Water Data'!$E$29,0,10*ROW('Water Data'!E68))="","",OFFSET('Water Data'!$E$29,0,10*ROW('Water Data'!E68)))</f>
        <v/>
      </c>
      <c r="BY74" s="305" t="str">
        <f ca="true">+IF(OFFSET('Water Data'!$F$27,0,10*ROW('Water Data'!F68))="","",OFFSET('Water Data'!$F$27,0,10*ROW('Water Data'!F68)))</f>
        <v/>
      </c>
      <c r="BZ74" s="305" t="str">
        <f ca="true">+IF(OFFSET('Water Data'!$F$28,0,10*ROW('Water Data'!F68))="","",OFFSET('Water Data'!$F$28,0,10*ROW('Water Data'!F68)))</f>
        <v/>
      </c>
      <c r="CA74" s="305" t="str">
        <f ca="true">+IF(OFFSET('Water Data'!$F$29,0,10*ROW('Water Data'!F68))="","",OFFSET('Water Data'!$F$29,0,10*ROW('Water Data'!F68)))</f>
        <v/>
      </c>
      <c r="CB74" s="305" t="str">
        <f ca="true">+IF(OFFSET('Water Data'!$G$27,0,10*ROW('Water Data'!G68))="","",OFFSET('Water Data'!$G$27,0,10*ROW('Water Data'!G68)))</f>
        <v/>
      </c>
      <c r="CC74" s="305" t="str">
        <f ca="true">+IF(OFFSET('Water Data'!$G$28,0,10*ROW('Water Data'!G68))="","",OFFSET('Water Data'!$G$28,0,10*ROW('Water Data'!G68)))</f>
        <v/>
      </c>
      <c r="CD74" s="305" t="str">
        <f ca="true">+IF(OFFSET('Water Data'!$G$29,0,10*ROW('Water Data'!G68))="","",OFFSET('Water Data'!$G$29,0,10*ROW('Water Data'!G68)))</f>
        <v/>
      </c>
      <c r="CE74" s="305" t="str">
        <f ca="true">+IF(OFFSET('Water Data'!$H$27,0,10*ROW('Water Data'!H68))="","",OFFSET('Water Data'!$H$27,0,10*ROW('Water Data'!H68)))</f>
        <v/>
      </c>
      <c r="CF74" s="305" t="str">
        <f ca="true">+IF(OFFSET('Water Data'!$H$28,0,10*ROW('Water Data'!H68))="","",OFFSET('Water Data'!$H$28,0,10*ROW('Water Data'!H68)))</f>
        <v/>
      </c>
      <c r="CG74" s="305" t="str">
        <f ca="true">+IF(OFFSET('Water Data'!$H$29,0,10*ROW('Water Data'!H68))="","",OFFSET('Water Data'!$H$29,0,10*ROW('Water Data'!H68)))</f>
        <v/>
      </c>
      <c r="CH74" s="305" t="str">
        <f ca="true">+IF(OFFSET('Water Data'!$I$27,0,10*ROW('Water Data'!I68))="","",OFFSET('Water Data'!$I$27,0,10*ROW('Water Data'!I68)))</f>
        <v/>
      </c>
      <c r="CI74" s="305" t="str">
        <f ca="true">+IF(OFFSET('Water Data'!$I$28,0,10*ROW('Water Data'!I68))="","",OFFSET('Water Data'!$I$28,0,10*ROW('Water Data'!I68)))</f>
        <v/>
      </c>
      <c r="CJ74" s="305" t="str">
        <f ca="true">+IF(OFFSET('Water Data'!$I$29,0,10*ROW('Water Data'!I68))="","",OFFSET('Water Data'!$I$29,0,10*ROW('Water Data'!I68)))</f>
        <v/>
      </c>
      <c r="CK74" s="305" t="str">
        <f ca="true">+IF(OFFSET('Sanitation Data'!$D$28,0,10*ROW('Sanitation Data'!D68))="","",OFFSET('Sanitation Data'!$D$28,0,10*ROW('Sanitation Data'!D68)))</f>
        <v/>
      </c>
      <c r="CL74" s="305" t="str">
        <f ca="true">+IF(OFFSET('Sanitation Data'!$D$29,0,10*ROW('Sanitation Data'!D68))="","",OFFSET('Sanitation Data'!$D$29,0,10*ROW('Sanitation Data'!D68)))</f>
        <v/>
      </c>
      <c r="CM74" s="305" t="str">
        <f ca="true">+IF(OFFSET('Sanitation Data'!$D$30,0,10*ROW('Sanitation Data'!D68))="","",OFFSET('Sanitation Data'!$D$30,0,10*ROW('Sanitation Data'!D68)))</f>
        <v/>
      </c>
      <c r="CN74" s="305" t="str">
        <f ca="true">+IF(OFFSET('Sanitation Data'!$D$31,0,10*ROW('Sanitation Data'!D68))="","",OFFSET('Sanitation Data'!$D$31,0,10*ROW('Sanitation Data'!D68)))</f>
        <v/>
      </c>
      <c r="CO74" s="305" t="str">
        <f ca="true">+IF(OFFSET('Sanitation Data'!$D$32,0,10*ROW('Sanitation Data'!D68))="","",OFFSET('Sanitation Data'!$D$32,0,10*ROW('Sanitation Data'!D68)))</f>
        <v/>
      </c>
      <c r="CP74" s="305" t="str">
        <f ca="true">+IF(OFFSET('Sanitation Data'!$E$28,0,10*ROW('Sanitation Data'!E68))="","",OFFSET('Sanitation Data'!$E$28,0,10*ROW('Sanitation Data'!E68)))</f>
        <v/>
      </c>
      <c r="CQ74" s="305" t="str">
        <f ca="true">+IF(OFFSET('Sanitation Data'!$E$29,0,10*ROW('Sanitation Data'!E68))="","",OFFSET('Sanitation Data'!$E$29,0,10*ROW('Sanitation Data'!E68)))</f>
        <v/>
      </c>
      <c r="CR74" s="305" t="str">
        <f ca="true">+IF(OFFSET('Sanitation Data'!$E$30,0,10*ROW('Sanitation Data'!E68))="","",OFFSET('Sanitation Data'!$E$30,0,10*ROW('Sanitation Data'!E68)))</f>
        <v/>
      </c>
      <c r="CS74" s="305" t="str">
        <f ca="true">+IF(OFFSET('Sanitation Data'!$E$31,0,10*ROW('Sanitation Data'!E68))="","",OFFSET('Sanitation Data'!$E$31,0,10*ROW('Sanitation Data'!E68)))</f>
        <v/>
      </c>
      <c r="CT74" s="305" t="str">
        <f ca="true">+IF(OFFSET('Sanitation Data'!$E$32,0,10*ROW('Sanitation Data'!E68))="","",OFFSET('Sanitation Data'!$E$32,0,10*ROW('Sanitation Data'!E68)))</f>
        <v/>
      </c>
      <c r="CU74" s="305" t="str">
        <f ca="true">+IF(OFFSET('Sanitation Data'!$F$28,0,10*ROW('Sanitation Data'!F68))="","",OFFSET('Sanitation Data'!$F$28,0,10*ROW('Sanitation Data'!F68)))</f>
        <v/>
      </c>
      <c r="CV74" s="305" t="str">
        <f ca="true">+IF(OFFSET('Sanitation Data'!$F$29,0,10*ROW('Sanitation Data'!F68))="","",OFFSET('Sanitation Data'!$F$29,0,10*ROW('Sanitation Data'!F68)))</f>
        <v/>
      </c>
      <c r="CW74" s="305" t="str">
        <f ca="true">+IF(OFFSET('Sanitation Data'!$F$30,0,10*ROW('Sanitation Data'!F68))="","",OFFSET('Sanitation Data'!$F$30,0,10*ROW('Sanitation Data'!F68)))</f>
        <v/>
      </c>
      <c r="CX74" s="305" t="str">
        <f ca="true">+IF(OFFSET('Sanitation Data'!$F$31,0,10*ROW('Sanitation Data'!F68))="","",OFFSET('Sanitation Data'!$F$31,0,10*ROW('Sanitation Data'!F68)))</f>
        <v/>
      </c>
      <c r="CY74" s="305" t="str">
        <f ca="true">+IF(OFFSET('Sanitation Data'!$F$32,0,10*ROW('Sanitation Data'!F68))="","",OFFSET('Sanitation Data'!$F$32,0,10*ROW('Sanitation Data'!F68)))</f>
        <v/>
      </c>
      <c r="CZ74" s="305" t="str">
        <f ca="true">+IF(OFFSET('Sanitation Data'!$G$28,0,10*ROW('Sanitation Data'!G68))="","",OFFSET('Sanitation Data'!$G$28,0,10*ROW('Sanitation Data'!G68)))</f>
        <v/>
      </c>
      <c r="DA74" s="305" t="str">
        <f ca="true">+IF(OFFSET('Sanitation Data'!$G$29,0,10*ROW('Sanitation Data'!G68))="","",OFFSET('Sanitation Data'!$G$29,0,10*ROW('Sanitation Data'!G68)))</f>
        <v/>
      </c>
      <c r="DB74" s="305" t="str">
        <f ca="true">+IF(OFFSET('Sanitation Data'!$G$30,0,10*ROW('Sanitation Data'!G68))="","",OFFSET('Sanitation Data'!$G$30,0,10*ROW('Sanitation Data'!G68)))</f>
        <v/>
      </c>
      <c r="DC74" s="305" t="str">
        <f ca="true">+IF(OFFSET('Sanitation Data'!$G$31,0,10*ROW('Sanitation Data'!G68))="","",OFFSET('Sanitation Data'!$G$31,0,10*ROW('Sanitation Data'!G68)))</f>
        <v/>
      </c>
      <c r="DD74" s="305" t="str">
        <f ca="true">+IF(OFFSET('Sanitation Data'!$G$32,0,10*ROW('Sanitation Data'!G68))="","",OFFSET('Sanitation Data'!$G$32,0,10*ROW('Sanitation Data'!G68)))</f>
        <v/>
      </c>
      <c r="DE74" s="305" t="str">
        <f ca="true">+IF(OFFSET('Sanitation Data'!$H$28,0,10*ROW('Sanitation Data'!H68))="","",OFFSET('Sanitation Data'!$H$28,0,10*ROW('Sanitation Data'!H68)))</f>
        <v/>
      </c>
      <c r="DF74" s="305" t="str">
        <f ca="true">+IF(OFFSET('Sanitation Data'!$H$29,0,10*ROW('Sanitation Data'!H68))="","",OFFSET('Sanitation Data'!$H$29,0,10*ROW('Sanitation Data'!H68)))</f>
        <v/>
      </c>
      <c r="DG74" s="305" t="str">
        <f ca="true">+IF(OFFSET('Sanitation Data'!$H$30,0,10*ROW('Sanitation Data'!H68))="","",OFFSET('Sanitation Data'!$H$30,0,10*ROW('Sanitation Data'!H68)))</f>
        <v/>
      </c>
      <c r="DH74" s="305" t="str">
        <f ca="true">+IF(OFFSET('Sanitation Data'!$H$31,0,10*ROW('Sanitation Data'!H68))="","",OFFSET('Sanitation Data'!$H$31,0,10*ROW('Sanitation Data'!H68)))</f>
        <v/>
      </c>
      <c r="DI74" s="305" t="str">
        <f ca="true">+IF(OFFSET('Sanitation Data'!$H$32,0,10*ROW('Sanitation Data'!H68))="","",OFFSET('Sanitation Data'!$H$32,0,10*ROW('Sanitation Data'!H68)))</f>
        <v/>
      </c>
      <c r="DJ74" s="305" t="str">
        <f ca="true">+IF(OFFSET('Sanitation Data'!$I$28,0,10*ROW('Sanitation Data'!I68))="","",OFFSET('Sanitation Data'!$I$28,0,10*ROW('Sanitation Data'!I68)))</f>
        <v/>
      </c>
      <c r="DK74" s="305" t="str">
        <f ca="true">+IF(OFFSET('Sanitation Data'!$I$29,0,10*ROW('Sanitation Data'!I68))="","",OFFSET('Sanitation Data'!$I$29,0,10*ROW('Sanitation Data'!I68)))</f>
        <v/>
      </c>
      <c r="DL74" s="305" t="str">
        <f ca="true">+IF(OFFSET('Sanitation Data'!$I$30,0,10*ROW('Sanitation Data'!I68))="","",OFFSET('Sanitation Data'!$I$30,0,10*ROW('Sanitation Data'!I68)))</f>
        <v/>
      </c>
      <c r="DM74" s="305" t="str">
        <f ca="true">+IF(OFFSET('Sanitation Data'!$I$31,0,10*ROW('Sanitation Data'!I68))="","",OFFSET('Sanitation Data'!$I$31,0,10*ROW('Sanitation Data'!I68)))</f>
        <v/>
      </c>
      <c r="DN74" s="305" t="str">
        <f ca="true">+IF(OFFSET('Sanitation Data'!$I$32,0,10*ROW('Sanitation Data'!I68))="","",OFFSET('Sanitation Data'!$I$32,0,10*ROW('Sanitation Data'!I68)))</f>
        <v/>
      </c>
      <c r="DO74" s="305" t="str">
        <f ca="true">+IF(OFFSET('Hygiene Data'!$D$11,0,10*ROW('Hygiene Data'!D68))="","",OFFSET('Hygiene Data'!$D$11,0,10*ROW('Hygiene Data'!D68)))</f>
        <v/>
      </c>
      <c r="DP74" s="305" t="str">
        <f ca="true">+IF(OFFSET('Hygiene Data'!$D$12,0,10*ROW('Hygiene Data'!D68))="","",OFFSET('Hygiene Data'!$D$12,0,10*ROW('Hygiene Data'!D68)))</f>
        <v/>
      </c>
      <c r="DQ74" s="305" t="str">
        <f ca="true">+IF(OFFSET('Hygiene Data'!$D$13,0,10*ROW('Hygiene Data'!D68))="","",OFFSET('Hygiene Data'!$D$13,0,10*ROW('Hygiene Data'!D68)))</f>
        <v/>
      </c>
      <c r="DR74" s="305" t="str">
        <f ca="true">+IF(OFFSET('Hygiene Data'!$E$11,0,10*ROW('Hygiene Data'!E68))="","",OFFSET('Hygiene Data'!$E$11,0,10*ROW('Hygiene Data'!E68)))</f>
        <v/>
      </c>
      <c r="DS74" s="305" t="str">
        <f ca="true">+IF(OFFSET('Hygiene Data'!$E$12,0,10*ROW('Hygiene Data'!E68))="","",OFFSET('Hygiene Data'!$E$12,0,10*ROW('Hygiene Data'!E68)))</f>
        <v/>
      </c>
      <c r="DT74" s="305" t="str">
        <f ca="true">+IF(OFFSET('Hygiene Data'!$E$13,0,10*ROW('Hygiene Data'!E68))="","",OFFSET('Hygiene Data'!$E$13,0,10*ROW('Hygiene Data'!E68)))</f>
        <v/>
      </c>
      <c r="DU74" s="305" t="str">
        <f ca="true">+IF(OFFSET('Hygiene Data'!$F$11,0,10*ROW('Hygiene Data'!F68))="","",OFFSET('Hygiene Data'!$F$11,0,10*ROW('Hygiene Data'!F68)))</f>
        <v/>
      </c>
      <c r="DV74" s="305" t="str">
        <f ca="true">+IF(OFFSET('Hygiene Data'!$F$12,0,10*ROW('Hygiene Data'!F68))="","",OFFSET('Hygiene Data'!$F$12,0,10*ROW('Hygiene Data'!F68)))</f>
        <v/>
      </c>
      <c r="DW74" s="305" t="str">
        <f ca="true">+IF(OFFSET('Hygiene Data'!$F$13,0,10*ROW('Hygiene Data'!F68))="","",OFFSET('Hygiene Data'!$F$13,0,10*ROW('Hygiene Data'!F68)))</f>
        <v/>
      </c>
      <c r="DX74" s="305" t="str">
        <f ca="true">+IF(OFFSET('Hygiene Data'!$G$11,0,10*ROW('Hygiene Data'!G68))="","",OFFSET('Hygiene Data'!$G$11,0,10*ROW('Hygiene Data'!G68)))</f>
        <v/>
      </c>
      <c r="DY74" s="305" t="str">
        <f ca="true">+IF(OFFSET('Hygiene Data'!$G$12,0,10*ROW('Hygiene Data'!G68))="","",OFFSET('Hygiene Data'!$G$12,0,10*ROW('Hygiene Data'!G68)))</f>
        <v/>
      </c>
      <c r="DZ74" s="305" t="str">
        <f ca="true">+IF(OFFSET('Hygiene Data'!$G$13,0,10*ROW('Hygiene Data'!G68))="","",OFFSET('Hygiene Data'!$G$13,0,10*ROW('Hygiene Data'!G68)))</f>
        <v/>
      </c>
      <c r="EA74" s="305" t="str">
        <f ca="true">+IF(OFFSET('Hygiene Data'!$H$11,0,10*ROW('Hygiene Data'!H68))="","",OFFSET('Hygiene Data'!$H$11,0,10*ROW('Hygiene Data'!H68)))</f>
        <v/>
      </c>
      <c r="EB74" s="305" t="str">
        <f ca="true">+IF(OFFSET('Hygiene Data'!$H$12,0,10*ROW('Hygiene Data'!H68))="","",OFFSET('Hygiene Data'!$H$12,0,10*ROW('Hygiene Data'!H68)))</f>
        <v/>
      </c>
      <c r="EC74" s="305" t="str">
        <f ca="true">+IF(OFFSET('Hygiene Data'!$H$13,0,10*ROW('Hygiene Data'!H68))="","",OFFSET('Hygiene Data'!$H$13,0,10*ROW('Hygiene Data'!H68)))</f>
        <v/>
      </c>
      <c r="ED74" s="305" t="str">
        <f ca="true">+IF(OFFSET('Hygiene Data'!$I$11,0,10*ROW('Hygiene Data'!I68))="","",OFFSET('Hygiene Data'!$I$11,0,10*ROW('Hygiene Data'!I68)))</f>
        <v/>
      </c>
      <c r="EE74" s="305" t="str">
        <f ca="true">+IF(OFFSET('Hygiene Data'!$I$12,0,10*ROW('Hygiene Data'!I68))="","",OFFSET('Hygiene Data'!$I$12,0,10*ROW('Hygiene Data'!I68)))</f>
        <v/>
      </c>
      <c r="EF74" s="305"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61" t="str">
        <f t="shared" ca="true" si="1"/>
        <v/>
      </c>
      <c r="D75" s="99"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9"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9"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9"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9"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9"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9"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9"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9"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9"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9"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9"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9"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9"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9"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9"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9"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9"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100"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100"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100"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100"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100"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100"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100"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100"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100"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100"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100"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100"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100"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100"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100"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100"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100"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100"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100"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100"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100"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100"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100"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100"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100"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100"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100"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100"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100"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100"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1"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1"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1"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1"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1"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1"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1"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1"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1"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1"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1"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1"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1"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1"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1"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1"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1"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1"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5"/>
      <c r="BS75" s="305" t="str">
        <f ca="true">+IF(OFFSET('Water Data'!$D$27,0,10*ROW('Water Data'!D69))="","",OFFSET('Water Data'!$D$27,0,10*ROW('Water Data'!D69)))</f>
        <v/>
      </c>
      <c r="BT75" s="305" t="str">
        <f ca="true">+IF(OFFSET('Water Data'!$D$28,0,10*ROW('Water Data'!D69))="","",OFFSET('Water Data'!$D$28,0,10*ROW('Water Data'!D69)))</f>
        <v/>
      </c>
      <c r="BU75" s="305" t="str">
        <f ca="true">+IF(OFFSET('Water Data'!$D$29,0,10*ROW('Water Data'!D69))="","",OFFSET('Water Data'!$D$29,0,10*ROW('Water Data'!D69)))</f>
        <v/>
      </c>
      <c r="BV75" s="305" t="str">
        <f ca="true">+IF(OFFSET('Water Data'!$E$27,0,10*ROW('Water Data'!E69))="","",OFFSET('Water Data'!$E$27,0,10*ROW('Water Data'!E69)))</f>
        <v/>
      </c>
      <c r="BW75" s="305" t="str">
        <f ca="true">+IF(OFFSET('Water Data'!$E$28,0,10*ROW('Water Data'!E69))="","",OFFSET('Water Data'!$E$28,0,10*ROW('Water Data'!E69)))</f>
        <v/>
      </c>
      <c r="BX75" s="305" t="str">
        <f ca="true">+IF(OFFSET('Water Data'!$E$29,0,10*ROW('Water Data'!E69))="","",OFFSET('Water Data'!$E$29,0,10*ROW('Water Data'!E69)))</f>
        <v/>
      </c>
      <c r="BY75" s="305" t="str">
        <f ca="true">+IF(OFFSET('Water Data'!$F$27,0,10*ROW('Water Data'!F69))="","",OFFSET('Water Data'!$F$27,0,10*ROW('Water Data'!F69)))</f>
        <v/>
      </c>
      <c r="BZ75" s="305" t="str">
        <f ca="true">+IF(OFFSET('Water Data'!$F$28,0,10*ROW('Water Data'!F69))="","",OFFSET('Water Data'!$F$28,0,10*ROW('Water Data'!F69)))</f>
        <v/>
      </c>
      <c r="CA75" s="305" t="str">
        <f ca="true">+IF(OFFSET('Water Data'!$F$29,0,10*ROW('Water Data'!F69))="","",OFFSET('Water Data'!$F$29,0,10*ROW('Water Data'!F69)))</f>
        <v/>
      </c>
      <c r="CB75" s="305" t="str">
        <f ca="true">+IF(OFFSET('Water Data'!$G$27,0,10*ROW('Water Data'!G69))="","",OFFSET('Water Data'!$G$27,0,10*ROW('Water Data'!G69)))</f>
        <v/>
      </c>
      <c r="CC75" s="305" t="str">
        <f ca="true">+IF(OFFSET('Water Data'!$G$28,0,10*ROW('Water Data'!G69))="","",OFFSET('Water Data'!$G$28,0,10*ROW('Water Data'!G69)))</f>
        <v/>
      </c>
      <c r="CD75" s="305" t="str">
        <f ca="true">+IF(OFFSET('Water Data'!$G$29,0,10*ROW('Water Data'!G69))="","",OFFSET('Water Data'!$G$29,0,10*ROW('Water Data'!G69)))</f>
        <v/>
      </c>
      <c r="CE75" s="305" t="str">
        <f ca="true">+IF(OFFSET('Water Data'!$H$27,0,10*ROW('Water Data'!H69))="","",OFFSET('Water Data'!$H$27,0,10*ROW('Water Data'!H69)))</f>
        <v/>
      </c>
      <c r="CF75" s="305" t="str">
        <f ca="true">+IF(OFFSET('Water Data'!$H$28,0,10*ROW('Water Data'!H69))="","",OFFSET('Water Data'!$H$28,0,10*ROW('Water Data'!H69)))</f>
        <v/>
      </c>
      <c r="CG75" s="305" t="str">
        <f ca="true">+IF(OFFSET('Water Data'!$H$29,0,10*ROW('Water Data'!H69))="","",OFFSET('Water Data'!$H$29,0,10*ROW('Water Data'!H69)))</f>
        <v/>
      </c>
      <c r="CH75" s="305" t="str">
        <f ca="true">+IF(OFFSET('Water Data'!$I$27,0,10*ROW('Water Data'!I69))="","",OFFSET('Water Data'!$I$27,0,10*ROW('Water Data'!I69)))</f>
        <v/>
      </c>
      <c r="CI75" s="305" t="str">
        <f ca="true">+IF(OFFSET('Water Data'!$I$28,0,10*ROW('Water Data'!I69))="","",OFFSET('Water Data'!$I$28,0,10*ROW('Water Data'!I69)))</f>
        <v/>
      </c>
      <c r="CJ75" s="305" t="str">
        <f ca="true">+IF(OFFSET('Water Data'!$I$29,0,10*ROW('Water Data'!I69))="","",OFFSET('Water Data'!$I$29,0,10*ROW('Water Data'!I69)))</f>
        <v/>
      </c>
      <c r="CK75" s="305" t="str">
        <f ca="true">+IF(OFFSET('Sanitation Data'!$D$28,0,10*ROW('Sanitation Data'!D69))="","",OFFSET('Sanitation Data'!$D$28,0,10*ROW('Sanitation Data'!D69)))</f>
        <v/>
      </c>
      <c r="CL75" s="305" t="str">
        <f ca="true">+IF(OFFSET('Sanitation Data'!$D$29,0,10*ROW('Sanitation Data'!D69))="","",OFFSET('Sanitation Data'!$D$29,0,10*ROW('Sanitation Data'!D69)))</f>
        <v/>
      </c>
      <c r="CM75" s="305" t="str">
        <f ca="true">+IF(OFFSET('Sanitation Data'!$D$30,0,10*ROW('Sanitation Data'!D69))="","",OFFSET('Sanitation Data'!$D$30,0,10*ROW('Sanitation Data'!D69)))</f>
        <v/>
      </c>
      <c r="CN75" s="305" t="str">
        <f ca="true">+IF(OFFSET('Sanitation Data'!$D$31,0,10*ROW('Sanitation Data'!D69))="","",OFFSET('Sanitation Data'!$D$31,0,10*ROW('Sanitation Data'!D69)))</f>
        <v/>
      </c>
      <c r="CO75" s="305" t="str">
        <f ca="true">+IF(OFFSET('Sanitation Data'!$D$32,0,10*ROW('Sanitation Data'!D69))="","",OFFSET('Sanitation Data'!$D$32,0,10*ROW('Sanitation Data'!D69)))</f>
        <v/>
      </c>
      <c r="CP75" s="305" t="str">
        <f ca="true">+IF(OFFSET('Sanitation Data'!$E$28,0,10*ROW('Sanitation Data'!E69))="","",OFFSET('Sanitation Data'!$E$28,0,10*ROW('Sanitation Data'!E69)))</f>
        <v/>
      </c>
      <c r="CQ75" s="305" t="str">
        <f ca="true">+IF(OFFSET('Sanitation Data'!$E$29,0,10*ROW('Sanitation Data'!E69))="","",OFFSET('Sanitation Data'!$E$29,0,10*ROW('Sanitation Data'!E69)))</f>
        <v/>
      </c>
      <c r="CR75" s="305" t="str">
        <f ca="true">+IF(OFFSET('Sanitation Data'!$E$30,0,10*ROW('Sanitation Data'!E69))="","",OFFSET('Sanitation Data'!$E$30,0,10*ROW('Sanitation Data'!E69)))</f>
        <v/>
      </c>
      <c r="CS75" s="305" t="str">
        <f ca="true">+IF(OFFSET('Sanitation Data'!$E$31,0,10*ROW('Sanitation Data'!E69))="","",OFFSET('Sanitation Data'!$E$31,0,10*ROW('Sanitation Data'!E69)))</f>
        <v/>
      </c>
      <c r="CT75" s="305" t="str">
        <f ca="true">+IF(OFFSET('Sanitation Data'!$E$32,0,10*ROW('Sanitation Data'!E69))="","",OFFSET('Sanitation Data'!$E$32,0,10*ROW('Sanitation Data'!E69)))</f>
        <v/>
      </c>
      <c r="CU75" s="305" t="str">
        <f ca="true">+IF(OFFSET('Sanitation Data'!$F$28,0,10*ROW('Sanitation Data'!F69))="","",OFFSET('Sanitation Data'!$F$28,0,10*ROW('Sanitation Data'!F69)))</f>
        <v/>
      </c>
      <c r="CV75" s="305" t="str">
        <f ca="true">+IF(OFFSET('Sanitation Data'!$F$29,0,10*ROW('Sanitation Data'!F69))="","",OFFSET('Sanitation Data'!$F$29,0,10*ROW('Sanitation Data'!F69)))</f>
        <v/>
      </c>
      <c r="CW75" s="305" t="str">
        <f ca="true">+IF(OFFSET('Sanitation Data'!$F$30,0,10*ROW('Sanitation Data'!F69))="","",OFFSET('Sanitation Data'!$F$30,0,10*ROW('Sanitation Data'!F69)))</f>
        <v/>
      </c>
      <c r="CX75" s="305" t="str">
        <f ca="true">+IF(OFFSET('Sanitation Data'!$F$31,0,10*ROW('Sanitation Data'!F69))="","",OFFSET('Sanitation Data'!$F$31,0,10*ROW('Sanitation Data'!F69)))</f>
        <v/>
      </c>
      <c r="CY75" s="305" t="str">
        <f ca="true">+IF(OFFSET('Sanitation Data'!$F$32,0,10*ROW('Sanitation Data'!F69))="","",OFFSET('Sanitation Data'!$F$32,0,10*ROW('Sanitation Data'!F69)))</f>
        <v/>
      </c>
      <c r="CZ75" s="305" t="str">
        <f ca="true">+IF(OFFSET('Sanitation Data'!$G$28,0,10*ROW('Sanitation Data'!G69))="","",OFFSET('Sanitation Data'!$G$28,0,10*ROW('Sanitation Data'!G69)))</f>
        <v/>
      </c>
      <c r="DA75" s="305" t="str">
        <f ca="true">+IF(OFFSET('Sanitation Data'!$G$29,0,10*ROW('Sanitation Data'!G69))="","",OFFSET('Sanitation Data'!$G$29,0,10*ROW('Sanitation Data'!G69)))</f>
        <v/>
      </c>
      <c r="DB75" s="305" t="str">
        <f ca="true">+IF(OFFSET('Sanitation Data'!$G$30,0,10*ROW('Sanitation Data'!G69))="","",OFFSET('Sanitation Data'!$G$30,0,10*ROW('Sanitation Data'!G69)))</f>
        <v/>
      </c>
      <c r="DC75" s="305" t="str">
        <f ca="true">+IF(OFFSET('Sanitation Data'!$G$31,0,10*ROW('Sanitation Data'!G69))="","",OFFSET('Sanitation Data'!$G$31,0,10*ROW('Sanitation Data'!G69)))</f>
        <v/>
      </c>
      <c r="DD75" s="305" t="str">
        <f ca="true">+IF(OFFSET('Sanitation Data'!$G$32,0,10*ROW('Sanitation Data'!G69))="","",OFFSET('Sanitation Data'!$G$32,0,10*ROW('Sanitation Data'!G69)))</f>
        <v/>
      </c>
      <c r="DE75" s="305" t="str">
        <f ca="true">+IF(OFFSET('Sanitation Data'!$H$28,0,10*ROW('Sanitation Data'!H69))="","",OFFSET('Sanitation Data'!$H$28,0,10*ROW('Sanitation Data'!H69)))</f>
        <v/>
      </c>
      <c r="DF75" s="305" t="str">
        <f ca="true">+IF(OFFSET('Sanitation Data'!$H$29,0,10*ROW('Sanitation Data'!H69))="","",OFFSET('Sanitation Data'!$H$29,0,10*ROW('Sanitation Data'!H69)))</f>
        <v/>
      </c>
      <c r="DG75" s="305" t="str">
        <f ca="true">+IF(OFFSET('Sanitation Data'!$H$30,0,10*ROW('Sanitation Data'!H69))="","",OFFSET('Sanitation Data'!$H$30,0,10*ROW('Sanitation Data'!H69)))</f>
        <v/>
      </c>
      <c r="DH75" s="305" t="str">
        <f ca="true">+IF(OFFSET('Sanitation Data'!$H$31,0,10*ROW('Sanitation Data'!H69))="","",OFFSET('Sanitation Data'!$H$31,0,10*ROW('Sanitation Data'!H69)))</f>
        <v/>
      </c>
      <c r="DI75" s="305" t="str">
        <f ca="true">+IF(OFFSET('Sanitation Data'!$H$32,0,10*ROW('Sanitation Data'!H69))="","",OFFSET('Sanitation Data'!$H$32,0,10*ROW('Sanitation Data'!H69)))</f>
        <v/>
      </c>
      <c r="DJ75" s="305" t="str">
        <f ca="true">+IF(OFFSET('Sanitation Data'!$I$28,0,10*ROW('Sanitation Data'!I69))="","",OFFSET('Sanitation Data'!$I$28,0,10*ROW('Sanitation Data'!I69)))</f>
        <v/>
      </c>
      <c r="DK75" s="305" t="str">
        <f ca="true">+IF(OFFSET('Sanitation Data'!$I$29,0,10*ROW('Sanitation Data'!I69))="","",OFFSET('Sanitation Data'!$I$29,0,10*ROW('Sanitation Data'!I69)))</f>
        <v/>
      </c>
      <c r="DL75" s="305" t="str">
        <f ca="true">+IF(OFFSET('Sanitation Data'!$I$30,0,10*ROW('Sanitation Data'!I69))="","",OFFSET('Sanitation Data'!$I$30,0,10*ROW('Sanitation Data'!I69)))</f>
        <v/>
      </c>
      <c r="DM75" s="305" t="str">
        <f ca="true">+IF(OFFSET('Sanitation Data'!$I$31,0,10*ROW('Sanitation Data'!I69))="","",OFFSET('Sanitation Data'!$I$31,0,10*ROW('Sanitation Data'!I69)))</f>
        <v/>
      </c>
      <c r="DN75" s="305" t="str">
        <f ca="true">+IF(OFFSET('Sanitation Data'!$I$32,0,10*ROW('Sanitation Data'!I69))="","",OFFSET('Sanitation Data'!$I$32,0,10*ROW('Sanitation Data'!I69)))</f>
        <v/>
      </c>
      <c r="DO75" s="305" t="str">
        <f ca="true">+IF(OFFSET('Hygiene Data'!$D$11,0,10*ROW('Hygiene Data'!D69))="","",OFFSET('Hygiene Data'!$D$11,0,10*ROW('Hygiene Data'!D69)))</f>
        <v/>
      </c>
      <c r="DP75" s="305" t="str">
        <f ca="true">+IF(OFFSET('Hygiene Data'!$D$12,0,10*ROW('Hygiene Data'!D69))="","",OFFSET('Hygiene Data'!$D$12,0,10*ROW('Hygiene Data'!D69)))</f>
        <v/>
      </c>
      <c r="DQ75" s="305" t="str">
        <f ca="true">+IF(OFFSET('Hygiene Data'!$D$13,0,10*ROW('Hygiene Data'!D69))="","",OFFSET('Hygiene Data'!$D$13,0,10*ROW('Hygiene Data'!D69)))</f>
        <v/>
      </c>
      <c r="DR75" s="305" t="str">
        <f ca="true">+IF(OFFSET('Hygiene Data'!$E$11,0,10*ROW('Hygiene Data'!E69))="","",OFFSET('Hygiene Data'!$E$11,0,10*ROW('Hygiene Data'!E69)))</f>
        <v/>
      </c>
      <c r="DS75" s="305" t="str">
        <f ca="true">+IF(OFFSET('Hygiene Data'!$E$12,0,10*ROW('Hygiene Data'!E69))="","",OFFSET('Hygiene Data'!$E$12,0,10*ROW('Hygiene Data'!E69)))</f>
        <v/>
      </c>
      <c r="DT75" s="305" t="str">
        <f ca="true">+IF(OFFSET('Hygiene Data'!$E$13,0,10*ROW('Hygiene Data'!E69))="","",OFFSET('Hygiene Data'!$E$13,0,10*ROW('Hygiene Data'!E69)))</f>
        <v/>
      </c>
      <c r="DU75" s="305" t="str">
        <f ca="true">+IF(OFFSET('Hygiene Data'!$F$11,0,10*ROW('Hygiene Data'!F69))="","",OFFSET('Hygiene Data'!$F$11,0,10*ROW('Hygiene Data'!F69)))</f>
        <v/>
      </c>
      <c r="DV75" s="305" t="str">
        <f ca="true">+IF(OFFSET('Hygiene Data'!$F$12,0,10*ROW('Hygiene Data'!F69))="","",OFFSET('Hygiene Data'!$F$12,0,10*ROW('Hygiene Data'!F69)))</f>
        <v/>
      </c>
      <c r="DW75" s="305" t="str">
        <f ca="true">+IF(OFFSET('Hygiene Data'!$F$13,0,10*ROW('Hygiene Data'!F69))="","",OFFSET('Hygiene Data'!$F$13,0,10*ROW('Hygiene Data'!F69)))</f>
        <v/>
      </c>
      <c r="DX75" s="305" t="str">
        <f ca="true">+IF(OFFSET('Hygiene Data'!$G$11,0,10*ROW('Hygiene Data'!G69))="","",OFFSET('Hygiene Data'!$G$11,0,10*ROW('Hygiene Data'!G69)))</f>
        <v/>
      </c>
      <c r="DY75" s="305" t="str">
        <f ca="true">+IF(OFFSET('Hygiene Data'!$G$12,0,10*ROW('Hygiene Data'!G69))="","",OFFSET('Hygiene Data'!$G$12,0,10*ROW('Hygiene Data'!G69)))</f>
        <v/>
      </c>
      <c r="DZ75" s="305" t="str">
        <f ca="true">+IF(OFFSET('Hygiene Data'!$G$13,0,10*ROW('Hygiene Data'!G69))="","",OFFSET('Hygiene Data'!$G$13,0,10*ROW('Hygiene Data'!G69)))</f>
        <v/>
      </c>
      <c r="EA75" s="305" t="str">
        <f ca="true">+IF(OFFSET('Hygiene Data'!$H$11,0,10*ROW('Hygiene Data'!H69))="","",OFFSET('Hygiene Data'!$H$11,0,10*ROW('Hygiene Data'!H69)))</f>
        <v/>
      </c>
      <c r="EB75" s="305" t="str">
        <f ca="true">+IF(OFFSET('Hygiene Data'!$H$12,0,10*ROW('Hygiene Data'!H69))="","",OFFSET('Hygiene Data'!$H$12,0,10*ROW('Hygiene Data'!H69)))</f>
        <v/>
      </c>
      <c r="EC75" s="305" t="str">
        <f ca="true">+IF(OFFSET('Hygiene Data'!$H$13,0,10*ROW('Hygiene Data'!H69))="","",OFFSET('Hygiene Data'!$H$13,0,10*ROW('Hygiene Data'!H69)))</f>
        <v/>
      </c>
      <c r="ED75" s="305" t="str">
        <f ca="true">+IF(OFFSET('Hygiene Data'!$I$11,0,10*ROW('Hygiene Data'!I69))="","",OFFSET('Hygiene Data'!$I$11,0,10*ROW('Hygiene Data'!I69)))</f>
        <v/>
      </c>
      <c r="EE75" s="305" t="str">
        <f ca="true">+IF(OFFSET('Hygiene Data'!$I$12,0,10*ROW('Hygiene Data'!I69))="","",OFFSET('Hygiene Data'!$I$12,0,10*ROW('Hygiene Data'!I69)))</f>
        <v/>
      </c>
      <c r="EF75" s="305"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61" t="str">
        <f t="shared" ca="true" si="1"/>
        <v/>
      </c>
      <c r="D76" s="99"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9"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9"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9"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9"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9"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9"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9"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9"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9"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9"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9"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9"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9"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9"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9"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9"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9"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100"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100"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100"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100"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100"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100"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100"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100"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100"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100"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100"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100"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100"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100"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100"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100"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100"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100"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100"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100"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100"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100"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100"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100"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100"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100"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100"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100"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100"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100"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1"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1"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1"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1"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1"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1"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1"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1"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1"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1"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1"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1"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1"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1"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1"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1"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1"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1"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5"/>
      <c r="BS76" s="305" t="str">
        <f ca="true">+IF(OFFSET('Water Data'!$D$27,0,10*ROW('Water Data'!D70))="","",OFFSET('Water Data'!$D$27,0,10*ROW('Water Data'!D70)))</f>
        <v/>
      </c>
      <c r="BT76" s="305" t="str">
        <f ca="true">+IF(OFFSET('Water Data'!$D$28,0,10*ROW('Water Data'!D70))="","",OFFSET('Water Data'!$D$28,0,10*ROW('Water Data'!D70)))</f>
        <v/>
      </c>
      <c r="BU76" s="305" t="str">
        <f ca="true">+IF(OFFSET('Water Data'!$D$29,0,10*ROW('Water Data'!D70))="","",OFFSET('Water Data'!$D$29,0,10*ROW('Water Data'!D70)))</f>
        <v/>
      </c>
      <c r="BV76" s="305" t="str">
        <f ca="true">+IF(OFFSET('Water Data'!$E$27,0,10*ROW('Water Data'!E70))="","",OFFSET('Water Data'!$E$27,0,10*ROW('Water Data'!E70)))</f>
        <v/>
      </c>
      <c r="BW76" s="305" t="str">
        <f ca="true">+IF(OFFSET('Water Data'!$E$28,0,10*ROW('Water Data'!E70))="","",OFFSET('Water Data'!$E$28,0,10*ROW('Water Data'!E70)))</f>
        <v/>
      </c>
      <c r="BX76" s="305" t="str">
        <f ca="true">+IF(OFFSET('Water Data'!$E$29,0,10*ROW('Water Data'!E70))="","",OFFSET('Water Data'!$E$29,0,10*ROW('Water Data'!E70)))</f>
        <v/>
      </c>
      <c r="BY76" s="305" t="str">
        <f ca="true">+IF(OFFSET('Water Data'!$F$27,0,10*ROW('Water Data'!F70))="","",OFFSET('Water Data'!$F$27,0,10*ROW('Water Data'!F70)))</f>
        <v/>
      </c>
      <c r="BZ76" s="305" t="str">
        <f ca="true">+IF(OFFSET('Water Data'!$F$28,0,10*ROW('Water Data'!F70))="","",OFFSET('Water Data'!$F$28,0,10*ROW('Water Data'!F70)))</f>
        <v/>
      </c>
      <c r="CA76" s="305" t="str">
        <f ca="true">+IF(OFFSET('Water Data'!$F$29,0,10*ROW('Water Data'!F70))="","",OFFSET('Water Data'!$F$29,0,10*ROW('Water Data'!F70)))</f>
        <v/>
      </c>
      <c r="CB76" s="305" t="str">
        <f ca="true">+IF(OFFSET('Water Data'!$G$27,0,10*ROW('Water Data'!G70))="","",OFFSET('Water Data'!$G$27,0,10*ROW('Water Data'!G70)))</f>
        <v/>
      </c>
      <c r="CC76" s="305" t="str">
        <f ca="true">+IF(OFFSET('Water Data'!$G$28,0,10*ROW('Water Data'!G70))="","",OFFSET('Water Data'!$G$28,0,10*ROW('Water Data'!G70)))</f>
        <v/>
      </c>
      <c r="CD76" s="305" t="str">
        <f ca="true">+IF(OFFSET('Water Data'!$G$29,0,10*ROW('Water Data'!G70))="","",OFFSET('Water Data'!$G$29,0,10*ROW('Water Data'!G70)))</f>
        <v/>
      </c>
      <c r="CE76" s="305" t="str">
        <f ca="true">+IF(OFFSET('Water Data'!$H$27,0,10*ROW('Water Data'!H70))="","",OFFSET('Water Data'!$H$27,0,10*ROW('Water Data'!H70)))</f>
        <v/>
      </c>
      <c r="CF76" s="305" t="str">
        <f ca="true">+IF(OFFSET('Water Data'!$H$28,0,10*ROW('Water Data'!H70))="","",OFFSET('Water Data'!$H$28,0,10*ROW('Water Data'!H70)))</f>
        <v/>
      </c>
      <c r="CG76" s="305" t="str">
        <f ca="true">+IF(OFFSET('Water Data'!$H$29,0,10*ROW('Water Data'!H70))="","",OFFSET('Water Data'!$H$29,0,10*ROW('Water Data'!H70)))</f>
        <v/>
      </c>
      <c r="CH76" s="305" t="str">
        <f ca="true">+IF(OFFSET('Water Data'!$I$27,0,10*ROW('Water Data'!I70))="","",OFFSET('Water Data'!$I$27,0,10*ROW('Water Data'!I70)))</f>
        <v/>
      </c>
      <c r="CI76" s="305" t="str">
        <f ca="true">+IF(OFFSET('Water Data'!$I$28,0,10*ROW('Water Data'!I70))="","",OFFSET('Water Data'!$I$28,0,10*ROW('Water Data'!I70)))</f>
        <v/>
      </c>
      <c r="CJ76" s="305" t="str">
        <f ca="true">+IF(OFFSET('Water Data'!$I$29,0,10*ROW('Water Data'!I70))="","",OFFSET('Water Data'!$I$29,0,10*ROW('Water Data'!I70)))</f>
        <v/>
      </c>
      <c r="CK76" s="305" t="str">
        <f ca="true">+IF(OFFSET('Sanitation Data'!$D$28,0,10*ROW('Sanitation Data'!D70))="","",OFFSET('Sanitation Data'!$D$28,0,10*ROW('Sanitation Data'!D70)))</f>
        <v/>
      </c>
      <c r="CL76" s="305" t="str">
        <f ca="true">+IF(OFFSET('Sanitation Data'!$D$29,0,10*ROW('Sanitation Data'!D70))="","",OFFSET('Sanitation Data'!$D$29,0,10*ROW('Sanitation Data'!D70)))</f>
        <v/>
      </c>
      <c r="CM76" s="305" t="str">
        <f ca="true">+IF(OFFSET('Sanitation Data'!$D$30,0,10*ROW('Sanitation Data'!D70))="","",OFFSET('Sanitation Data'!$D$30,0,10*ROW('Sanitation Data'!D70)))</f>
        <v/>
      </c>
      <c r="CN76" s="305" t="str">
        <f ca="true">+IF(OFFSET('Sanitation Data'!$D$31,0,10*ROW('Sanitation Data'!D70))="","",OFFSET('Sanitation Data'!$D$31,0,10*ROW('Sanitation Data'!D70)))</f>
        <v/>
      </c>
      <c r="CO76" s="305" t="str">
        <f ca="true">+IF(OFFSET('Sanitation Data'!$D$32,0,10*ROW('Sanitation Data'!D70))="","",OFFSET('Sanitation Data'!$D$32,0,10*ROW('Sanitation Data'!D70)))</f>
        <v/>
      </c>
      <c r="CP76" s="305" t="str">
        <f ca="true">+IF(OFFSET('Sanitation Data'!$E$28,0,10*ROW('Sanitation Data'!E70))="","",OFFSET('Sanitation Data'!$E$28,0,10*ROW('Sanitation Data'!E70)))</f>
        <v/>
      </c>
      <c r="CQ76" s="305" t="str">
        <f ca="true">+IF(OFFSET('Sanitation Data'!$E$29,0,10*ROW('Sanitation Data'!E70))="","",OFFSET('Sanitation Data'!$E$29,0,10*ROW('Sanitation Data'!E70)))</f>
        <v/>
      </c>
      <c r="CR76" s="305" t="str">
        <f ca="true">+IF(OFFSET('Sanitation Data'!$E$30,0,10*ROW('Sanitation Data'!E70))="","",OFFSET('Sanitation Data'!$E$30,0,10*ROW('Sanitation Data'!E70)))</f>
        <v/>
      </c>
      <c r="CS76" s="305" t="str">
        <f ca="true">+IF(OFFSET('Sanitation Data'!$E$31,0,10*ROW('Sanitation Data'!E70))="","",OFFSET('Sanitation Data'!$E$31,0,10*ROW('Sanitation Data'!E70)))</f>
        <v/>
      </c>
      <c r="CT76" s="305" t="str">
        <f ca="true">+IF(OFFSET('Sanitation Data'!$E$32,0,10*ROW('Sanitation Data'!E70))="","",OFFSET('Sanitation Data'!$E$32,0,10*ROW('Sanitation Data'!E70)))</f>
        <v/>
      </c>
      <c r="CU76" s="305" t="str">
        <f ca="true">+IF(OFFSET('Sanitation Data'!$F$28,0,10*ROW('Sanitation Data'!F70))="","",OFFSET('Sanitation Data'!$F$28,0,10*ROW('Sanitation Data'!F70)))</f>
        <v/>
      </c>
      <c r="CV76" s="305" t="str">
        <f ca="true">+IF(OFFSET('Sanitation Data'!$F$29,0,10*ROW('Sanitation Data'!F70))="","",OFFSET('Sanitation Data'!$F$29,0,10*ROW('Sanitation Data'!F70)))</f>
        <v/>
      </c>
      <c r="CW76" s="305" t="str">
        <f ca="true">+IF(OFFSET('Sanitation Data'!$F$30,0,10*ROW('Sanitation Data'!F70))="","",OFFSET('Sanitation Data'!$F$30,0,10*ROW('Sanitation Data'!F70)))</f>
        <v/>
      </c>
      <c r="CX76" s="305" t="str">
        <f ca="true">+IF(OFFSET('Sanitation Data'!$F$31,0,10*ROW('Sanitation Data'!F70))="","",OFFSET('Sanitation Data'!$F$31,0,10*ROW('Sanitation Data'!F70)))</f>
        <v/>
      </c>
      <c r="CY76" s="305" t="str">
        <f ca="true">+IF(OFFSET('Sanitation Data'!$F$32,0,10*ROW('Sanitation Data'!F70))="","",OFFSET('Sanitation Data'!$F$32,0,10*ROW('Sanitation Data'!F70)))</f>
        <v/>
      </c>
      <c r="CZ76" s="305" t="str">
        <f ca="true">+IF(OFFSET('Sanitation Data'!$G$28,0,10*ROW('Sanitation Data'!G70))="","",OFFSET('Sanitation Data'!$G$28,0,10*ROW('Sanitation Data'!G70)))</f>
        <v/>
      </c>
      <c r="DA76" s="305" t="str">
        <f ca="true">+IF(OFFSET('Sanitation Data'!$G$29,0,10*ROW('Sanitation Data'!G70))="","",OFFSET('Sanitation Data'!$G$29,0,10*ROW('Sanitation Data'!G70)))</f>
        <v/>
      </c>
      <c r="DB76" s="305" t="str">
        <f ca="true">+IF(OFFSET('Sanitation Data'!$G$30,0,10*ROW('Sanitation Data'!G70))="","",OFFSET('Sanitation Data'!$G$30,0,10*ROW('Sanitation Data'!G70)))</f>
        <v/>
      </c>
      <c r="DC76" s="305" t="str">
        <f ca="true">+IF(OFFSET('Sanitation Data'!$G$31,0,10*ROW('Sanitation Data'!G70))="","",OFFSET('Sanitation Data'!$G$31,0,10*ROW('Sanitation Data'!G70)))</f>
        <v/>
      </c>
      <c r="DD76" s="305" t="str">
        <f ca="true">+IF(OFFSET('Sanitation Data'!$G$32,0,10*ROW('Sanitation Data'!G70))="","",OFFSET('Sanitation Data'!$G$32,0,10*ROW('Sanitation Data'!G70)))</f>
        <v/>
      </c>
      <c r="DE76" s="305" t="str">
        <f ca="true">+IF(OFFSET('Sanitation Data'!$H$28,0,10*ROW('Sanitation Data'!H70))="","",OFFSET('Sanitation Data'!$H$28,0,10*ROW('Sanitation Data'!H70)))</f>
        <v/>
      </c>
      <c r="DF76" s="305" t="str">
        <f ca="true">+IF(OFFSET('Sanitation Data'!$H$29,0,10*ROW('Sanitation Data'!H70))="","",OFFSET('Sanitation Data'!$H$29,0,10*ROW('Sanitation Data'!H70)))</f>
        <v/>
      </c>
      <c r="DG76" s="305" t="str">
        <f ca="true">+IF(OFFSET('Sanitation Data'!$H$30,0,10*ROW('Sanitation Data'!H70))="","",OFFSET('Sanitation Data'!$H$30,0,10*ROW('Sanitation Data'!H70)))</f>
        <v/>
      </c>
      <c r="DH76" s="305" t="str">
        <f ca="true">+IF(OFFSET('Sanitation Data'!$H$31,0,10*ROW('Sanitation Data'!H70))="","",OFFSET('Sanitation Data'!$H$31,0,10*ROW('Sanitation Data'!H70)))</f>
        <v/>
      </c>
      <c r="DI76" s="305" t="str">
        <f ca="true">+IF(OFFSET('Sanitation Data'!$H$32,0,10*ROW('Sanitation Data'!H70))="","",OFFSET('Sanitation Data'!$H$32,0,10*ROW('Sanitation Data'!H70)))</f>
        <v/>
      </c>
      <c r="DJ76" s="305" t="str">
        <f ca="true">+IF(OFFSET('Sanitation Data'!$I$28,0,10*ROW('Sanitation Data'!I70))="","",OFFSET('Sanitation Data'!$I$28,0,10*ROW('Sanitation Data'!I70)))</f>
        <v/>
      </c>
      <c r="DK76" s="305" t="str">
        <f ca="true">+IF(OFFSET('Sanitation Data'!$I$29,0,10*ROW('Sanitation Data'!I70))="","",OFFSET('Sanitation Data'!$I$29,0,10*ROW('Sanitation Data'!I70)))</f>
        <v/>
      </c>
      <c r="DL76" s="305" t="str">
        <f ca="true">+IF(OFFSET('Sanitation Data'!$I$30,0,10*ROW('Sanitation Data'!I70))="","",OFFSET('Sanitation Data'!$I$30,0,10*ROW('Sanitation Data'!I70)))</f>
        <v/>
      </c>
      <c r="DM76" s="305" t="str">
        <f ca="true">+IF(OFFSET('Sanitation Data'!$I$31,0,10*ROW('Sanitation Data'!I70))="","",OFFSET('Sanitation Data'!$I$31,0,10*ROW('Sanitation Data'!I70)))</f>
        <v/>
      </c>
      <c r="DN76" s="305" t="str">
        <f ca="true">+IF(OFFSET('Sanitation Data'!$I$32,0,10*ROW('Sanitation Data'!I70))="","",OFFSET('Sanitation Data'!$I$32,0,10*ROW('Sanitation Data'!I70)))</f>
        <v/>
      </c>
      <c r="DO76" s="305" t="str">
        <f ca="true">+IF(OFFSET('Hygiene Data'!$D$11,0,10*ROW('Hygiene Data'!D70))="","",OFFSET('Hygiene Data'!$D$11,0,10*ROW('Hygiene Data'!D70)))</f>
        <v/>
      </c>
      <c r="DP76" s="305" t="str">
        <f ca="true">+IF(OFFSET('Hygiene Data'!$D$12,0,10*ROW('Hygiene Data'!D70))="","",OFFSET('Hygiene Data'!$D$12,0,10*ROW('Hygiene Data'!D70)))</f>
        <v/>
      </c>
      <c r="DQ76" s="305" t="str">
        <f ca="true">+IF(OFFSET('Hygiene Data'!$D$13,0,10*ROW('Hygiene Data'!D70))="","",OFFSET('Hygiene Data'!$D$13,0,10*ROW('Hygiene Data'!D70)))</f>
        <v/>
      </c>
      <c r="DR76" s="305" t="str">
        <f ca="true">+IF(OFFSET('Hygiene Data'!$E$11,0,10*ROW('Hygiene Data'!E70))="","",OFFSET('Hygiene Data'!$E$11,0,10*ROW('Hygiene Data'!E70)))</f>
        <v/>
      </c>
      <c r="DS76" s="305" t="str">
        <f ca="true">+IF(OFFSET('Hygiene Data'!$E$12,0,10*ROW('Hygiene Data'!E70))="","",OFFSET('Hygiene Data'!$E$12,0,10*ROW('Hygiene Data'!E70)))</f>
        <v/>
      </c>
      <c r="DT76" s="305" t="str">
        <f ca="true">+IF(OFFSET('Hygiene Data'!$E$13,0,10*ROW('Hygiene Data'!E70))="","",OFFSET('Hygiene Data'!$E$13,0,10*ROW('Hygiene Data'!E70)))</f>
        <v/>
      </c>
      <c r="DU76" s="305" t="str">
        <f ca="true">+IF(OFFSET('Hygiene Data'!$F$11,0,10*ROW('Hygiene Data'!F70))="","",OFFSET('Hygiene Data'!$F$11,0,10*ROW('Hygiene Data'!F70)))</f>
        <v/>
      </c>
      <c r="DV76" s="305" t="str">
        <f ca="true">+IF(OFFSET('Hygiene Data'!$F$12,0,10*ROW('Hygiene Data'!F70))="","",OFFSET('Hygiene Data'!$F$12,0,10*ROW('Hygiene Data'!F70)))</f>
        <v/>
      </c>
      <c r="DW76" s="305" t="str">
        <f ca="true">+IF(OFFSET('Hygiene Data'!$F$13,0,10*ROW('Hygiene Data'!F70))="","",OFFSET('Hygiene Data'!$F$13,0,10*ROW('Hygiene Data'!F70)))</f>
        <v/>
      </c>
      <c r="DX76" s="305" t="str">
        <f ca="true">+IF(OFFSET('Hygiene Data'!$G$11,0,10*ROW('Hygiene Data'!G70))="","",OFFSET('Hygiene Data'!$G$11,0,10*ROW('Hygiene Data'!G70)))</f>
        <v/>
      </c>
      <c r="DY76" s="305" t="str">
        <f ca="true">+IF(OFFSET('Hygiene Data'!$G$12,0,10*ROW('Hygiene Data'!G70))="","",OFFSET('Hygiene Data'!$G$12,0,10*ROW('Hygiene Data'!G70)))</f>
        <v/>
      </c>
      <c r="DZ76" s="305" t="str">
        <f ca="true">+IF(OFFSET('Hygiene Data'!$G$13,0,10*ROW('Hygiene Data'!G70))="","",OFFSET('Hygiene Data'!$G$13,0,10*ROW('Hygiene Data'!G70)))</f>
        <v/>
      </c>
      <c r="EA76" s="305" t="str">
        <f ca="true">+IF(OFFSET('Hygiene Data'!$H$11,0,10*ROW('Hygiene Data'!H70))="","",OFFSET('Hygiene Data'!$H$11,0,10*ROW('Hygiene Data'!H70)))</f>
        <v/>
      </c>
      <c r="EB76" s="305" t="str">
        <f ca="true">+IF(OFFSET('Hygiene Data'!$H$12,0,10*ROW('Hygiene Data'!H70))="","",OFFSET('Hygiene Data'!$H$12,0,10*ROW('Hygiene Data'!H70)))</f>
        <v/>
      </c>
      <c r="EC76" s="305" t="str">
        <f ca="true">+IF(OFFSET('Hygiene Data'!$H$13,0,10*ROW('Hygiene Data'!H70))="","",OFFSET('Hygiene Data'!$H$13,0,10*ROW('Hygiene Data'!H70)))</f>
        <v/>
      </c>
      <c r="ED76" s="305" t="str">
        <f ca="true">+IF(OFFSET('Hygiene Data'!$I$11,0,10*ROW('Hygiene Data'!I70))="","",OFFSET('Hygiene Data'!$I$11,0,10*ROW('Hygiene Data'!I70)))</f>
        <v/>
      </c>
      <c r="EE76" s="305" t="str">
        <f ca="true">+IF(OFFSET('Hygiene Data'!$I$12,0,10*ROW('Hygiene Data'!I70))="","",OFFSET('Hygiene Data'!$I$12,0,10*ROW('Hygiene Data'!I70)))</f>
        <v/>
      </c>
      <c r="EF76" s="305"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61" t="str">
        <f t="shared" ca="true" si="1"/>
        <v/>
      </c>
      <c r="D77" s="99"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9"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9"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9"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9"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9"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9"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9"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9"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9"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9"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9"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9"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9"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9"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9"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9"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9"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100"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100"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100"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100"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100"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100"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100"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100"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100"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100"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100"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100"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100"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100"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100"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100"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100"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100"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100"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100"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100"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100"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100"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100"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100"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100"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100"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100"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100"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100"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1"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1"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1"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1"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1"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1"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1"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1"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1"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1"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1"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1"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1"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1"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1"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1"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1"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1"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5"/>
      <c r="BS77" s="305" t="str">
        <f ca="true">+IF(OFFSET('Water Data'!$D$27,0,10*ROW('Water Data'!D71))="","",OFFSET('Water Data'!$D$27,0,10*ROW('Water Data'!D71)))</f>
        <v/>
      </c>
      <c r="BT77" s="305" t="str">
        <f ca="true">+IF(OFFSET('Water Data'!$D$28,0,10*ROW('Water Data'!D71))="","",OFFSET('Water Data'!$D$28,0,10*ROW('Water Data'!D71)))</f>
        <v/>
      </c>
      <c r="BU77" s="305" t="str">
        <f ca="true">+IF(OFFSET('Water Data'!$D$29,0,10*ROW('Water Data'!D71))="","",OFFSET('Water Data'!$D$29,0,10*ROW('Water Data'!D71)))</f>
        <v/>
      </c>
      <c r="BV77" s="305" t="str">
        <f ca="true">+IF(OFFSET('Water Data'!$E$27,0,10*ROW('Water Data'!E71))="","",OFFSET('Water Data'!$E$27,0,10*ROW('Water Data'!E71)))</f>
        <v/>
      </c>
      <c r="BW77" s="305" t="str">
        <f ca="true">+IF(OFFSET('Water Data'!$E$28,0,10*ROW('Water Data'!E71))="","",OFFSET('Water Data'!$E$28,0,10*ROW('Water Data'!E71)))</f>
        <v/>
      </c>
      <c r="BX77" s="305" t="str">
        <f ca="true">+IF(OFFSET('Water Data'!$E$29,0,10*ROW('Water Data'!E71))="","",OFFSET('Water Data'!$E$29,0,10*ROW('Water Data'!E71)))</f>
        <v/>
      </c>
      <c r="BY77" s="305" t="str">
        <f ca="true">+IF(OFFSET('Water Data'!$F$27,0,10*ROW('Water Data'!F71))="","",OFFSET('Water Data'!$F$27,0,10*ROW('Water Data'!F71)))</f>
        <v/>
      </c>
      <c r="BZ77" s="305" t="str">
        <f ca="true">+IF(OFFSET('Water Data'!$F$28,0,10*ROW('Water Data'!F71))="","",OFFSET('Water Data'!$F$28,0,10*ROW('Water Data'!F71)))</f>
        <v/>
      </c>
      <c r="CA77" s="305" t="str">
        <f ca="true">+IF(OFFSET('Water Data'!$F$29,0,10*ROW('Water Data'!F71))="","",OFFSET('Water Data'!$F$29,0,10*ROW('Water Data'!F71)))</f>
        <v/>
      </c>
      <c r="CB77" s="305" t="str">
        <f ca="true">+IF(OFFSET('Water Data'!$G$27,0,10*ROW('Water Data'!G71))="","",OFFSET('Water Data'!$G$27,0,10*ROW('Water Data'!G71)))</f>
        <v/>
      </c>
      <c r="CC77" s="305" t="str">
        <f ca="true">+IF(OFFSET('Water Data'!$G$28,0,10*ROW('Water Data'!G71))="","",OFFSET('Water Data'!$G$28,0,10*ROW('Water Data'!G71)))</f>
        <v/>
      </c>
      <c r="CD77" s="305" t="str">
        <f ca="true">+IF(OFFSET('Water Data'!$G$29,0,10*ROW('Water Data'!G71))="","",OFFSET('Water Data'!$G$29,0,10*ROW('Water Data'!G71)))</f>
        <v/>
      </c>
      <c r="CE77" s="305" t="str">
        <f ca="true">+IF(OFFSET('Water Data'!$H$27,0,10*ROW('Water Data'!H71))="","",OFFSET('Water Data'!$H$27,0,10*ROW('Water Data'!H71)))</f>
        <v/>
      </c>
      <c r="CF77" s="305" t="str">
        <f ca="true">+IF(OFFSET('Water Data'!$H$28,0,10*ROW('Water Data'!H71))="","",OFFSET('Water Data'!$H$28,0,10*ROW('Water Data'!H71)))</f>
        <v/>
      </c>
      <c r="CG77" s="305" t="str">
        <f ca="true">+IF(OFFSET('Water Data'!$H$29,0,10*ROW('Water Data'!H71))="","",OFFSET('Water Data'!$H$29,0,10*ROW('Water Data'!H71)))</f>
        <v/>
      </c>
      <c r="CH77" s="305" t="str">
        <f ca="true">+IF(OFFSET('Water Data'!$I$27,0,10*ROW('Water Data'!I71))="","",OFFSET('Water Data'!$I$27,0,10*ROW('Water Data'!I71)))</f>
        <v/>
      </c>
      <c r="CI77" s="305" t="str">
        <f ca="true">+IF(OFFSET('Water Data'!$I$28,0,10*ROW('Water Data'!I71))="","",OFFSET('Water Data'!$I$28,0,10*ROW('Water Data'!I71)))</f>
        <v/>
      </c>
      <c r="CJ77" s="305" t="str">
        <f ca="true">+IF(OFFSET('Water Data'!$I$29,0,10*ROW('Water Data'!I71))="","",OFFSET('Water Data'!$I$29,0,10*ROW('Water Data'!I71)))</f>
        <v/>
      </c>
      <c r="CK77" s="305" t="str">
        <f ca="true">+IF(OFFSET('Sanitation Data'!$D$28,0,10*ROW('Sanitation Data'!D71))="","",OFFSET('Sanitation Data'!$D$28,0,10*ROW('Sanitation Data'!D71)))</f>
        <v/>
      </c>
      <c r="CL77" s="305" t="str">
        <f ca="true">+IF(OFFSET('Sanitation Data'!$D$29,0,10*ROW('Sanitation Data'!D71))="","",OFFSET('Sanitation Data'!$D$29,0,10*ROW('Sanitation Data'!D71)))</f>
        <v/>
      </c>
      <c r="CM77" s="305" t="str">
        <f ca="true">+IF(OFFSET('Sanitation Data'!$D$30,0,10*ROW('Sanitation Data'!D71))="","",OFFSET('Sanitation Data'!$D$30,0,10*ROW('Sanitation Data'!D71)))</f>
        <v/>
      </c>
      <c r="CN77" s="305" t="str">
        <f ca="true">+IF(OFFSET('Sanitation Data'!$D$31,0,10*ROW('Sanitation Data'!D71))="","",OFFSET('Sanitation Data'!$D$31,0,10*ROW('Sanitation Data'!D71)))</f>
        <v/>
      </c>
      <c r="CO77" s="305" t="str">
        <f ca="true">+IF(OFFSET('Sanitation Data'!$D$32,0,10*ROW('Sanitation Data'!D71))="","",OFFSET('Sanitation Data'!$D$32,0,10*ROW('Sanitation Data'!D71)))</f>
        <v/>
      </c>
      <c r="CP77" s="305" t="str">
        <f ca="true">+IF(OFFSET('Sanitation Data'!$E$28,0,10*ROW('Sanitation Data'!E71))="","",OFFSET('Sanitation Data'!$E$28,0,10*ROW('Sanitation Data'!E71)))</f>
        <v/>
      </c>
      <c r="CQ77" s="305" t="str">
        <f ca="true">+IF(OFFSET('Sanitation Data'!$E$29,0,10*ROW('Sanitation Data'!E71))="","",OFFSET('Sanitation Data'!$E$29,0,10*ROW('Sanitation Data'!E71)))</f>
        <v/>
      </c>
      <c r="CR77" s="305" t="str">
        <f ca="true">+IF(OFFSET('Sanitation Data'!$E$30,0,10*ROW('Sanitation Data'!E71))="","",OFFSET('Sanitation Data'!$E$30,0,10*ROW('Sanitation Data'!E71)))</f>
        <v/>
      </c>
      <c r="CS77" s="305" t="str">
        <f ca="true">+IF(OFFSET('Sanitation Data'!$E$31,0,10*ROW('Sanitation Data'!E71))="","",OFFSET('Sanitation Data'!$E$31,0,10*ROW('Sanitation Data'!E71)))</f>
        <v/>
      </c>
      <c r="CT77" s="305" t="str">
        <f ca="true">+IF(OFFSET('Sanitation Data'!$E$32,0,10*ROW('Sanitation Data'!E71))="","",OFFSET('Sanitation Data'!$E$32,0,10*ROW('Sanitation Data'!E71)))</f>
        <v/>
      </c>
      <c r="CU77" s="305" t="str">
        <f ca="true">+IF(OFFSET('Sanitation Data'!$F$28,0,10*ROW('Sanitation Data'!F71))="","",OFFSET('Sanitation Data'!$F$28,0,10*ROW('Sanitation Data'!F71)))</f>
        <v/>
      </c>
      <c r="CV77" s="305" t="str">
        <f ca="true">+IF(OFFSET('Sanitation Data'!$F$29,0,10*ROW('Sanitation Data'!F71))="","",OFFSET('Sanitation Data'!$F$29,0,10*ROW('Sanitation Data'!F71)))</f>
        <v/>
      </c>
      <c r="CW77" s="305" t="str">
        <f ca="true">+IF(OFFSET('Sanitation Data'!$F$30,0,10*ROW('Sanitation Data'!F71))="","",OFFSET('Sanitation Data'!$F$30,0,10*ROW('Sanitation Data'!F71)))</f>
        <v/>
      </c>
      <c r="CX77" s="305" t="str">
        <f ca="true">+IF(OFFSET('Sanitation Data'!$F$31,0,10*ROW('Sanitation Data'!F71))="","",OFFSET('Sanitation Data'!$F$31,0,10*ROW('Sanitation Data'!F71)))</f>
        <v/>
      </c>
      <c r="CY77" s="305" t="str">
        <f ca="true">+IF(OFFSET('Sanitation Data'!$F$32,0,10*ROW('Sanitation Data'!F71))="","",OFFSET('Sanitation Data'!$F$32,0,10*ROW('Sanitation Data'!F71)))</f>
        <v/>
      </c>
      <c r="CZ77" s="305" t="str">
        <f ca="true">+IF(OFFSET('Sanitation Data'!$G$28,0,10*ROW('Sanitation Data'!G71))="","",OFFSET('Sanitation Data'!$G$28,0,10*ROW('Sanitation Data'!G71)))</f>
        <v/>
      </c>
      <c r="DA77" s="305" t="str">
        <f ca="true">+IF(OFFSET('Sanitation Data'!$G$29,0,10*ROW('Sanitation Data'!G71))="","",OFFSET('Sanitation Data'!$G$29,0,10*ROW('Sanitation Data'!G71)))</f>
        <v/>
      </c>
      <c r="DB77" s="305" t="str">
        <f ca="true">+IF(OFFSET('Sanitation Data'!$G$30,0,10*ROW('Sanitation Data'!G71))="","",OFFSET('Sanitation Data'!$G$30,0,10*ROW('Sanitation Data'!G71)))</f>
        <v/>
      </c>
      <c r="DC77" s="305" t="str">
        <f ca="true">+IF(OFFSET('Sanitation Data'!$G$31,0,10*ROW('Sanitation Data'!G71))="","",OFFSET('Sanitation Data'!$G$31,0,10*ROW('Sanitation Data'!G71)))</f>
        <v/>
      </c>
      <c r="DD77" s="305" t="str">
        <f ca="true">+IF(OFFSET('Sanitation Data'!$G$32,0,10*ROW('Sanitation Data'!G71))="","",OFFSET('Sanitation Data'!$G$32,0,10*ROW('Sanitation Data'!G71)))</f>
        <v/>
      </c>
      <c r="DE77" s="305" t="str">
        <f ca="true">+IF(OFFSET('Sanitation Data'!$H$28,0,10*ROW('Sanitation Data'!H71))="","",OFFSET('Sanitation Data'!$H$28,0,10*ROW('Sanitation Data'!H71)))</f>
        <v/>
      </c>
      <c r="DF77" s="305" t="str">
        <f ca="true">+IF(OFFSET('Sanitation Data'!$H$29,0,10*ROW('Sanitation Data'!H71))="","",OFFSET('Sanitation Data'!$H$29,0,10*ROW('Sanitation Data'!H71)))</f>
        <v/>
      </c>
      <c r="DG77" s="305" t="str">
        <f ca="true">+IF(OFFSET('Sanitation Data'!$H$30,0,10*ROW('Sanitation Data'!H71))="","",OFFSET('Sanitation Data'!$H$30,0,10*ROW('Sanitation Data'!H71)))</f>
        <v/>
      </c>
      <c r="DH77" s="305" t="str">
        <f ca="true">+IF(OFFSET('Sanitation Data'!$H$31,0,10*ROW('Sanitation Data'!H71))="","",OFFSET('Sanitation Data'!$H$31,0,10*ROW('Sanitation Data'!H71)))</f>
        <v/>
      </c>
      <c r="DI77" s="305" t="str">
        <f ca="true">+IF(OFFSET('Sanitation Data'!$H$32,0,10*ROW('Sanitation Data'!H71))="","",OFFSET('Sanitation Data'!$H$32,0,10*ROW('Sanitation Data'!H71)))</f>
        <v/>
      </c>
      <c r="DJ77" s="305" t="str">
        <f ca="true">+IF(OFFSET('Sanitation Data'!$I$28,0,10*ROW('Sanitation Data'!I71))="","",OFFSET('Sanitation Data'!$I$28,0,10*ROW('Sanitation Data'!I71)))</f>
        <v/>
      </c>
      <c r="DK77" s="305" t="str">
        <f ca="true">+IF(OFFSET('Sanitation Data'!$I$29,0,10*ROW('Sanitation Data'!I71))="","",OFFSET('Sanitation Data'!$I$29,0,10*ROW('Sanitation Data'!I71)))</f>
        <v/>
      </c>
      <c r="DL77" s="305" t="str">
        <f ca="true">+IF(OFFSET('Sanitation Data'!$I$30,0,10*ROW('Sanitation Data'!I71))="","",OFFSET('Sanitation Data'!$I$30,0,10*ROW('Sanitation Data'!I71)))</f>
        <v/>
      </c>
      <c r="DM77" s="305" t="str">
        <f ca="true">+IF(OFFSET('Sanitation Data'!$I$31,0,10*ROW('Sanitation Data'!I71))="","",OFFSET('Sanitation Data'!$I$31,0,10*ROW('Sanitation Data'!I71)))</f>
        <v/>
      </c>
      <c r="DN77" s="305" t="str">
        <f ca="true">+IF(OFFSET('Sanitation Data'!$I$32,0,10*ROW('Sanitation Data'!I71))="","",OFFSET('Sanitation Data'!$I$32,0,10*ROW('Sanitation Data'!I71)))</f>
        <v/>
      </c>
      <c r="DO77" s="305" t="str">
        <f ca="true">+IF(OFFSET('Hygiene Data'!$D$11,0,10*ROW('Hygiene Data'!D71))="","",OFFSET('Hygiene Data'!$D$11,0,10*ROW('Hygiene Data'!D71)))</f>
        <v/>
      </c>
      <c r="DP77" s="305" t="str">
        <f ca="true">+IF(OFFSET('Hygiene Data'!$D$12,0,10*ROW('Hygiene Data'!D71))="","",OFFSET('Hygiene Data'!$D$12,0,10*ROW('Hygiene Data'!D71)))</f>
        <v/>
      </c>
      <c r="DQ77" s="305" t="str">
        <f ca="true">+IF(OFFSET('Hygiene Data'!$D$13,0,10*ROW('Hygiene Data'!D71))="","",OFFSET('Hygiene Data'!$D$13,0,10*ROW('Hygiene Data'!D71)))</f>
        <v/>
      </c>
      <c r="DR77" s="305" t="str">
        <f ca="true">+IF(OFFSET('Hygiene Data'!$E$11,0,10*ROW('Hygiene Data'!E71))="","",OFFSET('Hygiene Data'!$E$11,0,10*ROW('Hygiene Data'!E71)))</f>
        <v/>
      </c>
      <c r="DS77" s="305" t="str">
        <f ca="true">+IF(OFFSET('Hygiene Data'!$E$12,0,10*ROW('Hygiene Data'!E71))="","",OFFSET('Hygiene Data'!$E$12,0,10*ROW('Hygiene Data'!E71)))</f>
        <v/>
      </c>
      <c r="DT77" s="305" t="str">
        <f ca="true">+IF(OFFSET('Hygiene Data'!$E$13,0,10*ROW('Hygiene Data'!E71))="","",OFFSET('Hygiene Data'!$E$13,0,10*ROW('Hygiene Data'!E71)))</f>
        <v/>
      </c>
      <c r="DU77" s="305" t="str">
        <f ca="true">+IF(OFFSET('Hygiene Data'!$F$11,0,10*ROW('Hygiene Data'!F71))="","",OFFSET('Hygiene Data'!$F$11,0,10*ROW('Hygiene Data'!F71)))</f>
        <v/>
      </c>
      <c r="DV77" s="305" t="str">
        <f ca="true">+IF(OFFSET('Hygiene Data'!$F$12,0,10*ROW('Hygiene Data'!F71))="","",OFFSET('Hygiene Data'!$F$12,0,10*ROW('Hygiene Data'!F71)))</f>
        <v/>
      </c>
      <c r="DW77" s="305" t="str">
        <f ca="true">+IF(OFFSET('Hygiene Data'!$F$13,0,10*ROW('Hygiene Data'!F71))="","",OFFSET('Hygiene Data'!$F$13,0,10*ROW('Hygiene Data'!F71)))</f>
        <v/>
      </c>
      <c r="DX77" s="305" t="str">
        <f ca="true">+IF(OFFSET('Hygiene Data'!$G$11,0,10*ROW('Hygiene Data'!G71))="","",OFFSET('Hygiene Data'!$G$11,0,10*ROW('Hygiene Data'!G71)))</f>
        <v/>
      </c>
      <c r="DY77" s="305" t="str">
        <f ca="true">+IF(OFFSET('Hygiene Data'!$G$12,0,10*ROW('Hygiene Data'!G71))="","",OFFSET('Hygiene Data'!$G$12,0,10*ROW('Hygiene Data'!G71)))</f>
        <v/>
      </c>
      <c r="DZ77" s="305" t="str">
        <f ca="true">+IF(OFFSET('Hygiene Data'!$G$13,0,10*ROW('Hygiene Data'!G71))="","",OFFSET('Hygiene Data'!$G$13,0,10*ROW('Hygiene Data'!G71)))</f>
        <v/>
      </c>
      <c r="EA77" s="305" t="str">
        <f ca="true">+IF(OFFSET('Hygiene Data'!$H$11,0,10*ROW('Hygiene Data'!H71))="","",OFFSET('Hygiene Data'!$H$11,0,10*ROW('Hygiene Data'!H71)))</f>
        <v/>
      </c>
      <c r="EB77" s="305" t="str">
        <f ca="true">+IF(OFFSET('Hygiene Data'!$H$12,0,10*ROW('Hygiene Data'!H71))="","",OFFSET('Hygiene Data'!$H$12,0,10*ROW('Hygiene Data'!H71)))</f>
        <v/>
      </c>
      <c r="EC77" s="305" t="str">
        <f ca="true">+IF(OFFSET('Hygiene Data'!$H$13,0,10*ROW('Hygiene Data'!H71))="","",OFFSET('Hygiene Data'!$H$13,0,10*ROW('Hygiene Data'!H71)))</f>
        <v/>
      </c>
      <c r="ED77" s="305" t="str">
        <f ca="true">+IF(OFFSET('Hygiene Data'!$I$11,0,10*ROW('Hygiene Data'!I71))="","",OFFSET('Hygiene Data'!$I$11,0,10*ROW('Hygiene Data'!I71)))</f>
        <v/>
      </c>
      <c r="EE77" s="305" t="str">
        <f ca="true">+IF(OFFSET('Hygiene Data'!$I$12,0,10*ROW('Hygiene Data'!I71))="","",OFFSET('Hygiene Data'!$I$12,0,10*ROW('Hygiene Data'!I71)))</f>
        <v/>
      </c>
      <c r="EF77" s="305"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61" t="str">
        <f t="shared" ca="true" si="1"/>
        <v/>
      </c>
      <c r="D78" s="99"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9"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9"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9"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9"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9"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9"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9"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9"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9"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9"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9"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9"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9"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9"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9"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9"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9"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100"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100"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100"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100"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100"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100"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100"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100"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100"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100"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100"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100"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100"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100"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100"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100"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100"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100"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100"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100"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100"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100"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100"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100"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100"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100"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100"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100"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100"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100"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1"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1"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1"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1"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1"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1"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1"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1"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1"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1"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1"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1"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1"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1"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1"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1"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1"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1"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5"/>
      <c r="BS78" s="305" t="str">
        <f ca="true">+IF(OFFSET('Water Data'!$D$27,0,10*ROW('Water Data'!D72))="","",OFFSET('Water Data'!$D$27,0,10*ROW('Water Data'!D72)))</f>
        <v/>
      </c>
      <c r="BT78" s="305" t="str">
        <f ca="true">+IF(OFFSET('Water Data'!$D$28,0,10*ROW('Water Data'!D72))="","",OFFSET('Water Data'!$D$28,0,10*ROW('Water Data'!D72)))</f>
        <v/>
      </c>
      <c r="BU78" s="305" t="str">
        <f ca="true">+IF(OFFSET('Water Data'!$D$29,0,10*ROW('Water Data'!D72))="","",OFFSET('Water Data'!$D$29,0,10*ROW('Water Data'!D72)))</f>
        <v/>
      </c>
      <c r="BV78" s="305" t="str">
        <f ca="true">+IF(OFFSET('Water Data'!$E$27,0,10*ROW('Water Data'!E72))="","",OFFSET('Water Data'!$E$27,0,10*ROW('Water Data'!E72)))</f>
        <v/>
      </c>
      <c r="BW78" s="305" t="str">
        <f ca="true">+IF(OFFSET('Water Data'!$E$28,0,10*ROW('Water Data'!E72))="","",OFFSET('Water Data'!$E$28,0,10*ROW('Water Data'!E72)))</f>
        <v/>
      </c>
      <c r="BX78" s="305" t="str">
        <f ca="true">+IF(OFFSET('Water Data'!$E$29,0,10*ROW('Water Data'!E72))="","",OFFSET('Water Data'!$E$29,0,10*ROW('Water Data'!E72)))</f>
        <v/>
      </c>
      <c r="BY78" s="305" t="str">
        <f ca="true">+IF(OFFSET('Water Data'!$F$27,0,10*ROW('Water Data'!F72))="","",OFFSET('Water Data'!$F$27,0,10*ROW('Water Data'!F72)))</f>
        <v/>
      </c>
      <c r="BZ78" s="305" t="str">
        <f ca="true">+IF(OFFSET('Water Data'!$F$28,0,10*ROW('Water Data'!F72))="","",OFFSET('Water Data'!$F$28,0,10*ROW('Water Data'!F72)))</f>
        <v/>
      </c>
      <c r="CA78" s="305" t="str">
        <f ca="true">+IF(OFFSET('Water Data'!$F$29,0,10*ROW('Water Data'!F72))="","",OFFSET('Water Data'!$F$29,0,10*ROW('Water Data'!F72)))</f>
        <v/>
      </c>
      <c r="CB78" s="305" t="str">
        <f ca="true">+IF(OFFSET('Water Data'!$G$27,0,10*ROW('Water Data'!G72))="","",OFFSET('Water Data'!$G$27,0,10*ROW('Water Data'!G72)))</f>
        <v/>
      </c>
      <c r="CC78" s="305" t="str">
        <f ca="true">+IF(OFFSET('Water Data'!$G$28,0,10*ROW('Water Data'!G72))="","",OFFSET('Water Data'!$G$28,0,10*ROW('Water Data'!G72)))</f>
        <v/>
      </c>
      <c r="CD78" s="305" t="str">
        <f ca="true">+IF(OFFSET('Water Data'!$G$29,0,10*ROW('Water Data'!G72))="","",OFFSET('Water Data'!$G$29,0,10*ROW('Water Data'!G72)))</f>
        <v/>
      </c>
      <c r="CE78" s="305" t="str">
        <f ca="true">+IF(OFFSET('Water Data'!$H$27,0,10*ROW('Water Data'!H72))="","",OFFSET('Water Data'!$H$27,0,10*ROW('Water Data'!H72)))</f>
        <v/>
      </c>
      <c r="CF78" s="305" t="str">
        <f ca="true">+IF(OFFSET('Water Data'!$H$28,0,10*ROW('Water Data'!H72))="","",OFFSET('Water Data'!$H$28,0,10*ROW('Water Data'!H72)))</f>
        <v/>
      </c>
      <c r="CG78" s="305" t="str">
        <f ca="true">+IF(OFFSET('Water Data'!$H$29,0,10*ROW('Water Data'!H72))="","",OFFSET('Water Data'!$H$29,0,10*ROW('Water Data'!H72)))</f>
        <v/>
      </c>
      <c r="CH78" s="305" t="str">
        <f ca="true">+IF(OFFSET('Water Data'!$I$27,0,10*ROW('Water Data'!I72))="","",OFFSET('Water Data'!$I$27,0,10*ROW('Water Data'!I72)))</f>
        <v/>
      </c>
      <c r="CI78" s="305" t="str">
        <f ca="true">+IF(OFFSET('Water Data'!$I$28,0,10*ROW('Water Data'!I72))="","",OFFSET('Water Data'!$I$28,0,10*ROW('Water Data'!I72)))</f>
        <v/>
      </c>
      <c r="CJ78" s="305" t="str">
        <f ca="true">+IF(OFFSET('Water Data'!$I$29,0,10*ROW('Water Data'!I72))="","",OFFSET('Water Data'!$I$29,0,10*ROW('Water Data'!I72)))</f>
        <v/>
      </c>
      <c r="CK78" s="305" t="str">
        <f ca="true">+IF(OFFSET('Sanitation Data'!$D$28,0,10*ROW('Sanitation Data'!D72))="","",OFFSET('Sanitation Data'!$D$28,0,10*ROW('Sanitation Data'!D72)))</f>
        <v/>
      </c>
      <c r="CL78" s="305" t="str">
        <f ca="true">+IF(OFFSET('Sanitation Data'!$D$29,0,10*ROW('Sanitation Data'!D72))="","",OFFSET('Sanitation Data'!$D$29,0,10*ROW('Sanitation Data'!D72)))</f>
        <v/>
      </c>
      <c r="CM78" s="305" t="str">
        <f ca="true">+IF(OFFSET('Sanitation Data'!$D$30,0,10*ROW('Sanitation Data'!D72))="","",OFFSET('Sanitation Data'!$D$30,0,10*ROW('Sanitation Data'!D72)))</f>
        <v/>
      </c>
      <c r="CN78" s="305" t="str">
        <f ca="true">+IF(OFFSET('Sanitation Data'!$D$31,0,10*ROW('Sanitation Data'!D72))="","",OFFSET('Sanitation Data'!$D$31,0,10*ROW('Sanitation Data'!D72)))</f>
        <v/>
      </c>
      <c r="CO78" s="305" t="str">
        <f ca="true">+IF(OFFSET('Sanitation Data'!$D$32,0,10*ROW('Sanitation Data'!D72))="","",OFFSET('Sanitation Data'!$D$32,0,10*ROW('Sanitation Data'!D72)))</f>
        <v/>
      </c>
      <c r="CP78" s="305" t="str">
        <f ca="true">+IF(OFFSET('Sanitation Data'!$E$28,0,10*ROW('Sanitation Data'!E72))="","",OFFSET('Sanitation Data'!$E$28,0,10*ROW('Sanitation Data'!E72)))</f>
        <v/>
      </c>
      <c r="CQ78" s="305" t="str">
        <f ca="true">+IF(OFFSET('Sanitation Data'!$E$29,0,10*ROW('Sanitation Data'!E72))="","",OFFSET('Sanitation Data'!$E$29,0,10*ROW('Sanitation Data'!E72)))</f>
        <v/>
      </c>
      <c r="CR78" s="305" t="str">
        <f ca="true">+IF(OFFSET('Sanitation Data'!$E$30,0,10*ROW('Sanitation Data'!E72))="","",OFFSET('Sanitation Data'!$E$30,0,10*ROW('Sanitation Data'!E72)))</f>
        <v/>
      </c>
      <c r="CS78" s="305" t="str">
        <f ca="true">+IF(OFFSET('Sanitation Data'!$E$31,0,10*ROW('Sanitation Data'!E72))="","",OFFSET('Sanitation Data'!$E$31,0,10*ROW('Sanitation Data'!E72)))</f>
        <v/>
      </c>
      <c r="CT78" s="305" t="str">
        <f ca="true">+IF(OFFSET('Sanitation Data'!$E$32,0,10*ROW('Sanitation Data'!E72))="","",OFFSET('Sanitation Data'!$E$32,0,10*ROW('Sanitation Data'!E72)))</f>
        <v/>
      </c>
      <c r="CU78" s="305" t="str">
        <f ca="true">+IF(OFFSET('Sanitation Data'!$F$28,0,10*ROW('Sanitation Data'!F72))="","",OFFSET('Sanitation Data'!$F$28,0,10*ROW('Sanitation Data'!F72)))</f>
        <v/>
      </c>
      <c r="CV78" s="305" t="str">
        <f ca="true">+IF(OFFSET('Sanitation Data'!$F$29,0,10*ROW('Sanitation Data'!F72))="","",OFFSET('Sanitation Data'!$F$29,0,10*ROW('Sanitation Data'!F72)))</f>
        <v/>
      </c>
      <c r="CW78" s="305" t="str">
        <f ca="true">+IF(OFFSET('Sanitation Data'!$F$30,0,10*ROW('Sanitation Data'!F72))="","",OFFSET('Sanitation Data'!$F$30,0,10*ROW('Sanitation Data'!F72)))</f>
        <v/>
      </c>
      <c r="CX78" s="305" t="str">
        <f ca="true">+IF(OFFSET('Sanitation Data'!$F$31,0,10*ROW('Sanitation Data'!F72))="","",OFFSET('Sanitation Data'!$F$31,0,10*ROW('Sanitation Data'!F72)))</f>
        <v/>
      </c>
      <c r="CY78" s="305" t="str">
        <f ca="true">+IF(OFFSET('Sanitation Data'!$F$32,0,10*ROW('Sanitation Data'!F72))="","",OFFSET('Sanitation Data'!$F$32,0,10*ROW('Sanitation Data'!F72)))</f>
        <v/>
      </c>
      <c r="CZ78" s="305" t="str">
        <f ca="true">+IF(OFFSET('Sanitation Data'!$G$28,0,10*ROW('Sanitation Data'!G72))="","",OFFSET('Sanitation Data'!$G$28,0,10*ROW('Sanitation Data'!G72)))</f>
        <v/>
      </c>
      <c r="DA78" s="305" t="str">
        <f ca="true">+IF(OFFSET('Sanitation Data'!$G$29,0,10*ROW('Sanitation Data'!G72))="","",OFFSET('Sanitation Data'!$G$29,0,10*ROW('Sanitation Data'!G72)))</f>
        <v/>
      </c>
      <c r="DB78" s="305" t="str">
        <f ca="true">+IF(OFFSET('Sanitation Data'!$G$30,0,10*ROW('Sanitation Data'!G72))="","",OFFSET('Sanitation Data'!$G$30,0,10*ROW('Sanitation Data'!G72)))</f>
        <v/>
      </c>
      <c r="DC78" s="305" t="str">
        <f ca="true">+IF(OFFSET('Sanitation Data'!$G$31,0,10*ROW('Sanitation Data'!G72))="","",OFFSET('Sanitation Data'!$G$31,0,10*ROW('Sanitation Data'!G72)))</f>
        <v/>
      </c>
      <c r="DD78" s="305" t="str">
        <f ca="true">+IF(OFFSET('Sanitation Data'!$G$32,0,10*ROW('Sanitation Data'!G72))="","",OFFSET('Sanitation Data'!$G$32,0,10*ROW('Sanitation Data'!G72)))</f>
        <v/>
      </c>
      <c r="DE78" s="305" t="str">
        <f ca="true">+IF(OFFSET('Sanitation Data'!$H$28,0,10*ROW('Sanitation Data'!H72))="","",OFFSET('Sanitation Data'!$H$28,0,10*ROW('Sanitation Data'!H72)))</f>
        <v/>
      </c>
      <c r="DF78" s="305" t="str">
        <f ca="true">+IF(OFFSET('Sanitation Data'!$H$29,0,10*ROW('Sanitation Data'!H72))="","",OFFSET('Sanitation Data'!$H$29,0,10*ROW('Sanitation Data'!H72)))</f>
        <v/>
      </c>
      <c r="DG78" s="305" t="str">
        <f ca="true">+IF(OFFSET('Sanitation Data'!$H$30,0,10*ROW('Sanitation Data'!H72))="","",OFFSET('Sanitation Data'!$H$30,0,10*ROW('Sanitation Data'!H72)))</f>
        <v/>
      </c>
      <c r="DH78" s="305" t="str">
        <f ca="true">+IF(OFFSET('Sanitation Data'!$H$31,0,10*ROW('Sanitation Data'!H72))="","",OFFSET('Sanitation Data'!$H$31,0,10*ROW('Sanitation Data'!H72)))</f>
        <v/>
      </c>
      <c r="DI78" s="305" t="str">
        <f ca="true">+IF(OFFSET('Sanitation Data'!$H$32,0,10*ROW('Sanitation Data'!H72))="","",OFFSET('Sanitation Data'!$H$32,0,10*ROW('Sanitation Data'!H72)))</f>
        <v/>
      </c>
      <c r="DJ78" s="305" t="str">
        <f ca="true">+IF(OFFSET('Sanitation Data'!$I$28,0,10*ROW('Sanitation Data'!I72))="","",OFFSET('Sanitation Data'!$I$28,0,10*ROW('Sanitation Data'!I72)))</f>
        <v/>
      </c>
      <c r="DK78" s="305" t="str">
        <f ca="true">+IF(OFFSET('Sanitation Data'!$I$29,0,10*ROW('Sanitation Data'!I72))="","",OFFSET('Sanitation Data'!$I$29,0,10*ROW('Sanitation Data'!I72)))</f>
        <v/>
      </c>
      <c r="DL78" s="305" t="str">
        <f ca="true">+IF(OFFSET('Sanitation Data'!$I$30,0,10*ROW('Sanitation Data'!I72))="","",OFFSET('Sanitation Data'!$I$30,0,10*ROW('Sanitation Data'!I72)))</f>
        <v/>
      </c>
      <c r="DM78" s="305" t="str">
        <f ca="true">+IF(OFFSET('Sanitation Data'!$I$31,0,10*ROW('Sanitation Data'!I72))="","",OFFSET('Sanitation Data'!$I$31,0,10*ROW('Sanitation Data'!I72)))</f>
        <v/>
      </c>
      <c r="DN78" s="305" t="str">
        <f ca="true">+IF(OFFSET('Sanitation Data'!$I$32,0,10*ROW('Sanitation Data'!I72))="","",OFFSET('Sanitation Data'!$I$32,0,10*ROW('Sanitation Data'!I72)))</f>
        <v/>
      </c>
      <c r="DO78" s="305" t="str">
        <f ca="true">+IF(OFFSET('Hygiene Data'!$D$11,0,10*ROW('Hygiene Data'!D72))="","",OFFSET('Hygiene Data'!$D$11,0,10*ROW('Hygiene Data'!D72)))</f>
        <v/>
      </c>
      <c r="DP78" s="305" t="str">
        <f ca="true">+IF(OFFSET('Hygiene Data'!$D$12,0,10*ROW('Hygiene Data'!D72))="","",OFFSET('Hygiene Data'!$D$12,0,10*ROW('Hygiene Data'!D72)))</f>
        <v/>
      </c>
      <c r="DQ78" s="305" t="str">
        <f ca="true">+IF(OFFSET('Hygiene Data'!$D$13,0,10*ROW('Hygiene Data'!D72))="","",OFFSET('Hygiene Data'!$D$13,0,10*ROW('Hygiene Data'!D72)))</f>
        <v/>
      </c>
      <c r="DR78" s="305" t="str">
        <f ca="true">+IF(OFFSET('Hygiene Data'!$E$11,0,10*ROW('Hygiene Data'!E72))="","",OFFSET('Hygiene Data'!$E$11,0,10*ROW('Hygiene Data'!E72)))</f>
        <v/>
      </c>
      <c r="DS78" s="305" t="str">
        <f ca="true">+IF(OFFSET('Hygiene Data'!$E$12,0,10*ROW('Hygiene Data'!E72))="","",OFFSET('Hygiene Data'!$E$12,0,10*ROW('Hygiene Data'!E72)))</f>
        <v/>
      </c>
      <c r="DT78" s="305" t="str">
        <f ca="true">+IF(OFFSET('Hygiene Data'!$E$13,0,10*ROW('Hygiene Data'!E72))="","",OFFSET('Hygiene Data'!$E$13,0,10*ROW('Hygiene Data'!E72)))</f>
        <v/>
      </c>
      <c r="DU78" s="305" t="str">
        <f ca="true">+IF(OFFSET('Hygiene Data'!$F$11,0,10*ROW('Hygiene Data'!F72))="","",OFFSET('Hygiene Data'!$F$11,0,10*ROW('Hygiene Data'!F72)))</f>
        <v/>
      </c>
      <c r="DV78" s="305" t="str">
        <f ca="true">+IF(OFFSET('Hygiene Data'!$F$12,0,10*ROW('Hygiene Data'!F72))="","",OFFSET('Hygiene Data'!$F$12,0,10*ROW('Hygiene Data'!F72)))</f>
        <v/>
      </c>
      <c r="DW78" s="305" t="str">
        <f ca="true">+IF(OFFSET('Hygiene Data'!$F$13,0,10*ROW('Hygiene Data'!F72))="","",OFFSET('Hygiene Data'!$F$13,0,10*ROW('Hygiene Data'!F72)))</f>
        <v/>
      </c>
      <c r="DX78" s="305" t="str">
        <f ca="true">+IF(OFFSET('Hygiene Data'!$G$11,0,10*ROW('Hygiene Data'!G72))="","",OFFSET('Hygiene Data'!$G$11,0,10*ROW('Hygiene Data'!G72)))</f>
        <v/>
      </c>
      <c r="DY78" s="305" t="str">
        <f ca="true">+IF(OFFSET('Hygiene Data'!$G$12,0,10*ROW('Hygiene Data'!G72))="","",OFFSET('Hygiene Data'!$G$12,0,10*ROW('Hygiene Data'!G72)))</f>
        <v/>
      </c>
      <c r="DZ78" s="305" t="str">
        <f ca="true">+IF(OFFSET('Hygiene Data'!$G$13,0,10*ROW('Hygiene Data'!G72))="","",OFFSET('Hygiene Data'!$G$13,0,10*ROW('Hygiene Data'!G72)))</f>
        <v/>
      </c>
      <c r="EA78" s="305" t="str">
        <f ca="true">+IF(OFFSET('Hygiene Data'!$H$11,0,10*ROW('Hygiene Data'!H72))="","",OFFSET('Hygiene Data'!$H$11,0,10*ROW('Hygiene Data'!H72)))</f>
        <v/>
      </c>
      <c r="EB78" s="305" t="str">
        <f ca="true">+IF(OFFSET('Hygiene Data'!$H$12,0,10*ROW('Hygiene Data'!H72))="","",OFFSET('Hygiene Data'!$H$12,0,10*ROW('Hygiene Data'!H72)))</f>
        <v/>
      </c>
      <c r="EC78" s="305" t="str">
        <f ca="true">+IF(OFFSET('Hygiene Data'!$H$13,0,10*ROW('Hygiene Data'!H72))="","",OFFSET('Hygiene Data'!$H$13,0,10*ROW('Hygiene Data'!H72)))</f>
        <v/>
      </c>
      <c r="ED78" s="305" t="str">
        <f ca="true">+IF(OFFSET('Hygiene Data'!$I$11,0,10*ROW('Hygiene Data'!I72))="","",OFFSET('Hygiene Data'!$I$11,0,10*ROW('Hygiene Data'!I72)))</f>
        <v/>
      </c>
      <c r="EE78" s="305" t="str">
        <f ca="true">+IF(OFFSET('Hygiene Data'!$I$12,0,10*ROW('Hygiene Data'!I72))="","",OFFSET('Hygiene Data'!$I$12,0,10*ROW('Hygiene Data'!I72)))</f>
        <v/>
      </c>
      <c r="EF78" s="305"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61" t="str">
        <f t="shared" ca="true" si="1"/>
        <v/>
      </c>
      <c r="D79" s="99"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9"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9"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9"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9"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9"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9"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9"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9"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9"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9"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9"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9"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9"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9"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9"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9"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9"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100"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100"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100"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100"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100"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100"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100"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100"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100"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100"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100"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100"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100"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100"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100"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100"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100"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100"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100"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100"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100"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100"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100"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100"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100"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100"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100"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100"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100"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100"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1"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1"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1"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1"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1"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1"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1"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1"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1"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1"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1"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1"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1"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1"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1"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1"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1"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1"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5"/>
      <c r="BS79" s="305" t="str">
        <f ca="true">+IF(OFFSET('Water Data'!$D$27,0,10*ROW('Water Data'!D73))="","",OFFSET('Water Data'!$D$27,0,10*ROW('Water Data'!D73)))</f>
        <v/>
      </c>
      <c r="BT79" s="305" t="str">
        <f ca="true">+IF(OFFSET('Water Data'!$D$28,0,10*ROW('Water Data'!D73))="","",OFFSET('Water Data'!$D$28,0,10*ROW('Water Data'!D73)))</f>
        <v/>
      </c>
      <c r="BU79" s="305" t="str">
        <f ca="true">+IF(OFFSET('Water Data'!$D$29,0,10*ROW('Water Data'!D73))="","",OFFSET('Water Data'!$D$29,0,10*ROW('Water Data'!D73)))</f>
        <v/>
      </c>
      <c r="BV79" s="305" t="str">
        <f ca="true">+IF(OFFSET('Water Data'!$E$27,0,10*ROW('Water Data'!E73))="","",OFFSET('Water Data'!$E$27,0,10*ROW('Water Data'!E73)))</f>
        <v/>
      </c>
      <c r="BW79" s="305" t="str">
        <f ca="true">+IF(OFFSET('Water Data'!$E$28,0,10*ROW('Water Data'!E73))="","",OFFSET('Water Data'!$E$28,0,10*ROW('Water Data'!E73)))</f>
        <v/>
      </c>
      <c r="BX79" s="305" t="str">
        <f ca="true">+IF(OFFSET('Water Data'!$E$29,0,10*ROW('Water Data'!E73))="","",OFFSET('Water Data'!$E$29,0,10*ROW('Water Data'!E73)))</f>
        <v/>
      </c>
      <c r="BY79" s="305" t="str">
        <f ca="true">+IF(OFFSET('Water Data'!$F$27,0,10*ROW('Water Data'!F73))="","",OFFSET('Water Data'!$F$27,0,10*ROW('Water Data'!F73)))</f>
        <v/>
      </c>
      <c r="BZ79" s="305" t="str">
        <f ca="true">+IF(OFFSET('Water Data'!$F$28,0,10*ROW('Water Data'!F73))="","",OFFSET('Water Data'!$F$28,0,10*ROW('Water Data'!F73)))</f>
        <v/>
      </c>
      <c r="CA79" s="305" t="str">
        <f ca="true">+IF(OFFSET('Water Data'!$F$29,0,10*ROW('Water Data'!F73))="","",OFFSET('Water Data'!$F$29,0,10*ROW('Water Data'!F73)))</f>
        <v/>
      </c>
      <c r="CB79" s="305" t="str">
        <f ca="true">+IF(OFFSET('Water Data'!$G$27,0,10*ROW('Water Data'!G73))="","",OFFSET('Water Data'!$G$27,0,10*ROW('Water Data'!G73)))</f>
        <v/>
      </c>
      <c r="CC79" s="305" t="str">
        <f ca="true">+IF(OFFSET('Water Data'!$G$28,0,10*ROW('Water Data'!G73))="","",OFFSET('Water Data'!$G$28,0,10*ROW('Water Data'!G73)))</f>
        <v/>
      </c>
      <c r="CD79" s="305" t="str">
        <f ca="true">+IF(OFFSET('Water Data'!$G$29,0,10*ROW('Water Data'!G73))="","",OFFSET('Water Data'!$G$29,0,10*ROW('Water Data'!G73)))</f>
        <v/>
      </c>
      <c r="CE79" s="305" t="str">
        <f ca="true">+IF(OFFSET('Water Data'!$H$27,0,10*ROW('Water Data'!H73))="","",OFFSET('Water Data'!$H$27,0,10*ROW('Water Data'!H73)))</f>
        <v/>
      </c>
      <c r="CF79" s="305" t="str">
        <f ca="true">+IF(OFFSET('Water Data'!$H$28,0,10*ROW('Water Data'!H73))="","",OFFSET('Water Data'!$H$28,0,10*ROW('Water Data'!H73)))</f>
        <v/>
      </c>
      <c r="CG79" s="305" t="str">
        <f ca="true">+IF(OFFSET('Water Data'!$H$29,0,10*ROW('Water Data'!H73))="","",OFFSET('Water Data'!$H$29,0,10*ROW('Water Data'!H73)))</f>
        <v/>
      </c>
      <c r="CH79" s="305" t="str">
        <f ca="true">+IF(OFFSET('Water Data'!$I$27,0,10*ROW('Water Data'!I73))="","",OFFSET('Water Data'!$I$27,0,10*ROW('Water Data'!I73)))</f>
        <v/>
      </c>
      <c r="CI79" s="305" t="str">
        <f ca="true">+IF(OFFSET('Water Data'!$I$28,0,10*ROW('Water Data'!I73))="","",OFFSET('Water Data'!$I$28,0,10*ROW('Water Data'!I73)))</f>
        <v/>
      </c>
      <c r="CJ79" s="305" t="str">
        <f ca="true">+IF(OFFSET('Water Data'!$I$29,0,10*ROW('Water Data'!I73))="","",OFFSET('Water Data'!$I$29,0,10*ROW('Water Data'!I73)))</f>
        <v/>
      </c>
      <c r="CK79" s="305" t="str">
        <f ca="true">+IF(OFFSET('Sanitation Data'!$D$28,0,10*ROW('Sanitation Data'!D73))="","",OFFSET('Sanitation Data'!$D$28,0,10*ROW('Sanitation Data'!D73)))</f>
        <v/>
      </c>
      <c r="CL79" s="305" t="str">
        <f ca="true">+IF(OFFSET('Sanitation Data'!$D$29,0,10*ROW('Sanitation Data'!D73))="","",OFFSET('Sanitation Data'!$D$29,0,10*ROW('Sanitation Data'!D73)))</f>
        <v/>
      </c>
      <c r="CM79" s="305" t="str">
        <f ca="true">+IF(OFFSET('Sanitation Data'!$D$30,0,10*ROW('Sanitation Data'!D73))="","",OFFSET('Sanitation Data'!$D$30,0,10*ROW('Sanitation Data'!D73)))</f>
        <v/>
      </c>
      <c r="CN79" s="305" t="str">
        <f ca="true">+IF(OFFSET('Sanitation Data'!$D$31,0,10*ROW('Sanitation Data'!D73))="","",OFFSET('Sanitation Data'!$D$31,0,10*ROW('Sanitation Data'!D73)))</f>
        <v/>
      </c>
      <c r="CO79" s="305" t="str">
        <f ca="true">+IF(OFFSET('Sanitation Data'!$D$32,0,10*ROW('Sanitation Data'!D73))="","",OFFSET('Sanitation Data'!$D$32,0,10*ROW('Sanitation Data'!D73)))</f>
        <v/>
      </c>
      <c r="CP79" s="305" t="str">
        <f ca="true">+IF(OFFSET('Sanitation Data'!$E$28,0,10*ROW('Sanitation Data'!E73))="","",OFFSET('Sanitation Data'!$E$28,0,10*ROW('Sanitation Data'!E73)))</f>
        <v/>
      </c>
      <c r="CQ79" s="305" t="str">
        <f ca="true">+IF(OFFSET('Sanitation Data'!$E$29,0,10*ROW('Sanitation Data'!E73))="","",OFFSET('Sanitation Data'!$E$29,0,10*ROW('Sanitation Data'!E73)))</f>
        <v/>
      </c>
      <c r="CR79" s="305" t="str">
        <f ca="true">+IF(OFFSET('Sanitation Data'!$E$30,0,10*ROW('Sanitation Data'!E73))="","",OFFSET('Sanitation Data'!$E$30,0,10*ROW('Sanitation Data'!E73)))</f>
        <v/>
      </c>
      <c r="CS79" s="305" t="str">
        <f ca="true">+IF(OFFSET('Sanitation Data'!$E$31,0,10*ROW('Sanitation Data'!E73))="","",OFFSET('Sanitation Data'!$E$31,0,10*ROW('Sanitation Data'!E73)))</f>
        <v/>
      </c>
      <c r="CT79" s="305" t="str">
        <f ca="true">+IF(OFFSET('Sanitation Data'!$E$32,0,10*ROW('Sanitation Data'!E73))="","",OFFSET('Sanitation Data'!$E$32,0,10*ROW('Sanitation Data'!E73)))</f>
        <v/>
      </c>
      <c r="CU79" s="305" t="str">
        <f ca="true">+IF(OFFSET('Sanitation Data'!$F$28,0,10*ROW('Sanitation Data'!F73))="","",OFFSET('Sanitation Data'!$F$28,0,10*ROW('Sanitation Data'!F73)))</f>
        <v/>
      </c>
      <c r="CV79" s="305" t="str">
        <f ca="true">+IF(OFFSET('Sanitation Data'!$F$29,0,10*ROW('Sanitation Data'!F73))="","",OFFSET('Sanitation Data'!$F$29,0,10*ROW('Sanitation Data'!F73)))</f>
        <v/>
      </c>
      <c r="CW79" s="305" t="str">
        <f ca="true">+IF(OFFSET('Sanitation Data'!$F$30,0,10*ROW('Sanitation Data'!F73))="","",OFFSET('Sanitation Data'!$F$30,0,10*ROW('Sanitation Data'!F73)))</f>
        <v/>
      </c>
      <c r="CX79" s="305" t="str">
        <f ca="true">+IF(OFFSET('Sanitation Data'!$F$31,0,10*ROW('Sanitation Data'!F73))="","",OFFSET('Sanitation Data'!$F$31,0,10*ROW('Sanitation Data'!F73)))</f>
        <v/>
      </c>
      <c r="CY79" s="305" t="str">
        <f ca="true">+IF(OFFSET('Sanitation Data'!$F$32,0,10*ROW('Sanitation Data'!F73))="","",OFFSET('Sanitation Data'!$F$32,0,10*ROW('Sanitation Data'!F73)))</f>
        <v/>
      </c>
      <c r="CZ79" s="305" t="str">
        <f ca="true">+IF(OFFSET('Sanitation Data'!$G$28,0,10*ROW('Sanitation Data'!G73))="","",OFFSET('Sanitation Data'!$G$28,0,10*ROW('Sanitation Data'!G73)))</f>
        <v/>
      </c>
      <c r="DA79" s="305" t="str">
        <f ca="true">+IF(OFFSET('Sanitation Data'!$G$29,0,10*ROW('Sanitation Data'!G73))="","",OFFSET('Sanitation Data'!$G$29,0,10*ROW('Sanitation Data'!G73)))</f>
        <v/>
      </c>
      <c r="DB79" s="305" t="str">
        <f ca="true">+IF(OFFSET('Sanitation Data'!$G$30,0,10*ROW('Sanitation Data'!G73))="","",OFFSET('Sanitation Data'!$G$30,0,10*ROW('Sanitation Data'!G73)))</f>
        <v/>
      </c>
      <c r="DC79" s="305" t="str">
        <f ca="true">+IF(OFFSET('Sanitation Data'!$G$31,0,10*ROW('Sanitation Data'!G73))="","",OFFSET('Sanitation Data'!$G$31,0,10*ROW('Sanitation Data'!G73)))</f>
        <v/>
      </c>
      <c r="DD79" s="305" t="str">
        <f ca="true">+IF(OFFSET('Sanitation Data'!$G$32,0,10*ROW('Sanitation Data'!G73))="","",OFFSET('Sanitation Data'!$G$32,0,10*ROW('Sanitation Data'!G73)))</f>
        <v/>
      </c>
      <c r="DE79" s="305" t="str">
        <f ca="true">+IF(OFFSET('Sanitation Data'!$H$28,0,10*ROW('Sanitation Data'!H73))="","",OFFSET('Sanitation Data'!$H$28,0,10*ROW('Sanitation Data'!H73)))</f>
        <v/>
      </c>
      <c r="DF79" s="305" t="str">
        <f ca="true">+IF(OFFSET('Sanitation Data'!$H$29,0,10*ROW('Sanitation Data'!H73))="","",OFFSET('Sanitation Data'!$H$29,0,10*ROW('Sanitation Data'!H73)))</f>
        <v/>
      </c>
      <c r="DG79" s="305" t="str">
        <f ca="true">+IF(OFFSET('Sanitation Data'!$H$30,0,10*ROW('Sanitation Data'!H73))="","",OFFSET('Sanitation Data'!$H$30,0,10*ROW('Sanitation Data'!H73)))</f>
        <v/>
      </c>
      <c r="DH79" s="305" t="str">
        <f ca="true">+IF(OFFSET('Sanitation Data'!$H$31,0,10*ROW('Sanitation Data'!H73))="","",OFFSET('Sanitation Data'!$H$31,0,10*ROW('Sanitation Data'!H73)))</f>
        <v/>
      </c>
      <c r="DI79" s="305" t="str">
        <f ca="true">+IF(OFFSET('Sanitation Data'!$H$32,0,10*ROW('Sanitation Data'!H73))="","",OFFSET('Sanitation Data'!$H$32,0,10*ROW('Sanitation Data'!H73)))</f>
        <v/>
      </c>
      <c r="DJ79" s="305" t="str">
        <f ca="true">+IF(OFFSET('Sanitation Data'!$I$28,0,10*ROW('Sanitation Data'!I73))="","",OFFSET('Sanitation Data'!$I$28,0,10*ROW('Sanitation Data'!I73)))</f>
        <v/>
      </c>
      <c r="DK79" s="305" t="str">
        <f ca="true">+IF(OFFSET('Sanitation Data'!$I$29,0,10*ROW('Sanitation Data'!I73))="","",OFFSET('Sanitation Data'!$I$29,0,10*ROW('Sanitation Data'!I73)))</f>
        <v/>
      </c>
      <c r="DL79" s="305" t="str">
        <f ca="true">+IF(OFFSET('Sanitation Data'!$I$30,0,10*ROW('Sanitation Data'!I73))="","",OFFSET('Sanitation Data'!$I$30,0,10*ROW('Sanitation Data'!I73)))</f>
        <v/>
      </c>
      <c r="DM79" s="305" t="str">
        <f ca="true">+IF(OFFSET('Sanitation Data'!$I$31,0,10*ROW('Sanitation Data'!I73))="","",OFFSET('Sanitation Data'!$I$31,0,10*ROW('Sanitation Data'!I73)))</f>
        <v/>
      </c>
      <c r="DN79" s="305" t="str">
        <f ca="true">+IF(OFFSET('Sanitation Data'!$I$32,0,10*ROW('Sanitation Data'!I73))="","",OFFSET('Sanitation Data'!$I$32,0,10*ROW('Sanitation Data'!I73)))</f>
        <v/>
      </c>
      <c r="DO79" s="305" t="str">
        <f ca="true">+IF(OFFSET('Hygiene Data'!$D$11,0,10*ROW('Hygiene Data'!D73))="","",OFFSET('Hygiene Data'!$D$11,0,10*ROW('Hygiene Data'!D73)))</f>
        <v/>
      </c>
      <c r="DP79" s="305" t="str">
        <f ca="true">+IF(OFFSET('Hygiene Data'!$D$12,0,10*ROW('Hygiene Data'!D73))="","",OFFSET('Hygiene Data'!$D$12,0,10*ROW('Hygiene Data'!D73)))</f>
        <v/>
      </c>
      <c r="DQ79" s="305" t="str">
        <f ca="true">+IF(OFFSET('Hygiene Data'!$D$13,0,10*ROW('Hygiene Data'!D73))="","",OFFSET('Hygiene Data'!$D$13,0,10*ROW('Hygiene Data'!D73)))</f>
        <v/>
      </c>
      <c r="DR79" s="305" t="str">
        <f ca="true">+IF(OFFSET('Hygiene Data'!$E$11,0,10*ROW('Hygiene Data'!E73))="","",OFFSET('Hygiene Data'!$E$11,0,10*ROW('Hygiene Data'!E73)))</f>
        <v/>
      </c>
      <c r="DS79" s="305" t="str">
        <f ca="true">+IF(OFFSET('Hygiene Data'!$E$12,0,10*ROW('Hygiene Data'!E73))="","",OFFSET('Hygiene Data'!$E$12,0,10*ROW('Hygiene Data'!E73)))</f>
        <v/>
      </c>
      <c r="DT79" s="305" t="str">
        <f ca="true">+IF(OFFSET('Hygiene Data'!$E$13,0,10*ROW('Hygiene Data'!E73))="","",OFFSET('Hygiene Data'!$E$13,0,10*ROW('Hygiene Data'!E73)))</f>
        <v/>
      </c>
      <c r="DU79" s="305" t="str">
        <f ca="true">+IF(OFFSET('Hygiene Data'!$F$11,0,10*ROW('Hygiene Data'!F73))="","",OFFSET('Hygiene Data'!$F$11,0,10*ROW('Hygiene Data'!F73)))</f>
        <v/>
      </c>
      <c r="DV79" s="305" t="str">
        <f ca="true">+IF(OFFSET('Hygiene Data'!$F$12,0,10*ROW('Hygiene Data'!F73))="","",OFFSET('Hygiene Data'!$F$12,0,10*ROW('Hygiene Data'!F73)))</f>
        <v/>
      </c>
      <c r="DW79" s="305" t="str">
        <f ca="true">+IF(OFFSET('Hygiene Data'!$F$13,0,10*ROW('Hygiene Data'!F73))="","",OFFSET('Hygiene Data'!$F$13,0,10*ROW('Hygiene Data'!F73)))</f>
        <v/>
      </c>
      <c r="DX79" s="305" t="str">
        <f ca="true">+IF(OFFSET('Hygiene Data'!$G$11,0,10*ROW('Hygiene Data'!G73))="","",OFFSET('Hygiene Data'!$G$11,0,10*ROW('Hygiene Data'!G73)))</f>
        <v/>
      </c>
      <c r="DY79" s="305" t="str">
        <f ca="true">+IF(OFFSET('Hygiene Data'!$G$12,0,10*ROW('Hygiene Data'!G73))="","",OFFSET('Hygiene Data'!$G$12,0,10*ROW('Hygiene Data'!G73)))</f>
        <v/>
      </c>
      <c r="DZ79" s="305" t="str">
        <f ca="true">+IF(OFFSET('Hygiene Data'!$G$13,0,10*ROW('Hygiene Data'!G73))="","",OFFSET('Hygiene Data'!$G$13,0,10*ROW('Hygiene Data'!G73)))</f>
        <v/>
      </c>
      <c r="EA79" s="305" t="str">
        <f ca="true">+IF(OFFSET('Hygiene Data'!$H$11,0,10*ROW('Hygiene Data'!H73))="","",OFFSET('Hygiene Data'!$H$11,0,10*ROW('Hygiene Data'!H73)))</f>
        <v/>
      </c>
      <c r="EB79" s="305" t="str">
        <f ca="true">+IF(OFFSET('Hygiene Data'!$H$12,0,10*ROW('Hygiene Data'!H73))="","",OFFSET('Hygiene Data'!$H$12,0,10*ROW('Hygiene Data'!H73)))</f>
        <v/>
      </c>
      <c r="EC79" s="305" t="str">
        <f ca="true">+IF(OFFSET('Hygiene Data'!$H$13,0,10*ROW('Hygiene Data'!H73))="","",OFFSET('Hygiene Data'!$H$13,0,10*ROW('Hygiene Data'!H73)))</f>
        <v/>
      </c>
      <c r="ED79" s="305" t="str">
        <f ca="true">+IF(OFFSET('Hygiene Data'!$I$11,0,10*ROW('Hygiene Data'!I73))="","",OFFSET('Hygiene Data'!$I$11,0,10*ROW('Hygiene Data'!I73)))</f>
        <v/>
      </c>
      <c r="EE79" s="305" t="str">
        <f ca="true">+IF(OFFSET('Hygiene Data'!$I$12,0,10*ROW('Hygiene Data'!I73))="","",OFFSET('Hygiene Data'!$I$12,0,10*ROW('Hygiene Data'!I73)))</f>
        <v/>
      </c>
      <c r="EF79" s="305"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61" t="str">
        <f t="shared" ca="true" si="1"/>
        <v/>
      </c>
      <c r="D80" s="99"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9"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9"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9"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9"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9"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9"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9"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9"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9"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9"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9"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9"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9"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9"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9"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9"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9"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100"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100"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100"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100"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100"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100"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100"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100"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100"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100"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100"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100"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100"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100"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100"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100"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100"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100"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100"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100"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100"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100"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100"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100"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100"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100"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100"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100"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100"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100"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1"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1"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1"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1"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1"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1"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1"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1"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1"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1"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1"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1"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1"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1"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1"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1"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1"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1"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5"/>
      <c r="BS80" s="305" t="str">
        <f ca="true">+IF(OFFSET('Water Data'!$D$27,0,10*ROW('Water Data'!D74))="","",OFFSET('Water Data'!$D$27,0,10*ROW('Water Data'!D74)))</f>
        <v/>
      </c>
      <c r="BT80" s="305" t="str">
        <f ca="true">+IF(OFFSET('Water Data'!$D$28,0,10*ROW('Water Data'!D74))="","",OFFSET('Water Data'!$D$28,0,10*ROW('Water Data'!D74)))</f>
        <v/>
      </c>
      <c r="BU80" s="305" t="str">
        <f ca="true">+IF(OFFSET('Water Data'!$D$29,0,10*ROW('Water Data'!D74))="","",OFFSET('Water Data'!$D$29,0,10*ROW('Water Data'!D74)))</f>
        <v/>
      </c>
      <c r="BV80" s="305" t="str">
        <f ca="true">+IF(OFFSET('Water Data'!$E$27,0,10*ROW('Water Data'!E74))="","",OFFSET('Water Data'!$E$27,0,10*ROW('Water Data'!E74)))</f>
        <v/>
      </c>
      <c r="BW80" s="305" t="str">
        <f ca="true">+IF(OFFSET('Water Data'!$E$28,0,10*ROW('Water Data'!E74))="","",OFFSET('Water Data'!$E$28,0,10*ROW('Water Data'!E74)))</f>
        <v/>
      </c>
      <c r="BX80" s="305" t="str">
        <f ca="true">+IF(OFFSET('Water Data'!$E$29,0,10*ROW('Water Data'!E74))="","",OFFSET('Water Data'!$E$29,0,10*ROW('Water Data'!E74)))</f>
        <v/>
      </c>
      <c r="BY80" s="305" t="str">
        <f ca="true">+IF(OFFSET('Water Data'!$F$27,0,10*ROW('Water Data'!F74))="","",OFFSET('Water Data'!$F$27,0,10*ROW('Water Data'!F74)))</f>
        <v/>
      </c>
      <c r="BZ80" s="305" t="str">
        <f ca="true">+IF(OFFSET('Water Data'!$F$28,0,10*ROW('Water Data'!F74))="","",OFFSET('Water Data'!$F$28,0,10*ROW('Water Data'!F74)))</f>
        <v/>
      </c>
      <c r="CA80" s="305" t="str">
        <f ca="true">+IF(OFFSET('Water Data'!$F$29,0,10*ROW('Water Data'!F74))="","",OFFSET('Water Data'!$F$29,0,10*ROW('Water Data'!F74)))</f>
        <v/>
      </c>
      <c r="CB80" s="305" t="str">
        <f ca="true">+IF(OFFSET('Water Data'!$G$27,0,10*ROW('Water Data'!G74))="","",OFFSET('Water Data'!$G$27,0,10*ROW('Water Data'!G74)))</f>
        <v/>
      </c>
      <c r="CC80" s="305" t="str">
        <f ca="true">+IF(OFFSET('Water Data'!$G$28,0,10*ROW('Water Data'!G74))="","",OFFSET('Water Data'!$G$28,0,10*ROW('Water Data'!G74)))</f>
        <v/>
      </c>
      <c r="CD80" s="305" t="str">
        <f ca="true">+IF(OFFSET('Water Data'!$G$29,0,10*ROW('Water Data'!G74))="","",OFFSET('Water Data'!$G$29,0,10*ROW('Water Data'!G74)))</f>
        <v/>
      </c>
      <c r="CE80" s="305" t="str">
        <f ca="true">+IF(OFFSET('Water Data'!$H$27,0,10*ROW('Water Data'!H74))="","",OFFSET('Water Data'!$H$27,0,10*ROW('Water Data'!H74)))</f>
        <v/>
      </c>
      <c r="CF80" s="305" t="str">
        <f ca="true">+IF(OFFSET('Water Data'!$H$28,0,10*ROW('Water Data'!H74))="","",OFFSET('Water Data'!$H$28,0,10*ROW('Water Data'!H74)))</f>
        <v/>
      </c>
      <c r="CG80" s="305" t="str">
        <f ca="true">+IF(OFFSET('Water Data'!$H$29,0,10*ROW('Water Data'!H74))="","",OFFSET('Water Data'!$H$29,0,10*ROW('Water Data'!H74)))</f>
        <v/>
      </c>
      <c r="CH80" s="305" t="str">
        <f ca="true">+IF(OFFSET('Water Data'!$I$27,0,10*ROW('Water Data'!I74))="","",OFFSET('Water Data'!$I$27,0,10*ROW('Water Data'!I74)))</f>
        <v/>
      </c>
      <c r="CI80" s="305" t="str">
        <f ca="true">+IF(OFFSET('Water Data'!$I$28,0,10*ROW('Water Data'!I74))="","",OFFSET('Water Data'!$I$28,0,10*ROW('Water Data'!I74)))</f>
        <v/>
      </c>
      <c r="CJ80" s="305" t="str">
        <f ca="true">+IF(OFFSET('Water Data'!$I$29,0,10*ROW('Water Data'!I74))="","",OFFSET('Water Data'!$I$29,0,10*ROW('Water Data'!I74)))</f>
        <v/>
      </c>
      <c r="CK80" s="305" t="str">
        <f ca="true">+IF(OFFSET('Sanitation Data'!$D$28,0,10*ROW('Sanitation Data'!D74))="","",OFFSET('Sanitation Data'!$D$28,0,10*ROW('Sanitation Data'!D74)))</f>
        <v/>
      </c>
      <c r="CL80" s="305" t="str">
        <f ca="true">+IF(OFFSET('Sanitation Data'!$D$29,0,10*ROW('Sanitation Data'!D74))="","",OFFSET('Sanitation Data'!$D$29,0,10*ROW('Sanitation Data'!D74)))</f>
        <v/>
      </c>
      <c r="CM80" s="305" t="str">
        <f ca="true">+IF(OFFSET('Sanitation Data'!$D$30,0,10*ROW('Sanitation Data'!D74))="","",OFFSET('Sanitation Data'!$D$30,0,10*ROW('Sanitation Data'!D74)))</f>
        <v/>
      </c>
      <c r="CN80" s="305" t="str">
        <f ca="true">+IF(OFFSET('Sanitation Data'!$D$31,0,10*ROW('Sanitation Data'!D74))="","",OFFSET('Sanitation Data'!$D$31,0,10*ROW('Sanitation Data'!D74)))</f>
        <v/>
      </c>
      <c r="CO80" s="305" t="str">
        <f ca="true">+IF(OFFSET('Sanitation Data'!$D$32,0,10*ROW('Sanitation Data'!D74))="","",OFFSET('Sanitation Data'!$D$32,0,10*ROW('Sanitation Data'!D74)))</f>
        <v/>
      </c>
      <c r="CP80" s="305" t="str">
        <f ca="true">+IF(OFFSET('Sanitation Data'!$E$28,0,10*ROW('Sanitation Data'!E74))="","",OFFSET('Sanitation Data'!$E$28,0,10*ROW('Sanitation Data'!E74)))</f>
        <v/>
      </c>
      <c r="CQ80" s="305" t="str">
        <f ca="true">+IF(OFFSET('Sanitation Data'!$E$29,0,10*ROW('Sanitation Data'!E74))="","",OFFSET('Sanitation Data'!$E$29,0,10*ROW('Sanitation Data'!E74)))</f>
        <v/>
      </c>
      <c r="CR80" s="305" t="str">
        <f ca="true">+IF(OFFSET('Sanitation Data'!$E$30,0,10*ROW('Sanitation Data'!E74))="","",OFFSET('Sanitation Data'!$E$30,0,10*ROW('Sanitation Data'!E74)))</f>
        <v/>
      </c>
      <c r="CS80" s="305" t="str">
        <f ca="true">+IF(OFFSET('Sanitation Data'!$E$31,0,10*ROW('Sanitation Data'!E74))="","",OFFSET('Sanitation Data'!$E$31,0,10*ROW('Sanitation Data'!E74)))</f>
        <v/>
      </c>
      <c r="CT80" s="305" t="str">
        <f ca="true">+IF(OFFSET('Sanitation Data'!$E$32,0,10*ROW('Sanitation Data'!E74))="","",OFFSET('Sanitation Data'!$E$32,0,10*ROW('Sanitation Data'!E74)))</f>
        <v/>
      </c>
      <c r="CU80" s="305" t="str">
        <f ca="true">+IF(OFFSET('Sanitation Data'!$F$28,0,10*ROW('Sanitation Data'!F74))="","",OFFSET('Sanitation Data'!$F$28,0,10*ROW('Sanitation Data'!F74)))</f>
        <v/>
      </c>
      <c r="CV80" s="305" t="str">
        <f ca="true">+IF(OFFSET('Sanitation Data'!$F$29,0,10*ROW('Sanitation Data'!F74))="","",OFFSET('Sanitation Data'!$F$29,0,10*ROW('Sanitation Data'!F74)))</f>
        <v/>
      </c>
      <c r="CW80" s="305" t="str">
        <f ca="true">+IF(OFFSET('Sanitation Data'!$F$30,0,10*ROW('Sanitation Data'!F74))="","",OFFSET('Sanitation Data'!$F$30,0,10*ROW('Sanitation Data'!F74)))</f>
        <v/>
      </c>
      <c r="CX80" s="305" t="str">
        <f ca="true">+IF(OFFSET('Sanitation Data'!$F$31,0,10*ROW('Sanitation Data'!F74))="","",OFFSET('Sanitation Data'!$F$31,0,10*ROW('Sanitation Data'!F74)))</f>
        <v/>
      </c>
      <c r="CY80" s="305" t="str">
        <f ca="true">+IF(OFFSET('Sanitation Data'!$F$32,0,10*ROW('Sanitation Data'!F74))="","",OFFSET('Sanitation Data'!$F$32,0,10*ROW('Sanitation Data'!F74)))</f>
        <v/>
      </c>
      <c r="CZ80" s="305" t="str">
        <f ca="true">+IF(OFFSET('Sanitation Data'!$G$28,0,10*ROW('Sanitation Data'!G74))="","",OFFSET('Sanitation Data'!$G$28,0,10*ROW('Sanitation Data'!G74)))</f>
        <v/>
      </c>
      <c r="DA80" s="305" t="str">
        <f ca="true">+IF(OFFSET('Sanitation Data'!$G$29,0,10*ROW('Sanitation Data'!G74))="","",OFFSET('Sanitation Data'!$G$29,0,10*ROW('Sanitation Data'!G74)))</f>
        <v/>
      </c>
      <c r="DB80" s="305" t="str">
        <f ca="true">+IF(OFFSET('Sanitation Data'!$G$30,0,10*ROW('Sanitation Data'!G74))="","",OFFSET('Sanitation Data'!$G$30,0,10*ROW('Sanitation Data'!G74)))</f>
        <v/>
      </c>
      <c r="DC80" s="305" t="str">
        <f ca="true">+IF(OFFSET('Sanitation Data'!$G$31,0,10*ROW('Sanitation Data'!G74))="","",OFFSET('Sanitation Data'!$G$31,0,10*ROW('Sanitation Data'!G74)))</f>
        <v/>
      </c>
      <c r="DD80" s="305" t="str">
        <f ca="true">+IF(OFFSET('Sanitation Data'!$G$32,0,10*ROW('Sanitation Data'!G74))="","",OFFSET('Sanitation Data'!$G$32,0,10*ROW('Sanitation Data'!G74)))</f>
        <v/>
      </c>
      <c r="DE80" s="305" t="str">
        <f ca="true">+IF(OFFSET('Sanitation Data'!$H$28,0,10*ROW('Sanitation Data'!H74))="","",OFFSET('Sanitation Data'!$H$28,0,10*ROW('Sanitation Data'!H74)))</f>
        <v/>
      </c>
      <c r="DF80" s="305" t="str">
        <f ca="true">+IF(OFFSET('Sanitation Data'!$H$29,0,10*ROW('Sanitation Data'!H74))="","",OFFSET('Sanitation Data'!$H$29,0,10*ROW('Sanitation Data'!H74)))</f>
        <v/>
      </c>
      <c r="DG80" s="305" t="str">
        <f ca="true">+IF(OFFSET('Sanitation Data'!$H$30,0,10*ROW('Sanitation Data'!H74))="","",OFFSET('Sanitation Data'!$H$30,0,10*ROW('Sanitation Data'!H74)))</f>
        <v/>
      </c>
      <c r="DH80" s="305" t="str">
        <f ca="true">+IF(OFFSET('Sanitation Data'!$H$31,0,10*ROW('Sanitation Data'!H74))="","",OFFSET('Sanitation Data'!$H$31,0,10*ROW('Sanitation Data'!H74)))</f>
        <v/>
      </c>
      <c r="DI80" s="305" t="str">
        <f ca="true">+IF(OFFSET('Sanitation Data'!$H$32,0,10*ROW('Sanitation Data'!H74))="","",OFFSET('Sanitation Data'!$H$32,0,10*ROW('Sanitation Data'!H74)))</f>
        <v/>
      </c>
      <c r="DJ80" s="305" t="str">
        <f ca="true">+IF(OFFSET('Sanitation Data'!$I$28,0,10*ROW('Sanitation Data'!I74))="","",OFFSET('Sanitation Data'!$I$28,0,10*ROW('Sanitation Data'!I74)))</f>
        <v/>
      </c>
      <c r="DK80" s="305" t="str">
        <f ca="true">+IF(OFFSET('Sanitation Data'!$I$29,0,10*ROW('Sanitation Data'!I74))="","",OFFSET('Sanitation Data'!$I$29,0,10*ROW('Sanitation Data'!I74)))</f>
        <v/>
      </c>
      <c r="DL80" s="305" t="str">
        <f ca="true">+IF(OFFSET('Sanitation Data'!$I$30,0,10*ROW('Sanitation Data'!I74))="","",OFFSET('Sanitation Data'!$I$30,0,10*ROW('Sanitation Data'!I74)))</f>
        <v/>
      </c>
      <c r="DM80" s="305" t="str">
        <f ca="true">+IF(OFFSET('Sanitation Data'!$I$31,0,10*ROW('Sanitation Data'!I74))="","",OFFSET('Sanitation Data'!$I$31,0,10*ROW('Sanitation Data'!I74)))</f>
        <v/>
      </c>
      <c r="DN80" s="305" t="str">
        <f ca="true">+IF(OFFSET('Sanitation Data'!$I$32,0,10*ROW('Sanitation Data'!I74))="","",OFFSET('Sanitation Data'!$I$32,0,10*ROW('Sanitation Data'!I74)))</f>
        <v/>
      </c>
      <c r="DO80" s="305" t="str">
        <f ca="true">+IF(OFFSET('Hygiene Data'!$D$11,0,10*ROW('Hygiene Data'!D74))="","",OFFSET('Hygiene Data'!$D$11,0,10*ROW('Hygiene Data'!D74)))</f>
        <v/>
      </c>
      <c r="DP80" s="305" t="str">
        <f ca="true">+IF(OFFSET('Hygiene Data'!$D$12,0,10*ROW('Hygiene Data'!D74))="","",OFFSET('Hygiene Data'!$D$12,0,10*ROW('Hygiene Data'!D74)))</f>
        <v/>
      </c>
      <c r="DQ80" s="305" t="str">
        <f ca="true">+IF(OFFSET('Hygiene Data'!$D$13,0,10*ROW('Hygiene Data'!D74))="","",OFFSET('Hygiene Data'!$D$13,0,10*ROW('Hygiene Data'!D74)))</f>
        <v/>
      </c>
      <c r="DR80" s="305" t="str">
        <f ca="true">+IF(OFFSET('Hygiene Data'!$E$11,0,10*ROW('Hygiene Data'!E74))="","",OFFSET('Hygiene Data'!$E$11,0,10*ROW('Hygiene Data'!E74)))</f>
        <v/>
      </c>
      <c r="DS80" s="305" t="str">
        <f ca="true">+IF(OFFSET('Hygiene Data'!$E$12,0,10*ROW('Hygiene Data'!E74))="","",OFFSET('Hygiene Data'!$E$12,0,10*ROW('Hygiene Data'!E74)))</f>
        <v/>
      </c>
      <c r="DT80" s="305" t="str">
        <f ca="true">+IF(OFFSET('Hygiene Data'!$E$13,0,10*ROW('Hygiene Data'!E74))="","",OFFSET('Hygiene Data'!$E$13,0,10*ROW('Hygiene Data'!E74)))</f>
        <v/>
      </c>
      <c r="DU80" s="305" t="str">
        <f ca="true">+IF(OFFSET('Hygiene Data'!$F$11,0,10*ROW('Hygiene Data'!F74))="","",OFFSET('Hygiene Data'!$F$11,0,10*ROW('Hygiene Data'!F74)))</f>
        <v/>
      </c>
      <c r="DV80" s="305" t="str">
        <f ca="true">+IF(OFFSET('Hygiene Data'!$F$12,0,10*ROW('Hygiene Data'!F74))="","",OFFSET('Hygiene Data'!$F$12,0,10*ROW('Hygiene Data'!F74)))</f>
        <v/>
      </c>
      <c r="DW80" s="305" t="str">
        <f ca="true">+IF(OFFSET('Hygiene Data'!$F$13,0,10*ROW('Hygiene Data'!F74))="","",OFFSET('Hygiene Data'!$F$13,0,10*ROW('Hygiene Data'!F74)))</f>
        <v/>
      </c>
      <c r="DX80" s="305" t="str">
        <f ca="true">+IF(OFFSET('Hygiene Data'!$G$11,0,10*ROW('Hygiene Data'!G74))="","",OFFSET('Hygiene Data'!$G$11,0,10*ROW('Hygiene Data'!G74)))</f>
        <v/>
      </c>
      <c r="DY80" s="305" t="str">
        <f ca="true">+IF(OFFSET('Hygiene Data'!$G$12,0,10*ROW('Hygiene Data'!G74))="","",OFFSET('Hygiene Data'!$G$12,0,10*ROW('Hygiene Data'!G74)))</f>
        <v/>
      </c>
      <c r="DZ80" s="305" t="str">
        <f ca="true">+IF(OFFSET('Hygiene Data'!$G$13,0,10*ROW('Hygiene Data'!G74))="","",OFFSET('Hygiene Data'!$G$13,0,10*ROW('Hygiene Data'!G74)))</f>
        <v/>
      </c>
      <c r="EA80" s="305" t="str">
        <f ca="true">+IF(OFFSET('Hygiene Data'!$H$11,0,10*ROW('Hygiene Data'!H74))="","",OFFSET('Hygiene Data'!$H$11,0,10*ROW('Hygiene Data'!H74)))</f>
        <v/>
      </c>
      <c r="EB80" s="305" t="str">
        <f ca="true">+IF(OFFSET('Hygiene Data'!$H$12,0,10*ROW('Hygiene Data'!H74))="","",OFFSET('Hygiene Data'!$H$12,0,10*ROW('Hygiene Data'!H74)))</f>
        <v/>
      </c>
      <c r="EC80" s="305" t="str">
        <f ca="true">+IF(OFFSET('Hygiene Data'!$H$13,0,10*ROW('Hygiene Data'!H74))="","",OFFSET('Hygiene Data'!$H$13,0,10*ROW('Hygiene Data'!H74)))</f>
        <v/>
      </c>
      <c r="ED80" s="305" t="str">
        <f ca="true">+IF(OFFSET('Hygiene Data'!$I$11,0,10*ROW('Hygiene Data'!I74))="","",OFFSET('Hygiene Data'!$I$11,0,10*ROW('Hygiene Data'!I74)))</f>
        <v/>
      </c>
      <c r="EE80" s="305" t="str">
        <f ca="true">+IF(OFFSET('Hygiene Data'!$I$12,0,10*ROW('Hygiene Data'!I74))="","",OFFSET('Hygiene Data'!$I$12,0,10*ROW('Hygiene Data'!I74)))</f>
        <v/>
      </c>
      <c r="EF80" s="305"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61" t="str">
        <f t="shared" ca="true" si="1"/>
        <v/>
      </c>
      <c r="D81" s="99"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9"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9"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9"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9"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9"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9"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9"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9"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9"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9"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9"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9"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9"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9"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9"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9"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9"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100"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100"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100"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100"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100"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100"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100"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100"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100"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100"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100"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100"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100"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100"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100"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100"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100"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100"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100"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100"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100"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100"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100"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100"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100"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100"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100"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100"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100"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100"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1"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1"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1"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1"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1"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1"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1"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1"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1"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1"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1"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1"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1"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1"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1"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1"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1"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1"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5"/>
      <c r="BS81" s="305" t="str">
        <f ca="true">+IF(OFFSET('Water Data'!$D$27,0,10*ROW('Water Data'!D75))="","",OFFSET('Water Data'!$D$27,0,10*ROW('Water Data'!D75)))</f>
        <v/>
      </c>
      <c r="BT81" s="305" t="str">
        <f ca="true">+IF(OFFSET('Water Data'!$D$28,0,10*ROW('Water Data'!D75))="","",OFFSET('Water Data'!$D$28,0,10*ROW('Water Data'!D75)))</f>
        <v/>
      </c>
      <c r="BU81" s="305" t="str">
        <f ca="true">+IF(OFFSET('Water Data'!$D$29,0,10*ROW('Water Data'!D75))="","",OFFSET('Water Data'!$D$29,0,10*ROW('Water Data'!D75)))</f>
        <v/>
      </c>
      <c r="BV81" s="305" t="str">
        <f ca="true">+IF(OFFSET('Water Data'!$E$27,0,10*ROW('Water Data'!E75))="","",OFFSET('Water Data'!$E$27,0,10*ROW('Water Data'!E75)))</f>
        <v/>
      </c>
      <c r="BW81" s="305" t="str">
        <f ca="true">+IF(OFFSET('Water Data'!$E$28,0,10*ROW('Water Data'!E75))="","",OFFSET('Water Data'!$E$28,0,10*ROW('Water Data'!E75)))</f>
        <v/>
      </c>
      <c r="BX81" s="305" t="str">
        <f ca="true">+IF(OFFSET('Water Data'!$E$29,0,10*ROW('Water Data'!E75))="","",OFFSET('Water Data'!$E$29,0,10*ROW('Water Data'!E75)))</f>
        <v/>
      </c>
      <c r="BY81" s="305" t="str">
        <f ca="true">+IF(OFFSET('Water Data'!$F$27,0,10*ROW('Water Data'!F75))="","",OFFSET('Water Data'!$F$27,0,10*ROW('Water Data'!F75)))</f>
        <v/>
      </c>
      <c r="BZ81" s="305" t="str">
        <f ca="true">+IF(OFFSET('Water Data'!$F$28,0,10*ROW('Water Data'!F75))="","",OFFSET('Water Data'!$F$28,0,10*ROW('Water Data'!F75)))</f>
        <v/>
      </c>
      <c r="CA81" s="305" t="str">
        <f ca="true">+IF(OFFSET('Water Data'!$F$29,0,10*ROW('Water Data'!F75))="","",OFFSET('Water Data'!$F$29,0,10*ROW('Water Data'!F75)))</f>
        <v/>
      </c>
      <c r="CB81" s="305" t="str">
        <f ca="true">+IF(OFFSET('Water Data'!$G$27,0,10*ROW('Water Data'!G75))="","",OFFSET('Water Data'!$G$27,0,10*ROW('Water Data'!G75)))</f>
        <v/>
      </c>
      <c r="CC81" s="305" t="str">
        <f ca="true">+IF(OFFSET('Water Data'!$G$28,0,10*ROW('Water Data'!G75))="","",OFFSET('Water Data'!$G$28,0,10*ROW('Water Data'!G75)))</f>
        <v/>
      </c>
      <c r="CD81" s="305" t="str">
        <f ca="true">+IF(OFFSET('Water Data'!$G$29,0,10*ROW('Water Data'!G75))="","",OFFSET('Water Data'!$G$29,0,10*ROW('Water Data'!G75)))</f>
        <v/>
      </c>
      <c r="CE81" s="305" t="str">
        <f ca="true">+IF(OFFSET('Water Data'!$H$27,0,10*ROW('Water Data'!H75))="","",OFFSET('Water Data'!$H$27,0,10*ROW('Water Data'!H75)))</f>
        <v/>
      </c>
      <c r="CF81" s="305" t="str">
        <f ca="true">+IF(OFFSET('Water Data'!$H$28,0,10*ROW('Water Data'!H75))="","",OFFSET('Water Data'!$H$28,0,10*ROW('Water Data'!H75)))</f>
        <v/>
      </c>
      <c r="CG81" s="305" t="str">
        <f ca="true">+IF(OFFSET('Water Data'!$H$29,0,10*ROW('Water Data'!H75))="","",OFFSET('Water Data'!$H$29,0,10*ROW('Water Data'!H75)))</f>
        <v/>
      </c>
      <c r="CH81" s="305" t="str">
        <f ca="true">+IF(OFFSET('Water Data'!$I$27,0,10*ROW('Water Data'!I75))="","",OFFSET('Water Data'!$I$27,0,10*ROW('Water Data'!I75)))</f>
        <v/>
      </c>
      <c r="CI81" s="305" t="str">
        <f ca="true">+IF(OFFSET('Water Data'!$I$28,0,10*ROW('Water Data'!I75))="","",OFFSET('Water Data'!$I$28,0,10*ROW('Water Data'!I75)))</f>
        <v/>
      </c>
      <c r="CJ81" s="305" t="str">
        <f ca="true">+IF(OFFSET('Water Data'!$I$29,0,10*ROW('Water Data'!I75))="","",OFFSET('Water Data'!$I$29,0,10*ROW('Water Data'!I75)))</f>
        <v/>
      </c>
      <c r="CK81" s="305" t="str">
        <f ca="true">+IF(OFFSET('Sanitation Data'!$D$28,0,10*ROW('Sanitation Data'!D75))="","",OFFSET('Sanitation Data'!$D$28,0,10*ROW('Sanitation Data'!D75)))</f>
        <v/>
      </c>
      <c r="CL81" s="305" t="str">
        <f ca="true">+IF(OFFSET('Sanitation Data'!$D$29,0,10*ROW('Sanitation Data'!D75))="","",OFFSET('Sanitation Data'!$D$29,0,10*ROW('Sanitation Data'!D75)))</f>
        <v/>
      </c>
      <c r="CM81" s="305" t="str">
        <f ca="true">+IF(OFFSET('Sanitation Data'!$D$30,0,10*ROW('Sanitation Data'!D75))="","",OFFSET('Sanitation Data'!$D$30,0,10*ROW('Sanitation Data'!D75)))</f>
        <v/>
      </c>
      <c r="CN81" s="305" t="str">
        <f ca="true">+IF(OFFSET('Sanitation Data'!$D$31,0,10*ROW('Sanitation Data'!D75))="","",OFFSET('Sanitation Data'!$D$31,0,10*ROW('Sanitation Data'!D75)))</f>
        <v/>
      </c>
      <c r="CO81" s="305" t="str">
        <f ca="true">+IF(OFFSET('Sanitation Data'!$D$32,0,10*ROW('Sanitation Data'!D75))="","",OFFSET('Sanitation Data'!$D$32,0,10*ROW('Sanitation Data'!D75)))</f>
        <v/>
      </c>
      <c r="CP81" s="305" t="str">
        <f ca="true">+IF(OFFSET('Sanitation Data'!$E$28,0,10*ROW('Sanitation Data'!E75))="","",OFFSET('Sanitation Data'!$E$28,0,10*ROW('Sanitation Data'!E75)))</f>
        <v/>
      </c>
      <c r="CQ81" s="305" t="str">
        <f ca="true">+IF(OFFSET('Sanitation Data'!$E$29,0,10*ROW('Sanitation Data'!E75))="","",OFFSET('Sanitation Data'!$E$29,0,10*ROW('Sanitation Data'!E75)))</f>
        <v/>
      </c>
      <c r="CR81" s="305" t="str">
        <f ca="true">+IF(OFFSET('Sanitation Data'!$E$30,0,10*ROW('Sanitation Data'!E75))="","",OFFSET('Sanitation Data'!$E$30,0,10*ROW('Sanitation Data'!E75)))</f>
        <v/>
      </c>
      <c r="CS81" s="305" t="str">
        <f ca="true">+IF(OFFSET('Sanitation Data'!$E$31,0,10*ROW('Sanitation Data'!E75))="","",OFFSET('Sanitation Data'!$E$31,0,10*ROW('Sanitation Data'!E75)))</f>
        <v/>
      </c>
      <c r="CT81" s="305" t="str">
        <f ca="true">+IF(OFFSET('Sanitation Data'!$E$32,0,10*ROW('Sanitation Data'!E75))="","",OFFSET('Sanitation Data'!$E$32,0,10*ROW('Sanitation Data'!E75)))</f>
        <v/>
      </c>
      <c r="CU81" s="305" t="str">
        <f ca="true">+IF(OFFSET('Sanitation Data'!$F$28,0,10*ROW('Sanitation Data'!F75))="","",OFFSET('Sanitation Data'!$F$28,0,10*ROW('Sanitation Data'!F75)))</f>
        <v/>
      </c>
      <c r="CV81" s="305" t="str">
        <f ca="true">+IF(OFFSET('Sanitation Data'!$F$29,0,10*ROW('Sanitation Data'!F75))="","",OFFSET('Sanitation Data'!$F$29,0,10*ROW('Sanitation Data'!F75)))</f>
        <v/>
      </c>
      <c r="CW81" s="305" t="str">
        <f ca="true">+IF(OFFSET('Sanitation Data'!$F$30,0,10*ROW('Sanitation Data'!F75))="","",OFFSET('Sanitation Data'!$F$30,0,10*ROW('Sanitation Data'!F75)))</f>
        <v/>
      </c>
      <c r="CX81" s="305" t="str">
        <f ca="true">+IF(OFFSET('Sanitation Data'!$F$31,0,10*ROW('Sanitation Data'!F75))="","",OFFSET('Sanitation Data'!$F$31,0,10*ROW('Sanitation Data'!F75)))</f>
        <v/>
      </c>
      <c r="CY81" s="305" t="str">
        <f ca="true">+IF(OFFSET('Sanitation Data'!$F$32,0,10*ROW('Sanitation Data'!F75))="","",OFFSET('Sanitation Data'!$F$32,0,10*ROW('Sanitation Data'!F75)))</f>
        <v/>
      </c>
      <c r="CZ81" s="305" t="str">
        <f ca="true">+IF(OFFSET('Sanitation Data'!$G$28,0,10*ROW('Sanitation Data'!G75))="","",OFFSET('Sanitation Data'!$G$28,0,10*ROW('Sanitation Data'!G75)))</f>
        <v/>
      </c>
      <c r="DA81" s="305" t="str">
        <f ca="true">+IF(OFFSET('Sanitation Data'!$G$29,0,10*ROW('Sanitation Data'!G75))="","",OFFSET('Sanitation Data'!$G$29,0,10*ROW('Sanitation Data'!G75)))</f>
        <v/>
      </c>
      <c r="DB81" s="305" t="str">
        <f ca="true">+IF(OFFSET('Sanitation Data'!$G$30,0,10*ROW('Sanitation Data'!G75))="","",OFFSET('Sanitation Data'!$G$30,0,10*ROW('Sanitation Data'!G75)))</f>
        <v/>
      </c>
      <c r="DC81" s="305" t="str">
        <f ca="true">+IF(OFFSET('Sanitation Data'!$G$31,0,10*ROW('Sanitation Data'!G75))="","",OFFSET('Sanitation Data'!$G$31,0,10*ROW('Sanitation Data'!G75)))</f>
        <v/>
      </c>
      <c r="DD81" s="305" t="str">
        <f ca="true">+IF(OFFSET('Sanitation Data'!$G$32,0,10*ROW('Sanitation Data'!G75))="","",OFFSET('Sanitation Data'!$G$32,0,10*ROW('Sanitation Data'!G75)))</f>
        <v/>
      </c>
      <c r="DE81" s="305" t="str">
        <f ca="true">+IF(OFFSET('Sanitation Data'!$H$28,0,10*ROW('Sanitation Data'!H75))="","",OFFSET('Sanitation Data'!$H$28,0,10*ROW('Sanitation Data'!H75)))</f>
        <v/>
      </c>
      <c r="DF81" s="305" t="str">
        <f ca="true">+IF(OFFSET('Sanitation Data'!$H$29,0,10*ROW('Sanitation Data'!H75))="","",OFFSET('Sanitation Data'!$H$29,0,10*ROW('Sanitation Data'!H75)))</f>
        <v/>
      </c>
      <c r="DG81" s="305" t="str">
        <f ca="true">+IF(OFFSET('Sanitation Data'!$H$30,0,10*ROW('Sanitation Data'!H75))="","",OFFSET('Sanitation Data'!$H$30,0,10*ROW('Sanitation Data'!H75)))</f>
        <v/>
      </c>
      <c r="DH81" s="305" t="str">
        <f ca="true">+IF(OFFSET('Sanitation Data'!$H$31,0,10*ROW('Sanitation Data'!H75))="","",OFFSET('Sanitation Data'!$H$31,0,10*ROW('Sanitation Data'!H75)))</f>
        <v/>
      </c>
      <c r="DI81" s="305" t="str">
        <f ca="true">+IF(OFFSET('Sanitation Data'!$H$32,0,10*ROW('Sanitation Data'!H75))="","",OFFSET('Sanitation Data'!$H$32,0,10*ROW('Sanitation Data'!H75)))</f>
        <v/>
      </c>
      <c r="DJ81" s="305" t="str">
        <f ca="true">+IF(OFFSET('Sanitation Data'!$I$28,0,10*ROW('Sanitation Data'!I75))="","",OFFSET('Sanitation Data'!$I$28,0,10*ROW('Sanitation Data'!I75)))</f>
        <v/>
      </c>
      <c r="DK81" s="305" t="str">
        <f ca="true">+IF(OFFSET('Sanitation Data'!$I$29,0,10*ROW('Sanitation Data'!I75))="","",OFFSET('Sanitation Data'!$I$29,0,10*ROW('Sanitation Data'!I75)))</f>
        <v/>
      </c>
      <c r="DL81" s="305" t="str">
        <f ca="true">+IF(OFFSET('Sanitation Data'!$I$30,0,10*ROW('Sanitation Data'!I75))="","",OFFSET('Sanitation Data'!$I$30,0,10*ROW('Sanitation Data'!I75)))</f>
        <v/>
      </c>
      <c r="DM81" s="305" t="str">
        <f ca="true">+IF(OFFSET('Sanitation Data'!$I$31,0,10*ROW('Sanitation Data'!I75))="","",OFFSET('Sanitation Data'!$I$31,0,10*ROW('Sanitation Data'!I75)))</f>
        <v/>
      </c>
      <c r="DN81" s="305" t="str">
        <f ca="true">+IF(OFFSET('Sanitation Data'!$I$32,0,10*ROW('Sanitation Data'!I75))="","",OFFSET('Sanitation Data'!$I$32,0,10*ROW('Sanitation Data'!I75)))</f>
        <v/>
      </c>
      <c r="DO81" s="305" t="str">
        <f ca="true">+IF(OFFSET('Hygiene Data'!$D$11,0,10*ROW('Hygiene Data'!D75))="","",OFFSET('Hygiene Data'!$D$11,0,10*ROW('Hygiene Data'!D75)))</f>
        <v/>
      </c>
      <c r="DP81" s="305" t="str">
        <f ca="true">+IF(OFFSET('Hygiene Data'!$D$12,0,10*ROW('Hygiene Data'!D75))="","",OFFSET('Hygiene Data'!$D$12,0,10*ROW('Hygiene Data'!D75)))</f>
        <v/>
      </c>
      <c r="DQ81" s="305" t="str">
        <f ca="true">+IF(OFFSET('Hygiene Data'!$D$13,0,10*ROW('Hygiene Data'!D75))="","",OFFSET('Hygiene Data'!$D$13,0,10*ROW('Hygiene Data'!D75)))</f>
        <v/>
      </c>
      <c r="DR81" s="305" t="str">
        <f ca="true">+IF(OFFSET('Hygiene Data'!$E$11,0,10*ROW('Hygiene Data'!E75))="","",OFFSET('Hygiene Data'!$E$11,0,10*ROW('Hygiene Data'!E75)))</f>
        <v/>
      </c>
      <c r="DS81" s="305" t="str">
        <f ca="true">+IF(OFFSET('Hygiene Data'!$E$12,0,10*ROW('Hygiene Data'!E75))="","",OFFSET('Hygiene Data'!$E$12,0,10*ROW('Hygiene Data'!E75)))</f>
        <v/>
      </c>
      <c r="DT81" s="305" t="str">
        <f ca="true">+IF(OFFSET('Hygiene Data'!$E$13,0,10*ROW('Hygiene Data'!E75))="","",OFFSET('Hygiene Data'!$E$13,0,10*ROW('Hygiene Data'!E75)))</f>
        <v/>
      </c>
      <c r="DU81" s="305" t="str">
        <f ca="true">+IF(OFFSET('Hygiene Data'!$F$11,0,10*ROW('Hygiene Data'!F75))="","",OFFSET('Hygiene Data'!$F$11,0,10*ROW('Hygiene Data'!F75)))</f>
        <v/>
      </c>
      <c r="DV81" s="305" t="str">
        <f ca="true">+IF(OFFSET('Hygiene Data'!$F$12,0,10*ROW('Hygiene Data'!F75))="","",OFFSET('Hygiene Data'!$F$12,0,10*ROW('Hygiene Data'!F75)))</f>
        <v/>
      </c>
      <c r="DW81" s="305" t="str">
        <f ca="true">+IF(OFFSET('Hygiene Data'!$F$13,0,10*ROW('Hygiene Data'!F75))="","",OFFSET('Hygiene Data'!$F$13,0,10*ROW('Hygiene Data'!F75)))</f>
        <v/>
      </c>
      <c r="DX81" s="305" t="str">
        <f ca="true">+IF(OFFSET('Hygiene Data'!$G$11,0,10*ROW('Hygiene Data'!G75))="","",OFFSET('Hygiene Data'!$G$11,0,10*ROW('Hygiene Data'!G75)))</f>
        <v/>
      </c>
      <c r="DY81" s="305" t="str">
        <f ca="true">+IF(OFFSET('Hygiene Data'!$G$12,0,10*ROW('Hygiene Data'!G75))="","",OFFSET('Hygiene Data'!$G$12,0,10*ROW('Hygiene Data'!G75)))</f>
        <v/>
      </c>
      <c r="DZ81" s="305" t="str">
        <f ca="true">+IF(OFFSET('Hygiene Data'!$G$13,0,10*ROW('Hygiene Data'!G75))="","",OFFSET('Hygiene Data'!$G$13,0,10*ROW('Hygiene Data'!G75)))</f>
        <v/>
      </c>
      <c r="EA81" s="305" t="str">
        <f ca="true">+IF(OFFSET('Hygiene Data'!$H$11,0,10*ROW('Hygiene Data'!H75))="","",OFFSET('Hygiene Data'!$H$11,0,10*ROW('Hygiene Data'!H75)))</f>
        <v/>
      </c>
      <c r="EB81" s="305" t="str">
        <f ca="true">+IF(OFFSET('Hygiene Data'!$H$12,0,10*ROW('Hygiene Data'!H75))="","",OFFSET('Hygiene Data'!$H$12,0,10*ROW('Hygiene Data'!H75)))</f>
        <v/>
      </c>
      <c r="EC81" s="305" t="str">
        <f ca="true">+IF(OFFSET('Hygiene Data'!$H$13,0,10*ROW('Hygiene Data'!H75))="","",OFFSET('Hygiene Data'!$H$13,0,10*ROW('Hygiene Data'!H75)))</f>
        <v/>
      </c>
      <c r="ED81" s="305" t="str">
        <f ca="true">+IF(OFFSET('Hygiene Data'!$I$11,0,10*ROW('Hygiene Data'!I75))="","",OFFSET('Hygiene Data'!$I$11,0,10*ROW('Hygiene Data'!I75)))</f>
        <v/>
      </c>
      <c r="EE81" s="305" t="str">
        <f ca="true">+IF(OFFSET('Hygiene Data'!$I$12,0,10*ROW('Hygiene Data'!I75))="","",OFFSET('Hygiene Data'!$I$12,0,10*ROW('Hygiene Data'!I75)))</f>
        <v/>
      </c>
      <c r="EF81" s="305"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61" t="str">
        <f t="shared" ca="true" si="1"/>
        <v/>
      </c>
      <c r="D82" s="99"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9"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9"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9"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9"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9"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9"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9"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9"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9"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9"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9"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9"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9"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9"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9"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9"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9"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100"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100"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100"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100"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100"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100"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100"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100"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100"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100"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100"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100"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100"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100"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100"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100"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100"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100"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100"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100"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100"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100"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100"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100"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100"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100"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100"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100"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100"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100"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1"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1"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1"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1"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1"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1"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1"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1"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1"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1"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1"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1"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1"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1"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1"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1"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1"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1"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5"/>
      <c r="BS82" s="305" t="str">
        <f ca="true">+IF(OFFSET('Water Data'!$D$27,0,10*ROW('Water Data'!D76))="","",OFFSET('Water Data'!$D$27,0,10*ROW('Water Data'!D76)))</f>
        <v/>
      </c>
      <c r="BT82" s="305" t="str">
        <f ca="true">+IF(OFFSET('Water Data'!$D$28,0,10*ROW('Water Data'!D76))="","",OFFSET('Water Data'!$D$28,0,10*ROW('Water Data'!D76)))</f>
        <v/>
      </c>
      <c r="BU82" s="305" t="str">
        <f ca="true">+IF(OFFSET('Water Data'!$D$29,0,10*ROW('Water Data'!D76))="","",OFFSET('Water Data'!$D$29,0,10*ROW('Water Data'!D76)))</f>
        <v/>
      </c>
      <c r="BV82" s="305" t="str">
        <f ca="true">+IF(OFFSET('Water Data'!$E$27,0,10*ROW('Water Data'!E76))="","",OFFSET('Water Data'!$E$27,0,10*ROW('Water Data'!E76)))</f>
        <v/>
      </c>
      <c r="BW82" s="305" t="str">
        <f ca="true">+IF(OFFSET('Water Data'!$E$28,0,10*ROW('Water Data'!E76))="","",OFFSET('Water Data'!$E$28,0,10*ROW('Water Data'!E76)))</f>
        <v/>
      </c>
      <c r="BX82" s="305" t="str">
        <f ca="true">+IF(OFFSET('Water Data'!$E$29,0,10*ROW('Water Data'!E76))="","",OFFSET('Water Data'!$E$29,0,10*ROW('Water Data'!E76)))</f>
        <v/>
      </c>
      <c r="BY82" s="305" t="str">
        <f ca="true">+IF(OFFSET('Water Data'!$F$27,0,10*ROW('Water Data'!F76))="","",OFFSET('Water Data'!$F$27,0,10*ROW('Water Data'!F76)))</f>
        <v/>
      </c>
      <c r="BZ82" s="305" t="str">
        <f ca="true">+IF(OFFSET('Water Data'!$F$28,0,10*ROW('Water Data'!F76))="","",OFFSET('Water Data'!$F$28,0,10*ROW('Water Data'!F76)))</f>
        <v/>
      </c>
      <c r="CA82" s="305" t="str">
        <f ca="true">+IF(OFFSET('Water Data'!$F$29,0,10*ROW('Water Data'!F76))="","",OFFSET('Water Data'!$F$29,0,10*ROW('Water Data'!F76)))</f>
        <v/>
      </c>
      <c r="CB82" s="305" t="str">
        <f ca="true">+IF(OFFSET('Water Data'!$G$27,0,10*ROW('Water Data'!G76))="","",OFFSET('Water Data'!$G$27,0,10*ROW('Water Data'!G76)))</f>
        <v/>
      </c>
      <c r="CC82" s="305" t="str">
        <f ca="true">+IF(OFFSET('Water Data'!$G$28,0,10*ROW('Water Data'!G76))="","",OFFSET('Water Data'!$G$28,0,10*ROW('Water Data'!G76)))</f>
        <v/>
      </c>
      <c r="CD82" s="305" t="str">
        <f ca="true">+IF(OFFSET('Water Data'!$G$29,0,10*ROW('Water Data'!G76))="","",OFFSET('Water Data'!$G$29,0,10*ROW('Water Data'!G76)))</f>
        <v/>
      </c>
      <c r="CE82" s="305" t="str">
        <f ca="true">+IF(OFFSET('Water Data'!$H$27,0,10*ROW('Water Data'!H76))="","",OFFSET('Water Data'!$H$27,0,10*ROW('Water Data'!H76)))</f>
        <v/>
      </c>
      <c r="CF82" s="305" t="str">
        <f ca="true">+IF(OFFSET('Water Data'!$H$28,0,10*ROW('Water Data'!H76))="","",OFFSET('Water Data'!$H$28,0,10*ROW('Water Data'!H76)))</f>
        <v/>
      </c>
      <c r="CG82" s="305" t="str">
        <f ca="true">+IF(OFFSET('Water Data'!$H$29,0,10*ROW('Water Data'!H76))="","",OFFSET('Water Data'!$H$29,0,10*ROW('Water Data'!H76)))</f>
        <v/>
      </c>
      <c r="CH82" s="305" t="str">
        <f ca="true">+IF(OFFSET('Water Data'!$I$27,0,10*ROW('Water Data'!I76))="","",OFFSET('Water Data'!$I$27,0,10*ROW('Water Data'!I76)))</f>
        <v/>
      </c>
      <c r="CI82" s="305" t="str">
        <f ca="true">+IF(OFFSET('Water Data'!$I$28,0,10*ROW('Water Data'!I76))="","",OFFSET('Water Data'!$I$28,0,10*ROW('Water Data'!I76)))</f>
        <v/>
      </c>
      <c r="CJ82" s="305" t="str">
        <f ca="true">+IF(OFFSET('Water Data'!$I$29,0,10*ROW('Water Data'!I76))="","",OFFSET('Water Data'!$I$29,0,10*ROW('Water Data'!I76)))</f>
        <v/>
      </c>
      <c r="CK82" s="305" t="str">
        <f ca="true">+IF(OFFSET('Sanitation Data'!$D$28,0,10*ROW('Sanitation Data'!D76))="","",OFFSET('Sanitation Data'!$D$28,0,10*ROW('Sanitation Data'!D76)))</f>
        <v/>
      </c>
      <c r="CL82" s="305" t="str">
        <f ca="true">+IF(OFFSET('Sanitation Data'!$D$29,0,10*ROW('Sanitation Data'!D76))="","",OFFSET('Sanitation Data'!$D$29,0,10*ROW('Sanitation Data'!D76)))</f>
        <v/>
      </c>
      <c r="CM82" s="305" t="str">
        <f ca="true">+IF(OFFSET('Sanitation Data'!$D$30,0,10*ROW('Sanitation Data'!D76))="","",OFFSET('Sanitation Data'!$D$30,0,10*ROW('Sanitation Data'!D76)))</f>
        <v/>
      </c>
      <c r="CN82" s="305" t="str">
        <f ca="true">+IF(OFFSET('Sanitation Data'!$D$31,0,10*ROW('Sanitation Data'!D76))="","",OFFSET('Sanitation Data'!$D$31,0,10*ROW('Sanitation Data'!D76)))</f>
        <v/>
      </c>
      <c r="CO82" s="305" t="str">
        <f ca="true">+IF(OFFSET('Sanitation Data'!$D$32,0,10*ROW('Sanitation Data'!D76))="","",OFFSET('Sanitation Data'!$D$32,0,10*ROW('Sanitation Data'!D76)))</f>
        <v/>
      </c>
      <c r="CP82" s="305" t="str">
        <f ca="true">+IF(OFFSET('Sanitation Data'!$E$28,0,10*ROW('Sanitation Data'!E76))="","",OFFSET('Sanitation Data'!$E$28,0,10*ROW('Sanitation Data'!E76)))</f>
        <v/>
      </c>
      <c r="CQ82" s="305" t="str">
        <f ca="true">+IF(OFFSET('Sanitation Data'!$E$29,0,10*ROW('Sanitation Data'!E76))="","",OFFSET('Sanitation Data'!$E$29,0,10*ROW('Sanitation Data'!E76)))</f>
        <v/>
      </c>
      <c r="CR82" s="305" t="str">
        <f ca="true">+IF(OFFSET('Sanitation Data'!$E$30,0,10*ROW('Sanitation Data'!E76))="","",OFFSET('Sanitation Data'!$E$30,0,10*ROW('Sanitation Data'!E76)))</f>
        <v/>
      </c>
      <c r="CS82" s="305" t="str">
        <f ca="true">+IF(OFFSET('Sanitation Data'!$E$31,0,10*ROW('Sanitation Data'!E76))="","",OFFSET('Sanitation Data'!$E$31,0,10*ROW('Sanitation Data'!E76)))</f>
        <v/>
      </c>
      <c r="CT82" s="305" t="str">
        <f ca="true">+IF(OFFSET('Sanitation Data'!$E$32,0,10*ROW('Sanitation Data'!E76))="","",OFFSET('Sanitation Data'!$E$32,0,10*ROW('Sanitation Data'!E76)))</f>
        <v/>
      </c>
      <c r="CU82" s="305" t="str">
        <f ca="true">+IF(OFFSET('Sanitation Data'!$F$28,0,10*ROW('Sanitation Data'!F76))="","",OFFSET('Sanitation Data'!$F$28,0,10*ROW('Sanitation Data'!F76)))</f>
        <v/>
      </c>
      <c r="CV82" s="305" t="str">
        <f ca="true">+IF(OFFSET('Sanitation Data'!$F$29,0,10*ROW('Sanitation Data'!F76))="","",OFFSET('Sanitation Data'!$F$29,0,10*ROW('Sanitation Data'!F76)))</f>
        <v/>
      </c>
      <c r="CW82" s="305" t="str">
        <f ca="true">+IF(OFFSET('Sanitation Data'!$F$30,0,10*ROW('Sanitation Data'!F76))="","",OFFSET('Sanitation Data'!$F$30,0,10*ROW('Sanitation Data'!F76)))</f>
        <v/>
      </c>
      <c r="CX82" s="305" t="str">
        <f ca="true">+IF(OFFSET('Sanitation Data'!$F$31,0,10*ROW('Sanitation Data'!F76))="","",OFFSET('Sanitation Data'!$F$31,0,10*ROW('Sanitation Data'!F76)))</f>
        <v/>
      </c>
      <c r="CY82" s="305" t="str">
        <f ca="true">+IF(OFFSET('Sanitation Data'!$F$32,0,10*ROW('Sanitation Data'!F76))="","",OFFSET('Sanitation Data'!$F$32,0,10*ROW('Sanitation Data'!F76)))</f>
        <v/>
      </c>
      <c r="CZ82" s="305" t="str">
        <f ca="true">+IF(OFFSET('Sanitation Data'!$G$28,0,10*ROW('Sanitation Data'!G76))="","",OFFSET('Sanitation Data'!$G$28,0,10*ROW('Sanitation Data'!G76)))</f>
        <v/>
      </c>
      <c r="DA82" s="305" t="str">
        <f ca="true">+IF(OFFSET('Sanitation Data'!$G$29,0,10*ROW('Sanitation Data'!G76))="","",OFFSET('Sanitation Data'!$G$29,0,10*ROW('Sanitation Data'!G76)))</f>
        <v/>
      </c>
      <c r="DB82" s="305" t="str">
        <f ca="true">+IF(OFFSET('Sanitation Data'!$G$30,0,10*ROW('Sanitation Data'!G76))="","",OFFSET('Sanitation Data'!$G$30,0,10*ROW('Sanitation Data'!G76)))</f>
        <v/>
      </c>
      <c r="DC82" s="305" t="str">
        <f ca="true">+IF(OFFSET('Sanitation Data'!$G$31,0,10*ROW('Sanitation Data'!G76))="","",OFFSET('Sanitation Data'!$G$31,0,10*ROW('Sanitation Data'!G76)))</f>
        <v/>
      </c>
      <c r="DD82" s="305" t="str">
        <f ca="true">+IF(OFFSET('Sanitation Data'!$G$32,0,10*ROW('Sanitation Data'!G76))="","",OFFSET('Sanitation Data'!$G$32,0,10*ROW('Sanitation Data'!G76)))</f>
        <v/>
      </c>
      <c r="DE82" s="305" t="str">
        <f ca="true">+IF(OFFSET('Sanitation Data'!$H$28,0,10*ROW('Sanitation Data'!H76))="","",OFFSET('Sanitation Data'!$H$28,0,10*ROW('Sanitation Data'!H76)))</f>
        <v/>
      </c>
      <c r="DF82" s="305" t="str">
        <f ca="true">+IF(OFFSET('Sanitation Data'!$H$29,0,10*ROW('Sanitation Data'!H76))="","",OFFSET('Sanitation Data'!$H$29,0,10*ROW('Sanitation Data'!H76)))</f>
        <v/>
      </c>
      <c r="DG82" s="305" t="str">
        <f ca="true">+IF(OFFSET('Sanitation Data'!$H$30,0,10*ROW('Sanitation Data'!H76))="","",OFFSET('Sanitation Data'!$H$30,0,10*ROW('Sanitation Data'!H76)))</f>
        <v/>
      </c>
      <c r="DH82" s="305" t="str">
        <f ca="true">+IF(OFFSET('Sanitation Data'!$H$31,0,10*ROW('Sanitation Data'!H76))="","",OFFSET('Sanitation Data'!$H$31,0,10*ROW('Sanitation Data'!H76)))</f>
        <v/>
      </c>
      <c r="DI82" s="305" t="str">
        <f ca="true">+IF(OFFSET('Sanitation Data'!$H$32,0,10*ROW('Sanitation Data'!H76))="","",OFFSET('Sanitation Data'!$H$32,0,10*ROW('Sanitation Data'!H76)))</f>
        <v/>
      </c>
      <c r="DJ82" s="305" t="str">
        <f ca="true">+IF(OFFSET('Sanitation Data'!$I$28,0,10*ROW('Sanitation Data'!I76))="","",OFFSET('Sanitation Data'!$I$28,0,10*ROW('Sanitation Data'!I76)))</f>
        <v/>
      </c>
      <c r="DK82" s="305" t="str">
        <f ca="true">+IF(OFFSET('Sanitation Data'!$I$29,0,10*ROW('Sanitation Data'!I76))="","",OFFSET('Sanitation Data'!$I$29,0,10*ROW('Sanitation Data'!I76)))</f>
        <v/>
      </c>
      <c r="DL82" s="305" t="str">
        <f ca="true">+IF(OFFSET('Sanitation Data'!$I$30,0,10*ROW('Sanitation Data'!I76))="","",OFFSET('Sanitation Data'!$I$30,0,10*ROW('Sanitation Data'!I76)))</f>
        <v/>
      </c>
      <c r="DM82" s="305" t="str">
        <f ca="true">+IF(OFFSET('Sanitation Data'!$I$31,0,10*ROW('Sanitation Data'!I76))="","",OFFSET('Sanitation Data'!$I$31,0,10*ROW('Sanitation Data'!I76)))</f>
        <v/>
      </c>
      <c r="DN82" s="305" t="str">
        <f ca="true">+IF(OFFSET('Sanitation Data'!$I$32,0,10*ROW('Sanitation Data'!I76))="","",OFFSET('Sanitation Data'!$I$32,0,10*ROW('Sanitation Data'!I76)))</f>
        <v/>
      </c>
      <c r="DO82" s="305" t="str">
        <f ca="true">+IF(OFFSET('Hygiene Data'!$D$11,0,10*ROW('Hygiene Data'!D76))="","",OFFSET('Hygiene Data'!$D$11,0,10*ROW('Hygiene Data'!D76)))</f>
        <v/>
      </c>
      <c r="DP82" s="305" t="str">
        <f ca="true">+IF(OFFSET('Hygiene Data'!$D$12,0,10*ROW('Hygiene Data'!D76))="","",OFFSET('Hygiene Data'!$D$12,0,10*ROW('Hygiene Data'!D76)))</f>
        <v/>
      </c>
      <c r="DQ82" s="305" t="str">
        <f ca="true">+IF(OFFSET('Hygiene Data'!$D$13,0,10*ROW('Hygiene Data'!D76))="","",OFFSET('Hygiene Data'!$D$13,0,10*ROW('Hygiene Data'!D76)))</f>
        <v/>
      </c>
      <c r="DR82" s="305" t="str">
        <f ca="true">+IF(OFFSET('Hygiene Data'!$E$11,0,10*ROW('Hygiene Data'!E76))="","",OFFSET('Hygiene Data'!$E$11,0,10*ROW('Hygiene Data'!E76)))</f>
        <v/>
      </c>
      <c r="DS82" s="305" t="str">
        <f ca="true">+IF(OFFSET('Hygiene Data'!$E$12,0,10*ROW('Hygiene Data'!E76))="","",OFFSET('Hygiene Data'!$E$12,0,10*ROW('Hygiene Data'!E76)))</f>
        <v/>
      </c>
      <c r="DT82" s="305" t="str">
        <f ca="true">+IF(OFFSET('Hygiene Data'!$E$13,0,10*ROW('Hygiene Data'!E76))="","",OFFSET('Hygiene Data'!$E$13,0,10*ROW('Hygiene Data'!E76)))</f>
        <v/>
      </c>
      <c r="DU82" s="305" t="str">
        <f ca="true">+IF(OFFSET('Hygiene Data'!$F$11,0,10*ROW('Hygiene Data'!F76))="","",OFFSET('Hygiene Data'!$F$11,0,10*ROW('Hygiene Data'!F76)))</f>
        <v/>
      </c>
      <c r="DV82" s="305" t="str">
        <f ca="true">+IF(OFFSET('Hygiene Data'!$F$12,0,10*ROW('Hygiene Data'!F76))="","",OFFSET('Hygiene Data'!$F$12,0,10*ROW('Hygiene Data'!F76)))</f>
        <v/>
      </c>
      <c r="DW82" s="305" t="str">
        <f ca="true">+IF(OFFSET('Hygiene Data'!$F$13,0,10*ROW('Hygiene Data'!F76))="","",OFFSET('Hygiene Data'!$F$13,0,10*ROW('Hygiene Data'!F76)))</f>
        <v/>
      </c>
      <c r="DX82" s="305" t="str">
        <f ca="true">+IF(OFFSET('Hygiene Data'!$G$11,0,10*ROW('Hygiene Data'!G76))="","",OFFSET('Hygiene Data'!$G$11,0,10*ROW('Hygiene Data'!G76)))</f>
        <v/>
      </c>
      <c r="DY82" s="305" t="str">
        <f ca="true">+IF(OFFSET('Hygiene Data'!$G$12,0,10*ROW('Hygiene Data'!G76))="","",OFFSET('Hygiene Data'!$G$12,0,10*ROW('Hygiene Data'!G76)))</f>
        <v/>
      </c>
      <c r="DZ82" s="305" t="str">
        <f ca="true">+IF(OFFSET('Hygiene Data'!$G$13,0,10*ROW('Hygiene Data'!G76))="","",OFFSET('Hygiene Data'!$G$13,0,10*ROW('Hygiene Data'!G76)))</f>
        <v/>
      </c>
      <c r="EA82" s="305" t="str">
        <f ca="true">+IF(OFFSET('Hygiene Data'!$H$11,0,10*ROW('Hygiene Data'!H76))="","",OFFSET('Hygiene Data'!$H$11,0,10*ROW('Hygiene Data'!H76)))</f>
        <v/>
      </c>
      <c r="EB82" s="305" t="str">
        <f ca="true">+IF(OFFSET('Hygiene Data'!$H$12,0,10*ROW('Hygiene Data'!H76))="","",OFFSET('Hygiene Data'!$H$12,0,10*ROW('Hygiene Data'!H76)))</f>
        <v/>
      </c>
      <c r="EC82" s="305" t="str">
        <f ca="true">+IF(OFFSET('Hygiene Data'!$H$13,0,10*ROW('Hygiene Data'!H76))="","",OFFSET('Hygiene Data'!$H$13,0,10*ROW('Hygiene Data'!H76)))</f>
        <v/>
      </c>
      <c r="ED82" s="305" t="str">
        <f ca="true">+IF(OFFSET('Hygiene Data'!$I$11,0,10*ROW('Hygiene Data'!I76))="","",OFFSET('Hygiene Data'!$I$11,0,10*ROW('Hygiene Data'!I76)))</f>
        <v/>
      </c>
      <c r="EE82" s="305" t="str">
        <f ca="true">+IF(OFFSET('Hygiene Data'!$I$12,0,10*ROW('Hygiene Data'!I76))="","",OFFSET('Hygiene Data'!$I$12,0,10*ROW('Hygiene Data'!I76)))</f>
        <v/>
      </c>
      <c r="EF82" s="305"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61" t="str">
        <f t="shared" ca="true" si="1"/>
        <v/>
      </c>
      <c r="D83" s="99"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9"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9"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9"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9"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9"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9"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9"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9"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9"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9"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9"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9"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9"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9"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9"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9"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9"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100"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100"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100"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100"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100"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100"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100"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100"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100"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100"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100"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100"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100"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100"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100"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100"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100"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100"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100"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100"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100"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100"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100"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100"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100"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100"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100"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100"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100"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100"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1"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1"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1"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1"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1"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1"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1"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1"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1"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1"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1"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1"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1"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1"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1"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1"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1"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1"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5"/>
      <c r="BS83" s="305" t="str">
        <f ca="true">+IF(OFFSET('Water Data'!$D$27,0,10*ROW('Water Data'!D77))="","",OFFSET('Water Data'!$D$27,0,10*ROW('Water Data'!D77)))</f>
        <v/>
      </c>
      <c r="BT83" s="305" t="str">
        <f ca="true">+IF(OFFSET('Water Data'!$D$28,0,10*ROW('Water Data'!D77))="","",OFFSET('Water Data'!$D$28,0,10*ROW('Water Data'!D77)))</f>
        <v/>
      </c>
      <c r="BU83" s="305" t="str">
        <f ca="true">+IF(OFFSET('Water Data'!$D$29,0,10*ROW('Water Data'!D77))="","",OFFSET('Water Data'!$D$29,0,10*ROW('Water Data'!D77)))</f>
        <v/>
      </c>
      <c r="BV83" s="305" t="str">
        <f ca="true">+IF(OFFSET('Water Data'!$E$27,0,10*ROW('Water Data'!E77))="","",OFFSET('Water Data'!$E$27,0,10*ROW('Water Data'!E77)))</f>
        <v/>
      </c>
      <c r="BW83" s="305" t="str">
        <f ca="true">+IF(OFFSET('Water Data'!$E$28,0,10*ROW('Water Data'!E77))="","",OFFSET('Water Data'!$E$28,0,10*ROW('Water Data'!E77)))</f>
        <v/>
      </c>
      <c r="BX83" s="305" t="str">
        <f ca="true">+IF(OFFSET('Water Data'!$E$29,0,10*ROW('Water Data'!E77))="","",OFFSET('Water Data'!$E$29,0,10*ROW('Water Data'!E77)))</f>
        <v/>
      </c>
      <c r="BY83" s="305" t="str">
        <f ca="true">+IF(OFFSET('Water Data'!$F$27,0,10*ROW('Water Data'!F77))="","",OFFSET('Water Data'!$F$27,0,10*ROW('Water Data'!F77)))</f>
        <v/>
      </c>
      <c r="BZ83" s="305" t="str">
        <f ca="true">+IF(OFFSET('Water Data'!$F$28,0,10*ROW('Water Data'!F77))="","",OFFSET('Water Data'!$F$28,0,10*ROW('Water Data'!F77)))</f>
        <v/>
      </c>
      <c r="CA83" s="305" t="str">
        <f ca="true">+IF(OFFSET('Water Data'!$F$29,0,10*ROW('Water Data'!F77))="","",OFFSET('Water Data'!$F$29,0,10*ROW('Water Data'!F77)))</f>
        <v/>
      </c>
      <c r="CB83" s="305" t="str">
        <f ca="true">+IF(OFFSET('Water Data'!$G$27,0,10*ROW('Water Data'!G77))="","",OFFSET('Water Data'!$G$27,0,10*ROW('Water Data'!G77)))</f>
        <v/>
      </c>
      <c r="CC83" s="305" t="str">
        <f ca="true">+IF(OFFSET('Water Data'!$G$28,0,10*ROW('Water Data'!G77))="","",OFFSET('Water Data'!$G$28,0,10*ROW('Water Data'!G77)))</f>
        <v/>
      </c>
      <c r="CD83" s="305" t="str">
        <f ca="true">+IF(OFFSET('Water Data'!$G$29,0,10*ROW('Water Data'!G77))="","",OFFSET('Water Data'!$G$29,0,10*ROW('Water Data'!G77)))</f>
        <v/>
      </c>
      <c r="CE83" s="305" t="str">
        <f ca="true">+IF(OFFSET('Water Data'!$H$27,0,10*ROW('Water Data'!H77))="","",OFFSET('Water Data'!$H$27,0,10*ROW('Water Data'!H77)))</f>
        <v/>
      </c>
      <c r="CF83" s="305" t="str">
        <f ca="true">+IF(OFFSET('Water Data'!$H$28,0,10*ROW('Water Data'!H77))="","",OFFSET('Water Data'!$H$28,0,10*ROW('Water Data'!H77)))</f>
        <v/>
      </c>
      <c r="CG83" s="305" t="str">
        <f ca="true">+IF(OFFSET('Water Data'!$H$29,0,10*ROW('Water Data'!H77))="","",OFFSET('Water Data'!$H$29,0,10*ROW('Water Data'!H77)))</f>
        <v/>
      </c>
      <c r="CH83" s="305" t="str">
        <f ca="true">+IF(OFFSET('Water Data'!$I$27,0,10*ROW('Water Data'!I77))="","",OFFSET('Water Data'!$I$27,0,10*ROW('Water Data'!I77)))</f>
        <v/>
      </c>
      <c r="CI83" s="305" t="str">
        <f ca="true">+IF(OFFSET('Water Data'!$I$28,0,10*ROW('Water Data'!I77))="","",OFFSET('Water Data'!$I$28,0,10*ROW('Water Data'!I77)))</f>
        <v/>
      </c>
      <c r="CJ83" s="305" t="str">
        <f ca="true">+IF(OFFSET('Water Data'!$I$29,0,10*ROW('Water Data'!I77))="","",OFFSET('Water Data'!$I$29,0,10*ROW('Water Data'!I77)))</f>
        <v/>
      </c>
      <c r="CK83" s="305" t="str">
        <f ca="true">+IF(OFFSET('Sanitation Data'!$D$28,0,10*ROW('Sanitation Data'!D77))="","",OFFSET('Sanitation Data'!$D$28,0,10*ROW('Sanitation Data'!D77)))</f>
        <v/>
      </c>
      <c r="CL83" s="305" t="str">
        <f ca="true">+IF(OFFSET('Sanitation Data'!$D$29,0,10*ROW('Sanitation Data'!D77))="","",OFFSET('Sanitation Data'!$D$29,0,10*ROW('Sanitation Data'!D77)))</f>
        <v/>
      </c>
      <c r="CM83" s="305" t="str">
        <f ca="true">+IF(OFFSET('Sanitation Data'!$D$30,0,10*ROW('Sanitation Data'!D77))="","",OFFSET('Sanitation Data'!$D$30,0,10*ROW('Sanitation Data'!D77)))</f>
        <v/>
      </c>
      <c r="CN83" s="305" t="str">
        <f ca="true">+IF(OFFSET('Sanitation Data'!$D$31,0,10*ROW('Sanitation Data'!D77))="","",OFFSET('Sanitation Data'!$D$31,0,10*ROW('Sanitation Data'!D77)))</f>
        <v/>
      </c>
      <c r="CO83" s="305" t="str">
        <f ca="true">+IF(OFFSET('Sanitation Data'!$D$32,0,10*ROW('Sanitation Data'!D77))="","",OFFSET('Sanitation Data'!$D$32,0,10*ROW('Sanitation Data'!D77)))</f>
        <v/>
      </c>
      <c r="CP83" s="305" t="str">
        <f ca="true">+IF(OFFSET('Sanitation Data'!$E$28,0,10*ROW('Sanitation Data'!E77))="","",OFFSET('Sanitation Data'!$E$28,0,10*ROW('Sanitation Data'!E77)))</f>
        <v/>
      </c>
      <c r="CQ83" s="305" t="str">
        <f ca="true">+IF(OFFSET('Sanitation Data'!$E$29,0,10*ROW('Sanitation Data'!E77))="","",OFFSET('Sanitation Data'!$E$29,0,10*ROW('Sanitation Data'!E77)))</f>
        <v/>
      </c>
      <c r="CR83" s="305" t="str">
        <f ca="true">+IF(OFFSET('Sanitation Data'!$E$30,0,10*ROW('Sanitation Data'!E77))="","",OFFSET('Sanitation Data'!$E$30,0,10*ROW('Sanitation Data'!E77)))</f>
        <v/>
      </c>
      <c r="CS83" s="305" t="str">
        <f ca="true">+IF(OFFSET('Sanitation Data'!$E$31,0,10*ROW('Sanitation Data'!E77))="","",OFFSET('Sanitation Data'!$E$31,0,10*ROW('Sanitation Data'!E77)))</f>
        <v/>
      </c>
      <c r="CT83" s="305" t="str">
        <f ca="true">+IF(OFFSET('Sanitation Data'!$E$32,0,10*ROW('Sanitation Data'!E77))="","",OFFSET('Sanitation Data'!$E$32,0,10*ROW('Sanitation Data'!E77)))</f>
        <v/>
      </c>
      <c r="CU83" s="305" t="str">
        <f ca="true">+IF(OFFSET('Sanitation Data'!$F$28,0,10*ROW('Sanitation Data'!F77))="","",OFFSET('Sanitation Data'!$F$28,0,10*ROW('Sanitation Data'!F77)))</f>
        <v/>
      </c>
      <c r="CV83" s="305" t="str">
        <f ca="true">+IF(OFFSET('Sanitation Data'!$F$29,0,10*ROW('Sanitation Data'!F77))="","",OFFSET('Sanitation Data'!$F$29,0,10*ROW('Sanitation Data'!F77)))</f>
        <v/>
      </c>
      <c r="CW83" s="305" t="str">
        <f ca="true">+IF(OFFSET('Sanitation Data'!$F$30,0,10*ROW('Sanitation Data'!F77))="","",OFFSET('Sanitation Data'!$F$30,0,10*ROW('Sanitation Data'!F77)))</f>
        <v/>
      </c>
      <c r="CX83" s="305" t="str">
        <f ca="true">+IF(OFFSET('Sanitation Data'!$F$31,0,10*ROW('Sanitation Data'!F77))="","",OFFSET('Sanitation Data'!$F$31,0,10*ROW('Sanitation Data'!F77)))</f>
        <v/>
      </c>
      <c r="CY83" s="305" t="str">
        <f ca="true">+IF(OFFSET('Sanitation Data'!$F$32,0,10*ROW('Sanitation Data'!F77))="","",OFFSET('Sanitation Data'!$F$32,0,10*ROW('Sanitation Data'!F77)))</f>
        <v/>
      </c>
      <c r="CZ83" s="305" t="str">
        <f ca="true">+IF(OFFSET('Sanitation Data'!$G$28,0,10*ROW('Sanitation Data'!G77))="","",OFFSET('Sanitation Data'!$G$28,0,10*ROW('Sanitation Data'!G77)))</f>
        <v/>
      </c>
      <c r="DA83" s="305" t="str">
        <f ca="true">+IF(OFFSET('Sanitation Data'!$G$29,0,10*ROW('Sanitation Data'!G77))="","",OFFSET('Sanitation Data'!$G$29,0,10*ROW('Sanitation Data'!G77)))</f>
        <v/>
      </c>
      <c r="DB83" s="305" t="str">
        <f ca="true">+IF(OFFSET('Sanitation Data'!$G$30,0,10*ROW('Sanitation Data'!G77))="","",OFFSET('Sanitation Data'!$G$30,0,10*ROW('Sanitation Data'!G77)))</f>
        <v/>
      </c>
      <c r="DC83" s="305" t="str">
        <f ca="true">+IF(OFFSET('Sanitation Data'!$G$31,0,10*ROW('Sanitation Data'!G77))="","",OFFSET('Sanitation Data'!$G$31,0,10*ROW('Sanitation Data'!G77)))</f>
        <v/>
      </c>
      <c r="DD83" s="305" t="str">
        <f ca="true">+IF(OFFSET('Sanitation Data'!$G$32,0,10*ROW('Sanitation Data'!G77))="","",OFFSET('Sanitation Data'!$G$32,0,10*ROW('Sanitation Data'!G77)))</f>
        <v/>
      </c>
      <c r="DE83" s="305" t="str">
        <f ca="true">+IF(OFFSET('Sanitation Data'!$H$28,0,10*ROW('Sanitation Data'!H77))="","",OFFSET('Sanitation Data'!$H$28,0,10*ROW('Sanitation Data'!H77)))</f>
        <v/>
      </c>
      <c r="DF83" s="305" t="str">
        <f ca="true">+IF(OFFSET('Sanitation Data'!$H$29,0,10*ROW('Sanitation Data'!H77))="","",OFFSET('Sanitation Data'!$H$29,0,10*ROW('Sanitation Data'!H77)))</f>
        <v/>
      </c>
      <c r="DG83" s="305" t="str">
        <f ca="true">+IF(OFFSET('Sanitation Data'!$H$30,0,10*ROW('Sanitation Data'!H77))="","",OFFSET('Sanitation Data'!$H$30,0,10*ROW('Sanitation Data'!H77)))</f>
        <v/>
      </c>
      <c r="DH83" s="305" t="str">
        <f ca="true">+IF(OFFSET('Sanitation Data'!$H$31,0,10*ROW('Sanitation Data'!H77))="","",OFFSET('Sanitation Data'!$H$31,0,10*ROW('Sanitation Data'!H77)))</f>
        <v/>
      </c>
      <c r="DI83" s="305" t="str">
        <f ca="true">+IF(OFFSET('Sanitation Data'!$H$32,0,10*ROW('Sanitation Data'!H77))="","",OFFSET('Sanitation Data'!$H$32,0,10*ROW('Sanitation Data'!H77)))</f>
        <v/>
      </c>
      <c r="DJ83" s="305" t="str">
        <f ca="true">+IF(OFFSET('Sanitation Data'!$I$28,0,10*ROW('Sanitation Data'!I77))="","",OFFSET('Sanitation Data'!$I$28,0,10*ROW('Sanitation Data'!I77)))</f>
        <v/>
      </c>
      <c r="DK83" s="305" t="str">
        <f ca="true">+IF(OFFSET('Sanitation Data'!$I$29,0,10*ROW('Sanitation Data'!I77))="","",OFFSET('Sanitation Data'!$I$29,0,10*ROW('Sanitation Data'!I77)))</f>
        <v/>
      </c>
      <c r="DL83" s="305" t="str">
        <f ca="true">+IF(OFFSET('Sanitation Data'!$I$30,0,10*ROW('Sanitation Data'!I77))="","",OFFSET('Sanitation Data'!$I$30,0,10*ROW('Sanitation Data'!I77)))</f>
        <v/>
      </c>
      <c r="DM83" s="305" t="str">
        <f ca="true">+IF(OFFSET('Sanitation Data'!$I$31,0,10*ROW('Sanitation Data'!I77))="","",OFFSET('Sanitation Data'!$I$31,0,10*ROW('Sanitation Data'!I77)))</f>
        <v/>
      </c>
      <c r="DN83" s="305" t="str">
        <f ca="true">+IF(OFFSET('Sanitation Data'!$I$32,0,10*ROW('Sanitation Data'!I77))="","",OFFSET('Sanitation Data'!$I$32,0,10*ROW('Sanitation Data'!I77)))</f>
        <v/>
      </c>
      <c r="DO83" s="305" t="str">
        <f ca="true">+IF(OFFSET('Hygiene Data'!$D$11,0,10*ROW('Hygiene Data'!D77))="","",OFFSET('Hygiene Data'!$D$11,0,10*ROW('Hygiene Data'!D77)))</f>
        <v/>
      </c>
      <c r="DP83" s="305" t="str">
        <f ca="true">+IF(OFFSET('Hygiene Data'!$D$12,0,10*ROW('Hygiene Data'!D77))="","",OFFSET('Hygiene Data'!$D$12,0,10*ROW('Hygiene Data'!D77)))</f>
        <v/>
      </c>
      <c r="DQ83" s="305" t="str">
        <f ca="true">+IF(OFFSET('Hygiene Data'!$D$13,0,10*ROW('Hygiene Data'!D77))="","",OFFSET('Hygiene Data'!$D$13,0,10*ROW('Hygiene Data'!D77)))</f>
        <v/>
      </c>
      <c r="DR83" s="305" t="str">
        <f ca="true">+IF(OFFSET('Hygiene Data'!$E$11,0,10*ROW('Hygiene Data'!E77))="","",OFFSET('Hygiene Data'!$E$11,0,10*ROW('Hygiene Data'!E77)))</f>
        <v/>
      </c>
      <c r="DS83" s="305" t="str">
        <f ca="true">+IF(OFFSET('Hygiene Data'!$E$12,0,10*ROW('Hygiene Data'!E77))="","",OFFSET('Hygiene Data'!$E$12,0,10*ROW('Hygiene Data'!E77)))</f>
        <v/>
      </c>
      <c r="DT83" s="305" t="str">
        <f ca="true">+IF(OFFSET('Hygiene Data'!$E$13,0,10*ROW('Hygiene Data'!E77))="","",OFFSET('Hygiene Data'!$E$13,0,10*ROW('Hygiene Data'!E77)))</f>
        <v/>
      </c>
      <c r="DU83" s="305" t="str">
        <f ca="true">+IF(OFFSET('Hygiene Data'!$F$11,0,10*ROW('Hygiene Data'!F77))="","",OFFSET('Hygiene Data'!$F$11,0,10*ROW('Hygiene Data'!F77)))</f>
        <v/>
      </c>
      <c r="DV83" s="305" t="str">
        <f ca="true">+IF(OFFSET('Hygiene Data'!$F$12,0,10*ROW('Hygiene Data'!F77))="","",OFFSET('Hygiene Data'!$F$12,0,10*ROW('Hygiene Data'!F77)))</f>
        <v/>
      </c>
      <c r="DW83" s="305" t="str">
        <f ca="true">+IF(OFFSET('Hygiene Data'!$F$13,0,10*ROW('Hygiene Data'!F77))="","",OFFSET('Hygiene Data'!$F$13,0,10*ROW('Hygiene Data'!F77)))</f>
        <v/>
      </c>
      <c r="DX83" s="305" t="str">
        <f ca="true">+IF(OFFSET('Hygiene Data'!$G$11,0,10*ROW('Hygiene Data'!G77))="","",OFFSET('Hygiene Data'!$G$11,0,10*ROW('Hygiene Data'!G77)))</f>
        <v/>
      </c>
      <c r="DY83" s="305" t="str">
        <f ca="true">+IF(OFFSET('Hygiene Data'!$G$12,0,10*ROW('Hygiene Data'!G77))="","",OFFSET('Hygiene Data'!$G$12,0,10*ROW('Hygiene Data'!G77)))</f>
        <v/>
      </c>
      <c r="DZ83" s="305" t="str">
        <f ca="true">+IF(OFFSET('Hygiene Data'!$G$13,0,10*ROW('Hygiene Data'!G77))="","",OFFSET('Hygiene Data'!$G$13,0,10*ROW('Hygiene Data'!G77)))</f>
        <v/>
      </c>
      <c r="EA83" s="305" t="str">
        <f ca="true">+IF(OFFSET('Hygiene Data'!$H$11,0,10*ROW('Hygiene Data'!H77))="","",OFFSET('Hygiene Data'!$H$11,0,10*ROW('Hygiene Data'!H77)))</f>
        <v/>
      </c>
      <c r="EB83" s="305" t="str">
        <f ca="true">+IF(OFFSET('Hygiene Data'!$H$12,0,10*ROW('Hygiene Data'!H77))="","",OFFSET('Hygiene Data'!$H$12,0,10*ROW('Hygiene Data'!H77)))</f>
        <v/>
      </c>
      <c r="EC83" s="305" t="str">
        <f ca="true">+IF(OFFSET('Hygiene Data'!$H$13,0,10*ROW('Hygiene Data'!H77))="","",OFFSET('Hygiene Data'!$H$13,0,10*ROW('Hygiene Data'!H77)))</f>
        <v/>
      </c>
      <c r="ED83" s="305" t="str">
        <f ca="true">+IF(OFFSET('Hygiene Data'!$I$11,0,10*ROW('Hygiene Data'!I77))="","",OFFSET('Hygiene Data'!$I$11,0,10*ROW('Hygiene Data'!I77)))</f>
        <v/>
      </c>
      <c r="EE83" s="305" t="str">
        <f ca="true">+IF(OFFSET('Hygiene Data'!$I$12,0,10*ROW('Hygiene Data'!I77))="","",OFFSET('Hygiene Data'!$I$12,0,10*ROW('Hygiene Data'!I77)))</f>
        <v/>
      </c>
      <c r="EF83" s="305"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61" t="str">
        <f t="shared" ca="true" si="1"/>
        <v/>
      </c>
      <c r="D84" s="99"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9"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9"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9"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9"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9"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9"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9"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9"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9"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9"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9"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9"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9"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9"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9"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9"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9"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100"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100"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100"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100"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100"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100"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100"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100"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100"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100"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100"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100"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100"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100"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100"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100"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100"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100"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100"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100"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100"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100"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100"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100"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100"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100"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100"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100"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100"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100"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1"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1"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1"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1"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1"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1"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1"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1"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1"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1"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1"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1"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1"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1"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1"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1"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1"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1"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5"/>
      <c r="BS84" s="305" t="str">
        <f ca="true">+IF(OFFSET('Water Data'!$D$27,0,10*ROW('Water Data'!D78))="","",OFFSET('Water Data'!$D$27,0,10*ROW('Water Data'!D78)))</f>
        <v/>
      </c>
      <c r="BT84" s="305" t="str">
        <f ca="true">+IF(OFFSET('Water Data'!$D$28,0,10*ROW('Water Data'!D78))="","",OFFSET('Water Data'!$D$28,0,10*ROW('Water Data'!D78)))</f>
        <v/>
      </c>
      <c r="BU84" s="305" t="str">
        <f ca="true">+IF(OFFSET('Water Data'!$D$29,0,10*ROW('Water Data'!D78))="","",OFFSET('Water Data'!$D$29,0,10*ROW('Water Data'!D78)))</f>
        <v/>
      </c>
      <c r="BV84" s="305" t="str">
        <f ca="true">+IF(OFFSET('Water Data'!$E$27,0,10*ROW('Water Data'!E78))="","",OFFSET('Water Data'!$E$27,0,10*ROW('Water Data'!E78)))</f>
        <v/>
      </c>
      <c r="BW84" s="305" t="str">
        <f ca="true">+IF(OFFSET('Water Data'!$E$28,0,10*ROW('Water Data'!E78))="","",OFFSET('Water Data'!$E$28,0,10*ROW('Water Data'!E78)))</f>
        <v/>
      </c>
      <c r="BX84" s="305" t="str">
        <f ca="true">+IF(OFFSET('Water Data'!$E$29,0,10*ROW('Water Data'!E78))="","",OFFSET('Water Data'!$E$29,0,10*ROW('Water Data'!E78)))</f>
        <v/>
      </c>
      <c r="BY84" s="305" t="str">
        <f ca="true">+IF(OFFSET('Water Data'!$F$27,0,10*ROW('Water Data'!F78))="","",OFFSET('Water Data'!$F$27,0,10*ROW('Water Data'!F78)))</f>
        <v/>
      </c>
      <c r="BZ84" s="305" t="str">
        <f ca="true">+IF(OFFSET('Water Data'!$F$28,0,10*ROW('Water Data'!F78))="","",OFFSET('Water Data'!$F$28,0,10*ROW('Water Data'!F78)))</f>
        <v/>
      </c>
      <c r="CA84" s="305" t="str">
        <f ca="true">+IF(OFFSET('Water Data'!$F$29,0,10*ROW('Water Data'!F78))="","",OFFSET('Water Data'!$F$29,0,10*ROW('Water Data'!F78)))</f>
        <v/>
      </c>
      <c r="CB84" s="305" t="str">
        <f ca="true">+IF(OFFSET('Water Data'!$G$27,0,10*ROW('Water Data'!G78))="","",OFFSET('Water Data'!$G$27,0,10*ROW('Water Data'!G78)))</f>
        <v/>
      </c>
      <c r="CC84" s="305" t="str">
        <f ca="true">+IF(OFFSET('Water Data'!$G$28,0,10*ROW('Water Data'!G78))="","",OFFSET('Water Data'!$G$28,0,10*ROW('Water Data'!G78)))</f>
        <v/>
      </c>
      <c r="CD84" s="305" t="str">
        <f ca="true">+IF(OFFSET('Water Data'!$G$29,0,10*ROW('Water Data'!G78))="","",OFFSET('Water Data'!$G$29,0,10*ROW('Water Data'!G78)))</f>
        <v/>
      </c>
      <c r="CE84" s="305" t="str">
        <f ca="true">+IF(OFFSET('Water Data'!$H$27,0,10*ROW('Water Data'!H78))="","",OFFSET('Water Data'!$H$27,0,10*ROW('Water Data'!H78)))</f>
        <v/>
      </c>
      <c r="CF84" s="305" t="str">
        <f ca="true">+IF(OFFSET('Water Data'!$H$28,0,10*ROW('Water Data'!H78))="","",OFFSET('Water Data'!$H$28,0,10*ROW('Water Data'!H78)))</f>
        <v/>
      </c>
      <c r="CG84" s="305" t="str">
        <f ca="true">+IF(OFFSET('Water Data'!$H$29,0,10*ROW('Water Data'!H78))="","",OFFSET('Water Data'!$H$29,0,10*ROW('Water Data'!H78)))</f>
        <v/>
      </c>
      <c r="CH84" s="305" t="str">
        <f ca="true">+IF(OFFSET('Water Data'!$I$27,0,10*ROW('Water Data'!I78))="","",OFFSET('Water Data'!$I$27,0,10*ROW('Water Data'!I78)))</f>
        <v/>
      </c>
      <c r="CI84" s="305" t="str">
        <f ca="true">+IF(OFFSET('Water Data'!$I$28,0,10*ROW('Water Data'!I78))="","",OFFSET('Water Data'!$I$28,0,10*ROW('Water Data'!I78)))</f>
        <v/>
      </c>
      <c r="CJ84" s="305" t="str">
        <f ca="true">+IF(OFFSET('Water Data'!$I$29,0,10*ROW('Water Data'!I78))="","",OFFSET('Water Data'!$I$29,0,10*ROW('Water Data'!I78)))</f>
        <v/>
      </c>
      <c r="CK84" s="305" t="str">
        <f ca="true">+IF(OFFSET('Sanitation Data'!$D$28,0,10*ROW('Sanitation Data'!D78))="","",OFFSET('Sanitation Data'!$D$28,0,10*ROW('Sanitation Data'!D78)))</f>
        <v/>
      </c>
      <c r="CL84" s="305" t="str">
        <f ca="true">+IF(OFFSET('Sanitation Data'!$D$29,0,10*ROW('Sanitation Data'!D78))="","",OFFSET('Sanitation Data'!$D$29,0,10*ROW('Sanitation Data'!D78)))</f>
        <v/>
      </c>
      <c r="CM84" s="305" t="str">
        <f ca="true">+IF(OFFSET('Sanitation Data'!$D$30,0,10*ROW('Sanitation Data'!D78))="","",OFFSET('Sanitation Data'!$D$30,0,10*ROW('Sanitation Data'!D78)))</f>
        <v/>
      </c>
      <c r="CN84" s="305" t="str">
        <f ca="true">+IF(OFFSET('Sanitation Data'!$D$31,0,10*ROW('Sanitation Data'!D78))="","",OFFSET('Sanitation Data'!$D$31,0,10*ROW('Sanitation Data'!D78)))</f>
        <v/>
      </c>
      <c r="CO84" s="305" t="str">
        <f ca="true">+IF(OFFSET('Sanitation Data'!$D$32,0,10*ROW('Sanitation Data'!D78))="","",OFFSET('Sanitation Data'!$D$32,0,10*ROW('Sanitation Data'!D78)))</f>
        <v/>
      </c>
      <c r="CP84" s="305" t="str">
        <f ca="true">+IF(OFFSET('Sanitation Data'!$E$28,0,10*ROW('Sanitation Data'!E78))="","",OFFSET('Sanitation Data'!$E$28,0,10*ROW('Sanitation Data'!E78)))</f>
        <v/>
      </c>
      <c r="CQ84" s="305" t="str">
        <f ca="true">+IF(OFFSET('Sanitation Data'!$E$29,0,10*ROW('Sanitation Data'!E78))="","",OFFSET('Sanitation Data'!$E$29,0,10*ROW('Sanitation Data'!E78)))</f>
        <v/>
      </c>
      <c r="CR84" s="305" t="str">
        <f ca="true">+IF(OFFSET('Sanitation Data'!$E$30,0,10*ROW('Sanitation Data'!E78))="","",OFFSET('Sanitation Data'!$E$30,0,10*ROW('Sanitation Data'!E78)))</f>
        <v/>
      </c>
      <c r="CS84" s="305" t="str">
        <f ca="true">+IF(OFFSET('Sanitation Data'!$E$31,0,10*ROW('Sanitation Data'!E78))="","",OFFSET('Sanitation Data'!$E$31,0,10*ROW('Sanitation Data'!E78)))</f>
        <v/>
      </c>
      <c r="CT84" s="305" t="str">
        <f ca="true">+IF(OFFSET('Sanitation Data'!$E$32,0,10*ROW('Sanitation Data'!E78))="","",OFFSET('Sanitation Data'!$E$32,0,10*ROW('Sanitation Data'!E78)))</f>
        <v/>
      </c>
      <c r="CU84" s="305" t="str">
        <f ca="true">+IF(OFFSET('Sanitation Data'!$F$28,0,10*ROW('Sanitation Data'!F78))="","",OFFSET('Sanitation Data'!$F$28,0,10*ROW('Sanitation Data'!F78)))</f>
        <v/>
      </c>
      <c r="CV84" s="305" t="str">
        <f ca="true">+IF(OFFSET('Sanitation Data'!$F$29,0,10*ROW('Sanitation Data'!F78))="","",OFFSET('Sanitation Data'!$F$29,0,10*ROW('Sanitation Data'!F78)))</f>
        <v/>
      </c>
      <c r="CW84" s="305" t="str">
        <f ca="true">+IF(OFFSET('Sanitation Data'!$F$30,0,10*ROW('Sanitation Data'!F78))="","",OFFSET('Sanitation Data'!$F$30,0,10*ROW('Sanitation Data'!F78)))</f>
        <v/>
      </c>
      <c r="CX84" s="305" t="str">
        <f ca="true">+IF(OFFSET('Sanitation Data'!$F$31,0,10*ROW('Sanitation Data'!F78))="","",OFFSET('Sanitation Data'!$F$31,0,10*ROW('Sanitation Data'!F78)))</f>
        <v/>
      </c>
      <c r="CY84" s="305" t="str">
        <f ca="true">+IF(OFFSET('Sanitation Data'!$F$32,0,10*ROW('Sanitation Data'!F78))="","",OFFSET('Sanitation Data'!$F$32,0,10*ROW('Sanitation Data'!F78)))</f>
        <v/>
      </c>
      <c r="CZ84" s="305" t="str">
        <f ca="true">+IF(OFFSET('Sanitation Data'!$G$28,0,10*ROW('Sanitation Data'!G78))="","",OFFSET('Sanitation Data'!$G$28,0,10*ROW('Sanitation Data'!G78)))</f>
        <v/>
      </c>
      <c r="DA84" s="305" t="str">
        <f ca="true">+IF(OFFSET('Sanitation Data'!$G$29,0,10*ROW('Sanitation Data'!G78))="","",OFFSET('Sanitation Data'!$G$29,0,10*ROW('Sanitation Data'!G78)))</f>
        <v/>
      </c>
      <c r="DB84" s="305" t="str">
        <f ca="true">+IF(OFFSET('Sanitation Data'!$G$30,0,10*ROW('Sanitation Data'!G78))="","",OFFSET('Sanitation Data'!$G$30,0,10*ROW('Sanitation Data'!G78)))</f>
        <v/>
      </c>
      <c r="DC84" s="305" t="str">
        <f ca="true">+IF(OFFSET('Sanitation Data'!$G$31,0,10*ROW('Sanitation Data'!G78))="","",OFFSET('Sanitation Data'!$G$31,0,10*ROW('Sanitation Data'!G78)))</f>
        <v/>
      </c>
      <c r="DD84" s="305" t="str">
        <f ca="true">+IF(OFFSET('Sanitation Data'!$G$32,0,10*ROW('Sanitation Data'!G78))="","",OFFSET('Sanitation Data'!$G$32,0,10*ROW('Sanitation Data'!G78)))</f>
        <v/>
      </c>
      <c r="DE84" s="305" t="str">
        <f ca="true">+IF(OFFSET('Sanitation Data'!$H$28,0,10*ROW('Sanitation Data'!H78))="","",OFFSET('Sanitation Data'!$H$28,0,10*ROW('Sanitation Data'!H78)))</f>
        <v/>
      </c>
      <c r="DF84" s="305" t="str">
        <f ca="true">+IF(OFFSET('Sanitation Data'!$H$29,0,10*ROW('Sanitation Data'!H78))="","",OFFSET('Sanitation Data'!$H$29,0,10*ROW('Sanitation Data'!H78)))</f>
        <v/>
      </c>
      <c r="DG84" s="305" t="str">
        <f ca="true">+IF(OFFSET('Sanitation Data'!$H$30,0,10*ROW('Sanitation Data'!H78))="","",OFFSET('Sanitation Data'!$H$30,0,10*ROW('Sanitation Data'!H78)))</f>
        <v/>
      </c>
      <c r="DH84" s="305" t="str">
        <f ca="true">+IF(OFFSET('Sanitation Data'!$H$31,0,10*ROW('Sanitation Data'!H78))="","",OFFSET('Sanitation Data'!$H$31,0,10*ROW('Sanitation Data'!H78)))</f>
        <v/>
      </c>
      <c r="DI84" s="305" t="str">
        <f ca="true">+IF(OFFSET('Sanitation Data'!$H$32,0,10*ROW('Sanitation Data'!H78))="","",OFFSET('Sanitation Data'!$H$32,0,10*ROW('Sanitation Data'!H78)))</f>
        <v/>
      </c>
      <c r="DJ84" s="305" t="str">
        <f ca="true">+IF(OFFSET('Sanitation Data'!$I$28,0,10*ROW('Sanitation Data'!I78))="","",OFFSET('Sanitation Data'!$I$28,0,10*ROW('Sanitation Data'!I78)))</f>
        <v/>
      </c>
      <c r="DK84" s="305" t="str">
        <f ca="true">+IF(OFFSET('Sanitation Data'!$I$29,0,10*ROW('Sanitation Data'!I78))="","",OFFSET('Sanitation Data'!$I$29,0,10*ROW('Sanitation Data'!I78)))</f>
        <v/>
      </c>
      <c r="DL84" s="305" t="str">
        <f ca="true">+IF(OFFSET('Sanitation Data'!$I$30,0,10*ROW('Sanitation Data'!I78))="","",OFFSET('Sanitation Data'!$I$30,0,10*ROW('Sanitation Data'!I78)))</f>
        <v/>
      </c>
      <c r="DM84" s="305" t="str">
        <f ca="true">+IF(OFFSET('Sanitation Data'!$I$31,0,10*ROW('Sanitation Data'!I78))="","",OFFSET('Sanitation Data'!$I$31,0,10*ROW('Sanitation Data'!I78)))</f>
        <v/>
      </c>
      <c r="DN84" s="305" t="str">
        <f ca="true">+IF(OFFSET('Sanitation Data'!$I$32,0,10*ROW('Sanitation Data'!I78))="","",OFFSET('Sanitation Data'!$I$32,0,10*ROW('Sanitation Data'!I78)))</f>
        <v/>
      </c>
      <c r="DO84" s="305" t="str">
        <f ca="true">+IF(OFFSET('Hygiene Data'!$D$11,0,10*ROW('Hygiene Data'!D78))="","",OFFSET('Hygiene Data'!$D$11,0,10*ROW('Hygiene Data'!D78)))</f>
        <v/>
      </c>
      <c r="DP84" s="305" t="str">
        <f ca="true">+IF(OFFSET('Hygiene Data'!$D$12,0,10*ROW('Hygiene Data'!D78))="","",OFFSET('Hygiene Data'!$D$12,0,10*ROW('Hygiene Data'!D78)))</f>
        <v/>
      </c>
      <c r="DQ84" s="305" t="str">
        <f ca="true">+IF(OFFSET('Hygiene Data'!$D$13,0,10*ROW('Hygiene Data'!D78))="","",OFFSET('Hygiene Data'!$D$13,0,10*ROW('Hygiene Data'!D78)))</f>
        <v/>
      </c>
      <c r="DR84" s="305" t="str">
        <f ca="true">+IF(OFFSET('Hygiene Data'!$E$11,0,10*ROW('Hygiene Data'!E78))="","",OFFSET('Hygiene Data'!$E$11,0,10*ROW('Hygiene Data'!E78)))</f>
        <v/>
      </c>
      <c r="DS84" s="305" t="str">
        <f ca="true">+IF(OFFSET('Hygiene Data'!$E$12,0,10*ROW('Hygiene Data'!E78))="","",OFFSET('Hygiene Data'!$E$12,0,10*ROW('Hygiene Data'!E78)))</f>
        <v/>
      </c>
      <c r="DT84" s="305" t="str">
        <f ca="true">+IF(OFFSET('Hygiene Data'!$E$13,0,10*ROW('Hygiene Data'!E78))="","",OFFSET('Hygiene Data'!$E$13,0,10*ROW('Hygiene Data'!E78)))</f>
        <v/>
      </c>
      <c r="DU84" s="305" t="str">
        <f ca="true">+IF(OFFSET('Hygiene Data'!$F$11,0,10*ROW('Hygiene Data'!F78))="","",OFFSET('Hygiene Data'!$F$11,0,10*ROW('Hygiene Data'!F78)))</f>
        <v/>
      </c>
      <c r="DV84" s="305" t="str">
        <f ca="true">+IF(OFFSET('Hygiene Data'!$F$12,0,10*ROW('Hygiene Data'!F78))="","",OFFSET('Hygiene Data'!$F$12,0,10*ROW('Hygiene Data'!F78)))</f>
        <v/>
      </c>
      <c r="DW84" s="305" t="str">
        <f ca="true">+IF(OFFSET('Hygiene Data'!$F$13,0,10*ROW('Hygiene Data'!F78))="","",OFFSET('Hygiene Data'!$F$13,0,10*ROW('Hygiene Data'!F78)))</f>
        <v/>
      </c>
      <c r="DX84" s="305" t="str">
        <f ca="true">+IF(OFFSET('Hygiene Data'!$G$11,0,10*ROW('Hygiene Data'!G78))="","",OFFSET('Hygiene Data'!$G$11,0,10*ROW('Hygiene Data'!G78)))</f>
        <v/>
      </c>
      <c r="DY84" s="305" t="str">
        <f ca="true">+IF(OFFSET('Hygiene Data'!$G$12,0,10*ROW('Hygiene Data'!G78))="","",OFFSET('Hygiene Data'!$G$12,0,10*ROW('Hygiene Data'!G78)))</f>
        <v/>
      </c>
      <c r="DZ84" s="305" t="str">
        <f ca="true">+IF(OFFSET('Hygiene Data'!$G$13,0,10*ROW('Hygiene Data'!G78))="","",OFFSET('Hygiene Data'!$G$13,0,10*ROW('Hygiene Data'!G78)))</f>
        <v/>
      </c>
      <c r="EA84" s="305" t="str">
        <f ca="true">+IF(OFFSET('Hygiene Data'!$H$11,0,10*ROW('Hygiene Data'!H78))="","",OFFSET('Hygiene Data'!$H$11,0,10*ROW('Hygiene Data'!H78)))</f>
        <v/>
      </c>
      <c r="EB84" s="305" t="str">
        <f ca="true">+IF(OFFSET('Hygiene Data'!$H$12,0,10*ROW('Hygiene Data'!H78))="","",OFFSET('Hygiene Data'!$H$12,0,10*ROW('Hygiene Data'!H78)))</f>
        <v/>
      </c>
      <c r="EC84" s="305" t="str">
        <f ca="true">+IF(OFFSET('Hygiene Data'!$H$13,0,10*ROW('Hygiene Data'!H78))="","",OFFSET('Hygiene Data'!$H$13,0,10*ROW('Hygiene Data'!H78)))</f>
        <v/>
      </c>
      <c r="ED84" s="305" t="str">
        <f ca="true">+IF(OFFSET('Hygiene Data'!$I$11,0,10*ROW('Hygiene Data'!I78))="","",OFFSET('Hygiene Data'!$I$11,0,10*ROW('Hygiene Data'!I78)))</f>
        <v/>
      </c>
      <c r="EE84" s="305" t="str">
        <f ca="true">+IF(OFFSET('Hygiene Data'!$I$12,0,10*ROW('Hygiene Data'!I78))="","",OFFSET('Hygiene Data'!$I$12,0,10*ROW('Hygiene Data'!I78)))</f>
        <v/>
      </c>
      <c r="EF84" s="305"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61" t="str">
        <f t="shared" ca="true" si="1"/>
        <v/>
      </c>
      <c r="D85" s="99"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9"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9"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9"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9"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9"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9"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9"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9"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9"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9"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9"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9"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9"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9"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9"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9"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9"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100"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100"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100"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100"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100"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100"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100"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100"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100"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100"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100"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100"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100"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100"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100"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100"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100"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100"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100"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100"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100"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100"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100"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100"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100"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100"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100"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100"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100"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100"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1"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1"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1"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1"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1"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1"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1"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1"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1"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1"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1"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1"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1"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1"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1"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1"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1"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1"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5"/>
      <c r="BS85" s="305" t="str">
        <f ca="true">+IF(OFFSET('Water Data'!$D$27,0,10*ROW('Water Data'!D79))="","",OFFSET('Water Data'!$D$27,0,10*ROW('Water Data'!D79)))</f>
        <v/>
      </c>
      <c r="BT85" s="305" t="str">
        <f ca="true">+IF(OFFSET('Water Data'!$D$28,0,10*ROW('Water Data'!D79))="","",OFFSET('Water Data'!$D$28,0,10*ROW('Water Data'!D79)))</f>
        <v/>
      </c>
      <c r="BU85" s="305" t="str">
        <f ca="true">+IF(OFFSET('Water Data'!$D$29,0,10*ROW('Water Data'!D79))="","",OFFSET('Water Data'!$D$29,0,10*ROW('Water Data'!D79)))</f>
        <v/>
      </c>
      <c r="BV85" s="305" t="str">
        <f ca="true">+IF(OFFSET('Water Data'!$E$27,0,10*ROW('Water Data'!E79))="","",OFFSET('Water Data'!$E$27,0,10*ROW('Water Data'!E79)))</f>
        <v/>
      </c>
      <c r="BW85" s="305" t="str">
        <f ca="true">+IF(OFFSET('Water Data'!$E$28,0,10*ROW('Water Data'!E79))="","",OFFSET('Water Data'!$E$28,0,10*ROW('Water Data'!E79)))</f>
        <v/>
      </c>
      <c r="BX85" s="305" t="str">
        <f ca="true">+IF(OFFSET('Water Data'!$E$29,0,10*ROW('Water Data'!E79))="","",OFFSET('Water Data'!$E$29,0,10*ROW('Water Data'!E79)))</f>
        <v/>
      </c>
      <c r="BY85" s="305" t="str">
        <f ca="true">+IF(OFFSET('Water Data'!$F$27,0,10*ROW('Water Data'!F79))="","",OFFSET('Water Data'!$F$27,0,10*ROW('Water Data'!F79)))</f>
        <v/>
      </c>
      <c r="BZ85" s="305" t="str">
        <f ca="true">+IF(OFFSET('Water Data'!$F$28,0,10*ROW('Water Data'!F79))="","",OFFSET('Water Data'!$F$28,0,10*ROW('Water Data'!F79)))</f>
        <v/>
      </c>
      <c r="CA85" s="305" t="str">
        <f ca="true">+IF(OFFSET('Water Data'!$F$29,0,10*ROW('Water Data'!F79))="","",OFFSET('Water Data'!$F$29,0,10*ROW('Water Data'!F79)))</f>
        <v/>
      </c>
      <c r="CB85" s="305" t="str">
        <f ca="true">+IF(OFFSET('Water Data'!$G$27,0,10*ROW('Water Data'!G79))="","",OFFSET('Water Data'!$G$27,0,10*ROW('Water Data'!G79)))</f>
        <v/>
      </c>
      <c r="CC85" s="305" t="str">
        <f ca="true">+IF(OFFSET('Water Data'!$G$28,0,10*ROW('Water Data'!G79))="","",OFFSET('Water Data'!$G$28,0,10*ROW('Water Data'!G79)))</f>
        <v/>
      </c>
      <c r="CD85" s="305" t="str">
        <f ca="true">+IF(OFFSET('Water Data'!$G$29,0,10*ROW('Water Data'!G79))="","",OFFSET('Water Data'!$G$29,0,10*ROW('Water Data'!G79)))</f>
        <v/>
      </c>
      <c r="CE85" s="305" t="str">
        <f ca="true">+IF(OFFSET('Water Data'!$H$27,0,10*ROW('Water Data'!H79))="","",OFFSET('Water Data'!$H$27,0,10*ROW('Water Data'!H79)))</f>
        <v/>
      </c>
      <c r="CF85" s="305" t="str">
        <f ca="true">+IF(OFFSET('Water Data'!$H$28,0,10*ROW('Water Data'!H79))="","",OFFSET('Water Data'!$H$28,0,10*ROW('Water Data'!H79)))</f>
        <v/>
      </c>
      <c r="CG85" s="305" t="str">
        <f ca="true">+IF(OFFSET('Water Data'!$H$29,0,10*ROW('Water Data'!H79))="","",OFFSET('Water Data'!$H$29,0,10*ROW('Water Data'!H79)))</f>
        <v/>
      </c>
      <c r="CH85" s="305" t="str">
        <f ca="true">+IF(OFFSET('Water Data'!$I$27,0,10*ROW('Water Data'!I79))="","",OFFSET('Water Data'!$I$27,0,10*ROW('Water Data'!I79)))</f>
        <v/>
      </c>
      <c r="CI85" s="305" t="str">
        <f ca="true">+IF(OFFSET('Water Data'!$I$28,0,10*ROW('Water Data'!I79))="","",OFFSET('Water Data'!$I$28,0,10*ROW('Water Data'!I79)))</f>
        <v/>
      </c>
      <c r="CJ85" s="305" t="str">
        <f ca="true">+IF(OFFSET('Water Data'!$I$29,0,10*ROW('Water Data'!I79))="","",OFFSET('Water Data'!$I$29,0,10*ROW('Water Data'!I79)))</f>
        <v/>
      </c>
      <c r="CK85" s="305" t="str">
        <f ca="true">+IF(OFFSET('Sanitation Data'!$D$28,0,10*ROW('Sanitation Data'!D79))="","",OFFSET('Sanitation Data'!$D$28,0,10*ROW('Sanitation Data'!D79)))</f>
        <v/>
      </c>
      <c r="CL85" s="305" t="str">
        <f ca="true">+IF(OFFSET('Sanitation Data'!$D$29,0,10*ROW('Sanitation Data'!D79))="","",OFFSET('Sanitation Data'!$D$29,0,10*ROW('Sanitation Data'!D79)))</f>
        <v/>
      </c>
      <c r="CM85" s="305" t="str">
        <f ca="true">+IF(OFFSET('Sanitation Data'!$D$30,0,10*ROW('Sanitation Data'!D79))="","",OFFSET('Sanitation Data'!$D$30,0,10*ROW('Sanitation Data'!D79)))</f>
        <v/>
      </c>
      <c r="CN85" s="305" t="str">
        <f ca="true">+IF(OFFSET('Sanitation Data'!$D$31,0,10*ROW('Sanitation Data'!D79))="","",OFFSET('Sanitation Data'!$D$31,0,10*ROW('Sanitation Data'!D79)))</f>
        <v/>
      </c>
      <c r="CO85" s="305" t="str">
        <f ca="true">+IF(OFFSET('Sanitation Data'!$D$32,0,10*ROW('Sanitation Data'!D79))="","",OFFSET('Sanitation Data'!$D$32,0,10*ROW('Sanitation Data'!D79)))</f>
        <v/>
      </c>
      <c r="CP85" s="305" t="str">
        <f ca="true">+IF(OFFSET('Sanitation Data'!$E$28,0,10*ROW('Sanitation Data'!E79))="","",OFFSET('Sanitation Data'!$E$28,0,10*ROW('Sanitation Data'!E79)))</f>
        <v/>
      </c>
      <c r="CQ85" s="305" t="str">
        <f ca="true">+IF(OFFSET('Sanitation Data'!$E$29,0,10*ROW('Sanitation Data'!E79))="","",OFFSET('Sanitation Data'!$E$29,0,10*ROW('Sanitation Data'!E79)))</f>
        <v/>
      </c>
      <c r="CR85" s="305" t="str">
        <f ca="true">+IF(OFFSET('Sanitation Data'!$E$30,0,10*ROW('Sanitation Data'!E79))="","",OFFSET('Sanitation Data'!$E$30,0,10*ROW('Sanitation Data'!E79)))</f>
        <v/>
      </c>
      <c r="CS85" s="305" t="str">
        <f ca="true">+IF(OFFSET('Sanitation Data'!$E$31,0,10*ROW('Sanitation Data'!E79))="","",OFFSET('Sanitation Data'!$E$31,0,10*ROW('Sanitation Data'!E79)))</f>
        <v/>
      </c>
      <c r="CT85" s="305" t="str">
        <f ca="true">+IF(OFFSET('Sanitation Data'!$E$32,0,10*ROW('Sanitation Data'!E79))="","",OFFSET('Sanitation Data'!$E$32,0,10*ROW('Sanitation Data'!E79)))</f>
        <v/>
      </c>
      <c r="CU85" s="305" t="str">
        <f ca="true">+IF(OFFSET('Sanitation Data'!$F$28,0,10*ROW('Sanitation Data'!F79))="","",OFFSET('Sanitation Data'!$F$28,0,10*ROW('Sanitation Data'!F79)))</f>
        <v/>
      </c>
      <c r="CV85" s="305" t="str">
        <f ca="true">+IF(OFFSET('Sanitation Data'!$F$29,0,10*ROW('Sanitation Data'!F79))="","",OFFSET('Sanitation Data'!$F$29,0,10*ROW('Sanitation Data'!F79)))</f>
        <v/>
      </c>
      <c r="CW85" s="305" t="str">
        <f ca="true">+IF(OFFSET('Sanitation Data'!$F$30,0,10*ROW('Sanitation Data'!F79))="","",OFFSET('Sanitation Data'!$F$30,0,10*ROW('Sanitation Data'!F79)))</f>
        <v/>
      </c>
      <c r="CX85" s="305" t="str">
        <f ca="true">+IF(OFFSET('Sanitation Data'!$F$31,0,10*ROW('Sanitation Data'!F79))="","",OFFSET('Sanitation Data'!$F$31,0,10*ROW('Sanitation Data'!F79)))</f>
        <v/>
      </c>
      <c r="CY85" s="305" t="str">
        <f ca="true">+IF(OFFSET('Sanitation Data'!$F$32,0,10*ROW('Sanitation Data'!F79))="","",OFFSET('Sanitation Data'!$F$32,0,10*ROW('Sanitation Data'!F79)))</f>
        <v/>
      </c>
      <c r="CZ85" s="305" t="str">
        <f ca="true">+IF(OFFSET('Sanitation Data'!$G$28,0,10*ROW('Sanitation Data'!G79))="","",OFFSET('Sanitation Data'!$G$28,0,10*ROW('Sanitation Data'!G79)))</f>
        <v/>
      </c>
      <c r="DA85" s="305" t="str">
        <f ca="true">+IF(OFFSET('Sanitation Data'!$G$29,0,10*ROW('Sanitation Data'!G79))="","",OFFSET('Sanitation Data'!$G$29,0,10*ROW('Sanitation Data'!G79)))</f>
        <v/>
      </c>
      <c r="DB85" s="305" t="str">
        <f ca="true">+IF(OFFSET('Sanitation Data'!$G$30,0,10*ROW('Sanitation Data'!G79))="","",OFFSET('Sanitation Data'!$G$30,0,10*ROW('Sanitation Data'!G79)))</f>
        <v/>
      </c>
      <c r="DC85" s="305" t="str">
        <f ca="true">+IF(OFFSET('Sanitation Data'!$G$31,0,10*ROW('Sanitation Data'!G79))="","",OFFSET('Sanitation Data'!$G$31,0,10*ROW('Sanitation Data'!G79)))</f>
        <v/>
      </c>
      <c r="DD85" s="305" t="str">
        <f ca="true">+IF(OFFSET('Sanitation Data'!$G$32,0,10*ROW('Sanitation Data'!G79))="","",OFFSET('Sanitation Data'!$G$32,0,10*ROW('Sanitation Data'!G79)))</f>
        <v/>
      </c>
      <c r="DE85" s="305" t="str">
        <f ca="true">+IF(OFFSET('Sanitation Data'!$H$28,0,10*ROW('Sanitation Data'!H79))="","",OFFSET('Sanitation Data'!$H$28,0,10*ROW('Sanitation Data'!H79)))</f>
        <v/>
      </c>
      <c r="DF85" s="305" t="str">
        <f ca="true">+IF(OFFSET('Sanitation Data'!$H$29,0,10*ROW('Sanitation Data'!H79))="","",OFFSET('Sanitation Data'!$H$29,0,10*ROW('Sanitation Data'!H79)))</f>
        <v/>
      </c>
      <c r="DG85" s="305" t="str">
        <f ca="true">+IF(OFFSET('Sanitation Data'!$H$30,0,10*ROW('Sanitation Data'!H79))="","",OFFSET('Sanitation Data'!$H$30,0,10*ROW('Sanitation Data'!H79)))</f>
        <v/>
      </c>
      <c r="DH85" s="305" t="str">
        <f ca="true">+IF(OFFSET('Sanitation Data'!$H$31,0,10*ROW('Sanitation Data'!H79))="","",OFFSET('Sanitation Data'!$H$31,0,10*ROW('Sanitation Data'!H79)))</f>
        <v/>
      </c>
      <c r="DI85" s="305" t="str">
        <f ca="true">+IF(OFFSET('Sanitation Data'!$H$32,0,10*ROW('Sanitation Data'!H79))="","",OFFSET('Sanitation Data'!$H$32,0,10*ROW('Sanitation Data'!H79)))</f>
        <v/>
      </c>
      <c r="DJ85" s="305" t="str">
        <f ca="true">+IF(OFFSET('Sanitation Data'!$I$28,0,10*ROW('Sanitation Data'!I79))="","",OFFSET('Sanitation Data'!$I$28,0,10*ROW('Sanitation Data'!I79)))</f>
        <v/>
      </c>
      <c r="DK85" s="305" t="str">
        <f ca="true">+IF(OFFSET('Sanitation Data'!$I$29,0,10*ROW('Sanitation Data'!I79))="","",OFFSET('Sanitation Data'!$I$29,0,10*ROW('Sanitation Data'!I79)))</f>
        <v/>
      </c>
      <c r="DL85" s="305" t="str">
        <f ca="true">+IF(OFFSET('Sanitation Data'!$I$30,0,10*ROW('Sanitation Data'!I79))="","",OFFSET('Sanitation Data'!$I$30,0,10*ROW('Sanitation Data'!I79)))</f>
        <v/>
      </c>
      <c r="DM85" s="305" t="str">
        <f ca="true">+IF(OFFSET('Sanitation Data'!$I$31,0,10*ROW('Sanitation Data'!I79))="","",OFFSET('Sanitation Data'!$I$31,0,10*ROW('Sanitation Data'!I79)))</f>
        <v/>
      </c>
      <c r="DN85" s="305" t="str">
        <f ca="true">+IF(OFFSET('Sanitation Data'!$I$32,0,10*ROW('Sanitation Data'!I79))="","",OFFSET('Sanitation Data'!$I$32,0,10*ROW('Sanitation Data'!I79)))</f>
        <v/>
      </c>
      <c r="DO85" s="305" t="str">
        <f ca="true">+IF(OFFSET('Hygiene Data'!$D$11,0,10*ROW('Hygiene Data'!D79))="","",OFFSET('Hygiene Data'!$D$11,0,10*ROW('Hygiene Data'!D79)))</f>
        <v/>
      </c>
      <c r="DP85" s="305" t="str">
        <f ca="true">+IF(OFFSET('Hygiene Data'!$D$12,0,10*ROW('Hygiene Data'!D79))="","",OFFSET('Hygiene Data'!$D$12,0,10*ROW('Hygiene Data'!D79)))</f>
        <v/>
      </c>
      <c r="DQ85" s="305" t="str">
        <f ca="true">+IF(OFFSET('Hygiene Data'!$D$13,0,10*ROW('Hygiene Data'!D79))="","",OFFSET('Hygiene Data'!$D$13,0,10*ROW('Hygiene Data'!D79)))</f>
        <v/>
      </c>
      <c r="DR85" s="305" t="str">
        <f ca="true">+IF(OFFSET('Hygiene Data'!$E$11,0,10*ROW('Hygiene Data'!E79))="","",OFFSET('Hygiene Data'!$E$11,0,10*ROW('Hygiene Data'!E79)))</f>
        <v/>
      </c>
      <c r="DS85" s="305" t="str">
        <f ca="true">+IF(OFFSET('Hygiene Data'!$E$12,0,10*ROW('Hygiene Data'!E79))="","",OFFSET('Hygiene Data'!$E$12,0,10*ROW('Hygiene Data'!E79)))</f>
        <v/>
      </c>
      <c r="DT85" s="305" t="str">
        <f ca="true">+IF(OFFSET('Hygiene Data'!$E$13,0,10*ROW('Hygiene Data'!E79))="","",OFFSET('Hygiene Data'!$E$13,0,10*ROW('Hygiene Data'!E79)))</f>
        <v/>
      </c>
      <c r="DU85" s="305" t="str">
        <f ca="true">+IF(OFFSET('Hygiene Data'!$F$11,0,10*ROW('Hygiene Data'!F79))="","",OFFSET('Hygiene Data'!$F$11,0,10*ROW('Hygiene Data'!F79)))</f>
        <v/>
      </c>
      <c r="DV85" s="305" t="str">
        <f ca="true">+IF(OFFSET('Hygiene Data'!$F$12,0,10*ROW('Hygiene Data'!F79))="","",OFFSET('Hygiene Data'!$F$12,0,10*ROW('Hygiene Data'!F79)))</f>
        <v/>
      </c>
      <c r="DW85" s="305" t="str">
        <f ca="true">+IF(OFFSET('Hygiene Data'!$F$13,0,10*ROW('Hygiene Data'!F79))="","",OFFSET('Hygiene Data'!$F$13,0,10*ROW('Hygiene Data'!F79)))</f>
        <v/>
      </c>
      <c r="DX85" s="305" t="str">
        <f ca="true">+IF(OFFSET('Hygiene Data'!$G$11,0,10*ROW('Hygiene Data'!G79))="","",OFFSET('Hygiene Data'!$G$11,0,10*ROW('Hygiene Data'!G79)))</f>
        <v/>
      </c>
      <c r="DY85" s="305" t="str">
        <f ca="true">+IF(OFFSET('Hygiene Data'!$G$12,0,10*ROW('Hygiene Data'!G79))="","",OFFSET('Hygiene Data'!$G$12,0,10*ROW('Hygiene Data'!G79)))</f>
        <v/>
      </c>
      <c r="DZ85" s="305" t="str">
        <f ca="true">+IF(OFFSET('Hygiene Data'!$G$13,0,10*ROW('Hygiene Data'!G79))="","",OFFSET('Hygiene Data'!$G$13,0,10*ROW('Hygiene Data'!G79)))</f>
        <v/>
      </c>
      <c r="EA85" s="305" t="str">
        <f ca="true">+IF(OFFSET('Hygiene Data'!$H$11,0,10*ROW('Hygiene Data'!H79))="","",OFFSET('Hygiene Data'!$H$11,0,10*ROW('Hygiene Data'!H79)))</f>
        <v/>
      </c>
      <c r="EB85" s="305" t="str">
        <f ca="true">+IF(OFFSET('Hygiene Data'!$H$12,0,10*ROW('Hygiene Data'!H79))="","",OFFSET('Hygiene Data'!$H$12,0,10*ROW('Hygiene Data'!H79)))</f>
        <v/>
      </c>
      <c r="EC85" s="305" t="str">
        <f ca="true">+IF(OFFSET('Hygiene Data'!$H$13,0,10*ROW('Hygiene Data'!H79))="","",OFFSET('Hygiene Data'!$H$13,0,10*ROW('Hygiene Data'!H79)))</f>
        <v/>
      </c>
      <c r="ED85" s="305" t="str">
        <f ca="true">+IF(OFFSET('Hygiene Data'!$I$11,0,10*ROW('Hygiene Data'!I79))="","",OFFSET('Hygiene Data'!$I$11,0,10*ROW('Hygiene Data'!I79)))</f>
        <v/>
      </c>
      <c r="EE85" s="305" t="str">
        <f ca="true">+IF(OFFSET('Hygiene Data'!$I$12,0,10*ROW('Hygiene Data'!I79))="","",OFFSET('Hygiene Data'!$I$12,0,10*ROW('Hygiene Data'!I79)))</f>
        <v/>
      </c>
      <c r="EF85" s="305"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61" t="str">
        <f t="shared" ca="true" si="1"/>
        <v/>
      </c>
      <c r="D86" s="99"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9"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9"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9"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9"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9"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9"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9"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9"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9"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9"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9"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9"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9"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9"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9"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9"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9"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100"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100"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100"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100"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100"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100"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100"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100"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100"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100"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100"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100"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100"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100"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100"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100"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100"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100"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100"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100"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100"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100"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100"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100"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100"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100"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100"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100"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100"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100"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1"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1"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1"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1"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1"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1"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1"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1"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1"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1"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1"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1"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1"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1"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1"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1"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1"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1"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5"/>
      <c r="BS86" s="305" t="str">
        <f ca="true">+IF(OFFSET('Water Data'!$D$27,0,10*ROW('Water Data'!D80))="","",OFFSET('Water Data'!$D$27,0,10*ROW('Water Data'!D80)))</f>
        <v/>
      </c>
      <c r="BT86" s="305" t="str">
        <f ca="true">+IF(OFFSET('Water Data'!$D$28,0,10*ROW('Water Data'!D80))="","",OFFSET('Water Data'!$D$28,0,10*ROW('Water Data'!D80)))</f>
        <v/>
      </c>
      <c r="BU86" s="305" t="str">
        <f ca="true">+IF(OFFSET('Water Data'!$D$29,0,10*ROW('Water Data'!D80))="","",OFFSET('Water Data'!$D$29,0,10*ROW('Water Data'!D80)))</f>
        <v/>
      </c>
      <c r="BV86" s="305" t="str">
        <f ca="true">+IF(OFFSET('Water Data'!$E$27,0,10*ROW('Water Data'!E80))="","",OFFSET('Water Data'!$E$27,0,10*ROW('Water Data'!E80)))</f>
        <v/>
      </c>
      <c r="BW86" s="305" t="str">
        <f ca="true">+IF(OFFSET('Water Data'!$E$28,0,10*ROW('Water Data'!E80))="","",OFFSET('Water Data'!$E$28,0,10*ROW('Water Data'!E80)))</f>
        <v/>
      </c>
      <c r="BX86" s="305" t="str">
        <f ca="true">+IF(OFFSET('Water Data'!$E$29,0,10*ROW('Water Data'!E80))="","",OFFSET('Water Data'!$E$29,0,10*ROW('Water Data'!E80)))</f>
        <v/>
      </c>
      <c r="BY86" s="305" t="str">
        <f ca="true">+IF(OFFSET('Water Data'!$F$27,0,10*ROW('Water Data'!F80))="","",OFFSET('Water Data'!$F$27,0,10*ROW('Water Data'!F80)))</f>
        <v/>
      </c>
      <c r="BZ86" s="305" t="str">
        <f ca="true">+IF(OFFSET('Water Data'!$F$28,0,10*ROW('Water Data'!F80))="","",OFFSET('Water Data'!$F$28,0,10*ROW('Water Data'!F80)))</f>
        <v/>
      </c>
      <c r="CA86" s="305" t="str">
        <f ca="true">+IF(OFFSET('Water Data'!$F$29,0,10*ROW('Water Data'!F80))="","",OFFSET('Water Data'!$F$29,0,10*ROW('Water Data'!F80)))</f>
        <v/>
      </c>
      <c r="CB86" s="305" t="str">
        <f ca="true">+IF(OFFSET('Water Data'!$G$27,0,10*ROW('Water Data'!G80))="","",OFFSET('Water Data'!$G$27,0,10*ROW('Water Data'!G80)))</f>
        <v/>
      </c>
      <c r="CC86" s="305" t="str">
        <f ca="true">+IF(OFFSET('Water Data'!$G$28,0,10*ROW('Water Data'!G80))="","",OFFSET('Water Data'!$G$28,0,10*ROW('Water Data'!G80)))</f>
        <v/>
      </c>
      <c r="CD86" s="305" t="str">
        <f ca="true">+IF(OFFSET('Water Data'!$G$29,0,10*ROW('Water Data'!G80))="","",OFFSET('Water Data'!$G$29,0,10*ROW('Water Data'!G80)))</f>
        <v/>
      </c>
      <c r="CE86" s="305" t="str">
        <f ca="true">+IF(OFFSET('Water Data'!$H$27,0,10*ROW('Water Data'!H80))="","",OFFSET('Water Data'!$H$27,0,10*ROW('Water Data'!H80)))</f>
        <v/>
      </c>
      <c r="CF86" s="305" t="str">
        <f ca="true">+IF(OFFSET('Water Data'!$H$28,0,10*ROW('Water Data'!H80))="","",OFFSET('Water Data'!$H$28,0,10*ROW('Water Data'!H80)))</f>
        <v/>
      </c>
      <c r="CG86" s="305" t="str">
        <f ca="true">+IF(OFFSET('Water Data'!$H$29,0,10*ROW('Water Data'!H80))="","",OFFSET('Water Data'!$H$29,0,10*ROW('Water Data'!H80)))</f>
        <v/>
      </c>
      <c r="CH86" s="305" t="str">
        <f ca="true">+IF(OFFSET('Water Data'!$I$27,0,10*ROW('Water Data'!I80))="","",OFFSET('Water Data'!$I$27,0,10*ROW('Water Data'!I80)))</f>
        <v/>
      </c>
      <c r="CI86" s="305" t="str">
        <f ca="true">+IF(OFFSET('Water Data'!$I$28,0,10*ROW('Water Data'!I80))="","",OFFSET('Water Data'!$I$28,0,10*ROW('Water Data'!I80)))</f>
        <v/>
      </c>
      <c r="CJ86" s="305" t="str">
        <f ca="true">+IF(OFFSET('Water Data'!$I$29,0,10*ROW('Water Data'!I80))="","",OFFSET('Water Data'!$I$29,0,10*ROW('Water Data'!I80)))</f>
        <v/>
      </c>
      <c r="CK86" s="305" t="str">
        <f ca="true">+IF(OFFSET('Sanitation Data'!$D$28,0,10*ROW('Sanitation Data'!D80))="","",OFFSET('Sanitation Data'!$D$28,0,10*ROW('Sanitation Data'!D80)))</f>
        <v/>
      </c>
      <c r="CL86" s="305" t="str">
        <f ca="true">+IF(OFFSET('Sanitation Data'!$D$29,0,10*ROW('Sanitation Data'!D80))="","",OFFSET('Sanitation Data'!$D$29,0,10*ROW('Sanitation Data'!D80)))</f>
        <v/>
      </c>
      <c r="CM86" s="305" t="str">
        <f ca="true">+IF(OFFSET('Sanitation Data'!$D$30,0,10*ROW('Sanitation Data'!D80))="","",OFFSET('Sanitation Data'!$D$30,0,10*ROW('Sanitation Data'!D80)))</f>
        <v/>
      </c>
      <c r="CN86" s="305" t="str">
        <f ca="true">+IF(OFFSET('Sanitation Data'!$D$31,0,10*ROW('Sanitation Data'!D80))="","",OFFSET('Sanitation Data'!$D$31,0,10*ROW('Sanitation Data'!D80)))</f>
        <v/>
      </c>
      <c r="CO86" s="305" t="str">
        <f ca="true">+IF(OFFSET('Sanitation Data'!$D$32,0,10*ROW('Sanitation Data'!D80))="","",OFFSET('Sanitation Data'!$D$32,0,10*ROW('Sanitation Data'!D80)))</f>
        <v/>
      </c>
      <c r="CP86" s="305" t="str">
        <f ca="true">+IF(OFFSET('Sanitation Data'!$E$28,0,10*ROW('Sanitation Data'!E80))="","",OFFSET('Sanitation Data'!$E$28,0,10*ROW('Sanitation Data'!E80)))</f>
        <v/>
      </c>
      <c r="CQ86" s="305" t="str">
        <f ca="true">+IF(OFFSET('Sanitation Data'!$E$29,0,10*ROW('Sanitation Data'!E80))="","",OFFSET('Sanitation Data'!$E$29,0,10*ROW('Sanitation Data'!E80)))</f>
        <v/>
      </c>
      <c r="CR86" s="305" t="str">
        <f ca="true">+IF(OFFSET('Sanitation Data'!$E$30,0,10*ROW('Sanitation Data'!E80))="","",OFFSET('Sanitation Data'!$E$30,0,10*ROW('Sanitation Data'!E80)))</f>
        <v/>
      </c>
      <c r="CS86" s="305" t="str">
        <f ca="true">+IF(OFFSET('Sanitation Data'!$E$31,0,10*ROW('Sanitation Data'!E80))="","",OFFSET('Sanitation Data'!$E$31,0,10*ROW('Sanitation Data'!E80)))</f>
        <v/>
      </c>
      <c r="CT86" s="305" t="str">
        <f ca="true">+IF(OFFSET('Sanitation Data'!$E$32,0,10*ROW('Sanitation Data'!E80))="","",OFFSET('Sanitation Data'!$E$32,0,10*ROW('Sanitation Data'!E80)))</f>
        <v/>
      </c>
      <c r="CU86" s="305" t="str">
        <f ca="true">+IF(OFFSET('Sanitation Data'!$F$28,0,10*ROW('Sanitation Data'!F80))="","",OFFSET('Sanitation Data'!$F$28,0,10*ROW('Sanitation Data'!F80)))</f>
        <v/>
      </c>
      <c r="CV86" s="305" t="str">
        <f ca="true">+IF(OFFSET('Sanitation Data'!$F$29,0,10*ROW('Sanitation Data'!F80))="","",OFFSET('Sanitation Data'!$F$29,0,10*ROW('Sanitation Data'!F80)))</f>
        <v/>
      </c>
      <c r="CW86" s="305" t="str">
        <f ca="true">+IF(OFFSET('Sanitation Data'!$F$30,0,10*ROW('Sanitation Data'!F80))="","",OFFSET('Sanitation Data'!$F$30,0,10*ROW('Sanitation Data'!F80)))</f>
        <v/>
      </c>
      <c r="CX86" s="305" t="str">
        <f ca="true">+IF(OFFSET('Sanitation Data'!$F$31,0,10*ROW('Sanitation Data'!F80))="","",OFFSET('Sanitation Data'!$F$31,0,10*ROW('Sanitation Data'!F80)))</f>
        <v/>
      </c>
      <c r="CY86" s="305" t="str">
        <f ca="true">+IF(OFFSET('Sanitation Data'!$F$32,0,10*ROW('Sanitation Data'!F80))="","",OFFSET('Sanitation Data'!$F$32,0,10*ROW('Sanitation Data'!F80)))</f>
        <v/>
      </c>
      <c r="CZ86" s="305" t="str">
        <f ca="true">+IF(OFFSET('Sanitation Data'!$G$28,0,10*ROW('Sanitation Data'!G80))="","",OFFSET('Sanitation Data'!$G$28,0,10*ROW('Sanitation Data'!G80)))</f>
        <v/>
      </c>
      <c r="DA86" s="305" t="str">
        <f ca="true">+IF(OFFSET('Sanitation Data'!$G$29,0,10*ROW('Sanitation Data'!G80))="","",OFFSET('Sanitation Data'!$G$29,0,10*ROW('Sanitation Data'!G80)))</f>
        <v/>
      </c>
      <c r="DB86" s="305" t="str">
        <f ca="true">+IF(OFFSET('Sanitation Data'!$G$30,0,10*ROW('Sanitation Data'!G80))="","",OFFSET('Sanitation Data'!$G$30,0,10*ROW('Sanitation Data'!G80)))</f>
        <v/>
      </c>
      <c r="DC86" s="305" t="str">
        <f ca="true">+IF(OFFSET('Sanitation Data'!$G$31,0,10*ROW('Sanitation Data'!G80))="","",OFFSET('Sanitation Data'!$G$31,0,10*ROW('Sanitation Data'!G80)))</f>
        <v/>
      </c>
      <c r="DD86" s="305" t="str">
        <f ca="true">+IF(OFFSET('Sanitation Data'!$G$32,0,10*ROW('Sanitation Data'!G80))="","",OFFSET('Sanitation Data'!$G$32,0,10*ROW('Sanitation Data'!G80)))</f>
        <v/>
      </c>
      <c r="DE86" s="305" t="str">
        <f ca="true">+IF(OFFSET('Sanitation Data'!$H$28,0,10*ROW('Sanitation Data'!H80))="","",OFFSET('Sanitation Data'!$H$28,0,10*ROW('Sanitation Data'!H80)))</f>
        <v/>
      </c>
      <c r="DF86" s="305" t="str">
        <f ca="true">+IF(OFFSET('Sanitation Data'!$H$29,0,10*ROW('Sanitation Data'!H80))="","",OFFSET('Sanitation Data'!$H$29,0,10*ROW('Sanitation Data'!H80)))</f>
        <v/>
      </c>
      <c r="DG86" s="305" t="str">
        <f ca="true">+IF(OFFSET('Sanitation Data'!$H$30,0,10*ROW('Sanitation Data'!H80))="","",OFFSET('Sanitation Data'!$H$30,0,10*ROW('Sanitation Data'!H80)))</f>
        <v/>
      </c>
      <c r="DH86" s="305" t="str">
        <f ca="true">+IF(OFFSET('Sanitation Data'!$H$31,0,10*ROW('Sanitation Data'!H80))="","",OFFSET('Sanitation Data'!$H$31,0,10*ROW('Sanitation Data'!H80)))</f>
        <v/>
      </c>
      <c r="DI86" s="305" t="str">
        <f ca="true">+IF(OFFSET('Sanitation Data'!$H$32,0,10*ROW('Sanitation Data'!H80))="","",OFFSET('Sanitation Data'!$H$32,0,10*ROW('Sanitation Data'!H80)))</f>
        <v/>
      </c>
      <c r="DJ86" s="305" t="str">
        <f ca="true">+IF(OFFSET('Sanitation Data'!$I$28,0,10*ROW('Sanitation Data'!I80))="","",OFFSET('Sanitation Data'!$I$28,0,10*ROW('Sanitation Data'!I80)))</f>
        <v/>
      </c>
      <c r="DK86" s="305" t="str">
        <f ca="true">+IF(OFFSET('Sanitation Data'!$I$29,0,10*ROW('Sanitation Data'!I80))="","",OFFSET('Sanitation Data'!$I$29,0,10*ROW('Sanitation Data'!I80)))</f>
        <v/>
      </c>
      <c r="DL86" s="305" t="str">
        <f ca="true">+IF(OFFSET('Sanitation Data'!$I$30,0,10*ROW('Sanitation Data'!I80))="","",OFFSET('Sanitation Data'!$I$30,0,10*ROW('Sanitation Data'!I80)))</f>
        <v/>
      </c>
      <c r="DM86" s="305" t="str">
        <f ca="true">+IF(OFFSET('Sanitation Data'!$I$31,0,10*ROW('Sanitation Data'!I80))="","",OFFSET('Sanitation Data'!$I$31,0,10*ROW('Sanitation Data'!I80)))</f>
        <v/>
      </c>
      <c r="DN86" s="305" t="str">
        <f ca="true">+IF(OFFSET('Sanitation Data'!$I$32,0,10*ROW('Sanitation Data'!I80))="","",OFFSET('Sanitation Data'!$I$32,0,10*ROW('Sanitation Data'!I80)))</f>
        <v/>
      </c>
      <c r="DO86" s="305" t="str">
        <f ca="true">+IF(OFFSET('Hygiene Data'!$D$11,0,10*ROW('Hygiene Data'!D80))="","",OFFSET('Hygiene Data'!$D$11,0,10*ROW('Hygiene Data'!D80)))</f>
        <v/>
      </c>
      <c r="DP86" s="305" t="str">
        <f ca="true">+IF(OFFSET('Hygiene Data'!$D$12,0,10*ROW('Hygiene Data'!D80))="","",OFFSET('Hygiene Data'!$D$12,0,10*ROW('Hygiene Data'!D80)))</f>
        <v/>
      </c>
      <c r="DQ86" s="305" t="str">
        <f ca="true">+IF(OFFSET('Hygiene Data'!$D$13,0,10*ROW('Hygiene Data'!D80))="","",OFFSET('Hygiene Data'!$D$13,0,10*ROW('Hygiene Data'!D80)))</f>
        <v/>
      </c>
      <c r="DR86" s="305" t="str">
        <f ca="true">+IF(OFFSET('Hygiene Data'!$E$11,0,10*ROW('Hygiene Data'!E80))="","",OFFSET('Hygiene Data'!$E$11,0,10*ROW('Hygiene Data'!E80)))</f>
        <v/>
      </c>
      <c r="DS86" s="305" t="str">
        <f ca="true">+IF(OFFSET('Hygiene Data'!$E$12,0,10*ROW('Hygiene Data'!E80))="","",OFFSET('Hygiene Data'!$E$12,0,10*ROW('Hygiene Data'!E80)))</f>
        <v/>
      </c>
      <c r="DT86" s="305" t="str">
        <f ca="true">+IF(OFFSET('Hygiene Data'!$E$13,0,10*ROW('Hygiene Data'!E80))="","",OFFSET('Hygiene Data'!$E$13,0,10*ROW('Hygiene Data'!E80)))</f>
        <v/>
      </c>
      <c r="DU86" s="305" t="str">
        <f ca="true">+IF(OFFSET('Hygiene Data'!$F$11,0,10*ROW('Hygiene Data'!F80))="","",OFFSET('Hygiene Data'!$F$11,0,10*ROW('Hygiene Data'!F80)))</f>
        <v/>
      </c>
      <c r="DV86" s="305" t="str">
        <f ca="true">+IF(OFFSET('Hygiene Data'!$F$12,0,10*ROW('Hygiene Data'!F80))="","",OFFSET('Hygiene Data'!$F$12,0,10*ROW('Hygiene Data'!F80)))</f>
        <v/>
      </c>
      <c r="DW86" s="305" t="str">
        <f ca="true">+IF(OFFSET('Hygiene Data'!$F$13,0,10*ROW('Hygiene Data'!F80))="","",OFFSET('Hygiene Data'!$F$13,0,10*ROW('Hygiene Data'!F80)))</f>
        <v/>
      </c>
      <c r="DX86" s="305" t="str">
        <f ca="true">+IF(OFFSET('Hygiene Data'!$G$11,0,10*ROW('Hygiene Data'!G80))="","",OFFSET('Hygiene Data'!$G$11,0,10*ROW('Hygiene Data'!G80)))</f>
        <v/>
      </c>
      <c r="DY86" s="305" t="str">
        <f ca="true">+IF(OFFSET('Hygiene Data'!$G$12,0,10*ROW('Hygiene Data'!G80))="","",OFFSET('Hygiene Data'!$G$12,0,10*ROW('Hygiene Data'!G80)))</f>
        <v/>
      </c>
      <c r="DZ86" s="305" t="str">
        <f ca="true">+IF(OFFSET('Hygiene Data'!$G$13,0,10*ROW('Hygiene Data'!G80))="","",OFFSET('Hygiene Data'!$G$13,0,10*ROW('Hygiene Data'!G80)))</f>
        <v/>
      </c>
      <c r="EA86" s="305" t="str">
        <f ca="true">+IF(OFFSET('Hygiene Data'!$H$11,0,10*ROW('Hygiene Data'!H80))="","",OFFSET('Hygiene Data'!$H$11,0,10*ROW('Hygiene Data'!H80)))</f>
        <v/>
      </c>
      <c r="EB86" s="305" t="str">
        <f ca="true">+IF(OFFSET('Hygiene Data'!$H$12,0,10*ROW('Hygiene Data'!H80))="","",OFFSET('Hygiene Data'!$H$12,0,10*ROW('Hygiene Data'!H80)))</f>
        <v/>
      </c>
      <c r="EC86" s="305" t="str">
        <f ca="true">+IF(OFFSET('Hygiene Data'!$H$13,0,10*ROW('Hygiene Data'!H80))="","",OFFSET('Hygiene Data'!$H$13,0,10*ROW('Hygiene Data'!H80)))</f>
        <v/>
      </c>
      <c r="ED86" s="305" t="str">
        <f ca="true">+IF(OFFSET('Hygiene Data'!$I$11,0,10*ROW('Hygiene Data'!I80))="","",OFFSET('Hygiene Data'!$I$11,0,10*ROW('Hygiene Data'!I80)))</f>
        <v/>
      </c>
      <c r="EE86" s="305" t="str">
        <f ca="true">+IF(OFFSET('Hygiene Data'!$I$12,0,10*ROW('Hygiene Data'!I80))="","",OFFSET('Hygiene Data'!$I$12,0,10*ROW('Hygiene Data'!I80)))</f>
        <v/>
      </c>
      <c r="EF86" s="305"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61" t="str">
        <f t="shared" ca="true" si="1"/>
        <v/>
      </c>
      <c r="D87" s="99"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9"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9"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9"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9"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9"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9"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9"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9"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9"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9"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9"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9"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9"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9"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9"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9"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9"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100"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100"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100"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100"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100"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100"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100"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100"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100"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100"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100"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100"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100"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100"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100"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100"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100"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100"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100"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100"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100"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100"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100"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100"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100"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100"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100"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100"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100"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100"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1"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1"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1"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1"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1"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1"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1"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1"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1"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1"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1"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1"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1"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1"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1"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1"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1"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1"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5"/>
      <c r="BS87" s="305" t="str">
        <f ca="true">+IF(OFFSET('Water Data'!$D$27,0,10*ROW('Water Data'!D81))="","",OFFSET('Water Data'!$D$27,0,10*ROW('Water Data'!D81)))</f>
        <v/>
      </c>
      <c r="BT87" s="305" t="str">
        <f ca="true">+IF(OFFSET('Water Data'!$D$28,0,10*ROW('Water Data'!D81))="","",OFFSET('Water Data'!$D$28,0,10*ROW('Water Data'!D81)))</f>
        <v/>
      </c>
      <c r="BU87" s="305" t="str">
        <f ca="true">+IF(OFFSET('Water Data'!$D$29,0,10*ROW('Water Data'!D81))="","",OFFSET('Water Data'!$D$29,0,10*ROW('Water Data'!D81)))</f>
        <v/>
      </c>
      <c r="BV87" s="305" t="str">
        <f ca="true">+IF(OFFSET('Water Data'!$E$27,0,10*ROW('Water Data'!E81))="","",OFFSET('Water Data'!$E$27,0,10*ROW('Water Data'!E81)))</f>
        <v/>
      </c>
      <c r="BW87" s="305" t="str">
        <f ca="true">+IF(OFFSET('Water Data'!$E$28,0,10*ROW('Water Data'!E81))="","",OFFSET('Water Data'!$E$28,0,10*ROW('Water Data'!E81)))</f>
        <v/>
      </c>
      <c r="BX87" s="305" t="str">
        <f ca="true">+IF(OFFSET('Water Data'!$E$29,0,10*ROW('Water Data'!E81))="","",OFFSET('Water Data'!$E$29,0,10*ROW('Water Data'!E81)))</f>
        <v/>
      </c>
      <c r="BY87" s="305" t="str">
        <f ca="true">+IF(OFFSET('Water Data'!$F$27,0,10*ROW('Water Data'!F81))="","",OFFSET('Water Data'!$F$27,0,10*ROW('Water Data'!F81)))</f>
        <v/>
      </c>
      <c r="BZ87" s="305" t="str">
        <f ca="true">+IF(OFFSET('Water Data'!$F$28,0,10*ROW('Water Data'!F81))="","",OFFSET('Water Data'!$F$28,0,10*ROW('Water Data'!F81)))</f>
        <v/>
      </c>
      <c r="CA87" s="305" t="str">
        <f ca="true">+IF(OFFSET('Water Data'!$F$29,0,10*ROW('Water Data'!F81))="","",OFFSET('Water Data'!$F$29,0,10*ROW('Water Data'!F81)))</f>
        <v/>
      </c>
      <c r="CB87" s="305" t="str">
        <f ca="true">+IF(OFFSET('Water Data'!$G$27,0,10*ROW('Water Data'!G81))="","",OFFSET('Water Data'!$G$27,0,10*ROW('Water Data'!G81)))</f>
        <v/>
      </c>
      <c r="CC87" s="305" t="str">
        <f ca="true">+IF(OFFSET('Water Data'!$G$28,0,10*ROW('Water Data'!G81))="","",OFFSET('Water Data'!$G$28,0,10*ROW('Water Data'!G81)))</f>
        <v/>
      </c>
      <c r="CD87" s="305" t="str">
        <f ca="true">+IF(OFFSET('Water Data'!$G$29,0,10*ROW('Water Data'!G81))="","",OFFSET('Water Data'!$G$29,0,10*ROW('Water Data'!G81)))</f>
        <v/>
      </c>
      <c r="CE87" s="305" t="str">
        <f ca="true">+IF(OFFSET('Water Data'!$H$27,0,10*ROW('Water Data'!H81))="","",OFFSET('Water Data'!$H$27,0,10*ROW('Water Data'!H81)))</f>
        <v/>
      </c>
      <c r="CF87" s="305" t="str">
        <f ca="true">+IF(OFFSET('Water Data'!$H$28,0,10*ROW('Water Data'!H81))="","",OFFSET('Water Data'!$H$28,0,10*ROW('Water Data'!H81)))</f>
        <v/>
      </c>
      <c r="CG87" s="305" t="str">
        <f ca="true">+IF(OFFSET('Water Data'!$H$29,0,10*ROW('Water Data'!H81))="","",OFFSET('Water Data'!$H$29,0,10*ROW('Water Data'!H81)))</f>
        <v/>
      </c>
      <c r="CH87" s="305" t="str">
        <f ca="true">+IF(OFFSET('Water Data'!$I$27,0,10*ROW('Water Data'!I81))="","",OFFSET('Water Data'!$I$27,0,10*ROW('Water Data'!I81)))</f>
        <v/>
      </c>
      <c r="CI87" s="305" t="str">
        <f ca="true">+IF(OFFSET('Water Data'!$I$28,0,10*ROW('Water Data'!I81))="","",OFFSET('Water Data'!$I$28,0,10*ROW('Water Data'!I81)))</f>
        <v/>
      </c>
      <c r="CJ87" s="305" t="str">
        <f ca="true">+IF(OFFSET('Water Data'!$I$29,0,10*ROW('Water Data'!I81))="","",OFFSET('Water Data'!$I$29,0,10*ROW('Water Data'!I81)))</f>
        <v/>
      </c>
      <c r="CK87" s="305" t="str">
        <f ca="true">+IF(OFFSET('Sanitation Data'!$D$28,0,10*ROW('Sanitation Data'!D81))="","",OFFSET('Sanitation Data'!$D$28,0,10*ROW('Sanitation Data'!D81)))</f>
        <v/>
      </c>
      <c r="CL87" s="305" t="str">
        <f ca="true">+IF(OFFSET('Sanitation Data'!$D$29,0,10*ROW('Sanitation Data'!D81))="","",OFFSET('Sanitation Data'!$D$29,0,10*ROW('Sanitation Data'!D81)))</f>
        <v/>
      </c>
      <c r="CM87" s="305" t="str">
        <f ca="true">+IF(OFFSET('Sanitation Data'!$D$30,0,10*ROW('Sanitation Data'!D81))="","",OFFSET('Sanitation Data'!$D$30,0,10*ROW('Sanitation Data'!D81)))</f>
        <v/>
      </c>
      <c r="CN87" s="305" t="str">
        <f ca="true">+IF(OFFSET('Sanitation Data'!$D$31,0,10*ROW('Sanitation Data'!D81))="","",OFFSET('Sanitation Data'!$D$31,0,10*ROW('Sanitation Data'!D81)))</f>
        <v/>
      </c>
      <c r="CO87" s="305" t="str">
        <f ca="true">+IF(OFFSET('Sanitation Data'!$D$32,0,10*ROW('Sanitation Data'!D81))="","",OFFSET('Sanitation Data'!$D$32,0,10*ROW('Sanitation Data'!D81)))</f>
        <v/>
      </c>
      <c r="CP87" s="305" t="str">
        <f ca="true">+IF(OFFSET('Sanitation Data'!$E$28,0,10*ROW('Sanitation Data'!E81))="","",OFFSET('Sanitation Data'!$E$28,0,10*ROW('Sanitation Data'!E81)))</f>
        <v/>
      </c>
      <c r="CQ87" s="305" t="str">
        <f ca="true">+IF(OFFSET('Sanitation Data'!$E$29,0,10*ROW('Sanitation Data'!E81))="","",OFFSET('Sanitation Data'!$E$29,0,10*ROW('Sanitation Data'!E81)))</f>
        <v/>
      </c>
      <c r="CR87" s="305" t="str">
        <f ca="true">+IF(OFFSET('Sanitation Data'!$E$30,0,10*ROW('Sanitation Data'!E81))="","",OFFSET('Sanitation Data'!$E$30,0,10*ROW('Sanitation Data'!E81)))</f>
        <v/>
      </c>
      <c r="CS87" s="305" t="str">
        <f ca="true">+IF(OFFSET('Sanitation Data'!$E$31,0,10*ROW('Sanitation Data'!E81))="","",OFFSET('Sanitation Data'!$E$31,0,10*ROW('Sanitation Data'!E81)))</f>
        <v/>
      </c>
      <c r="CT87" s="305" t="str">
        <f ca="true">+IF(OFFSET('Sanitation Data'!$E$32,0,10*ROW('Sanitation Data'!E81))="","",OFFSET('Sanitation Data'!$E$32,0,10*ROW('Sanitation Data'!E81)))</f>
        <v/>
      </c>
      <c r="CU87" s="305" t="str">
        <f ca="true">+IF(OFFSET('Sanitation Data'!$F$28,0,10*ROW('Sanitation Data'!F81))="","",OFFSET('Sanitation Data'!$F$28,0,10*ROW('Sanitation Data'!F81)))</f>
        <v/>
      </c>
      <c r="CV87" s="305" t="str">
        <f ca="true">+IF(OFFSET('Sanitation Data'!$F$29,0,10*ROW('Sanitation Data'!F81))="","",OFFSET('Sanitation Data'!$F$29,0,10*ROW('Sanitation Data'!F81)))</f>
        <v/>
      </c>
      <c r="CW87" s="305" t="str">
        <f ca="true">+IF(OFFSET('Sanitation Data'!$F$30,0,10*ROW('Sanitation Data'!F81))="","",OFFSET('Sanitation Data'!$F$30,0,10*ROW('Sanitation Data'!F81)))</f>
        <v/>
      </c>
      <c r="CX87" s="305" t="str">
        <f ca="true">+IF(OFFSET('Sanitation Data'!$F$31,0,10*ROW('Sanitation Data'!F81))="","",OFFSET('Sanitation Data'!$F$31,0,10*ROW('Sanitation Data'!F81)))</f>
        <v/>
      </c>
      <c r="CY87" s="305" t="str">
        <f ca="true">+IF(OFFSET('Sanitation Data'!$F$32,0,10*ROW('Sanitation Data'!F81))="","",OFFSET('Sanitation Data'!$F$32,0,10*ROW('Sanitation Data'!F81)))</f>
        <v/>
      </c>
      <c r="CZ87" s="305" t="str">
        <f ca="true">+IF(OFFSET('Sanitation Data'!$G$28,0,10*ROW('Sanitation Data'!G81))="","",OFFSET('Sanitation Data'!$G$28,0,10*ROW('Sanitation Data'!G81)))</f>
        <v/>
      </c>
      <c r="DA87" s="305" t="str">
        <f ca="true">+IF(OFFSET('Sanitation Data'!$G$29,0,10*ROW('Sanitation Data'!G81))="","",OFFSET('Sanitation Data'!$G$29,0,10*ROW('Sanitation Data'!G81)))</f>
        <v/>
      </c>
      <c r="DB87" s="305" t="str">
        <f ca="true">+IF(OFFSET('Sanitation Data'!$G$30,0,10*ROW('Sanitation Data'!G81))="","",OFFSET('Sanitation Data'!$G$30,0,10*ROW('Sanitation Data'!G81)))</f>
        <v/>
      </c>
      <c r="DC87" s="305" t="str">
        <f ca="true">+IF(OFFSET('Sanitation Data'!$G$31,0,10*ROW('Sanitation Data'!G81))="","",OFFSET('Sanitation Data'!$G$31,0,10*ROW('Sanitation Data'!G81)))</f>
        <v/>
      </c>
      <c r="DD87" s="305" t="str">
        <f ca="true">+IF(OFFSET('Sanitation Data'!$G$32,0,10*ROW('Sanitation Data'!G81))="","",OFFSET('Sanitation Data'!$G$32,0,10*ROW('Sanitation Data'!G81)))</f>
        <v/>
      </c>
      <c r="DE87" s="305" t="str">
        <f ca="true">+IF(OFFSET('Sanitation Data'!$H$28,0,10*ROW('Sanitation Data'!H81))="","",OFFSET('Sanitation Data'!$H$28,0,10*ROW('Sanitation Data'!H81)))</f>
        <v/>
      </c>
      <c r="DF87" s="305" t="str">
        <f ca="true">+IF(OFFSET('Sanitation Data'!$H$29,0,10*ROW('Sanitation Data'!H81))="","",OFFSET('Sanitation Data'!$H$29,0,10*ROW('Sanitation Data'!H81)))</f>
        <v/>
      </c>
      <c r="DG87" s="305" t="str">
        <f ca="true">+IF(OFFSET('Sanitation Data'!$H$30,0,10*ROW('Sanitation Data'!H81))="","",OFFSET('Sanitation Data'!$H$30,0,10*ROW('Sanitation Data'!H81)))</f>
        <v/>
      </c>
      <c r="DH87" s="305" t="str">
        <f ca="true">+IF(OFFSET('Sanitation Data'!$H$31,0,10*ROW('Sanitation Data'!H81))="","",OFFSET('Sanitation Data'!$H$31,0,10*ROW('Sanitation Data'!H81)))</f>
        <v/>
      </c>
      <c r="DI87" s="305" t="str">
        <f ca="true">+IF(OFFSET('Sanitation Data'!$H$32,0,10*ROW('Sanitation Data'!H81))="","",OFFSET('Sanitation Data'!$H$32,0,10*ROW('Sanitation Data'!H81)))</f>
        <v/>
      </c>
      <c r="DJ87" s="305" t="str">
        <f ca="true">+IF(OFFSET('Sanitation Data'!$I$28,0,10*ROW('Sanitation Data'!I81))="","",OFFSET('Sanitation Data'!$I$28,0,10*ROW('Sanitation Data'!I81)))</f>
        <v/>
      </c>
      <c r="DK87" s="305" t="str">
        <f ca="true">+IF(OFFSET('Sanitation Data'!$I$29,0,10*ROW('Sanitation Data'!I81))="","",OFFSET('Sanitation Data'!$I$29,0,10*ROW('Sanitation Data'!I81)))</f>
        <v/>
      </c>
      <c r="DL87" s="305" t="str">
        <f ca="true">+IF(OFFSET('Sanitation Data'!$I$30,0,10*ROW('Sanitation Data'!I81))="","",OFFSET('Sanitation Data'!$I$30,0,10*ROW('Sanitation Data'!I81)))</f>
        <v/>
      </c>
      <c r="DM87" s="305" t="str">
        <f ca="true">+IF(OFFSET('Sanitation Data'!$I$31,0,10*ROW('Sanitation Data'!I81))="","",OFFSET('Sanitation Data'!$I$31,0,10*ROW('Sanitation Data'!I81)))</f>
        <v/>
      </c>
      <c r="DN87" s="305" t="str">
        <f ca="true">+IF(OFFSET('Sanitation Data'!$I$32,0,10*ROW('Sanitation Data'!I81))="","",OFFSET('Sanitation Data'!$I$32,0,10*ROW('Sanitation Data'!I81)))</f>
        <v/>
      </c>
      <c r="DO87" s="305" t="str">
        <f ca="true">+IF(OFFSET('Hygiene Data'!$D$11,0,10*ROW('Hygiene Data'!D81))="","",OFFSET('Hygiene Data'!$D$11,0,10*ROW('Hygiene Data'!D81)))</f>
        <v/>
      </c>
      <c r="DP87" s="305" t="str">
        <f ca="true">+IF(OFFSET('Hygiene Data'!$D$12,0,10*ROW('Hygiene Data'!D81))="","",OFFSET('Hygiene Data'!$D$12,0,10*ROW('Hygiene Data'!D81)))</f>
        <v/>
      </c>
      <c r="DQ87" s="305" t="str">
        <f ca="true">+IF(OFFSET('Hygiene Data'!$D$13,0,10*ROW('Hygiene Data'!D81))="","",OFFSET('Hygiene Data'!$D$13,0,10*ROW('Hygiene Data'!D81)))</f>
        <v/>
      </c>
      <c r="DR87" s="305" t="str">
        <f ca="true">+IF(OFFSET('Hygiene Data'!$E$11,0,10*ROW('Hygiene Data'!E81))="","",OFFSET('Hygiene Data'!$E$11,0,10*ROW('Hygiene Data'!E81)))</f>
        <v/>
      </c>
      <c r="DS87" s="305" t="str">
        <f ca="true">+IF(OFFSET('Hygiene Data'!$E$12,0,10*ROW('Hygiene Data'!E81))="","",OFFSET('Hygiene Data'!$E$12,0,10*ROW('Hygiene Data'!E81)))</f>
        <v/>
      </c>
      <c r="DT87" s="305" t="str">
        <f ca="true">+IF(OFFSET('Hygiene Data'!$E$13,0,10*ROW('Hygiene Data'!E81))="","",OFFSET('Hygiene Data'!$E$13,0,10*ROW('Hygiene Data'!E81)))</f>
        <v/>
      </c>
      <c r="DU87" s="305" t="str">
        <f ca="true">+IF(OFFSET('Hygiene Data'!$F$11,0,10*ROW('Hygiene Data'!F81))="","",OFFSET('Hygiene Data'!$F$11,0,10*ROW('Hygiene Data'!F81)))</f>
        <v/>
      </c>
      <c r="DV87" s="305" t="str">
        <f ca="true">+IF(OFFSET('Hygiene Data'!$F$12,0,10*ROW('Hygiene Data'!F81))="","",OFFSET('Hygiene Data'!$F$12,0,10*ROW('Hygiene Data'!F81)))</f>
        <v/>
      </c>
      <c r="DW87" s="305" t="str">
        <f ca="true">+IF(OFFSET('Hygiene Data'!$F$13,0,10*ROW('Hygiene Data'!F81))="","",OFFSET('Hygiene Data'!$F$13,0,10*ROW('Hygiene Data'!F81)))</f>
        <v/>
      </c>
      <c r="DX87" s="305" t="str">
        <f ca="true">+IF(OFFSET('Hygiene Data'!$G$11,0,10*ROW('Hygiene Data'!G81))="","",OFFSET('Hygiene Data'!$G$11,0,10*ROW('Hygiene Data'!G81)))</f>
        <v/>
      </c>
      <c r="DY87" s="305" t="str">
        <f ca="true">+IF(OFFSET('Hygiene Data'!$G$12,0,10*ROW('Hygiene Data'!G81))="","",OFFSET('Hygiene Data'!$G$12,0,10*ROW('Hygiene Data'!G81)))</f>
        <v/>
      </c>
      <c r="DZ87" s="305" t="str">
        <f ca="true">+IF(OFFSET('Hygiene Data'!$G$13,0,10*ROW('Hygiene Data'!G81))="","",OFFSET('Hygiene Data'!$G$13,0,10*ROW('Hygiene Data'!G81)))</f>
        <v/>
      </c>
      <c r="EA87" s="305" t="str">
        <f ca="true">+IF(OFFSET('Hygiene Data'!$H$11,0,10*ROW('Hygiene Data'!H81))="","",OFFSET('Hygiene Data'!$H$11,0,10*ROW('Hygiene Data'!H81)))</f>
        <v/>
      </c>
      <c r="EB87" s="305" t="str">
        <f ca="true">+IF(OFFSET('Hygiene Data'!$H$12,0,10*ROW('Hygiene Data'!H81))="","",OFFSET('Hygiene Data'!$H$12,0,10*ROW('Hygiene Data'!H81)))</f>
        <v/>
      </c>
      <c r="EC87" s="305" t="str">
        <f ca="true">+IF(OFFSET('Hygiene Data'!$H$13,0,10*ROW('Hygiene Data'!H81))="","",OFFSET('Hygiene Data'!$H$13,0,10*ROW('Hygiene Data'!H81)))</f>
        <v/>
      </c>
      <c r="ED87" s="305" t="str">
        <f ca="true">+IF(OFFSET('Hygiene Data'!$I$11,0,10*ROW('Hygiene Data'!I81))="","",OFFSET('Hygiene Data'!$I$11,0,10*ROW('Hygiene Data'!I81)))</f>
        <v/>
      </c>
      <c r="EE87" s="305" t="str">
        <f ca="true">+IF(OFFSET('Hygiene Data'!$I$12,0,10*ROW('Hygiene Data'!I81))="","",OFFSET('Hygiene Data'!$I$12,0,10*ROW('Hygiene Data'!I81)))</f>
        <v/>
      </c>
      <c r="EF87" s="305"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61" t="str">
        <f t="shared" ca="true" si="1"/>
        <v/>
      </c>
      <c r="D88" s="99"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9"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9"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9"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9"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9"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9"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9"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9"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9"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9"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9"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9"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9"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9"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9"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9"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9"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100"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100"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100"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100"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100"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100"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100"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100"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100"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100"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100"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100"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100"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100"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100"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100"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100"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100"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100"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100"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100"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100"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100"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100"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100"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100"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100"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100"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100"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100"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1"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1"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1"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1"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1"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1"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1"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1"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1"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1"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1"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1"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1"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1"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1"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1"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1"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1"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5"/>
      <c r="BS88" s="305" t="str">
        <f ca="true">+IF(OFFSET('Water Data'!$D$27,0,10*ROW('Water Data'!D82))="","",OFFSET('Water Data'!$D$27,0,10*ROW('Water Data'!D82)))</f>
        <v/>
      </c>
      <c r="BT88" s="305" t="str">
        <f ca="true">+IF(OFFSET('Water Data'!$D$28,0,10*ROW('Water Data'!D82))="","",OFFSET('Water Data'!$D$28,0,10*ROW('Water Data'!D82)))</f>
        <v/>
      </c>
      <c r="BU88" s="305" t="str">
        <f ca="true">+IF(OFFSET('Water Data'!$D$29,0,10*ROW('Water Data'!D82))="","",OFFSET('Water Data'!$D$29,0,10*ROW('Water Data'!D82)))</f>
        <v/>
      </c>
      <c r="BV88" s="305" t="str">
        <f ca="true">+IF(OFFSET('Water Data'!$E$27,0,10*ROW('Water Data'!E82))="","",OFFSET('Water Data'!$E$27,0,10*ROW('Water Data'!E82)))</f>
        <v/>
      </c>
      <c r="BW88" s="305" t="str">
        <f ca="true">+IF(OFFSET('Water Data'!$E$28,0,10*ROW('Water Data'!E82))="","",OFFSET('Water Data'!$E$28,0,10*ROW('Water Data'!E82)))</f>
        <v/>
      </c>
      <c r="BX88" s="305" t="str">
        <f ca="true">+IF(OFFSET('Water Data'!$E$29,0,10*ROW('Water Data'!E82))="","",OFFSET('Water Data'!$E$29,0,10*ROW('Water Data'!E82)))</f>
        <v/>
      </c>
      <c r="BY88" s="305" t="str">
        <f ca="true">+IF(OFFSET('Water Data'!$F$27,0,10*ROW('Water Data'!F82))="","",OFFSET('Water Data'!$F$27,0,10*ROW('Water Data'!F82)))</f>
        <v/>
      </c>
      <c r="BZ88" s="305" t="str">
        <f ca="true">+IF(OFFSET('Water Data'!$F$28,0,10*ROW('Water Data'!F82))="","",OFFSET('Water Data'!$F$28,0,10*ROW('Water Data'!F82)))</f>
        <v/>
      </c>
      <c r="CA88" s="305" t="str">
        <f ca="true">+IF(OFFSET('Water Data'!$F$29,0,10*ROW('Water Data'!F82))="","",OFFSET('Water Data'!$F$29,0,10*ROW('Water Data'!F82)))</f>
        <v/>
      </c>
      <c r="CB88" s="305" t="str">
        <f ca="true">+IF(OFFSET('Water Data'!$G$27,0,10*ROW('Water Data'!G82))="","",OFFSET('Water Data'!$G$27,0,10*ROW('Water Data'!G82)))</f>
        <v/>
      </c>
      <c r="CC88" s="305" t="str">
        <f ca="true">+IF(OFFSET('Water Data'!$G$28,0,10*ROW('Water Data'!G82))="","",OFFSET('Water Data'!$G$28,0,10*ROW('Water Data'!G82)))</f>
        <v/>
      </c>
      <c r="CD88" s="305" t="str">
        <f ca="true">+IF(OFFSET('Water Data'!$G$29,0,10*ROW('Water Data'!G82))="","",OFFSET('Water Data'!$G$29,0,10*ROW('Water Data'!G82)))</f>
        <v/>
      </c>
      <c r="CE88" s="305" t="str">
        <f ca="true">+IF(OFFSET('Water Data'!$H$27,0,10*ROW('Water Data'!H82))="","",OFFSET('Water Data'!$H$27,0,10*ROW('Water Data'!H82)))</f>
        <v/>
      </c>
      <c r="CF88" s="305" t="str">
        <f ca="true">+IF(OFFSET('Water Data'!$H$28,0,10*ROW('Water Data'!H82))="","",OFFSET('Water Data'!$H$28,0,10*ROW('Water Data'!H82)))</f>
        <v/>
      </c>
      <c r="CG88" s="305" t="str">
        <f ca="true">+IF(OFFSET('Water Data'!$H$29,0,10*ROW('Water Data'!H82))="","",OFFSET('Water Data'!$H$29,0,10*ROW('Water Data'!H82)))</f>
        <v/>
      </c>
      <c r="CH88" s="305" t="str">
        <f ca="true">+IF(OFFSET('Water Data'!$I$27,0,10*ROW('Water Data'!I82))="","",OFFSET('Water Data'!$I$27,0,10*ROW('Water Data'!I82)))</f>
        <v/>
      </c>
      <c r="CI88" s="305" t="str">
        <f ca="true">+IF(OFFSET('Water Data'!$I$28,0,10*ROW('Water Data'!I82))="","",OFFSET('Water Data'!$I$28,0,10*ROW('Water Data'!I82)))</f>
        <v/>
      </c>
      <c r="CJ88" s="305" t="str">
        <f ca="true">+IF(OFFSET('Water Data'!$I$29,0,10*ROW('Water Data'!I82))="","",OFFSET('Water Data'!$I$29,0,10*ROW('Water Data'!I82)))</f>
        <v/>
      </c>
      <c r="CK88" s="305" t="str">
        <f ca="true">+IF(OFFSET('Sanitation Data'!$D$28,0,10*ROW('Sanitation Data'!D82))="","",OFFSET('Sanitation Data'!$D$28,0,10*ROW('Sanitation Data'!D82)))</f>
        <v/>
      </c>
      <c r="CL88" s="305" t="str">
        <f ca="true">+IF(OFFSET('Sanitation Data'!$D$29,0,10*ROW('Sanitation Data'!D82))="","",OFFSET('Sanitation Data'!$D$29,0,10*ROW('Sanitation Data'!D82)))</f>
        <v/>
      </c>
      <c r="CM88" s="305" t="str">
        <f ca="true">+IF(OFFSET('Sanitation Data'!$D$30,0,10*ROW('Sanitation Data'!D82))="","",OFFSET('Sanitation Data'!$D$30,0,10*ROW('Sanitation Data'!D82)))</f>
        <v/>
      </c>
      <c r="CN88" s="305" t="str">
        <f ca="true">+IF(OFFSET('Sanitation Data'!$D$31,0,10*ROW('Sanitation Data'!D82))="","",OFFSET('Sanitation Data'!$D$31,0,10*ROW('Sanitation Data'!D82)))</f>
        <v/>
      </c>
      <c r="CO88" s="305" t="str">
        <f ca="true">+IF(OFFSET('Sanitation Data'!$D$32,0,10*ROW('Sanitation Data'!D82))="","",OFFSET('Sanitation Data'!$D$32,0,10*ROW('Sanitation Data'!D82)))</f>
        <v/>
      </c>
      <c r="CP88" s="305" t="str">
        <f ca="true">+IF(OFFSET('Sanitation Data'!$E$28,0,10*ROW('Sanitation Data'!E82))="","",OFFSET('Sanitation Data'!$E$28,0,10*ROW('Sanitation Data'!E82)))</f>
        <v/>
      </c>
      <c r="CQ88" s="305" t="str">
        <f ca="true">+IF(OFFSET('Sanitation Data'!$E$29,0,10*ROW('Sanitation Data'!E82))="","",OFFSET('Sanitation Data'!$E$29,0,10*ROW('Sanitation Data'!E82)))</f>
        <v/>
      </c>
      <c r="CR88" s="305" t="str">
        <f ca="true">+IF(OFFSET('Sanitation Data'!$E$30,0,10*ROW('Sanitation Data'!E82))="","",OFFSET('Sanitation Data'!$E$30,0,10*ROW('Sanitation Data'!E82)))</f>
        <v/>
      </c>
      <c r="CS88" s="305" t="str">
        <f ca="true">+IF(OFFSET('Sanitation Data'!$E$31,0,10*ROW('Sanitation Data'!E82))="","",OFFSET('Sanitation Data'!$E$31,0,10*ROW('Sanitation Data'!E82)))</f>
        <v/>
      </c>
      <c r="CT88" s="305" t="str">
        <f ca="true">+IF(OFFSET('Sanitation Data'!$E$32,0,10*ROW('Sanitation Data'!E82))="","",OFFSET('Sanitation Data'!$E$32,0,10*ROW('Sanitation Data'!E82)))</f>
        <v/>
      </c>
      <c r="CU88" s="305" t="str">
        <f ca="true">+IF(OFFSET('Sanitation Data'!$F$28,0,10*ROW('Sanitation Data'!F82))="","",OFFSET('Sanitation Data'!$F$28,0,10*ROW('Sanitation Data'!F82)))</f>
        <v/>
      </c>
      <c r="CV88" s="305" t="str">
        <f ca="true">+IF(OFFSET('Sanitation Data'!$F$29,0,10*ROW('Sanitation Data'!F82))="","",OFFSET('Sanitation Data'!$F$29,0,10*ROW('Sanitation Data'!F82)))</f>
        <v/>
      </c>
      <c r="CW88" s="305" t="str">
        <f ca="true">+IF(OFFSET('Sanitation Data'!$F$30,0,10*ROW('Sanitation Data'!F82))="","",OFFSET('Sanitation Data'!$F$30,0,10*ROW('Sanitation Data'!F82)))</f>
        <v/>
      </c>
      <c r="CX88" s="305" t="str">
        <f ca="true">+IF(OFFSET('Sanitation Data'!$F$31,0,10*ROW('Sanitation Data'!F82))="","",OFFSET('Sanitation Data'!$F$31,0,10*ROW('Sanitation Data'!F82)))</f>
        <v/>
      </c>
      <c r="CY88" s="305" t="str">
        <f ca="true">+IF(OFFSET('Sanitation Data'!$F$32,0,10*ROW('Sanitation Data'!F82))="","",OFFSET('Sanitation Data'!$F$32,0,10*ROW('Sanitation Data'!F82)))</f>
        <v/>
      </c>
      <c r="CZ88" s="305" t="str">
        <f ca="true">+IF(OFFSET('Sanitation Data'!$G$28,0,10*ROW('Sanitation Data'!G82))="","",OFFSET('Sanitation Data'!$G$28,0,10*ROW('Sanitation Data'!G82)))</f>
        <v/>
      </c>
      <c r="DA88" s="305" t="str">
        <f ca="true">+IF(OFFSET('Sanitation Data'!$G$29,0,10*ROW('Sanitation Data'!G82))="","",OFFSET('Sanitation Data'!$G$29,0,10*ROW('Sanitation Data'!G82)))</f>
        <v/>
      </c>
      <c r="DB88" s="305" t="str">
        <f ca="true">+IF(OFFSET('Sanitation Data'!$G$30,0,10*ROW('Sanitation Data'!G82))="","",OFFSET('Sanitation Data'!$G$30,0,10*ROW('Sanitation Data'!G82)))</f>
        <v/>
      </c>
      <c r="DC88" s="305" t="str">
        <f ca="true">+IF(OFFSET('Sanitation Data'!$G$31,0,10*ROW('Sanitation Data'!G82))="","",OFFSET('Sanitation Data'!$G$31,0,10*ROW('Sanitation Data'!G82)))</f>
        <v/>
      </c>
      <c r="DD88" s="305" t="str">
        <f ca="true">+IF(OFFSET('Sanitation Data'!$G$32,0,10*ROW('Sanitation Data'!G82))="","",OFFSET('Sanitation Data'!$G$32,0,10*ROW('Sanitation Data'!G82)))</f>
        <v/>
      </c>
      <c r="DE88" s="305" t="str">
        <f ca="true">+IF(OFFSET('Sanitation Data'!$H$28,0,10*ROW('Sanitation Data'!H82))="","",OFFSET('Sanitation Data'!$H$28,0,10*ROW('Sanitation Data'!H82)))</f>
        <v/>
      </c>
      <c r="DF88" s="305" t="str">
        <f ca="true">+IF(OFFSET('Sanitation Data'!$H$29,0,10*ROW('Sanitation Data'!H82))="","",OFFSET('Sanitation Data'!$H$29,0,10*ROW('Sanitation Data'!H82)))</f>
        <v/>
      </c>
      <c r="DG88" s="305" t="str">
        <f ca="true">+IF(OFFSET('Sanitation Data'!$H$30,0,10*ROW('Sanitation Data'!H82))="","",OFFSET('Sanitation Data'!$H$30,0,10*ROW('Sanitation Data'!H82)))</f>
        <v/>
      </c>
      <c r="DH88" s="305" t="str">
        <f ca="true">+IF(OFFSET('Sanitation Data'!$H$31,0,10*ROW('Sanitation Data'!H82))="","",OFFSET('Sanitation Data'!$H$31,0,10*ROW('Sanitation Data'!H82)))</f>
        <v/>
      </c>
      <c r="DI88" s="305" t="str">
        <f ca="true">+IF(OFFSET('Sanitation Data'!$H$32,0,10*ROW('Sanitation Data'!H82))="","",OFFSET('Sanitation Data'!$H$32,0,10*ROW('Sanitation Data'!H82)))</f>
        <v/>
      </c>
      <c r="DJ88" s="305" t="str">
        <f ca="true">+IF(OFFSET('Sanitation Data'!$I$28,0,10*ROW('Sanitation Data'!I82))="","",OFFSET('Sanitation Data'!$I$28,0,10*ROW('Sanitation Data'!I82)))</f>
        <v/>
      </c>
      <c r="DK88" s="305" t="str">
        <f ca="true">+IF(OFFSET('Sanitation Data'!$I$29,0,10*ROW('Sanitation Data'!I82))="","",OFFSET('Sanitation Data'!$I$29,0,10*ROW('Sanitation Data'!I82)))</f>
        <v/>
      </c>
      <c r="DL88" s="305" t="str">
        <f ca="true">+IF(OFFSET('Sanitation Data'!$I$30,0,10*ROW('Sanitation Data'!I82))="","",OFFSET('Sanitation Data'!$I$30,0,10*ROW('Sanitation Data'!I82)))</f>
        <v/>
      </c>
      <c r="DM88" s="305" t="str">
        <f ca="true">+IF(OFFSET('Sanitation Data'!$I$31,0,10*ROW('Sanitation Data'!I82))="","",OFFSET('Sanitation Data'!$I$31,0,10*ROW('Sanitation Data'!I82)))</f>
        <v/>
      </c>
      <c r="DN88" s="305" t="str">
        <f ca="true">+IF(OFFSET('Sanitation Data'!$I$32,0,10*ROW('Sanitation Data'!I82))="","",OFFSET('Sanitation Data'!$I$32,0,10*ROW('Sanitation Data'!I82)))</f>
        <v/>
      </c>
      <c r="DO88" s="305" t="str">
        <f ca="true">+IF(OFFSET('Hygiene Data'!$D$11,0,10*ROW('Hygiene Data'!D82))="","",OFFSET('Hygiene Data'!$D$11,0,10*ROW('Hygiene Data'!D82)))</f>
        <v/>
      </c>
      <c r="DP88" s="305" t="str">
        <f ca="true">+IF(OFFSET('Hygiene Data'!$D$12,0,10*ROW('Hygiene Data'!D82))="","",OFFSET('Hygiene Data'!$D$12,0,10*ROW('Hygiene Data'!D82)))</f>
        <v/>
      </c>
      <c r="DQ88" s="305" t="str">
        <f ca="true">+IF(OFFSET('Hygiene Data'!$D$13,0,10*ROW('Hygiene Data'!D82))="","",OFFSET('Hygiene Data'!$D$13,0,10*ROW('Hygiene Data'!D82)))</f>
        <v/>
      </c>
      <c r="DR88" s="305" t="str">
        <f ca="true">+IF(OFFSET('Hygiene Data'!$E$11,0,10*ROW('Hygiene Data'!E82))="","",OFFSET('Hygiene Data'!$E$11,0,10*ROW('Hygiene Data'!E82)))</f>
        <v/>
      </c>
      <c r="DS88" s="305" t="str">
        <f ca="true">+IF(OFFSET('Hygiene Data'!$E$12,0,10*ROW('Hygiene Data'!E82))="","",OFFSET('Hygiene Data'!$E$12,0,10*ROW('Hygiene Data'!E82)))</f>
        <v/>
      </c>
      <c r="DT88" s="305" t="str">
        <f ca="true">+IF(OFFSET('Hygiene Data'!$E$13,0,10*ROW('Hygiene Data'!E82))="","",OFFSET('Hygiene Data'!$E$13,0,10*ROW('Hygiene Data'!E82)))</f>
        <v/>
      </c>
      <c r="DU88" s="305" t="str">
        <f ca="true">+IF(OFFSET('Hygiene Data'!$F$11,0,10*ROW('Hygiene Data'!F82))="","",OFFSET('Hygiene Data'!$F$11,0,10*ROW('Hygiene Data'!F82)))</f>
        <v/>
      </c>
      <c r="DV88" s="305" t="str">
        <f ca="true">+IF(OFFSET('Hygiene Data'!$F$12,0,10*ROW('Hygiene Data'!F82))="","",OFFSET('Hygiene Data'!$F$12,0,10*ROW('Hygiene Data'!F82)))</f>
        <v/>
      </c>
      <c r="DW88" s="305" t="str">
        <f ca="true">+IF(OFFSET('Hygiene Data'!$F$13,0,10*ROW('Hygiene Data'!F82))="","",OFFSET('Hygiene Data'!$F$13,0,10*ROW('Hygiene Data'!F82)))</f>
        <v/>
      </c>
      <c r="DX88" s="305" t="str">
        <f ca="true">+IF(OFFSET('Hygiene Data'!$G$11,0,10*ROW('Hygiene Data'!G82))="","",OFFSET('Hygiene Data'!$G$11,0,10*ROW('Hygiene Data'!G82)))</f>
        <v/>
      </c>
      <c r="DY88" s="305" t="str">
        <f ca="true">+IF(OFFSET('Hygiene Data'!$G$12,0,10*ROW('Hygiene Data'!G82))="","",OFFSET('Hygiene Data'!$G$12,0,10*ROW('Hygiene Data'!G82)))</f>
        <v/>
      </c>
      <c r="DZ88" s="305" t="str">
        <f ca="true">+IF(OFFSET('Hygiene Data'!$G$13,0,10*ROW('Hygiene Data'!G82))="","",OFFSET('Hygiene Data'!$G$13,0,10*ROW('Hygiene Data'!G82)))</f>
        <v/>
      </c>
      <c r="EA88" s="305" t="str">
        <f ca="true">+IF(OFFSET('Hygiene Data'!$H$11,0,10*ROW('Hygiene Data'!H82))="","",OFFSET('Hygiene Data'!$H$11,0,10*ROW('Hygiene Data'!H82)))</f>
        <v/>
      </c>
      <c r="EB88" s="305" t="str">
        <f ca="true">+IF(OFFSET('Hygiene Data'!$H$12,0,10*ROW('Hygiene Data'!H82))="","",OFFSET('Hygiene Data'!$H$12,0,10*ROW('Hygiene Data'!H82)))</f>
        <v/>
      </c>
      <c r="EC88" s="305" t="str">
        <f ca="true">+IF(OFFSET('Hygiene Data'!$H$13,0,10*ROW('Hygiene Data'!H82))="","",OFFSET('Hygiene Data'!$H$13,0,10*ROW('Hygiene Data'!H82)))</f>
        <v/>
      </c>
      <c r="ED88" s="305" t="str">
        <f ca="true">+IF(OFFSET('Hygiene Data'!$I$11,0,10*ROW('Hygiene Data'!I82))="","",OFFSET('Hygiene Data'!$I$11,0,10*ROW('Hygiene Data'!I82)))</f>
        <v/>
      </c>
      <c r="EE88" s="305" t="str">
        <f ca="true">+IF(OFFSET('Hygiene Data'!$I$12,0,10*ROW('Hygiene Data'!I82))="","",OFFSET('Hygiene Data'!$I$12,0,10*ROW('Hygiene Data'!I82)))</f>
        <v/>
      </c>
      <c r="EF88" s="305"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61" t="str">
        <f t="shared" ca="true" si="1"/>
        <v/>
      </c>
      <c r="D89" s="99"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9"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9"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9"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9"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9"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9"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9"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9"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9"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9"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9"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9"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9"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9"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9"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9"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9"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100"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100"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100"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100"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100"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100"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100"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100"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100"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100"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100"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100"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100"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100"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100"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100"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100"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100"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100"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100"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100"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100"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100"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100"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100"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100"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100"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100"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100"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100"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1"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1"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1"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1"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1"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1"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1"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1"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1"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1"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1"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1"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1"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1"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1"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1"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1"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1"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5"/>
      <c r="BS89" s="305" t="str">
        <f ca="true">+IF(OFFSET('Water Data'!$D$27,0,10*ROW('Water Data'!D83))="","",OFFSET('Water Data'!$D$27,0,10*ROW('Water Data'!D83)))</f>
        <v/>
      </c>
      <c r="BT89" s="305" t="str">
        <f ca="true">+IF(OFFSET('Water Data'!$D$28,0,10*ROW('Water Data'!D83))="","",OFFSET('Water Data'!$D$28,0,10*ROW('Water Data'!D83)))</f>
        <v/>
      </c>
      <c r="BU89" s="305" t="str">
        <f ca="true">+IF(OFFSET('Water Data'!$D$29,0,10*ROW('Water Data'!D83))="","",OFFSET('Water Data'!$D$29,0,10*ROW('Water Data'!D83)))</f>
        <v/>
      </c>
      <c r="BV89" s="305" t="str">
        <f ca="true">+IF(OFFSET('Water Data'!$E$27,0,10*ROW('Water Data'!E83))="","",OFFSET('Water Data'!$E$27,0,10*ROW('Water Data'!E83)))</f>
        <v/>
      </c>
      <c r="BW89" s="305" t="str">
        <f ca="true">+IF(OFFSET('Water Data'!$E$28,0,10*ROW('Water Data'!E83))="","",OFFSET('Water Data'!$E$28,0,10*ROW('Water Data'!E83)))</f>
        <v/>
      </c>
      <c r="BX89" s="305" t="str">
        <f ca="true">+IF(OFFSET('Water Data'!$E$29,0,10*ROW('Water Data'!E83))="","",OFFSET('Water Data'!$E$29,0,10*ROW('Water Data'!E83)))</f>
        <v/>
      </c>
      <c r="BY89" s="305" t="str">
        <f ca="true">+IF(OFFSET('Water Data'!$F$27,0,10*ROW('Water Data'!F83))="","",OFFSET('Water Data'!$F$27,0,10*ROW('Water Data'!F83)))</f>
        <v/>
      </c>
      <c r="BZ89" s="305" t="str">
        <f ca="true">+IF(OFFSET('Water Data'!$F$28,0,10*ROW('Water Data'!F83))="","",OFFSET('Water Data'!$F$28,0,10*ROW('Water Data'!F83)))</f>
        <v/>
      </c>
      <c r="CA89" s="305" t="str">
        <f ca="true">+IF(OFFSET('Water Data'!$F$29,0,10*ROW('Water Data'!F83))="","",OFFSET('Water Data'!$F$29,0,10*ROW('Water Data'!F83)))</f>
        <v/>
      </c>
      <c r="CB89" s="305" t="str">
        <f ca="true">+IF(OFFSET('Water Data'!$G$27,0,10*ROW('Water Data'!G83))="","",OFFSET('Water Data'!$G$27,0,10*ROW('Water Data'!G83)))</f>
        <v/>
      </c>
      <c r="CC89" s="305" t="str">
        <f ca="true">+IF(OFFSET('Water Data'!$G$28,0,10*ROW('Water Data'!G83))="","",OFFSET('Water Data'!$G$28,0,10*ROW('Water Data'!G83)))</f>
        <v/>
      </c>
      <c r="CD89" s="305" t="str">
        <f ca="true">+IF(OFFSET('Water Data'!$G$29,0,10*ROW('Water Data'!G83))="","",OFFSET('Water Data'!$G$29,0,10*ROW('Water Data'!G83)))</f>
        <v/>
      </c>
      <c r="CE89" s="305" t="str">
        <f ca="true">+IF(OFFSET('Water Data'!$H$27,0,10*ROW('Water Data'!H83))="","",OFFSET('Water Data'!$H$27,0,10*ROW('Water Data'!H83)))</f>
        <v/>
      </c>
      <c r="CF89" s="305" t="str">
        <f ca="true">+IF(OFFSET('Water Data'!$H$28,0,10*ROW('Water Data'!H83))="","",OFFSET('Water Data'!$H$28,0,10*ROW('Water Data'!H83)))</f>
        <v/>
      </c>
      <c r="CG89" s="305" t="str">
        <f ca="true">+IF(OFFSET('Water Data'!$H$29,0,10*ROW('Water Data'!H83))="","",OFFSET('Water Data'!$H$29,0,10*ROW('Water Data'!H83)))</f>
        <v/>
      </c>
      <c r="CH89" s="305" t="str">
        <f ca="true">+IF(OFFSET('Water Data'!$I$27,0,10*ROW('Water Data'!I83))="","",OFFSET('Water Data'!$I$27,0,10*ROW('Water Data'!I83)))</f>
        <v/>
      </c>
      <c r="CI89" s="305" t="str">
        <f ca="true">+IF(OFFSET('Water Data'!$I$28,0,10*ROW('Water Data'!I83))="","",OFFSET('Water Data'!$I$28,0,10*ROW('Water Data'!I83)))</f>
        <v/>
      </c>
      <c r="CJ89" s="305" t="str">
        <f ca="true">+IF(OFFSET('Water Data'!$I$29,0,10*ROW('Water Data'!I83))="","",OFFSET('Water Data'!$I$29,0,10*ROW('Water Data'!I83)))</f>
        <v/>
      </c>
      <c r="CK89" s="305" t="str">
        <f ca="true">+IF(OFFSET('Sanitation Data'!$D$28,0,10*ROW('Sanitation Data'!D83))="","",OFFSET('Sanitation Data'!$D$28,0,10*ROW('Sanitation Data'!D83)))</f>
        <v/>
      </c>
      <c r="CL89" s="305" t="str">
        <f ca="true">+IF(OFFSET('Sanitation Data'!$D$29,0,10*ROW('Sanitation Data'!D83))="","",OFFSET('Sanitation Data'!$D$29,0,10*ROW('Sanitation Data'!D83)))</f>
        <v/>
      </c>
      <c r="CM89" s="305" t="str">
        <f ca="true">+IF(OFFSET('Sanitation Data'!$D$30,0,10*ROW('Sanitation Data'!D83))="","",OFFSET('Sanitation Data'!$D$30,0,10*ROW('Sanitation Data'!D83)))</f>
        <v/>
      </c>
      <c r="CN89" s="305" t="str">
        <f ca="true">+IF(OFFSET('Sanitation Data'!$D$31,0,10*ROW('Sanitation Data'!D83))="","",OFFSET('Sanitation Data'!$D$31,0,10*ROW('Sanitation Data'!D83)))</f>
        <v/>
      </c>
      <c r="CO89" s="305" t="str">
        <f ca="true">+IF(OFFSET('Sanitation Data'!$D$32,0,10*ROW('Sanitation Data'!D83))="","",OFFSET('Sanitation Data'!$D$32,0,10*ROW('Sanitation Data'!D83)))</f>
        <v/>
      </c>
      <c r="CP89" s="305" t="str">
        <f ca="true">+IF(OFFSET('Sanitation Data'!$E$28,0,10*ROW('Sanitation Data'!E83))="","",OFFSET('Sanitation Data'!$E$28,0,10*ROW('Sanitation Data'!E83)))</f>
        <v/>
      </c>
      <c r="CQ89" s="305" t="str">
        <f ca="true">+IF(OFFSET('Sanitation Data'!$E$29,0,10*ROW('Sanitation Data'!E83))="","",OFFSET('Sanitation Data'!$E$29,0,10*ROW('Sanitation Data'!E83)))</f>
        <v/>
      </c>
      <c r="CR89" s="305" t="str">
        <f ca="true">+IF(OFFSET('Sanitation Data'!$E$30,0,10*ROW('Sanitation Data'!E83))="","",OFFSET('Sanitation Data'!$E$30,0,10*ROW('Sanitation Data'!E83)))</f>
        <v/>
      </c>
      <c r="CS89" s="305" t="str">
        <f ca="true">+IF(OFFSET('Sanitation Data'!$E$31,0,10*ROW('Sanitation Data'!E83))="","",OFFSET('Sanitation Data'!$E$31,0,10*ROW('Sanitation Data'!E83)))</f>
        <v/>
      </c>
      <c r="CT89" s="305" t="str">
        <f ca="true">+IF(OFFSET('Sanitation Data'!$E$32,0,10*ROW('Sanitation Data'!E83))="","",OFFSET('Sanitation Data'!$E$32,0,10*ROW('Sanitation Data'!E83)))</f>
        <v/>
      </c>
      <c r="CU89" s="305" t="str">
        <f ca="true">+IF(OFFSET('Sanitation Data'!$F$28,0,10*ROW('Sanitation Data'!F83))="","",OFFSET('Sanitation Data'!$F$28,0,10*ROW('Sanitation Data'!F83)))</f>
        <v/>
      </c>
      <c r="CV89" s="305" t="str">
        <f ca="true">+IF(OFFSET('Sanitation Data'!$F$29,0,10*ROW('Sanitation Data'!F83))="","",OFFSET('Sanitation Data'!$F$29,0,10*ROW('Sanitation Data'!F83)))</f>
        <v/>
      </c>
      <c r="CW89" s="305" t="str">
        <f ca="true">+IF(OFFSET('Sanitation Data'!$F$30,0,10*ROW('Sanitation Data'!F83))="","",OFFSET('Sanitation Data'!$F$30,0,10*ROW('Sanitation Data'!F83)))</f>
        <v/>
      </c>
      <c r="CX89" s="305" t="str">
        <f ca="true">+IF(OFFSET('Sanitation Data'!$F$31,0,10*ROW('Sanitation Data'!F83))="","",OFFSET('Sanitation Data'!$F$31,0,10*ROW('Sanitation Data'!F83)))</f>
        <v/>
      </c>
      <c r="CY89" s="305" t="str">
        <f ca="true">+IF(OFFSET('Sanitation Data'!$F$32,0,10*ROW('Sanitation Data'!F83))="","",OFFSET('Sanitation Data'!$F$32,0,10*ROW('Sanitation Data'!F83)))</f>
        <v/>
      </c>
      <c r="CZ89" s="305" t="str">
        <f ca="true">+IF(OFFSET('Sanitation Data'!$G$28,0,10*ROW('Sanitation Data'!G83))="","",OFFSET('Sanitation Data'!$G$28,0,10*ROW('Sanitation Data'!G83)))</f>
        <v/>
      </c>
      <c r="DA89" s="305" t="str">
        <f ca="true">+IF(OFFSET('Sanitation Data'!$G$29,0,10*ROW('Sanitation Data'!G83))="","",OFFSET('Sanitation Data'!$G$29,0,10*ROW('Sanitation Data'!G83)))</f>
        <v/>
      </c>
      <c r="DB89" s="305" t="str">
        <f ca="true">+IF(OFFSET('Sanitation Data'!$G$30,0,10*ROW('Sanitation Data'!G83))="","",OFFSET('Sanitation Data'!$G$30,0,10*ROW('Sanitation Data'!G83)))</f>
        <v/>
      </c>
      <c r="DC89" s="305" t="str">
        <f ca="true">+IF(OFFSET('Sanitation Data'!$G$31,0,10*ROW('Sanitation Data'!G83))="","",OFFSET('Sanitation Data'!$G$31,0,10*ROW('Sanitation Data'!G83)))</f>
        <v/>
      </c>
      <c r="DD89" s="305" t="str">
        <f ca="true">+IF(OFFSET('Sanitation Data'!$G$32,0,10*ROW('Sanitation Data'!G83))="","",OFFSET('Sanitation Data'!$G$32,0,10*ROW('Sanitation Data'!G83)))</f>
        <v/>
      </c>
      <c r="DE89" s="305" t="str">
        <f ca="true">+IF(OFFSET('Sanitation Data'!$H$28,0,10*ROW('Sanitation Data'!H83))="","",OFFSET('Sanitation Data'!$H$28,0,10*ROW('Sanitation Data'!H83)))</f>
        <v/>
      </c>
      <c r="DF89" s="305" t="str">
        <f ca="true">+IF(OFFSET('Sanitation Data'!$H$29,0,10*ROW('Sanitation Data'!H83))="","",OFFSET('Sanitation Data'!$H$29,0,10*ROW('Sanitation Data'!H83)))</f>
        <v/>
      </c>
      <c r="DG89" s="305" t="str">
        <f ca="true">+IF(OFFSET('Sanitation Data'!$H$30,0,10*ROW('Sanitation Data'!H83))="","",OFFSET('Sanitation Data'!$H$30,0,10*ROW('Sanitation Data'!H83)))</f>
        <v/>
      </c>
      <c r="DH89" s="305" t="str">
        <f ca="true">+IF(OFFSET('Sanitation Data'!$H$31,0,10*ROW('Sanitation Data'!H83))="","",OFFSET('Sanitation Data'!$H$31,0,10*ROW('Sanitation Data'!H83)))</f>
        <v/>
      </c>
      <c r="DI89" s="305" t="str">
        <f ca="true">+IF(OFFSET('Sanitation Data'!$H$32,0,10*ROW('Sanitation Data'!H83))="","",OFFSET('Sanitation Data'!$H$32,0,10*ROW('Sanitation Data'!H83)))</f>
        <v/>
      </c>
      <c r="DJ89" s="305" t="str">
        <f ca="true">+IF(OFFSET('Sanitation Data'!$I$28,0,10*ROW('Sanitation Data'!I83))="","",OFFSET('Sanitation Data'!$I$28,0,10*ROW('Sanitation Data'!I83)))</f>
        <v/>
      </c>
      <c r="DK89" s="305" t="str">
        <f ca="true">+IF(OFFSET('Sanitation Data'!$I$29,0,10*ROW('Sanitation Data'!I83))="","",OFFSET('Sanitation Data'!$I$29,0,10*ROW('Sanitation Data'!I83)))</f>
        <v/>
      </c>
      <c r="DL89" s="305" t="str">
        <f ca="true">+IF(OFFSET('Sanitation Data'!$I$30,0,10*ROW('Sanitation Data'!I83))="","",OFFSET('Sanitation Data'!$I$30,0,10*ROW('Sanitation Data'!I83)))</f>
        <v/>
      </c>
      <c r="DM89" s="305" t="str">
        <f ca="true">+IF(OFFSET('Sanitation Data'!$I$31,0,10*ROW('Sanitation Data'!I83))="","",OFFSET('Sanitation Data'!$I$31,0,10*ROW('Sanitation Data'!I83)))</f>
        <v/>
      </c>
      <c r="DN89" s="305" t="str">
        <f ca="true">+IF(OFFSET('Sanitation Data'!$I$32,0,10*ROW('Sanitation Data'!I83))="","",OFFSET('Sanitation Data'!$I$32,0,10*ROW('Sanitation Data'!I83)))</f>
        <v/>
      </c>
      <c r="DO89" s="305" t="str">
        <f ca="true">+IF(OFFSET('Hygiene Data'!$D$11,0,10*ROW('Hygiene Data'!D83))="","",OFFSET('Hygiene Data'!$D$11,0,10*ROW('Hygiene Data'!D83)))</f>
        <v/>
      </c>
      <c r="DP89" s="305" t="str">
        <f ca="true">+IF(OFFSET('Hygiene Data'!$D$12,0,10*ROW('Hygiene Data'!D83))="","",OFFSET('Hygiene Data'!$D$12,0,10*ROW('Hygiene Data'!D83)))</f>
        <v/>
      </c>
      <c r="DQ89" s="305" t="str">
        <f ca="true">+IF(OFFSET('Hygiene Data'!$D$13,0,10*ROW('Hygiene Data'!D83))="","",OFFSET('Hygiene Data'!$D$13,0,10*ROW('Hygiene Data'!D83)))</f>
        <v/>
      </c>
      <c r="DR89" s="305" t="str">
        <f ca="true">+IF(OFFSET('Hygiene Data'!$E$11,0,10*ROW('Hygiene Data'!E83))="","",OFFSET('Hygiene Data'!$E$11,0,10*ROW('Hygiene Data'!E83)))</f>
        <v/>
      </c>
      <c r="DS89" s="305" t="str">
        <f ca="true">+IF(OFFSET('Hygiene Data'!$E$12,0,10*ROW('Hygiene Data'!E83))="","",OFFSET('Hygiene Data'!$E$12,0,10*ROW('Hygiene Data'!E83)))</f>
        <v/>
      </c>
      <c r="DT89" s="305" t="str">
        <f ca="true">+IF(OFFSET('Hygiene Data'!$E$13,0,10*ROW('Hygiene Data'!E83))="","",OFFSET('Hygiene Data'!$E$13,0,10*ROW('Hygiene Data'!E83)))</f>
        <v/>
      </c>
      <c r="DU89" s="305" t="str">
        <f ca="true">+IF(OFFSET('Hygiene Data'!$F$11,0,10*ROW('Hygiene Data'!F83))="","",OFFSET('Hygiene Data'!$F$11,0,10*ROW('Hygiene Data'!F83)))</f>
        <v/>
      </c>
      <c r="DV89" s="305" t="str">
        <f ca="true">+IF(OFFSET('Hygiene Data'!$F$12,0,10*ROW('Hygiene Data'!F83))="","",OFFSET('Hygiene Data'!$F$12,0,10*ROW('Hygiene Data'!F83)))</f>
        <v/>
      </c>
      <c r="DW89" s="305" t="str">
        <f ca="true">+IF(OFFSET('Hygiene Data'!$F$13,0,10*ROW('Hygiene Data'!F83))="","",OFFSET('Hygiene Data'!$F$13,0,10*ROW('Hygiene Data'!F83)))</f>
        <v/>
      </c>
      <c r="DX89" s="305" t="str">
        <f ca="true">+IF(OFFSET('Hygiene Data'!$G$11,0,10*ROW('Hygiene Data'!G83))="","",OFFSET('Hygiene Data'!$G$11,0,10*ROW('Hygiene Data'!G83)))</f>
        <v/>
      </c>
      <c r="DY89" s="305" t="str">
        <f ca="true">+IF(OFFSET('Hygiene Data'!$G$12,0,10*ROW('Hygiene Data'!G83))="","",OFFSET('Hygiene Data'!$G$12,0,10*ROW('Hygiene Data'!G83)))</f>
        <v/>
      </c>
      <c r="DZ89" s="305" t="str">
        <f ca="true">+IF(OFFSET('Hygiene Data'!$G$13,0,10*ROW('Hygiene Data'!G83))="","",OFFSET('Hygiene Data'!$G$13,0,10*ROW('Hygiene Data'!G83)))</f>
        <v/>
      </c>
      <c r="EA89" s="305" t="str">
        <f ca="true">+IF(OFFSET('Hygiene Data'!$H$11,0,10*ROW('Hygiene Data'!H83))="","",OFFSET('Hygiene Data'!$H$11,0,10*ROW('Hygiene Data'!H83)))</f>
        <v/>
      </c>
      <c r="EB89" s="305" t="str">
        <f ca="true">+IF(OFFSET('Hygiene Data'!$H$12,0,10*ROW('Hygiene Data'!H83))="","",OFFSET('Hygiene Data'!$H$12,0,10*ROW('Hygiene Data'!H83)))</f>
        <v/>
      </c>
      <c r="EC89" s="305" t="str">
        <f ca="true">+IF(OFFSET('Hygiene Data'!$H$13,0,10*ROW('Hygiene Data'!H83))="","",OFFSET('Hygiene Data'!$H$13,0,10*ROW('Hygiene Data'!H83)))</f>
        <v/>
      </c>
      <c r="ED89" s="305" t="str">
        <f ca="true">+IF(OFFSET('Hygiene Data'!$I$11,0,10*ROW('Hygiene Data'!I83))="","",OFFSET('Hygiene Data'!$I$11,0,10*ROW('Hygiene Data'!I83)))</f>
        <v/>
      </c>
      <c r="EE89" s="305" t="str">
        <f ca="true">+IF(OFFSET('Hygiene Data'!$I$12,0,10*ROW('Hygiene Data'!I83))="","",OFFSET('Hygiene Data'!$I$12,0,10*ROW('Hygiene Data'!I83)))</f>
        <v/>
      </c>
      <c r="EF89" s="305"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61" t="str">
        <f t="shared" ca="true" si="1"/>
        <v/>
      </c>
      <c r="D90" s="99"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9"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9"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9"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9"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9"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9"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9"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9"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9"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9"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9"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9"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9"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9"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9"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9"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9"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100"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100"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100"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100"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100"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100"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100"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100"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100"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100"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100"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100"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100"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100"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100"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100"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100"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100"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100"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100"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100"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100"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100"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100"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100"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100"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100"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100"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100"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100"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1"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1"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1"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1"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1"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1"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1"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1"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1"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1"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1"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1"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1"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1"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1"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1"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1"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1"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5"/>
      <c r="BS90" s="305" t="str">
        <f ca="true">+IF(OFFSET('Water Data'!$D$27,0,10*ROW('Water Data'!D84))="","",OFFSET('Water Data'!$D$27,0,10*ROW('Water Data'!D84)))</f>
        <v/>
      </c>
      <c r="BT90" s="305" t="str">
        <f ca="true">+IF(OFFSET('Water Data'!$D$28,0,10*ROW('Water Data'!D84))="","",OFFSET('Water Data'!$D$28,0,10*ROW('Water Data'!D84)))</f>
        <v/>
      </c>
      <c r="BU90" s="305" t="str">
        <f ca="true">+IF(OFFSET('Water Data'!$D$29,0,10*ROW('Water Data'!D84))="","",OFFSET('Water Data'!$D$29,0,10*ROW('Water Data'!D84)))</f>
        <v/>
      </c>
      <c r="BV90" s="305" t="str">
        <f ca="true">+IF(OFFSET('Water Data'!$E$27,0,10*ROW('Water Data'!E84))="","",OFFSET('Water Data'!$E$27,0,10*ROW('Water Data'!E84)))</f>
        <v/>
      </c>
      <c r="BW90" s="305" t="str">
        <f ca="true">+IF(OFFSET('Water Data'!$E$28,0,10*ROW('Water Data'!E84))="","",OFFSET('Water Data'!$E$28,0,10*ROW('Water Data'!E84)))</f>
        <v/>
      </c>
      <c r="BX90" s="305" t="str">
        <f ca="true">+IF(OFFSET('Water Data'!$E$29,0,10*ROW('Water Data'!E84))="","",OFFSET('Water Data'!$E$29,0,10*ROW('Water Data'!E84)))</f>
        <v/>
      </c>
      <c r="BY90" s="305" t="str">
        <f ca="true">+IF(OFFSET('Water Data'!$F$27,0,10*ROW('Water Data'!F84))="","",OFFSET('Water Data'!$F$27,0,10*ROW('Water Data'!F84)))</f>
        <v/>
      </c>
      <c r="BZ90" s="305" t="str">
        <f ca="true">+IF(OFFSET('Water Data'!$F$28,0,10*ROW('Water Data'!F84))="","",OFFSET('Water Data'!$F$28,0,10*ROW('Water Data'!F84)))</f>
        <v/>
      </c>
      <c r="CA90" s="305" t="str">
        <f ca="true">+IF(OFFSET('Water Data'!$F$29,0,10*ROW('Water Data'!F84))="","",OFFSET('Water Data'!$F$29,0,10*ROW('Water Data'!F84)))</f>
        <v/>
      </c>
      <c r="CB90" s="305" t="str">
        <f ca="true">+IF(OFFSET('Water Data'!$G$27,0,10*ROW('Water Data'!G84))="","",OFFSET('Water Data'!$G$27,0,10*ROW('Water Data'!G84)))</f>
        <v/>
      </c>
      <c r="CC90" s="305" t="str">
        <f ca="true">+IF(OFFSET('Water Data'!$G$28,0,10*ROW('Water Data'!G84))="","",OFFSET('Water Data'!$G$28,0,10*ROW('Water Data'!G84)))</f>
        <v/>
      </c>
      <c r="CD90" s="305" t="str">
        <f ca="true">+IF(OFFSET('Water Data'!$G$29,0,10*ROW('Water Data'!G84))="","",OFFSET('Water Data'!$G$29,0,10*ROW('Water Data'!G84)))</f>
        <v/>
      </c>
      <c r="CE90" s="305" t="str">
        <f ca="true">+IF(OFFSET('Water Data'!$H$27,0,10*ROW('Water Data'!H84))="","",OFFSET('Water Data'!$H$27,0,10*ROW('Water Data'!H84)))</f>
        <v/>
      </c>
      <c r="CF90" s="305" t="str">
        <f ca="true">+IF(OFFSET('Water Data'!$H$28,0,10*ROW('Water Data'!H84))="","",OFFSET('Water Data'!$H$28,0,10*ROW('Water Data'!H84)))</f>
        <v/>
      </c>
      <c r="CG90" s="305" t="str">
        <f ca="true">+IF(OFFSET('Water Data'!$H$29,0,10*ROW('Water Data'!H84))="","",OFFSET('Water Data'!$H$29,0,10*ROW('Water Data'!H84)))</f>
        <v/>
      </c>
      <c r="CH90" s="305" t="str">
        <f ca="true">+IF(OFFSET('Water Data'!$I$27,0,10*ROW('Water Data'!I84))="","",OFFSET('Water Data'!$I$27,0,10*ROW('Water Data'!I84)))</f>
        <v/>
      </c>
      <c r="CI90" s="305" t="str">
        <f ca="true">+IF(OFFSET('Water Data'!$I$28,0,10*ROW('Water Data'!I84))="","",OFFSET('Water Data'!$I$28,0,10*ROW('Water Data'!I84)))</f>
        <v/>
      </c>
      <c r="CJ90" s="305" t="str">
        <f ca="true">+IF(OFFSET('Water Data'!$I$29,0,10*ROW('Water Data'!I84))="","",OFFSET('Water Data'!$I$29,0,10*ROW('Water Data'!I84)))</f>
        <v/>
      </c>
      <c r="CK90" s="305" t="str">
        <f ca="true">+IF(OFFSET('Sanitation Data'!$D$28,0,10*ROW('Sanitation Data'!D84))="","",OFFSET('Sanitation Data'!$D$28,0,10*ROW('Sanitation Data'!D84)))</f>
        <v/>
      </c>
      <c r="CL90" s="305" t="str">
        <f ca="true">+IF(OFFSET('Sanitation Data'!$D$29,0,10*ROW('Sanitation Data'!D84))="","",OFFSET('Sanitation Data'!$D$29,0,10*ROW('Sanitation Data'!D84)))</f>
        <v/>
      </c>
      <c r="CM90" s="305" t="str">
        <f ca="true">+IF(OFFSET('Sanitation Data'!$D$30,0,10*ROW('Sanitation Data'!D84))="","",OFFSET('Sanitation Data'!$D$30,0,10*ROW('Sanitation Data'!D84)))</f>
        <v/>
      </c>
      <c r="CN90" s="305" t="str">
        <f ca="true">+IF(OFFSET('Sanitation Data'!$D$31,0,10*ROW('Sanitation Data'!D84))="","",OFFSET('Sanitation Data'!$D$31,0,10*ROW('Sanitation Data'!D84)))</f>
        <v/>
      </c>
      <c r="CO90" s="305" t="str">
        <f ca="true">+IF(OFFSET('Sanitation Data'!$D$32,0,10*ROW('Sanitation Data'!D84))="","",OFFSET('Sanitation Data'!$D$32,0,10*ROW('Sanitation Data'!D84)))</f>
        <v/>
      </c>
      <c r="CP90" s="305" t="str">
        <f ca="true">+IF(OFFSET('Sanitation Data'!$E$28,0,10*ROW('Sanitation Data'!E84))="","",OFFSET('Sanitation Data'!$E$28,0,10*ROW('Sanitation Data'!E84)))</f>
        <v/>
      </c>
      <c r="CQ90" s="305" t="str">
        <f ca="true">+IF(OFFSET('Sanitation Data'!$E$29,0,10*ROW('Sanitation Data'!E84))="","",OFFSET('Sanitation Data'!$E$29,0,10*ROW('Sanitation Data'!E84)))</f>
        <v/>
      </c>
      <c r="CR90" s="305" t="str">
        <f ca="true">+IF(OFFSET('Sanitation Data'!$E$30,0,10*ROW('Sanitation Data'!E84))="","",OFFSET('Sanitation Data'!$E$30,0,10*ROW('Sanitation Data'!E84)))</f>
        <v/>
      </c>
      <c r="CS90" s="305" t="str">
        <f ca="true">+IF(OFFSET('Sanitation Data'!$E$31,0,10*ROW('Sanitation Data'!E84))="","",OFFSET('Sanitation Data'!$E$31,0,10*ROW('Sanitation Data'!E84)))</f>
        <v/>
      </c>
      <c r="CT90" s="305" t="str">
        <f ca="true">+IF(OFFSET('Sanitation Data'!$E$32,0,10*ROW('Sanitation Data'!E84))="","",OFFSET('Sanitation Data'!$E$32,0,10*ROW('Sanitation Data'!E84)))</f>
        <v/>
      </c>
      <c r="CU90" s="305" t="str">
        <f ca="true">+IF(OFFSET('Sanitation Data'!$F$28,0,10*ROW('Sanitation Data'!F84))="","",OFFSET('Sanitation Data'!$F$28,0,10*ROW('Sanitation Data'!F84)))</f>
        <v/>
      </c>
      <c r="CV90" s="305" t="str">
        <f ca="true">+IF(OFFSET('Sanitation Data'!$F$29,0,10*ROW('Sanitation Data'!F84))="","",OFFSET('Sanitation Data'!$F$29,0,10*ROW('Sanitation Data'!F84)))</f>
        <v/>
      </c>
      <c r="CW90" s="305" t="str">
        <f ca="true">+IF(OFFSET('Sanitation Data'!$F$30,0,10*ROW('Sanitation Data'!F84))="","",OFFSET('Sanitation Data'!$F$30,0,10*ROW('Sanitation Data'!F84)))</f>
        <v/>
      </c>
      <c r="CX90" s="305" t="str">
        <f ca="true">+IF(OFFSET('Sanitation Data'!$F$31,0,10*ROW('Sanitation Data'!F84))="","",OFFSET('Sanitation Data'!$F$31,0,10*ROW('Sanitation Data'!F84)))</f>
        <v/>
      </c>
      <c r="CY90" s="305" t="str">
        <f ca="true">+IF(OFFSET('Sanitation Data'!$F$32,0,10*ROW('Sanitation Data'!F84))="","",OFFSET('Sanitation Data'!$F$32,0,10*ROW('Sanitation Data'!F84)))</f>
        <v/>
      </c>
      <c r="CZ90" s="305" t="str">
        <f ca="true">+IF(OFFSET('Sanitation Data'!$G$28,0,10*ROW('Sanitation Data'!G84))="","",OFFSET('Sanitation Data'!$G$28,0,10*ROW('Sanitation Data'!G84)))</f>
        <v/>
      </c>
      <c r="DA90" s="305" t="str">
        <f ca="true">+IF(OFFSET('Sanitation Data'!$G$29,0,10*ROW('Sanitation Data'!G84))="","",OFFSET('Sanitation Data'!$G$29,0,10*ROW('Sanitation Data'!G84)))</f>
        <v/>
      </c>
      <c r="DB90" s="305" t="str">
        <f ca="true">+IF(OFFSET('Sanitation Data'!$G$30,0,10*ROW('Sanitation Data'!G84))="","",OFFSET('Sanitation Data'!$G$30,0,10*ROW('Sanitation Data'!G84)))</f>
        <v/>
      </c>
      <c r="DC90" s="305" t="str">
        <f ca="true">+IF(OFFSET('Sanitation Data'!$G$31,0,10*ROW('Sanitation Data'!G84))="","",OFFSET('Sanitation Data'!$G$31,0,10*ROW('Sanitation Data'!G84)))</f>
        <v/>
      </c>
      <c r="DD90" s="305" t="str">
        <f ca="true">+IF(OFFSET('Sanitation Data'!$G$32,0,10*ROW('Sanitation Data'!G84))="","",OFFSET('Sanitation Data'!$G$32,0,10*ROW('Sanitation Data'!G84)))</f>
        <v/>
      </c>
      <c r="DE90" s="305" t="str">
        <f ca="true">+IF(OFFSET('Sanitation Data'!$H$28,0,10*ROW('Sanitation Data'!H84))="","",OFFSET('Sanitation Data'!$H$28,0,10*ROW('Sanitation Data'!H84)))</f>
        <v/>
      </c>
      <c r="DF90" s="305" t="str">
        <f ca="true">+IF(OFFSET('Sanitation Data'!$H$29,0,10*ROW('Sanitation Data'!H84))="","",OFFSET('Sanitation Data'!$H$29,0,10*ROW('Sanitation Data'!H84)))</f>
        <v/>
      </c>
      <c r="DG90" s="305" t="str">
        <f ca="true">+IF(OFFSET('Sanitation Data'!$H$30,0,10*ROW('Sanitation Data'!H84))="","",OFFSET('Sanitation Data'!$H$30,0,10*ROW('Sanitation Data'!H84)))</f>
        <v/>
      </c>
      <c r="DH90" s="305" t="str">
        <f ca="true">+IF(OFFSET('Sanitation Data'!$H$31,0,10*ROW('Sanitation Data'!H84))="","",OFFSET('Sanitation Data'!$H$31,0,10*ROW('Sanitation Data'!H84)))</f>
        <v/>
      </c>
      <c r="DI90" s="305" t="str">
        <f ca="true">+IF(OFFSET('Sanitation Data'!$H$32,0,10*ROW('Sanitation Data'!H84))="","",OFFSET('Sanitation Data'!$H$32,0,10*ROW('Sanitation Data'!H84)))</f>
        <v/>
      </c>
      <c r="DJ90" s="305" t="str">
        <f ca="true">+IF(OFFSET('Sanitation Data'!$I$28,0,10*ROW('Sanitation Data'!I84))="","",OFFSET('Sanitation Data'!$I$28,0,10*ROW('Sanitation Data'!I84)))</f>
        <v/>
      </c>
      <c r="DK90" s="305" t="str">
        <f ca="true">+IF(OFFSET('Sanitation Data'!$I$29,0,10*ROW('Sanitation Data'!I84))="","",OFFSET('Sanitation Data'!$I$29,0,10*ROW('Sanitation Data'!I84)))</f>
        <v/>
      </c>
      <c r="DL90" s="305" t="str">
        <f ca="true">+IF(OFFSET('Sanitation Data'!$I$30,0,10*ROW('Sanitation Data'!I84))="","",OFFSET('Sanitation Data'!$I$30,0,10*ROW('Sanitation Data'!I84)))</f>
        <v/>
      </c>
      <c r="DM90" s="305" t="str">
        <f ca="true">+IF(OFFSET('Sanitation Data'!$I$31,0,10*ROW('Sanitation Data'!I84))="","",OFFSET('Sanitation Data'!$I$31,0,10*ROW('Sanitation Data'!I84)))</f>
        <v/>
      </c>
      <c r="DN90" s="305" t="str">
        <f ca="true">+IF(OFFSET('Sanitation Data'!$I$32,0,10*ROW('Sanitation Data'!I84))="","",OFFSET('Sanitation Data'!$I$32,0,10*ROW('Sanitation Data'!I84)))</f>
        <v/>
      </c>
      <c r="DO90" s="305" t="str">
        <f ca="true">+IF(OFFSET('Hygiene Data'!$D$11,0,10*ROW('Hygiene Data'!D84))="","",OFFSET('Hygiene Data'!$D$11,0,10*ROW('Hygiene Data'!D84)))</f>
        <v/>
      </c>
      <c r="DP90" s="305" t="str">
        <f ca="true">+IF(OFFSET('Hygiene Data'!$D$12,0,10*ROW('Hygiene Data'!D84))="","",OFFSET('Hygiene Data'!$D$12,0,10*ROW('Hygiene Data'!D84)))</f>
        <v/>
      </c>
      <c r="DQ90" s="305" t="str">
        <f ca="true">+IF(OFFSET('Hygiene Data'!$D$13,0,10*ROW('Hygiene Data'!D84))="","",OFFSET('Hygiene Data'!$D$13,0,10*ROW('Hygiene Data'!D84)))</f>
        <v/>
      </c>
      <c r="DR90" s="305" t="str">
        <f ca="true">+IF(OFFSET('Hygiene Data'!$E$11,0,10*ROW('Hygiene Data'!E84))="","",OFFSET('Hygiene Data'!$E$11,0,10*ROW('Hygiene Data'!E84)))</f>
        <v/>
      </c>
      <c r="DS90" s="305" t="str">
        <f ca="true">+IF(OFFSET('Hygiene Data'!$E$12,0,10*ROW('Hygiene Data'!E84))="","",OFFSET('Hygiene Data'!$E$12,0,10*ROW('Hygiene Data'!E84)))</f>
        <v/>
      </c>
      <c r="DT90" s="305" t="str">
        <f ca="true">+IF(OFFSET('Hygiene Data'!$E$13,0,10*ROW('Hygiene Data'!E84))="","",OFFSET('Hygiene Data'!$E$13,0,10*ROW('Hygiene Data'!E84)))</f>
        <v/>
      </c>
      <c r="DU90" s="305" t="str">
        <f ca="true">+IF(OFFSET('Hygiene Data'!$F$11,0,10*ROW('Hygiene Data'!F84))="","",OFFSET('Hygiene Data'!$F$11,0,10*ROW('Hygiene Data'!F84)))</f>
        <v/>
      </c>
      <c r="DV90" s="305" t="str">
        <f ca="true">+IF(OFFSET('Hygiene Data'!$F$12,0,10*ROW('Hygiene Data'!F84))="","",OFFSET('Hygiene Data'!$F$12,0,10*ROW('Hygiene Data'!F84)))</f>
        <v/>
      </c>
      <c r="DW90" s="305" t="str">
        <f ca="true">+IF(OFFSET('Hygiene Data'!$F$13,0,10*ROW('Hygiene Data'!F84))="","",OFFSET('Hygiene Data'!$F$13,0,10*ROW('Hygiene Data'!F84)))</f>
        <v/>
      </c>
      <c r="DX90" s="305" t="str">
        <f ca="true">+IF(OFFSET('Hygiene Data'!$G$11,0,10*ROW('Hygiene Data'!G84))="","",OFFSET('Hygiene Data'!$G$11,0,10*ROW('Hygiene Data'!G84)))</f>
        <v/>
      </c>
      <c r="DY90" s="305" t="str">
        <f ca="true">+IF(OFFSET('Hygiene Data'!$G$12,0,10*ROW('Hygiene Data'!G84))="","",OFFSET('Hygiene Data'!$G$12,0,10*ROW('Hygiene Data'!G84)))</f>
        <v/>
      </c>
      <c r="DZ90" s="305" t="str">
        <f ca="true">+IF(OFFSET('Hygiene Data'!$G$13,0,10*ROW('Hygiene Data'!G84))="","",OFFSET('Hygiene Data'!$G$13,0,10*ROW('Hygiene Data'!G84)))</f>
        <v/>
      </c>
      <c r="EA90" s="305" t="str">
        <f ca="true">+IF(OFFSET('Hygiene Data'!$H$11,0,10*ROW('Hygiene Data'!H84))="","",OFFSET('Hygiene Data'!$H$11,0,10*ROW('Hygiene Data'!H84)))</f>
        <v/>
      </c>
      <c r="EB90" s="305" t="str">
        <f ca="true">+IF(OFFSET('Hygiene Data'!$H$12,0,10*ROW('Hygiene Data'!H84))="","",OFFSET('Hygiene Data'!$H$12,0,10*ROW('Hygiene Data'!H84)))</f>
        <v/>
      </c>
      <c r="EC90" s="305" t="str">
        <f ca="true">+IF(OFFSET('Hygiene Data'!$H$13,0,10*ROW('Hygiene Data'!H84))="","",OFFSET('Hygiene Data'!$H$13,0,10*ROW('Hygiene Data'!H84)))</f>
        <v/>
      </c>
      <c r="ED90" s="305" t="str">
        <f ca="true">+IF(OFFSET('Hygiene Data'!$I$11,0,10*ROW('Hygiene Data'!I84))="","",OFFSET('Hygiene Data'!$I$11,0,10*ROW('Hygiene Data'!I84)))</f>
        <v/>
      </c>
      <c r="EE90" s="305" t="str">
        <f ca="true">+IF(OFFSET('Hygiene Data'!$I$12,0,10*ROW('Hygiene Data'!I84))="","",OFFSET('Hygiene Data'!$I$12,0,10*ROW('Hygiene Data'!I84)))</f>
        <v/>
      </c>
      <c r="EF90" s="305"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61" t="str">
        <f t="shared" ca="true" si="1"/>
        <v/>
      </c>
      <c r="D91" s="99"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9"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9"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9"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9"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9"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9"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9"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9"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9"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9"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9"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9"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9"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9"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9"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9"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9"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100"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100"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100"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100"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100"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100"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100"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100"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100"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100"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100"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100"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100"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100"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100"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100"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100"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100"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100"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100"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100"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100"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100"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100"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100"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100"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100"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100"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100"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100"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1"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1"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1"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1"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1"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1"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1"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1"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1"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1"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1"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1"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1"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1"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1"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1"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1"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1"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5"/>
      <c r="BS91" s="305" t="str">
        <f ca="true">+IF(OFFSET('Water Data'!$D$27,0,10*ROW('Water Data'!D85))="","",OFFSET('Water Data'!$D$27,0,10*ROW('Water Data'!D85)))</f>
        <v/>
      </c>
      <c r="BT91" s="305" t="str">
        <f ca="true">+IF(OFFSET('Water Data'!$D$28,0,10*ROW('Water Data'!D85))="","",OFFSET('Water Data'!$D$28,0,10*ROW('Water Data'!D85)))</f>
        <v/>
      </c>
      <c r="BU91" s="305" t="str">
        <f ca="true">+IF(OFFSET('Water Data'!$D$29,0,10*ROW('Water Data'!D85))="","",OFFSET('Water Data'!$D$29,0,10*ROW('Water Data'!D85)))</f>
        <v/>
      </c>
      <c r="BV91" s="305" t="str">
        <f ca="true">+IF(OFFSET('Water Data'!$E$27,0,10*ROW('Water Data'!E85))="","",OFFSET('Water Data'!$E$27,0,10*ROW('Water Data'!E85)))</f>
        <v/>
      </c>
      <c r="BW91" s="305" t="str">
        <f ca="true">+IF(OFFSET('Water Data'!$E$28,0,10*ROW('Water Data'!E85))="","",OFFSET('Water Data'!$E$28,0,10*ROW('Water Data'!E85)))</f>
        <v/>
      </c>
      <c r="BX91" s="305" t="str">
        <f ca="true">+IF(OFFSET('Water Data'!$E$29,0,10*ROW('Water Data'!E85))="","",OFFSET('Water Data'!$E$29,0,10*ROW('Water Data'!E85)))</f>
        <v/>
      </c>
      <c r="BY91" s="305" t="str">
        <f ca="true">+IF(OFFSET('Water Data'!$F$27,0,10*ROW('Water Data'!F85))="","",OFFSET('Water Data'!$F$27,0,10*ROW('Water Data'!F85)))</f>
        <v/>
      </c>
      <c r="BZ91" s="305" t="str">
        <f ca="true">+IF(OFFSET('Water Data'!$F$28,0,10*ROW('Water Data'!F85))="","",OFFSET('Water Data'!$F$28,0,10*ROW('Water Data'!F85)))</f>
        <v/>
      </c>
      <c r="CA91" s="305" t="str">
        <f ca="true">+IF(OFFSET('Water Data'!$F$29,0,10*ROW('Water Data'!F85))="","",OFFSET('Water Data'!$F$29,0,10*ROW('Water Data'!F85)))</f>
        <v/>
      </c>
      <c r="CB91" s="305" t="str">
        <f ca="true">+IF(OFFSET('Water Data'!$G$27,0,10*ROW('Water Data'!G85))="","",OFFSET('Water Data'!$G$27,0,10*ROW('Water Data'!G85)))</f>
        <v/>
      </c>
      <c r="CC91" s="305" t="str">
        <f ca="true">+IF(OFFSET('Water Data'!$G$28,0,10*ROW('Water Data'!G85))="","",OFFSET('Water Data'!$G$28,0,10*ROW('Water Data'!G85)))</f>
        <v/>
      </c>
      <c r="CD91" s="305" t="str">
        <f ca="true">+IF(OFFSET('Water Data'!$G$29,0,10*ROW('Water Data'!G85))="","",OFFSET('Water Data'!$G$29,0,10*ROW('Water Data'!G85)))</f>
        <v/>
      </c>
      <c r="CE91" s="305" t="str">
        <f ca="true">+IF(OFFSET('Water Data'!$H$27,0,10*ROW('Water Data'!H85))="","",OFFSET('Water Data'!$H$27,0,10*ROW('Water Data'!H85)))</f>
        <v/>
      </c>
      <c r="CF91" s="305" t="str">
        <f ca="true">+IF(OFFSET('Water Data'!$H$28,0,10*ROW('Water Data'!H85))="","",OFFSET('Water Data'!$H$28,0,10*ROW('Water Data'!H85)))</f>
        <v/>
      </c>
      <c r="CG91" s="305" t="str">
        <f ca="true">+IF(OFFSET('Water Data'!$H$29,0,10*ROW('Water Data'!H85))="","",OFFSET('Water Data'!$H$29,0,10*ROW('Water Data'!H85)))</f>
        <v/>
      </c>
      <c r="CH91" s="305" t="str">
        <f ca="true">+IF(OFFSET('Water Data'!$I$27,0,10*ROW('Water Data'!I85))="","",OFFSET('Water Data'!$I$27,0,10*ROW('Water Data'!I85)))</f>
        <v/>
      </c>
      <c r="CI91" s="305" t="str">
        <f ca="true">+IF(OFFSET('Water Data'!$I$28,0,10*ROW('Water Data'!I85))="","",OFFSET('Water Data'!$I$28,0,10*ROW('Water Data'!I85)))</f>
        <v/>
      </c>
      <c r="CJ91" s="305" t="str">
        <f ca="true">+IF(OFFSET('Water Data'!$I$29,0,10*ROW('Water Data'!I85))="","",OFFSET('Water Data'!$I$29,0,10*ROW('Water Data'!I85)))</f>
        <v/>
      </c>
      <c r="CK91" s="305" t="str">
        <f ca="true">+IF(OFFSET('Sanitation Data'!$D$28,0,10*ROW('Sanitation Data'!D85))="","",OFFSET('Sanitation Data'!$D$28,0,10*ROW('Sanitation Data'!D85)))</f>
        <v/>
      </c>
      <c r="CL91" s="305" t="str">
        <f ca="true">+IF(OFFSET('Sanitation Data'!$D$29,0,10*ROW('Sanitation Data'!D85))="","",OFFSET('Sanitation Data'!$D$29,0,10*ROW('Sanitation Data'!D85)))</f>
        <v/>
      </c>
      <c r="CM91" s="305" t="str">
        <f ca="true">+IF(OFFSET('Sanitation Data'!$D$30,0,10*ROW('Sanitation Data'!D85))="","",OFFSET('Sanitation Data'!$D$30,0,10*ROW('Sanitation Data'!D85)))</f>
        <v/>
      </c>
      <c r="CN91" s="305" t="str">
        <f ca="true">+IF(OFFSET('Sanitation Data'!$D$31,0,10*ROW('Sanitation Data'!D85))="","",OFFSET('Sanitation Data'!$D$31,0,10*ROW('Sanitation Data'!D85)))</f>
        <v/>
      </c>
      <c r="CO91" s="305" t="str">
        <f ca="true">+IF(OFFSET('Sanitation Data'!$D$32,0,10*ROW('Sanitation Data'!D85))="","",OFFSET('Sanitation Data'!$D$32,0,10*ROW('Sanitation Data'!D85)))</f>
        <v/>
      </c>
      <c r="CP91" s="305" t="str">
        <f ca="true">+IF(OFFSET('Sanitation Data'!$E$28,0,10*ROW('Sanitation Data'!E85))="","",OFFSET('Sanitation Data'!$E$28,0,10*ROW('Sanitation Data'!E85)))</f>
        <v/>
      </c>
      <c r="CQ91" s="305" t="str">
        <f ca="true">+IF(OFFSET('Sanitation Data'!$E$29,0,10*ROW('Sanitation Data'!E85))="","",OFFSET('Sanitation Data'!$E$29,0,10*ROW('Sanitation Data'!E85)))</f>
        <v/>
      </c>
      <c r="CR91" s="305" t="str">
        <f ca="true">+IF(OFFSET('Sanitation Data'!$E$30,0,10*ROW('Sanitation Data'!E85))="","",OFFSET('Sanitation Data'!$E$30,0,10*ROW('Sanitation Data'!E85)))</f>
        <v/>
      </c>
      <c r="CS91" s="305" t="str">
        <f ca="true">+IF(OFFSET('Sanitation Data'!$E$31,0,10*ROW('Sanitation Data'!E85))="","",OFFSET('Sanitation Data'!$E$31,0,10*ROW('Sanitation Data'!E85)))</f>
        <v/>
      </c>
      <c r="CT91" s="305" t="str">
        <f ca="true">+IF(OFFSET('Sanitation Data'!$E$32,0,10*ROW('Sanitation Data'!E85))="","",OFFSET('Sanitation Data'!$E$32,0,10*ROW('Sanitation Data'!E85)))</f>
        <v/>
      </c>
      <c r="CU91" s="305" t="str">
        <f ca="true">+IF(OFFSET('Sanitation Data'!$F$28,0,10*ROW('Sanitation Data'!F85))="","",OFFSET('Sanitation Data'!$F$28,0,10*ROW('Sanitation Data'!F85)))</f>
        <v/>
      </c>
      <c r="CV91" s="305" t="str">
        <f ca="true">+IF(OFFSET('Sanitation Data'!$F$29,0,10*ROW('Sanitation Data'!F85))="","",OFFSET('Sanitation Data'!$F$29,0,10*ROW('Sanitation Data'!F85)))</f>
        <v/>
      </c>
      <c r="CW91" s="305" t="str">
        <f ca="true">+IF(OFFSET('Sanitation Data'!$F$30,0,10*ROW('Sanitation Data'!F85))="","",OFFSET('Sanitation Data'!$F$30,0,10*ROW('Sanitation Data'!F85)))</f>
        <v/>
      </c>
      <c r="CX91" s="305" t="str">
        <f ca="true">+IF(OFFSET('Sanitation Data'!$F$31,0,10*ROW('Sanitation Data'!F85))="","",OFFSET('Sanitation Data'!$F$31,0,10*ROW('Sanitation Data'!F85)))</f>
        <v/>
      </c>
      <c r="CY91" s="305" t="str">
        <f ca="true">+IF(OFFSET('Sanitation Data'!$F$32,0,10*ROW('Sanitation Data'!F85))="","",OFFSET('Sanitation Data'!$F$32,0,10*ROW('Sanitation Data'!F85)))</f>
        <v/>
      </c>
      <c r="CZ91" s="305" t="str">
        <f ca="true">+IF(OFFSET('Sanitation Data'!$G$28,0,10*ROW('Sanitation Data'!G85))="","",OFFSET('Sanitation Data'!$G$28,0,10*ROW('Sanitation Data'!G85)))</f>
        <v/>
      </c>
      <c r="DA91" s="305" t="str">
        <f ca="true">+IF(OFFSET('Sanitation Data'!$G$29,0,10*ROW('Sanitation Data'!G85))="","",OFFSET('Sanitation Data'!$G$29,0,10*ROW('Sanitation Data'!G85)))</f>
        <v/>
      </c>
      <c r="DB91" s="305" t="str">
        <f ca="true">+IF(OFFSET('Sanitation Data'!$G$30,0,10*ROW('Sanitation Data'!G85))="","",OFFSET('Sanitation Data'!$G$30,0,10*ROW('Sanitation Data'!G85)))</f>
        <v/>
      </c>
      <c r="DC91" s="305" t="str">
        <f ca="true">+IF(OFFSET('Sanitation Data'!$G$31,0,10*ROW('Sanitation Data'!G85))="","",OFFSET('Sanitation Data'!$G$31,0,10*ROW('Sanitation Data'!G85)))</f>
        <v/>
      </c>
      <c r="DD91" s="305" t="str">
        <f ca="true">+IF(OFFSET('Sanitation Data'!$G$32,0,10*ROW('Sanitation Data'!G85))="","",OFFSET('Sanitation Data'!$G$32,0,10*ROW('Sanitation Data'!G85)))</f>
        <v/>
      </c>
      <c r="DE91" s="305" t="str">
        <f ca="true">+IF(OFFSET('Sanitation Data'!$H$28,0,10*ROW('Sanitation Data'!H85))="","",OFFSET('Sanitation Data'!$H$28,0,10*ROW('Sanitation Data'!H85)))</f>
        <v/>
      </c>
      <c r="DF91" s="305" t="str">
        <f ca="true">+IF(OFFSET('Sanitation Data'!$H$29,0,10*ROW('Sanitation Data'!H85))="","",OFFSET('Sanitation Data'!$H$29,0,10*ROW('Sanitation Data'!H85)))</f>
        <v/>
      </c>
      <c r="DG91" s="305" t="str">
        <f ca="true">+IF(OFFSET('Sanitation Data'!$H$30,0,10*ROW('Sanitation Data'!H85))="","",OFFSET('Sanitation Data'!$H$30,0,10*ROW('Sanitation Data'!H85)))</f>
        <v/>
      </c>
      <c r="DH91" s="305" t="str">
        <f ca="true">+IF(OFFSET('Sanitation Data'!$H$31,0,10*ROW('Sanitation Data'!H85))="","",OFFSET('Sanitation Data'!$H$31,0,10*ROW('Sanitation Data'!H85)))</f>
        <v/>
      </c>
      <c r="DI91" s="305" t="str">
        <f ca="true">+IF(OFFSET('Sanitation Data'!$H$32,0,10*ROW('Sanitation Data'!H85))="","",OFFSET('Sanitation Data'!$H$32,0,10*ROW('Sanitation Data'!H85)))</f>
        <v/>
      </c>
      <c r="DJ91" s="305" t="str">
        <f ca="true">+IF(OFFSET('Sanitation Data'!$I$28,0,10*ROW('Sanitation Data'!I85))="","",OFFSET('Sanitation Data'!$I$28,0,10*ROW('Sanitation Data'!I85)))</f>
        <v/>
      </c>
      <c r="DK91" s="305" t="str">
        <f ca="true">+IF(OFFSET('Sanitation Data'!$I$29,0,10*ROW('Sanitation Data'!I85))="","",OFFSET('Sanitation Data'!$I$29,0,10*ROW('Sanitation Data'!I85)))</f>
        <v/>
      </c>
      <c r="DL91" s="305" t="str">
        <f ca="true">+IF(OFFSET('Sanitation Data'!$I$30,0,10*ROW('Sanitation Data'!I85))="","",OFFSET('Sanitation Data'!$I$30,0,10*ROW('Sanitation Data'!I85)))</f>
        <v/>
      </c>
      <c r="DM91" s="305" t="str">
        <f ca="true">+IF(OFFSET('Sanitation Data'!$I$31,0,10*ROW('Sanitation Data'!I85))="","",OFFSET('Sanitation Data'!$I$31,0,10*ROW('Sanitation Data'!I85)))</f>
        <v/>
      </c>
      <c r="DN91" s="305" t="str">
        <f ca="true">+IF(OFFSET('Sanitation Data'!$I$32,0,10*ROW('Sanitation Data'!I85))="","",OFFSET('Sanitation Data'!$I$32,0,10*ROW('Sanitation Data'!I85)))</f>
        <v/>
      </c>
      <c r="DO91" s="305" t="str">
        <f ca="true">+IF(OFFSET('Hygiene Data'!$D$11,0,10*ROW('Hygiene Data'!D85))="","",OFFSET('Hygiene Data'!$D$11,0,10*ROW('Hygiene Data'!D85)))</f>
        <v/>
      </c>
      <c r="DP91" s="305" t="str">
        <f ca="true">+IF(OFFSET('Hygiene Data'!$D$12,0,10*ROW('Hygiene Data'!D85))="","",OFFSET('Hygiene Data'!$D$12,0,10*ROW('Hygiene Data'!D85)))</f>
        <v/>
      </c>
      <c r="DQ91" s="305" t="str">
        <f ca="true">+IF(OFFSET('Hygiene Data'!$D$13,0,10*ROW('Hygiene Data'!D85))="","",OFFSET('Hygiene Data'!$D$13,0,10*ROW('Hygiene Data'!D85)))</f>
        <v/>
      </c>
      <c r="DR91" s="305" t="str">
        <f ca="true">+IF(OFFSET('Hygiene Data'!$E$11,0,10*ROW('Hygiene Data'!E85))="","",OFFSET('Hygiene Data'!$E$11,0,10*ROW('Hygiene Data'!E85)))</f>
        <v/>
      </c>
      <c r="DS91" s="305" t="str">
        <f ca="true">+IF(OFFSET('Hygiene Data'!$E$12,0,10*ROW('Hygiene Data'!E85))="","",OFFSET('Hygiene Data'!$E$12,0,10*ROW('Hygiene Data'!E85)))</f>
        <v/>
      </c>
      <c r="DT91" s="305" t="str">
        <f ca="true">+IF(OFFSET('Hygiene Data'!$E$13,0,10*ROW('Hygiene Data'!E85))="","",OFFSET('Hygiene Data'!$E$13,0,10*ROW('Hygiene Data'!E85)))</f>
        <v/>
      </c>
      <c r="DU91" s="305" t="str">
        <f ca="true">+IF(OFFSET('Hygiene Data'!$F$11,0,10*ROW('Hygiene Data'!F85))="","",OFFSET('Hygiene Data'!$F$11,0,10*ROW('Hygiene Data'!F85)))</f>
        <v/>
      </c>
      <c r="DV91" s="305" t="str">
        <f ca="true">+IF(OFFSET('Hygiene Data'!$F$12,0,10*ROW('Hygiene Data'!F85))="","",OFFSET('Hygiene Data'!$F$12,0,10*ROW('Hygiene Data'!F85)))</f>
        <v/>
      </c>
      <c r="DW91" s="305" t="str">
        <f ca="true">+IF(OFFSET('Hygiene Data'!$F$13,0,10*ROW('Hygiene Data'!F85))="","",OFFSET('Hygiene Data'!$F$13,0,10*ROW('Hygiene Data'!F85)))</f>
        <v/>
      </c>
      <c r="DX91" s="305" t="str">
        <f ca="true">+IF(OFFSET('Hygiene Data'!$G$11,0,10*ROW('Hygiene Data'!G85))="","",OFFSET('Hygiene Data'!$G$11,0,10*ROW('Hygiene Data'!G85)))</f>
        <v/>
      </c>
      <c r="DY91" s="305" t="str">
        <f ca="true">+IF(OFFSET('Hygiene Data'!$G$12,0,10*ROW('Hygiene Data'!G85))="","",OFFSET('Hygiene Data'!$G$12,0,10*ROW('Hygiene Data'!G85)))</f>
        <v/>
      </c>
      <c r="DZ91" s="305" t="str">
        <f ca="true">+IF(OFFSET('Hygiene Data'!$G$13,0,10*ROW('Hygiene Data'!G85))="","",OFFSET('Hygiene Data'!$G$13,0,10*ROW('Hygiene Data'!G85)))</f>
        <v/>
      </c>
      <c r="EA91" s="305" t="str">
        <f ca="true">+IF(OFFSET('Hygiene Data'!$H$11,0,10*ROW('Hygiene Data'!H85))="","",OFFSET('Hygiene Data'!$H$11,0,10*ROW('Hygiene Data'!H85)))</f>
        <v/>
      </c>
      <c r="EB91" s="305" t="str">
        <f ca="true">+IF(OFFSET('Hygiene Data'!$H$12,0,10*ROW('Hygiene Data'!H85))="","",OFFSET('Hygiene Data'!$H$12,0,10*ROW('Hygiene Data'!H85)))</f>
        <v/>
      </c>
      <c r="EC91" s="305" t="str">
        <f ca="true">+IF(OFFSET('Hygiene Data'!$H$13,0,10*ROW('Hygiene Data'!H85))="","",OFFSET('Hygiene Data'!$H$13,0,10*ROW('Hygiene Data'!H85)))</f>
        <v/>
      </c>
      <c r="ED91" s="305" t="str">
        <f ca="true">+IF(OFFSET('Hygiene Data'!$I$11,0,10*ROW('Hygiene Data'!I85))="","",OFFSET('Hygiene Data'!$I$11,0,10*ROW('Hygiene Data'!I85)))</f>
        <v/>
      </c>
      <c r="EE91" s="305" t="str">
        <f ca="true">+IF(OFFSET('Hygiene Data'!$I$12,0,10*ROW('Hygiene Data'!I85))="","",OFFSET('Hygiene Data'!$I$12,0,10*ROW('Hygiene Data'!I85)))</f>
        <v/>
      </c>
      <c r="EF91" s="305"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61" t="str">
        <f t="shared" ca="true" si="1"/>
        <v/>
      </c>
      <c r="D92" s="99"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9"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9"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9"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9"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9"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9"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9"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9"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9"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9"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9"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9"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9"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9"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9"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9"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9"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100"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100"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100"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100"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100"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100"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100"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100"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100"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100"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100"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100"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100"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100"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100"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100"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100"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100"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100"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100"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100"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100"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100"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100"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100"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100"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100"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100"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100"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100"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1"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1"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1"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1"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1"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1"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1"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1"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1"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1"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1"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1"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1"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1"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1"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1"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1"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1"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5"/>
      <c r="BS92" s="305" t="str">
        <f ca="true">+IF(OFFSET('Water Data'!$D$27,0,10*ROW('Water Data'!D86))="","",OFFSET('Water Data'!$D$27,0,10*ROW('Water Data'!D86)))</f>
        <v/>
      </c>
      <c r="BT92" s="305" t="str">
        <f ca="true">+IF(OFFSET('Water Data'!$D$28,0,10*ROW('Water Data'!D86))="","",OFFSET('Water Data'!$D$28,0,10*ROW('Water Data'!D86)))</f>
        <v/>
      </c>
      <c r="BU92" s="305" t="str">
        <f ca="true">+IF(OFFSET('Water Data'!$D$29,0,10*ROW('Water Data'!D86))="","",OFFSET('Water Data'!$D$29,0,10*ROW('Water Data'!D86)))</f>
        <v/>
      </c>
      <c r="BV92" s="305" t="str">
        <f ca="true">+IF(OFFSET('Water Data'!$E$27,0,10*ROW('Water Data'!E86))="","",OFFSET('Water Data'!$E$27,0,10*ROW('Water Data'!E86)))</f>
        <v/>
      </c>
      <c r="BW92" s="305" t="str">
        <f ca="true">+IF(OFFSET('Water Data'!$E$28,0,10*ROW('Water Data'!E86))="","",OFFSET('Water Data'!$E$28,0,10*ROW('Water Data'!E86)))</f>
        <v/>
      </c>
      <c r="BX92" s="305" t="str">
        <f ca="true">+IF(OFFSET('Water Data'!$E$29,0,10*ROW('Water Data'!E86))="","",OFFSET('Water Data'!$E$29,0,10*ROW('Water Data'!E86)))</f>
        <v/>
      </c>
      <c r="BY92" s="305" t="str">
        <f ca="true">+IF(OFFSET('Water Data'!$F$27,0,10*ROW('Water Data'!F86))="","",OFFSET('Water Data'!$F$27,0,10*ROW('Water Data'!F86)))</f>
        <v/>
      </c>
      <c r="BZ92" s="305" t="str">
        <f ca="true">+IF(OFFSET('Water Data'!$F$28,0,10*ROW('Water Data'!F86))="","",OFFSET('Water Data'!$F$28,0,10*ROW('Water Data'!F86)))</f>
        <v/>
      </c>
      <c r="CA92" s="305" t="str">
        <f ca="true">+IF(OFFSET('Water Data'!$F$29,0,10*ROW('Water Data'!F86))="","",OFFSET('Water Data'!$F$29,0,10*ROW('Water Data'!F86)))</f>
        <v/>
      </c>
      <c r="CB92" s="305" t="str">
        <f ca="true">+IF(OFFSET('Water Data'!$G$27,0,10*ROW('Water Data'!G86))="","",OFFSET('Water Data'!$G$27,0,10*ROW('Water Data'!G86)))</f>
        <v/>
      </c>
      <c r="CC92" s="305" t="str">
        <f ca="true">+IF(OFFSET('Water Data'!$G$28,0,10*ROW('Water Data'!G86))="","",OFFSET('Water Data'!$G$28,0,10*ROW('Water Data'!G86)))</f>
        <v/>
      </c>
      <c r="CD92" s="305" t="str">
        <f ca="true">+IF(OFFSET('Water Data'!$G$29,0,10*ROW('Water Data'!G86))="","",OFFSET('Water Data'!$G$29,0,10*ROW('Water Data'!G86)))</f>
        <v/>
      </c>
      <c r="CE92" s="305" t="str">
        <f ca="true">+IF(OFFSET('Water Data'!$H$27,0,10*ROW('Water Data'!H86))="","",OFFSET('Water Data'!$H$27,0,10*ROW('Water Data'!H86)))</f>
        <v/>
      </c>
      <c r="CF92" s="305" t="str">
        <f ca="true">+IF(OFFSET('Water Data'!$H$28,0,10*ROW('Water Data'!H86))="","",OFFSET('Water Data'!$H$28,0,10*ROW('Water Data'!H86)))</f>
        <v/>
      </c>
      <c r="CG92" s="305" t="str">
        <f ca="true">+IF(OFFSET('Water Data'!$H$29,0,10*ROW('Water Data'!H86))="","",OFFSET('Water Data'!$H$29,0,10*ROW('Water Data'!H86)))</f>
        <v/>
      </c>
      <c r="CH92" s="305" t="str">
        <f ca="true">+IF(OFFSET('Water Data'!$I$27,0,10*ROW('Water Data'!I86))="","",OFFSET('Water Data'!$I$27,0,10*ROW('Water Data'!I86)))</f>
        <v/>
      </c>
      <c r="CI92" s="305" t="str">
        <f ca="true">+IF(OFFSET('Water Data'!$I$28,0,10*ROW('Water Data'!I86))="","",OFFSET('Water Data'!$I$28,0,10*ROW('Water Data'!I86)))</f>
        <v/>
      </c>
      <c r="CJ92" s="305" t="str">
        <f ca="true">+IF(OFFSET('Water Data'!$I$29,0,10*ROW('Water Data'!I86))="","",OFFSET('Water Data'!$I$29,0,10*ROW('Water Data'!I86)))</f>
        <v/>
      </c>
      <c r="CK92" s="305" t="str">
        <f ca="true">+IF(OFFSET('Sanitation Data'!$D$28,0,10*ROW('Sanitation Data'!D86))="","",OFFSET('Sanitation Data'!$D$28,0,10*ROW('Sanitation Data'!D86)))</f>
        <v/>
      </c>
      <c r="CL92" s="305" t="str">
        <f ca="true">+IF(OFFSET('Sanitation Data'!$D$29,0,10*ROW('Sanitation Data'!D86))="","",OFFSET('Sanitation Data'!$D$29,0,10*ROW('Sanitation Data'!D86)))</f>
        <v/>
      </c>
      <c r="CM92" s="305" t="str">
        <f ca="true">+IF(OFFSET('Sanitation Data'!$D$30,0,10*ROW('Sanitation Data'!D86))="","",OFFSET('Sanitation Data'!$D$30,0,10*ROW('Sanitation Data'!D86)))</f>
        <v/>
      </c>
      <c r="CN92" s="305" t="str">
        <f ca="true">+IF(OFFSET('Sanitation Data'!$D$31,0,10*ROW('Sanitation Data'!D86))="","",OFFSET('Sanitation Data'!$D$31,0,10*ROW('Sanitation Data'!D86)))</f>
        <v/>
      </c>
      <c r="CO92" s="305" t="str">
        <f ca="true">+IF(OFFSET('Sanitation Data'!$D$32,0,10*ROW('Sanitation Data'!D86))="","",OFFSET('Sanitation Data'!$D$32,0,10*ROW('Sanitation Data'!D86)))</f>
        <v/>
      </c>
      <c r="CP92" s="305" t="str">
        <f ca="true">+IF(OFFSET('Sanitation Data'!$E$28,0,10*ROW('Sanitation Data'!E86))="","",OFFSET('Sanitation Data'!$E$28,0,10*ROW('Sanitation Data'!E86)))</f>
        <v/>
      </c>
      <c r="CQ92" s="305" t="str">
        <f ca="true">+IF(OFFSET('Sanitation Data'!$E$29,0,10*ROW('Sanitation Data'!E86))="","",OFFSET('Sanitation Data'!$E$29,0,10*ROW('Sanitation Data'!E86)))</f>
        <v/>
      </c>
      <c r="CR92" s="305" t="str">
        <f ca="true">+IF(OFFSET('Sanitation Data'!$E$30,0,10*ROW('Sanitation Data'!E86))="","",OFFSET('Sanitation Data'!$E$30,0,10*ROW('Sanitation Data'!E86)))</f>
        <v/>
      </c>
      <c r="CS92" s="305" t="str">
        <f ca="true">+IF(OFFSET('Sanitation Data'!$E$31,0,10*ROW('Sanitation Data'!E86))="","",OFFSET('Sanitation Data'!$E$31,0,10*ROW('Sanitation Data'!E86)))</f>
        <v/>
      </c>
      <c r="CT92" s="305" t="str">
        <f ca="true">+IF(OFFSET('Sanitation Data'!$E$32,0,10*ROW('Sanitation Data'!E86))="","",OFFSET('Sanitation Data'!$E$32,0,10*ROW('Sanitation Data'!E86)))</f>
        <v/>
      </c>
      <c r="CU92" s="305" t="str">
        <f ca="true">+IF(OFFSET('Sanitation Data'!$F$28,0,10*ROW('Sanitation Data'!F86))="","",OFFSET('Sanitation Data'!$F$28,0,10*ROW('Sanitation Data'!F86)))</f>
        <v/>
      </c>
      <c r="CV92" s="305" t="str">
        <f ca="true">+IF(OFFSET('Sanitation Data'!$F$29,0,10*ROW('Sanitation Data'!F86))="","",OFFSET('Sanitation Data'!$F$29,0,10*ROW('Sanitation Data'!F86)))</f>
        <v/>
      </c>
      <c r="CW92" s="305" t="str">
        <f ca="true">+IF(OFFSET('Sanitation Data'!$F$30,0,10*ROW('Sanitation Data'!F86))="","",OFFSET('Sanitation Data'!$F$30,0,10*ROW('Sanitation Data'!F86)))</f>
        <v/>
      </c>
      <c r="CX92" s="305" t="str">
        <f ca="true">+IF(OFFSET('Sanitation Data'!$F$31,0,10*ROW('Sanitation Data'!F86))="","",OFFSET('Sanitation Data'!$F$31,0,10*ROW('Sanitation Data'!F86)))</f>
        <v/>
      </c>
      <c r="CY92" s="305" t="str">
        <f ca="true">+IF(OFFSET('Sanitation Data'!$F$32,0,10*ROW('Sanitation Data'!F86))="","",OFFSET('Sanitation Data'!$F$32,0,10*ROW('Sanitation Data'!F86)))</f>
        <v/>
      </c>
      <c r="CZ92" s="305" t="str">
        <f ca="true">+IF(OFFSET('Sanitation Data'!$G$28,0,10*ROW('Sanitation Data'!G86))="","",OFFSET('Sanitation Data'!$G$28,0,10*ROW('Sanitation Data'!G86)))</f>
        <v/>
      </c>
      <c r="DA92" s="305" t="str">
        <f ca="true">+IF(OFFSET('Sanitation Data'!$G$29,0,10*ROW('Sanitation Data'!G86))="","",OFFSET('Sanitation Data'!$G$29,0,10*ROW('Sanitation Data'!G86)))</f>
        <v/>
      </c>
      <c r="DB92" s="305" t="str">
        <f ca="true">+IF(OFFSET('Sanitation Data'!$G$30,0,10*ROW('Sanitation Data'!G86))="","",OFFSET('Sanitation Data'!$G$30,0,10*ROW('Sanitation Data'!G86)))</f>
        <v/>
      </c>
      <c r="DC92" s="305" t="str">
        <f ca="true">+IF(OFFSET('Sanitation Data'!$G$31,0,10*ROW('Sanitation Data'!G86))="","",OFFSET('Sanitation Data'!$G$31,0,10*ROW('Sanitation Data'!G86)))</f>
        <v/>
      </c>
      <c r="DD92" s="305" t="str">
        <f ca="true">+IF(OFFSET('Sanitation Data'!$G$32,0,10*ROW('Sanitation Data'!G86))="","",OFFSET('Sanitation Data'!$G$32,0,10*ROW('Sanitation Data'!G86)))</f>
        <v/>
      </c>
      <c r="DE92" s="305" t="str">
        <f ca="true">+IF(OFFSET('Sanitation Data'!$H$28,0,10*ROW('Sanitation Data'!H86))="","",OFFSET('Sanitation Data'!$H$28,0,10*ROW('Sanitation Data'!H86)))</f>
        <v/>
      </c>
      <c r="DF92" s="305" t="str">
        <f ca="true">+IF(OFFSET('Sanitation Data'!$H$29,0,10*ROW('Sanitation Data'!H86))="","",OFFSET('Sanitation Data'!$H$29,0,10*ROW('Sanitation Data'!H86)))</f>
        <v/>
      </c>
      <c r="DG92" s="305" t="str">
        <f ca="true">+IF(OFFSET('Sanitation Data'!$H$30,0,10*ROW('Sanitation Data'!H86))="","",OFFSET('Sanitation Data'!$H$30,0,10*ROW('Sanitation Data'!H86)))</f>
        <v/>
      </c>
      <c r="DH92" s="305" t="str">
        <f ca="true">+IF(OFFSET('Sanitation Data'!$H$31,0,10*ROW('Sanitation Data'!H86))="","",OFFSET('Sanitation Data'!$H$31,0,10*ROW('Sanitation Data'!H86)))</f>
        <v/>
      </c>
      <c r="DI92" s="305" t="str">
        <f ca="true">+IF(OFFSET('Sanitation Data'!$H$32,0,10*ROW('Sanitation Data'!H86))="","",OFFSET('Sanitation Data'!$H$32,0,10*ROW('Sanitation Data'!H86)))</f>
        <v/>
      </c>
      <c r="DJ92" s="305" t="str">
        <f ca="true">+IF(OFFSET('Sanitation Data'!$I$28,0,10*ROW('Sanitation Data'!I86))="","",OFFSET('Sanitation Data'!$I$28,0,10*ROW('Sanitation Data'!I86)))</f>
        <v/>
      </c>
      <c r="DK92" s="305" t="str">
        <f ca="true">+IF(OFFSET('Sanitation Data'!$I$29,0,10*ROW('Sanitation Data'!I86))="","",OFFSET('Sanitation Data'!$I$29,0,10*ROW('Sanitation Data'!I86)))</f>
        <v/>
      </c>
      <c r="DL92" s="305" t="str">
        <f ca="true">+IF(OFFSET('Sanitation Data'!$I$30,0,10*ROW('Sanitation Data'!I86))="","",OFFSET('Sanitation Data'!$I$30,0,10*ROW('Sanitation Data'!I86)))</f>
        <v/>
      </c>
      <c r="DM92" s="305" t="str">
        <f ca="true">+IF(OFFSET('Sanitation Data'!$I$31,0,10*ROW('Sanitation Data'!I86))="","",OFFSET('Sanitation Data'!$I$31,0,10*ROW('Sanitation Data'!I86)))</f>
        <v/>
      </c>
      <c r="DN92" s="305" t="str">
        <f ca="true">+IF(OFFSET('Sanitation Data'!$I$32,0,10*ROW('Sanitation Data'!I86))="","",OFFSET('Sanitation Data'!$I$32,0,10*ROW('Sanitation Data'!I86)))</f>
        <v/>
      </c>
      <c r="DO92" s="305" t="str">
        <f ca="true">+IF(OFFSET('Hygiene Data'!$D$11,0,10*ROW('Hygiene Data'!D86))="","",OFFSET('Hygiene Data'!$D$11,0,10*ROW('Hygiene Data'!D86)))</f>
        <v/>
      </c>
      <c r="DP92" s="305" t="str">
        <f ca="true">+IF(OFFSET('Hygiene Data'!$D$12,0,10*ROW('Hygiene Data'!D86))="","",OFFSET('Hygiene Data'!$D$12,0,10*ROW('Hygiene Data'!D86)))</f>
        <v/>
      </c>
      <c r="DQ92" s="305" t="str">
        <f ca="true">+IF(OFFSET('Hygiene Data'!$D$13,0,10*ROW('Hygiene Data'!D86))="","",OFFSET('Hygiene Data'!$D$13,0,10*ROW('Hygiene Data'!D86)))</f>
        <v/>
      </c>
      <c r="DR92" s="305" t="str">
        <f ca="true">+IF(OFFSET('Hygiene Data'!$E$11,0,10*ROW('Hygiene Data'!E86))="","",OFFSET('Hygiene Data'!$E$11,0,10*ROW('Hygiene Data'!E86)))</f>
        <v/>
      </c>
      <c r="DS92" s="305" t="str">
        <f ca="true">+IF(OFFSET('Hygiene Data'!$E$12,0,10*ROW('Hygiene Data'!E86))="","",OFFSET('Hygiene Data'!$E$12,0,10*ROW('Hygiene Data'!E86)))</f>
        <v/>
      </c>
      <c r="DT92" s="305" t="str">
        <f ca="true">+IF(OFFSET('Hygiene Data'!$E$13,0,10*ROW('Hygiene Data'!E86))="","",OFFSET('Hygiene Data'!$E$13,0,10*ROW('Hygiene Data'!E86)))</f>
        <v/>
      </c>
      <c r="DU92" s="305" t="str">
        <f ca="true">+IF(OFFSET('Hygiene Data'!$F$11,0,10*ROW('Hygiene Data'!F86))="","",OFFSET('Hygiene Data'!$F$11,0,10*ROW('Hygiene Data'!F86)))</f>
        <v/>
      </c>
      <c r="DV92" s="305" t="str">
        <f ca="true">+IF(OFFSET('Hygiene Data'!$F$12,0,10*ROW('Hygiene Data'!F86))="","",OFFSET('Hygiene Data'!$F$12,0,10*ROW('Hygiene Data'!F86)))</f>
        <v/>
      </c>
      <c r="DW92" s="305" t="str">
        <f ca="true">+IF(OFFSET('Hygiene Data'!$F$13,0,10*ROW('Hygiene Data'!F86))="","",OFFSET('Hygiene Data'!$F$13,0,10*ROW('Hygiene Data'!F86)))</f>
        <v/>
      </c>
      <c r="DX92" s="305" t="str">
        <f ca="true">+IF(OFFSET('Hygiene Data'!$G$11,0,10*ROW('Hygiene Data'!G86))="","",OFFSET('Hygiene Data'!$G$11,0,10*ROW('Hygiene Data'!G86)))</f>
        <v/>
      </c>
      <c r="DY92" s="305" t="str">
        <f ca="true">+IF(OFFSET('Hygiene Data'!$G$12,0,10*ROW('Hygiene Data'!G86))="","",OFFSET('Hygiene Data'!$G$12,0,10*ROW('Hygiene Data'!G86)))</f>
        <v/>
      </c>
      <c r="DZ92" s="305" t="str">
        <f ca="true">+IF(OFFSET('Hygiene Data'!$G$13,0,10*ROW('Hygiene Data'!G86))="","",OFFSET('Hygiene Data'!$G$13,0,10*ROW('Hygiene Data'!G86)))</f>
        <v/>
      </c>
      <c r="EA92" s="305" t="str">
        <f ca="true">+IF(OFFSET('Hygiene Data'!$H$11,0,10*ROW('Hygiene Data'!H86))="","",OFFSET('Hygiene Data'!$H$11,0,10*ROW('Hygiene Data'!H86)))</f>
        <v/>
      </c>
      <c r="EB92" s="305" t="str">
        <f ca="true">+IF(OFFSET('Hygiene Data'!$H$12,0,10*ROW('Hygiene Data'!H86))="","",OFFSET('Hygiene Data'!$H$12,0,10*ROW('Hygiene Data'!H86)))</f>
        <v/>
      </c>
      <c r="EC92" s="305" t="str">
        <f ca="true">+IF(OFFSET('Hygiene Data'!$H$13,0,10*ROW('Hygiene Data'!H86))="","",OFFSET('Hygiene Data'!$H$13,0,10*ROW('Hygiene Data'!H86)))</f>
        <v/>
      </c>
      <c r="ED92" s="305" t="str">
        <f ca="true">+IF(OFFSET('Hygiene Data'!$I$11,0,10*ROW('Hygiene Data'!I86))="","",OFFSET('Hygiene Data'!$I$11,0,10*ROW('Hygiene Data'!I86)))</f>
        <v/>
      </c>
      <c r="EE92" s="305" t="str">
        <f ca="true">+IF(OFFSET('Hygiene Data'!$I$12,0,10*ROW('Hygiene Data'!I86))="","",OFFSET('Hygiene Data'!$I$12,0,10*ROW('Hygiene Data'!I86)))</f>
        <v/>
      </c>
      <c r="EF92" s="305"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61" t="str">
        <f t="shared" ca="true" si="1"/>
        <v/>
      </c>
      <c r="D93" s="99"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9"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9"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9"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9"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9"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9"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9"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9"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9"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9"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9"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9"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9"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9"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9"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9"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9"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100"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100"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100"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100"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100"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100"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100"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100"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100"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100"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100"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100"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100"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100"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100"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100"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100"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100"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100"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100"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100"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100"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100"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100"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100"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100"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100"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100"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100"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100"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1"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1"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1"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1"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1"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1"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1"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1"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1"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1"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1"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1"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1"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1"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1"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1"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1"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1"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5"/>
      <c r="BS93" s="305" t="str">
        <f ca="true">+IF(OFFSET('Water Data'!$D$27,0,10*ROW('Water Data'!D87))="","",OFFSET('Water Data'!$D$27,0,10*ROW('Water Data'!D87)))</f>
        <v/>
      </c>
      <c r="BT93" s="305" t="str">
        <f ca="true">+IF(OFFSET('Water Data'!$D$28,0,10*ROW('Water Data'!D87))="","",OFFSET('Water Data'!$D$28,0,10*ROW('Water Data'!D87)))</f>
        <v/>
      </c>
      <c r="BU93" s="305" t="str">
        <f ca="true">+IF(OFFSET('Water Data'!$D$29,0,10*ROW('Water Data'!D87))="","",OFFSET('Water Data'!$D$29,0,10*ROW('Water Data'!D87)))</f>
        <v/>
      </c>
      <c r="BV93" s="305" t="str">
        <f ca="true">+IF(OFFSET('Water Data'!$E$27,0,10*ROW('Water Data'!E87))="","",OFFSET('Water Data'!$E$27,0,10*ROW('Water Data'!E87)))</f>
        <v/>
      </c>
      <c r="BW93" s="305" t="str">
        <f ca="true">+IF(OFFSET('Water Data'!$E$28,0,10*ROW('Water Data'!E87))="","",OFFSET('Water Data'!$E$28,0,10*ROW('Water Data'!E87)))</f>
        <v/>
      </c>
      <c r="BX93" s="305" t="str">
        <f ca="true">+IF(OFFSET('Water Data'!$E$29,0,10*ROW('Water Data'!E87))="","",OFFSET('Water Data'!$E$29,0,10*ROW('Water Data'!E87)))</f>
        <v/>
      </c>
      <c r="BY93" s="305" t="str">
        <f ca="true">+IF(OFFSET('Water Data'!$F$27,0,10*ROW('Water Data'!F87))="","",OFFSET('Water Data'!$F$27,0,10*ROW('Water Data'!F87)))</f>
        <v/>
      </c>
      <c r="BZ93" s="305" t="str">
        <f ca="true">+IF(OFFSET('Water Data'!$F$28,0,10*ROW('Water Data'!F87))="","",OFFSET('Water Data'!$F$28,0,10*ROW('Water Data'!F87)))</f>
        <v/>
      </c>
      <c r="CA93" s="305" t="str">
        <f ca="true">+IF(OFFSET('Water Data'!$F$29,0,10*ROW('Water Data'!F87))="","",OFFSET('Water Data'!$F$29,0,10*ROW('Water Data'!F87)))</f>
        <v/>
      </c>
      <c r="CB93" s="305" t="str">
        <f ca="true">+IF(OFFSET('Water Data'!$G$27,0,10*ROW('Water Data'!G87))="","",OFFSET('Water Data'!$G$27,0,10*ROW('Water Data'!G87)))</f>
        <v/>
      </c>
      <c r="CC93" s="305" t="str">
        <f ca="true">+IF(OFFSET('Water Data'!$G$28,0,10*ROW('Water Data'!G87))="","",OFFSET('Water Data'!$G$28,0,10*ROW('Water Data'!G87)))</f>
        <v/>
      </c>
      <c r="CD93" s="305" t="str">
        <f ca="true">+IF(OFFSET('Water Data'!$G$29,0,10*ROW('Water Data'!G87))="","",OFFSET('Water Data'!$G$29,0,10*ROW('Water Data'!G87)))</f>
        <v/>
      </c>
      <c r="CE93" s="305" t="str">
        <f ca="true">+IF(OFFSET('Water Data'!$H$27,0,10*ROW('Water Data'!H87))="","",OFFSET('Water Data'!$H$27,0,10*ROW('Water Data'!H87)))</f>
        <v/>
      </c>
      <c r="CF93" s="305" t="str">
        <f ca="true">+IF(OFFSET('Water Data'!$H$28,0,10*ROW('Water Data'!H87))="","",OFFSET('Water Data'!$H$28,0,10*ROW('Water Data'!H87)))</f>
        <v/>
      </c>
      <c r="CG93" s="305" t="str">
        <f ca="true">+IF(OFFSET('Water Data'!$H$29,0,10*ROW('Water Data'!H87))="","",OFFSET('Water Data'!$H$29,0,10*ROW('Water Data'!H87)))</f>
        <v/>
      </c>
      <c r="CH93" s="305" t="str">
        <f ca="true">+IF(OFFSET('Water Data'!$I$27,0,10*ROW('Water Data'!I87))="","",OFFSET('Water Data'!$I$27,0,10*ROW('Water Data'!I87)))</f>
        <v/>
      </c>
      <c r="CI93" s="305" t="str">
        <f ca="true">+IF(OFFSET('Water Data'!$I$28,0,10*ROW('Water Data'!I87))="","",OFFSET('Water Data'!$I$28,0,10*ROW('Water Data'!I87)))</f>
        <v/>
      </c>
      <c r="CJ93" s="305" t="str">
        <f ca="true">+IF(OFFSET('Water Data'!$I$29,0,10*ROW('Water Data'!I87))="","",OFFSET('Water Data'!$I$29,0,10*ROW('Water Data'!I87)))</f>
        <v/>
      </c>
      <c r="CK93" s="305" t="str">
        <f ca="true">+IF(OFFSET('Sanitation Data'!$D$28,0,10*ROW('Sanitation Data'!D87))="","",OFFSET('Sanitation Data'!$D$28,0,10*ROW('Sanitation Data'!D87)))</f>
        <v/>
      </c>
      <c r="CL93" s="305" t="str">
        <f ca="true">+IF(OFFSET('Sanitation Data'!$D$29,0,10*ROW('Sanitation Data'!D87))="","",OFFSET('Sanitation Data'!$D$29,0,10*ROW('Sanitation Data'!D87)))</f>
        <v/>
      </c>
      <c r="CM93" s="305" t="str">
        <f ca="true">+IF(OFFSET('Sanitation Data'!$D$30,0,10*ROW('Sanitation Data'!D87))="","",OFFSET('Sanitation Data'!$D$30,0,10*ROW('Sanitation Data'!D87)))</f>
        <v/>
      </c>
      <c r="CN93" s="305" t="str">
        <f ca="true">+IF(OFFSET('Sanitation Data'!$D$31,0,10*ROW('Sanitation Data'!D87))="","",OFFSET('Sanitation Data'!$D$31,0,10*ROW('Sanitation Data'!D87)))</f>
        <v/>
      </c>
      <c r="CO93" s="305" t="str">
        <f ca="true">+IF(OFFSET('Sanitation Data'!$D$32,0,10*ROW('Sanitation Data'!D87))="","",OFFSET('Sanitation Data'!$D$32,0,10*ROW('Sanitation Data'!D87)))</f>
        <v/>
      </c>
      <c r="CP93" s="305" t="str">
        <f ca="true">+IF(OFFSET('Sanitation Data'!$E$28,0,10*ROW('Sanitation Data'!E87))="","",OFFSET('Sanitation Data'!$E$28,0,10*ROW('Sanitation Data'!E87)))</f>
        <v/>
      </c>
      <c r="CQ93" s="305" t="str">
        <f ca="true">+IF(OFFSET('Sanitation Data'!$E$29,0,10*ROW('Sanitation Data'!E87))="","",OFFSET('Sanitation Data'!$E$29,0,10*ROW('Sanitation Data'!E87)))</f>
        <v/>
      </c>
      <c r="CR93" s="305" t="str">
        <f ca="true">+IF(OFFSET('Sanitation Data'!$E$30,0,10*ROW('Sanitation Data'!E87))="","",OFFSET('Sanitation Data'!$E$30,0,10*ROW('Sanitation Data'!E87)))</f>
        <v/>
      </c>
      <c r="CS93" s="305" t="str">
        <f ca="true">+IF(OFFSET('Sanitation Data'!$E$31,0,10*ROW('Sanitation Data'!E87))="","",OFFSET('Sanitation Data'!$E$31,0,10*ROW('Sanitation Data'!E87)))</f>
        <v/>
      </c>
      <c r="CT93" s="305" t="str">
        <f ca="true">+IF(OFFSET('Sanitation Data'!$E$32,0,10*ROW('Sanitation Data'!E87))="","",OFFSET('Sanitation Data'!$E$32,0,10*ROW('Sanitation Data'!E87)))</f>
        <v/>
      </c>
      <c r="CU93" s="305" t="str">
        <f ca="true">+IF(OFFSET('Sanitation Data'!$F$28,0,10*ROW('Sanitation Data'!F87))="","",OFFSET('Sanitation Data'!$F$28,0,10*ROW('Sanitation Data'!F87)))</f>
        <v/>
      </c>
      <c r="CV93" s="305" t="str">
        <f ca="true">+IF(OFFSET('Sanitation Data'!$F$29,0,10*ROW('Sanitation Data'!F87))="","",OFFSET('Sanitation Data'!$F$29,0,10*ROW('Sanitation Data'!F87)))</f>
        <v/>
      </c>
      <c r="CW93" s="305" t="str">
        <f ca="true">+IF(OFFSET('Sanitation Data'!$F$30,0,10*ROW('Sanitation Data'!F87))="","",OFFSET('Sanitation Data'!$F$30,0,10*ROW('Sanitation Data'!F87)))</f>
        <v/>
      </c>
      <c r="CX93" s="305" t="str">
        <f ca="true">+IF(OFFSET('Sanitation Data'!$F$31,0,10*ROW('Sanitation Data'!F87))="","",OFFSET('Sanitation Data'!$F$31,0,10*ROW('Sanitation Data'!F87)))</f>
        <v/>
      </c>
      <c r="CY93" s="305" t="str">
        <f ca="true">+IF(OFFSET('Sanitation Data'!$F$32,0,10*ROW('Sanitation Data'!F87))="","",OFFSET('Sanitation Data'!$F$32,0,10*ROW('Sanitation Data'!F87)))</f>
        <v/>
      </c>
      <c r="CZ93" s="305" t="str">
        <f ca="true">+IF(OFFSET('Sanitation Data'!$G$28,0,10*ROW('Sanitation Data'!G87))="","",OFFSET('Sanitation Data'!$G$28,0,10*ROW('Sanitation Data'!G87)))</f>
        <v/>
      </c>
      <c r="DA93" s="305" t="str">
        <f ca="true">+IF(OFFSET('Sanitation Data'!$G$29,0,10*ROW('Sanitation Data'!G87))="","",OFFSET('Sanitation Data'!$G$29,0,10*ROW('Sanitation Data'!G87)))</f>
        <v/>
      </c>
      <c r="DB93" s="305" t="str">
        <f ca="true">+IF(OFFSET('Sanitation Data'!$G$30,0,10*ROW('Sanitation Data'!G87))="","",OFFSET('Sanitation Data'!$G$30,0,10*ROW('Sanitation Data'!G87)))</f>
        <v/>
      </c>
      <c r="DC93" s="305" t="str">
        <f ca="true">+IF(OFFSET('Sanitation Data'!$G$31,0,10*ROW('Sanitation Data'!G87))="","",OFFSET('Sanitation Data'!$G$31,0,10*ROW('Sanitation Data'!G87)))</f>
        <v/>
      </c>
      <c r="DD93" s="305" t="str">
        <f ca="true">+IF(OFFSET('Sanitation Data'!$G$32,0,10*ROW('Sanitation Data'!G87))="","",OFFSET('Sanitation Data'!$G$32,0,10*ROW('Sanitation Data'!G87)))</f>
        <v/>
      </c>
      <c r="DE93" s="305" t="str">
        <f ca="true">+IF(OFFSET('Sanitation Data'!$H$28,0,10*ROW('Sanitation Data'!H87))="","",OFFSET('Sanitation Data'!$H$28,0,10*ROW('Sanitation Data'!H87)))</f>
        <v/>
      </c>
      <c r="DF93" s="305" t="str">
        <f ca="true">+IF(OFFSET('Sanitation Data'!$H$29,0,10*ROW('Sanitation Data'!H87))="","",OFFSET('Sanitation Data'!$H$29,0,10*ROW('Sanitation Data'!H87)))</f>
        <v/>
      </c>
      <c r="DG93" s="305" t="str">
        <f ca="true">+IF(OFFSET('Sanitation Data'!$H$30,0,10*ROW('Sanitation Data'!H87))="","",OFFSET('Sanitation Data'!$H$30,0,10*ROW('Sanitation Data'!H87)))</f>
        <v/>
      </c>
      <c r="DH93" s="305" t="str">
        <f ca="true">+IF(OFFSET('Sanitation Data'!$H$31,0,10*ROW('Sanitation Data'!H87))="","",OFFSET('Sanitation Data'!$H$31,0,10*ROW('Sanitation Data'!H87)))</f>
        <v/>
      </c>
      <c r="DI93" s="305" t="str">
        <f ca="true">+IF(OFFSET('Sanitation Data'!$H$32,0,10*ROW('Sanitation Data'!H87))="","",OFFSET('Sanitation Data'!$H$32,0,10*ROW('Sanitation Data'!H87)))</f>
        <v/>
      </c>
      <c r="DJ93" s="305" t="str">
        <f ca="true">+IF(OFFSET('Sanitation Data'!$I$28,0,10*ROW('Sanitation Data'!I87))="","",OFFSET('Sanitation Data'!$I$28,0,10*ROW('Sanitation Data'!I87)))</f>
        <v/>
      </c>
      <c r="DK93" s="305" t="str">
        <f ca="true">+IF(OFFSET('Sanitation Data'!$I$29,0,10*ROW('Sanitation Data'!I87))="","",OFFSET('Sanitation Data'!$I$29,0,10*ROW('Sanitation Data'!I87)))</f>
        <v/>
      </c>
      <c r="DL93" s="305" t="str">
        <f ca="true">+IF(OFFSET('Sanitation Data'!$I$30,0,10*ROW('Sanitation Data'!I87))="","",OFFSET('Sanitation Data'!$I$30,0,10*ROW('Sanitation Data'!I87)))</f>
        <v/>
      </c>
      <c r="DM93" s="305" t="str">
        <f ca="true">+IF(OFFSET('Sanitation Data'!$I$31,0,10*ROW('Sanitation Data'!I87))="","",OFFSET('Sanitation Data'!$I$31,0,10*ROW('Sanitation Data'!I87)))</f>
        <v/>
      </c>
      <c r="DN93" s="305" t="str">
        <f ca="true">+IF(OFFSET('Sanitation Data'!$I$32,0,10*ROW('Sanitation Data'!I87))="","",OFFSET('Sanitation Data'!$I$32,0,10*ROW('Sanitation Data'!I87)))</f>
        <v/>
      </c>
      <c r="DO93" s="305" t="str">
        <f ca="true">+IF(OFFSET('Hygiene Data'!$D$11,0,10*ROW('Hygiene Data'!D87))="","",OFFSET('Hygiene Data'!$D$11,0,10*ROW('Hygiene Data'!D87)))</f>
        <v/>
      </c>
      <c r="DP93" s="305" t="str">
        <f ca="true">+IF(OFFSET('Hygiene Data'!$D$12,0,10*ROW('Hygiene Data'!D87))="","",OFFSET('Hygiene Data'!$D$12,0,10*ROW('Hygiene Data'!D87)))</f>
        <v/>
      </c>
      <c r="DQ93" s="305" t="str">
        <f ca="true">+IF(OFFSET('Hygiene Data'!$D$13,0,10*ROW('Hygiene Data'!D87))="","",OFFSET('Hygiene Data'!$D$13,0,10*ROW('Hygiene Data'!D87)))</f>
        <v/>
      </c>
      <c r="DR93" s="305" t="str">
        <f ca="true">+IF(OFFSET('Hygiene Data'!$E$11,0,10*ROW('Hygiene Data'!E87))="","",OFFSET('Hygiene Data'!$E$11,0,10*ROW('Hygiene Data'!E87)))</f>
        <v/>
      </c>
      <c r="DS93" s="305" t="str">
        <f ca="true">+IF(OFFSET('Hygiene Data'!$E$12,0,10*ROW('Hygiene Data'!E87))="","",OFFSET('Hygiene Data'!$E$12,0,10*ROW('Hygiene Data'!E87)))</f>
        <v/>
      </c>
      <c r="DT93" s="305" t="str">
        <f ca="true">+IF(OFFSET('Hygiene Data'!$E$13,0,10*ROW('Hygiene Data'!E87))="","",OFFSET('Hygiene Data'!$E$13,0,10*ROW('Hygiene Data'!E87)))</f>
        <v/>
      </c>
      <c r="DU93" s="305" t="str">
        <f ca="true">+IF(OFFSET('Hygiene Data'!$F$11,0,10*ROW('Hygiene Data'!F87))="","",OFFSET('Hygiene Data'!$F$11,0,10*ROW('Hygiene Data'!F87)))</f>
        <v/>
      </c>
      <c r="DV93" s="305" t="str">
        <f ca="true">+IF(OFFSET('Hygiene Data'!$F$12,0,10*ROW('Hygiene Data'!F87))="","",OFFSET('Hygiene Data'!$F$12,0,10*ROW('Hygiene Data'!F87)))</f>
        <v/>
      </c>
      <c r="DW93" s="305" t="str">
        <f ca="true">+IF(OFFSET('Hygiene Data'!$F$13,0,10*ROW('Hygiene Data'!F87))="","",OFFSET('Hygiene Data'!$F$13,0,10*ROW('Hygiene Data'!F87)))</f>
        <v/>
      </c>
      <c r="DX93" s="305" t="str">
        <f ca="true">+IF(OFFSET('Hygiene Data'!$G$11,0,10*ROW('Hygiene Data'!G87))="","",OFFSET('Hygiene Data'!$G$11,0,10*ROW('Hygiene Data'!G87)))</f>
        <v/>
      </c>
      <c r="DY93" s="305" t="str">
        <f ca="true">+IF(OFFSET('Hygiene Data'!$G$12,0,10*ROW('Hygiene Data'!G87))="","",OFFSET('Hygiene Data'!$G$12,0,10*ROW('Hygiene Data'!G87)))</f>
        <v/>
      </c>
      <c r="DZ93" s="305" t="str">
        <f ca="true">+IF(OFFSET('Hygiene Data'!$G$13,0,10*ROW('Hygiene Data'!G87))="","",OFFSET('Hygiene Data'!$G$13,0,10*ROW('Hygiene Data'!G87)))</f>
        <v/>
      </c>
      <c r="EA93" s="305" t="str">
        <f ca="true">+IF(OFFSET('Hygiene Data'!$H$11,0,10*ROW('Hygiene Data'!H87))="","",OFFSET('Hygiene Data'!$H$11,0,10*ROW('Hygiene Data'!H87)))</f>
        <v/>
      </c>
      <c r="EB93" s="305" t="str">
        <f ca="true">+IF(OFFSET('Hygiene Data'!$H$12,0,10*ROW('Hygiene Data'!H87))="","",OFFSET('Hygiene Data'!$H$12,0,10*ROW('Hygiene Data'!H87)))</f>
        <v/>
      </c>
      <c r="EC93" s="305" t="str">
        <f ca="true">+IF(OFFSET('Hygiene Data'!$H$13,0,10*ROW('Hygiene Data'!H87))="","",OFFSET('Hygiene Data'!$H$13,0,10*ROW('Hygiene Data'!H87)))</f>
        <v/>
      </c>
      <c r="ED93" s="305" t="str">
        <f ca="true">+IF(OFFSET('Hygiene Data'!$I$11,0,10*ROW('Hygiene Data'!I87))="","",OFFSET('Hygiene Data'!$I$11,0,10*ROW('Hygiene Data'!I87)))</f>
        <v/>
      </c>
      <c r="EE93" s="305" t="str">
        <f ca="true">+IF(OFFSET('Hygiene Data'!$I$12,0,10*ROW('Hygiene Data'!I87))="","",OFFSET('Hygiene Data'!$I$12,0,10*ROW('Hygiene Data'!I87)))</f>
        <v/>
      </c>
      <c r="EF93" s="305"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61" t="str">
        <f t="shared" ca="true" si="1"/>
        <v/>
      </c>
      <c r="D94" s="99"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9"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9"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9"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9"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9"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9"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9"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9"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9"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9"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9"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9"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9"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9"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9"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9"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9"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100"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100"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100"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100"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100"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100"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100"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100"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100"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100"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100"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100"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100"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100"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100"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100"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100"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100"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100"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100"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100"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100"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100"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100"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100"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100"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100"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100"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100"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100"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1"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1"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1"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1"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1"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1"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1"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1"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1"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1"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1"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1"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1"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1"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1"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1"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1"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1"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5"/>
      <c r="BS94" s="305" t="str">
        <f ca="true">+IF(OFFSET('Water Data'!$D$27,0,10*ROW('Water Data'!D88))="","",OFFSET('Water Data'!$D$27,0,10*ROW('Water Data'!D88)))</f>
        <v/>
      </c>
      <c r="BT94" s="305" t="str">
        <f ca="true">+IF(OFFSET('Water Data'!$D$28,0,10*ROW('Water Data'!D88))="","",OFFSET('Water Data'!$D$28,0,10*ROW('Water Data'!D88)))</f>
        <v/>
      </c>
      <c r="BU94" s="305" t="str">
        <f ca="true">+IF(OFFSET('Water Data'!$D$29,0,10*ROW('Water Data'!D88))="","",OFFSET('Water Data'!$D$29,0,10*ROW('Water Data'!D88)))</f>
        <v/>
      </c>
      <c r="BV94" s="305" t="str">
        <f ca="true">+IF(OFFSET('Water Data'!$E$27,0,10*ROW('Water Data'!E88))="","",OFFSET('Water Data'!$E$27,0,10*ROW('Water Data'!E88)))</f>
        <v/>
      </c>
      <c r="BW94" s="305" t="str">
        <f ca="true">+IF(OFFSET('Water Data'!$E$28,0,10*ROW('Water Data'!E88))="","",OFFSET('Water Data'!$E$28,0,10*ROW('Water Data'!E88)))</f>
        <v/>
      </c>
      <c r="BX94" s="305" t="str">
        <f ca="true">+IF(OFFSET('Water Data'!$E$29,0,10*ROW('Water Data'!E88))="","",OFFSET('Water Data'!$E$29,0,10*ROW('Water Data'!E88)))</f>
        <v/>
      </c>
      <c r="BY94" s="305" t="str">
        <f ca="true">+IF(OFFSET('Water Data'!$F$27,0,10*ROW('Water Data'!F88))="","",OFFSET('Water Data'!$F$27,0,10*ROW('Water Data'!F88)))</f>
        <v/>
      </c>
      <c r="BZ94" s="305" t="str">
        <f ca="true">+IF(OFFSET('Water Data'!$F$28,0,10*ROW('Water Data'!F88))="","",OFFSET('Water Data'!$F$28,0,10*ROW('Water Data'!F88)))</f>
        <v/>
      </c>
      <c r="CA94" s="305" t="str">
        <f ca="true">+IF(OFFSET('Water Data'!$F$29,0,10*ROW('Water Data'!F88))="","",OFFSET('Water Data'!$F$29,0,10*ROW('Water Data'!F88)))</f>
        <v/>
      </c>
      <c r="CB94" s="305" t="str">
        <f ca="true">+IF(OFFSET('Water Data'!$G$27,0,10*ROW('Water Data'!G88))="","",OFFSET('Water Data'!$G$27,0,10*ROW('Water Data'!G88)))</f>
        <v/>
      </c>
      <c r="CC94" s="305" t="str">
        <f ca="true">+IF(OFFSET('Water Data'!$G$28,0,10*ROW('Water Data'!G88))="","",OFFSET('Water Data'!$G$28,0,10*ROW('Water Data'!G88)))</f>
        <v/>
      </c>
      <c r="CD94" s="305" t="str">
        <f ca="true">+IF(OFFSET('Water Data'!$G$29,0,10*ROW('Water Data'!G88))="","",OFFSET('Water Data'!$G$29,0,10*ROW('Water Data'!G88)))</f>
        <v/>
      </c>
      <c r="CE94" s="305" t="str">
        <f ca="true">+IF(OFFSET('Water Data'!$H$27,0,10*ROW('Water Data'!H88))="","",OFFSET('Water Data'!$H$27,0,10*ROW('Water Data'!H88)))</f>
        <v/>
      </c>
      <c r="CF94" s="305" t="str">
        <f ca="true">+IF(OFFSET('Water Data'!$H$28,0,10*ROW('Water Data'!H88))="","",OFFSET('Water Data'!$H$28,0,10*ROW('Water Data'!H88)))</f>
        <v/>
      </c>
      <c r="CG94" s="305" t="str">
        <f ca="true">+IF(OFFSET('Water Data'!$H$29,0,10*ROW('Water Data'!H88))="","",OFFSET('Water Data'!$H$29,0,10*ROW('Water Data'!H88)))</f>
        <v/>
      </c>
      <c r="CH94" s="305" t="str">
        <f ca="true">+IF(OFFSET('Water Data'!$I$27,0,10*ROW('Water Data'!I88))="","",OFFSET('Water Data'!$I$27,0,10*ROW('Water Data'!I88)))</f>
        <v/>
      </c>
      <c r="CI94" s="305" t="str">
        <f ca="true">+IF(OFFSET('Water Data'!$I$28,0,10*ROW('Water Data'!I88))="","",OFFSET('Water Data'!$I$28,0,10*ROW('Water Data'!I88)))</f>
        <v/>
      </c>
      <c r="CJ94" s="305" t="str">
        <f ca="true">+IF(OFFSET('Water Data'!$I$29,0,10*ROW('Water Data'!I88))="","",OFFSET('Water Data'!$I$29,0,10*ROW('Water Data'!I88)))</f>
        <v/>
      </c>
      <c r="CK94" s="305" t="str">
        <f ca="true">+IF(OFFSET('Sanitation Data'!$D$28,0,10*ROW('Sanitation Data'!D88))="","",OFFSET('Sanitation Data'!$D$28,0,10*ROW('Sanitation Data'!D88)))</f>
        <v/>
      </c>
      <c r="CL94" s="305" t="str">
        <f ca="true">+IF(OFFSET('Sanitation Data'!$D$29,0,10*ROW('Sanitation Data'!D88))="","",OFFSET('Sanitation Data'!$D$29,0,10*ROW('Sanitation Data'!D88)))</f>
        <v/>
      </c>
      <c r="CM94" s="305" t="str">
        <f ca="true">+IF(OFFSET('Sanitation Data'!$D$30,0,10*ROW('Sanitation Data'!D88))="","",OFFSET('Sanitation Data'!$D$30,0,10*ROW('Sanitation Data'!D88)))</f>
        <v/>
      </c>
      <c r="CN94" s="305" t="str">
        <f ca="true">+IF(OFFSET('Sanitation Data'!$D$31,0,10*ROW('Sanitation Data'!D88))="","",OFFSET('Sanitation Data'!$D$31,0,10*ROW('Sanitation Data'!D88)))</f>
        <v/>
      </c>
      <c r="CO94" s="305" t="str">
        <f ca="true">+IF(OFFSET('Sanitation Data'!$D$32,0,10*ROW('Sanitation Data'!D88))="","",OFFSET('Sanitation Data'!$D$32,0,10*ROW('Sanitation Data'!D88)))</f>
        <v/>
      </c>
      <c r="CP94" s="305" t="str">
        <f ca="true">+IF(OFFSET('Sanitation Data'!$E$28,0,10*ROW('Sanitation Data'!E88))="","",OFFSET('Sanitation Data'!$E$28,0,10*ROW('Sanitation Data'!E88)))</f>
        <v/>
      </c>
      <c r="CQ94" s="305" t="str">
        <f ca="true">+IF(OFFSET('Sanitation Data'!$E$29,0,10*ROW('Sanitation Data'!E88))="","",OFFSET('Sanitation Data'!$E$29,0,10*ROW('Sanitation Data'!E88)))</f>
        <v/>
      </c>
      <c r="CR94" s="305" t="str">
        <f ca="true">+IF(OFFSET('Sanitation Data'!$E$30,0,10*ROW('Sanitation Data'!E88))="","",OFFSET('Sanitation Data'!$E$30,0,10*ROW('Sanitation Data'!E88)))</f>
        <v/>
      </c>
      <c r="CS94" s="305" t="str">
        <f ca="true">+IF(OFFSET('Sanitation Data'!$E$31,0,10*ROW('Sanitation Data'!E88))="","",OFFSET('Sanitation Data'!$E$31,0,10*ROW('Sanitation Data'!E88)))</f>
        <v/>
      </c>
      <c r="CT94" s="305" t="str">
        <f ca="true">+IF(OFFSET('Sanitation Data'!$E$32,0,10*ROW('Sanitation Data'!E88))="","",OFFSET('Sanitation Data'!$E$32,0,10*ROW('Sanitation Data'!E88)))</f>
        <v/>
      </c>
      <c r="CU94" s="305" t="str">
        <f ca="true">+IF(OFFSET('Sanitation Data'!$F$28,0,10*ROW('Sanitation Data'!F88))="","",OFFSET('Sanitation Data'!$F$28,0,10*ROW('Sanitation Data'!F88)))</f>
        <v/>
      </c>
      <c r="CV94" s="305" t="str">
        <f ca="true">+IF(OFFSET('Sanitation Data'!$F$29,0,10*ROW('Sanitation Data'!F88))="","",OFFSET('Sanitation Data'!$F$29,0,10*ROW('Sanitation Data'!F88)))</f>
        <v/>
      </c>
      <c r="CW94" s="305" t="str">
        <f ca="true">+IF(OFFSET('Sanitation Data'!$F$30,0,10*ROW('Sanitation Data'!F88))="","",OFFSET('Sanitation Data'!$F$30,0,10*ROW('Sanitation Data'!F88)))</f>
        <v/>
      </c>
      <c r="CX94" s="305" t="str">
        <f ca="true">+IF(OFFSET('Sanitation Data'!$F$31,0,10*ROW('Sanitation Data'!F88))="","",OFFSET('Sanitation Data'!$F$31,0,10*ROW('Sanitation Data'!F88)))</f>
        <v/>
      </c>
      <c r="CY94" s="305" t="str">
        <f ca="true">+IF(OFFSET('Sanitation Data'!$F$32,0,10*ROW('Sanitation Data'!F88))="","",OFFSET('Sanitation Data'!$F$32,0,10*ROW('Sanitation Data'!F88)))</f>
        <v/>
      </c>
      <c r="CZ94" s="305" t="str">
        <f ca="true">+IF(OFFSET('Sanitation Data'!$G$28,0,10*ROW('Sanitation Data'!G88))="","",OFFSET('Sanitation Data'!$G$28,0,10*ROW('Sanitation Data'!G88)))</f>
        <v/>
      </c>
      <c r="DA94" s="305" t="str">
        <f ca="true">+IF(OFFSET('Sanitation Data'!$G$29,0,10*ROW('Sanitation Data'!G88))="","",OFFSET('Sanitation Data'!$G$29,0,10*ROW('Sanitation Data'!G88)))</f>
        <v/>
      </c>
      <c r="DB94" s="305" t="str">
        <f ca="true">+IF(OFFSET('Sanitation Data'!$G$30,0,10*ROW('Sanitation Data'!G88))="","",OFFSET('Sanitation Data'!$G$30,0,10*ROW('Sanitation Data'!G88)))</f>
        <v/>
      </c>
      <c r="DC94" s="305" t="str">
        <f ca="true">+IF(OFFSET('Sanitation Data'!$G$31,0,10*ROW('Sanitation Data'!G88))="","",OFFSET('Sanitation Data'!$G$31,0,10*ROW('Sanitation Data'!G88)))</f>
        <v/>
      </c>
      <c r="DD94" s="305" t="str">
        <f ca="true">+IF(OFFSET('Sanitation Data'!$G$32,0,10*ROW('Sanitation Data'!G88))="","",OFFSET('Sanitation Data'!$G$32,0,10*ROW('Sanitation Data'!G88)))</f>
        <v/>
      </c>
      <c r="DE94" s="305" t="str">
        <f ca="true">+IF(OFFSET('Sanitation Data'!$H$28,0,10*ROW('Sanitation Data'!H88))="","",OFFSET('Sanitation Data'!$H$28,0,10*ROW('Sanitation Data'!H88)))</f>
        <v/>
      </c>
      <c r="DF94" s="305" t="str">
        <f ca="true">+IF(OFFSET('Sanitation Data'!$H$29,0,10*ROW('Sanitation Data'!H88))="","",OFFSET('Sanitation Data'!$H$29,0,10*ROW('Sanitation Data'!H88)))</f>
        <v/>
      </c>
      <c r="DG94" s="305" t="str">
        <f ca="true">+IF(OFFSET('Sanitation Data'!$H$30,0,10*ROW('Sanitation Data'!H88))="","",OFFSET('Sanitation Data'!$H$30,0,10*ROW('Sanitation Data'!H88)))</f>
        <v/>
      </c>
      <c r="DH94" s="305" t="str">
        <f ca="true">+IF(OFFSET('Sanitation Data'!$H$31,0,10*ROW('Sanitation Data'!H88))="","",OFFSET('Sanitation Data'!$H$31,0,10*ROW('Sanitation Data'!H88)))</f>
        <v/>
      </c>
      <c r="DI94" s="305" t="str">
        <f ca="true">+IF(OFFSET('Sanitation Data'!$H$32,0,10*ROW('Sanitation Data'!H88))="","",OFFSET('Sanitation Data'!$H$32,0,10*ROW('Sanitation Data'!H88)))</f>
        <v/>
      </c>
      <c r="DJ94" s="305" t="str">
        <f ca="true">+IF(OFFSET('Sanitation Data'!$I$28,0,10*ROW('Sanitation Data'!I88))="","",OFFSET('Sanitation Data'!$I$28,0,10*ROW('Sanitation Data'!I88)))</f>
        <v/>
      </c>
      <c r="DK94" s="305" t="str">
        <f ca="true">+IF(OFFSET('Sanitation Data'!$I$29,0,10*ROW('Sanitation Data'!I88))="","",OFFSET('Sanitation Data'!$I$29,0,10*ROW('Sanitation Data'!I88)))</f>
        <v/>
      </c>
      <c r="DL94" s="305" t="str">
        <f ca="true">+IF(OFFSET('Sanitation Data'!$I$30,0,10*ROW('Sanitation Data'!I88))="","",OFFSET('Sanitation Data'!$I$30,0,10*ROW('Sanitation Data'!I88)))</f>
        <v/>
      </c>
      <c r="DM94" s="305" t="str">
        <f ca="true">+IF(OFFSET('Sanitation Data'!$I$31,0,10*ROW('Sanitation Data'!I88))="","",OFFSET('Sanitation Data'!$I$31,0,10*ROW('Sanitation Data'!I88)))</f>
        <v/>
      </c>
      <c r="DN94" s="305" t="str">
        <f ca="true">+IF(OFFSET('Sanitation Data'!$I$32,0,10*ROW('Sanitation Data'!I88))="","",OFFSET('Sanitation Data'!$I$32,0,10*ROW('Sanitation Data'!I88)))</f>
        <v/>
      </c>
      <c r="DO94" s="305" t="str">
        <f ca="true">+IF(OFFSET('Hygiene Data'!$D$11,0,10*ROW('Hygiene Data'!D88))="","",OFFSET('Hygiene Data'!$D$11,0,10*ROW('Hygiene Data'!D88)))</f>
        <v/>
      </c>
      <c r="DP94" s="305" t="str">
        <f ca="true">+IF(OFFSET('Hygiene Data'!$D$12,0,10*ROW('Hygiene Data'!D88))="","",OFFSET('Hygiene Data'!$D$12,0,10*ROW('Hygiene Data'!D88)))</f>
        <v/>
      </c>
      <c r="DQ94" s="305" t="str">
        <f ca="true">+IF(OFFSET('Hygiene Data'!$D$13,0,10*ROW('Hygiene Data'!D88))="","",OFFSET('Hygiene Data'!$D$13,0,10*ROW('Hygiene Data'!D88)))</f>
        <v/>
      </c>
      <c r="DR94" s="305" t="str">
        <f ca="true">+IF(OFFSET('Hygiene Data'!$E$11,0,10*ROW('Hygiene Data'!E88))="","",OFFSET('Hygiene Data'!$E$11,0,10*ROW('Hygiene Data'!E88)))</f>
        <v/>
      </c>
      <c r="DS94" s="305" t="str">
        <f ca="true">+IF(OFFSET('Hygiene Data'!$E$12,0,10*ROW('Hygiene Data'!E88))="","",OFFSET('Hygiene Data'!$E$12,0,10*ROW('Hygiene Data'!E88)))</f>
        <v/>
      </c>
      <c r="DT94" s="305" t="str">
        <f ca="true">+IF(OFFSET('Hygiene Data'!$E$13,0,10*ROW('Hygiene Data'!E88))="","",OFFSET('Hygiene Data'!$E$13,0,10*ROW('Hygiene Data'!E88)))</f>
        <v/>
      </c>
      <c r="DU94" s="305" t="str">
        <f ca="true">+IF(OFFSET('Hygiene Data'!$F$11,0,10*ROW('Hygiene Data'!F88))="","",OFFSET('Hygiene Data'!$F$11,0,10*ROW('Hygiene Data'!F88)))</f>
        <v/>
      </c>
      <c r="DV94" s="305" t="str">
        <f ca="true">+IF(OFFSET('Hygiene Data'!$F$12,0,10*ROW('Hygiene Data'!F88))="","",OFFSET('Hygiene Data'!$F$12,0,10*ROW('Hygiene Data'!F88)))</f>
        <v/>
      </c>
      <c r="DW94" s="305" t="str">
        <f ca="true">+IF(OFFSET('Hygiene Data'!$F$13,0,10*ROW('Hygiene Data'!F88))="","",OFFSET('Hygiene Data'!$F$13,0,10*ROW('Hygiene Data'!F88)))</f>
        <v/>
      </c>
      <c r="DX94" s="305" t="str">
        <f ca="true">+IF(OFFSET('Hygiene Data'!$G$11,0,10*ROW('Hygiene Data'!G88))="","",OFFSET('Hygiene Data'!$G$11,0,10*ROW('Hygiene Data'!G88)))</f>
        <v/>
      </c>
      <c r="DY94" s="305" t="str">
        <f ca="true">+IF(OFFSET('Hygiene Data'!$G$12,0,10*ROW('Hygiene Data'!G88))="","",OFFSET('Hygiene Data'!$G$12,0,10*ROW('Hygiene Data'!G88)))</f>
        <v/>
      </c>
      <c r="DZ94" s="305" t="str">
        <f ca="true">+IF(OFFSET('Hygiene Data'!$G$13,0,10*ROW('Hygiene Data'!G88))="","",OFFSET('Hygiene Data'!$G$13,0,10*ROW('Hygiene Data'!G88)))</f>
        <v/>
      </c>
      <c r="EA94" s="305" t="str">
        <f ca="true">+IF(OFFSET('Hygiene Data'!$H$11,0,10*ROW('Hygiene Data'!H88))="","",OFFSET('Hygiene Data'!$H$11,0,10*ROW('Hygiene Data'!H88)))</f>
        <v/>
      </c>
      <c r="EB94" s="305" t="str">
        <f ca="true">+IF(OFFSET('Hygiene Data'!$H$12,0,10*ROW('Hygiene Data'!H88))="","",OFFSET('Hygiene Data'!$H$12,0,10*ROW('Hygiene Data'!H88)))</f>
        <v/>
      </c>
      <c r="EC94" s="305" t="str">
        <f ca="true">+IF(OFFSET('Hygiene Data'!$H$13,0,10*ROW('Hygiene Data'!H88))="","",OFFSET('Hygiene Data'!$H$13,0,10*ROW('Hygiene Data'!H88)))</f>
        <v/>
      </c>
      <c r="ED94" s="305" t="str">
        <f ca="true">+IF(OFFSET('Hygiene Data'!$I$11,0,10*ROW('Hygiene Data'!I88))="","",OFFSET('Hygiene Data'!$I$11,0,10*ROW('Hygiene Data'!I88)))</f>
        <v/>
      </c>
      <c r="EE94" s="305" t="str">
        <f ca="true">+IF(OFFSET('Hygiene Data'!$I$12,0,10*ROW('Hygiene Data'!I88))="","",OFFSET('Hygiene Data'!$I$12,0,10*ROW('Hygiene Data'!I88)))</f>
        <v/>
      </c>
      <c r="EF94" s="305"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61" t="str">
        <f t="shared" ca="true" si="1"/>
        <v/>
      </c>
      <c r="D95" s="99"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9"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9"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9"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9"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9"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9"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9"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9"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9"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9"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9"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9"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9"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9"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9"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9"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9"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100"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100"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100"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100"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100"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100"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100"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100"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100"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100"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100"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100"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100"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100"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100"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100"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100"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100"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100"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100"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100"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100"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100"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100"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100"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100"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100"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100"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100"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100"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1"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1"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1"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1"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1"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1"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1"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1"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1"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1"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1"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1"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1"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1"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1"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1"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1"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1"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5"/>
      <c r="BS95" s="305" t="str">
        <f ca="true">+IF(OFFSET('Water Data'!$D$27,0,10*ROW('Water Data'!D89))="","",OFFSET('Water Data'!$D$27,0,10*ROW('Water Data'!D89)))</f>
        <v/>
      </c>
      <c r="BT95" s="305" t="str">
        <f ca="true">+IF(OFFSET('Water Data'!$D$28,0,10*ROW('Water Data'!D89))="","",OFFSET('Water Data'!$D$28,0,10*ROW('Water Data'!D89)))</f>
        <v/>
      </c>
      <c r="BU95" s="305" t="str">
        <f ca="true">+IF(OFFSET('Water Data'!$D$29,0,10*ROW('Water Data'!D89))="","",OFFSET('Water Data'!$D$29,0,10*ROW('Water Data'!D89)))</f>
        <v/>
      </c>
      <c r="BV95" s="305" t="str">
        <f ca="true">+IF(OFFSET('Water Data'!$E$27,0,10*ROW('Water Data'!E89))="","",OFFSET('Water Data'!$E$27,0,10*ROW('Water Data'!E89)))</f>
        <v/>
      </c>
      <c r="BW95" s="305" t="str">
        <f ca="true">+IF(OFFSET('Water Data'!$E$28,0,10*ROW('Water Data'!E89))="","",OFFSET('Water Data'!$E$28,0,10*ROW('Water Data'!E89)))</f>
        <v/>
      </c>
      <c r="BX95" s="305" t="str">
        <f ca="true">+IF(OFFSET('Water Data'!$E$29,0,10*ROW('Water Data'!E89))="","",OFFSET('Water Data'!$E$29,0,10*ROW('Water Data'!E89)))</f>
        <v/>
      </c>
      <c r="BY95" s="305" t="str">
        <f ca="true">+IF(OFFSET('Water Data'!$F$27,0,10*ROW('Water Data'!F89))="","",OFFSET('Water Data'!$F$27,0,10*ROW('Water Data'!F89)))</f>
        <v/>
      </c>
      <c r="BZ95" s="305" t="str">
        <f ca="true">+IF(OFFSET('Water Data'!$F$28,0,10*ROW('Water Data'!F89))="","",OFFSET('Water Data'!$F$28,0,10*ROW('Water Data'!F89)))</f>
        <v/>
      </c>
      <c r="CA95" s="305" t="str">
        <f ca="true">+IF(OFFSET('Water Data'!$F$29,0,10*ROW('Water Data'!F89))="","",OFFSET('Water Data'!$F$29,0,10*ROW('Water Data'!F89)))</f>
        <v/>
      </c>
      <c r="CB95" s="305" t="str">
        <f ca="true">+IF(OFFSET('Water Data'!$G$27,0,10*ROW('Water Data'!G89))="","",OFFSET('Water Data'!$G$27,0,10*ROW('Water Data'!G89)))</f>
        <v/>
      </c>
      <c r="CC95" s="305" t="str">
        <f ca="true">+IF(OFFSET('Water Data'!$G$28,0,10*ROW('Water Data'!G89))="","",OFFSET('Water Data'!$G$28,0,10*ROW('Water Data'!G89)))</f>
        <v/>
      </c>
      <c r="CD95" s="305" t="str">
        <f ca="true">+IF(OFFSET('Water Data'!$G$29,0,10*ROW('Water Data'!G89))="","",OFFSET('Water Data'!$G$29,0,10*ROW('Water Data'!G89)))</f>
        <v/>
      </c>
      <c r="CE95" s="305" t="str">
        <f ca="true">+IF(OFFSET('Water Data'!$H$27,0,10*ROW('Water Data'!H89))="","",OFFSET('Water Data'!$H$27,0,10*ROW('Water Data'!H89)))</f>
        <v/>
      </c>
      <c r="CF95" s="305" t="str">
        <f ca="true">+IF(OFFSET('Water Data'!$H$28,0,10*ROW('Water Data'!H89))="","",OFFSET('Water Data'!$H$28,0,10*ROW('Water Data'!H89)))</f>
        <v/>
      </c>
      <c r="CG95" s="305" t="str">
        <f ca="true">+IF(OFFSET('Water Data'!$H$29,0,10*ROW('Water Data'!H89))="","",OFFSET('Water Data'!$H$29,0,10*ROW('Water Data'!H89)))</f>
        <v/>
      </c>
      <c r="CH95" s="305" t="str">
        <f ca="true">+IF(OFFSET('Water Data'!$I$27,0,10*ROW('Water Data'!I89))="","",OFFSET('Water Data'!$I$27,0,10*ROW('Water Data'!I89)))</f>
        <v/>
      </c>
      <c r="CI95" s="305" t="str">
        <f ca="true">+IF(OFFSET('Water Data'!$I$28,0,10*ROW('Water Data'!I89))="","",OFFSET('Water Data'!$I$28,0,10*ROW('Water Data'!I89)))</f>
        <v/>
      </c>
      <c r="CJ95" s="305" t="str">
        <f ca="true">+IF(OFFSET('Water Data'!$I$29,0,10*ROW('Water Data'!I89))="","",OFFSET('Water Data'!$I$29,0,10*ROW('Water Data'!I89)))</f>
        <v/>
      </c>
      <c r="CK95" s="305" t="str">
        <f ca="true">+IF(OFFSET('Sanitation Data'!$D$28,0,10*ROW('Sanitation Data'!D89))="","",OFFSET('Sanitation Data'!$D$28,0,10*ROW('Sanitation Data'!D89)))</f>
        <v/>
      </c>
      <c r="CL95" s="305" t="str">
        <f ca="true">+IF(OFFSET('Sanitation Data'!$D$29,0,10*ROW('Sanitation Data'!D89))="","",OFFSET('Sanitation Data'!$D$29,0,10*ROW('Sanitation Data'!D89)))</f>
        <v/>
      </c>
      <c r="CM95" s="305" t="str">
        <f ca="true">+IF(OFFSET('Sanitation Data'!$D$30,0,10*ROW('Sanitation Data'!D89))="","",OFFSET('Sanitation Data'!$D$30,0,10*ROW('Sanitation Data'!D89)))</f>
        <v/>
      </c>
      <c r="CN95" s="305" t="str">
        <f ca="true">+IF(OFFSET('Sanitation Data'!$D$31,0,10*ROW('Sanitation Data'!D89))="","",OFFSET('Sanitation Data'!$D$31,0,10*ROW('Sanitation Data'!D89)))</f>
        <v/>
      </c>
      <c r="CO95" s="305" t="str">
        <f ca="true">+IF(OFFSET('Sanitation Data'!$D$32,0,10*ROW('Sanitation Data'!D89))="","",OFFSET('Sanitation Data'!$D$32,0,10*ROW('Sanitation Data'!D89)))</f>
        <v/>
      </c>
      <c r="CP95" s="305" t="str">
        <f ca="true">+IF(OFFSET('Sanitation Data'!$E$28,0,10*ROW('Sanitation Data'!E89))="","",OFFSET('Sanitation Data'!$E$28,0,10*ROW('Sanitation Data'!E89)))</f>
        <v/>
      </c>
      <c r="CQ95" s="305" t="str">
        <f ca="true">+IF(OFFSET('Sanitation Data'!$E$29,0,10*ROW('Sanitation Data'!E89))="","",OFFSET('Sanitation Data'!$E$29,0,10*ROW('Sanitation Data'!E89)))</f>
        <v/>
      </c>
      <c r="CR95" s="305" t="str">
        <f ca="true">+IF(OFFSET('Sanitation Data'!$E$30,0,10*ROW('Sanitation Data'!E89))="","",OFFSET('Sanitation Data'!$E$30,0,10*ROW('Sanitation Data'!E89)))</f>
        <v/>
      </c>
      <c r="CS95" s="305" t="str">
        <f ca="true">+IF(OFFSET('Sanitation Data'!$E$31,0,10*ROW('Sanitation Data'!E89))="","",OFFSET('Sanitation Data'!$E$31,0,10*ROW('Sanitation Data'!E89)))</f>
        <v/>
      </c>
      <c r="CT95" s="305" t="str">
        <f ca="true">+IF(OFFSET('Sanitation Data'!$E$32,0,10*ROW('Sanitation Data'!E89))="","",OFFSET('Sanitation Data'!$E$32,0,10*ROW('Sanitation Data'!E89)))</f>
        <v/>
      </c>
      <c r="CU95" s="305" t="str">
        <f ca="true">+IF(OFFSET('Sanitation Data'!$F$28,0,10*ROW('Sanitation Data'!F89))="","",OFFSET('Sanitation Data'!$F$28,0,10*ROW('Sanitation Data'!F89)))</f>
        <v/>
      </c>
      <c r="CV95" s="305" t="str">
        <f ca="true">+IF(OFFSET('Sanitation Data'!$F$29,0,10*ROW('Sanitation Data'!F89))="","",OFFSET('Sanitation Data'!$F$29,0,10*ROW('Sanitation Data'!F89)))</f>
        <v/>
      </c>
      <c r="CW95" s="305" t="str">
        <f ca="true">+IF(OFFSET('Sanitation Data'!$F$30,0,10*ROW('Sanitation Data'!F89))="","",OFFSET('Sanitation Data'!$F$30,0,10*ROW('Sanitation Data'!F89)))</f>
        <v/>
      </c>
      <c r="CX95" s="305" t="str">
        <f ca="true">+IF(OFFSET('Sanitation Data'!$F$31,0,10*ROW('Sanitation Data'!F89))="","",OFFSET('Sanitation Data'!$F$31,0,10*ROW('Sanitation Data'!F89)))</f>
        <v/>
      </c>
      <c r="CY95" s="305" t="str">
        <f ca="true">+IF(OFFSET('Sanitation Data'!$F$32,0,10*ROW('Sanitation Data'!F89))="","",OFFSET('Sanitation Data'!$F$32,0,10*ROW('Sanitation Data'!F89)))</f>
        <v/>
      </c>
      <c r="CZ95" s="305" t="str">
        <f ca="true">+IF(OFFSET('Sanitation Data'!$G$28,0,10*ROW('Sanitation Data'!G89))="","",OFFSET('Sanitation Data'!$G$28,0,10*ROW('Sanitation Data'!G89)))</f>
        <v/>
      </c>
      <c r="DA95" s="305" t="str">
        <f ca="true">+IF(OFFSET('Sanitation Data'!$G$29,0,10*ROW('Sanitation Data'!G89))="","",OFFSET('Sanitation Data'!$G$29,0,10*ROW('Sanitation Data'!G89)))</f>
        <v/>
      </c>
      <c r="DB95" s="305" t="str">
        <f ca="true">+IF(OFFSET('Sanitation Data'!$G$30,0,10*ROW('Sanitation Data'!G89))="","",OFFSET('Sanitation Data'!$G$30,0,10*ROW('Sanitation Data'!G89)))</f>
        <v/>
      </c>
      <c r="DC95" s="305" t="str">
        <f ca="true">+IF(OFFSET('Sanitation Data'!$G$31,0,10*ROW('Sanitation Data'!G89))="","",OFFSET('Sanitation Data'!$G$31,0,10*ROW('Sanitation Data'!G89)))</f>
        <v/>
      </c>
      <c r="DD95" s="305" t="str">
        <f ca="true">+IF(OFFSET('Sanitation Data'!$G$32,0,10*ROW('Sanitation Data'!G89))="","",OFFSET('Sanitation Data'!$G$32,0,10*ROW('Sanitation Data'!G89)))</f>
        <v/>
      </c>
      <c r="DE95" s="305" t="str">
        <f ca="true">+IF(OFFSET('Sanitation Data'!$H$28,0,10*ROW('Sanitation Data'!H89))="","",OFFSET('Sanitation Data'!$H$28,0,10*ROW('Sanitation Data'!H89)))</f>
        <v/>
      </c>
      <c r="DF95" s="305" t="str">
        <f ca="true">+IF(OFFSET('Sanitation Data'!$H$29,0,10*ROW('Sanitation Data'!H89))="","",OFFSET('Sanitation Data'!$H$29,0,10*ROW('Sanitation Data'!H89)))</f>
        <v/>
      </c>
      <c r="DG95" s="305" t="str">
        <f ca="true">+IF(OFFSET('Sanitation Data'!$H$30,0,10*ROW('Sanitation Data'!H89))="","",OFFSET('Sanitation Data'!$H$30,0,10*ROW('Sanitation Data'!H89)))</f>
        <v/>
      </c>
      <c r="DH95" s="305" t="str">
        <f ca="true">+IF(OFFSET('Sanitation Data'!$H$31,0,10*ROW('Sanitation Data'!H89))="","",OFFSET('Sanitation Data'!$H$31,0,10*ROW('Sanitation Data'!H89)))</f>
        <v/>
      </c>
      <c r="DI95" s="305" t="str">
        <f ca="true">+IF(OFFSET('Sanitation Data'!$H$32,0,10*ROW('Sanitation Data'!H89))="","",OFFSET('Sanitation Data'!$H$32,0,10*ROW('Sanitation Data'!H89)))</f>
        <v/>
      </c>
      <c r="DJ95" s="305" t="str">
        <f ca="true">+IF(OFFSET('Sanitation Data'!$I$28,0,10*ROW('Sanitation Data'!I89))="","",OFFSET('Sanitation Data'!$I$28,0,10*ROW('Sanitation Data'!I89)))</f>
        <v/>
      </c>
      <c r="DK95" s="305" t="str">
        <f ca="true">+IF(OFFSET('Sanitation Data'!$I$29,0,10*ROW('Sanitation Data'!I89))="","",OFFSET('Sanitation Data'!$I$29,0,10*ROW('Sanitation Data'!I89)))</f>
        <v/>
      </c>
      <c r="DL95" s="305" t="str">
        <f ca="true">+IF(OFFSET('Sanitation Data'!$I$30,0,10*ROW('Sanitation Data'!I89))="","",OFFSET('Sanitation Data'!$I$30,0,10*ROW('Sanitation Data'!I89)))</f>
        <v/>
      </c>
      <c r="DM95" s="305" t="str">
        <f ca="true">+IF(OFFSET('Sanitation Data'!$I$31,0,10*ROW('Sanitation Data'!I89))="","",OFFSET('Sanitation Data'!$I$31,0,10*ROW('Sanitation Data'!I89)))</f>
        <v/>
      </c>
      <c r="DN95" s="305" t="str">
        <f ca="true">+IF(OFFSET('Sanitation Data'!$I$32,0,10*ROW('Sanitation Data'!I89))="","",OFFSET('Sanitation Data'!$I$32,0,10*ROW('Sanitation Data'!I89)))</f>
        <v/>
      </c>
      <c r="DO95" s="305" t="str">
        <f ca="true">+IF(OFFSET('Hygiene Data'!$D$11,0,10*ROW('Hygiene Data'!D89))="","",OFFSET('Hygiene Data'!$D$11,0,10*ROW('Hygiene Data'!D89)))</f>
        <v/>
      </c>
      <c r="DP95" s="305" t="str">
        <f ca="true">+IF(OFFSET('Hygiene Data'!$D$12,0,10*ROW('Hygiene Data'!D89))="","",OFFSET('Hygiene Data'!$D$12,0,10*ROW('Hygiene Data'!D89)))</f>
        <v/>
      </c>
      <c r="DQ95" s="305" t="str">
        <f ca="true">+IF(OFFSET('Hygiene Data'!$D$13,0,10*ROW('Hygiene Data'!D89))="","",OFFSET('Hygiene Data'!$D$13,0,10*ROW('Hygiene Data'!D89)))</f>
        <v/>
      </c>
      <c r="DR95" s="305" t="str">
        <f ca="true">+IF(OFFSET('Hygiene Data'!$E$11,0,10*ROW('Hygiene Data'!E89))="","",OFFSET('Hygiene Data'!$E$11,0,10*ROW('Hygiene Data'!E89)))</f>
        <v/>
      </c>
      <c r="DS95" s="305" t="str">
        <f ca="true">+IF(OFFSET('Hygiene Data'!$E$12,0,10*ROW('Hygiene Data'!E89))="","",OFFSET('Hygiene Data'!$E$12,0,10*ROW('Hygiene Data'!E89)))</f>
        <v/>
      </c>
      <c r="DT95" s="305" t="str">
        <f ca="true">+IF(OFFSET('Hygiene Data'!$E$13,0,10*ROW('Hygiene Data'!E89))="","",OFFSET('Hygiene Data'!$E$13,0,10*ROW('Hygiene Data'!E89)))</f>
        <v/>
      </c>
      <c r="DU95" s="305" t="str">
        <f ca="true">+IF(OFFSET('Hygiene Data'!$F$11,0,10*ROW('Hygiene Data'!F89))="","",OFFSET('Hygiene Data'!$F$11,0,10*ROW('Hygiene Data'!F89)))</f>
        <v/>
      </c>
      <c r="DV95" s="305" t="str">
        <f ca="true">+IF(OFFSET('Hygiene Data'!$F$12,0,10*ROW('Hygiene Data'!F89))="","",OFFSET('Hygiene Data'!$F$12,0,10*ROW('Hygiene Data'!F89)))</f>
        <v/>
      </c>
      <c r="DW95" s="305" t="str">
        <f ca="true">+IF(OFFSET('Hygiene Data'!$F$13,0,10*ROW('Hygiene Data'!F89))="","",OFFSET('Hygiene Data'!$F$13,0,10*ROW('Hygiene Data'!F89)))</f>
        <v/>
      </c>
      <c r="DX95" s="305" t="str">
        <f ca="true">+IF(OFFSET('Hygiene Data'!$G$11,0,10*ROW('Hygiene Data'!G89))="","",OFFSET('Hygiene Data'!$G$11,0,10*ROW('Hygiene Data'!G89)))</f>
        <v/>
      </c>
      <c r="DY95" s="305" t="str">
        <f ca="true">+IF(OFFSET('Hygiene Data'!$G$12,0,10*ROW('Hygiene Data'!G89))="","",OFFSET('Hygiene Data'!$G$12,0,10*ROW('Hygiene Data'!G89)))</f>
        <v/>
      </c>
      <c r="DZ95" s="305" t="str">
        <f ca="true">+IF(OFFSET('Hygiene Data'!$G$13,0,10*ROW('Hygiene Data'!G89))="","",OFFSET('Hygiene Data'!$G$13,0,10*ROW('Hygiene Data'!G89)))</f>
        <v/>
      </c>
      <c r="EA95" s="305" t="str">
        <f ca="true">+IF(OFFSET('Hygiene Data'!$H$11,0,10*ROW('Hygiene Data'!H89))="","",OFFSET('Hygiene Data'!$H$11,0,10*ROW('Hygiene Data'!H89)))</f>
        <v/>
      </c>
      <c r="EB95" s="305" t="str">
        <f ca="true">+IF(OFFSET('Hygiene Data'!$H$12,0,10*ROW('Hygiene Data'!H89))="","",OFFSET('Hygiene Data'!$H$12,0,10*ROW('Hygiene Data'!H89)))</f>
        <v/>
      </c>
      <c r="EC95" s="305" t="str">
        <f ca="true">+IF(OFFSET('Hygiene Data'!$H$13,0,10*ROW('Hygiene Data'!H89))="","",OFFSET('Hygiene Data'!$H$13,0,10*ROW('Hygiene Data'!H89)))</f>
        <v/>
      </c>
      <c r="ED95" s="305" t="str">
        <f ca="true">+IF(OFFSET('Hygiene Data'!$I$11,0,10*ROW('Hygiene Data'!I89))="","",OFFSET('Hygiene Data'!$I$11,0,10*ROW('Hygiene Data'!I89)))</f>
        <v/>
      </c>
      <c r="EE95" s="305" t="str">
        <f ca="true">+IF(OFFSET('Hygiene Data'!$I$12,0,10*ROW('Hygiene Data'!I89))="","",OFFSET('Hygiene Data'!$I$12,0,10*ROW('Hygiene Data'!I89)))</f>
        <v/>
      </c>
      <c r="EF95" s="305"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61" t="str">
        <f t="shared" ca="true" si="1"/>
        <v/>
      </c>
      <c r="D96" s="99"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9"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9"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9"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9"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9"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9"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9"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9"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9"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9"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9"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9"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9"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9"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9"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9"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9"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100"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100"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100"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100"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100"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100"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100"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100"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100"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100"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100"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100"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100"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100"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100"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100"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100"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100"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100"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100"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100"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100"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100"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100"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100"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100"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100"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100"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100"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100"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1"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1"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1"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1"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1"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1"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1"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1"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1"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1"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1"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1"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1"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1"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1"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1"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1"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1"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5"/>
      <c r="BS96" s="305" t="str">
        <f ca="true">+IF(OFFSET('Water Data'!$D$27,0,10*ROW('Water Data'!D90))="","",OFFSET('Water Data'!$D$27,0,10*ROW('Water Data'!D90)))</f>
        <v/>
      </c>
      <c r="BT96" s="305" t="str">
        <f ca="true">+IF(OFFSET('Water Data'!$D$28,0,10*ROW('Water Data'!D90))="","",OFFSET('Water Data'!$D$28,0,10*ROW('Water Data'!D90)))</f>
        <v/>
      </c>
      <c r="BU96" s="305" t="str">
        <f ca="true">+IF(OFFSET('Water Data'!$D$29,0,10*ROW('Water Data'!D90))="","",OFFSET('Water Data'!$D$29,0,10*ROW('Water Data'!D90)))</f>
        <v/>
      </c>
      <c r="BV96" s="305" t="str">
        <f ca="true">+IF(OFFSET('Water Data'!$E$27,0,10*ROW('Water Data'!E90))="","",OFFSET('Water Data'!$E$27,0,10*ROW('Water Data'!E90)))</f>
        <v/>
      </c>
      <c r="BW96" s="305" t="str">
        <f ca="true">+IF(OFFSET('Water Data'!$E$28,0,10*ROW('Water Data'!E90))="","",OFFSET('Water Data'!$E$28,0,10*ROW('Water Data'!E90)))</f>
        <v/>
      </c>
      <c r="BX96" s="305" t="str">
        <f ca="true">+IF(OFFSET('Water Data'!$E$29,0,10*ROW('Water Data'!E90))="","",OFFSET('Water Data'!$E$29,0,10*ROW('Water Data'!E90)))</f>
        <v/>
      </c>
      <c r="BY96" s="305" t="str">
        <f ca="true">+IF(OFFSET('Water Data'!$F$27,0,10*ROW('Water Data'!F90))="","",OFFSET('Water Data'!$F$27,0,10*ROW('Water Data'!F90)))</f>
        <v/>
      </c>
      <c r="BZ96" s="305" t="str">
        <f ca="true">+IF(OFFSET('Water Data'!$F$28,0,10*ROW('Water Data'!F90))="","",OFFSET('Water Data'!$F$28,0,10*ROW('Water Data'!F90)))</f>
        <v/>
      </c>
      <c r="CA96" s="305" t="str">
        <f ca="true">+IF(OFFSET('Water Data'!$F$29,0,10*ROW('Water Data'!F90))="","",OFFSET('Water Data'!$F$29,0,10*ROW('Water Data'!F90)))</f>
        <v/>
      </c>
      <c r="CB96" s="305" t="str">
        <f ca="true">+IF(OFFSET('Water Data'!$G$27,0,10*ROW('Water Data'!G90))="","",OFFSET('Water Data'!$G$27,0,10*ROW('Water Data'!G90)))</f>
        <v/>
      </c>
      <c r="CC96" s="305" t="str">
        <f ca="true">+IF(OFFSET('Water Data'!$G$28,0,10*ROW('Water Data'!G90))="","",OFFSET('Water Data'!$G$28,0,10*ROW('Water Data'!G90)))</f>
        <v/>
      </c>
      <c r="CD96" s="305" t="str">
        <f ca="true">+IF(OFFSET('Water Data'!$G$29,0,10*ROW('Water Data'!G90))="","",OFFSET('Water Data'!$G$29,0,10*ROW('Water Data'!G90)))</f>
        <v/>
      </c>
      <c r="CE96" s="305" t="str">
        <f ca="true">+IF(OFFSET('Water Data'!$H$27,0,10*ROW('Water Data'!H90))="","",OFFSET('Water Data'!$H$27,0,10*ROW('Water Data'!H90)))</f>
        <v/>
      </c>
      <c r="CF96" s="305" t="str">
        <f ca="true">+IF(OFFSET('Water Data'!$H$28,0,10*ROW('Water Data'!H90))="","",OFFSET('Water Data'!$H$28,0,10*ROW('Water Data'!H90)))</f>
        <v/>
      </c>
      <c r="CG96" s="305" t="str">
        <f ca="true">+IF(OFFSET('Water Data'!$H$29,0,10*ROW('Water Data'!H90))="","",OFFSET('Water Data'!$H$29,0,10*ROW('Water Data'!H90)))</f>
        <v/>
      </c>
      <c r="CH96" s="305" t="str">
        <f ca="true">+IF(OFFSET('Water Data'!$I$27,0,10*ROW('Water Data'!I90))="","",OFFSET('Water Data'!$I$27,0,10*ROW('Water Data'!I90)))</f>
        <v/>
      </c>
      <c r="CI96" s="305" t="str">
        <f ca="true">+IF(OFFSET('Water Data'!$I$28,0,10*ROW('Water Data'!I90))="","",OFFSET('Water Data'!$I$28,0,10*ROW('Water Data'!I90)))</f>
        <v/>
      </c>
      <c r="CJ96" s="305" t="str">
        <f ca="true">+IF(OFFSET('Water Data'!$I$29,0,10*ROW('Water Data'!I90))="","",OFFSET('Water Data'!$I$29,0,10*ROW('Water Data'!I90)))</f>
        <v/>
      </c>
      <c r="CK96" s="305" t="str">
        <f ca="true">+IF(OFFSET('Sanitation Data'!$D$28,0,10*ROW('Sanitation Data'!D90))="","",OFFSET('Sanitation Data'!$D$28,0,10*ROW('Sanitation Data'!D90)))</f>
        <v/>
      </c>
      <c r="CL96" s="305" t="str">
        <f ca="true">+IF(OFFSET('Sanitation Data'!$D$29,0,10*ROW('Sanitation Data'!D90))="","",OFFSET('Sanitation Data'!$D$29,0,10*ROW('Sanitation Data'!D90)))</f>
        <v/>
      </c>
      <c r="CM96" s="305" t="str">
        <f ca="true">+IF(OFFSET('Sanitation Data'!$D$30,0,10*ROW('Sanitation Data'!D90))="","",OFFSET('Sanitation Data'!$D$30,0,10*ROW('Sanitation Data'!D90)))</f>
        <v/>
      </c>
      <c r="CN96" s="305" t="str">
        <f ca="true">+IF(OFFSET('Sanitation Data'!$D$31,0,10*ROW('Sanitation Data'!D90))="","",OFFSET('Sanitation Data'!$D$31,0,10*ROW('Sanitation Data'!D90)))</f>
        <v/>
      </c>
      <c r="CO96" s="305" t="str">
        <f ca="true">+IF(OFFSET('Sanitation Data'!$D$32,0,10*ROW('Sanitation Data'!D90))="","",OFFSET('Sanitation Data'!$D$32,0,10*ROW('Sanitation Data'!D90)))</f>
        <v/>
      </c>
      <c r="CP96" s="305" t="str">
        <f ca="true">+IF(OFFSET('Sanitation Data'!$E$28,0,10*ROW('Sanitation Data'!E90))="","",OFFSET('Sanitation Data'!$E$28,0,10*ROW('Sanitation Data'!E90)))</f>
        <v/>
      </c>
      <c r="CQ96" s="305" t="str">
        <f ca="true">+IF(OFFSET('Sanitation Data'!$E$29,0,10*ROW('Sanitation Data'!E90))="","",OFFSET('Sanitation Data'!$E$29,0,10*ROW('Sanitation Data'!E90)))</f>
        <v/>
      </c>
      <c r="CR96" s="305" t="str">
        <f ca="true">+IF(OFFSET('Sanitation Data'!$E$30,0,10*ROW('Sanitation Data'!E90))="","",OFFSET('Sanitation Data'!$E$30,0,10*ROW('Sanitation Data'!E90)))</f>
        <v/>
      </c>
      <c r="CS96" s="305" t="str">
        <f ca="true">+IF(OFFSET('Sanitation Data'!$E$31,0,10*ROW('Sanitation Data'!E90))="","",OFFSET('Sanitation Data'!$E$31,0,10*ROW('Sanitation Data'!E90)))</f>
        <v/>
      </c>
      <c r="CT96" s="305" t="str">
        <f ca="true">+IF(OFFSET('Sanitation Data'!$E$32,0,10*ROW('Sanitation Data'!E90))="","",OFFSET('Sanitation Data'!$E$32,0,10*ROW('Sanitation Data'!E90)))</f>
        <v/>
      </c>
      <c r="CU96" s="305" t="str">
        <f ca="true">+IF(OFFSET('Sanitation Data'!$F$28,0,10*ROW('Sanitation Data'!F90))="","",OFFSET('Sanitation Data'!$F$28,0,10*ROW('Sanitation Data'!F90)))</f>
        <v/>
      </c>
      <c r="CV96" s="305" t="str">
        <f ca="true">+IF(OFFSET('Sanitation Data'!$F$29,0,10*ROW('Sanitation Data'!F90))="","",OFFSET('Sanitation Data'!$F$29,0,10*ROW('Sanitation Data'!F90)))</f>
        <v/>
      </c>
      <c r="CW96" s="305" t="str">
        <f ca="true">+IF(OFFSET('Sanitation Data'!$F$30,0,10*ROW('Sanitation Data'!F90))="","",OFFSET('Sanitation Data'!$F$30,0,10*ROW('Sanitation Data'!F90)))</f>
        <v/>
      </c>
      <c r="CX96" s="305" t="str">
        <f ca="true">+IF(OFFSET('Sanitation Data'!$F$31,0,10*ROW('Sanitation Data'!F90))="","",OFFSET('Sanitation Data'!$F$31,0,10*ROW('Sanitation Data'!F90)))</f>
        <v/>
      </c>
      <c r="CY96" s="305" t="str">
        <f ca="true">+IF(OFFSET('Sanitation Data'!$F$32,0,10*ROW('Sanitation Data'!F90))="","",OFFSET('Sanitation Data'!$F$32,0,10*ROW('Sanitation Data'!F90)))</f>
        <v/>
      </c>
      <c r="CZ96" s="305" t="str">
        <f ca="true">+IF(OFFSET('Sanitation Data'!$G$28,0,10*ROW('Sanitation Data'!G90))="","",OFFSET('Sanitation Data'!$G$28,0,10*ROW('Sanitation Data'!G90)))</f>
        <v/>
      </c>
      <c r="DA96" s="305" t="str">
        <f ca="true">+IF(OFFSET('Sanitation Data'!$G$29,0,10*ROW('Sanitation Data'!G90))="","",OFFSET('Sanitation Data'!$G$29,0,10*ROW('Sanitation Data'!G90)))</f>
        <v/>
      </c>
      <c r="DB96" s="305" t="str">
        <f ca="true">+IF(OFFSET('Sanitation Data'!$G$30,0,10*ROW('Sanitation Data'!G90))="","",OFFSET('Sanitation Data'!$G$30,0,10*ROW('Sanitation Data'!G90)))</f>
        <v/>
      </c>
      <c r="DC96" s="305" t="str">
        <f ca="true">+IF(OFFSET('Sanitation Data'!$G$31,0,10*ROW('Sanitation Data'!G90))="","",OFFSET('Sanitation Data'!$G$31,0,10*ROW('Sanitation Data'!G90)))</f>
        <v/>
      </c>
      <c r="DD96" s="305" t="str">
        <f ca="true">+IF(OFFSET('Sanitation Data'!$G$32,0,10*ROW('Sanitation Data'!G90))="","",OFFSET('Sanitation Data'!$G$32,0,10*ROW('Sanitation Data'!G90)))</f>
        <v/>
      </c>
      <c r="DE96" s="305" t="str">
        <f ca="true">+IF(OFFSET('Sanitation Data'!$H$28,0,10*ROW('Sanitation Data'!H90))="","",OFFSET('Sanitation Data'!$H$28,0,10*ROW('Sanitation Data'!H90)))</f>
        <v/>
      </c>
      <c r="DF96" s="305" t="str">
        <f ca="true">+IF(OFFSET('Sanitation Data'!$H$29,0,10*ROW('Sanitation Data'!H90))="","",OFFSET('Sanitation Data'!$H$29,0,10*ROW('Sanitation Data'!H90)))</f>
        <v/>
      </c>
      <c r="DG96" s="305" t="str">
        <f ca="true">+IF(OFFSET('Sanitation Data'!$H$30,0,10*ROW('Sanitation Data'!H90))="","",OFFSET('Sanitation Data'!$H$30,0,10*ROW('Sanitation Data'!H90)))</f>
        <v/>
      </c>
      <c r="DH96" s="305" t="str">
        <f ca="true">+IF(OFFSET('Sanitation Data'!$H$31,0,10*ROW('Sanitation Data'!H90))="","",OFFSET('Sanitation Data'!$H$31,0,10*ROW('Sanitation Data'!H90)))</f>
        <v/>
      </c>
      <c r="DI96" s="305" t="str">
        <f ca="true">+IF(OFFSET('Sanitation Data'!$H$32,0,10*ROW('Sanitation Data'!H90))="","",OFFSET('Sanitation Data'!$H$32,0,10*ROW('Sanitation Data'!H90)))</f>
        <v/>
      </c>
      <c r="DJ96" s="305" t="str">
        <f ca="true">+IF(OFFSET('Sanitation Data'!$I$28,0,10*ROW('Sanitation Data'!I90))="","",OFFSET('Sanitation Data'!$I$28,0,10*ROW('Sanitation Data'!I90)))</f>
        <v/>
      </c>
      <c r="DK96" s="305" t="str">
        <f ca="true">+IF(OFFSET('Sanitation Data'!$I$29,0,10*ROW('Sanitation Data'!I90))="","",OFFSET('Sanitation Data'!$I$29,0,10*ROW('Sanitation Data'!I90)))</f>
        <v/>
      </c>
      <c r="DL96" s="305" t="str">
        <f ca="true">+IF(OFFSET('Sanitation Data'!$I$30,0,10*ROW('Sanitation Data'!I90))="","",OFFSET('Sanitation Data'!$I$30,0,10*ROW('Sanitation Data'!I90)))</f>
        <v/>
      </c>
      <c r="DM96" s="305" t="str">
        <f ca="true">+IF(OFFSET('Sanitation Data'!$I$31,0,10*ROW('Sanitation Data'!I90))="","",OFFSET('Sanitation Data'!$I$31,0,10*ROW('Sanitation Data'!I90)))</f>
        <v/>
      </c>
      <c r="DN96" s="305" t="str">
        <f ca="true">+IF(OFFSET('Sanitation Data'!$I$32,0,10*ROW('Sanitation Data'!I90))="","",OFFSET('Sanitation Data'!$I$32,0,10*ROW('Sanitation Data'!I90)))</f>
        <v/>
      </c>
      <c r="DO96" s="305" t="str">
        <f ca="true">+IF(OFFSET('Hygiene Data'!$D$11,0,10*ROW('Hygiene Data'!D90))="","",OFFSET('Hygiene Data'!$D$11,0,10*ROW('Hygiene Data'!D90)))</f>
        <v/>
      </c>
      <c r="DP96" s="305" t="str">
        <f ca="true">+IF(OFFSET('Hygiene Data'!$D$12,0,10*ROW('Hygiene Data'!D90))="","",OFFSET('Hygiene Data'!$D$12,0,10*ROW('Hygiene Data'!D90)))</f>
        <v/>
      </c>
      <c r="DQ96" s="305" t="str">
        <f ca="true">+IF(OFFSET('Hygiene Data'!$D$13,0,10*ROW('Hygiene Data'!D90))="","",OFFSET('Hygiene Data'!$D$13,0,10*ROW('Hygiene Data'!D90)))</f>
        <v/>
      </c>
      <c r="DR96" s="305" t="str">
        <f ca="true">+IF(OFFSET('Hygiene Data'!$E$11,0,10*ROW('Hygiene Data'!E90))="","",OFFSET('Hygiene Data'!$E$11,0,10*ROW('Hygiene Data'!E90)))</f>
        <v/>
      </c>
      <c r="DS96" s="305" t="str">
        <f ca="true">+IF(OFFSET('Hygiene Data'!$E$12,0,10*ROW('Hygiene Data'!E90))="","",OFFSET('Hygiene Data'!$E$12,0,10*ROW('Hygiene Data'!E90)))</f>
        <v/>
      </c>
      <c r="DT96" s="305" t="str">
        <f ca="true">+IF(OFFSET('Hygiene Data'!$E$13,0,10*ROW('Hygiene Data'!E90))="","",OFFSET('Hygiene Data'!$E$13,0,10*ROW('Hygiene Data'!E90)))</f>
        <v/>
      </c>
      <c r="DU96" s="305" t="str">
        <f ca="true">+IF(OFFSET('Hygiene Data'!$F$11,0,10*ROW('Hygiene Data'!F90))="","",OFFSET('Hygiene Data'!$F$11,0,10*ROW('Hygiene Data'!F90)))</f>
        <v/>
      </c>
      <c r="DV96" s="305" t="str">
        <f ca="true">+IF(OFFSET('Hygiene Data'!$F$12,0,10*ROW('Hygiene Data'!F90))="","",OFFSET('Hygiene Data'!$F$12,0,10*ROW('Hygiene Data'!F90)))</f>
        <v/>
      </c>
      <c r="DW96" s="305" t="str">
        <f ca="true">+IF(OFFSET('Hygiene Data'!$F$13,0,10*ROW('Hygiene Data'!F90))="","",OFFSET('Hygiene Data'!$F$13,0,10*ROW('Hygiene Data'!F90)))</f>
        <v/>
      </c>
      <c r="DX96" s="305" t="str">
        <f ca="true">+IF(OFFSET('Hygiene Data'!$G$11,0,10*ROW('Hygiene Data'!G90))="","",OFFSET('Hygiene Data'!$G$11,0,10*ROW('Hygiene Data'!G90)))</f>
        <v/>
      </c>
      <c r="DY96" s="305" t="str">
        <f ca="true">+IF(OFFSET('Hygiene Data'!$G$12,0,10*ROW('Hygiene Data'!G90))="","",OFFSET('Hygiene Data'!$G$12,0,10*ROW('Hygiene Data'!G90)))</f>
        <v/>
      </c>
      <c r="DZ96" s="305" t="str">
        <f ca="true">+IF(OFFSET('Hygiene Data'!$G$13,0,10*ROW('Hygiene Data'!G90))="","",OFFSET('Hygiene Data'!$G$13,0,10*ROW('Hygiene Data'!G90)))</f>
        <v/>
      </c>
      <c r="EA96" s="305" t="str">
        <f ca="true">+IF(OFFSET('Hygiene Data'!$H$11,0,10*ROW('Hygiene Data'!H90))="","",OFFSET('Hygiene Data'!$H$11,0,10*ROW('Hygiene Data'!H90)))</f>
        <v/>
      </c>
      <c r="EB96" s="305" t="str">
        <f ca="true">+IF(OFFSET('Hygiene Data'!$H$12,0,10*ROW('Hygiene Data'!H90))="","",OFFSET('Hygiene Data'!$H$12,0,10*ROW('Hygiene Data'!H90)))</f>
        <v/>
      </c>
      <c r="EC96" s="305" t="str">
        <f ca="true">+IF(OFFSET('Hygiene Data'!$H$13,0,10*ROW('Hygiene Data'!H90))="","",OFFSET('Hygiene Data'!$H$13,0,10*ROW('Hygiene Data'!H90)))</f>
        <v/>
      </c>
      <c r="ED96" s="305" t="str">
        <f ca="true">+IF(OFFSET('Hygiene Data'!$I$11,0,10*ROW('Hygiene Data'!I90))="","",OFFSET('Hygiene Data'!$I$11,0,10*ROW('Hygiene Data'!I90)))</f>
        <v/>
      </c>
      <c r="EE96" s="305" t="str">
        <f ca="true">+IF(OFFSET('Hygiene Data'!$I$12,0,10*ROW('Hygiene Data'!I90))="","",OFFSET('Hygiene Data'!$I$12,0,10*ROW('Hygiene Data'!I90)))</f>
        <v/>
      </c>
      <c r="EF96" s="305"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61" t="str">
        <f t="shared" ca="true" si="1"/>
        <v/>
      </c>
      <c r="D97" s="99"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9"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9"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9"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9"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9"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9"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9"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9"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9"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9"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9"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9"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9"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9"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9"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9"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9"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100"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100"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100"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100"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100"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100"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100"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100"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100"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100"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100"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100"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100"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100"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100"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100"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100"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100"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100"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100"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100"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100"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100"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100"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100"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100"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100"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100"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100"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100"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1"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1"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1"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1"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1"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1"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1"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1"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1"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1"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1"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1"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1"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1"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1"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1"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1"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1"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5"/>
      <c r="BS97" s="305" t="str">
        <f ca="true">+IF(OFFSET('Water Data'!$D$27,0,10*ROW('Water Data'!D91))="","",OFFSET('Water Data'!$D$27,0,10*ROW('Water Data'!D91)))</f>
        <v/>
      </c>
      <c r="BT97" s="305" t="str">
        <f ca="true">+IF(OFFSET('Water Data'!$D$28,0,10*ROW('Water Data'!D91))="","",OFFSET('Water Data'!$D$28,0,10*ROW('Water Data'!D91)))</f>
        <v/>
      </c>
      <c r="BU97" s="305" t="str">
        <f ca="true">+IF(OFFSET('Water Data'!$D$29,0,10*ROW('Water Data'!D91))="","",OFFSET('Water Data'!$D$29,0,10*ROW('Water Data'!D91)))</f>
        <v/>
      </c>
      <c r="BV97" s="305" t="str">
        <f ca="true">+IF(OFFSET('Water Data'!$E$27,0,10*ROW('Water Data'!E91))="","",OFFSET('Water Data'!$E$27,0,10*ROW('Water Data'!E91)))</f>
        <v/>
      </c>
      <c r="BW97" s="305" t="str">
        <f ca="true">+IF(OFFSET('Water Data'!$E$28,0,10*ROW('Water Data'!E91))="","",OFFSET('Water Data'!$E$28,0,10*ROW('Water Data'!E91)))</f>
        <v/>
      </c>
      <c r="BX97" s="305" t="str">
        <f ca="true">+IF(OFFSET('Water Data'!$E$29,0,10*ROW('Water Data'!E91))="","",OFFSET('Water Data'!$E$29,0,10*ROW('Water Data'!E91)))</f>
        <v/>
      </c>
      <c r="BY97" s="305" t="str">
        <f ca="true">+IF(OFFSET('Water Data'!$F$27,0,10*ROW('Water Data'!F91))="","",OFFSET('Water Data'!$F$27,0,10*ROW('Water Data'!F91)))</f>
        <v/>
      </c>
      <c r="BZ97" s="305" t="str">
        <f ca="true">+IF(OFFSET('Water Data'!$F$28,0,10*ROW('Water Data'!F91))="","",OFFSET('Water Data'!$F$28,0,10*ROW('Water Data'!F91)))</f>
        <v/>
      </c>
      <c r="CA97" s="305" t="str">
        <f ca="true">+IF(OFFSET('Water Data'!$F$29,0,10*ROW('Water Data'!F91))="","",OFFSET('Water Data'!$F$29,0,10*ROW('Water Data'!F91)))</f>
        <v/>
      </c>
      <c r="CB97" s="305" t="str">
        <f ca="true">+IF(OFFSET('Water Data'!$G$27,0,10*ROW('Water Data'!G91))="","",OFFSET('Water Data'!$G$27,0,10*ROW('Water Data'!G91)))</f>
        <v/>
      </c>
      <c r="CC97" s="305" t="str">
        <f ca="true">+IF(OFFSET('Water Data'!$G$28,0,10*ROW('Water Data'!G91))="","",OFFSET('Water Data'!$G$28,0,10*ROW('Water Data'!G91)))</f>
        <v/>
      </c>
      <c r="CD97" s="305" t="str">
        <f ca="true">+IF(OFFSET('Water Data'!$G$29,0,10*ROW('Water Data'!G91))="","",OFFSET('Water Data'!$G$29,0,10*ROW('Water Data'!G91)))</f>
        <v/>
      </c>
      <c r="CE97" s="305" t="str">
        <f ca="true">+IF(OFFSET('Water Data'!$H$27,0,10*ROW('Water Data'!H91))="","",OFFSET('Water Data'!$H$27,0,10*ROW('Water Data'!H91)))</f>
        <v/>
      </c>
      <c r="CF97" s="305" t="str">
        <f ca="true">+IF(OFFSET('Water Data'!$H$28,0,10*ROW('Water Data'!H91))="","",OFFSET('Water Data'!$H$28,0,10*ROW('Water Data'!H91)))</f>
        <v/>
      </c>
      <c r="CG97" s="305" t="str">
        <f ca="true">+IF(OFFSET('Water Data'!$H$29,0,10*ROW('Water Data'!H91))="","",OFFSET('Water Data'!$H$29,0,10*ROW('Water Data'!H91)))</f>
        <v/>
      </c>
      <c r="CH97" s="305" t="str">
        <f ca="true">+IF(OFFSET('Water Data'!$I$27,0,10*ROW('Water Data'!I91))="","",OFFSET('Water Data'!$I$27,0,10*ROW('Water Data'!I91)))</f>
        <v/>
      </c>
      <c r="CI97" s="305" t="str">
        <f ca="true">+IF(OFFSET('Water Data'!$I$28,0,10*ROW('Water Data'!I91))="","",OFFSET('Water Data'!$I$28,0,10*ROW('Water Data'!I91)))</f>
        <v/>
      </c>
      <c r="CJ97" s="305" t="str">
        <f ca="true">+IF(OFFSET('Water Data'!$I$29,0,10*ROW('Water Data'!I91))="","",OFFSET('Water Data'!$I$29,0,10*ROW('Water Data'!I91)))</f>
        <v/>
      </c>
      <c r="CK97" s="305" t="str">
        <f ca="true">+IF(OFFSET('Sanitation Data'!$D$28,0,10*ROW('Sanitation Data'!D91))="","",OFFSET('Sanitation Data'!$D$28,0,10*ROW('Sanitation Data'!D91)))</f>
        <v/>
      </c>
      <c r="CL97" s="305" t="str">
        <f ca="true">+IF(OFFSET('Sanitation Data'!$D$29,0,10*ROW('Sanitation Data'!D91))="","",OFFSET('Sanitation Data'!$D$29,0,10*ROW('Sanitation Data'!D91)))</f>
        <v/>
      </c>
      <c r="CM97" s="305" t="str">
        <f ca="true">+IF(OFFSET('Sanitation Data'!$D$30,0,10*ROW('Sanitation Data'!D91))="","",OFFSET('Sanitation Data'!$D$30,0,10*ROW('Sanitation Data'!D91)))</f>
        <v/>
      </c>
      <c r="CN97" s="305" t="str">
        <f ca="true">+IF(OFFSET('Sanitation Data'!$D$31,0,10*ROW('Sanitation Data'!D91))="","",OFFSET('Sanitation Data'!$D$31,0,10*ROW('Sanitation Data'!D91)))</f>
        <v/>
      </c>
      <c r="CO97" s="305" t="str">
        <f ca="true">+IF(OFFSET('Sanitation Data'!$D$32,0,10*ROW('Sanitation Data'!D91))="","",OFFSET('Sanitation Data'!$D$32,0,10*ROW('Sanitation Data'!D91)))</f>
        <v/>
      </c>
      <c r="CP97" s="305" t="str">
        <f ca="true">+IF(OFFSET('Sanitation Data'!$E$28,0,10*ROW('Sanitation Data'!E91))="","",OFFSET('Sanitation Data'!$E$28,0,10*ROW('Sanitation Data'!E91)))</f>
        <v/>
      </c>
      <c r="CQ97" s="305" t="str">
        <f ca="true">+IF(OFFSET('Sanitation Data'!$E$29,0,10*ROW('Sanitation Data'!E91))="","",OFFSET('Sanitation Data'!$E$29,0,10*ROW('Sanitation Data'!E91)))</f>
        <v/>
      </c>
      <c r="CR97" s="305" t="str">
        <f ca="true">+IF(OFFSET('Sanitation Data'!$E$30,0,10*ROW('Sanitation Data'!E91))="","",OFFSET('Sanitation Data'!$E$30,0,10*ROW('Sanitation Data'!E91)))</f>
        <v/>
      </c>
      <c r="CS97" s="305" t="str">
        <f ca="true">+IF(OFFSET('Sanitation Data'!$E$31,0,10*ROW('Sanitation Data'!E91))="","",OFFSET('Sanitation Data'!$E$31,0,10*ROW('Sanitation Data'!E91)))</f>
        <v/>
      </c>
      <c r="CT97" s="305" t="str">
        <f ca="true">+IF(OFFSET('Sanitation Data'!$E$32,0,10*ROW('Sanitation Data'!E91))="","",OFFSET('Sanitation Data'!$E$32,0,10*ROW('Sanitation Data'!E91)))</f>
        <v/>
      </c>
      <c r="CU97" s="305" t="str">
        <f ca="true">+IF(OFFSET('Sanitation Data'!$F$28,0,10*ROW('Sanitation Data'!F91))="","",OFFSET('Sanitation Data'!$F$28,0,10*ROW('Sanitation Data'!F91)))</f>
        <v/>
      </c>
      <c r="CV97" s="305" t="str">
        <f ca="true">+IF(OFFSET('Sanitation Data'!$F$29,0,10*ROW('Sanitation Data'!F91))="","",OFFSET('Sanitation Data'!$F$29,0,10*ROW('Sanitation Data'!F91)))</f>
        <v/>
      </c>
      <c r="CW97" s="305" t="str">
        <f ca="true">+IF(OFFSET('Sanitation Data'!$F$30,0,10*ROW('Sanitation Data'!F91))="","",OFFSET('Sanitation Data'!$F$30,0,10*ROW('Sanitation Data'!F91)))</f>
        <v/>
      </c>
      <c r="CX97" s="305" t="str">
        <f ca="true">+IF(OFFSET('Sanitation Data'!$F$31,0,10*ROW('Sanitation Data'!F91))="","",OFFSET('Sanitation Data'!$F$31,0,10*ROW('Sanitation Data'!F91)))</f>
        <v/>
      </c>
      <c r="CY97" s="305" t="str">
        <f ca="true">+IF(OFFSET('Sanitation Data'!$F$32,0,10*ROW('Sanitation Data'!F91))="","",OFFSET('Sanitation Data'!$F$32,0,10*ROW('Sanitation Data'!F91)))</f>
        <v/>
      </c>
      <c r="CZ97" s="305" t="str">
        <f ca="true">+IF(OFFSET('Sanitation Data'!$G$28,0,10*ROW('Sanitation Data'!G91))="","",OFFSET('Sanitation Data'!$G$28,0,10*ROW('Sanitation Data'!G91)))</f>
        <v/>
      </c>
      <c r="DA97" s="305" t="str">
        <f ca="true">+IF(OFFSET('Sanitation Data'!$G$29,0,10*ROW('Sanitation Data'!G91))="","",OFFSET('Sanitation Data'!$G$29,0,10*ROW('Sanitation Data'!G91)))</f>
        <v/>
      </c>
      <c r="DB97" s="305" t="str">
        <f ca="true">+IF(OFFSET('Sanitation Data'!$G$30,0,10*ROW('Sanitation Data'!G91))="","",OFFSET('Sanitation Data'!$G$30,0,10*ROW('Sanitation Data'!G91)))</f>
        <v/>
      </c>
      <c r="DC97" s="305" t="str">
        <f ca="true">+IF(OFFSET('Sanitation Data'!$G$31,0,10*ROW('Sanitation Data'!G91))="","",OFFSET('Sanitation Data'!$G$31,0,10*ROW('Sanitation Data'!G91)))</f>
        <v/>
      </c>
      <c r="DD97" s="305" t="str">
        <f ca="true">+IF(OFFSET('Sanitation Data'!$G$32,0,10*ROW('Sanitation Data'!G91))="","",OFFSET('Sanitation Data'!$G$32,0,10*ROW('Sanitation Data'!G91)))</f>
        <v/>
      </c>
      <c r="DE97" s="305" t="str">
        <f ca="true">+IF(OFFSET('Sanitation Data'!$H$28,0,10*ROW('Sanitation Data'!H91))="","",OFFSET('Sanitation Data'!$H$28,0,10*ROW('Sanitation Data'!H91)))</f>
        <v/>
      </c>
      <c r="DF97" s="305" t="str">
        <f ca="true">+IF(OFFSET('Sanitation Data'!$H$29,0,10*ROW('Sanitation Data'!H91))="","",OFFSET('Sanitation Data'!$H$29,0,10*ROW('Sanitation Data'!H91)))</f>
        <v/>
      </c>
      <c r="DG97" s="305" t="str">
        <f ca="true">+IF(OFFSET('Sanitation Data'!$H$30,0,10*ROW('Sanitation Data'!H91))="","",OFFSET('Sanitation Data'!$H$30,0,10*ROW('Sanitation Data'!H91)))</f>
        <v/>
      </c>
      <c r="DH97" s="305" t="str">
        <f ca="true">+IF(OFFSET('Sanitation Data'!$H$31,0,10*ROW('Sanitation Data'!H91))="","",OFFSET('Sanitation Data'!$H$31,0,10*ROW('Sanitation Data'!H91)))</f>
        <v/>
      </c>
      <c r="DI97" s="305" t="str">
        <f ca="true">+IF(OFFSET('Sanitation Data'!$H$32,0,10*ROW('Sanitation Data'!H91))="","",OFFSET('Sanitation Data'!$H$32,0,10*ROW('Sanitation Data'!H91)))</f>
        <v/>
      </c>
      <c r="DJ97" s="305" t="str">
        <f ca="true">+IF(OFFSET('Sanitation Data'!$I$28,0,10*ROW('Sanitation Data'!I91))="","",OFFSET('Sanitation Data'!$I$28,0,10*ROW('Sanitation Data'!I91)))</f>
        <v/>
      </c>
      <c r="DK97" s="305" t="str">
        <f ca="true">+IF(OFFSET('Sanitation Data'!$I$29,0,10*ROW('Sanitation Data'!I91))="","",OFFSET('Sanitation Data'!$I$29,0,10*ROW('Sanitation Data'!I91)))</f>
        <v/>
      </c>
      <c r="DL97" s="305" t="str">
        <f ca="true">+IF(OFFSET('Sanitation Data'!$I$30,0,10*ROW('Sanitation Data'!I91))="","",OFFSET('Sanitation Data'!$I$30,0,10*ROW('Sanitation Data'!I91)))</f>
        <v/>
      </c>
      <c r="DM97" s="305" t="str">
        <f ca="true">+IF(OFFSET('Sanitation Data'!$I$31,0,10*ROW('Sanitation Data'!I91))="","",OFFSET('Sanitation Data'!$I$31,0,10*ROW('Sanitation Data'!I91)))</f>
        <v/>
      </c>
      <c r="DN97" s="305" t="str">
        <f ca="true">+IF(OFFSET('Sanitation Data'!$I$32,0,10*ROW('Sanitation Data'!I91))="","",OFFSET('Sanitation Data'!$I$32,0,10*ROW('Sanitation Data'!I91)))</f>
        <v/>
      </c>
      <c r="DO97" s="305" t="str">
        <f ca="true">+IF(OFFSET('Hygiene Data'!$D$11,0,10*ROW('Hygiene Data'!D91))="","",OFFSET('Hygiene Data'!$D$11,0,10*ROW('Hygiene Data'!D91)))</f>
        <v/>
      </c>
      <c r="DP97" s="305" t="str">
        <f ca="true">+IF(OFFSET('Hygiene Data'!$D$12,0,10*ROW('Hygiene Data'!D91))="","",OFFSET('Hygiene Data'!$D$12,0,10*ROW('Hygiene Data'!D91)))</f>
        <v/>
      </c>
      <c r="DQ97" s="305" t="str">
        <f ca="true">+IF(OFFSET('Hygiene Data'!$D$13,0,10*ROW('Hygiene Data'!D91))="","",OFFSET('Hygiene Data'!$D$13,0,10*ROW('Hygiene Data'!D91)))</f>
        <v/>
      </c>
      <c r="DR97" s="305" t="str">
        <f ca="true">+IF(OFFSET('Hygiene Data'!$E$11,0,10*ROW('Hygiene Data'!E91))="","",OFFSET('Hygiene Data'!$E$11,0,10*ROW('Hygiene Data'!E91)))</f>
        <v/>
      </c>
      <c r="DS97" s="305" t="str">
        <f ca="true">+IF(OFFSET('Hygiene Data'!$E$12,0,10*ROW('Hygiene Data'!E91))="","",OFFSET('Hygiene Data'!$E$12,0,10*ROW('Hygiene Data'!E91)))</f>
        <v/>
      </c>
      <c r="DT97" s="305" t="str">
        <f ca="true">+IF(OFFSET('Hygiene Data'!$E$13,0,10*ROW('Hygiene Data'!E91))="","",OFFSET('Hygiene Data'!$E$13,0,10*ROW('Hygiene Data'!E91)))</f>
        <v/>
      </c>
      <c r="DU97" s="305" t="str">
        <f ca="true">+IF(OFFSET('Hygiene Data'!$F$11,0,10*ROW('Hygiene Data'!F91))="","",OFFSET('Hygiene Data'!$F$11,0,10*ROW('Hygiene Data'!F91)))</f>
        <v/>
      </c>
      <c r="DV97" s="305" t="str">
        <f ca="true">+IF(OFFSET('Hygiene Data'!$F$12,0,10*ROW('Hygiene Data'!F91))="","",OFFSET('Hygiene Data'!$F$12,0,10*ROW('Hygiene Data'!F91)))</f>
        <v/>
      </c>
      <c r="DW97" s="305" t="str">
        <f ca="true">+IF(OFFSET('Hygiene Data'!$F$13,0,10*ROW('Hygiene Data'!F91))="","",OFFSET('Hygiene Data'!$F$13,0,10*ROW('Hygiene Data'!F91)))</f>
        <v/>
      </c>
      <c r="DX97" s="305" t="str">
        <f ca="true">+IF(OFFSET('Hygiene Data'!$G$11,0,10*ROW('Hygiene Data'!G91))="","",OFFSET('Hygiene Data'!$G$11,0,10*ROW('Hygiene Data'!G91)))</f>
        <v/>
      </c>
      <c r="DY97" s="305" t="str">
        <f ca="true">+IF(OFFSET('Hygiene Data'!$G$12,0,10*ROW('Hygiene Data'!G91))="","",OFFSET('Hygiene Data'!$G$12,0,10*ROW('Hygiene Data'!G91)))</f>
        <v/>
      </c>
      <c r="DZ97" s="305" t="str">
        <f ca="true">+IF(OFFSET('Hygiene Data'!$G$13,0,10*ROW('Hygiene Data'!G91))="","",OFFSET('Hygiene Data'!$G$13,0,10*ROW('Hygiene Data'!G91)))</f>
        <v/>
      </c>
      <c r="EA97" s="305" t="str">
        <f ca="true">+IF(OFFSET('Hygiene Data'!$H$11,0,10*ROW('Hygiene Data'!H91))="","",OFFSET('Hygiene Data'!$H$11,0,10*ROW('Hygiene Data'!H91)))</f>
        <v/>
      </c>
      <c r="EB97" s="305" t="str">
        <f ca="true">+IF(OFFSET('Hygiene Data'!$H$12,0,10*ROW('Hygiene Data'!H91))="","",OFFSET('Hygiene Data'!$H$12,0,10*ROW('Hygiene Data'!H91)))</f>
        <v/>
      </c>
      <c r="EC97" s="305" t="str">
        <f ca="true">+IF(OFFSET('Hygiene Data'!$H$13,0,10*ROW('Hygiene Data'!H91))="","",OFFSET('Hygiene Data'!$H$13,0,10*ROW('Hygiene Data'!H91)))</f>
        <v/>
      </c>
      <c r="ED97" s="305" t="str">
        <f ca="true">+IF(OFFSET('Hygiene Data'!$I$11,0,10*ROW('Hygiene Data'!I91))="","",OFFSET('Hygiene Data'!$I$11,0,10*ROW('Hygiene Data'!I91)))</f>
        <v/>
      </c>
      <c r="EE97" s="305" t="str">
        <f ca="true">+IF(OFFSET('Hygiene Data'!$I$12,0,10*ROW('Hygiene Data'!I91))="","",OFFSET('Hygiene Data'!$I$12,0,10*ROW('Hygiene Data'!I91)))</f>
        <v/>
      </c>
      <c r="EF97" s="305"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61" t="str">
        <f t="shared" ca="true" si="1"/>
        <v/>
      </c>
      <c r="D98" s="99"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9"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9"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9"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9"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9"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9"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9"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9"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9"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9"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9"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9"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9"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9"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9"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9"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9"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100"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100"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100"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100"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100"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100"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100"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100"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100"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100"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100"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100"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100"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100"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100"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100"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100"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100"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100"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100"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100"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100"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100"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100"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100"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100"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100"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100"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100"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100"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1"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1"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1"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1"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1"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1"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1"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1"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1"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1"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1"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1"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1"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1"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1"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1"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1"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1"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5"/>
      <c r="BS98" s="305" t="str">
        <f ca="true">+IF(OFFSET('Water Data'!$D$27,0,10*ROW('Water Data'!D92))="","",OFFSET('Water Data'!$D$27,0,10*ROW('Water Data'!D92)))</f>
        <v/>
      </c>
      <c r="BT98" s="305" t="str">
        <f ca="true">+IF(OFFSET('Water Data'!$D$28,0,10*ROW('Water Data'!D92))="","",OFFSET('Water Data'!$D$28,0,10*ROW('Water Data'!D92)))</f>
        <v/>
      </c>
      <c r="BU98" s="305" t="str">
        <f ca="true">+IF(OFFSET('Water Data'!$D$29,0,10*ROW('Water Data'!D92))="","",OFFSET('Water Data'!$D$29,0,10*ROW('Water Data'!D92)))</f>
        <v/>
      </c>
      <c r="BV98" s="305" t="str">
        <f ca="true">+IF(OFFSET('Water Data'!$E$27,0,10*ROW('Water Data'!E92))="","",OFFSET('Water Data'!$E$27,0,10*ROW('Water Data'!E92)))</f>
        <v/>
      </c>
      <c r="BW98" s="305" t="str">
        <f ca="true">+IF(OFFSET('Water Data'!$E$28,0,10*ROW('Water Data'!E92))="","",OFFSET('Water Data'!$E$28,0,10*ROW('Water Data'!E92)))</f>
        <v/>
      </c>
      <c r="BX98" s="305" t="str">
        <f ca="true">+IF(OFFSET('Water Data'!$E$29,0,10*ROW('Water Data'!E92))="","",OFFSET('Water Data'!$E$29,0,10*ROW('Water Data'!E92)))</f>
        <v/>
      </c>
      <c r="BY98" s="305" t="str">
        <f ca="true">+IF(OFFSET('Water Data'!$F$27,0,10*ROW('Water Data'!F92))="","",OFFSET('Water Data'!$F$27,0,10*ROW('Water Data'!F92)))</f>
        <v/>
      </c>
      <c r="BZ98" s="305" t="str">
        <f ca="true">+IF(OFFSET('Water Data'!$F$28,0,10*ROW('Water Data'!F92))="","",OFFSET('Water Data'!$F$28,0,10*ROW('Water Data'!F92)))</f>
        <v/>
      </c>
      <c r="CA98" s="305" t="str">
        <f ca="true">+IF(OFFSET('Water Data'!$F$29,0,10*ROW('Water Data'!F92))="","",OFFSET('Water Data'!$F$29,0,10*ROW('Water Data'!F92)))</f>
        <v/>
      </c>
      <c r="CB98" s="305" t="str">
        <f ca="true">+IF(OFFSET('Water Data'!$G$27,0,10*ROW('Water Data'!G92))="","",OFFSET('Water Data'!$G$27,0,10*ROW('Water Data'!G92)))</f>
        <v/>
      </c>
      <c r="CC98" s="305" t="str">
        <f ca="true">+IF(OFFSET('Water Data'!$G$28,0,10*ROW('Water Data'!G92))="","",OFFSET('Water Data'!$G$28,0,10*ROW('Water Data'!G92)))</f>
        <v/>
      </c>
      <c r="CD98" s="305" t="str">
        <f ca="true">+IF(OFFSET('Water Data'!$G$29,0,10*ROW('Water Data'!G92))="","",OFFSET('Water Data'!$G$29,0,10*ROW('Water Data'!G92)))</f>
        <v/>
      </c>
      <c r="CE98" s="305" t="str">
        <f ca="true">+IF(OFFSET('Water Data'!$H$27,0,10*ROW('Water Data'!H92))="","",OFFSET('Water Data'!$H$27,0,10*ROW('Water Data'!H92)))</f>
        <v/>
      </c>
      <c r="CF98" s="305" t="str">
        <f ca="true">+IF(OFFSET('Water Data'!$H$28,0,10*ROW('Water Data'!H92))="","",OFFSET('Water Data'!$H$28,0,10*ROW('Water Data'!H92)))</f>
        <v/>
      </c>
      <c r="CG98" s="305" t="str">
        <f ca="true">+IF(OFFSET('Water Data'!$H$29,0,10*ROW('Water Data'!H92))="","",OFFSET('Water Data'!$H$29,0,10*ROW('Water Data'!H92)))</f>
        <v/>
      </c>
      <c r="CH98" s="305" t="str">
        <f ca="true">+IF(OFFSET('Water Data'!$I$27,0,10*ROW('Water Data'!I92))="","",OFFSET('Water Data'!$I$27,0,10*ROW('Water Data'!I92)))</f>
        <v/>
      </c>
      <c r="CI98" s="305" t="str">
        <f ca="true">+IF(OFFSET('Water Data'!$I$28,0,10*ROW('Water Data'!I92))="","",OFFSET('Water Data'!$I$28,0,10*ROW('Water Data'!I92)))</f>
        <v/>
      </c>
      <c r="CJ98" s="305" t="str">
        <f ca="true">+IF(OFFSET('Water Data'!$I$29,0,10*ROW('Water Data'!I92))="","",OFFSET('Water Data'!$I$29,0,10*ROW('Water Data'!I92)))</f>
        <v/>
      </c>
      <c r="CK98" s="305" t="str">
        <f ca="true">+IF(OFFSET('Sanitation Data'!$D$28,0,10*ROW('Sanitation Data'!D92))="","",OFFSET('Sanitation Data'!$D$28,0,10*ROW('Sanitation Data'!D92)))</f>
        <v/>
      </c>
      <c r="CL98" s="305" t="str">
        <f ca="true">+IF(OFFSET('Sanitation Data'!$D$29,0,10*ROW('Sanitation Data'!D92))="","",OFFSET('Sanitation Data'!$D$29,0,10*ROW('Sanitation Data'!D92)))</f>
        <v/>
      </c>
      <c r="CM98" s="305" t="str">
        <f ca="true">+IF(OFFSET('Sanitation Data'!$D$30,0,10*ROW('Sanitation Data'!D92))="","",OFFSET('Sanitation Data'!$D$30,0,10*ROW('Sanitation Data'!D92)))</f>
        <v/>
      </c>
      <c r="CN98" s="305" t="str">
        <f ca="true">+IF(OFFSET('Sanitation Data'!$D$31,0,10*ROW('Sanitation Data'!D92))="","",OFFSET('Sanitation Data'!$D$31,0,10*ROW('Sanitation Data'!D92)))</f>
        <v/>
      </c>
      <c r="CO98" s="305" t="str">
        <f ca="true">+IF(OFFSET('Sanitation Data'!$D$32,0,10*ROW('Sanitation Data'!D92))="","",OFFSET('Sanitation Data'!$D$32,0,10*ROW('Sanitation Data'!D92)))</f>
        <v/>
      </c>
      <c r="CP98" s="305" t="str">
        <f ca="true">+IF(OFFSET('Sanitation Data'!$E$28,0,10*ROW('Sanitation Data'!E92))="","",OFFSET('Sanitation Data'!$E$28,0,10*ROW('Sanitation Data'!E92)))</f>
        <v/>
      </c>
      <c r="CQ98" s="305" t="str">
        <f ca="true">+IF(OFFSET('Sanitation Data'!$E$29,0,10*ROW('Sanitation Data'!E92))="","",OFFSET('Sanitation Data'!$E$29,0,10*ROW('Sanitation Data'!E92)))</f>
        <v/>
      </c>
      <c r="CR98" s="305" t="str">
        <f ca="true">+IF(OFFSET('Sanitation Data'!$E$30,0,10*ROW('Sanitation Data'!E92))="","",OFFSET('Sanitation Data'!$E$30,0,10*ROW('Sanitation Data'!E92)))</f>
        <v/>
      </c>
      <c r="CS98" s="305" t="str">
        <f ca="true">+IF(OFFSET('Sanitation Data'!$E$31,0,10*ROW('Sanitation Data'!E92))="","",OFFSET('Sanitation Data'!$E$31,0,10*ROW('Sanitation Data'!E92)))</f>
        <v/>
      </c>
      <c r="CT98" s="305" t="str">
        <f ca="true">+IF(OFFSET('Sanitation Data'!$E$32,0,10*ROW('Sanitation Data'!E92))="","",OFFSET('Sanitation Data'!$E$32,0,10*ROW('Sanitation Data'!E92)))</f>
        <v/>
      </c>
      <c r="CU98" s="305" t="str">
        <f ca="true">+IF(OFFSET('Sanitation Data'!$F$28,0,10*ROW('Sanitation Data'!F92))="","",OFFSET('Sanitation Data'!$F$28,0,10*ROW('Sanitation Data'!F92)))</f>
        <v/>
      </c>
      <c r="CV98" s="305" t="str">
        <f ca="true">+IF(OFFSET('Sanitation Data'!$F$29,0,10*ROW('Sanitation Data'!F92))="","",OFFSET('Sanitation Data'!$F$29,0,10*ROW('Sanitation Data'!F92)))</f>
        <v/>
      </c>
      <c r="CW98" s="305" t="str">
        <f ca="true">+IF(OFFSET('Sanitation Data'!$F$30,0,10*ROW('Sanitation Data'!F92))="","",OFFSET('Sanitation Data'!$F$30,0,10*ROW('Sanitation Data'!F92)))</f>
        <v/>
      </c>
      <c r="CX98" s="305" t="str">
        <f ca="true">+IF(OFFSET('Sanitation Data'!$F$31,0,10*ROW('Sanitation Data'!F92))="","",OFFSET('Sanitation Data'!$F$31,0,10*ROW('Sanitation Data'!F92)))</f>
        <v/>
      </c>
      <c r="CY98" s="305" t="str">
        <f ca="true">+IF(OFFSET('Sanitation Data'!$F$32,0,10*ROW('Sanitation Data'!F92))="","",OFFSET('Sanitation Data'!$F$32,0,10*ROW('Sanitation Data'!F92)))</f>
        <v/>
      </c>
      <c r="CZ98" s="305" t="str">
        <f ca="true">+IF(OFFSET('Sanitation Data'!$G$28,0,10*ROW('Sanitation Data'!G92))="","",OFFSET('Sanitation Data'!$G$28,0,10*ROW('Sanitation Data'!G92)))</f>
        <v/>
      </c>
      <c r="DA98" s="305" t="str">
        <f ca="true">+IF(OFFSET('Sanitation Data'!$G$29,0,10*ROW('Sanitation Data'!G92))="","",OFFSET('Sanitation Data'!$G$29,0,10*ROW('Sanitation Data'!G92)))</f>
        <v/>
      </c>
      <c r="DB98" s="305" t="str">
        <f ca="true">+IF(OFFSET('Sanitation Data'!$G$30,0,10*ROW('Sanitation Data'!G92))="","",OFFSET('Sanitation Data'!$G$30,0,10*ROW('Sanitation Data'!G92)))</f>
        <v/>
      </c>
      <c r="DC98" s="305" t="str">
        <f ca="true">+IF(OFFSET('Sanitation Data'!$G$31,0,10*ROW('Sanitation Data'!G92))="","",OFFSET('Sanitation Data'!$G$31,0,10*ROW('Sanitation Data'!G92)))</f>
        <v/>
      </c>
      <c r="DD98" s="305" t="str">
        <f ca="true">+IF(OFFSET('Sanitation Data'!$G$32,0,10*ROW('Sanitation Data'!G92))="","",OFFSET('Sanitation Data'!$G$32,0,10*ROW('Sanitation Data'!G92)))</f>
        <v/>
      </c>
      <c r="DE98" s="305" t="str">
        <f ca="true">+IF(OFFSET('Sanitation Data'!$H$28,0,10*ROW('Sanitation Data'!H92))="","",OFFSET('Sanitation Data'!$H$28,0,10*ROW('Sanitation Data'!H92)))</f>
        <v/>
      </c>
      <c r="DF98" s="305" t="str">
        <f ca="true">+IF(OFFSET('Sanitation Data'!$H$29,0,10*ROW('Sanitation Data'!H92))="","",OFFSET('Sanitation Data'!$H$29,0,10*ROW('Sanitation Data'!H92)))</f>
        <v/>
      </c>
      <c r="DG98" s="305" t="str">
        <f ca="true">+IF(OFFSET('Sanitation Data'!$H$30,0,10*ROW('Sanitation Data'!H92))="","",OFFSET('Sanitation Data'!$H$30,0,10*ROW('Sanitation Data'!H92)))</f>
        <v/>
      </c>
      <c r="DH98" s="305" t="str">
        <f ca="true">+IF(OFFSET('Sanitation Data'!$H$31,0,10*ROW('Sanitation Data'!H92))="","",OFFSET('Sanitation Data'!$H$31,0,10*ROW('Sanitation Data'!H92)))</f>
        <v/>
      </c>
      <c r="DI98" s="305" t="str">
        <f ca="true">+IF(OFFSET('Sanitation Data'!$H$32,0,10*ROW('Sanitation Data'!H92))="","",OFFSET('Sanitation Data'!$H$32,0,10*ROW('Sanitation Data'!H92)))</f>
        <v/>
      </c>
      <c r="DJ98" s="305" t="str">
        <f ca="true">+IF(OFFSET('Sanitation Data'!$I$28,0,10*ROW('Sanitation Data'!I92))="","",OFFSET('Sanitation Data'!$I$28,0,10*ROW('Sanitation Data'!I92)))</f>
        <v/>
      </c>
      <c r="DK98" s="305" t="str">
        <f ca="true">+IF(OFFSET('Sanitation Data'!$I$29,0,10*ROW('Sanitation Data'!I92))="","",OFFSET('Sanitation Data'!$I$29,0,10*ROW('Sanitation Data'!I92)))</f>
        <v/>
      </c>
      <c r="DL98" s="305" t="str">
        <f ca="true">+IF(OFFSET('Sanitation Data'!$I$30,0,10*ROW('Sanitation Data'!I92))="","",OFFSET('Sanitation Data'!$I$30,0,10*ROW('Sanitation Data'!I92)))</f>
        <v/>
      </c>
      <c r="DM98" s="305" t="str">
        <f ca="true">+IF(OFFSET('Sanitation Data'!$I$31,0,10*ROW('Sanitation Data'!I92))="","",OFFSET('Sanitation Data'!$I$31,0,10*ROW('Sanitation Data'!I92)))</f>
        <v/>
      </c>
      <c r="DN98" s="305" t="str">
        <f ca="true">+IF(OFFSET('Sanitation Data'!$I$32,0,10*ROW('Sanitation Data'!I92))="","",OFFSET('Sanitation Data'!$I$32,0,10*ROW('Sanitation Data'!I92)))</f>
        <v/>
      </c>
      <c r="DO98" s="305" t="str">
        <f ca="true">+IF(OFFSET('Hygiene Data'!$D$11,0,10*ROW('Hygiene Data'!D92))="","",OFFSET('Hygiene Data'!$D$11,0,10*ROW('Hygiene Data'!D92)))</f>
        <v/>
      </c>
      <c r="DP98" s="305" t="str">
        <f ca="true">+IF(OFFSET('Hygiene Data'!$D$12,0,10*ROW('Hygiene Data'!D92))="","",OFFSET('Hygiene Data'!$D$12,0,10*ROW('Hygiene Data'!D92)))</f>
        <v/>
      </c>
      <c r="DQ98" s="305" t="str">
        <f ca="true">+IF(OFFSET('Hygiene Data'!$D$13,0,10*ROW('Hygiene Data'!D92))="","",OFFSET('Hygiene Data'!$D$13,0,10*ROW('Hygiene Data'!D92)))</f>
        <v/>
      </c>
      <c r="DR98" s="305" t="str">
        <f ca="true">+IF(OFFSET('Hygiene Data'!$E$11,0,10*ROW('Hygiene Data'!E92))="","",OFFSET('Hygiene Data'!$E$11,0,10*ROW('Hygiene Data'!E92)))</f>
        <v/>
      </c>
      <c r="DS98" s="305" t="str">
        <f ca="true">+IF(OFFSET('Hygiene Data'!$E$12,0,10*ROW('Hygiene Data'!E92))="","",OFFSET('Hygiene Data'!$E$12,0,10*ROW('Hygiene Data'!E92)))</f>
        <v/>
      </c>
      <c r="DT98" s="305" t="str">
        <f ca="true">+IF(OFFSET('Hygiene Data'!$E$13,0,10*ROW('Hygiene Data'!E92))="","",OFFSET('Hygiene Data'!$E$13,0,10*ROW('Hygiene Data'!E92)))</f>
        <v/>
      </c>
      <c r="DU98" s="305" t="str">
        <f ca="true">+IF(OFFSET('Hygiene Data'!$F$11,0,10*ROW('Hygiene Data'!F92))="","",OFFSET('Hygiene Data'!$F$11,0,10*ROW('Hygiene Data'!F92)))</f>
        <v/>
      </c>
      <c r="DV98" s="305" t="str">
        <f ca="true">+IF(OFFSET('Hygiene Data'!$F$12,0,10*ROW('Hygiene Data'!F92))="","",OFFSET('Hygiene Data'!$F$12,0,10*ROW('Hygiene Data'!F92)))</f>
        <v/>
      </c>
      <c r="DW98" s="305" t="str">
        <f ca="true">+IF(OFFSET('Hygiene Data'!$F$13,0,10*ROW('Hygiene Data'!F92))="","",OFFSET('Hygiene Data'!$F$13,0,10*ROW('Hygiene Data'!F92)))</f>
        <v/>
      </c>
      <c r="DX98" s="305" t="str">
        <f ca="true">+IF(OFFSET('Hygiene Data'!$G$11,0,10*ROW('Hygiene Data'!G92))="","",OFFSET('Hygiene Data'!$G$11,0,10*ROW('Hygiene Data'!G92)))</f>
        <v/>
      </c>
      <c r="DY98" s="305" t="str">
        <f ca="true">+IF(OFFSET('Hygiene Data'!$G$12,0,10*ROW('Hygiene Data'!G92))="","",OFFSET('Hygiene Data'!$G$12,0,10*ROW('Hygiene Data'!G92)))</f>
        <v/>
      </c>
      <c r="DZ98" s="305" t="str">
        <f ca="true">+IF(OFFSET('Hygiene Data'!$G$13,0,10*ROW('Hygiene Data'!G92))="","",OFFSET('Hygiene Data'!$G$13,0,10*ROW('Hygiene Data'!G92)))</f>
        <v/>
      </c>
      <c r="EA98" s="305" t="str">
        <f ca="true">+IF(OFFSET('Hygiene Data'!$H$11,0,10*ROW('Hygiene Data'!H92))="","",OFFSET('Hygiene Data'!$H$11,0,10*ROW('Hygiene Data'!H92)))</f>
        <v/>
      </c>
      <c r="EB98" s="305" t="str">
        <f ca="true">+IF(OFFSET('Hygiene Data'!$H$12,0,10*ROW('Hygiene Data'!H92))="","",OFFSET('Hygiene Data'!$H$12,0,10*ROW('Hygiene Data'!H92)))</f>
        <v/>
      </c>
      <c r="EC98" s="305" t="str">
        <f ca="true">+IF(OFFSET('Hygiene Data'!$H$13,0,10*ROW('Hygiene Data'!H92))="","",OFFSET('Hygiene Data'!$H$13,0,10*ROW('Hygiene Data'!H92)))</f>
        <v/>
      </c>
      <c r="ED98" s="305" t="str">
        <f ca="true">+IF(OFFSET('Hygiene Data'!$I$11,0,10*ROW('Hygiene Data'!I92))="","",OFFSET('Hygiene Data'!$I$11,0,10*ROW('Hygiene Data'!I92)))</f>
        <v/>
      </c>
      <c r="EE98" s="305" t="str">
        <f ca="true">+IF(OFFSET('Hygiene Data'!$I$12,0,10*ROW('Hygiene Data'!I92))="","",OFFSET('Hygiene Data'!$I$12,0,10*ROW('Hygiene Data'!I92)))</f>
        <v/>
      </c>
      <c r="EF98" s="305"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61" t="str">
        <f t="shared" ca="true" si="1"/>
        <v/>
      </c>
      <c r="D99" s="99"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9"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9"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9"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9"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9"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9"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9"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9"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9"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9"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9"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9"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9"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9"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9"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9"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9"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100"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100"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100"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100"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100"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100"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100"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100"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100"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100"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100"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100"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100"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100"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100"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100"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100"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100"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100"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100"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100"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100"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100"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100"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100"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100"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100"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100"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100"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100"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1"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1"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1"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1"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1"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1"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1"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1"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1"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1"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1"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1"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1"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1"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1"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1"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1"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1"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5"/>
      <c r="BS99" s="305" t="str">
        <f ca="true">+IF(OFFSET('Water Data'!$D$27,0,10*ROW('Water Data'!D93))="","",OFFSET('Water Data'!$D$27,0,10*ROW('Water Data'!D93)))</f>
        <v/>
      </c>
      <c r="BT99" s="305" t="str">
        <f ca="true">+IF(OFFSET('Water Data'!$D$28,0,10*ROW('Water Data'!D93))="","",OFFSET('Water Data'!$D$28,0,10*ROW('Water Data'!D93)))</f>
        <v/>
      </c>
      <c r="BU99" s="305" t="str">
        <f ca="true">+IF(OFFSET('Water Data'!$D$29,0,10*ROW('Water Data'!D93))="","",OFFSET('Water Data'!$D$29,0,10*ROW('Water Data'!D93)))</f>
        <v/>
      </c>
      <c r="BV99" s="305" t="str">
        <f ca="true">+IF(OFFSET('Water Data'!$E$27,0,10*ROW('Water Data'!E93))="","",OFFSET('Water Data'!$E$27,0,10*ROW('Water Data'!E93)))</f>
        <v/>
      </c>
      <c r="BW99" s="305" t="str">
        <f ca="true">+IF(OFFSET('Water Data'!$E$28,0,10*ROW('Water Data'!E93))="","",OFFSET('Water Data'!$E$28,0,10*ROW('Water Data'!E93)))</f>
        <v/>
      </c>
      <c r="BX99" s="305" t="str">
        <f ca="true">+IF(OFFSET('Water Data'!$E$29,0,10*ROW('Water Data'!E93))="","",OFFSET('Water Data'!$E$29,0,10*ROW('Water Data'!E93)))</f>
        <v/>
      </c>
      <c r="BY99" s="305" t="str">
        <f ca="true">+IF(OFFSET('Water Data'!$F$27,0,10*ROW('Water Data'!F93))="","",OFFSET('Water Data'!$F$27,0,10*ROW('Water Data'!F93)))</f>
        <v/>
      </c>
      <c r="BZ99" s="305" t="str">
        <f ca="true">+IF(OFFSET('Water Data'!$F$28,0,10*ROW('Water Data'!F93))="","",OFFSET('Water Data'!$F$28,0,10*ROW('Water Data'!F93)))</f>
        <v/>
      </c>
      <c r="CA99" s="305" t="str">
        <f ca="true">+IF(OFFSET('Water Data'!$F$29,0,10*ROW('Water Data'!F93))="","",OFFSET('Water Data'!$F$29,0,10*ROW('Water Data'!F93)))</f>
        <v/>
      </c>
      <c r="CB99" s="305" t="str">
        <f ca="true">+IF(OFFSET('Water Data'!$G$27,0,10*ROW('Water Data'!G93))="","",OFFSET('Water Data'!$G$27,0,10*ROW('Water Data'!G93)))</f>
        <v/>
      </c>
      <c r="CC99" s="305" t="str">
        <f ca="true">+IF(OFFSET('Water Data'!$G$28,0,10*ROW('Water Data'!G93))="","",OFFSET('Water Data'!$G$28,0,10*ROW('Water Data'!G93)))</f>
        <v/>
      </c>
      <c r="CD99" s="305" t="str">
        <f ca="true">+IF(OFFSET('Water Data'!$G$29,0,10*ROW('Water Data'!G93))="","",OFFSET('Water Data'!$G$29,0,10*ROW('Water Data'!G93)))</f>
        <v/>
      </c>
      <c r="CE99" s="305" t="str">
        <f ca="true">+IF(OFFSET('Water Data'!$H$27,0,10*ROW('Water Data'!H93))="","",OFFSET('Water Data'!$H$27,0,10*ROW('Water Data'!H93)))</f>
        <v/>
      </c>
      <c r="CF99" s="305" t="str">
        <f ca="true">+IF(OFFSET('Water Data'!$H$28,0,10*ROW('Water Data'!H93))="","",OFFSET('Water Data'!$H$28,0,10*ROW('Water Data'!H93)))</f>
        <v/>
      </c>
      <c r="CG99" s="305" t="str">
        <f ca="true">+IF(OFFSET('Water Data'!$H$29,0,10*ROW('Water Data'!H93))="","",OFFSET('Water Data'!$H$29,0,10*ROW('Water Data'!H93)))</f>
        <v/>
      </c>
      <c r="CH99" s="305" t="str">
        <f ca="true">+IF(OFFSET('Water Data'!$I$27,0,10*ROW('Water Data'!I93))="","",OFFSET('Water Data'!$I$27,0,10*ROW('Water Data'!I93)))</f>
        <v/>
      </c>
      <c r="CI99" s="305" t="str">
        <f ca="true">+IF(OFFSET('Water Data'!$I$28,0,10*ROW('Water Data'!I93))="","",OFFSET('Water Data'!$I$28,0,10*ROW('Water Data'!I93)))</f>
        <v/>
      </c>
      <c r="CJ99" s="305" t="str">
        <f ca="true">+IF(OFFSET('Water Data'!$I$29,0,10*ROW('Water Data'!I93))="","",OFFSET('Water Data'!$I$29,0,10*ROW('Water Data'!I93)))</f>
        <v/>
      </c>
      <c r="CK99" s="305" t="str">
        <f ca="true">+IF(OFFSET('Sanitation Data'!$D$28,0,10*ROW('Sanitation Data'!D93))="","",OFFSET('Sanitation Data'!$D$28,0,10*ROW('Sanitation Data'!D93)))</f>
        <v/>
      </c>
      <c r="CL99" s="305" t="str">
        <f ca="true">+IF(OFFSET('Sanitation Data'!$D$29,0,10*ROW('Sanitation Data'!D93))="","",OFFSET('Sanitation Data'!$D$29,0,10*ROW('Sanitation Data'!D93)))</f>
        <v/>
      </c>
      <c r="CM99" s="305" t="str">
        <f ca="true">+IF(OFFSET('Sanitation Data'!$D$30,0,10*ROW('Sanitation Data'!D93))="","",OFFSET('Sanitation Data'!$D$30,0,10*ROW('Sanitation Data'!D93)))</f>
        <v/>
      </c>
      <c r="CN99" s="305" t="str">
        <f ca="true">+IF(OFFSET('Sanitation Data'!$D$31,0,10*ROW('Sanitation Data'!D93))="","",OFFSET('Sanitation Data'!$D$31,0,10*ROW('Sanitation Data'!D93)))</f>
        <v/>
      </c>
      <c r="CO99" s="305" t="str">
        <f ca="true">+IF(OFFSET('Sanitation Data'!$D$32,0,10*ROW('Sanitation Data'!D93))="","",OFFSET('Sanitation Data'!$D$32,0,10*ROW('Sanitation Data'!D93)))</f>
        <v/>
      </c>
      <c r="CP99" s="305" t="str">
        <f ca="true">+IF(OFFSET('Sanitation Data'!$E$28,0,10*ROW('Sanitation Data'!E93))="","",OFFSET('Sanitation Data'!$E$28,0,10*ROW('Sanitation Data'!E93)))</f>
        <v/>
      </c>
      <c r="CQ99" s="305" t="str">
        <f ca="true">+IF(OFFSET('Sanitation Data'!$E$29,0,10*ROW('Sanitation Data'!E93))="","",OFFSET('Sanitation Data'!$E$29,0,10*ROW('Sanitation Data'!E93)))</f>
        <v/>
      </c>
      <c r="CR99" s="305" t="str">
        <f ca="true">+IF(OFFSET('Sanitation Data'!$E$30,0,10*ROW('Sanitation Data'!E93))="","",OFFSET('Sanitation Data'!$E$30,0,10*ROW('Sanitation Data'!E93)))</f>
        <v/>
      </c>
      <c r="CS99" s="305" t="str">
        <f ca="true">+IF(OFFSET('Sanitation Data'!$E$31,0,10*ROW('Sanitation Data'!E93))="","",OFFSET('Sanitation Data'!$E$31,0,10*ROW('Sanitation Data'!E93)))</f>
        <v/>
      </c>
      <c r="CT99" s="305" t="str">
        <f ca="true">+IF(OFFSET('Sanitation Data'!$E$32,0,10*ROW('Sanitation Data'!E93))="","",OFFSET('Sanitation Data'!$E$32,0,10*ROW('Sanitation Data'!E93)))</f>
        <v/>
      </c>
      <c r="CU99" s="305" t="str">
        <f ca="true">+IF(OFFSET('Sanitation Data'!$F$28,0,10*ROW('Sanitation Data'!F93))="","",OFFSET('Sanitation Data'!$F$28,0,10*ROW('Sanitation Data'!F93)))</f>
        <v/>
      </c>
      <c r="CV99" s="305" t="str">
        <f ca="true">+IF(OFFSET('Sanitation Data'!$F$29,0,10*ROW('Sanitation Data'!F93))="","",OFFSET('Sanitation Data'!$F$29,0,10*ROW('Sanitation Data'!F93)))</f>
        <v/>
      </c>
      <c r="CW99" s="305" t="str">
        <f ca="true">+IF(OFFSET('Sanitation Data'!$F$30,0,10*ROW('Sanitation Data'!F93))="","",OFFSET('Sanitation Data'!$F$30,0,10*ROW('Sanitation Data'!F93)))</f>
        <v/>
      </c>
      <c r="CX99" s="305" t="str">
        <f ca="true">+IF(OFFSET('Sanitation Data'!$F$31,0,10*ROW('Sanitation Data'!F93))="","",OFFSET('Sanitation Data'!$F$31,0,10*ROW('Sanitation Data'!F93)))</f>
        <v/>
      </c>
      <c r="CY99" s="305" t="str">
        <f ca="true">+IF(OFFSET('Sanitation Data'!$F$32,0,10*ROW('Sanitation Data'!F93))="","",OFFSET('Sanitation Data'!$F$32,0,10*ROW('Sanitation Data'!F93)))</f>
        <v/>
      </c>
      <c r="CZ99" s="305" t="str">
        <f ca="true">+IF(OFFSET('Sanitation Data'!$G$28,0,10*ROW('Sanitation Data'!G93))="","",OFFSET('Sanitation Data'!$G$28,0,10*ROW('Sanitation Data'!G93)))</f>
        <v/>
      </c>
      <c r="DA99" s="305" t="str">
        <f ca="true">+IF(OFFSET('Sanitation Data'!$G$29,0,10*ROW('Sanitation Data'!G93))="","",OFFSET('Sanitation Data'!$G$29,0,10*ROW('Sanitation Data'!G93)))</f>
        <v/>
      </c>
      <c r="DB99" s="305" t="str">
        <f ca="true">+IF(OFFSET('Sanitation Data'!$G$30,0,10*ROW('Sanitation Data'!G93))="","",OFFSET('Sanitation Data'!$G$30,0,10*ROW('Sanitation Data'!G93)))</f>
        <v/>
      </c>
      <c r="DC99" s="305" t="str">
        <f ca="true">+IF(OFFSET('Sanitation Data'!$G$31,0,10*ROW('Sanitation Data'!G93))="","",OFFSET('Sanitation Data'!$G$31,0,10*ROW('Sanitation Data'!G93)))</f>
        <v/>
      </c>
      <c r="DD99" s="305" t="str">
        <f ca="true">+IF(OFFSET('Sanitation Data'!$G$32,0,10*ROW('Sanitation Data'!G93))="","",OFFSET('Sanitation Data'!$G$32,0,10*ROW('Sanitation Data'!G93)))</f>
        <v/>
      </c>
      <c r="DE99" s="305" t="str">
        <f ca="true">+IF(OFFSET('Sanitation Data'!$H$28,0,10*ROW('Sanitation Data'!H93))="","",OFFSET('Sanitation Data'!$H$28,0,10*ROW('Sanitation Data'!H93)))</f>
        <v/>
      </c>
      <c r="DF99" s="305" t="str">
        <f ca="true">+IF(OFFSET('Sanitation Data'!$H$29,0,10*ROW('Sanitation Data'!H93))="","",OFFSET('Sanitation Data'!$H$29,0,10*ROW('Sanitation Data'!H93)))</f>
        <v/>
      </c>
      <c r="DG99" s="305" t="str">
        <f ca="true">+IF(OFFSET('Sanitation Data'!$H$30,0,10*ROW('Sanitation Data'!H93))="","",OFFSET('Sanitation Data'!$H$30,0,10*ROW('Sanitation Data'!H93)))</f>
        <v/>
      </c>
      <c r="DH99" s="305" t="str">
        <f ca="true">+IF(OFFSET('Sanitation Data'!$H$31,0,10*ROW('Sanitation Data'!H93))="","",OFFSET('Sanitation Data'!$H$31,0,10*ROW('Sanitation Data'!H93)))</f>
        <v/>
      </c>
      <c r="DI99" s="305" t="str">
        <f ca="true">+IF(OFFSET('Sanitation Data'!$H$32,0,10*ROW('Sanitation Data'!H93))="","",OFFSET('Sanitation Data'!$H$32,0,10*ROW('Sanitation Data'!H93)))</f>
        <v/>
      </c>
      <c r="DJ99" s="305" t="str">
        <f ca="true">+IF(OFFSET('Sanitation Data'!$I$28,0,10*ROW('Sanitation Data'!I93))="","",OFFSET('Sanitation Data'!$I$28,0,10*ROW('Sanitation Data'!I93)))</f>
        <v/>
      </c>
      <c r="DK99" s="305" t="str">
        <f ca="true">+IF(OFFSET('Sanitation Data'!$I$29,0,10*ROW('Sanitation Data'!I93))="","",OFFSET('Sanitation Data'!$I$29,0,10*ROW('Sanitation Data'!I93)))</f>
        <v/>
      </c>
      <c r="DL99" s="305" t="str">
        <f ca="true">+IF(OFFSET('Sanitation Data'!$I$30,0,10*ROW('Sanitation Data'!I93))="","",OFFSET('Sanitation Data'!$I$30,0,10*ROW('Sanitation Data'!I93)))</f>
        <v/>
      </c>
      <c r="DM99" s="305" t="str">
        <f ca="true">+IF(OFFSET('Sanitation Data'!$I$31,0,10*ROW('Sanitation Data'!I93))="","",OFFSET('Sanitation Data'!$I$31,0,10*ROW('Sanitation Data'!I93)))</f>
        <v/>
      </c>
      <c r="DN99" s="305" t="str">
        <f ca="true">+IF(OFFSET('Sanitation Data'!$I$32,0,10*ROW('Sanitation Data'!I93))="","",OFFSET('Sanitation Data'!$I$32,0,10*ROW('Sanitation Data'!I93)))</f>
        <v/>
      </c>
      <c r="DO99" s="305" t="str">
        <f ca="true">+IF(OFFSET('Hygiene Data'!$D$11,0,10*ROW('Hygiene Data'!D93))="","",OFFSET('Hygiene Data'!$D$11,0,10*ROW('Hygiene Data'!D93)))</f>
        <v/>
      </c>
      <c r="DP99" s="305" t="str">
        <f ca="true">+IF(OFFSET('Hygiene Data'!$D$12,0,10*ROW('Hygiene Data'!D93))="","",OFFSET('Hygiene Data'!$D$12,0,10*ROW('Hygiene Data'!D93)))</f>
        <v/>
      </c>
      <c r="DQ99" s="305" t="str">
        <f ca="true">+IF(OFFSET('Hygiene Data'!$D$13,0,10*ROW('Hygiene Data'!D93))="","",OFFSET('Hygiene Data'!$D$13,0,10*ROW('Hygiene Data'!D93)))</f>
        <v/>
      </c>
      <c r="DR99" s="305" t="str">
        <f ca="true">+IF(OFFSET('Hygiene Data'!$E$11,0,10*ROW('Hygiene Data'!E93))="","",OFFSET('Hygiene Data'!$E$11,0,10*ROW('Hygiene Data'!E93)))</f>
        <v/>
      </c>
      <c r="DS99" s="305" t="str">
        <f ca="true">+IF(OFFSET('Hygiene Data'!$E$12,0,10*ROW('Hygiene Data'!E93))="","",OFFSET('Hygiene Data'!$E$12,0,10*ROW('Hygiene Data'!E93)))</f>
        <v/>
      </c>
      <c r="DT99" s="305" t="str">
        <f ca="true">+IF(OFFSET('Hygiene Data'!$E$13,0,10*ROW('Hygiene Data'!E93))="","",OFFSET('Hygiene Data'!$E$13,0,10*ROW('Hygiene Data'!E93)))</f>
        <v/>
      </c>
      <c r="DU99" s="305" t="str">
        <f ca="true">+IF(OFFSET('Hygiene Data'!$F$11,0,10*ROW('Hygiene Data'!F93))="","",OFFSET('Hygiene Data'!$F$11,0,10*ROW('Hygiene Data'!F93)))</f>
        <v/>
      </c>
      <c r="DV99" s="305" t="str">
        <f ca="true">+IF(OFFSET('Hygiene Data'!$F$12,0,10*ROW('Hygiene Data'!F93))="","",OFFSET('Hygiene Data'!$F$12,0,10*ROW('Hygiene Data'!F93)))</f>
        <v/>
      </c>
      <c r="DW99" s="305" t="str">
        <f ca="true">+IF(OFFSET('Hygiene Data'!$F$13,0,10*ROW('Hygiene Data'!F93))="","",OFFSET('Hygiene Data'!$F$13,0,10*ROW('Hygiene Data'!F93)))</f>
        <v/>
      </c>
      <c r="DX99" s="305" t="str">
        <f ca="true">+IF(OFFSET('Hygiene Data'!$G$11,0,10*ROW('Hygiene Data'!G93))="","",OFFSET('Hygiene Data'!$G$11,0,10*ROW('Hygiene Data'!G93)))</f>
        <v/>
      </c>
      <c r="DY99" s="305" t="str">
        <f ca="true">+IF(OFFSET('Hygiene Data'!$G$12,0,10*ROW('Hygiene Data'!G93))="","",OFFSET('Hygiene Data'!$G$12,0,10*ROW('Hygiene Data'!G93)))</f>
        <v/>
      </c>
      <c r="DZ99" s="305" t="str">
        <f ca="true">+IF(OFFSET('Hygiene Data'!$G$13,0,10*ROW('Hygiene Data'!G93))="","",OFFSET('Hygiene Data'!$G$13,0,10*ROW('Hygiene Data'!G93)))</f>
        <v/>
      </c>
      <c r="EA99" s="305" t="str">
        <f ca="true">+IF(OFFSET('Hygiene Data'!$H$11,0,10*ROW('Hygiene Data'!H93))="","",OFFSET('Hygiene Data'!$H$11,0,10*ROW('Hygiene Data'!H93)))</f>
        <v/>
      </c>
      <c r="EB99" s="305" t="str">
        <f ca="true">+IF(OFFSET('Hygiene Data'!$H$12,0,10*ROW('Hygiene Data'!H93))="","",OFFSET('Hygiene Data'!$H$12,0,10*ROW('Hygiene Data'!H93)))</f>
        <v/>
      </c>
      <c r="EC99" s="305" t="str">
        <f ca="true">+IF(OFFSET('Hygiene Data'!$H$13,0,10*ROW('Hygiene Data'!H93))="","",OFFSET('Hygiene Data'!$H$13,0,10*ROW('Hygiene Data'!H93)))</f>
        <v/>
      </c>
      <c r="ED99" s="305" t="str">
        <f ca="true">+IF(OFFSET('Hygiene Data'!$I$11,0,10*ROW('Hygiene Data'!I93))="","",OFFSET('Hygiene Data'!$I$11,0,10*ROW('Hygiene Data'!I93)))</f>
        <v/>
      </c>
      <c r="EE99" s="305" t="str">
        <f ca="true">+IF(OFFSET('Hygiene Data'!$I$12,0,10*ROW('Hygiene Data'!I93))="","",OFFSET('Hygiene Data'!$I$12,0,10*ROW('Hygiene Data'!I93)))</f>
        <v/>
      </c>
      <c r="EF99" s="305"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61" t="str">
        <f t="shared" ca="true" si="1"/>
        <v/>
      </c>
      <c r="D100" s="99"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9"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9"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9"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9"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9"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9"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9"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9"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9"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9"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9"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9"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9"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9"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9"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9"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9"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100"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100"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100"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100"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100"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100"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100"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100"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100"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100"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100"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100"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100"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100"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100"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100"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100"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100"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100"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100"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100"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100"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100"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100"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100"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100"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100"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100"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100"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100"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1"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1"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1"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1"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1"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1"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1"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1"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1"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1"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1"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1"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1"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1"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1"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1"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1"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1"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5"/>
      <c r="BS100" s="305" t="str">
        <f ca="true">+IF(OFFSET('Water Data'!$D$27,0,10*ROW('Water Data'!D94))="","",OFFSET('Water Data'!$D$27,0,10*ROW('Water Data'!D94)))</f>
        <v/>
      </c>
      <c r="BT100" s="305" t="str">
        <f ca="true">+IF(OFFSET('Water Data'!$D$28,0,10*ROW('Water Data'!D94))="","",OFFSET('Water Data'!$D$28,0,10*ROW('Water Data'!D94)))</f>
        <v/>
      </c>
      <c r="BU100" s="305" t="str">
        <f ca="true">+IF(OFFSET('Water Data'!$D$29,0,10*ROW('Water Data'!D94))="","",OFFSET('Water Data'!$D$29,0,10*ROW('Water Data'!D94)))</f>
        <v/>
      </c>
      <c r="BV100" s="305" t="str">
        <f ca="true">+IF(OFFSET('Water Data'!$E$27,0,10*ROW('Water Data'!E94))="","",OFFSET('Water Data'!$E$27,0,10*ROW('Water Data'!E94)))</f>
        <v/>
      </c>
      <c r="BW100" s="305" t="str">
        <f ca="true">+IF(OFFSET('Water Data'!$E$28,0,10*ROW('Water Data'!E94))="","",OFFSET('Water Data'!$E$28,0,10*ROW('Water Data'!E94)))</f>
        <v/>
      </c>
      <c r="BX100" s="305" t="str">
        <f ca="true">+IF(OFFSET('Water Data'!$E$29,0,10*ROW('Water Data'!E94))="","",OFFSET('Water Data'!$E$29,0,10*ROW('Water Data'!E94)))</f>
        <v/>
      </c>
      <c r="BY100" s="305" t="str">
        <f ca="true">+IF(OFFSET('Water Data'!$F$27,0,10*ROW('Water Data'!F94))="","",OFFSET('Water Data'!$F$27,0,10*ROW('Water Data'!F94)))</f>
        <v/>
      </c>
      <c r="BZ100" s="305" t="str">
        <f ca="true">+IF(OFFSET('Water Data'!$F$28,0,10*ROW('Water Data'!F94))="","",OFFSET('Water Data'!$F$28,0,10*ROW('Water Data'!F94)))</f>
        <v/>
      </c>
      <c r="CA100" s="305" t="str">
        <f ca="true">+IF(OFFSET('Water Data'!$F$29,0,10*ROW('Water Data'!F94))="","",OFFSET('Water Data'!$F$29,0,10*ROW('Water Data'!F94)))</f>
        <v/>
      </c>
      <c r="CB100" s="305" t="str">
        <f ca="true">+IF(OFFSET('Water Data'!$G$27,0,10*ROW('Water Data'!G94))="","",OFFSET('Water Data'!$G$27,0,10*ROW('Water Data'!G94)))</f>
        <v/>
      </c>
      <c r="CC100" s="305" t="str">
        <f ca="true">+IF(OFFSET('Water Data'!$G$28,0,10*ROW('Water Data'!G94))="","",OFFSET('Water Data'!$G$28,0,10*ROW('Water Data'!G94)))</f>
        <v/>
      </c>
      <c r="CD100" s="305" t="str">
        <f ca="true">+IF(OFFSET('Water Data'!$G$29,0,10*ROW('Water Data'!G94))="","",OFFSET('Water Data'!$G$29,0,10*ROW('Water Data'!G94)))</f>
        <v/>
      </c>
      <c r="CE100" s="305" t="str">
        <f ca="true">+IF(OFFSET('Water Data'!$H$27,0,10*ROW('Water Data'!H94))="","",OFFSET('Water Data'!$H$27,0,10*ROW('Water Data'!H94)))</f>
        <v/>
      </c>
      <c r="CF100" s="305" t="str">
        <f ca="true">+IF(OFFSET('Water Data'!$H$28,0,10*ROW('Water Data'!H94))="","",OFFSET('Water Data'!$H$28,0,10*ROW('Water Data'!H94)))</f>
        <v/>
      </c>
      <c r="CG100" s="305" t="str">
        <f ca="true">+IF(OFFSET('Water Data'!$H$29,0,10*ROW('Water Data'!H94))="","",OFFSET('Water Data'!$H$29,0,10*ROW('Water Data'!H94)))</f>
        <v/>
      </c>
      <c r="CH100" s="305" t="str">
        <f ca="true">+IF(OFFSET('Water Data'!$I$27,0,10*ROW('Water Data'!I94))="","",OFFSET('Water Data'!$I$27,0,10*ROW('Water Data'!I94)))</f>
        <v/>
      </c>
      <c r="CI100" s="305" t="str">
        <f ca="true">+IF(OFFSET('Water Data'!$I$28,0,10*ROW('Water Data'!I94))="","",OFFSET('Water Data'!$I$28,0,10*ROW('Water Data'!I94)))</f>
        <v/>
      </c>
      <c r="CJ100" s="305" t="str">
        <f ca="true">+IF(OFFSET('Water Data'!$I$29,0,10*ROW('Water Data'!I94))="","",OFFSET('Water Data'!$I$29,0,10*ROW('Water Data'!I94)))</f>
        <v/>
      </c>
      <c r="CK100" s="305" t="str">
        <f ca="true">+IF(OFFSET('Sanitation Data'!$D$28,0,10*ROW('Sanitation Data'!D94))="","",OFFSET('Sanitation Data'!$D$28,0,10*ROW('Sanitation Data'!D94)))</f>
        <v/>
      </c>
      <c r="CL100" s="305" t="str">
        <f ca="true">+IF(OFFSET('Sanitation Data'!$D$29,0,10*ROW('Sanitation Data'!D94))="","",OFFSET('Sanitation Data'!$D$29,0,10*ROW('Sanitation Data'!D94)))</f>
        <v/>
      </c>
      <c r="CM100" s="305" t="str">
        <f ca="true">+IF(OFFSET('Sanitation Data'!$D$30,0,10*ROW('Sanitation Data'!D94))="","",OFFSET('Sanitation Data'!$D$30,0,10*ROW('Sanitation Data'!D94)))</f>
        <v/>
      </c>
      <c r="CN100" s="305" t="str">
        <f ca="true">+IF(OFFSET('Sanitation Data'!$D$31,0,10*ROW('Sanitation Data'!D94))="","",OFFSET('Sanitation Data'!$D$31,0,10*ROW('Sanitation Data'!D94)))</f>
        <v/>
      </c>
      <c r="CO100" s="305" t="str">
        <f ca="true">+IF(OFFSET('Sanitation Data'!$D$32,0,10*ROW('Sanitation Data'!D94))="","",OFFSET('Sanitation Data'!$D$32,0,10*ROW('Sanitation Data'!D94)))</f>
        <v/>
      </c>
      <c r="CP100" s="305" t="str">
        <f ca="true">+IF(OFFSET('Sanitation Data'!$E$28,0,10*ROW('Sanitation Data'!E94))="","",OFFSET('Sanitation Data'!$E$28,0,10*ROW('Sanitation Data'!E94)))</f>
        <v/>
      </c>
      <c r="CQ100" s="305" t="str">
        <f ca="true">+IF(OFFSET('Sanitation Data'!$E$29,0,10*ROW('Sanitation Data'!E94))="","",OFFSET('Sanitation Data'!$E$29,0,10*ROW('Sanitation Data'!E94)))</f>
        <v/>
      </c>
      <c r="CR100" s="305" t="str">
        <f ca="true">+IF(OFFSET('Sanitation Data'!$E$30,0,10*ROW('Sanitation Data'!E94))="","",OFFSET('Sanitation Data'!$E$30,0,10*ROW('Sanitation Data'!E94)))</f>
        <v/>
      </c>
      <c r="CS100" s="305" t="str">
        <f ca="true">+IF(OFFSET('Sanitation Data'!$E$31,0,10*ROW('Sanitation Data'!E94))="","",OFFSET('Sanitation Data'!$E$31,0,10*ROW('Sanitation Data'!E94)))</f>
        <v/>
      </c>
      <c r="CT100" s="305" t="str">
        <f ca="true">+IF(OFFSET('Sanitation Data'!$E$32,0,10*ROW('Sanitation Data'!E94))="","",OFFSET('Sanitation Data'!$E$32,0,10*ROW('Sanitation Data'!E94)))</f>
        <v/>
      </c>
      <c r="CU100" s="305" t="str">
        <f ca="true">+IF(OFFSET('Sanitation Data'!$F$28,0,10*ROW('Sanitation Data'!F94))="","",OFFSET('Sanitation Data'!$F$28,0,10*ROW('Sanitation Data'!F94)))</f>
        <v/>
      </c>
      <c r="CV100" s="305" t="str">
        <f ca="true">+IF(OFFSET('Sanitation Data'!$F$29,0,10*ROW('Sanitation Data'!F94))="","",OFFSET('Sanitation Data'!$F$29,0,10*ROW('Sanitation Data'!F94)))</f>
        <v/>
      </c>
      <c r="CW100" s="305" t="str">
        <f ca="true">+IF(OFFSET('Sanitation Data'!$F$30,0,10*ROW('Sanitation Data'!F94))="","",OFFSET('Sanitation Data'!$F$30,0,10*ROW('Sanitation Data'!F94)))</f>
        <v/>
      </c>
      <c r="CX100" s="305" t="str">
        <f ca="true">+IF(OFFSET('Sanitation Data'!$F$31,0,10*ROW('Sanitation Data'!F94))="","",OFFSET('Sanitation Data'!$F$31,0,10*ROW('Sanitation Data'!F94)))</f>
        <v/>
      </c>
      <c r="CY100" s="305" t="str">
        <f ca="true">+IF(OFFSET('Sanitation Data'!$F$32,0,10*ROW('Sanitation Data'!F94))="","",OFFSET('Sanitation Data'!$F$32,0,10*ROW('Sanitation Data'!F94)))</f>
        <v/>
      </c>
      <c r="CZ100" s="305" t="str">
        <f ca="true">+IF(OFFSET('Sanitation Data'!$G$28,0,10*ROW('Sanitation Data'!G94))="","",OFFSET('Sanitation Data'!$G$28,0,10*ROW('Sanitation Data'!G94)))</f>
        <v/>
      </c>
      <c r="DA100" s="305" t="str">
        <f ca="true">+IF(OFFSET('Sanitation Data'!$G$29,0,10*ROW('Sanitation Data'!G94))="","",OFFSET('Sanitation Data'!$G$29,0,10*ROW('Sanitation Data'!G94)))</f>
        <v/>
      </c>
      <c r="DB100" s="305" t="str">
        <f ca="true">+IF(OFFSET('Sanitation Data'!$G$30,0,10*ROW('Sanitation Data'!G94))="","",OFFSET('Sanitation Data'!$G$30,0,10*ROW('Sanitation Data'!G94)))</f>
        <v/>
      </c>
      <c r="DC100" s="305" t="str">
        <f ca="true">+IF(OFFSET('Sanitation Data'!$G$31,0,10*ROW('Sanitation Data'!G94))="","",OFFSET('Sanitation Data'!$G$31,0,10*ROW('Sanitation Data'!G94)))</f>
        <v/>
      </c>
      <c r="DD100" s="305" t="str">
        <f ca="true">+IF(OFFSET('Sanitation Data'!$G$32,0,10*ROW('Sanitation Data'!G94))="","",OFFSET('Sanitation Data'!$G$32,0,10*ROW('Sanitation Data'!G94)))</f>
        <v/>
      </c>
      <c r="DE100" s="305" t="str">
        <f ca="true">+IF(OFFSET('Sanitation Data'!$H$28,0,10*ROW('Sanitation Data'!H94))="","",OFFSET('Sanitation Data'!$H$28,0,10*ROW('Sanitation Data'!H94)))</f>
        <v/>
      </c>
      <c r="DF100" s="305" t="str">
        <f ca="true">+IF(OFFSET('Sanitation Data'!$H$29,0,10*ROW('Sanitation Data'!H94))="","",OFFSET('Sanitation Data'!$H$29,0,10*ROW('Sanitation Data'!H94)))</f>
        <v/>
      </c>
      <c r="DG100" s="305" t="str">
        <f ca="true">+IF(OFFSET('Sanitation Data'!$H$30,0,10*ROW('Sanitation Data'!H94))="","",OFFSET('Sanitation Data'!$H$30,0,10*ROW('Sanitation Data'!H94)))</f>
        <v/>
      </c>
      <c r="DH100" s="305" t="str">
        <f ca="true">+IF(OFFSET('Sanitation Data'!$H$31,0,10*ROW('Sanitation Data'!H94))="","",OFFSET('Sanitation Data'!$H$31,0,10*ROW('Sanitation Data'!H94)))</f>
        <v/>
      </c>
      <c r="DI100" s="305" t="str">
        <f ca="true">+IF(OFFSET('Sanitation Data'!$H$32,0,10*ROW('Sanitation Data'!H94))="","",OFFSET('Sanitation Data'!$H$32,0,10*ROW('Sanitation Data'!H94)))</f>
        <v/>
      </c>
      <c r="DJ100" s="305" t="str">
        <f ca="true">+IF(OFFSET('Sanitation Data'!$I$28,0,10*ROW('Sanitation Data'!I94))="","",OFFSET('Sanitation Data'!$I$28,0,10*ROW('Sanitation Data'!I94)))</f>
        <v/>
      </c>
      <c r="DK100" s="305" t="str">
        <f ca="true">+IF(OFFSET('Sanitation Data'!$I$29,0,10*ROW('Sanitation Data'!I94))="","",OFFSET('Sanitation Data'!$I$29,0,10*ROW('Sanitation Data'!I94)))</f>
        <v/>
      </c>
      <c r="DL100" s="305" t="str">
        <f ca="true">+IF(OFFSET('Sanitation Data'!$I$30,0,10*ROW('Sanitation Data'!I94))="","",OFFSET('Sanitation Data'!$I$30,0,10*ROW('Sanitation Data'!I94)))</f>
        <v/>
      </c>
      <c r="DM100" s="305" t="str">
        <f ca="true">+IF(OFFSET('Sanitation Data'!$I$31,0,10*ROW('Sanitation Data'!I94))="","",OFFSET('Sanitation Data'!$I$31,0,10*ROW('Sanitation Data'!I94)))</f>
        <v/>
      </c>
      <c r="DN100" s="305" t="str">
        <f ca="true">+IF(OFFSET('Sanitation Data'!$I$32,0,10*ROW('Sanitation Data'!I94))="","",OFFSET('Sanitation Data'!$I$32,0,10*ROW('Sanitation Data'!I94)))</f>
        <v/>
      </c>
      <c r="DO100" s="305" t="str">
        <f ca="true">+IF(OFFSET('Hygiene Data'!$D$11,0,10*ROW('Hygiene Data'!D94))="","",OFFSET('Hygiene Data'!$D$11,0,10*ROW('Hygiene Data'!D94)))</f>
        <v/>
      </c>
      <c r="DP100" s="305" t="str">
        <f ca="true">+IF(OFFSET('Hygiene Data'!$D$12,0,10*ROW('Hygiene Data'!D94))="","",OFFSET('Hygiene Data'!$D$12,0,10*ROW('Hygiene Data'!D94)))</f>
        <v/>
      </c>
      <c r="DQ100" s="305" t="str">
        <f ca="true">+IF(OFFSET('Hygiene Data'!$D$13,0,10*ROW('Hygiene Data'!D94))="","",OFFSET('Hygiene Data'!$D$13,0,10*ROW('Hygiene Data'!D94)))</f>
        <v/>
      </c>
      <c r="DR100" s="305" t="str">
        <f ca="true">+IF(OFFSET('Hygiene Data'!$E$11,0,10*ROW('Hygiene Data'!E94))="","",OFFSET('Hygiene Data'!$E$11,0,10*ROW('Hygiene Data'!E94)))</f>
        <v/>
      </c>
      <c r="DS100" s="305" t="str">
        <f ca="true">+IF(OFFSET('Hygiene Data'!$E$12,0,10*ROW('Hygiene Data'!E94))="","",OFFSET('Hygiene Data'!$E$12,0,10*ROW('Hygiene Data'!E94)))</f>
        <v/>
      </c>
      <c r="DT100" s="305" t="str">
        <f ca="true">+IF(OFFSET('Hygiene Data'!$E$13,0,10*ROW('Hygiene Data'!E94))="","",OFFSET('Hygiene Data'!$E$13,0,10*ROW('Hygiene Data'!E94)))</f>
        <v/>
      </c>
      <c r="DU100" s="305" t="str">
        <f ca="true">+IF(OFFSET('Hygiene Data'!$F$11,0,10*ROW('Hygiene Data'!F94))="","",OFFSET('Hygiene Data'!$F$11,0,10*ROW('Hygiene Data'!F94)))</f>
        <v/>
      </c>
      <c r="DV100" s="305" t="str">
        <f ca="true">+IF(OFFSET('Hygiene Data'!$F$12,0,10*ROW('Hygiene Data'!F94))="","",OFFSET('Hygiene Data'!$F$12,0,10*ROW('Hygiene Data'!F94)))</f>
        <v/>
      </c>
      <c r="DW100" s="305" t="str">
        <f ca="true">+IF(OFFSET('Hygiene Data'!$F$13,0,10*ROW('Hygiene Data'!F94))="","",OFFSET('Hygiene Data'!$F$13,0,10*ROW('Hygiene Data'!F94)))</f>
        <v/>
      </c>
      <c r="DX100" s="305" t="str">
        <f ca="true">+IF(OFFSET('Hygiene Data'!$G$11,0,10*ROW('Hygiene Data'!G94))="","",OFFSET('Hygiene Data'!$G$11,0,10*ROW('Hygiene Data'!G94)))</f>
        <v/>
      </c>
      <c r="DY100" s="305" t="str">
        <f ca="true">+IF(OFFSET('Hygiene Data'!$G$12,0,10*ROW('Hygiene Data'!G94))="","",OFFSET('Hygiene Data'!$G$12,0,10*ROW('Hygiene Data'!G94)))</f>
        <v/>
      </c>
      <c r="DZ100" s="305" t="str">
        <f ca="true">+IF(OFFSET('Hygiene Data'!$G$13,0,10*ROW('Hygiene Data'!G94))="","",OFFSET('Hygiene Data'!$G$13,0,10*ROW('Hygiene Data'!G94)))</f>
        <v/>
      </c>
      <c r="EA100" s="305" t="str">
        <f ca="true">+IF(OFFSET('Hygiene Data'!$H$11,0,10*ROW('Hygiene Data'!H94))="","",OFFSET('Hygiene Data'!$H$11,0,10*ROW('Hygiene Data'!H94)))</f>
        <v/>
      </c>
      <c r="EB100" s="305" t="str">
        <f ca="true">+IF(OFFSET('Hygiene Data'!$H$12,0,10*ROW('Hygiene Data'!H94))="","",OFFSET('Hygiene Data'!$H$12,0,10*ROW('Hygiene Data'!H94)))</f>
        <v/>
      </c>
      <c r="EC100" s="305" t="str">
        <f ca="true">+IF(OFFSET('Hygiene Data'!$H$13,0,10*ROW('Hygiene Data'!H94))="","",OFFSET('Hygiene Data'!$H$13,0,10*ROW('Hygiene Data'!H94)))</f>
        <v/>
      </c>
      <c r="ED100" s="305" t="str">
        <f ca="true">+IF(OFFSET('Hygiene Data'!$I$11,0,10*ROW('Hygiene Data'!I94))="","",OFFSET('Hygiene Data'!$I$11,0,10*ROW('Hygiene Data'!I94)))</f>
        <v/>
      </c>
      <c r="EE100" s="305" t="str">
        <f ca="true">+IF(OFFSET('Hygiene Data'!$I$12,0,10*ROW('Hygiene Data'!I94))="","",OFFSET('Hygiene Data'!$I$12,0,10*ROW('Hygiene Data'!I94)))</f>
        <v/>
      </c>
      <c r="EF100" s="305"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61" t="str">
        <f t="shared" ca="true" si="1"/>
        <v/>
      </c>
      <c r="D101" s="99"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9"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9"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9"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9"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9"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9"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9"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9"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9"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9"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9"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9"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9"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9"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9"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9"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9"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100"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100"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100"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100"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100"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100"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100"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100"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100"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100"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100"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100"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100"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100"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100"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100"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100"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100"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100"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100"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100"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100"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100"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100"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100"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100"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100"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100"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100"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100"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1"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1"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1"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1"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1"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1"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1"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1"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1"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1"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1"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1"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1"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1"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1"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1"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1"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1"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5"/>
      <c r="BS101" s="305" t="str">
        <f ca="true">+IF(OFFSET('Water Data'!$D$27,0,10*ROW('Water Data'!D95))="","",OFFSET('Water Data'!$D$27,0,10*ROW('Water Data'!D95)))</f>
        <v/>
      </c>
      <c r="BT101" s="305" t="str">
        <f ca="true">+IF(OFFSET('Water Data'!$D$28,0,10*ROW('Water Data'!D95))="","",OFFSET('Water Data'!$D$28,0,10*ROW('Water Data'!D95)))</f>
        <v/>
      </c>
      <c r="BU101" s="305" t="str">
        <f ca="true">+IF(OFFSET('Water Data'!$D$29,0,10*ROW('Water Data'!D95))="","",OFFSET('Water Data'!$D$29,0,10*ROW('Water Data'!D95)))</f>
        <v/>
      </c>
      <c r="BV101" s="305" t="str">
        <f ca="true">+IF(OFFSET('Water Data'!$E$27,0,10*ROW('Water Data'!E95))="","",OFFSET('Water Data'!$E$27,0,10*ROW('Water Data'!E95)))</f>
        <v/>
      </c>
      <c r="BW101" s="305" t="str">
        <f ca="true">+IF(OFFSET('Water Data'!$E$28,0,10*ROW('Water Data'!E95))="","",OFFSET('Water Data'!$E$28,0,10*ROW('Water Data'!E95)))</f>
        <v/>
      </c>
      <c r="BX101" s="305" t="str">
        <f ca="true">+IF(OFFSET('Water Data'!$E$29,0,10*ROW('Water Data'!E95))="","",OFFSET('Water Data'!$E$29,0,10*ROW('Water Data'!E95)))</f>
        <v/>
      </c>
      <c r="BY101" s="305" t="str">
        <f ca="true">+IF(OFFSET('Water Data'!$F$27,0,10*ROW('Water Data'!F95))="","",OFFSET('Water Data'!$F$27,0,10*ROW('Water Data'!F95)))</f>
        <v/>
      </c>
      <c r="BZ101" s="305" t="str">
        <f ca="true">+IF(OFFSET('Water Data'!$F$28,0,10*ROW('Water Data'!F95))="","",OFFSET('Water Data'!$F$28,0,10*ROW('Water Data'!F95)))</f>
        <v/>
      </c>
      <c r="CA101" s="305" t="str">
        <f ca="true">+IF(OFFSET('Water Data'!$F$29,0,10*ROW('Water Data'!F95))="","",OFFSET('Water Data'!$F$29,0,10*ROW('Water Data'!F95)))</f>
        <v/>
      </c>
      <c r="CB101" s="305" t="str">
        <f ca="true">+IF(OFFSET('Water Data'!$G$27,0,10*ROW('Water Data'!G95))="","",OFFSET('Water Data'!$G$27,0,10*ROW('Water Data'!G95)))</f>
        <v/>
      </c>
      <c r="CC101" s="305" t="str">
        <f ca="true">+IF(OFFSET('Water Data'!$G$28,0,10*ROW('Water Data'!G95))="","",OFFSET('Water Data'!$G$28,0,10*ROW('Water Data'!G95)))</f>
        <v/>
      </c>
      <c r="CD101" s="305" t="str">
        <f ca="true">+IF(OFFSET('Water Data'!$G$29,0,10*ROW('Water Data'!G95))="","",OFFSET('Water Data'!$G$29,0,10*ROW('Water Data'!G95)))</f>
        <v/>
      </c>
      <c r="CE101" s="305" t="str">
        <f ca="true">+IF(OFFSET('Water Data'!$H$27,0,10*ROW('Water Data'!H95))="","",OFFSET('Water Data'!$H$27,0,10*ROW('Water Data'!H95)))</f>
        <v/>
      </c>
      <c r="CF101" s="305" t="str">
        <f ca="true">+IF(OFFSET('Water Data'!$H$28,0,10*ROW('Water Data'!H95))="","",OFFSET('Water Data'!$H$28,0,10*ROW('Water Data'!H95)))</f>
        <v/>
      </c>
      <c r="CG101" s="305" t="str">
        <f ca="true">+IF(OFFSET('Water Data'!$H$29,0,10*ROW('Water Data'!H95))="","",OFFSET('Water Data'!$H$29,0,10*ROW('Water Data'!H95)))</f>
        <v/>
      </c>
      <c r="CH101" s="305" t="str">
        <f ca="true">+IF(OFFSET('Water Data'!$I$27,0,10*ROW('Water Data'!I95))="","",OFFSET('Water Data'!$I$27,0,10*ROW('Water Data'!I95)))</f>
        <v/>
      </c>
      <c r="CI101" s="305" t="str">
        <f ca="true">+IF(OFFSET('Water Data'!$I$28,0,10*ROW('Water Data'!I95))="","",OFFSET('Water Data'!$I$28,0,10*ROW('Water Data'!I95)))</f>
        <v/>
      </c>
      <c r="CJ101" s="305" t="str">
        <f ca="true">+IF(OFFSET('Water Data'!$I$29,0,10*ROW('Water Data'!I95))="","",OFFSET('Water Data'!$I$29,0,10*ROW('Water Data'!I95)))</f>
        <v/>
      </c>
      <c r="CK101" s="305" t="str">
        <f ca="true">+IF(OFFSET('Sanitation Data'!$D$28,0,10*ROW('Sanitation Data'!D95))="","",OFFSET('Sanitation Data'!$D$28,0,10*ROW('Sanitation Data'!D95)))</f>
        <v/>
      </c>
      <c r="CL101" s="305" t="str">
        <f ca="true">+IF(OFFSET('Sanitation Data'!$D$29,0,10*ROW('Sanitation Data'!D95))="","",OFFSET('Sanitation Data'!$D$29,0,10*ROW('Sanitation Data'!D95)))</f>
        <v/>
      </c>
      <c r="CM101" s="305" t="str">
        <f ca="true">+IF(OFFSET('Sanitation Data'!$D$30,0,10*ROW('Sanitation Data'!D95))="","",OFFSET('Sanitation Data'!$D$30,0,10*ROW('Sanitation Data'!D95)))</f>
        <v/>
      </c>
      <c r="CN101" s="305" t="str">
        <f ca="true">+IF(OFFSET('Sanitation Data'!$D$31,0,10*ROW('Sanitation Data'!D95))="","",OFFSET('Sanitation Data'!$D$31,0,10*ROW('Sanitation Data'!D95)))</f>
        <v/>
      </c>
      <c r="CO101" s="305" t="str">
        <f ca="true">+IF(OFFSET('Sanitation Data'!$D$32,0,10*ROW('Sanitation Data'!D95))="","",OFFSET('Sanitation Data'!$D$32,0,10*ROW('Sanitation Data'!D95)))</f>
        <v/>
      </c>
      <c r="CP101" s="305" t="str">
        <f ca="true">+IF(OFFSET('Sanitation Data'!$E$28,0,10*ROW('Sanitation Data'!E95))="","",OFFSET('Sanitation Data'!$E$28,0,10*ROW('Sanitation Data'!E95)))</f>
        <v/>
      </c>
      <c r="CQ101" s="305" t="str">
        <f ca="true">+IF(OFFSET('Sanitation Data'!$E$29,0,10*ROW('Sanitation Data'!E95))="","",OFFSET('Sanitation Data'!$E$29,0,10*ROW('Sanitation Data'!E95)))</f>
        <v/>
      </c>
      <c r="CR101" s="305" t="str">
        <f ca="true">+IF(OFFSET('Sanitation Data'!$E$30,0,10*ROW('Sanitation Data'!E95))="","",OFFSET('Sanitation Data'!$E$30,0,10*ROW('Sanitation Data'!E95)))</f>
        <v/>
      </c>
      <c r="CS101" s="305" t="str">
        <f ca="true">+IF(OFFSET('Sanitation Data'!$E$31,0,10*ROW('Sanitation Data'!E95))="","",OFFSET('Sanitation Data'!$E$31,0,10*ROW('Sanitation Data'!E95)))</f>
        <v/>
      </c>
      <c r="CT101" s="305" t="str">
        <f ca="true">+IF(OFFSET('Sanitation Data'!$E$32,0,10*ROW('Sanitation Data'!E95))="","",OFFSET('Sanitation Data'!$E$32,0,10*ROW('Sanitation Data'!E95)))</f>
        <v/>
      </c>
      <c r="CU101" s="305" t="str">
        <f ca="true">+IF(OFFSET('Sanitation Data'!$F$28,0,10*ROW('Sanitation Data'!F95))="","",OFFSET('Sanitation Data'!$F$28,0,10*ROW('Sanitation Data'!F95)))</f>
        <v/>
      </c>
      <c r="CV101" s="305" t="str">
        <f ca="true">+IF(OFFSET('Sanitation Data'!$F$29,0,10*ROW('Sanitation Data'!F95))="","",OFFSET('Sanitation Data'!$F$29,0,10*ROW('Sanitation Data'!F95)))</f>
        <v/>
      </c>
      <c r="CW101" s="305" t="str">
        <f ca="true">+IF(OFFSET('Sanitation Data'!$F$30,0,10*ROW('Sanitation Data'!F95))="","",OFFSET('Sanitation Data'!$F$30,0,10*ROW('Sanitation Data'!F95)))</f>
        <v/>
      </c>
      <c r="CX101" s="305" t="str">
        <f ca="true">+IF(OFFSET('Sanitation Data'!$F$31,0,10*ROW('Sanitation Data'!F95))="","",OFFSET('Sanitation Data'!$F$31,0,10*ROW('Sanitation Data'!F95)))</f>
        <v/>
      </c>
      <c r="CY101" s="305" t="str">
        <f ca="true">+IF(OFFSET('Sanitation Data'!$F$32,0,10*ROW('Sanitation Data'!F95))="","",OFFSET('Sanitation Data'!$F$32,0,10*ROW('Sanitation Data'!F95)))</f>
        <v/>
      </c>
      <c r="CZ101" s="305" t="str">
        <f ca="true">+IF(OFFSET('Sanitation Data'!$G$28,0,10*ROW('Sanitation Data'!G95))="","",OFFSET('Sanitation Data'!$G$28,0,10*ROW('Sanitation Data'!G95)))</f>
        <v/>
      </c>
      <c r="DA101" s="305" t="str">
        <f ca="true">+IF(OFFSET('Sanitation Data'!$G$29,0,10*ROW('Sanitation Data'!G95))="","",OFFSET('Sanitation Data'!$G$29,0,10*ROW('Sanitation Data'!G95)))</f>
        <v/>
      </c>
      <c r="DB101" s="305" t="str">
        <f ca="true">+IF(OFFSET('Sanitation Data'!$G$30,0,10*ROW('Sanitation Data'!G95))="","",OFFSET('Sanitation Data'!$G$30,0,10*ROW('Sanitation Data'!G95)))</f>
        <v/>
      </c>
      <c r="DC101" s="305" t="str">
        <f ca="true">+IF(OFFSET('Sanitation Data'!$G$31,0,10*ROW('Sanitation Data'!G95))="","",OFFSET('Sanitation Data'!$G$31,0,10*ROW('Sanitation Data'!G95)))</f>
        <v/>
      </c>
      <c r="DD101" s="305" t="str">
        <f ca="true">+IF(OFFSET('Sanitation Data'!$G$32,0,10*ROW('Sanitation Data'!G95))="","",OFFSET('Sanitation Data'!$G$32,0,10*ROW('Sanitation Data'!G95)))</f>
        <v/>
      </c>
      <c r="DE101" s="305" t="str">
        <f ca="true">+IF(OFFSET('Sanitation Data'!$H$28,0,10*ROW('Sanitation Data'!H95))="","",OFFSET('Sanitation Data'!$H$28,0,10*ROW('Sanitation Data'!H95)))</f>
        <v/>
      </c>
      <c r="DF101" s="305" t="str">
        <f ca="true">+IF(OFFSET('Sanitation Data'!$H$29,0,10*ROW('Sanitation Data'!H95))="","",OFFSET('Sanitation Data'!$H$29,0,10*ROW('Sanitation Data'!H95)))</f>
        <v/>
      </c>
      <c r="DG101" s="305" t="str">
        <f ca="true">+IF(OFFSET('Sanitation Data'!$H$30,0,10*ROW('Sanitation Data'!H95))="","",OFFSET('Sanitation Data'!$H$30,0,10*ROW('Sanitation Data'!H95)))</f>
        <v/>
      </c>
      <c r="DH101" s="305" t="str">
        <f ca="true">+IF(OFFSET('Sanitation Data'!$H$31,0,10*ROW('Sanitation Data'!H95))="","",OFFSET('Sanitation Data'!$H$31,0,10*ROW('Sanitation Data'!H95)))</f>
        <v/>
      </c>
      <c r="DI101" s="305" t="str">
        <f ca="true">+IF(OFFSET('Sanitation Data'!$H$32,0,10*ROW('Sanitation Data'!H95))="","",OFFSET('Sanitation Data'!$H$32,0,10*ROW('Sanitation Data'!H95)))</f>
        <v/>
      </c>
      <c r="DJ101" s="305" t="str">
        <f ca="true">+IF(OFFSET('Sanitation Data'!$I$28,0,10*ROW('Sanitation Data'!I95))="","",OFFSET('Sanitation Data'!$I$28,0,10*ROW('Sanitation Data'!I95)))</f>
        <v/>
      </c>
      <c r="DK101" s="305" t="str">
        <f ca="true">+IF(OFFSET('Sanitation Data'!$I$29,0,10*ROW('Sanitation Data'!I95))="","",OFFSET('Sanitation Data'!$I$29,0,10*ROW('Sanitation Data'!I95)))</f>
        <v/>
      </c>
      <c r="DL101" s="305" t="str">
        <f ca="true">+IF(OFFSET('Sanitation Data'!$I$30,0,10*ROW('Sanitation Data'!I95))="","",OFFSET('Sanitation Data'!$I$30,0,10*ROW('Sanitation Data'!I95)))</f>
        <v/>
      </c>
      <c r="DM101" s="305" t="str">
        <f ca="true">+IF(OFFSET('Sanitation Data'!$I$31,0,10*ROW('Sanitation Data'!I95))="","",OFFSET('Sanitation Data'!$I$31,0,10*ROW('Sanitation Data'!I95)))</f>
        <v/>
      </c>
      <c r="DN101" s="305" t="str">
        <f ca="true">+IF(OFFSET('Sanitation Data'!$I$32,0,10*ROW('Sanitation Data'!I95))="","",OFFSET('Sanitation Data'!$I$32,0,10*ROW('Sanitation Data'!I95)))</f>
        <v/>
      </c>
      <c r="DO101" s="305" t="str">
        <f ca="true">+IF(OFFSET('Hygiene Data'!$D$11,0,10*ROW('Hygiene Data'!D95))="","",OFFSET('Hygiene Data'!$D$11,0,10*ROW('Hygiene Data'!D95)))</f>
        <v/>
      </c>
      <c r="DP101" s="305" t="str">
        <f ca="true">+IF(OFFSET('Hygiene Data'!$D$12,0,10*ROW('Hygiene Data'!D95))="","",OFFSET('Hygiene Data'!$D$12,0,10*ROW('Hygiene Data'!D95)))</f>
        <v/>
      </c>
      <c r="DQ101" s="305" t="str">
        <f ca="true">+IF(OFFSET('Hygiene Data'!$D$13,0,10*ROW('Hygiene Data'!D95))="","",OFFSET('Hygiene Data'!$D$13,0,10*ROW('Hygiene Data'!D95)))</f>
        <v/>
      </c>
      <c r="DR101" s="305" t="str">
        <f ca="true">+IF(OFFSET('Hygiene Data'!$E$11,0,10*ROW('Hygiene Data'!E95))="","",OFFSET('Hygiene Data'!$E$11,0,10*ROW('Hygiene Data'!E95)))</f>
        <v/>
      </c>
      <c r="DS101" s="305" t="str">
        <f ca="true">+IF(OFFSET('Hygiene Data'!$E$12,0,10*ROW('Hygiene Data'!E95))="","",OFFSET('Hygiene Data'!$E$12,0,10*ROW('Hygiene Data'!E95)))</f>
        <v/>
      </c>
      <c r="DT101" s="305" t="str">
        <f ca="true">+IF(OFFSET('Hygiene Data'!$E$13,0,10*ROW('Hygiene Data'!E95))="","",OFFSET('Hygiene Data'!$E$13,0,10*ROW('Hygiene Data'!E95)))</f>
        <v/>
      </c>
      <c r="DU101" s="305" t="str">
        <f ca="true">+IF(OFFSET('Hygiene Data'!$F$11,0,10*ROW('Hygiene Data'!F95))="","",OFFSET('Hygiene Data'!$F$11,0,10*ROW('Hygiene Data'!F95)))</f>
        <v/>
      </c>
      <c r="DV101" s="305" t="str">
        <f ca="true">+IF(OFFSET('Hygiene Data'!$F$12,0,10*ROW('Hygiene Data'!F95))="","",OFFSET('Hygiene Data'!$F$12,0,10*ROW('Hygiene Data'!F95)))</f>
        <v/>
      </c>
      <c r="DW101" s="305" t="str">
        <f ca="true">+IF(OFFSET('Hygiene Data'!$F$13,0,10*ROW('Hygiene Data'!F95))="","",OFFSET('Hygiene Data'!$F$13,0,10*ROW('Hygiene Data'!F95)))</f>
        <v/>
      </c>
      <c r="DX101" s="305" t="str">
        <f ca="true">+IF(OFFSET('Hygiene Data'!$G$11,0,10*ROW('Hygiene Data'!G95))="","",OFFSET('Hygiene Data'!$G$11,0,10*ROW('Hygiene Data'!G95)))</f>
        <v/>
      </c>
      <c r="DY101" s="305" t="str">
        <f ca="true">+IF(OFFSET('Hygiene Data'!$G$12,0,10*ROW('Hygiene Data'!G95))="","",OFFSET('Hygiene Data'!$G$12,0,10*ROW('Hygiene Data'!G95)))</f>
        <v/>
      </c>
      <c r="DZ101" s="305" t="str">
        <f ca="true">+IF(OFFSET('Hygiene Data'!$G$13,0,10*ROW('Hygiene Data'!G95))="","",OFFSET('Hygiene Data'!$G$13,0,10*ROW('Hygiene Data'!G95)))</f>
        <v/>
      </c>
      <c r="EA101" s="305" t="str">
        <f ca="true">+IF(OFFSET('Hygiene Data'!$H$11,0,10*ROW('Hygiene Data'!H95))="","",OFFSET('Hygiene Data'!$H$11,0,10*ROW('Hygiene Data'!H95)))</f>
        <v/>
      </c>
      <c r="EB101" s="305" t="str">
        <f ca="true">+IF(OFFSET('Hygiene Data'!$H$12,0,10*ROW('Hygiene Data'!H95))="","",OFFSET('Hygiene Data'!$H$12,0,10*ROW('Hygiene Data'!H95)))</f>
        <v/>
      </c>
      <c r="EC101" s="305" t="str">
        <f ca="true">+IF(OFFSET('Hygiene Data'!$H$13,0,10*ROW('Hygiene Data'!H95))="","",OFFSET('Hygiene Data'!$H$13,0,10*ROW('Hygiene Data'!H95)))</f>
        <v/>
      </c>
      <c r="ED101" s="305" t="str">
        <f ca="true">+IF(OFFSET('Hygiene Data'!$I$11,0,10*ROW('Hygiene Data'!I95))="","",OFFSET('Hygiene Data'!$I$11,0,10*ROW('Hygiene Data'!I95)))</f>
        <v/>
      </c>
      <c r="EE101" s="305" t="str">
        <f ca="true">+IF(OFFSET('Hygiene Data'!$I$12,0,10*ROW('Hygiene Data'!I95))="","",OFFSET('Hygiene Data'!$I$12,0,10*ROW('Hygiene Data'!I95)))</f>
        <v/>
      </c>
      <c r="EF101" s="305"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61" t="str">
        <f t="shared" ca="true" si="1"/>
        <v/>
      </c>
      <c r="D102" s="99"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9"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9"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9"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9"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9"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9"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9"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9"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9"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9"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9"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9"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9"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9"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9"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9"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9"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100"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100"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100"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100"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100"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100"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100"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100"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100"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100"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100"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100"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100"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100"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100"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100"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100"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100"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100"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100"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100"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100"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100"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100"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100"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100"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100"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100"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100"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100"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1"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1"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1"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1"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1"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1"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1"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1"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1"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1"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1"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1"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1"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1"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1"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1"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1"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1"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5"/>
      <c r="BS102" s="305" t="str">
        <f ca="true">+IF(OFFSET('Water Data'!$D$27,0,10*ROW('Water Data'!D96))="","",OFFSET('Water Data'!$D$27,0,10*ROW('Water Data'!D96)))</f>
        <v/>
      </c>
      <c r="BT102" s="305" t="str">
        <f ca="true">+IF(OFFSET('Water Data'!$D$28,0,10*ROW('Water Data'!D96))="","",OFFSET('Water Data'!$D$28,0,10*ROW('Water Data'!D96)))</f>
        <v/>
      </c>
      <c r="BU102" s="305" t="str">
        <f ca="true">+IF(OFFSET('Water Data'!$D$29,0,10*ROW('Water Data'!D96))="","",OFFSET('Water Data'!$D$29,0,10*ROW('Water Data'!D96)))</f>
        <v/>
      </c>
      <c r="BV102" s="305" t="str">
        <f ca="true">+IF(OFFSET('Water Data'!$E$27,0,10*ROW('Water Data'!E96))="","",OFFSET('Water Data'!$E$27,0,10*ROW('Water Data'!E96)))</f>
        <v/>
      </c>
      <c r="BW102" s="305" t="str">
        <f ca="true">+IF(OFFSET('Water Data'!$E$28,0,10*ROW('Water Data'!E96))="","",OFFSET('Water Data'!$E$28,0,10*ROW('Water Data'!E96)))</f>
        <v/>
      </c>
      <c r="BX102" s="305" t="str">
        <f ca="true">+IF(OFFSET('Water Data'!$E$29,0,10*ROW('Water Data'!E96))="","",OFFSET('Water Data'!$E$29,0,10*ROW('Water Data'!E96)))</f>
        <v/>
      </c>
      <c r="BY102" s="305" t="str">
        <f ca="true">+IF(OFFSET('Water Data'!$F$27,0,10*ROW('Water Data'!F96))="","",OFFSET('Water Data'!$F$27,0,10*ROW('Water Data'!F96)))</f>
        <v/>
      </c>
      <c r="BZ102" s="305" t="str">
        <f ca="true">+IF(OFFSET('Water Data'!$F$28,0,10*ROW('Water Data'!F96))="","",OFFSET('Water Data'!$F$28,0,10*ROW('Water Data'!F96)))</f>
        <v/>
      </c>
      <c r="CA102" s="305" t="str">
        <f ca="true">+IF(OFFSET('Water Data'!$F$29,0,10*ROW('Water Data'!F96))="","",OFFSET('Water Data'!$F$29,0,10*ROW('Water Data'!F96)))</f>
        <v/>
      </c>
      <c r="CB102" s="305" t="str">
        <f ca="true">+IF(OFFSET('Water Data'!$G$27,0,10*ROW('Water Data'!G96))="","",OFFSET('Water Data'!$G$27,0,10*ROW('Water Data'!G96)))</f>
        <v/>
      </c>
      <c r="CC102" s="305" t="str">
        <f ca="true">+IF(OFFSET('Water Data'!$G$28,0,10*ROW('Water Data'!G96))="","",OFFSET('Water Data'!$G$28,0,10*ROW('Water Data'!G96)))</f>
        <v/>
      </c>
      <c r="CD102" s="305" t="str">
        <f ca="true">+IF(OFFSET('Water Data'!$G$29,0,10*ROW('Water Data'!G96))="","",OFFSET('Water Data'!$G$29,0,10*ROW('Water Data'!G96)))</f>
        <v/>
      </c>
      <c r="CE102" s="305" t="str">
        <f ca="true">+IF(OFFSET('Water Data'!$H$27,0,10*ROW('Water Data'!H96))="","",OFFSET('Water Data'!$H$27,0,10*ROW('Water Data'!H96)))</f>
        <v/>
      </c>
      <c r="CF102" s="305" t="str">
        <f ca="true">+IF(OFFSET('Water Data'!$H$28,0,10*ROW('Water Data'!H96))="","",OFFSET('Water Data'!$H$28,0,10*ROW('Water Data'!H96)))</f>
        <v/>
      </c>
      <c r="CG102" s="305" t="str">
        <f ca="true">+IF(OFFSET('Water Data'!$H$29,0,10*ROW('Water Data'!H96))="","",OFFSET('Water Data'!$H$29,0,10*ROW('Water Data'!H96)))</f>
        <v/>
      </c>
      <c r="CH102" s="305" t="str">
        <f ca="true">+IF(OFFSET('Water Data'!$I$27,0,10*ROW('Water Data'!I96))="","",OFFSET('Water Data'!$I$27,0,10*ROW('Water Data'!I96)))</f>
        <v/>
      </c>
      <c r="CI102" s="305" t="str">
        <f ca="true">+IF(OFFSET('Water Data'!$I$28,0,10*ROW('Water Data'!I96))="","",OFFSET('Water Data'!$I$28,0,10*ROW('Water Data'!I96)))</f>
        <v/>
      </c>
      <c r="CJ102" s="305" t="str">
        <f ca="true">+IF(OFFSET('Water Data'!$I$29,0,10*ROW('Water Data'!I96))="","",OFFSET('Water Data'!$I$29,0,10*ROW('Water Data'!I96)))</f>
        <v/>
      </c>
      <c r="CK102" s="305" t="str">
        <f ca="true">+IF(OFFSET('Sanitation Data'!$D$28,0,10*ROW('Sanitation Data'!D96))="","",OFFSET('Sanitation Data'!$D$28,0,10*ROW('Sanitation Data'!D96)))</f>
        <v/>
      </c>
      <c r="CL102" s="305" t="str">
        <f ca="true">+IF(OFFSET('Sanitation Data'!$D$29,0,10*ROW('Sanitation Data'!D96))="","",OFFSET('Sanitation Data'!$D$29,0,10*ROW('Sanitation Data'!D96)))</f>
        <v/>
      </c>
      <c r="CM102" s="305" t="str">
        <f ca="true">+IF(OFFSET('Sanitation Data'!$D$30,0,10*ROW('Sanitation Data'!D96))="","",OFFSET('Sanitation Data'!$D$30,0,10*ROW('Sanitation Data'!D96)))</f>
        <v/>
      </c>
      <c r="CN102" s="305" t="str">
        <f ca="true">+IF(OFFSET('Sanitation Data'!$D$31,0,10*ROW('Sanitation Data'!D96))="","",OFFSET('Sanitation Data'!$D$31,0,10*ROW('Sanitation Data'!D96)))</f>
        <v/>
      </c>
      <c r="CO102" s="305" t="str">
        <f ca="true">+IF(OFFSET('Sanitation Data'!$D$32,0,10*ROW('Sanitation Data'!D96))="","",OFFSET('Sanitation Data'!$D$32,0,10*ROW('Sanitation Data'!D96)))</f>
        <v/>
      </c>
      <c r="CP102" s="305" t="str">
        <f ca="true">+IF(OFFSET('Sanitation Data'!$E$28,0,10*ROW('Sanitation Data'!E96))="","",OFFSET('Sanitation Data'!$E$28,0,10*ROW('Sanitation Data'!E96)))</f>
        <v/>
      </c>
      <c r="CQ102" s="305" t="str">
        <f ca="true">+IF(OFFSET('Sanitation Data'!$E$29,0,10*ROW('Sanitation Data'!E96))="","",OFFSET('Sanitation Data'!$E$29,0,10*ROW('Sanitation Data'!E96)))</f>
        <v/>
      </c>
      <c r="CR102" s="305" t="str">
        <f ca="true">+IF(OFFSET('Sanitation Data'!$E$30,0,10*ROW('Sanitation Data'!E96))="","",OFFSET('Sanitation Data'!$E$30,0,10*ROW('Sanitation Data'!E96)))</f>
        <v/>
      </c>
      <c r="CS102" s="305" t="str">
        <f ca="true">+IF(OFFSET('Sanitation Data'!$E$31,0,10*ROW('Sanitation Data'!E96))="","",OFFSET('Sanitation Data'!$E$31,0,10*ROW('Sanitation Data'!E96)))</f>
        <v/>
      </c>
      <c r="CT102" s="305" t="str">
        <f ca="true">+IF(OFFSET('Sanitation Data'!$E$32,0,10*ROW('Sanitation Data'!E96))="","",OFFSET('Sanitation Data'!$E$32,0,10*ROW('Sanitation Data'!E96)))</f>
        <v/>
      </c>
      <c r="CU102" s="305" t="str">
        <f ca="true">+IF(OFFSET('Sanitation Data'!$F$28,0,10*ROW('Sanitation Data'!F96))="","",OFFSET('Sanitation Data'!$F$28,0,10*ROW('Sanitation Data'!F96)))</f>
        <v/>
      </c>
      <c r="CV102" s="305" t="str">
        <f ca="true">+IF(OFFSET('Sanitation Data'!$F$29,0,10*ROW('Sanitation Data'!F96))="","",OFFSET('Sanitation Data'!$F$29,0,10*ROW('Sanitation Data'!F96)))</f>
        <v/>
      </c>
      <c r="CW102" s="305" t="str">
        <f ca="true">+IF(OFFSET('Sanitation Data'!$F$30,0,10*ROW('Sanitation Data'!F96))="","",OFFSET('Sanitation Data'!$F$30,0,10*ROW('Sanitation Data'!F96)))</f>
        <v/>
      </c>
      <c r="CX102" s="305" t="str">
        <f ca="true">+IF(OFFSET('Sanitation Data'!$F$31,0,10*ROW('Sanitation Data'!F96))="","",OFFSET('Sanitation Data'!$F$31,0,10*ROW('Sanitation Data'!F96)))</f>
        <v/>
      </c>
      <c r="CY102" s="305" t="str">
        <f ca="true">+IF(OFFSET('Sanitation Data'!$F$32,0,10*ROW('Sanitation Data'!F96))="","",OFFSET('Sanitation Data'!$F$32,0,10*ROW('Sanitation Data'!F96)))</f>
        <v/>
      </c>
      <c r="CZ102" s="305" t="str">
        <f ca="true">+IF(OFFSET('Sanitation Data'!$G$28,0,10*ROW('Sanitation Data'!G96))="","",OFFSET('Sanitation Data'!$G$28,0,10*ROW('Sanitation Data'!G96)))</f>
        <v/>
      </c>
      <c r="DA102" s="305" t="str">
        <f ca="true">+IF(OFFSET('Sanitation Data'!$G$29,0,10*ROW('Sanitation Data'!G96))="","",OFFSET('Sanitation Data'!$G$29,0,10*ROW('Sanitation Data'!G96)))</f>
        <v/>
      </c>
      <c r="DB102" s="305" t="str">
        <f ca="true">+IF(OFFSET('Sanitation Data'!$G$30,0,10*ROW('Sanitation Data'!G96))="","",OFFSET('Sanitation Data'!$G$30,0,10*ROW('Sanitation Data'!G96)))</f>
        <v/>
      </c>
      <c r="DC102" s="305" t="str">
        <f ca="true">+IF(OFFSET('Sanitation Data'!$G$31,0,10*ROW('Sanitation Data'!G96))="","",OFFSET('Sanitation Data'!$G$31,0,10*ROW('Sanitation Data'!G96)))</f>
        <v/>
      </c>
      <c r="DD102" s="305" t="str">
        <f ca="true">+IF(OFFSET('Sanitation Data'!$G$32,0,10*ROW('Sanitation Data'!G96))="","",OFFSET('Sanitation Data'!$G$32,0,10*ROW('Sanitation Data'!G96)))</f>
        <v/>
      </c>
      <c r="DE102" s="305" t="str">
        <f ca="true">+IF(OFFSET('Sanitation Data'!$H$28,0,10*ROW('Sanitation Data'!H96))="","",OFFSET('Sanitation Data'!$H$28,0,10*ROW('Sanitation Data'!H96)))</f>
        <v/>
      </c>
      <c r="DF102" s="305" t="str">
        <f ca="true">+IF(OFFSET('Sanitation Data'!$H$29,0,10*ROW('Sanitation Data'!H96))="","",OFFSET('Sanitation Data'!$H$29,0,10*ROW('Sanitation Data'!H96)))</f>
        <v/>
      </c>
      <c r="DG102" s="305" t="str">
        <f ca="true">+IF(OFFSET('Sanitation Data'!$H$30,0,10*ROW('Sanitation Data'!H96))="","",OFFSET('Sanitation Data'!$H$30,0,10*ROW('Sanitation Data'!H96)))</f>
        <v/>
      </c>
      <c r="DH102" s="305" t="str">
        <f ca="true">+IF(OFFSET('Sanitation Data'!$H$31,0,10*ROW('Sanitation Data'!H96))="","",OFFSET('Sanitation Data'!$H$31,0,10*ROW('Sanitation Data'!H96)))</f>
        <v/>
      </c>
      <c r="DI102" s="305" t="str">
        <f ca="true">+IF(OFFSET('Sanitation Data'!$H$32,0,10*ROW('Sanitation Data'!H96))="","",OFFSET('Sanitation Data'!$H$32,0,10*ROW('Sanitation Data'!H96)))</f>
        <v/>
      </c>
      <c r="DJ102" s="305" t="str">
        <f ca="true">+IF(OFFSET('Sanitation Data'!$I$28,0,10*ROW('Sanitation Data'!I96))="","",OFFSET('Sanitation Data'!$I$28,0,10*ROW('Sanitation Data'!I96)))</f>
        <v/>
      </c>
      <c r="DK102" s="305" t="str">
        <f ca="true">+IF(OFFSET('Sanitation Data'!$I$29,0,10*ROW('Sanitation Data'!I96))="","",OFFSET('Sanitation Data'!$I$29,0,10*ROW('Sanitation Data'!I96)))</f>
        <v/>
      </c>
      <c r="DL102" s="305" t="str">
        <f ca="true">+IF(OFFSET('Sanitation Data'!$I$30,0,10*ROW('Sanitation Data'!I96))="","",OFFSET('Sanitation Data'!$I$30,0,10*ROW('Sanitation Data'!I96)))</f>
        <v/>
      </c>
      <c r="DM102" s="305" t="str">
        <f ca="true">+IF(OFFSET('Sanitation Data'!$I$31,0,10*ROW('Sanitation Data'!I96))="","",OFFSET('Sanitation Data'!$I$31,0,10*ROW('Sanitation Data'!I96)))</f>
        <v/>
      </c>
      <c r="DN102" s="305" t="str">
        <f ca="true">+IF(OFFSET('Sanitation Data'!$I$32,0,10*ROW('Sanitation Data'!I96))="","",OFFSET('Sanitation Data'!$I$32,0,10*ROW('Sanitation Data'!I96)))</f>
        <v/>
      </c>
      <c r="DO102" s="305" t="str">
        <f ca="true">+IF(OFFSET('Hygiene Data'!$D$11,0,10*ROW('Hygiene Data'!D96))="","",OFFSET('Hygiene Data'!$D$11,0,10*ROW('Hygiene Data'!D96)))</f>
        <v/>
      </c>
      <c r="DP102" s="305" t="str">
        <f ca="true">+IF(OFFSET('Hygiene Data'!$D$12,0,10*ROW('Hygiene Data'!D96))="","",OFFSET('Hygiene Data'!$D$12,0,10*ROW('Hygiene Data'!D96)))</f>
        <v/>
      </c>
      <c r="DQ102" s="305" t="str">
        <f ca="true">+IF(OFFSET('Hygiene Data'!$D$13,0,10*ROW('Hygiene Data'!D96))="","",OFFSET('Hygiene Data'!$D$13,0,10*ROW('Hygiene Data'!D96)))</f>
        <v/>
      </c>
      <c r="DR102" s="305" t="str">
        <f ca="true">+IF(OFFSET('Hygiene Data'!$E$11,0,10*ROW('Hygiene Data'!E96))="","",OFFSET('Hygiene Data'!$E$11,0,10*ROW('Hygiene Data'!E96)))</f>
        <v/>
      </c>
      <c r="DS102" s="305" t="str">
        <f ca="true">+IF(OFFSET('Hygiene Data'!$E$12,0,10*ROW('Hygiene Data'!E96))="","",OFFSET('Hygiene Data'!$E$12,0,10*ROW('Hygiene Data'!E96)))</f>
        <v/>
      </c>
      <c r="DT102" s="305" t="str">
        <f ca="true">+IF(OFFSET('Hygiene Data'!$E$13,0,10*ROW('Hygiene Data'!E96))="","",OFFSET('Hygiene Data'!$E$13,0,10*ROW('Hygiene Data'!E96)))</f>
        <v/>
      </c>
      <c r="DU102" s="305" t="str">
        <f ca="true">+IF(OFFSET('Hygiene Data'!$F$11,0,10*ROW('Hygiene Data'!F96))="","",OFFSET('Hygiene Data'!$F$11,0,10*ROW('Hygiene Data'!F96)))</f>
        <v/>
      </c>
      <c r="DV102" s="305" t="str">
        <f ca="true">+IF(OFFSET('Hygiene Data'!$F$12,0,10*ROW('Hygiene Data'!F96))="","",OFFSET('Hygiene Data'!$F$12,0,10*ROW('Hygiene Data'!F96)))</f>
        <v/>
      </c>
      <c r="DW102" s="305" t="str">
        <f ca="true">+IF(OFFSET('Hygiene Data'!$F$13,0,10*ROW('Hygiene Data'!F96))="","",OFFSET('Hygiene Data'!$F$13,0,10*ROW('Hygiene Data'!F96)))</f>
        <v/>
      </c>
      <c r="DX102" s="305" t="str">
        <f ca="true">+IF(OFFSET('Hygiene Data'!$G$11,0,10*ROW('Hygiene Data'!G96))="","",OFFSET('Hygiene Data'!$G$11,0,10*ROW('Hygiene Data'!G96)))</f>
        <v/>
      </c>
      <c r="DY102" s="305" t="str">
        <f ca="true">+IF(OFFSET('Hygiene Data'!$G$12,0,10*ROW('Hygiene Data'!G96))="","",OFFSET('Hygiene Data'!$G$12,0,10*ROW('Hygiene Data'!G96)))</f>
        <v/>
      </c>
      <c r="DZ102" s="305" t="str">
        <f ca="true">+IF(OFFSET('Hygiene Data'!$G$13,0,10*ROW('Hygiene Data'!G96))="","",OFFSET('Hygiene Data'!$G$13,0,10*ROW('Hygiene Data'!G96)))</f>
        <v/>
      </c>
      <c r="EA102" s="305" t="str">
        <f ca="true">+IF(OFFSET('Hygiene Data'!$H$11,0,10*ROW('Hygiene Data'!H96))="","",OFFSET('Hygiene Data'!$H$11,0,10*ROW('Hygiene Data'!H96)))</f>
        <v/>
      </c>
      <c r="EB102" s="305" t="str">
        <f ca="true">+IF(OFFSET('Hygiene Data'!$H$12,0,10*ROW('Hygiene Data'!H96))="","",OFFSET('Hygiene Data'!$H$12,0,10*ROW('Hygiene Data'!H96)))</f>
        <v/>
      </c>
      <c r="EC102" s="305" t="str">
        <f ca="true">+IF(OFFSET('Hygiene Data'!$H$13,0,10*ROW('Hygiene Data'!H96))="","",OFFSET('Hygiene Data'!$H$13,0,10*ROW('Hygiene Data'!H96)))</f>
        <v/>
      </c>
      <c r="ED102" s="305" t="str">
        <f ca="true">+IF(OFFSET('Hygiene Data'!$I$11,0,10*ROW('Hygiene Data'!I96))="","",OFFSET('Hygiene Data'!$I$11,0,10*ROW('Hygiene Data'!I96)))</f>
        <v/>
      </c>
      <c r="EE102" s="305" t="str">
        <f ca="true">+IF(OFFSET('Hygiene Data'!$I$12,0,10*ROW('Hygiene Data'!I96))="","",OFFSET('Hygiene Data'!$I$12,0,10*ROW('Hygiene Data'!I96)))</f>
        <v/>
      </c>
      <c r="EF102" s="305"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61" t="str">
        <f t="shared" ca="true" si="1"/>
        <v/>
      </c>
      <c r="D103" s="99"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9"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9"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9"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9"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9"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9"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9"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9"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9"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9"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9"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9"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9"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9"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9"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9"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9"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100"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100"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100"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100"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100"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100"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100"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100"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100"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100"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100"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100"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100"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100"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100"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100"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100"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100"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100"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100"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100"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100"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100"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100"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100"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100"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100"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100"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100"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100"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1"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1"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1"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1"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1"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1"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1"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1"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1"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1"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1"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1"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1"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1"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1"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1"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1"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1"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5"/>
      <c r="BS103" s="305" t="str">
        <f ca="true">+IF(OFFSET('Water Data'!$D$27,0,10*ROW('Water Data'!D97))="","",OFFSET('Water Data'!$D$27,0,10*ROW('Water Data'!D97)))</f>
        <v/>
      </c>
      <c r="BT103" s="305" t="str">
        <f ca="true">+IF(OFFSET('Water Data'!$D$28,0,10*ROW('Water Data'!D97))="","",OFFSET('Water Data'!$D$28,0,10*ROW('Water Data'!D97)))</f>
        <v/>
      </c>
      <c r="BU103" s="305" t="str">
        <f ca="true">+IF(OFFSET('Water Data'!$D$29,0,10*ROW('Water Data'!D97))="","",OFFSET('Water Data'!$D$29,0,10*ROW('Water Data'!D97)))</f>
        <v/>
      </c>
      <c r="BV103" s="305" t="str">
        <f ca="true">+IF(OFFSET('Water Data'!$E$27,0,10*ROW('Water Data'!E97))="","",OFFSET('Water Data'!$E$27,0,10*ROW('Water Data'!E97)))</f>
        <v/>
      </c>
      <c r="BW103" s="305" t="str">
        <f ca="true">+IF(OFFSET('Water Data'!$E$28,0,10*ROW('Water Data'!E97))="","",OFFSET('Water Data'!$E$28,0,10*ROW('Water Data'!E97)))</f>
        <v/>
      </c>
      <c r="BX103" s="305" t="str">
        <f ca="true">+IF(OFFSET('Water Data'!$E$29,0,10*ROW('Water Data'!E97))="","",OFFSET('Water Data'!$E$29,0,10*ROW('Water Data'!E97)))</f>
        <v/>
      </c>
      <c r="BY103" s="305" t="str">
        <f ca="true">+IF(OFFSET('Water Data'!$F$27,0,10*ROW('Water Data'!F97))="","",OFFSET('Water Data'!$F$27,0,10*ROW('Water Data'!F97)))</f>
        <v/>
      </c>
      <c r="BZ103" s="305" t="str">
        <f ca="true">+IF(OFFSET('Water Data'!$F$28,0,10*ROW('Water Data'!F97))="","",OFFSET('Water Data'!$F$28,0,10*ROW('Water Data'!F97)))</f>
        <v/>
      </c>
      <c r="CA103" s="305" t="str">
        <f ca="true">+IF(OFFSET('Water Data'!$F$29,0,10*ROW('Water Data'!F97))="","",OFFSET('Water Data'!$F$29,0,10*ROW('Water Data'!F97)))</f>
        <v/>
      </c>
      <c r="CB103" s="305" t="str">
        <f ca="true">+IF(OFFSET('Water Data'!$G$27,0,10*ROW('Water Data'!G97))="","",OFFSET('Water Data'!$G$27,0,10*ROW('Water Data'!G97)))</f>
        <v/>
      </c>
      <c r="CC103" s="305" t="str">
        <f ca="true">+IF(OFFSET('Water Data'!$G$28,0,10*ROW('Water Data'!G97))="","",OFFSET('Water Data'!$G$28,0,10*ROW('Water Data'!G97)))</f>
        <v/>
      </c>
      <c r="CD103" s="305" t="str">
        <f ca="true">+IF(OFFSET('Water Data'!$G$29,0,10*ROW('Water Data'!G97))="","",OFFSET('Water Data'!$G$29,0,10*ROW('Water Data'!G97)))</f>
        <v/>
      </c>
      <c r="CE103" s="305" t="str">
        <f ca="true">+IF(OFFSET('Water Data'!$H$27,0,10*ROW('Water Data'!H97))="","",OFFSET('Water Data'!$H$27,0,10*ROW('Water Data'!H97)))</f>
        <v/>
      </c>
      <c r="CF103" s="305" t="str">
        <f ca="true">+IF(OFFSET('Water Data'!$H$28,0,10*ROW('Water Data'!H97))="","",OFFSET('Water Data'!$H$28,0,10*ROW('Water Data'!H97)))</f>
        <v/>
      </c>
      <c r="CG103" s="305" t="str">
        <f ca="true">+IF(OFFSET('Water Data'!$H$29,0,10*ROW('Water Data'!H97))="","",OFFSET('Water Data'!$H$29,0,10*ROW('Water Data'!H97)))</f>
        <v/>
      </c>
      <c r="CH103" s="305" t="str">
        <f ca="true">+IF(OFFSET('Water Data'!$I$27,0,10*ROW('Water Data'!I97))="","",OFFSET('Water Data'!$I$27,0,10*ROW('Water Data'!I97)))</f>
        <v/>
      </c>
      <c r="CI103" s="305" t="str">
        <f ca="true">+IF(OFFSET('Water Data'!$I$28,0,10*ROW('Water Data'!I97))="","",OFFSET('Water Data'!$I$28,0,10*ROW('Water Data'!I97)))</f>
        <v/>
      </c>
      <c r="CJ103" s="305" t="str">
        <f ca="true">+IF(OFFSET('Water Data'!$I$29,0,10*ROW('Water Data'!I97))="","",OFFSET('Water Data'!$I$29,0,10*ROW('Water Data'!I97)))</f>
        <v/>
      </c>
      <c r="CK103" s="305" t="str">
        <f ca="true">+IF(OFFSET('Sanitation Data'!$D$28,0,10*ROW('Sanitation Data'!D97))="","",OFFSET('Sanitation Data'!$D$28,0,10*ROW('Sanitation Data'!D97)))</f>
        <v/>
      </c>
      <c r="CL103" s="305" t="str">
        <f ca="true">+IF(OFFSET('Sanitation Data'!$D$29,0,10*ROW('Sanitation Data'!D97))="","",OFFSET('Sanitation Data'!$D$29,0,10*ROW('Sanitation Data'!D97)))</f>
        <v/>
      </c>
      <c r="CM103" s="305" t="str">
        <f ca="true">+IF(OFFSET('Sanitation Data'!$D$30,0,10*ROW('Sanitation Data'!D97))="","",OFFSET('Sanitation Data'!$D$30,0,10*ROW('Sanitation Data'!D97)))</f>
        <v/>
      </c>
      <c r="CN103" s="305" t="str">
        <f ca="true">+IF(OFFSET('Sanitation Data'!$D$31,0,10*ROW('Sanitation Data'!D97))="","",OFFSET('Sanitation Data'!$D$31,0,10*ROW('Sanitation Data'!D97)))</f>
        <v/>
      </c>
      <c r="CO103" s="305" t="str">
        <f ca="true">+IF(OFFSET('Sanitation Data'!$D$32,0,10*ROW('Sanitation Data'!D97))="","",OFFSET('Sanitation Data'!$D$32,0,10*ROW('Sanitation Data'!D97)))</f>
        <v/>
      </c>
      <c r="CP103" s="305" t="str">
        <f ca="true">+IF(OFFSET('Sanitation Data'!$E$28,0,10*ROW('Sanitation Data'!E97))="","",OFFSET('Sanitation Data'!$E$28,0,10*ROW('Sanitation Data'!E97)))</f>
        <v/>
      </c>
      <c r="CQ103" s="305" t="str">
        <f ca="true">+IF(OFFSET('Sanitation Data'!$E$29,0,10*ROW('Sanitation Data'!E97))="","",OFFSET('Sanitation Data'!$E$29,0,10*ROW('Sanitation Data'!E97)))</f>
        <v/>
      </c>
      <c r="CR103" s="305" t="str">
        <f ca="true">+IF(OFFSET('Sanitation Data'!$E$30,0,10*ROW('Sanitation Data'!E97))="","",OFFSET('Sanitation Data'!$E$30,0,10*ROW('Sanitation Data'!E97)))</f>
        <v/>
      </c>
      <c r="CS103" s="305" t="str">
        <f ca="true">+IF(OFFSET('Sanitation Data'!$E$31,0,10*ROW('Sanitation Data'!E97))="","",OFFSET('Sanitation Data'!$E$31,0,10*ROW('Sanitation Data'!E97)))</f>
        <v/>
      </c>
      <c r="CT103" s="305" t="str">
        <f ca="true">+IF(OFFSET('Sanitation Data'!$E$32,0,10*ROW('Sanitation Data'!E97))="","",OFFSET('Sanitation Data'!$E$32,0,10*ROW('Sanitation Data'!E97)))</f>
        <v/>
      </c>
      <c r="CU103" s="305" t="str">
        <f ca="true">+IF(OFFSET('Sanitation Data'!$F$28,0,10*ROW('Sanitation Data'!F97))="","",OFFSET('Sanitation Data'!$F$28,0,10*ROW('Sanitation Data'!F97)))</f>
        <v/>
      </c>
      <c r="CV103" s="305" t="str">
        <f ca="true">+IF(OFFSET('Sanitation Data'!$F$29,0,10*ROW('Sanitation Data'!F97))="","",OFFSET('Sanitation Data'!$F$29,0,10*ROW('Sanitation Data'!F97)))</f>
        <v/>
      </c>
      <c r="CW103" s="305" t="str">
        <f ca="true">+IF(OFFSET('Sanitation Data'!$F$30,0,10*ROW('Sanitation Data'!F97))="","",OFFSET('Sanitation Data'!$F$30,0,10*ROW('Sanitation Data'!F97)))</f>
        <v/>
      </c>
      <c r="CX103" s="305" t="str">
        <f ca="true">+IF(OFFSET('Sanitation Data'!$F$31,0,10*ROW('Sanitation Data'!F97))="","",OFFSET('Sanitation Data'!$F$31,0,10*ROW('Sanitation Data'!F97)))</f>
        <v/>
      </c>
      <c r="CY103" s="305" t="str">
        <f ca="true">+IF(OFFSET('Sanitation Data'!$F$32,0,10*ROW('Sanitation Data'!F97))="","",OFFSET('Sanitation Data'!$F$32,0,10*ROW('Sanitation Data'!F97)))</f>
        <v/>
      </c>
      <c r="CZ103" s="305" t="str">
        <f ca="true">+IF(OFFSET('Sanitation Data'!$G$28,0,10*ROW('Sanitation Data'!G97))="","",OFFSET('Sanitation Data'!$G$28,0,10*ROW('Sanitation Data'!G97)))</f>
        <v/>
      </c>
      <c r="DA103" s="305" t="str">
        <f ca="true">+IF(OFFSET('Sanitation Data'!$G$29,0,10*ROW('Sanitation Data'!G97))="","",OFFSET('Sanitation Data'!$G$29,0,10*ROW('Sanitation Data'!G97)))</f>
        <v/>
      </c>
      <c r="DB103" s="305" t="str">
        <f ca="true">+IF(OFFSET('Sanitation Data'!$G$30,0,10*ROW('Sanitation Data'!G97))="","",OFFSET('Sanitation Data'!$G$30,0,10*ROW('Sanitation Data'!G97)))</f>
        <v/>
      </c>
      <c r="DC103" s="305" t="str">
        <f ca="true">+IF(OFFSET('Sanitation Data'!$G$31,0,10*ROW('Sanitation Data'!G97))="","",OFFSET('Sanitation Data'!$G$31,0,10*ROW('Sanitation Data'!G97)))</f>
        <v/>
      </c>
      <c r="DD103" s="305" t="str">
        <f ca="true">+IF(OFFSET('Sanitation Data'!$G$32,0,10*ROW('Sanitation Data'!G97))="","",OFFSET('Sanitation Data'!$G$32,0,10*ROW('Sanitation Data'!G97)))</f>
        <v/>
      </c>
      <c r="DE103" s="305" t="str">
        <f ca="true">+IF(OFFSET('Sanitation Data'!$H$28,0,10*ROW('Sanitation Data'!H97))="","",OFFSET('Sanitation Data'!$H$28,0,10*ROW('Sanitation Data'!H97)))</f>
        <v/>
      </c>
      <c r="DF103" s="305" t="str">
        <f ca="true">+IF(OFFSET('Sanitation Data'!$H$29,0,10*ROW('Sanitation Data'!H97))="","",OFFSET('Sanitation Data'!$H$29,0,10*ROW('Sanitation Data'!H97)))</f>
        <v/>
      </c>
      <c r="DG103" s="305" t="str">
        <f ca="true">+IF(OFFSET('Sanitation Data'!$H$30,0,10*ROW('Sanitation Data'!H97))="","",OFFSET('Sanitation Data'!$H$30,0,10*ROW('Sanitation Data'!H97)))</f>
        <v/>
      </c>
      <c r="DH103" s="305" t="str">
        <f ca="true">+IF(OFFSET('Sanitation Data'!$H$31,0,10*ROW('Sanitation Data'!H97))="","",OFFSET('Sanitation Data'!$H$31,0,10*ROW('Sanitation Data'!H97)))</f>
        <v/>
      </c>
      <c r="DI103" s="305" t="str">
        <f ca="true">+IF(OFFSET('Sanitation Data'!$H$32,0,10*ROW('Sanitation Data'!H97))="","",OFFSET('Sanitation Data'!$H$32,0,10*ROW('Sanitation Data'!H97)))</f>
        <v/>
      </c>
      <c r="DJ103" s="305" t="str">
        <f ca="true">+IF(OFFSET('Sanitation Data'!$I$28,0,10*ROW('Sanitation Data'!I97))="","",OFFSET('Sanitation Data'!$I$28,0,10*ROW('Sanitation Data'!I97)))</f>
        <v/>
      </c>
      <c r="DK103" s="305" t="str">
        <f ca="true">+IF(OFFSET('Sanitation Data'!$I$29,0,10*ROW('Sanitation Data'!I97))="","",OFFSET('Sanitation Data'!$I$29,0,10*ROW('Sanitation Data'!I97)))</f>
        <v/>
      </c>
      <c r="DL103" s="305" t="str">
        <f ca="true">+IF(OFFSET('Sanitation Data'!$I$30,0,10*ROW('Sanitation Data'!I97))="","",OFFSET('Sanitation Data'!$I$30,0,10*ROW('Sanitation Data'!I97)))</f>
        <v/>
      </c>
      <c r="DM103" s="305" t="str">
        <f ca="true">+IF(OFFSET('Sanitation Data'!$I$31,0,10*ROW('Sanitation Data'!I97))="","",OFFSET('Sanitation Data'!$I$31,0,10*ROW('Sanitation Data'!I97)))</f>
        <v/>
      </c>
      <c r="DN103" s="305" t="str">
        <f ca="true">+IF(OFFSET('Sanitation Data'!$I$32,0,10*ROW('Sanitation Data'!I97))="","",OFFSET('Sanitation Data'!$I$32,0,10*ROW('Sanitation Data'!I97)))</f>
        <v/>
      </c>
      <c r="DO103" s="305" t="str">
        <f ca="true">+IF(OFFSET('Hygiene Data'!$D$11,0,10*ROW('Hygiene Data'!D97))="","",OFFSET('Hygiene Data'!$D$11,0,10*ROW('Hygiene Data'!D97)))</f>
        <v/>
      </c>
      <c r="DP103" s="305" t="str">
        <f ca="true">+IF(OFFSET('Hygiene Data'!$D$12,0,10*ROW('Hygiene Data'!D97))="","",OFFSET('Hygiene Data'!$D$12,0,10*ROW('Hygiene Data'!D97)))</f>
        <v/>
      </c>
      <c r="DQ103" s="305" t="str">
        <f ca="true">+IF(OFFSET('Hygiene Data'!$D$13,0,10*ROW('Hygiene Data'!D97))="","",OFFSET('Hygiene Data'!$D$13,0,10*ROW('Hygiene Data'!D97)))</f>
        <v/>
      </c>
      <c r="DR103" s="305" t="str">
        <f ca="true">+IF(OFFSET('Hygiene Data'!$E$11,0,10*ROW('Hygiene Data'!E97))="","",OFFSET('Hygiene Data'!$E$11,0,10*ROW('Hygiene Data'!E97)))</f>
        <v/>
      </c>
      <c r="DS103" s="305" t="str">
        <f ca="true">+IF(OFFSET('Hygiene Data'!$E$12,0,10*ROW('Hygiene Data'!E97))="","",OFFSET('Hygiene Data'!$E$12,0,10*ROW('Hygiene Data'!E97)))</f>
        <v/>
      </c>
      <c r="DT103" s="305" t="str">
        <f ca="true">+IF(OFFSET('Hygiene Data'!$E$13,0,10*ROW('Hygiene Data'!E97))="","",OFFSET('Hygiene Data'!$E$13,0,10*ROW('Hygiene Data'!E97)))</f>
        <v/>
      </c>
      <c r="DU103" s="305" t="str">
        <f ca="true">+IF(OFFSET('Hygiene Data'!$F$11,0,10*ROW('Hygiene Data'!F97))="","",OFFSET('Hygiene Data'!$F$11,0,10*ROW('Hygiene Data'!F97)))</f>
        <v/>
      </c>
      <c r="DV103" s="305" t="str">
        <f ca="true">+IF(OFFSET('Hygiene Data'!$F$12,0,10*ROW('Hygiene Data'!F97))="","",OFFSET('Hygiene Data'!$F$12,0,10*ROW('Hygiene Data'!F97)))</f>
        <v/>
      </c>
      <c r="DW103" s="305" t="str">
        <f ca="true">+IF(OFFSET('Hygiene Data'!$F$13,0,10*ROW('Hygiene Data'!F97))="","",OFFSET('Hygiene Data'!$F$13,0,10*ROW('Hygiene Data'!F97)))</f>
        <v/>
      </c>
      <c r="DX103" s="305" t="str">
        <f ca="true">+IF(OFFSET('Hygiene Data'!$G$11,0,10*ROW('Hygiene Data'!G97))="","",OFFSET('Hygiene Data'!$G$11,0,10*ROW('Hygiene Data'!G97)))</f>
        <v/>
      </c>
      <c r="DY103" s="305" t="str">
        <f ca="true">+IF(OFFSET('Hygiene Data'!$G$12,0,10*ROW('Hygiene Data'!G97))="","",OFFSET('Hygiene Data'!$G$12,0,10*ROW('Hygiene Data'!G97)))</f>
        <v/>
      </c>
      <c r="DZ103" s="305" t="str">
        <f ca="true">+IF(OFFSET('Hygiene Data'!$G$13,0,10*ROW('Hygiene Data'!G97))="","",OFFSET('Hygiene Data'!$G$13,0,10*ROW('Hygiene Data'!G97)))</f>
        <v/>
      </c>
      <c r="EA103" s="305" t="str">
        <f ca="true">+IF(OFFSET('Hygiene Data'!$H$11,0,10*ROW('Hygiene Data'!H97))="","",OFFSET('Hygiene Data'!$H$11,0,10*ROW('Hygiene Data'!H97)))</f>
        <v/>
      </c>
      <c r="EB103" s="305" t="str">
        <f ca="true">+IF(OFFSET('Hygiene Data'!$H$12,0,10*ROW('Hygiene Data'!H97))="","",OFFSET('Hygiene Data'!$H$12,0,10*ROW('Hygiene Data'!H97)))</f>
        <v/>
      </c>
      <c r="EC103" s="305" t="str">
        <f ca="true">+IF(OFFSET('Hygiene Data'!$H$13,0,10*ROW('Hygiene Data'!H97))="","",OFFSET('Hygiene Data'!$H$13,0,10*ROW('Hygiene Data'!H97)))</f>
        <v/>
      </c>
      <c r="ED103" s="305" t="str">
        <f ca="true">+IF(OFFSET('Hygiene Data'!$I$11,0,10*ROW('Hygiene Data'!I97))="","",OFFSET('Hygiene Data'!$I$11,0,10*ROW('Hygiene Data'!I97)))</f>
        <v/>
      </c>
      <c r="EE103" s="305" t="str">
        <f ca="true">+IF(OFFSET('Hygiene Data'!$I$12,0,10*ROW('Hygiene Data'!I97))="","",OFFSET('Hygiene Data'!$I$12,0,10*ROW('Hygiene Data'!I97)))</f>
        <v/>
      </c>
      <c r="EF103" s="305"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61" t="str">
        <f t="shared" ca="true" si="1"/>
        <v/>
      </c>
      <c r="D104" s="99"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9"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9"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9"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9"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9"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9"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9"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9"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9"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9"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9"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9"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9"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9"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9"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9"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9"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100"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100"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100"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100"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100"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100"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100"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100"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100"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100"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100"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100"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100"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100"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100"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100"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100"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100"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100"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100"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100"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100"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100"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100"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100"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100"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100"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100"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100"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100"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1"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1"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1"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1"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1"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1"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1"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1"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1"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1"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1"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1"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1"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1"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1"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1"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1"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1"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5"/>
      <c r="BS104" s="305" t="str">
        <f ca="true">+IF(OFFSET('Water Data'!$D$27,0,10*ROW('Water Data'!D98))="","",OFFSET('Water Data'!$D$27,0,10*ROW('Water Data'!D98)))</f>
        <v/>
      </c>
      <c r="BT104" s="305" t="str">
        <f ca="true">+IF(OFFSET('Water Data'!$D$28,0,10*ROW('Water Data'!D98))="","",OFFSET('Water Data'!$D$28,0,10*ROW('Water Data'!D98)))</f>
        <v/>
      </c>
      <c r="BU104" s="305" t="str">
        <f ca="true">+IF(OFFSET('Water Data'!$D$29,0,10*ROW('Water Data'!D98))="","",OFFSET('Water Data'!$D$29,0,10*ROW('Water Data'!D98)))</f>
        <v/>
      </c>
      <c r="BV104" s="305" t="str">
        <f ca="true">+IF(OFFSET('Water Data'!$E$27,0,10*ROW('Water Data'!E98))="","",OFFSET('Water Data'!$E$27,0,10*ROW('Water Data'!E98)))</f>
        <v/>
      </c>
      <c r="BW104" s="305" t="str">
        <f ca="true">+IF(OFFSET('Water Data'!$E$28,0,10*ROW('Water Data'!E98))="","",OFFSET('Water Data'!$E$28,0,10*ROW('Water Data'!E98)))</f>
        <v/>
      </c>
      <c r="BX104" s="305" t="str">
        <f ca="true">+IF(OFFSET('Water Data'!$E$29,0,10*ROW('Water Data'!E98))="","",OFFSET('Water Data'!$E$29,0,10*ROW('Water Data'!E98)))</f>
        <v/>
      </c>
      <c r="BY104" s="305" t="str">
        <f ca="true">+IF(OFFSET('Water Data'!$F$27,0,10*ROW('Water Data'!F98))="","",OFFSET('Water Data'!$F$27,0,10*ROW('Water Data'!F98)))</f>
        <v/>
      </c>
      <c r="BZ104" s="305" t="str">
        <f ca="true">+IF(OFFSET('Water Data'!$F$28,0,10*ROW('Water Data'!F98))="","",OFFSET('Water Data'!$F$28,0,10*ROW('Water Data'!F98)))</f>
        <v/>
      </c>
      <c r="CA104" s="305" t="str">
        <f ca="true">+IF(OFFSET('Water Data'!$F$29,0,10*ROW('Water Data'!F98))="","",OFFSET('Water Data'!$F$29,0,10*ROW('Water Data'!F98)))</f>
        <v/>
      </c>
      <c r="CB104" s="305" t="str">
        <f ca="true">+IF(OFFSET('Water Data'!$G$27,0,10*ROW('Water Data'!G98))="","",OFFSET('Water Data'!$G$27,0,10*ROW('Water Data'!G98)))</f>
        <v/>
      </c>
      <c r="CC104" s="305" t="str">
        <f ca="true">+IF(OFFSET('Water Data'!$G$28,0,10*ROW('Water Data'!G98))="","",OFFSET('Water Data'!$G$28,0,10*ROW('Water Data'!G98)))</f>
        <v/>
      </c>
      <c r="CD104" s="305" t="str">
        <f ca="true">+IF(OFFSET('Water Data'!$G$29,0,10*ROW('Water Data'!G98))="","",OFFSET('Water Data'!$G$29,0,10*ROW('Water Data'!G98)))</f>
        <v/>
      </c>
      <c r="CE104" s="305" t="str">
        <f ca="true">+IF(OFFSET('Water Data'!$H$27,0,10*ROW('Water Data'!H98))="","",OFFSET('Water Data'!$H$27,0,10*ROW('Water Data'!H98)))</f>
        <v/>
      </c>
      <c r="CF104" s="305" t="str">
        <f ca="true">+IF(OFFSET('Water Data'!$H$28,0,10*ROW('Water Data'!H98))="","",OFFSET('Water Data'!$H$28,0,10*ROW('Water Data'!H98)))</f>
        <v/>
      </c>
      <c r="CG104" s="305" t="str">
        <f ca="true">+IF(OFFSET('Water Data'!$H$29,0,10*ROW('Water Data'!H98))="","",OFFSET('Water Data'!$H$29,0,10*ROW('Water Data'!H98)))</f>
        <v/>
      </c>
      <c r="CH104" s="305" t="str">
        <f ca="true">+IF(OFFSET('Water Data'!$I$27,0,10*ROW('Water Data'!I98))="","",OFFSET('Water Data'!$I$27,0,10*ROW('Water Data'!I98)))</f>
        <v/>
      </c>
      <c r="CI104" s="305" t="str">
        <f ca="true">+IF(OFFSET('Water Data'!$I$28,0,10*ROW('Water Data'!I98))="","",OFFSET('Water Data'!$I$28,0,10*ROW('Water Data'!I98)))</f>
        <v/>
      </c>
      <c r="CJ104" s="305" t="str">
        <f ca="true">+IF(OFFSET('Water Data'!$I$29,0,10*ROW('Water Data'!I98))="","",OFFSET('Water Data'!$I$29,0,10*ROW('Water Data'!I98)))</f>
        <v/>
      </c>
      <c r="CK104" s="305" t="str">
        <f ca="true">+IF(OFFSET('Sanitation Data'!$D$28,0,10*ROW('Sanitation Data'!D98))="","",OFFSET('Sanitation Data'!$D$28,0,10*ROW('Sanitation Data'!D98)))</f>
        <v/>
      </c>
      <c r="CL104" s="305" t="str">
        <f ca="true">+IF(OFFSET('Sanitation Data'!$D$29,0,10*ROW('Sanitation Data'!D98))="","",OFFSET('Sanitation Data'!$D$29,0,10*ROW('Sanitation Data'!D98)))</f>
        <v/>
      </c>
      <c r="CM104" s="305" t="str">
        <f ca="true">+IF(OFFSET('Sanitation Data'!$D$30,0,10*ROW('Sanitation Data'!D98))="","",OFFSET('Sanitation Data'!$D$30,0,10*ROW('Sanitation Data'!D98)))</f>
        <v/>
      </c>
      <c r="CN104" s="305" t="str">
        <f ca="true">+IF(OFFSET('Sanitation Data'!$D$31,0,10*ROW('Sanitation Data'!D98))="","",OFFSET('Sanitation Data'!$D$31,0,10*ROW('Sanitation Data'!D98)))</f>
        <v/>
      </c>
      <c r="CO104" s="305" t="str">
        <f ca="true">+IF(OFFSET('Sanitation Data'!$D$32,0,10*ROW('Sanitation Data'!D98))="","",OFFSET('Sanitation Data'!$D$32,0,10*ROW('Sanitation Data'!D98)))</f>
        <v/>
      </c>
      <c r="CP104" s="305" t="str">
        <f ca="true">+IF(OFFSET('Sanitation Data'!$E$28,0,10*ROW('Sanitation Data'!E98))="","",OFFSET('Sanitation Data'!$E$28,0,10*ROW('Sanitation Data'!E98)))</f>
        <v/>
      </c>
      <c r="CQ104" s="305" t="str">
        <f ca="true">+IF(OFFSET('Sanitation Data'!$E$29,0,10*ROW('Sanitation Data'!E98))="","",OFFSET('Sanitation Data'!$E$29,0,10*ROW('Sanitation Data'!E98)))</f>
        <v/>
      </c>
      <c r="CR104" s="305" t="str">
        <f ca="true">+IF(OFFSET('Sanitation Data'!$E$30,0,10*ROW('Sanitation Data'!E98))="","",OFFSET('Sanitation Data'!$E$30,0,10*ROW('Sanitation Data'!E98)))</f>
        <v/>
      </c>
      <c r="CS104" s="305" t="str">
        <f ca="true">+IF(OFFSET('Sanitation Data'!$E$31,0,10*ROW('Sanitation Data'!E98))="","",OFFSET('Sanitation Data'!$E$31,0,10*ROW('Sanitation Data'!E98)))</f>
        <v/>
      </c>
      <c r="CT104" s="305" t="str">
        <f ca="true">+IF(OFFSET('Sanitation Data'!$E$32,0,10*ROW('Sanitation Data'!E98))="","",OFFSET('Sanitation Data'!$E$32,0,10*ROW('Sanitation Data'!E98)))</f>
        <v/>
      </c>
      <c r="CU104" s="305" t="str">
        <f ca="true">+IF(OFFSET('Sanitation Data'!$F$28,0,10*ROW('Sanitation Data'!F98))="","",OFFSET('Sanitation Data'!$F$28,0,10*ROW('Sanitation Data'!F98)))</f>
        <v/>
      </c>
      <c r="CV104" s="305" t="str">
        <f ca="true">+IF(OFFSET('Sanitation Data'!$F$29,0,10*ROW('Sanitation Data'!F98))="","",OFFSET('Sanitation Data'!$F$29,0,10*ROW('Sanitation Data'!F98)))</f>
        <v/>
      </c>
      <c r="CW104" s="305" t="str">
        <f ca="true">+IF(OFFSET('Sanitation Data'!$F$30,0,10*ROW('Sanitation Data'!F98))="","",OFFSET('Sanitation Data'!$F$30,0,10*ROW('Sanitation Data'!F98)))</f>
        <v/>
      </c>
      <c r="CX104" s="305" t="str">
        <f ca="true">+IF(OFFSET('Sanitation Data'!$F$31,0,10*ROW('Sanitation Data'!F98))="","",OFFSET('Sanitation Data'!$F$31,0,10*ROW('Sanitation Data'!F98)))</f>
        <v/>
      </c>
      <c r="CY104" s="305" t="str">
        <f ca="true">+IF(OFFSET('Sanitation Data'!$F$32,0,10*ROW('Sanitation Data'!F98))="","",OFFSET('Sanitation Data'!$F$32,0,10*ROW('Sanitation Data'!F98)))</f>
        <v/>
      </c>
      <c r="CZ104" s="305" t="str">
        <f ca="true">+IF(OFFSET('Sanitation Data'!$G$28,0,10*ROW('Sanitation Data'!G98))="","",OFFSET('Sanitation Data'!$G$28,0,10*ROW('Sanitation Data'!G98)))</f>
        <v/>
      </c>
      <c r="DA104" s="305" t="str">
        <f ca="true">+IF(OFFSET('Sanitation Data'!$G$29,0,10*ROW('Sanitation Data'!G98))="","",OFFSET('Sanitation Data'!$G$29,0,10*ROW('Sanitation Data'!G98)))</f>
        <v/>
      </c>
      <c r="DB104" s="305" t="str">
        <f ca="true">+IF(OFFSET('Sanitation Data'!$G$30,0,10*ROW('Sanitation Data'!G98))="","",OFFSET('Sanitation Data'!$G$30,0,10*ROW('Sanitation Data'!G98)))</f>
        <v/>
      </c>
      <c r="DC104" s="305" t="str">
        <f ca="true">+IF(OFFSET('Sanitation Data'!$G$31,0,10*ROW('Sanitation Data'!G98))="","",OFFSET('Sanitation Data'!$G$31,0,10*ROW('Sanitation Data'!G98)))</f>
        <v/>
      </c>
      <c r="DD104" s="305" t="str">
        <f ca="true">+IF(OFFSET('Sanitation Data'!$G$32,0,10*ROW('Sanitation Data'!G98))="","",OFFSET('Sanitation Data'!$G$32,0,10*ROW('Sanitation Data'!G98)))</f>
        <v/>
      </c>
      <c r="DE104" s="305" t="str">
        <f ca="true">+IF(OFFSET('Sanitation Data'!$H$28,0,10*ROW('Sanitation Data'!H98))="","",OFFSET('Sanitation Data'!$H$28,0,10*ROW('Sanitation Data'!H98)))</f>
        <v/>
      </c>
      <c r="DF104" s="305" t="str">
        <f ca="true">+IF(OFFSET('Sanitation Data'!$H$29,0,10*ROW('Sanitation Data'!H98))="","",OFFSET('Sanitation Data'!$H$29,0,10*ROW('Sanitation Data'!H98)))</f>
        <v/>
      </c>
      <c r="DG104" s="305" t="str">
        <f ca="true">+IF(OFFSET('Sanitation Data'!$H$30,0,10*ROW('Sanitation Data'!H98))="","",OFFSET('Sanitation Data'!$H$30,0,10*ROW('Sanitation Data'!H98)))</f>
        <v/>
      </c>
      <c r="DH104" s="305" t="str">
        <f ca="true">+IF(OFFSET('Sanitation Data'!$H$31,0,10*ROW('Sanitation Data'!H98))="","",OFFSET('Sanitation Data'!$H$31,0,10*ROW('Sanitation Data'!H98)))</f>
        <v/>
      </c>
      <c r="DI104" s="305" t="str">
        <f ca="true">+IF(OFFSET('Sanitation Data'!$H$32,0,10*ROW('Sanitation Data'!H98))="","",OFFSET('Sanitation Data'!$H$32,0,10*ROW('Sanitation Data'!H98)))</f>
        <v/>
      </c>
      <c r="DJ104" s="305" t="str">
        <f ca="true">+IF(OFFSET('Sanitation Data'!$I$28,0,10*ROW('Sanitation Data'!I98))="","",OFFSET('Sanitation Data'!$I$28,0,10*ROW('Sanitation Data'!I98)))</f>
        <v/>
      </c>
      <c r="DK104" s="305" t="str">
        <f ca="true">+IF(OFFSET('Sanitation Data'!$I$29,0,10*ROW('Sanitation Data'!I98))="","",OFFSET('Sanitation Data'!$I$29,0,10*ROW('Sanitation Data'!I98)))</f>
        <v/>
      </c>
      <c r="DL104" s="305" t="str">
        <f ca="true">+IF(OFFSET('Sanitation Data'!$I$30,0,10*ROW('Sanitation Data'!I98))="","",OFFSET('Sanitation Data'!$I$30,0,10*ROW('Sanitation Data'!I98)))</f>
        <v/>
      </c>
      <c r="DM104" s="305" t="str">
        <f ca="true">+IF(OFFSET('Sanitation Data'!$I$31,0,10*ROW('Sanitation Data'!I98))="","",OFFSET('Sanitation Data'!$I$31,0,10*ROW('Sanitation Data'!I98)))</f>
        <v/>
      </c>
      <c r="DN104" s="305" t="str">
        <f ca="true">+IF(OFFSET('Sanitation Data'!$I$32,0,10*ROW('Sanitation Data'!I98))="","",OFFSET('Sanitation Data'!$I$32,0,10*ROW('Sanitation Data'!I98)))</f>
        <v/>
      </c>
      <c r="DO104" s="305" t="str">
        <f ca="true">+IF(OFFSET('Hygiene Data'!$D$11,0,10*ROW('Hygiene Data'!D98))="","",OFFSET('Hygiene Data'!$D$11,0,10*ROW('Hygiene Data'!D98)))</f>
        <v/>
      </c>
      <c r="DP104" s="305" t="str">
        <f ca="true">+IF(OFFSET('Hygiene Data'!$D$12,0,10*ROW('Hygiene Data'!D98))="","",OFFSET('Hygiene Data'!$D$12,0,10*ROW('Hygiene Data'!D98)))</f>
        <v/>
      </c>
      <c r="DQ104" s="305" t="str">
        <f ca="true">+IF(OFFSET('Hygiene Data'!$D$13,0,10*ROW('Hygiene Data'!D98))="","",OFFSET('Hygiene Data'!$D$13,0,10*ROW('Hygiene Data'!D98)))</f>
        <v/>
      </c>
      <c r="DR104" s="305" t="str">
        <f ca="true">+IF(OFFSET('Hygiene Data'!$E$11,0,10*ROW('Hygiene Data'!E98))="","",OFFSET('Hygiene Data'!$E$11,0,10*ROW('Hygiene Data'!E98)))</f>
        <v/>
      </c>
      <c r="DS104" s="305" t="str">
        <f ca="true">+IF(OFFSET('Hygiene Data'!$E$12,0,10*ROW('Hygiene Data'!E98))="","",OFFSET('Hygiene Data'!$E$12,0,10*ROW('Hygiene Data'!E98)))</f>
        <v/>
      </c>
      <c r="DT104" s="305" t="str">
        <f ca="true">+IF(OFFSET('Hygiene Data'!$E$13,0,10*ROW('Hygiene Data'!E98))="","",OFFSET('Hygiene Data'!$E$13,0,10*ROW('Hygiene Data'!E98)))</f>
        <v/>
      </c>
      <c r="DU104" s="305" t="str">
        <f ca="true">+IF(OFFSET('Hygiene Data'!$F$11,0,10*ROW('Hygiene Data'!F98))="","",OFFSET('Hygiene Data'!$F$11,0,10*ROW('Hygiene Data'!F98)))</f>
        <v/>
      </c>
      <c r="DV104" s="305" t="str">
        <f ca="true">+IF(OFFSET('Hygiene Data'!$F$12,0,10*ROW('Hygiene Data'!F98))="","",OFFSET('Hygiene Data'!$F$12,0,10*ROW('Hygiene Data'!F98)))</f>
        <v/>
      </c>
      <c r="DW104" s="305" t="str">
        <f ca="true">+IF(OFFSET('Hygiene Data'!$F$13,0,10*ROW('Hygiene Data'!F98))="","",OFFSET('Hygiene Data'!$F$13,0,10*ROW('Hygiene Data'!F98)))</f>
        <v/>
      </c>
      <c r="DX104" s="305" t="str">
        <f ca="true">+IF(OFFSET('Hygiene Data'!$G$11,0,10*ROW('Hygiene Data'!G98))="","",OFFSET('Hygiene Data'!$G$11,0,10*ROW('Hygiene Data'!G98)))</f>
        <v/>
      </c>
      <c r="DY104" s="305" t="str">
        <f ca="true">+IF(OFFSET('Hygiene Data'!$G$12,0,10*ROW('Hygiene Data'!G98))="","",OFFSET('Hygiene Data'!$G$12,0,10*ROW('Hygiene Data'!G98)))</f>
        <v/>
      </c>
      <c r="DZ104" s="305" t="str">
        <f ca="true">+IF(OFFSET('Hygiene Data'!$G$13,0,10*ROW('Hygiene Data'!G98))="","",OFFSET('Hygiene Data'!$G$13,0,10*ROW('Hygiene Data'!G98)))</f>
        <v/>
      </c>
      <c r="EA104" s="305" t="str">
        <f ca="true">+IF(OFFSET('Hygiene Data'!$H$11,0,10*ROW('Hygiene Data'!H98))="","",OFFSET('Hygiene Data'!$H$11,0,10*ROW('Hygiene Data'!H98)))</f>
        <v/>
      </c>
      <c r="EB104" s="305" t="str">
        <f ca="true">+IF(OFFSET('Hygiene Data'!$H$12,0,10*ROW('Hygiene Data'!H98))="","",OFFSET('Hygiene Data'!$H$12,0,10*ROW('Hygiene Data'!H98)))</f>
        <v/>
      </c>
      <c r="EC104" s="305" t="str">
        <f ca="true">+IF(OFFSET('Hygiene Data'!$H$13,0,10*ROW('Hygiene Data'!H98))="","",OFFSET('Hygiene Data'!$H$13,0,10*ROW('Hygiene Data'!H98)))</f>
        <v/>
      </c>
      <c r="ED104" s="305" t="str">
        <f ca="true">+IF(OFFSET('Hygiene Data'!$I$11,0,10*ROW('Hygiene Data'!I98))="","",OFFSET('Hygiene Data'!$I$11,0,10*ROW('Hygiene Data'!I98)))</f>
        <v/>
      </c>
      <c r="EE104" s="305" t="str">
        <f ca="true">+IF(OFFSET('Hygiene Data'!$I$12,0,10*ROW('Hygiene Data'!I98))="","",OFFSET('Hygiene Data'!$I$12,0,10*ROW('Hygiene Data'!I98)))</f>
        <v/>
      </c>
      <c r="EF104" s="305"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61" t="str">
        <f t="shared" ca="true" si="1"/>
        <v/>
      </c>
      <c r="D105" s="99"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9"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9"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9"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9"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9"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9"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9"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9"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9"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9"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9"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9"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9"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9"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9"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9"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9"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100"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100"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100"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100"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100"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100"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100"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100"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100"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100"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100"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100"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100"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100"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100"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100"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100"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100"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100"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100"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100"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100"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100"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100"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100"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100"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100"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100"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100"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100"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1"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1"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1"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1"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1"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1"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1"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1"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1"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1"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1"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1"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1"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1"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1"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1"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1"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1"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5"/>
      <c r="BS105" s="305" t="str">
        <f ca="true">+IF(OFFSET('Water Data'!$D$27,0,10*ROW('Water Data'!D99))="","",OFFSET('Water Data'!$D$27,0,10*ROW('Water Data'!D99)))</f>
        <v/>
      </c>
      <c r="BT105" s="305" t="str">
        <f ca="true">+IF(OFFSET('Water Data'!$D$28,0,10*ROW('Water Data'!D99))="","",OFFSET('Water Data'!$D$28,0,10*ROW('Water Data'!D99)))</f>
        <v/>
      </c>
      <c r="BU105" s="305" t="str">
        <f ca="true">+IF(OFFSET('Water Data'!$D$29,0,10*ROW('Water Data'!D99))="","",OFFSET('Water Data'!$D$29,0,10*ROW('Water Data'!D99)))</f>
        <v/>
      </c>
      <c r="BV105" s="305" t="str">
        <f ca="true">+IF(OFFSET('Water Data'!$E$27,0,10*ROW('Water Data'!E99))="","",OFFSET('Water Data'!$E$27,0,10*ROW('Water Data'!E99)))</f>
        <v/>
      </c>
      <c r="BW105" s="305" t="str">
        <f ca="true">+IF(OFFSET('Water Data'!$E$28,0,10*ROW('Water Data'!E99))="","",OFFSET('Water Data'!$E$28,0,10*ROW('Water Data'!E99)))</f>
        <v/>
      </c>
      <c r="BX105" s="305" t="str">
        <f ca="true">+IF(OFFSET('Water Data'!$E$29,0,10*ROW('Water Data'!E99))="","",OFFSET('Water Data'!$E$29,0,10*ROW('Water Data'!E99)))</f>
        <v/>
      </c>
      <c r="BY105" s="305" t="str">
        <f ca="true">+IF(OFFSET('Water Data'!$F$27,0,10*ROW('Water Data'!F99))="","",OFFSET('Water Data'!$F$27,0,10*ROW('Water Data'!F99)))</f>
        <v/>
      </c>
      <c r="BZ105" s="305" t="str">
        <f ca="true">+IF(OFFSET('Water Data'!$F$28,0,10*ROW('Water Data'!F99))="","",OFFSET('Water Data'!$F$28,0,10*ROW('Water Data'!F99)))</f>
        <v/>
      </c>
      <c r="CA105" s="305" t="str">
        <f ca="true">+IF(OFFSET('Water Data'!$F$29,0,10*ROW('Water Data'!F99))="","",OFFSET('Water Data'!$F$29,0,10*ROW('Water Data'!F99)))</f>
        <v/>
      </c>
      <c r="CB105" s="305" t="str">
        <f ca="true">+IF(OFFSET('Water Data'!$G$27,0,10*ROW('Water Data'!G99))="","",OFFSET('Water Data'!$G$27,0,10*ROW('Water Data'!G99)))</f>
        <v/>
      </c>
      <c r="CC105" s="305" t="str">
        <f ca="true">+IF(OFFSET('Water Data'!$G$28,0,10*ROW('Water Data'!G99))="","",OFFSET('Water Data'!$G$28,0,10*ROW('Water Data'!G99)))</f>
        <v/>
      </c>
      <c r="CD105" s="305" t="str">
        <f ca="true">+IF(OFFSET('Water Data'!$G$29,0,10*ROW('Water Data'!G99))="","",OFFSET('Water Data'!$G$29,0,10*ROW('Water Data'!G99)))</f>
        <v/>
      </c>
      <c r="CE105" s="305" t="str">
        <f ca="true">+IF(OFFSET('Water Data'!$H$27,0,10*ROW('Water Data'!H99))="","",OFFSET('Water Data'!$H$27,0,10*ROW('Water Data'!H99)))</f>
        <v/>
      </c>
      <c r="CF105" s="305" t="str">
        <f ca="true">+IF(OFFSET('Water Data'!$H$28,0,10*ROW('Water Data'!H99))="","",OFFSET('Water Data'!$H$28,0,10*ROW('Water Data'!H99)))</f>
        <v/>
      </c>
      <c r="CG105" s="305" t="str">
        <f ca="true">+IF(OFFSET('Water Data'!$H$29,0,10*ROW('Water Data'!H99))="","",OFFSET('Water Data'!$H$29,0,10*ROW('Water Data'!H99)))</f>
        <v/>
      </c>
      <c r="CH105" s="305" t="str">
        <f ca="true">+IF(OFFSET('Water Data'!$I$27,0,10*ROW('Water Data'!I99))="","",OFFSET('Water Data'!$I$27,0,10*ROW('Water Data'!I99)))</f>
        <v/>
      </c>
      <c r="CI105" s="305" t="str">
        <f ca="true">+IF(OFFSET('Water Data'!$I$28,0,10*ROW('Water Data'!I99))="","",OFFSET('Water Data'!$I$28,0,10*ROW('Water Data'!I99)))</f>
        <v/>
      </c>
      <c r="CJ105" s="305" t="str">
        <f ca="true">+IF(OFFSET('Water Data'!$I$29,0,10*ROW('Water Data'!I99))="","",OFFSET('Water Data'!$I$29,0,10*ROW('Water Data'!I99)))</f>
        <v/>
      </c>
      <c r="CK105" s="305" t="str">
        <f ca="true">+IF(OFFSET('Sanitation Data'!$D$28,0,10*ROW('Sanitation Data'!D99))="","",OFFSET('Sanitation Data'!$D$28,0,10*ROW('Sanitation Data'!D99)))</f>
        <v/>
      </c>
      <c r="CL105" s="305" t="str">
        <f ca="true">+IF(OFFSET('Sanitation Data'!$D$29,0,10*ROW('Sanitation Data'!D99))="","",OFFSET('Sanitation Data'!$D$29,0,10*ROW('Sanitation Data'!D99)))</f>
        <v/>
      </c>
      <c r="CM105" s="305" t="str">
        <f ca="true">+IF(OFFSET('Sanitation Data'!$D$30,0,10*ROW('Sanitation Data'!D99))="","",OFFSET('Sanitation Data'!$D$30,0,10*ROW('Sanitation Data'!D99)))</f>
        <v/>
      </c>
      <c r="CN105" s="305" t="str">
        <f ca="true">+IF(OFFSET('Sanitation Data'!$D$31,0,10*ROW('Sanitation Data'!D99))="","",OFFSET('Sanitation Data'!$D$31,0,10*ROW('Sanitation Data'!D99)))</f>
        <v/>
      </c>
      <c r="CO105" s="305" t="str">
        <f ca="true">+IF(OFFSET('Sanitation Data'!$D$32,0,10*ROW('Sanitation Data'!D99))="","",OFFSET('Sanitation Data'!$D$32,0,10*ROW('Sanitation Data'!D99)))</f>
        <v/>
      </c>
      <c r="CP105" s="305" t="str">
        <f ca="true">+IF(OFFSET('Sanitation Data'!$E$28,0,10*ROW('Sanitation Data'!E99))="","",OFFSET('Sanitation Data'!$E$28,0,10*ROW('Sanitation Data'!E99)))</f>
        <v/>
      </c>
      <c r="CQ105" s="305" t="str">
        <f ca="true">+IF(OFFSET('Sanitation Data'!$E$29,0,10*ROW('Sanitation Data'!E99))="","",OFFSET('Sanitation Data'!$E$29,0,10*ROW('Sanitation Data'!E99)))</f>
        <v/>
      </c>
      <c r="CR105" s="305" t="str">
        <f ca="true">+IF(OFFSET('Sanitation Data'!$E$30,0,10*ROW('Sanitation Data'!E99))="","",OFFSET('Sanitation Data'!$E$30,0,10*ROW('Sanitation Data'!E99)))</f>
        <v/>
      </c>
      <c r="CS105" s="305" t="str">
        <f ca="true">+IF(OFFSET('Sanitation Data'!$E$31,0,10*ROW('Sanitation Data'!E99))="","",OFFSET('Sanitation Data'!$E$31,0,10*ROW('Sanitation Data'!E99)))</f>
        <v/>
      </c>
      <c r="CT105" s="305" t="str">
        <f ca="true">+IF(OFFSET('Sanitation Data'!$E$32,0,10*ROW('Sanitation Data'!E99))="","",OFFSET('Sanitation Data'!$E$32,0,10*ROW('Sanitation Data'!E99)))</f>
        <v/>
      </c>
      <c r="CU105" s="305" t="str">
        <f ca="true">+IF(OFFSET('Sanitation Data'!$F$28,0,10*ROW('Sanitation Data'!F99))="","",OFFSET('Sanitation Data'!$F$28,0,10*ROW('Sanitation Data'!F99)))</f>
        <v/>
      </c>
      <c r="CV105" s="305" t="str">
        <f ca="true">+IF(OFFSET('Sanitation Data'!$F$29,0,10*ROW('Sanitation Data'!F99))="","",OFFSET('Sanitation Data'!$F$29,0,10*ROW('Sanitation Data'!F99)))</f>
        <v/>
      </c>
      <c r="CW105" s="305" t="str">
        <f ca="true">+IF(OFFSET('Sanitation Data'!$F$30,0,10*ROW('Sanitation Data'!F99))="","",OFFSET('Sanitation Data'!$F$30,0,10*ROW('Sanitation Data'!F99)))</f>
        <v/>
      </c>
      <c r="CX105" s="305" t="str">
        <f ca="true">+IF(OFFSET('Sanitation Data'!$F$31,0,10*ROW('Sanitation Data'!F99))="","",OFFSET('Sanitation Data'!$F$31,0,10*ROW('Sanitation Data'!F99)))</f>
        <v/>
      </c>
      <c r="CY105" s="305" t="str">
        <f ca="true">+IF(OFFSET('Sanitation Data'!$F$32,0,10*ROW('Sanitation Data'!F99))="","",OFFSET('Sanitation Data'!$F$32,0,10*ROW('Sanitation Data'!F99)))</f>
        <v/>
      </c>
      <c r="CZ105" s="305" t="str">
        <f ca="true">+IF(OFFSET('Sanitation Data'!$G$28,0,10*ROW('Sanitation Data'!G99))="","",OFFSET('Sanitation Data'!$G$28,0,10*ROW('Sanitation Data'!G99)))</f>
        <v/>
      </c>
      <c r="DA105" s="305" t="str">
        <f ca="true">+IF(OFFSET('Sanitation Data'!$G$29,0,10*ROW('Sanitation Data'!G99))="","",OFFSET('Sanitation Data'!$G$29,0,10*ROW('Sanitation Data'!G99)))</f>
        <v/>
      </c>
      <c r="DB105" s="305" t="str">
        <f ca="true">+IF(OFFSET('Sanitation Data'!$G$30,0,10*ROW('Sanitation Data'!G99))="","",OFFSET('Sanitation Data'!$G$30,0,10*ROW('Sanitation Data'!G99)))</f>
        <v/>
      </c>
      <c r="DC105" s="305" t="str">
        <f ca="true">+IF(OFFSET('Sanitation Data'!$G$31,0,10*ROW('Sanitation Data'!G99))="","",OFFSET('Sanitation Data'!$G$31,0,10*ROW('Sanitation Data'!G99)))</f>
        <v/>
      </c>
      <c r="DD105" s="305" t="str">
        <f ca="true">+IF(OFFSET('Sanitation Data'!$G$32,0,10*ROW('Sanitation Data'!G99))="","",OFFSET('Sanitation Data'!$G$32,0,10*ROW('Sanitation Data'!G99)))</f>
        <v/>
      </c>
      <c r="DE105" s="305" t="str">
        <f ca="true">+IF(OFFSET('Sanitation Data'!$H$28,0,10*ROW('Sanitation Data'!H99))="","",OFFSET('Sanitation Data'!$H$28,0,10*ROW('Sanitation Data'!H99)))</f>
        <v/>
      </c>
      <c r="DF105" s="305" t="str">
        <f ca="true">+IF(OFFSET('Sanitation Data'!$H$29,0,10*ROW('Sanitation Data'!H99))="","",OFFSET('Sanitation Data'!$H$29,0,10*ROW('Sanitation Data'!H99)))</f>
        <v/>
      </c>
      <c r="DG105" s="305" t="str">
        <f ca="true">+IF(OFFSET('Sanitation Data'!$H$30,0,10*ROW('Sanitation Data'!H99))="","",OFFSET('Sanitation Data'!$H$30,0,10*ROW('Sanitation Data'!H99)))</f>
        <v/>
      </c>
      <c r="DH105" s="305" t="str">
        <f ca="true">+IF(OFFSET('Sanitation Data'!$H$31,0,10*ROW('Sanitation Data'!H99))="","",OFFSET('Sanitation Data'!$H$31,0,10*ROW('Sanitation Data'!H99)))</f>
        <v/>
      </c>
      <c r="DI105" s="305" t="str">
        <f ca="true">+IF(OFFSET('Sanitation Data'!$H$32,0,10*ROW('Sanitation Data'!H99))="","",OFFSET('Sanitation Data'!$H$32,0,10*ROW('Sanitation Data'!H99)))</f>
        <v/>
      </c>
      <c r="DJ105" s="305" t="str">
        <f ca="true">+IF(OFFSET('Sanitation Data'!$I$28,0,10*ROW('Sanitation Data'!I99))="","",OFFSET('Sanitation Data'!$I$28,0,10*ROW('Sanitation Data'!I99)))</f>
        <v/>
      </c>
      <c r="DK105" s="305" t="str">
        <f ca="true">+IF(OFFSET('Sanitation Data'!$I$29,0,10*ROW('Sanitation Data'!I99))="","",OFFSET('Sanitation Data'!$I$29,0,10*ROW('Sanitation Data'!I99)))</f>
        <v/>
      </c>
      <c r="DL105" s="305" t="str">
        <f ca="true">+IF(OFFSET('Sanitation Data'!$I$30,0,10*ROW('Sanitation Data'!I99))="","",OFFSET('Sanitation Data'!$I$30,0,10*ROW('Sanitation Data'!I99)))</f>
        <v/>
      </c>
      <c r="DM105" s="305" t="str">
        <f ca="true">+IF(OFFSET('Sanitation Data'!$I$31,0,10*ROW('Sanitation Data'!I99))="","",OFFSET('Sanitation Data'!$I$31,0,10*ROW('Sanitation Data'!I99)))</f>
        <v/>
      </c>
      <c r="DN105" s="305" t="str">
        <f ca="true">+IF(OFFSET('Sanitation Data'!$I$32,0,10*ROW('Sanitation Data'!I99))="","",OFFSET('Sanitation Data'!$I$32,0,10*ROW('Sanitation Data'!I99)))</f>
        <v/>
      </c>
      <c r="DO105" s="305" t="str">
        <f ca="true">+IF(OFFSET('Hygiene Data'!$D$11,0,10*ROW('Hygiene Data'!D99))="","",OFFSET('Hygiene Data'!$D$11,0,10*ROW('Hygiene Data'!D99)))</f>
        <v/>
      </c>
      <c r="DP105" s="305" t="str">
        <f ca="true">+IF(OFFSET('Hygiene Data'!$D$12,0,10*ROW('Hygiene Data'!D99))="","",OFFSET('Hygiene Data'!$D$12,0,10*ROW('Hygiene Data'!D99)))</f>
        <v/>
      </c>
      <c r="DQ105" s="305" t="str">
        <f ca="true">+IF(OFFSET('Hygiene Data'!$D$13,0,10*ROW('Hygiene Data'!D99))="","",OFFSET('Hygiene Data'!$D$13,0,10*ROW('Hygiene Data'!D99)))</f>
        <v/>
      </c>
      <c r="DR105" s="305" t="str">
        <f ca="true">+IF(OFFSET('Hygiene Data'!$E$11,0,10*ROW('Hygiene Data'!E99))="","",OFFSET('Hygiene Data'!$E$11,0,10*ROW('Hygiene Data'!E99)))</f>
        <v/>
      </c>
      <c r="DS105" s="305" t="str">
        <f ca="true">+IF(OFFSET('Hygiene Data'!$E$12,0,10*ROW('Hygiene Data'!E99))="","",OFFSET('Hygiene Data'!$E$12,0,10*ROW('Hygiene Data'!E99)))</f>
        <v/>
      </c>
      <c r="DT105" s="305" t="str">
        <f ca="true">+IF(OFFSET('Hygiene Data'!$E$13,0,10*ROW('Hygiene Data'!E99))="","",OFFSET('Hygiene Data'!$E$13,0,10*ROW('Hygiene Data'!E99)))</f>
        <v/>
      </c>
      <c r="DU105" s="305" t="str">
        <f ca="true">+IF(OFFSET('Hygiene Data'!$F$11,0,10*ROW('Hygiene Data'!F99))="","",OFFSET('Hygiene Data'!$F$11,0,10*ROW('Hygiene Data'!F99)))</f>
        <v/>
      </c>
      <c r="DV105" s="305" t="str">
        <f ca="true">+IF(OFFSET('Hygiene Data'!$F$12,0,10*ROW('Hygiene Data'!F99))="","",OFFSET('Hygiene Data'!$F$12,0,10*ROW('Hygiene Data'!F99)))</f>
        <v/>
      </c>
      <c r="DW105" s="305" t="str">
        <f ca="true">+IF(OFFSET('Hygiene Data'!$F$13,0,10*ROW('Hygiene Data'!F99))="","",OFFSET('Hygiene Data'!$F$13,0,10*ROW('Hygiene Data'!F99)))</f>
        <v/>
      </c>
      <c r="DX105" s="305" t="str">
        <f ca="true">+IF(OFFSET('Hygiene Data'!$G$11,0,10*ROW('Hygiene Data'!G99))="","",OFFSET('Hygiene Data'!$G$11,0,10*ROW('Hygiene Data'!G99)))</f>
        <v/>
      </c>
      <c r="DY105" s="305" t="str">
        <f ca="true">+IF(OFFSET('Hygiene Data'!$G$12,0,10*ROW('Hygiene Data'!G99))="","",OFFSET('Hygiene Data'!$G$12,0,10*ROW('Hygiene Data'!G99)))</f>
        <v/>
      </c>
      <c r="DZ105" s="305" t="str">
        <f ca="true">+IF(OFFSET('Hygiene Data'!$G$13,0,10*ROW('Hygiene Data'!G99))="","",OFFSET('Hygiene Data'!$G$13,0,10*ROW('Hygiene Data'!G99)))</f>
        <v/>
      </c>
      <c r="EA105" s="305" t="str">
        <f ca="true">+IF(OFFSET('Hygiene Data'!$H$11,0,10*ROW('Hygiene Data'!H99))="","",OFFSET('Hygiene Data'!$H$11,0,10*ROW('Hygiene Data'!H99)))</f>
        <v/>
      </c>
      <c r="EB105" s="305" t="str">
        <f ca="true">+IF(OFFSET('Hygiene Data'!$H$12,0,10*ROW('Hygiene Data'!H99))="","",OFFSET('Hygiene Data'!$H$12,0,10*ROW('Hygiene Data'!H99)))</f>
        <v/>
      </c>
      <c r="EC105" s="305" t="str">
        <f ca="true">+IF(OFFSET('Hygiene Data'!$H$13,0,10*ROW('Hygiene Data'!H99))="","",OFFSET('Hygiene Data'!$H$13,0,10*ROW('Hygiene Data'!H99)))</f>
        <v/>
      </c>
      <c r="ED105" s="305" t="str">
        <f ca="true">+IF(OFFSET('Hygiene Data'!$I$11,0,10*ROW('Hygiene Data'!I99))="","",OFFSET('Hygiene Data'!$I$11,0,10*ROW('Hygiene Data'!I99)))</f>
        <v/>
      </c>
      <c r="EE105" s="305" t="str">
        <f ca="true">+IF(OFFSET('Hygiene Data'!$I$12,0,10*ROW('Hygiene Data'!I99))="","",OFFSET('Hygiene Data'!$I$12,0,10*ROW('Hygiene Data'!I99)))</f>
        <v/>
      </c>
      <c r="EF105" s="305"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61" t="str">
        <f t="shared" ca="true" si="1"/>
        <v/>
      </c>
      <c r="D106" s="99"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9"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9"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9"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9"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9"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9"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9"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9"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9"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9"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9"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9"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9"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9"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9"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9"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9"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100"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100"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100"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100"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100"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100"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100"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100"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100"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100"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100"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100"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100"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100"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100"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100"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100"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100"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100"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100"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100"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100"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100"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100"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100"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100"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100"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100"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100"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100"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1"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1"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1"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1"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1"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1"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1"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1"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1"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1"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1"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1"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1"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1"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1"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1"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1"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1"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5"/>
      <c r="BS106" s="305" t="str">
        <f ca="true">+IF(OFFSET('Water Data'!$D$27,0,10*ROW('Water Data'!D100))="","",OFFSET('Water Data'!$D$27,0,10*ROW('Water Data'!D100)))</f>
        <v/>
      </c>
      <c r="BT106" s="305" t="str">
        <f ca="true">+IF(OFFSET('Water Data'!$D$28,0,10*ROW('Water Data'!D100))="","",OFFSET('Water Data'!$D$28,0,10*ROW('Water Data'!D100)))</f>
        <v/>
      </c>
      <c r="BU106" s="305" t="str">
        <f ca="true">+IF(OFFSET('Water Data'!$D$29,0,10*ROW('Water Data'!D100))="","",OFFSET('Water Data'!$D$29,0,10*ROW('Water Data'!D100)))</f>
        <v/>
      </c>
      <c r="BV106" s="305" t="str">
        <f ca="true">+IF(OFFSET('Water Data'!$E$27,0,10*ROW('Water Data'!E100))="","",OFFSET('Water Data'!$E$27,0,10*ROW('Water Data'!E100)))</f>
        <v/>
      </c>
      <c r="BW106" s="305" t="str">
        <f ca="true">+IF(OFFSET('Water Data'!$E$28,0,10*ROW('Water Data'!E100))="","",OFFSET('Water Data'!$E$28,0,10*ROW('Water Data'!E100)))</f>
        <v/>
      </c>
      <c r="BX106" s="305" t="str">
        <f ca="true">+IF(OFFSET('Water Data'!$E$29,0,10*ROW('Water Data'!E100))="","",OFFSET('Water Data'!$E$29,0,10*ROW('Water Data'!E100)))</f>
        <v/>
      </c>
      <c r="BY106" s="305" t="str">
        <f ca="true">+IF(OFFSET('Water Data'!$F$27,0,10*ROW('Water Data'!F100))="","",OFFSET('Water Data'!$F$27,0,10*ROW('Water Data'!F100)))</f>
        <v/>
      </c>
      <c r="BZ106" s="305" t="str">
        <f ca="true">+IF(OFFSET('Water Data'!$F$28,0,10*ROW('Water Data'!F100))="","",OFFSET('Water Data'!$F$28,0,10*ROW('Water Data'!F100)))</f>
        <v/>
      </c>
      <c r="CA106" s="305" t="str">
        <f ca="true">+IF(OFFSET('Water Data'!$F$29,0,10*ROW('Water Data'!F100))="","",OFFSET('Water Data'!$F$29,0,10*ROW('Water Data'!F100)))</f>
        <v/>
      </c>
      <c r="CB106" s="305" t="str">
        <f ca="true">+IF(OFFSET('Water Data'!$G$27,0,10*ROW('Water Data'!G100))="","",OFFSET('Water Data'!$G$27,0,10*ROW('Water Data'!G100)))</f>
        <v/>
      </c>
      <c r="CC106" s="305" t="str">
        <f ca="true">+IF(OFFSET('Water Data'!$G$28,0,10*ROW('Water Data'!G100))="","",OFFSET('Water Data'!$G$28,0,10*ROW('Water Data'!G100)))</f>
        <v/>
      </c>
      <c r="CD106" s="305" t="str">
        <f ca="true">+IF(OFFSET('Water Data'!$G$29,0,10*ROW('Water Data'!G100))="","",OFFSET('Water Data'!$G$29,0,10*ROW('Water Data'!G100)))</f>
        <v/>
      </c>
      <c r="CE106" s="305" t="str">
        <f ca="true">+IF(OFFSET('Water Data'!$H$27,0,10*ROW('Water Data'!H100))="","",OFFSET('Water Data'!$H$27,0,10*ROW('Water Data'!H100)))</f>
        <v/>
      </c>
      <c r="CF106" s="305" t="str">
        <f ca="true">+IF(OFFSET('Water Data'!$H$28,0,10*ROW('Water Data'!H100))="","",OFFSET('Water Data'!$H$28,0,10*ROW('Water Data'!H100)))</f>
        <v/>
      </c>
      <c r="CG106" s="305" t="str">
        <f ca="true">+IF(OFFSET('Water Data'!$H$29,0,10*ROW('Water Data'!H100))="","",OFFSET('Water Data'!$H$29,0,10*ROW('Water Data'!H100)))</f>
        <v/>
      </c>
      <c r="CH106" s="305" t="str">
        <f ca="true">+IF(OFFSET('Water Data'!$I$27,0,10*ROW('Water Data'!I100))="","",OFFSET('Water Data'!$I$27,0,10*ROW('Water Data'!I100)))</f>
        <v/>
      </c>
      <c r="CI106" s="305" t="str">
        <f ca="true">+IF(OFFSET('Water Data'!$I$28,0,10*ROW('Water Data'!I100))="","",OFFSET('Water Data'!$I$28,0,10*ROW('Water Data'!I100)))</f>
        <v/>
      </c>
      <c r="CJ106" s="305" t="str">
        <f ca="true">+IF(OFFSET('Water Data'!$I$29,0,10*ROW('Water Data'!I100))="","",OFFSET('Water Data'!$I$29,0,10*ROW('Water Data'!I100)))</f>
        <v/>
      </c>
      <c r="CK106" s="305" t="str">
        <f ca="true">+IF(OFFSET('Sanitation Data'!$D$28,0,10*ROW('Sanitation Data'!D100))="","",OFFSET('Sanitation Data'!$D$28,0,10*ROW('Sanitation Data'!D100)))</f>
        <v/>
      </c>
      <c r="CL106" s="305" t="str">
        <f ca="true">+IF(OFFSET('Sanitation Data'!$D$29,0,10*ROW('Sanitation Data'!D100))="","",OFFSET('Sanitation Data'!$D$29,0,10*ROW('Sanitation Data'!D100)))</f>
        <v/>
      </c>
      <c r="CM106" s="305" t="str">
        <f ca="true">+IF(OFFSET('Sanitation Data'!$D$30,0,10*ROW('Sanitation Data'!D100))="","",OFFSET('Sanitation Data'!$D$30,0,10*ROW('Sanitation Data'!D100)))</f>
        <v/>
      </c>
      <c r="CN106" s="305" t="str">
        <f ca="true">+IF(OFFSET('Sanitation Data'!$D$31,0,10*ROW('Sanitation Data'!D100))="","",OFFSET('Sanitation Data'!$D$31,0,10*ROW('Sanitation Data'!D100)))</f>
        <v/>
      </c>
      <c r="CO106" s="305" t="str">
        <f ca="true">+IF(OFFSET('Sanitation Data'!$D$32,0,10*ROW('Sanitation Data'!D100))="","",OFFSET('Sanitation Data'!$D$32,0,10*ROW('Sanitation Data'!D100)))</f>
        <v/>
      </c>
      <c r="CP106" s="305" t="str">
        <f ca="true">+IF(OFFSET('Sanitation Data'!$E$28,0,10*ROW('Sanitation Data'!E100))="","",OFFSET('Sanitation Data'!$E$28,0,10*ROW('Sanitation Data'!E100)))</f>
        <v/>
      </c>
      <c r="CQ106" s="305" t="str">
        <f ca="true">+IF(OFFSET('Sanitation Data'!$E$29,0,10*ROW('Sanitation Data'!E100))="","",OFFSET('Sanitation Data'!$E$29,0,10*ROW('Sanitation Data'!E100)))</f>
        <v/>
      </c>
      <c r="CR106" s="305" t="str">
        <f ca="true">+IF(OFFSET('Sanitation Data'!$E$30,0,10*ROW('Sanitation Data'!E100))="","",OFFSET('Sanitation Data'!$E$30,0,10*ROW('Sanitation Data'!E100)))</f>
        <v/>
      </c>
      <c r="CS106" s="305" t="str">
        <f ca="true">+IF(OFFSET('Sanitation Data'!$E$31,0,10*ROW('Sanitation Data'!E100))="","",OFFSET('Sanitation Data'!$E$31,0,10*ROW('Sanitation Data'!E100)))</f>
        <v/>
      </c>
      <c r="CT106" s="305" t="str">
        <f ca="true">+IF(OFFSET('Sanitation Data'!$E$32,0,10*ROW('Sanitation Data'!E100))="","",OFFSET('Sanitation Data'!$E$32,0,10*ROW('Sanitation Data'!E100)))</f>
        <v/>
      </c>
      <c r="CU106" s="305" t="str">
        <f ca="true">+IF(OFFSET('Sanitation Data'!$F$28,0,10*ROW('Sanitation Data'!F100))="","",OFFSET('Sanitation Data'!$F$28,0,10*ROW('Sanitation Data'!F100)))</f>
        <v/>
      </c>
      <c r="CV106" s="305" t="str">
        <f ca="true">+IF(OFFSET('Sanitation Data'!$F$29,0,10*ROW('Sanitation Data'!F100))="","",OFFSET('Sanitation Data'!$F$29,0,10*ROW('Sanitation Data'!F100)))</f>
        <v/>
      </c>
      <c r="CW106" s="305" t="str">
        <f ca="true">+IF(OFFSET('Sanitation Data'!$F$30,0,10*ROW('Sanitation Data'!F100))="","",OFFSET('Sanitation Data'!$F$30,0,10*ROW('Sanitation Data'!F100)))</f>
        <v/>
      </c>
      <c r="CX106" s="305" t="str">
        <f ca="true">+IF(OFFSET('Sanitation Data'!$F$31,0,10*ROW('Sanitation Data'!F100))="","",OFFSET('Sanitation Data'!$F$31,0,10*ROW('Sanitation Data'!F100)))</f>
        <v/>
      </c>
      <c r="CY106" s="305" t="str">
        <f ca="true">+IF(OFFSET('Sanitation Data'!$F$32,0,10*ROW('Sanitation Data'!F100))="","",OFFSET('Sanitation Data'!$F$32,0,10*ROW('Sanitation Data'!F100)))</f>
        <v/>
      </c>
      <c r="CZ106" s="305" t="str">
        <f ca="true">+IF(OFFSET('Sanitation Data'!$G$28,0,10*ROW('Sanitation Data'!G100))="","",OFFSET('Sanitation Data'!$G$28,0,10*ROW('Sanitation Data'!G100)))</f>
        <v/>
      </c>
      <c r="DA106" s="305" t="str">
        <f ca="true">+IF(OFFSET('Sanitation Data'!$G$29,0,10*ROW('Sanitation Data'!G100))="","",OFFSET('Sanitation Data'!$G$29,0,10*ROW('Sanitation Data'!G100)))</f>
        <v/>
      </c>
      <c r="DB106" s="305" t="str">
        <f ca="true">+IF(OFFSET('Sanitation Data'!$G$30,0,10*ROW('Sanitation Data'!G100))="","",OFFSET('Sanitation Data'!$G$30,0,10*ROW('Sanitation Data'!G100)))</f>
        <v/>
      </c>
      <c r="DC106" s="305" t="str">
        <f ca="true">+IF(OFFSET('Sanitation Data'!$G$31,0,10*ROW('Sanitation Data'!G100))="","",OFFSET('Sanitation Data'!$G$31,0,10*ROW('Sanitation Data'!G100)))</f>
        <v/>
      </c>
      <c r="DD106" s="305" t="str">
        <f ca="true">+IF(OFFSET('Sanitation Data'!$G$32,0,10*ROW('Sanitation Data'!G100))="","",OFFSET('Sanitation Data'!$G$32,0,10*ROW('Sanitation Data'!G100)))</f>
        <v/>
      </c>
      <c r="DE106" s="305" t="str">
        <f ca="true">+IF(OFFSET('Sanitation Data'!$H$28,0,10*ROW('Sanitation Data'!H100))="","",OFFSET('Sanitation Data'!$H$28,0,10*ROW('Sanitation Data'!H100)))</f>
        <v/>
      </c>
      <c r="DF106" s="305" t="str">
        <f ca="true">+IF(OFFSET('Sanitation Data'!$H$29,0,10*ROW('Sanitation Data'!H100))="","",OFFSET('Sanitation Data'!$H$29,0,10*ROW('Sanitation Data'!H100)))</f>
        <v/>
      </c>
      <c r="DG106" s="305" t="str">
        <f ca="true">+IF(OFFSET('Sanitation Data'!$H$30,0,10*ROW('Sanitation Data'!H100))="","",OFFSET('Sanitation Data'!$H$30,0,10*ROW('Sanitation Data'!H100)))</f>
        <v/>
      </c>
      <c r="DH106" s="305" t="str">
        <f ca="true">+IF(OFFSET('Sanitation Data'!$H$31,0,10*ROW('Sanitation Data'!H100))="","",OFFSET('Sanitation Data'!$H$31,0,10*ROW('Sanitation Data'!H100)))</f>
        <v/>
      </c>
      <c r="DI106" s="305" t="str">
        <f ca="true">+IF(OFFSET('Sanitation Data'!$H$32,0,10*ROW('Sanitation Data'!H100))="","",OFFSET('Sanitation Data'!$H$32,0,10*ROW('Sanitation Data'!H100)))</f>
        <v/>
      </c>
      <c r="DJ106" s="305" t="str">
        <f ca="true">+IF(OFFSET('Sanitation Data'!$I$28,0,10*ROW('Sanitation Data'!I100))="","",OFFSET('Sanitation Data'!$I$28,0,10*ROW('Sanitation Data'!I100)))</f>
        <v/>
      </c>
      <c r="DK106" s="305" t="str">
        <f ca="true">+IF(OFFSET('Sanitation Data'!$I$29,0,10*ROW('Sanitation Data'!I100))="","",OFFSET('Sanitation Data'!$I$29,0,10*ROW('Sanitation Data'!I100)))</f>
        <v/>
      </c>
      <c r="DL106" s="305" t="str">
        <f ca="true">+IF(OFFSET('Sanitation Data'!$I$30,0,10*ROW('Sanitation Data'!I100))="","",OFFSET('Sanitation Data'!$I$30,0,10*ROW('Sanitation Data'!I100)))</f>
        <v/>
      </c>
      <c r="DM106" s="305" t="str">
        <f ca="true">+IF(OFFSET('Sanitation Data'!$I$31,0,10*ROW('Sanitation Data'!I100))="","",OFFSET('Sanitation Data'!$I$31,0,10*ROW('Sanitation Data'!I100)))</f>
        <v/>
      </c>
      <c r="DN106" s="305" t="str">
        <f ca="true">+IF(OFFSET('Sanitation Data'!$I$32,0,10*ROW('Sanitation Data'!I100))="","",OFFSET('Sanitation Data'!$I$32,0,10*ROW('Sanitation Data'!I100)))</f>
        <v/>
      </c>
      <c r="DO106" s="305" t="str">
        <f ca="true">+IF(OFFSET('Hygiene Data'!$D$11,0,10*ROW('Hygiene Data'!D100))="","",OFFSET('Hygiene Data'!$D$11,0,10*ROW('Hygiene Data'!D100)))</f>
        <v/>
      </c>
      <c r="DP106" s="305" t="str">
        <f ca="true">+IF(OFFSET('Hygiene Data'!$D$12,0,10*ROW('Hygiene Data'!D100))="","",OFFSET('Hygiene Data'!$D$12,0,10*ROW('Hygiene Data'!D100)))</f>
        <v/>
      </c>
      <c r="DQ106" s="305" t="str">
        <f ca="true">+IF(OFFSET('Hygiene Data'!$D$13,0,10*ROW('Hygiene Data'!D100))="","",OFFSET('Hygiene Data'!$D$13,0,10*ROW('Hygiene Data'!D100)))</f>
        <v/>
      </c>
      <c r="DR106" s="305" t="str">
        <f ca="true">+IF(OFFSET('Hygiene Data'!$E$11,0,10*ROW('Hygiene Data'!E100))="","",OFFSET('Hygiene Data'!$E$11,0,10*ROW('Hygiene Data'!E100)))</f>
        <v/>
      </c>
      <c r="DS106" s="305" t="str">
        <f ca="true">+IF(OFFSET('Hygiene Data'!$E$12,0,10*ROW('Hygiene Data'!E100))="","",OFFSET('Hygiene Data'!$E$12,0,10*ROW('Hygiene Data'!E100)))</f>
        <v/>
      </c>
      <c r="DT106" s="305" t="str">
        <f ca="true">+IF(OFFSET('Hygiene Data'!$E$13,0,10*ROW('Hygiene Data'!E100))="","",OFFSET('Hygiene Data'!$E$13,0,10*ROW('Hygiene Data'!E100)))</f>
        <v/>
      </c>
      <c r="DU106" s="305" t="str">
        <f ca="true">+IF(OFFSET('Hygiene Data'!$F$11,0,10*ROW('Hygiene Data'!F100))="","",OFFSET('Hygiene Data'!$F$11,0,10*ROW('Hygiene Data'!F100)))</f>
        <v/>
      </c>
      <c r="DV106" s="305" t="str">
        <f ca="true">+IF(OFFSET('Hygiene Data'!$F$12,0,10*ROW('Hygiene Data'!F100))="","",OFFSET('Hygiene Data'!$F$12,0,10*ROW('Hygiene Data'!F100)))</f>
        <v/>
      </c>
      <c r="DW106" s="305" t="str">
        <f ca="true">+IF(OFFSET('Hygiene Data'!$F$13,0,10*ROW('Hygiene Data'!F100))="","",OFFSET('Hygiene Data'!$F$13,0,10*ROW('Hygiene Data'!F100)))</f>
        <v/>
      </c>
      <c r="DX106" s="305" t="str">
        <f ca="true">+IF(OFFSET('Hygiene Data'!$G$11,0,10*ROW('Hygiene Data'!G100))="","",OFFSET('Hygiene Data'!$G$11,0,10*ROW('Hygiene Data'!G100)))</f>
        <v/>
      </c>
      <c r="DY106" s="305" t="str">
        <f ca="true">+IF(OFFSET('Hygiene Data'!$G$12,0,10*ROW('Hygiene Data'!G100))="","",OFFSET('Hygiene Data'!$G$12,0,10*ROW('Hygiene Data'!G100)))</f>
        <v/>
      </c>
      <c r="DZ106" s="305" t="str">
        <f ca="true">+IF(OFFSET('Hygiene Data'!$G$13,0,10*ROW('Hygiene Data'!G100))="","",OFFSET('Hygiene Data'!$G$13,0,10*ROW('Hygiene Data'!G100)))</f>
        <v/>
      </c>
      <c r="EA106" s="305" t="str">
        <f ca="true">+IF(OFFSET('Hygiene Data'!$H$11,0,10*ROW('Hygiene Data'!H100))="","",OFFSET('Hygiene Data'!$H$11,0,10*ROW('Hygiene Data'!H100)))</f>
        <v/>
      </c>
      <c r="EB106" s="305" t="str">
        <f ca="true">+IF(OFFSET('Hygiene Data'!$H$12,0,10*ROW('Hygiene Data'!H100))="","",OFFSET('Hygiene Data'!$H$12,0,10*ROW('Hygiene Data'!H100)))</f>
        <v/>
      </c>
      <c r="EC106" s="305" t="str">
        <f ca="true">+IF(OFFSET('Hygiene Data'!$H$13,0,10*ROW('Hygiene Data'!H100))="","",OFFSET('Hygiene Data'!$H$13,0,10*ROW('Hygiene Data'!H100)))</f>
        <v/>
      </c>
      <c r="ED106" s="305" t="str">
        <f ca="true">+IF(OFFSET('Hygiene Data'!$I$11,0,10*ROW('Hygiene Data'!I100))="","",OFFSET('Hygiene Data'!$I$11,0,10*ROW('Hygiene Data'!I100)))</f>
        <v/>
      </c>
      <c r="EE106" s="305" t="str">
        <f ca="true">+IF(OFFSET('Hygiene Data'!$I$12,0,10*ROW('Hygiene Data'!I100))="","",OFFSET('Hygiene Data'!$I$12,0,10*ROW('Hygiene Data'!I100)))</f>
        <v/>
      </c>
      <c r="EF106" s="305"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61" t="str">
        <f t="shared" ca="true" si="1"/>
        <v/>
      </c>
      <c r="D107" s="99"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9"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9"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9"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9"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9"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9"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9"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9"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9"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9"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9"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9"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9"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9"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9"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9"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9"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100"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100"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100"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100"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100"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100"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100"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100"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100"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100"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100"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100"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100"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100"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100"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100"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100"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100"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100"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100"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100"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100"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100"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100"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100"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100"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100"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100"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100"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100"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1"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1"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1"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1"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1"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1"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1"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1"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1"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1"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1"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1"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1"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1"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1"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1"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1"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1"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5"/>
      <c r="BS107" s="305" t="str">
        <f ca="true">+IF(OFFSET('Water Data'!$D$27,0,10*ROW('Water Data'!D101))="","",OFFSET('Water Data'!$D$27,0,10*ROW('Water Data'!D101)))</f>
        <v/>
      </c>
      <c r="BT107" s="305" t="str">
        <f ca="true">+IF(OFFSET('Water Data'!$D$28,0,10*ROW('Water Data'!D101))="","",OFFSET('Water Data'!$D$28,0,10*ROW('Water Data'!D101)))</f>
        <v/>
      </c>
      <c r="BU107" s="305" t="str">
        <f ca="true">+IF(OFFSET('Water Data'!$D$29,0,10*ROW('Water Data'!D101))="","",OFFSET('Water Data'!$D$29,0,10*ROW('Water Data'!D101)))</f>
        <v/>
      </c>
      <c r="BV107" s="305" t="str">
        <f ca="true">+IF(OFFSET('Water Data'!$E$27,0,10*ROW('Water Data'!E101))="","",OFFSET('Water Data'!$E$27,0,10*ROW('Water Data'!E101)))</f>
        <v/>
      </c>
      <c r="BW107" s="305" t="str">
        <f ca="true">+IF(OFFSET('Water Data'!$E$28,0,10*ROW('Water Data'!E101))="","",OFFSET('Water Data'!$E$28,0,10*ROW('Water Data'!E101)))</f>
        <v/>
      </c>
      <c r="BX107" s="305" t="str">
        <f ca="true">+IF(OFFSET('Water Data'!$E$29,0,10*ROW('Water Data'!E101))="","",OFFSET('Water Data'!$E$29,0,10*ROW('Water Data'!E101)))</f>
        <v/>
      </c>
      <c r="BY107" s="305" t="str">
        <f ca="true">+IF(OFFSET('Water Data'!$F$27,0,10*ROW('Water Data'!F101))="","",OFFSET('Water Data'!$F$27,0,10*ROW('Water Data'!F101)))</f>
        <v/>
      </c>
      <c r="BZ107" s="305" t="str">
        <f ca="true">+IF(OFFSET('Water Data'!$F$28,0,10*ROW('Water Data'!F101))="","",OFFSET('Water Data'!$F$28,0,10*ROW('Water Data'!F101)))</f>
        <v/>
      </c>
      <c r="CA107" s="305" t="str">
        <f ca="true">+IF(OFFSET('Water Data'!$F$29,0,10*ROW('Water Data'!F101))="","",OFFSET('Water Data'!$F$29,0,10*ROW('Water Data'!F101)))</f>
        <v/>
      </c>
      <c r="CB107" s="305" t="str">
        <f ca="true">+IF(OFFSET('Water Data'!$G$27,0,10*ROW('Water Data'!G101))="","",OFFSET('Water Data'!$G$27,0,10*ROW('Water Data'!G101)))</f>
        <v/>
      </c>
      <c r="CC107" s="305" t="str">
        <f ca="true">+IF(OFFSET('Water Data'!$G$28,0,10*ROW('Water Data'!G101))="","",OFFSET('Water Data'!$G$28,0,10*ROW('Water Data'!G101)))</f>
        <v/>
      </c>
      <c r="CD107" s="305" t="str">
        <f ca="true">+IF(OFFSET('Water Data'!$G$29,0,10*ROW('Water Data'!G101))="","",OFFSET('Water Data'!$G$29,0,10*ROW('Water Data'!G101)))</f>
        <v/>
      </c>
      <c r="CE107" s="305" t="str">
        <f ca="true">+IF(OFFSET('Water Data'!$H$27,0,10*ROW('Water Data'!H101))="","",OFFSET('Water Data'!$H$27,0,10*ROW('Water Data'!H101)))</f>
        <v/>
      </c>
      <c r="CF107" s="305" t="str">
        <f ca="true">+IF(OFFSET('Water Data'!$H$28,0,10*ROW('Water Data'!H101))="","",OFFSET('Water Data'!$H$28,0,10*ROW('Water Data'!H101)))</f>
        <v/>
      </c>
      <c r="CG107" s="305" t="str">
        <f ca="true">+IF(OFFSET('Water Data'!$H$29,0,10*ROW('Water Data'!H101))="","",OFFSET('Water Data'!$H$29,0,10*ROW('Water Data'!H101)))</f>
        <v/>
      </c>
      <c r="CH107" s="305" t="str">
        <f ca="true">+IF(OFFSET('Water Data'!$I$27,0,10*ROW('Water Data'!I101))="","",OFFSET('Water Data'!$I$27,0,10*ROW('Water Data'!I101)))</f>
        <v/>
      </c>
      <c r="CI107" s="305" t="str">
        <f ca="true">+IF(OFFSET('Water Data'!$I$28,0,10*ROW('Water Data'!I101))="","",OFFSET('Water Data'!$I$28,0,10*ROW('Water Data'!I101)))</f>
        <v/>
      </c>
      <c r="CJ107" s="305" t="str">
        <f ca="true">+IF(OFFSET('Water Data'!$I$29,0,10*ROW('Water Data'!I101))="","",OFFSET('Water Data'!$I$29,0,10*ROW('Water Data'!I101)))</f>
        <v/>
      </c>
      <c r="CK107" s="305" t="str">
        <f ca="true">+IF(OFFSET('Sanitation Data'!$D$28,0,10*ROW('Sanitation Data'!D101))="","",OFFSET('Sanitation Data'!$D$28,0,10*ROW('Sanitation Data'!D101)))</f>
        <v/>
      </c>
      <c r="CL107" s="305" t="str">
        <f ca="true">+IF(OFFSET('Sanitation Data'!$D$29,0,10*ROW('Sanitation Data'!D101))="","",OFFSET('Sanitation Data'!$D$29,0,10*ROW('Sanitation Data'!D101)))</f>
        <v/>
      </c>
      <c r="CM107" s="305" t="str">
        <f ca="true">+IF(OFFSET('Sanitation Data'!$D$30,0,10*ROW('Sanitation Data'!D101))="","",OFFSET('Sanitation Data'!$D$30,0,10*ROW('Sanitation Data'!D101)))</f>
        <v/>
      </c>
      <c r="CN107" s="305" t="str">
        <f ca="true">+IF(OFFSET('Sanitation Data'!$D$31,0,10*ROW('Sanitation Data'!D101))="","",OFFSET('Sanitation Data'!$D$31,0,10*ROW('Sanitation Data'!D101)))</f>
        <v/>
      </c>
      <c r="CO107" s="305" t="str">
        <f ca="true">+IF(OFFSET('Sanitation Data'!$D$32,0,10*ROW('Sanitation Data'!D101))="","",OFFSET('Sanitation Data'!$D$32,0,10*ROW('Sanitation Data'!D101)))</f>
        <v/>
      </c>
      <c r="CP107" s="305" t="str">
        <f ca="true">+IF(OFFSET('Sanitation Data'!$E$28,0,10*ROW('Sanitation Data'!E101))="","",OFFSET('Sanitation Data'!$E$28,0,10*ROW('Sanitation Data'!E101)))</f>
        <v/>
      </c>
      <c r="CQ107" s="305" t="str">
        <f ca="true">+IF(OFFSET('Sanitation Data'!$E$29,0,10*ROW('Sanitation Data'!E101))="","",OFFSET('Sanitation Data'!$E$29,0,10*ROW('Sanitation Data'!E101)))</f>
        <v/>
      </c>
      <c r="CR107" s="305" t="str">
        <f ca="true">+IF(OFFSET('Sanitation Data'!$E$30,0,10*ROW('Sanitation Data'!E101))="","",OFFSET('Sanitation Data'!$E$30,0,10*ROW('Sanitation Data'!E101)))</f>
        <v/>
      </c>
      <c r="CS107" s="305" t="str">
        <f ca="true">+IF(OFFSET('Sanitation Data'!$E$31,0,10*ROW('Sanitation Data'!E101))="","",OFFSET('Sanitation Data'!$E$31,0,10*ROW('Sanitation Data'!E101)))</f>
        <v/>
      </c>
      <c r="CT107" s="305" t="str">
        <f ca="true">+IF(OFFSET('Sanitation Data'!$E$32,0,10*ROW('Sanitation Data'!E101))="","",OFFSET('Sanitation Data'!$E$32,0,10*ROW('Sanitation Data'!E101)))</f>
        <v/>
      </c>
      <c r="CU107" s="305" t="str">
        <f ca="true">+IF(OFFSET('Sanitation Data'!$F$28,0,10*ROW('Sanitation Data'!F101))="","",OFFSET('Sanitation Data'!$F$28,0,10*ROW('Sanitation Data'!F101)))</f>
        <v/>
      </c>
      <c r="CV107" s="305" t="str">
        <f ca="true">+IF(OFFSET('Sanitation Data'!$F$29,0,10*ROW('Sanitation Data'!F101))="","",OFFSET('Sanitation Data'!$F$29,0,10*ROW('Sanitation Data'!F101)))</f>
        <v/>
      </c>
      <c r="CW107" s="305" t="str">
        <f ca="true">+IF(OFFSET('Sanitation Data'!$F$30,0,10*ROW('Sanitation Data'!F101))="","",OFFSET('Sanitation Data'!$F$30,0,10*ROW('Sanitation Data'!F101)))</f>
        <v/>
      </c>
      <c r="CX107" s="305" t="str">
        <f ca="true">+IF(OFFSET('Sanitation Data'!$F$31,0,10*ROW('Sanitation Data'!F101))="","",OFFSET('Sanitation Data'!$F$31,0,10*ROW('Sanitation Data'!F101)))</f>
        <v/>
      </c>
      <c r="CY107" s="305" t="str">
        <f ca="true">+IF(OFFSET('Sanitation Data'!$F$32,0,10*ROW('Sanitation Data'!F101))="","",OFFSET('Sanitation Data'!$F$32,0,10*ROW('Sanitation Data'!F101)))</f>
        <v/>
      </c>
      <c r="CZ107" s="305" t="str">
        <f ca="true">+IF(OFFSET('Sanitation Data'!$G$28,0,10*ROW('Sanitation Data'!G101))="","",OFFSET('Sanitation Data'!$G$28,0,10*ROW('Sanitation Data'!G101)))</f>
        <v/>
      </c>
      <c r="DA107" s="305" t="str">
        <f ca="true">+IF(OFFSET('Sanitation Data'!$G$29,0,10*ROW('Sanitation Data'!G101))="","",OFFSET('Sanitation Data'!$G$29,0,10*ROW('Sanitation Data'!G101)))</f>
        <v/>
      </c>
      <c r="DB107" s="305" t="str">
        <f ca="true">+IF(OFFSET('Sanitation Data'!$G$30,0,10*ROW('Sanitation Data'!G101))="","",OFFSET('Sanitation Data'!$G$30,0,10*ROW('Sanitation Data'!G101)))</f>
        <v/>
      </c>
      <c r="DC107" s="305" t="str">
        <f ca="true">+IF(OFFSET('Sanitation Data'!$G$31,0,10*ROW('Sanitation Data'!G101))="","",OFFSET('Sanitation Data'!$G$31,0,10*ROW('Sanitation Data'!G101)))</f>
        <v/>
      </c>
      <c r="DD107" s="305" t="str">
        <f ca="true">+IF(OFFSET('Sanitation Data'!$G$32,0,10*ROW('Sanitation Data'!G101))="","",OFFSET('Sanitation Data'!$G$32,0,10*ROW('Sanitation Data'!G101)))</f>
        <v/>
      </c>
      <c r="DE107" s="305" t="str">
        <f ca="true">+IF(OFFSET('Sanitation Data'!$H$28,0,10*ROW('Sanitation Data'!H101))="","",OFFSET('Sanitation Data'!$H$28,0,10*ROW('Sanitation Data'!H101)))</f>
        <v/>
      </c>
      <c r="DF107" s="305" t="str">
        <f ca="true">+IF(OFFSET('Sanitation Data'!$H$29,0,10*ROW('Sanitation Data'!H101))="","",OFFSET('Sanitation Data'!$H$29,0,10*ROW('Sanitation Data'!H101)))</f>
        <v/>
      </c>
      <c r="DG107" s="305" t="str">
        <f ca="true">+IF(OFFSET('Sanitation Data'!$H$30,0,10*ROW('Sanitation Data'!H101))="","",OFFSET('Sanitation Data'!$H$30,0,10*ROW('Sanitation Data'!H101)))</f>
        <v/>
      </c>
      <c r="DH107" s="305" t="str">
        <f ca="true">+IF(OFFSET('Sanitation Data'!$H$31,0,10*ROW('Sanitation Data'!H101))="","",OFFSET('Sanitation Data'!$H$31,0,10*ROW('Sanitation Data'!H101)))</f>
        <v/>
      </c>
      <c r="DI107" s="305" t="str">
        <f ca="true">+IF(OFFSET('Sanitation Data'!$H$32,0,10*ROW('Sanitation Data'!H101))="","",OFFSET('Sanitation Data'!$H$32,0,10*ROW('Sanitation Data'!H101)))</f>
        <v/>
      </c>
      <c r="DJ107" s="305" t="str">
        <f ca="true">+IF(OFFSET('Sanitation Data'!$I$28,0,10*ROW('Sanitation Data'!I101))="","",OFFSET('Sanitation Data'!$I$28,0,10*ROW('Sanitation Data'!I101)))</f>
        <v/>
      </c>
      <c r="DK107" s="305" t="str">
        <f ca="true">+IF(OFFSET('Sanitation Data'!$I$29,0,10*ROW('Sanitation Data'!I101))="","",OFFSET('Sanitation Data'!$I$29,0,10*ROW('Sanitation Data'!I101)))</f>
        <v/>
      </c>
      <c r="DL107" s="305" t="str">
        <f ca="true">+IF(OFFSET('Sanitation Data'!$I$30,0,10*ROW('Sanitation Data'!I101))="","",OFFSET('Sanitation Data'!$I$30,0,10*ROW('Sanitation Data'!I101)))</f>
        <v/>
      </c>
      <c r="DM107" s="305" t="str">
        <f ca="true">+IF(OFFSET('Sanitation Data'!$I$31,0,10*ROW('Sanitation Data'!I101))="","",OFFSET('Sanitation Data'!$I$31,0,10*ROW('Sanitation Data'!I101)))</f>
        <v/>
      </c>
      <c r="DN107" s="305" t="str">
        <f ca="true">+IF(OFFSET('Sanitation Data'!$I$32,0,10*ROW('Sanitation Data'!I101))="","",OFFSET('Sanitation Data'!$I$32,0,10*ROW('Sanitation Data'!I101)))</f>
        <v/>
      </c>
      <c r="DO107" s="305" t="str">
        <f ca="true">+IF(OFFSET('Hygiene Data'!$D$11,0,10*ROW('Hygiene Data'!D101))="","",OFFSET('Hygiene Data'!$D$11,0,10*ROW('Hygiene Data'!D101)))</f>
        <v/>
      </c>
      <c r="DP107" s="305" t="str">
        <f ca="true">+IF(OFFSET('Hygiene Data'!$D$12,0,10*ROW('Hygiene Data'!D101))="","",OFFSET('Hygiene Data'!$D$12,0,10*ROW('Hygiene Data'!D101)))</f>
        <v/>
      </c>
      <c r="DQ107" s="305" t="str">
        <f ca="true">+IF(OFFSET('Hygiene Data'!$D$13,0,10*ROW('Hygiene Data'!D101))="","",OFFSET('Hygiene Data'!$D$13,0,10*ROW('Hygiene Data'!D101)))</f>
        <v/>
      </c>
      <c r="DR107" s="305" t="str">
        <f ca="true">+IF(OFFSET('Hygiene Data'!$E$11,0,10*ROW('Hygiene Data'!E101))="","",OFFSET('Hygiene Data'!$E$11,0,10*ROW('Hygiene Data'!E101)))</f>
        <v/>
      </c>
      <c r="DS107" s="305" t="str">
        <f ca="true">+IF(OFFSET('Hygiene Data'!$E$12,0,10*ROW('Hygiene Data'!E101))="","",OFFSET('Hygiene Data'!$E$12,0,10*ROW('Hygiene Data'!E101)))</f>
        <v/>
      </c>
      <c r="DT107" s="305" t="str">
        <f ca="true">+IF(OFFSET('Hygiene Data'!$E$13,0,10*ROW('Hygiene Data'!E101))="","",OFFSET('Hygiene Data'!$E$13,0,10*ROW('Hygiene Data'!E101)))</f>
        <v/>
      </c>
      <c r="DU107" s="305" t="str">
        <f ca="true">+IF(OFFSET('Hygiene Data'!$F$11,0,10*ROW('Hygiene Data'!F101))="","",OFFSET('Hygiene Data'!$F$11,0,10*ROW('Hygiene Data'!F101)))</f>
        <v/>
      </c>
      <c r="DV107" s="305" t="str">
        <f ca="true">+IF(OFFSET('Hygiene Data'!$F$12,0,10*ROW('Hygiene Data'!F101))="","",OFFSET('Hygiene Data'!$F$12,0,10*ROW('Hygiene Data'!F101)))</f>
        <v/>
      </c>
      <c r="DW107" s="305" t="str">
        <f ca="true">+IF(OFFSET('Hygiene Data'!$F$13,0,10*ROW('Hygiene Data'!F101))="","",OFFSET('Hygiene Data'!$F$13,0,10*ROW('Hygiene Data'!F101)))</f>
        <v/>
      </c>
      <c r="DX107" s="305" t="str">
        <f ca="true">+IF(OFFSET('Hygiene Data'!$G$11,0,10*ROW('Hygiene Data'!G101))="","",OFFSET('Hygiene Data'!$G$11,0,10*ROW('Hygiene Data'!G101)))</f>
        <v/>
      </c>
      <c r="DY107" s="305" t="str">
        <f ca="true">+IF(OFFSET('Hygiene Data'!$G$12,0,10*ROW('Hygiene Data'!G101))="","",OFFSET('Hygiene Data'!$G$12,0,10*ROW('Hygiene Data'!G101)))</f>
        <v/>
      </c>
      <c r="DZ107" s="305" t="str">
        <f ca="true">+IF(OFFSET('Hygiene Data'!$G$13,0,10*ROW('Hygiene Data'!G101))="","",OFFSET('Hygiene Data'!$G$13,0,10*ROW('Hygiene Data'!G101)))</f>
        <v/>
      </c>
      <c r="EA107" s="305" t="str">
        <f ca="true">+IF(OFFSET('Hygiene Data'!$H$11,0,10*ROW('Hygiene Data'!H101))="","",OFFSET('Hygiene Data'!$H$11,0,10*ROW('Hygiene Data'!H101)))</f>
        <v/>
      </c>
      <c r="EB107" s="305" t="str">
        <f ca="true">+IF(OFFSET('Hygiene Data'!$H$12,0,10*ROW('Hygiene Data'!H101))="","",OFFSET('Hygiene Data'!$H$12,0,10*ROW('Hygiene Data'!H101)))</f>
        <v/>
      </c>
      <c r="EC107" s="305" t="str">
        <f ca="true">+IF(OFFSET('Hygiene Data'!$H$13,0,10*ROW('Hygiene Data'!H101))="","",OFFSET('Hygiene Data'!$H$13,0,10*ROW('Hygiene Data'!H101)))</f>
        <v/>
      </c>
      <c r="ED107" s="305" t="str">
        <f ca="true">+IF(OFFSET('Hygiene Data'!$I$11,0,10*ROW('Hygiene Data'!I101))="","",OFFSET('Hygiene Data'!$I$11,0,10*ROW('Hygiene Data'!I101)))</f>
        <v/>
      </c>
      <c r="EE107" s="305" t="str">
        <f ca="true">+IF(OFFSET('Hygiene Data'!$I$12,0,10*ROW('Hygiene Data'!I101))="","",OFFSET('Hygiene Data'!$I$12,0,10*ROW('Hygiene Data'!I101)))</f>
        <v/>
      </c>
      <c r="EF107" s="305"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61" t="str">
        <f t="shared" ca="true" si="1"/>
        <v/>
      </c>
      <c r="D108" s="99"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9"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9"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9"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9"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9"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9"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9"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9"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9"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9"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9"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9"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9"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9"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9"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9"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9"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100"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100"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100"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100"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100"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100"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100"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100"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100"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100"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100"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100"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100"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100"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100"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100"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100"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100"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100"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100"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100"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100"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100"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100"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100"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100"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100"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100"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100"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100"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1"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1"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1"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1"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1"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1"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1"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1"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1"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1"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1"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1"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1"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1"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1"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1"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1"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1"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5"/>
      <c r="BS108" s="305" t="str">
        <f ca="true">+IF(OFFSET('Water Data'!$D$27,0,10*ROW('Water Data'!D102))="","",OFFSET('Water Data'!$D$27,0,10*ROW('Water Data'!D102)))</f>
        <v/>
      </c>
      <c r="BT108" s="305" t="str">
        <f ca="true">+IF(OFFSET('Water Data'!$D$28,0,10*ROW('Water Data'!D102))="","",OFFSET('Water Data'!$D$28,0,10*ROW('Water Data'!D102)))</f>
        <v/>
      </c>
      <c r="BU108" s="305" t="str">
        <f ca="true">+IF(OFFSET('Water Data'!$D$29,0,10*ROW('Water Data'!D102))="","",OFFSET('Water Data'!$D$29,0,10*ROW('Water Data'!D102)))</f>
        <v/>
      </c>
      <c r="BV108" s="305" t="str">
        <f ca="true">+IF(OFFSET('Water Data'!$E$27,0,10*ROW('Water Data'!E102))="","",OFFSET('Water Data'!$E$27,0,10*ROW('Water Data'!E102)))</f>
        <v/>
      </c>
      <c r="BW108" s="305" t="str">
        <f ca="true">+IF(OFFSET('Water Data'!$E$28,0,10*ROW('Water Data'!E102))="","",OFFSET('Water Data'!$E$28,0,10*ROW('Water Data'!E102)))</f>
        <v/>
      </c>
      <c r="BX108" s="305" t="str">
        <f ca="true">+IF(OFFSET('Water Data'!$E$29,0,10*ROW('Water Data'!E102))="","",OFFSET('Water Data'!$E$29,0,10*ROW('Water Data'!E102)))</f>
        <v/>
      </c>
      <c r="BY108" s="305" t="str">
        <f ca="true">+IF(OFFSET('Water Data'!$F$27,0,10*ROW('Water Data'!F102))="","",OFFSET('Water Data'!$F$27,0,10*ROW('Water Data'!F102)))</f>
        <v/>
      </c>
      <c r="BZ108" s="305" t="str">
        <f ca="true">+IF(OFFSET('Water Data'!$F$28,0,10*ROW('Water Data'!F102))="","",OFFSET('Water Data'!$F$28,0,10*ROW('Water Data'!F102)))</f>
        <v/>
      </c>
      <c r="CA108" s="305" t="str">
        <f ca="true">+IF(OFFSET('Water Data'!$F$29,0,10*ROW('Water Data'!F102))="","",OFFSET('Water Data'!$F$29,0,10*ROW('Water Data'!F102)))</f>
        <v/>
      </c>
      <c r="CB108" s="305" t="str">
        <f ca="true">+IF(OFFSET('Water Data'!$G$27,0,10*ROW('Water Data'!G102))="","",OFFSET('Water Data'!$G$27,0,10*ROW('Water Data'!G102)))</f>
        <v/>
      </c>
      <c r="CC108" s="305" t="str">
        <f ca="true">+IF(OFFSET('Water Data'!$G$28,0,10*ROW('Water Data'!G102))="","",OFFSET('Water Data'!$G$28,0,10*ROW('Water Data'!G102)))</f>
        <v/>
      </c>
      <c r="CD108" s="305" t="str">
        <f ca="true">+IF(OFFSET('Water Data'!$G$29,0,10*ROW('Water Data'!G102))="","",OFFSET('Water Data'!$G$29,0,10*ROW('Water Data'!G102)))</f>
        <v/>
      </c>
      <c r="CE108" s="305" t="str">
        <f ca="true">+IF(OFFSET('Water Data'!$H$27,0,10*ROW('Water Data'!H102))="","",OFFSET('Water Data'!$H$27,0,10*ROW('Water Data'!H102)))</f>
        <v/>
      </c>
      <c r="CF108" s="305" t="str">
        <f ca="true">+IF(OFFSET('Water Data'!$H$28,0,10*ROW('Water Data'!H102))="","",OFFSET('Water Data'!$H$28,0,10*ROW('Water Data'!H102)))</f>
        <v/>
      </c>
      <c r="CG108" s="305" t="str">
        <f ca="true">+IF(OFFSET('Water Data'!$H$29,0,10*ROW('Water Data'!H102))="","",OFFSET('Water Data'!$H$29,0,10*ROW('Water Data'!H102)))</f>
        <v/>
      </c>
      <c r="CH108" s="305" t="str">
        <f ca="true">+IF(OFFSET('Water Data'!$I$27,0,10*ROW('Water Data'!I102))="","",OFFSET('Water Data'!$I$27,0,10*ROW('Water Data'!I102)))</f>
        <v/>
      </c>
      <c r="CI108" s="305" t="str">
        <f ca="true">+IF(OFFSET('Water Data'!$I$28,0,10*ROW('Water Data'!I102))="","",OFFSET('Water Data'!$I$28,0,10*ROW('Water Data'!I102)))</f>
        <v/>
      </c>
      <c r="CJ108" s="305" t="str">
        <f ca="true">+IF(OFFSET('Water Data'!$I$29,0,10*ROW('Water Data'!I102))="","",OFFSET('Water Data'!$I$29,0,10*ROW('Water Data'!I102)))</f>
        <v/>
      </c>
      <c r="CK108" s="305" t="str">
        <f ca="true">+IF(OFFSET('Sanitation Data'!$D$28,0,10*ROW('Sanitation Data'!D102))="","",OFFSET('Sanitation Data'!$D$28,0,10*ROW('Sanitation Data'!D102)))</f>
        <v/>
      </c>
      <c r="CL108" s="305" t="str">
        <f ca="true">+IF(OFFSET('Sanitation Data'!$D$29,0,10*ROW('Sanitation Data'!D102))="","",OFFSET('Sanitation Data'!$D$29,0,10*ROW('Sanitation Data'!D102)))</f>
        <v/>
      </c>
      <c r="CM108" s="305" t="str">
        <f ca="true">+IF(OFFSET('Sanitation Data'!$D$30,0,10*ROW('Sanitation Data'!D102))="","",OFFSET('Sanitation Data'!$D$30,0,10*ROW('Sanitation Data'!D102)))</f>
        <v/>
      </c>
      <c r="CN108" s="305" t="str">
        <f ca="true">+IF(OFFSET('Sanitation Data'!$D$31,0,10*ROW('Sanitation Data'!D102))="","",OFFSET('Sanitation Data'!$D$31,0,10*ROW('Sanitation Data'!D102)))</f>
        <v/>
      </c>
      <c r="CO108" s="305" t="str">
        <f ca="true">+IF(OFFSET('Sanitation Data'!$D$32,0,10*ROW('Sanitation Data'!D102))="","",OFFSET('Sanitation Data'!$D$32,0,10*ROW('Sanitation Data'!D102)))</f>
        <v/>
      </c>
      <c r="CP108" s="305" t="str">
        <f ca="true">+IF(OFFSET('Sanitation Data'!$E$28,0,10*ROW('Sanitation Data'!E102))="","",OFFSET('Sanitation Data'!$E$28,0,10*ROW('Sanitation Data'!E102)))</f>
        <v/>
      </c>
      <c r="CQ108" s="305" t="str">
        <f ca="true">+IF(OFFSET('Sanitation Data'!$E$29,0,10*ROW('Sanitation Data'!E102))="","",OFFSET('Sanitation Data'!$E$29,0,10*ROW('Sanitation Data'!E102)))</f>
        <v/>
      </c>
      <c r="CR108" s="305" t="str">
        <f ca="true">+IF(OFFSET('Sanitation Data'!$E$30,0,10*ROW('Sanitation Data'!E102))="","",OFFSET('Sanitation Data'!$E$30,0,10*ROW('Sanitation Data'!E102)))</f>
        <v/>
      </c>
      <c r="CS108" s="305" t="str">
        <f ca="true">+IF(OFFSET('Sanitation Data'!$E$31,0,10*ROW('Sanitation Data'!E102))="","",OFFSET('Sanitation Data'!$E$31,0,10*ROW('Sanitation Data'!E102)))</f>
        <v/>
      </c>
      <c r="CT108" s="305" t="str">
        <f ca="true">+IF(OFFSET('Sanitation Data'!$E$32,0,10*ROW('Sanitation Data'!E102))="","",OFFSET('Sanitation Data'!$E$32,0,10*ROW('Sanitation Data'!E102)))</f>
        <v/>
      </c>
      <c r="CU108" s="305" t="str">
        <f ca="true">+IF(OFFSET('Sanitation Data'!$F$28,0,10*ROW('Sanitation Data'!F102))="","",OFFSET('Sanitation Data'!$F$28,0,10*ROW('Sanitation Data'!F102)))</f>
        <v/>
      </c>
      <c r="CV108" s="305" t="str">
        <f ca="true">+IF(OFFSET('Sanitation Data'!$F$29,0,10*ROW('Sanitation Data'!F102))="","",OFFSET('Sanitation Data'!$F$29,0,10*ROW('Sanitation Data'!F102)))</f>
        <v/>
      </c>
      <c r="CW108" s="305" t="str">
        <f ca="true">+IF(OFFSET('Sanitation Data'!$F$30,0,10*ROW('Sanitation Data'!F102))="","",OFFSET('Sanitation Data'!$F$30,0,10*ROW('Sanitation Data'!F102)))</f>
        <v/>
      </c>
      <c r="CX108" s="305" t="str">
        <f ca="true">+IF(OFFSET('Sanitation Data'!$F$31,0,10*ROW('Sanitation Data'!F102))="","",OFFSET('Sanitation Data'!$F$31,0,10*ROW('Sanitation Data'!F102)))</f>
        <v/>
      </c>
      <c r="CY108" s="305" t="str">
        <f ca="true">+IF(OFFSET('Sanitation Data'!$F$32,0,10*ROW('Sanitation Data'!F102))="","",OFFSET('Sanitation Data'!$F$32,0,10*ROW('Sanitation Data'!F102)))</f>
        <v/>
      </c>
      <c r="CZ108" s="305" t="str">
        <f ca="true">+IF(OFFSET('Sanitation Data'!$G$28,0,10*ROW('Sanitation Data'!G102))="","",OFFSET('Sanitation Data'!$G$28,0,10*ROW('Sanitation Data'!G102)))</f>
        <v/>
      </c>
      <c r="DA108" s="305" t="str">
        <f ca="true">+IF(OFFSET('Sanitation Data'!$G$29,0,10*ROW('Sanitation Data'!G102))="","",OFFSET('Sanitation Data'!$G$29,0,10*ROW('Sanitation Data'!G102)))</f>
        <v/>
      </c>
      <c r="DB108" s="305" t="str">
        <f ca="true">+IF(OFFSET('Sanitation Data'!$G$30,0,10*ROW('Sanitation Data'!G102))="","",OFFSET('Sanitation Data'!$G$30,0,10*ROW('Sanitation Data'!G102)))</f>
        <v/>
      </c>
      <c r="DC108" s="305" t="str">
        <f ca="true">+IF(OFFSET('Sanitation Data'!$G$31,0,10*ROW('Sanitation Data'!G102))="","",OFFSET('Sanitation Data'!$G$31,0,10*ROW('Sanitation Data'!G102)))</f>
        <v/>
      </c>
      <c r="DD108" s="305" t="str">
        <f ca="true">+IF(OFFSET('Sanitation Data'!$G$32,0,10*ROW('Sanitation Data'!G102))="","",OFFSET('Sanitation Data'!$G$32,0,10*ROW('Sanitation Data'!G102)))</f>
        <v/>
      </c>
      <c r="DE108" s="305" t="str">
        <f ca="true">+IF(OFFSET('Sanitation Data'!$H$28,0,10*ROW('Sanitation Data'!H102))="","",OFFSET('Sanitation Data'!$H$28,0,10*ROW('Sanitation Data'!H102)))</f>
        <v/>
      </c>
      <c r="DF108" s="305" t="str">
        <f ca="true">+IF(OFFSET('Sanitation Data'!$H$29,0,10*ROW('Sanitation Data'!H102))="","",OFFSET('Sanitation Data'!$H$29,0,10*ROW('Sanitation Data'!H102)))</f>
        <v/>
      </c>
      <c r="DG108" s="305" t="str">
        <f ca="true">+IF(OFFSET('Sanitation Data'!$H$30,0,10*ROW('Sanitation Data'!H102))="","",OFFSET('Sanitation Data'!$H$30,0,10*ROW('Sanitation Data'!H102)))</f>
        <v/>
      </c>
      <c r="DH108" s="305" t="str">
        <f ca="true">+IF(OFFSET('Sanitation Data'!$H$31,0,10*ROW('Sanitation Data'!H102))="","",OFFSET('Sanitation Data'!$H$31,0,10*ROW('Sanitation Data'!H102)))</f>
        <v/>
      </c>
      <c r="DI108" s="305" t="str">
        <f ca="true">+IF(OFFSET('Sanitation Data'!$H$32,0,10*ROW('Sanitation Data'!H102))="","",OFFSET('Sanitation Data'!$H$32,0,10*ROW('Sanitation Data'!H102)))</f>
        <v/>
      </c>
      <c r="DJ108" s="305" t="str">
        <f ca="true">+IF(OFFSET('Sanitation Data'!$I$28,0,10*ROW('Sanitation Data'!I102))="","",OFFSET('Sanitation Data'!$I$28,0,10*ROW('Sanitation Data'!I102)))</f>
        <v/>
      </c>
      <c r="DK108" s="305" t="str">
        <f ca="true">+IF(OFFSET('Sanitation Data'!$I$29,0,10*ROW('Sanitation Data'!I102))="","",OFFSET('Sanitation Data'!$I$29,0,10*ROW('Sanitation Data'!I102)))</f>
        <v/>
      </c>
      <c r="DL108" s="305" t="str">
        <f ca="true">+IF(OFFSET('Sanitation Data'!$I$30,0,10*ROW('Sanitation Data'!I102))="","",OFFSET('Sanitation Data'!$I$30,0,10*ROW('Sanitation Data'!I102)))</f>
        <v/>
      </c>
      <c r="DM108" s="305" t="str">
        <f ca="true">+IF(OFFSET('Sanitation Data'!$I$31,0,10*ROW('Sanitation Data'!I102))="","",OFFSET('Sanitation Data'!$I$31,0,10*ROW('Sanitation Data'!I102)))</f>
        <v/>
      </c>
      <c r="DN108" s="305" t="str">
        <f ca="true">+IF(OFFSET('Sanitation Data'!$I$32,0,10*ROW('Sanitation Data'!I102))="","",OFFSET('Sanitation Data'!$I$32,0,10*ROW('Sanitation Data'!I102)))</f>
        <v/>
      </c>
      <c r="DO108" s="305" t="str">
        <f ca="true">+IF(OFFSET('Hygiene Data'!$D$11,0,10*ROW('Hygiene Data'!D102))="","",OFFSET('Hygiene Data'!$D$11,0,10*ROW('Hygiene Data'!D102)))</f>
        <v/>
      </c>
      <c r="DP108" s="305" t="str">
        <f ca="true">+IF(OFFSET('Hygiene Data'!$D$12,0,10*ROW('Hygiene Data'!D102))="","",OFFSET('Hygiene Data'!$D$12,0,10*ROW('Hygiene Data'!D102)))</f>
        <v/>
      </c>
      <c r="DQ108" s="305" t="str">
        <f ca="true">+IF(OFFSET('Hygiene Data'!$D$13,0,10*ROW('Hygiene Data'!D102))="","",OFFSET('Hygiene Data'!$D$13,0,10*ROW('Hygiene Data'!D102)))</f>
        <v/>
      </c>
      <c r="DR108" s="305" t="str">
        <f ca="true">+IF(OFFSET('Hygiene Data'!$E$11,0,10*ROW('Hygiene Data'!E102))="","",OFFSET('Hygiene Data'!$E$11,0,10*ROW('Hygiene Data'!E102)))</f>
        <v/>
      </c>
      <c r="DS108" s="305" t="str">
        <f ca="true">+IF(OFFSET('Hygiene Data'!$E$12,0,10*ROW('Hygiene Data'!E102))="","",OFFSET('Hygiene Data'!$E$12,0,10*ROW('Hygiene Data'!E102)))</f>
        <v/>
      </c>
      <c r="DT108" s="305" t="str">
        <f ca="true">+IF(OFFSET('Hygiene Data'!$E$13,0,10*ROW('Hygiene Data'!E102))="","",OFFSET('Hygiene Data'!$E$13,0,10*ROW('Hygiene Data'!E102)))</f>
        <v/>
      </c>
      <c r="DU108" s="305" t="str">
        <f ca="true">+IF(OFFSET('Hygiene Data'!$F$11,0,10*ROW('Hygiene Data'!F102))="","",OFFSET('Hygiene Data'!$F$11,0,10*ROW('Hygiene Data'!F102)))</f>
        <v/>
      </c>
      <c r="DV108" s="305" t="str">
        <f ca="true">+IF(OFFSET('Hygiene Data'!$F$12,0,10*ROW('Hygiene Data'!F102))="","",OFFSET('Hygiene Data'!$F$12,0,10*ROW('Hygiene Data'!F102)))</f>
        <v/>
      </c>
      <c r="DW108" s="305" t="str">
        <f ca="true">+IF(OFFSET('Hygiene Data'!$F$13,0,10*ROW('Hygiene Data'!F102))="","",OFFSET('Hygiene Data'!$F$13,0,10*ROW('Hygiene Data'!F102)))</f>
        <v/>
      </c>
      <c r="DX108" s="305" t="str">
        <f ca="true">+IF(OFFSET('Hygiene Data'!$G$11,0,10*ROW('Hygiene Data'!G102))="","",OFFSET('Hygiene Data'!$G$11,0,10*ROW('Hygiene Data'!G102)))</f>
        <v/>
      </c>
      <c r="DY108" s="305" t="str">
        <f ca="true">+IF(OFFSET('Hygiene Data'!$G$12,0,10*ROW('Hygiene Data'!G102))="","",OFFSET('Hygiene Data'!$G$12,0,10*ROW('Hygiene Data'!G102)))</f>
        <v/>
      </c>
      <c r="DZ108" s="305" t="str">
        <f ca="true">+IF(OFFSET('Hygiene Data'!$G$13,0,10*ROW('Hygiene Data'!G102))="","",OFFSET('Hygiene Data'!$G$13,0,10*ROW('Hygiene Data'!G102)))</f>
        <v/>
      </c>
      <c r="EA108" s="305" t="str">
        <f ca="true">+IF(OFFSET('Hygiene Data'!$H$11,0,10*ROW('Hygiene Data'!H102))="","",OFFSET('Hygiene Data'!$H$11,0,10*ROW('Hygiene Data'!H102)))</f>
        <v/>
      </c>
      <c r="EB108" s="305" t="str">
        <f ca="true">+IF(OFFSET('Hygiene Data'!$H$12,0,10*ROW('Hygiene Data'!H102))="","",OFFSET('Hygiene Data'!$H$12,0,10*ROW('Hygiene Data'!H102)))</f>
        <v/>
      </c>
      <c r="EC108" s="305" t="str">
        <f ca="true">+IF(OFFSET('Hygiene Data'!$H$13,0,10*ROW('Hygiene Data'!H102))="","",OFFSET('Hygiene Data'!$H$13,0,10*ROW('Hygiene Data'!H102)))</f>
        <v/>
      </c>
      <c r="ED108" s="305" t="str">
        <f ca="true">+IF(OFFSET('Hygiene Data'!$I$11,0,10*ROW('Hygiene Data'!I102))="","",OFFSET('Hygiene Data'!$I$11,0,10*ROW('Hygiene Data'!I102)))</f>
        <v/>
      </c>
      <c r="EE108" s="305" t="str">
        <f ca="true">+IF(OFFSET('Hygiene Data'!$I$12,0,10*ROW('Hygiene Data'!I102))="","",OFFSET('Hygiene Data'!$I$12,0,10*ROW('Hygiene Data'!I102)))</f>
        <v/>
      </c>
      <c r="EF108" s="305"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61" t="str">
        <f t="shared" ca="true" si="1"/>
        <v/>
      </c>
      <c r="D109" s="99"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9"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9"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9"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9"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9"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9"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9"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9"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9"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9"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9"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9"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9"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9"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9"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9"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9"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100"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100"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100"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100"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100"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100"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100"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100"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100"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100"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100"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100"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100"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100"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100"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100"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100"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100"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100"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100"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100"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100"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100"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100"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100"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100"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100"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100"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100"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100"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1"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1"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1"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1"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1"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1"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1"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1"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1"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1"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1"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1"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1"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1"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1"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1"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1"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1"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5"/>
      <c r="BS109" s="305" t="str">
        <f ca="true">+IF(OFFSET('Water Data'!$D$27,0,10*ROW('Water Data'!D103))="","",OFFSET('Water Data'!$D$27,0,10*ROW('Water Data'!D103)))</f>
        <v/>
      </c>
      <c r="BT109" s="305" t="str">
        <f ca="true">+IF(OFFSET('Water Data'!$D$28,0,10*ROW('Water Data'!D103))="","",OFFSET('Water Data'!$D$28,0,10*ROW('Water Data'!D103)))</f>
        <v/>
      </c>
      <c r="BU109" s="305" t="str">
        <f ca="true">+IF(OFFSET('Water Data'!$D$29,0,10*ROW('Water Data'!D103))="","",OFFSET('Water Data'!$D$29,0,10*ROW('Water Data'!D103)))</f>
        <v/>
      </c>
      <c r="BV109" s="305" t="str">
        <f ca="true">+IF(OFFSET('Water Data'!$E$27,0,10*ROW('Water Data'!E103))="","",OFFSET('Water Data'!$E$27,0,10*ROW('Water Data'!E103)))</f>
        <v/>
      </c>
      <c r="BW109" s="305" t="str">
        <f ca="true">+IF(OFFSET('Water Data'!$E$28,0,10*ROW('Water Data'!E103))="","",OFFSET('Water Data'!$E$28,0,10*ROW('Water Data'!E103)))</f>
        <v/>
      </c>
      <c r="BX109" s="305" t="str">
        <f ca="true">+IF(OFFSET('Water Data'!$E$29,0,10*ROW('Water Data'!E103))="","",OFFSET('Water Data'!$E$29,0,10*ROW('Water Data'!E103)))</f>
        <v/>
      </c>
      <c r="BY109" s="305" t="str">
        <f ca="true">+IF(OFFSET('Water Data'!$F$27,0,10*ROW('Water Data'!F103))="","",OFFSET('Water Data'!$F$27,0,10*ROW('Water Data'!F103)))</f>
        <v/>
      </c>
      <c r="BZ109" s="305" t="str">
        <f ca="true">+IF(OFFSET('Water Data'!$F$28,0,10*ROW('Water Data'!F103))="","",OFFSET('Water Data'!$F$28,0,10*ROW('Water Data'!F103)))</f>
        <v/>
      </c>
      <c r="CA109" s="305" t="str">
        <f ca="true">+IF(OFFSET('Water Data'!$F$29,0,10*ROW('Water Data'!F103))="","",OFFSET('Water Data'!$F$29,0,10*ROW('Water Data'!F103)))</f>
        <v/>
      </c>
      <c r="CB109" s="305" t="str">
        <f ca="true">+IF(OFFSET('Water Data'!$G$27,0,10*ROW('Water Data'!G103))="","",OFFSET('Water Data'!$G$27,0,10*ROW('Water Data'!G103)))</f>
        <v/>
      </c>
      <c r="CC109" s="305" t="str">
        <f ca="true">+IF(OFFSET('Water Data'!$G$28,0,10*ROW('Water Data'!G103))="","",OFFSET('Water Data'!$G$28,0,10*ROW('Water Data'!G103)))</f>
        <v/>
      </c>
      <c r="CD109" s="305" t="str">
        <f ca="true">+IF(OFFSET('Water Data'!$G$29,0,10*ROW('Water Data'!G103))="","",OFFSET('Water Data'!$G$29,0,10*ROW('Water Data'!G103)))</f>
        <v/>
      </c>
      <c r="CE109" s="305" t="str">
        <f ca="true">+IF(OFFSET('Water Data'!$H$27,0,10*ROW('Water Data'!H103))="","",OFFSET('Water Data'!$H$27,0,10*ROW('Water Data'!H103)))</f>
        <v/>
      </c>
      <c r="CF109" s="305" t="str">
        <f ca="true">+IF(OFFSET('Water Data'!$H$28,0,10*ROW('Water Data'!H103))="","",OFFSET('Water Data'!$H$28,0,10*ROW('Water Data'!H103)))</f>
        <v/>
      </c>
      <c r="CG109" s="305" t="str">
        <f ca="true">+IF(OFFSET('Water Data'!$H$29,0,10*ROW('Water Data'!H103))="","",OFFSET('Water Data'!$H$29,0,10*ROW('Water Data'!H103)))</f>
        <v/>
      </c>
      <c r="CH109" s="305" t="str">
        <f ca="true">+IF(OFFSET('Water Data'!$I$27,0,10*ROW('Water Data'!I103))="","",OFFSET('Water Data'!$I$27,0,10*ROW('Water Data'!I103)))</f>
        <v/>
      </c>
      <c r="CI109" s="305" t="str">
        <f ca="true">+IF(OFFSET('Water Data'!$I$28,0,10*ROW('Water Data'!I103))="","",OFFSET('Water Data'!$I$28,0,10*ROW('Water Data'!I103)))</f>
        <v/>
      </c>
      <c r="CJ109" s="305" t="str">
        <f ca="true">+IF(OFFSET('Water Data'!$I$29,0,10*ROW('Water Data'!I103))="","",OFFSET('Water Data'!$I$29,0,10*ROW('Water Data'!I103)))</f>
        <v/>
      </c>
      <c r="CK109" s="305" t="str">
        <f ca="true">+IF(OFFSET('Sanitation Data'!$D$28,0,10*ROW('Sanitation Data'!D103))="","",OFFSET('Sanitation Data'!$D$28,0,10*ROW('Sanitation Data'!D103)))</f>
        <v/>
      </c>
      <c r="CL109" s="305" t="str">
        <f ca="true">+IF(OFFSET('Sanitation Data'!$D$29,0,10*ROW('Sanitation Data'!D103))="","",OFFSET('Sanitation Data'!$D$29,0,10*ROW('Sanitation Data'!D103)))</f>
        <v/>
      </c>
      <c r="CM109" s="305" t="str">
        <f ca="true">+IF(OFFSET('Sanitation Data'!$D$30,0,10*ROW('Sanitation Data'!D103))="","",OFFSET('Sanitation Data'!$D$30,0,10*ROW('Sanitation Data'!D103)))</f>
        <v/>
      </c>
      <c r="CN109" s="305" t="str">
        <f ca="true">+IF(OFFSET('Sanitation Data'!$D$31,0,10*ROW('Sanitation Data'!D103))="","",OFFSET('Sanitation Data'!$D$31,0,10*ROW('Sanitation Data'!D103)))</f>
        <v/>
      </c>
      <c r="CO109" s="305" t="str">
        <f ca="true">+IF(OFFSET('Sanitation Data'!$D$32,0,10*ROW('Sanitation Data'!D103))="","",OFFSET('Sanitation Data'!$D$32,0,10*ROW('Sanitation Data'!D103)))</f>
        <v/>
      </c>
      <c r="CP109" s="305" t="str">
        <f ca="true">+IF(OFFSET('Sanitation Data'!$E$28,0,10*ROW('Sanitation Data'!E103))="","",OFFSET('Sanitation Data'!$E$28,0,10*ROW('Sanitation Data'!E103)))</f>
        <v/>
      </c>
      <c r="CQ109" s="305" t="str">
        <f ca="true">+IF(OFFSET('Sanitation Data'!$E$29,0,10*ROW('Sanitation Data'!E103))="","",OFFSET('Sanitation Data'!$E$29,0,10*ROW('Sanitation Data'!E103)))</f>
        <v/>
      </c>
      <c r="CR109" s="305" t="str">
        <f ca="true">+IF(OFFSET('Sanitation Data'!$E$30,0,10*ROW('Sanitation Data'!E103))="","",OFFSET('Sanitation Data'!$E$30,0,10*ROW('Sanitation Data'!E103)))</f>
        <v/>
      </c>
      <c r="CS109" s="305" t="str">
        <f ca="true">+IF(OFFSET('Sanitation Data'!$E$31,0,10*ROW('Sanitation Data'!E103))="","",OFFSET('Sanitation Data'!$E$31,0,10*ROW('Sanitation Data'!E103)))</f>
        <v/>
      </c>
      <c r="CT109" s="305" t="str">
        <f ca="true">+IF(OFFSET('Sanitation Data'!$E$32,0,10*ROW('Sanitation Data'!E103))="","",OFFSET('Sanitation Data'!$E$32,0,10*ROW('Sanitation Data'!E103)))</f>
        <v/>
      </c>
      <c r="CU109" s="305" t="str">
        <f ca="true">+IF(OFFSET('Sanitation Data'!$F$28,0,10*ROW('Sanitation Data'!F103))="","",OFFSET('Sanitation Data'!$F$28,0,10*ROW('Sanitation Data'!F103)))</f>
        <v/>
      </c>
      <c r="CV109" s="305" t="str">
        <f ca="true">+IF(OFFSET('Sanitation Data'!$F$29,0,10*ROW('Sanitation Data'!F103))="","",OFFSET('Sanitation Data'!$F$29,0,10*ROW('Sanitation Data'!F103)))</f>
        <v/>
      </c>
      <c r="CW109" s="305" t="str">
        <f ca="true">+IF(OFFSET('Sanitation Data'!$F$30,0,10*ROW('Sanitation Data'!F103))="","",OFFSET('Sanitation Data'!$F$30,0,10*ROW('Sanitation Data'!F103)))</f>
        <v/>
      </c>
      <c r="CX109" s="305" t="str">
        <f ca="true">+IF(OFFSET('Sanitation Data'!$F$31,0,10*ROW('Sanitation Data'!F103))="","",OFFSET('Sanitation Data'!$F$31,0,10*ROW('Sanitation Data'!F103)))</f>
        <v/>
      </c>
      <c r="CY109" s="305" t="str">
        <f ca="true">+IF(OFFSET('Sanitation Data'!$F$32,0,10*ROW('Sanitation Data'!F103))="","",OFFSET('Sanitation Data'!$F$32,0,10*ROW('Sanitation Data'!F103)))</f>
        <v/>
      </c>
      <c r="CZ109" s="305" t="str">
        <f ca="true">+IF(OFFSET('Sanitation Data'!$G$28,0,10*ROW('Sanitation Data'!G103))="","",OFFSET('Sanitation Data'!$G$28,0,10*ROW('Sanitation Data'!G103)))</f>
        <v/>
      </c>
      <c r="DA109" s="305" t="str">
        <f ca="true">+IF(OFFSET('Sanitation Data'!$G$29,0,10*ROW('Sanitation Data'!G103))="","",OFFSET('Sanitation Data'!$G$29,0,10*ROW('Sanitation Data'!G103)))</f>
        <v/>
      </c>
      <c r="DB109" s="305" t="str">
        <f ca="true">+IF(OFFSET('Sanitation Data'!$G$30,0,10*ROW('Sanitation Data'!G103))="","",OFFSET('Sanitation Data'!$G$30,0,10*ROW('Sanitation Data'!G103)))</f>
        <v/>
      </c>
      <c r="DC109" s="305" t="str">
        <f ca="true">+IF(OFFSET('Sanitation Data'!$G$31,0,10*ROW('Sanitation Data'!G103))="","",OFFSET('Sanitation Data'!$G$31,0,10*ROW('Sanitation Data'!G103)))</f>
        <v/>
      </c>
      <c r="DD109" s="305" t="str">
        <f ca="true">+IF(OFFSET('Sanitation Data'!$G$32,0,10*ROW('Sanitation Data'!G103))="","",OFFSET('Sanitation Data'!$G$32,0,10*ROW('Sanitation Data'!G103)))</f>
        <v/>
      </c>
      <c r="DE109" s="305" t="str">
        <f ca="true">+IF(OFFSET('Sanitation Data'!$H$28,0,10*ROW('Sanitation Data'!H103))="","",OFFSET('Sanitation Data'!$H$28,0,10*ROW('Sanitation Data'!H103)))</f>
        <v/>
      </c>
      <c r="DF109" s="305" t="str">
        <f ca="true">+IF(OFFSET('Sanitation Data'!$H$29,0,10*ROW('Sanitation Data'!H103))="","",OFFSET('Sanitation Data'!$H$29,0,10*ROW('Sanitation Data'!H103)))</f>
        <v/>
      </c>
      <c r="DG109" s="305" t="str">
        <f ca="true">+IF(OFFSET('Sanitation Data'!$H$30,0,10*ROW('Sanitation Data'!H103))="","",OFFSET('Sanitation Data'!$H$30,0,10*ROW('Sanitation Data'!H103)))</f>
        <v/>
      </c>
      <c r="DH109" s="305" t="str">
        <f ca="true">+IF(OFFSET('Sanitation Data'!$H$31,0,10*ROW('Sanitation Data'!H103))="","",OFFSET('Sanitation Data'!$H$31,0,10*ROW('Sanitation Data'!H103)))</f>
        <v/>
      </c>
      <c r="DI109" s="305" t="str">
        <f ca="true">+IF(OFFSET('Sanitation Data'!$H$32,0,10*ROW('Sanitation Data'!H103))="","",OFFSET('Sanitation Data'!$H$32,0,10*ROW('Sanitation Data'!H103)))</f>
        <v/>
      </c>
      <c r="DJ109" s="305" t="str">
        <f ca="true">+IF(OFFSET('Sanitation Data'!$I$28,0,10*ROW('Sanitation Data'!I103))="","",OFFSET('Sanitation Data'!$I$28,0,10*ROW('Sanitation Data'!I103)))</f>
        <v/>
      </c>
      <c r="DK109" s="305" t="str">
        <f ca="true">+IF(OFFSET('Sanitation Data'!$I$29,0,10*ROW('Sanitation Data'!I103))="","",OFFSET('Sanitation Data'!$I$29,0,10*ROW('Sanitation Data'!I103)))</f>
        <v/>
      </c>
      <c r="DL109" s="305" t="str">
        <f ca="true">+IF(OFFSET('Sanitation Data'!$I$30,0,10*ROW('Sanitation Data'!I103))="","",OFFSET('Sanitation Data'!$I$30,0,10*ROW('Sanitation Data'!I103)))</f>
        <v/>
      </c>
      <c r="DM109" s="305" t="str">
        <f ca="true">+IF(OFFSET('Sanitation Data'!$I$31,0,10*ROW('Sanitation Data'!I103))="","",OFFSET('Sanitation Data'!$I$31,0,10*ROW('Sanitation Data'!I103)))</f>
        <v/>
      </c>
      <c r="DN109" s="305" t="str">
        <f ca="true">+IF(OFFSET('Sanitation Data'!$I$32,0,10*ROW('Sanitation Data'!I103))="","",OFFSET('Sanitation Data'!$I$32,0,10*ROW('Sanitation Data'!I103)))</f>
        <v/>
      </c>
      <c r="DO109" s="305" t="str">
        <f ca="true">+IF(OFFSET('Hygiene Data'!$D$11,0,10*ROW('Hygiene Data'!D103))="","",OFFSET('Hygiene Data'!$D$11,0,10*ROW('Hygiene Data'!D103)))</f>
        <v/>
      </c>
      <c r="DP109" s="305" t="str">
        <f ca="true">+IF(OFFSET('Hygiene Data'!$D$12,0,10*ROW('Hygiene Data'!D103))="","",OFFSET('Hygiene Data'!$D$12,0,10*ROW('Hygiene Data'!D103)))</f>
        <v/>
      </c>
      <c r="DQ109" s="305" t="str">
        <f ca="true">+IF(OFFSET('Hygiene Data'!$D$13,0,10*ROW('Hygiene Data'!D103))="","",OFFSET('Hygiene Data'!$D$13,0,10*ROW('Hygiene Data'!D103)))</f>
        <v/>
      </c>
      <c r="DR109" s="305" t="str">
        <f ca="true">+IF(OFFSET('Hygiene Data'!$E$11,0,10*ROW('Hygiene Data'!E103))="","",OFFSET('Hygiene Data'!$E$11,0,10*ROW('Hygiene Data'!E103)))</f>
        <v/>
      </c>
      <c r="DS109" s="305" t="str">
        <f ca="true">+IF(OFFSET('Hygiene Data'!$E$12,0,10*ROW('Hygiene Data'!E103))="","",OFFSET('Hygiene Data'!$E$12,0,10*ROW('Hygiene Data'!E103)))</f>
        <v/>
      </c>
      <c r="DT109" s="305" t="str">
        <f ca="true">+IF(OFFSET('Hygiene Data'!$E$13,0,10*ROW('Hygiene Data'!E103))="","",OFFSET('Hygiene Data'!$E$13,0,10*ROW('Hygiene Data'!E103)))</f>
        <v/>
      </c>
      <c r="DU109" s="305" t="str">
        <f ca="true">+IF(OFFSET('Hygiene Data'!$F$11,0,10*ROW('Hygiene Data'!F103))="","",OFFSET('Hygiene Data'!$F$11,0,10*ROW('Hygiene Data'!F103)))</f>
        <v/>
      </c>
      <c r="DV109" s="305" t="str">
        <f ca="true">+IF(OFFSET('Hygiene Data'!$F$12,0,10*ROW('Hygiene Data'!F103))="","",OFFSET('Hygiene Data'!$F$12,0,10*ROW('Hygiene Data'!F103)))</f>
        <v/>
      </c>
      <c r="DW109" s="305" t="str">
        <f ca="true">+IF(OFFSET('Hygiene Data'!$F$13,0,10*ROW('Hygiene Data'!F103))="","",OFFSET('Hygiene Data'!$F$13,0,10*ROW('Hygiene Data'!F103)))</f>
        <v/>
      </c>
      <c r="DX109" s="305" t="str">
        <f ca="true">+IF(OFFSET('Hygiene Data'!$G$11,0,10*ROW('Hygiene Data'!G103))="","",OFFSET('Hygiene Data'!$G$11,0,10*ROW('Hygiene Data'!G103)))</f>
        <v/>
      </c>
      <c r="DY109" s="305" t="str">
        <f ca="true">+IF(OFFSET('Hygiene Data'!$G$12,0,10*ROW('Hygiene Data'!G103))="","",OFFSET('Hygiene Data'!$G$12,0,10*ROW('Hygiene Data'!G103)))</f>
        <v/>
      </c>
      <c r="DZ109" s="305" t="str">
        <f ca="true">+IF(OFFSET('Hygiene Data'!$G$13,0,10*ROW('Hygiene Data'!G103))="","",OFFSET('Hygiene Data'!$G$13,0,10*ROW('Hygiene Data'!G103)))</f>
        <v/>
      </c>
      <c r="EA109" s="305" t="str">
        <f ca="true">+IF(OFFSET('Hygiene Data'!$H$11,0,10*ROW('Hygiene Data'!H103))="","",OFFSET('Hygiene Data'!$H$11,0,10*ROW('Hygiene Data'!H103)))</f>
        <v/>
      </c>
      <c r="EB109" s="305" t="str">
        <f ca="true">+IF(OFFSET('Hygiene Data'!$H$12,0,10*ROW('Hygiene Data'!H103))="","",OFFSET('Hygiene Data'!$H$12,0,10*ROW('Hygiene Data'!H103)))</f>
        <v/>
      </c>
      <c r="EC109" s="305" t="str">
        <f ca="true">+IF(OFFSET('Hygiene Data'!$H$13,0,10*ROW('Hygiene Data'!H103))="","",OFFSET('Hygiene Data'!$H$13,0,10*ROW('Hygiene Data'!H103)))</f>
        <v/>
      </c>
      <c r="ED109" s="305" t="str">
        <f ca="true">+IF(OFFSET('Hygiene Data'!$I$11,0,10*ROW('Hygiene Data'!I103))="","",OFFSET('Hygiene Data'!$I$11,0,10*ROW('Hygiene Data'!I103)))</f>
        <v/>
      </c>
      <c r="EE109" s="305" t="str">
        <f ca="true">+IF(OFFSET('Hygiene Data'!$I$12,0,10*ROW('Hygiene Data'!I103))="","",OFFSET('Hygiene Data'!$I$12,0,10*ROW('Hygiene Data'!I103)))</f>
        <v/>
      </c>
      <c r="EF109" s="305"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61" t="str">
        <f t="shared" ca="true" si="1"/>
        <v/>
      </c>
      <c r="D110" s="99"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9"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9"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9"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9"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9"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9"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9"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9"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9"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9"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9"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9"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9"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9"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9"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9"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9"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100"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100"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100"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100"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100"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100"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100"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100"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100"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100"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100"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100"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100"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100"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100"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100"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100"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100"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100"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100"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100"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100"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100"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100"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100"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100"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100"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100"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100"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100"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1"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1"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1"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1"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1"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1"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1"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1"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1"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1"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1"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1"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1"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1"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1"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1"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1"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1"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5"/>
      <c r="BS110" s="305" t="str">
        <f ca="true">+IF(OFFSET('Water Data'!$D$27,0,10*ROW('Water Data'!D104))="","",OFFSET('Water Data'!$D$27,0,10*ROW('Water Data'!D104)))</f>
        <v/>
      </c>
      <c r="BT110" s="305" t="str">
        <f ca="true">+IF(OFFSET('Water Data'!$D$28,0,10*ROW('Water Data'!D104))="","",OFFSET('Water Data'!$D$28,0,10*ROW('Water Data'!D104)))</f>
        <v/>
      </c>
      <c r="BU110" s="305" t="str">
        <f ca="true">+IF(OFFSET('Water Data'!$D$29,0,10*ROW('Water Data'!D104))="","",OFFSET('Water Data'!$D$29,0,10*ROW('Water Data'!D104)))</f>
        <v/>
      </c>
      <c r="BV110" s="305" t="str">
        <f ca="true">+IF(OFFSET('Water Data'!$E$27,0,10*ROW('Water Data'!E104))="","",OFFSET('Water Data'!$E$27,0,10*ROW('Water Data'!E104)))</f>
        <v/>
      </c>
      <c r="BW110" s="305" t="str">
        <f ca="true">+IF(OFFSET('Water Data'!$E$28,0,10*ROW('Water Data'!E104))="","",OFFSET('Water Data'!$E$28,0,10*ROW('Water Data'!E104)))</f>
        <v/>
      </c>
      <c r="BX110" s="305" t="str">
        <f ca="true">+IF(OFFSET('Water Data'!$E$29,0,10*ROW('Water Data'!E104))="","",OFFSET('Water Data'!$E$29,0,10*ROW('Water Data'!E104)))</f>
        <v/>
      </c>
      <c r="BY110" s="305" t="str">
        <f ca="true">+IF(OFFSET('Water Data'!$F$27,0,10*ROW('Water Data'!F104))="","",OFFSET('Water Data'!$F$27,0,10*ROW('Water Data'!F104)))</f>
        <v/>
      </c>
      <c r="BZ110" s="305" t="str">
        <f ca="true">+IF(OFFSET('Water Data'!$F$28,0,10*ROW('Water Data'!F104))="","",OFFSET('Water Data'!$F$28,0,10*ROW('Water Data'!F104)))</f>
        <v/>
      </c>
      <c r="CA110" s="305" t="str">
        <f ca="true">+IF(OFFSET('Water Data'!$F$29,0,10*ROW('Water Data'!F104))="","",OFFSET('Water Data'!$F$29,0,10*ROW('Water Data'!F104)))</f>
        <v/>
      </c>
      <c r="CB110" s="305" t="str">
        <f ca="true">+IF(OFFSET('Water Data'!$G$27,0,10*ROW('Water Data'!G104))="","",OFFSET('Water Data'!$G$27,0,10*ROW('Water Data'!G104)))</f>
        <v/>
      </c>
      <c r="CC110" s="305" t="str">
        <f ca="true">+IF(OFFSET('Water Data'!$G$28,0,10*ROW('Water Data'!G104))="","",OFFSET('Water Data'!$G$28,0,10*ROW('Water Data'!G104)))</f>
        <v/>
      </c>
      <c r="CD110" s="305" t="str">
        <f ca="true">+IF(OFFSET('Water Data'!$G$29,0,10*ROW('Water Data'!G104))="","",OFFSET('Water Data'!$G$29,0,10*ROW('Water Data'!G104)))</f>
        <v/>
      </c>
      <c r="CE110" s="305" t="str">
        <f ca="true">+IF(OFFSET('Water Data'!$H$27,0,10*ROW('Water Data'!H104))="","",OFFSET('Water Data'!$H$27,0,10*ROW('Water Data'!H104)))</f>
        <v/>
      </c>
      <c r="CF110" s="305" t="str">
        <f ca="true">+IF(OFFSET('Water Data'!$H$28,0,10*ROW('Water Data'!H104))="","",OFFSET('Water Data'!$H$28,0,10*ROW('Water Data'!H104)))</f>
        <v/>
      </c>
      <c r="CG110" s="305" t="str">
        <f ca="true">+IF(OFFSET('Water Data'!$H$29,0,10*ROW('Water Data'!H104))="","",OFFSET('Water Data'!$H$29,0,10*ROW('Water Data'!H104)))</f>
        <v/>
      </c>
      <c r="CH110" s="305" t="str">
        <f ca="true">+IF(OFFSET('Water Data'!$I$27,0,10*ROW('Water Data'!I104))="","",OFFSET('Water Data'!$I$27,0,10*ROW('Water Data'!I104)))</f>
        <v/>
      </c>
      <c r="CI110" s="305" t="str">
        <f ca="true">+IF(OFFSET('Water Data'!$I$28,0,10*ROW('Water Data'!I104))="","",OFFSET('Water Data'!$I$28,0,10*ROW('Water Data'!I104)))</f>
        <v/>
      </c>
      <c r="CJ110" s="305" t="str">
        <f ca="true">+IF(OFFSET('Water Data'!$I$29,0,10*ROW('Water Data'!I104))="","",OFFSET('Water Data'!$I$29,0,10*ROW('Water Data'!I104)))</f>
        <v/>
      </c>
      <c r="CK110" s="305" t="str">
        <f ca="true">+IF(OFFSET('Sanitation Data'!$D$28,0,10*ROW('Sanitation Data'!D104))="","",OFFSET('Sanitation Data'!$D$28,0,10*ROW('Sanitation Data'!D104)))</f>
        <v/>
      </c>
      <c r="CL110" s="305" t="str">
        <f ca="true">+IF(OFFSET('Sanitation Data'!$D$29,0,10*ROW('Sanitation Data'!D104))="","",OFFSET('Sanitation Data'!$D$29,0,10*ROW('Sanitation Data'!D104)))</f>
        <v/>
      </c>
      <c r="CM110" s="305" t="str">
        <f ca="true">+IF(OFFSET('Sanitation Data'!$D$30,0,10*ROW('Sanitation Data'!D104))="","",OFFSET('Sanitation Data'!$D$30,0,10*ROW('Sanitation Data'!D104)))</f>
        <v/>
      </c>
      <c r="CN110" s="305" t="str">
        <f ca="true">+IF(OFFSET('Sanitation Data'!$D$31,0,10*ROW('Sanitation Data'!D104))="","",OFFSET('Sanitation Data'!$D$31,0,10*ROW('Sanitation Data'!D104)))</f>
        <v/>
      </c>
      <c r="CO110" s="305" t="str">
        <f ca="true">+IF(OFFSET('Sanitation Data'!$D$32,0,10*ROW('Sanitation Data'!D104))="","",OFFSET('Sanitation Data'!$D$32,0,10*ROW('Sanitation Data'!D104)))</f>
        <v/>
      </c>
      <c r="CP110" s="305" t="str">
        <f ca="true">+IF(OFFSET('Sanitation Data'!$E$28,0,10*ROW('Sanitation Data'!E104))="","",OFFSET('Sanitation Data'!$E$28,0,10*ROW('Sanitation Data'!E104)))</f>
        <v/>
      </c>
      <c r="CQ110" s="305" t="str">
        <f ca="true">+IF(OFFSET('Sanitation Data'!$E$29,0,10*ROW('Sanitation Data'!E104))="","",OFFSET('Sanitation Data'!$E$29,0,10*ROW('Sanitation Data'!E104)))</f>
        <v/>
      </c>
      <c r="CR110" s="305" t="str">
        <f ca="true">+IF(OFFSET('Sanitation Data'!$E$30,0,10*ROW('Sanitation Data'!E104))="","",OFFSET('Sanitation Data'!$E$30,0,10*ROW('Sanitation Data'!E104)))</f>
        <v/>
      </c>
      <c r="CS110" s="305" t="str">
        <f ca="true">+IF(OFFSET('Sanitation Data'!$E$31,0,10*ROW('Sanitation Data'!E104))="","",OFFSET('Sanitation Data'!$E$31,0,10*ROW('Sanitation Data'!E104)))</f>
        <v/>
      </c>
      <c r="CT110" s="305" t="str">
        <f ca="true">+IF(OFFSET('Sanitation Data'!$E$32,0,10*ROW('Sanitation Data'!E104))="","",OFFSET('Sanitation Data'!$E$32,0,10*ROW('Sanitation Data'!E104)))</f>
        <v/>
      </c>
      <c r="CU110" s="305" t="str">
        <f ca="true">+IF(OFFSET('Sanitation Data'!$F$28,0,10*ROW('Sanitation Data'!F104))="","",OFFSET('Sanitation Data'!$F$28,0,10*ROW('Sanitation Data'!F104)))</f>
        <v/>
      </c>
      <c r="CV110" s="305" t="str">
        <f ca="true">+IF(OFFSET('Sanitation Data'!$F$29,0,10*ROW('Sanitation Data'!F104))="","",OFFSET('Sanitation Data'!$F$29,0,10*ROW('Sanitation Data'!F104)))</f>
        <v/>
      </c>
      <c r="CW110" s="305" t="str">
        <f ca="true">+IF(OFFSET('Sanitation Data'!$F$30,0,10*ROW('Sanitation Data'!F104))="","",OFFSET('Sanitation Data'!$F$30,0,10*ROW('Sanitation Data'!F104)))</f>
        <v/>
      </c>
      <c r="CX110" s="305" t="str">
        <f ca="true">+IF(OFFSET('Sanitation Data'!$F$31,0,10*ROW('Sanitation Data'!F104))="","",OFFSET('Sanitation Data'!$F$31,0,10*ROW('Sanitation Data'!F104)))</f>
        <v/>
      </c>
      <c r="CY110" s="305" t="str">
        <f ca="true">+IF(OFFSET('Sanitation Data'!$F$32,0,10*ROW('Sanitation Data'!F104))="","",OFFSET('Sanitation Data'!$F$32,0,10*ROW('Sanitation Data'!F104)))</f>
        <v/>
      </c>
      <c r="CZ110" s="305" t="str">
        <f ca="true">+IF(OFFSET('Sanitation Data'!$G$28,0,10*ROW('Sanitation Data'!G104))="","",OFFSET('Sanitation Data'!$G$28,0,10*ROW('Sanitation Data'!G104)))</f>
        <v/>
      </c>
      <c r="DA110" s="305" t="str">
        <f ca="true">+IF(OFFSET('Sanitation Data'!$G$29,0,10*ROW('Sanitation Data'!G104))="","",OFFSET('Sanitation Data'!$G$29,0,10*ROW('Sanitation Data'!G104)))</f>
        <v/>
      </c>
      <c r="DB110" s="305" t="str">
        <f ca="true">+IF(OFFSET('Sanitation Data'!$G$30,0,10*ROW('Sanitation Data'!G104))="","",OFFSET('Sanitation Data'!$G$30,0,10*ROW('Sanitation Data'!G104)))</f>
        <v/>
      </c>
      <c r="DC110" s="305" t="str">
        <f ca="true">+IF(OFFSET('Sanitation Data'!$G$31,0,10*ROW('Sanitation Data'!G104))="","",OFFSET('Sanitation Data'!$G$31,0,10*ROW('Sanitation Data'!G104)))</f>
        <v/>
      </c>
      <c r="DD110" s="305" t="str">
        <f ca="true">+IF(OFFSET('Sanitation Data'!$G$32,0,10*ROW('Sanitation Data'!G104))="","",OFFSET('Sanitation Data'!$G$32,0,10*ROW('Sanitation Data'!G104)))</f>
        <v/>
      </c>
      <c r="DE110" s="305" t="str">
        <f ca="true">+IF(OFFSET('Sanitation Data'!$H$28,0,10*ROW('Sanitation Data'!H104))="","",OFFSET('Sanitation Data'!$H$28,0,10*ROW('Sanitation Data'!H104)))</f>
        <v/>
      </c>
      <c r="DF110" s="305" t="str">
        <f ca="true">+IF(OFFSET('Sanitation Data'!$H$29,0,10*ROW('Sanitation Data'!H104))="","",OFFSET('Sanitation Data'!$H$29,0,10*ROW('Sanitation Data'!H104)))</f>
        <v/>
      </c>
      <c r="DG110" s="305" t="str">
        <f ca="true">+IF(OFFSET('Sanitation Data'!$H$30,0,10*ROW('Sanitation Data'!H104))="","",OFFSET('Sanitation Data'!$H$30,0,10*ROW('Sanitation Data'!H104)))</f>
        <v/>
      </c>
      <c r="DH110" s="305" t="str">
        <f ca="true">+IF(OFFSET('Sanitation Data'!$H$31,0,10*ROW('Sanitation Data'!H104))="","",OFFSET('Sanitation Data'!$H$31,0,10*ROW('Sanitation Data'!H104)))</f>
        <v/>
      </c>
      <c r="DI110" s="305" t="str">
        <f ca="true">+IF(OFFSET('Sanitation Data'!$H$32,0,10*ROW('Sanitation Data'!H104))="","",OFFSET('Sanitation Data'!$H$32,0,10*ROW('Sanitation Data'!H104)))</f>
        <v/>
      </c>
      <c r="DJ110" s="305" t="str">
        <f ca="true">+IF(OFFSET('Sanitation Data'!$I$28,0,10*ROW('Sanitation Data'!I104))="","",OFFSET('Sanitation Data'!$I$28,0,10*ROW('Sanitation Data'!I104)))</f>
        <v/>
      </c>
      <c r="DK110" s="305" t="str">
        <f ca="true">+IF(OFFSET('Sanitation Data'!$I$29,0,10*ROW('Sanitation Data'!I104))="","",OFFSET('Sanitation Data'!$I$29,0,10*ROW('Sanitation Data'!I104)))</f>
        <v/>
      </c>
      <c r="DL110" s="305" t="str">
        <f ca="true">+IF(OFFSET('Sanitation Data'!$I$30,0,10*ROW('Sanitation Data'!I104))="","",OFFSET('Sanitation Data'!$I$30,0,10*ROW('Sanitation Data'!I104)))</f>
        <v/>
      </c>
      <c r="DM110" s="305" t="str">
        <f ca="true">+IF(OFFSET('Sanitation Data'!$I$31,0,10*ROW('Sanitation Data'!I104))="","",OFFSET('Sanitation Data'!$I$31,0,10*ROW('Sanitation Data'!I104)))</f>
        <v/>
      </c>
      <c r="DN110" s="305" t="str">
        <f ca="true">+IF(OFFSET('Sanitation Data'!$I$32,0,10*ROW('Sanitation Data'!I104))="","",OFFSET('Sanitation Data'!$I$32,0,10*ROW('Sanitation Data'!I104)))</f>
        <v/>
      </c>
      <c r="DO110" s="305" t="str">
        <f ca="true">+IF(OFFSET('Hygiene Data'!$D$11,0,10*ROW('Hygiene Data'!D104))="","",OFFSET('Hygiene Data'!$D$11,0,10*ROW('Hygiene Data'!D104)))</f>
        <v/>
      </c>
      <c r="DP110" s="305" t="str">
        <f ca="true">+IF(OFFSET('Hygiene Data'!$D$12,0,10*ROW('Hygiene Data'!D104))="","",OFFSET('Hygiene Data'!$D$12,0,10*ROW('Hygiene Data'!D104)))</f>
        <v/>
      </c>
      <c r="DQ110" s="305" t="str">
        <f ca="true">+IF(OFFSET('Hygiene Data'!$D$13,0,10*ROW('Hygiene Data'!D104))="","",OFFSET('Hygiene Data'!$D$13,0,10*ROW('Hygiene Data'!D104)))</f>
        <v/>
      </c>
      <c r="DR110" s="305" t="str">
        <f ca="true">+IF(OFFSET('Hygiene Data'!$E$11,0,10*ROW('Hygiene Data'!E104))="","",OFFSET('Hygiene Data'!$E$11,0,10*ROW('Hygiene Data'!E104)))</f>
        <v/>
      </c>
      <c r="DS110" s="305" t="str">
        <f ca="true">+IF(OFFSET('Hygiene Data'!$E$12,0,10*ROW('Hygiene Data'!E104))="","",OFFSET('Hygiene Data'!$E$12,0,10*ROW('Hygiene Data'!E104)))</f>
        <v/>
      </c>
      <c r="DT110" s="305" t="str">
        <f ca="true">+IF(OFFSET('Hygiene Data'!$E$13,0,10*ROW('Hygiene Data'!E104))="","",OFFSET('Hygiene Data'!$E$13,0,10*ROW('Hygiene Data'!E104)))</f>
        <v/>
      </c>
      <c r="DU110" s="305" t="str">
        <f ca="true">+IF(OFFSET('Hygiene Data'!$F$11,0,10*ROW('Hygiene Data'!F104))="","",OFFSET('Hygiene Data'!$F$11,0,10*ROW('Hygiene Data'!F104)))</f>
        <v/>
      </c>
      <c r="DV110" s="305" t="str">
        <f ca="true">+IF(OFFSET('Hygiene Data'!$F$12,0,10*ROW('Hygiene Data'!F104))="","",OFFSET('Hygiene Data'!$F$12,0,10*ROW('Hygiene Data'!F104)))</f>
        <v/>
      </c>
      <c r="DW110" s="305" t="str">
        <f ca="true">+IF(OFFSET('Hygiene Data'!$F$13,0,10*ROW('Hygiene Data'!F104))="","",OFFSET('Hygiene Data'!$F$13,0,10*ROW('Hygiene Data'!F104)))</f>
        <v/>
      </c>
      <c r="DX110" s="305" t="str">
        <f ca="true">+IF(OFFSET('Hygiene Data'!$G$11,0,10*ROW('Hygiene Data'!G104))="","",OFFSET('Hygiene Data'!$G$11,0,10*ROW('Hygiene Data'!G104)))</f>
        <v/>
      </c>
      <c r="DY110" s="305" t="str">
        <f ca="true">+IF(OFFSET('Hygiene Data'!$G$12,0,10*ROW('Hygiene Data'!G104))="","",OFFSET('Hygiene Data'!$G$12,0,10*ROW('Hygiene Data'!G104)))</f>
        <v/>
      </c>
      <c r="DZ110" s="305" t="str">
        <f ca="true">+IF(OFFSET('Hygiene Data'!$G$13,0,10*ROW('Hygiene Data'!G104))="","",OFFSET('Hygiene Data'!$G$13,0,10*ROW('Hygiene Data'!G104)))</f>
        <v/>
      </c>
      <c r="EA110" s="305" t="str">
        <f ca="true">+IF(OFFSET('Hygiene Data'!$H$11,0,10*ROW('Hygiene Data'!H104))="","",OFFSET('Hygiene Data'!$H$11,0,10*ROW('Hygiene Data'!H104)))</f>
        <v/>
      </c>
      <c r="EB110" s="305" t="str">
        <f ca="true">+IF(OFFSET('Hygiene Data'!$H$12,0,10*ROW('Hygiene Data'!H104))="","",OFFSET('Hygiene Data'!$H$12,0,10*ROW('Hygiene Data'!H104)))</f>
        <v/>
      </c>
      <c r="EC110" s="305" t="str">
        <f ca="true">+IF(OFFSET('Hygiene Data'!$H$13,0,10*ROW('Hygiene Data'!H104))="","",OFFSET('Hygiene Data'!$H$13,0,10*ROW('Hygiene Data'!H104)))</f>
        <v/>
      </c>
      <c r="ED110" s="305" t="str">
        <f ca="true">+IF(OFFSET('Hygiene Data'!$I$11,0,10*ROW('Hygiene Data'!I104))="","",OFFSET('Hygiene Data'!$I$11,0,10*ROW('Hygiene Data'!I104)))</f>
        <v/>
      </c>
      <c r="EE110" s="305" t="str">
        <f ca="true">+IF(OFFSET('Hygiene Data'!$I$12,0,10*ROW('Hygiene Data'!I104))="","",OFFSET('Hygiene Data'!$I$12,0,10*ROW('Hygiene Data'!I104)))</f>
        <v/>
      </c>
      <c r="EF110" s="305"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61" t="str">
        <f t="shared" ca="true" si="1"/>
        <v/>
      </c>
      <c r="D111" s="99"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9"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9"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9"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9"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9"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9"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9"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9"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9"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9"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9"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9"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9"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9"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9"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9"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9"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100"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100"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100"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100"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100"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100"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100"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100"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100"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100"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100"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100"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100"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100"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100"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100"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100"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100"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100"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100"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100"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100"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100"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100"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100"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100"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100"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100"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100"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100"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1"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1"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1"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1"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1"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1"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1"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1"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1"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1"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1"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1"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1"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1"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1"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1"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1"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1"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5"/>
      <c r="BS111" s="305" t="str">
        <f ca="true">+IF(OFFSET('Water Data'!$D$27,0,10*ROW('Water Data'!D105))="","",OFFSET('Water Data'!$D$27,0,10*ROW('Water Data'!D105)))</f>
        <v/>
      </c>
      <c r="BT111" s="305" t="str">
        <f ca="true">+IF(OFFSET('Water Data'!$D$28,0,10*ROW('Water Data'!D105))="","",OFFSET('Water Data'!$D$28,0,10*ROW('Water Data'!D105)))</f>
        <v/>
      </c>
      <c r="BU111" s="305" t="str">
        <f ca="true">+IF(OFFSET('Water Data'!$D$29,0,10*ROW('Water Data'!D105))="","",OFFSET('Water Data'!$D$29,0,10*ROW('Water Data'!D105)))</f>
        <v/>
      </c>
      <c r="BV111" s="305" t="str">
        <f ca="true">+IF(OFFSET('Water Data'!$E$27,0,10*ROW('Water Data'!E105))="","",OFFSET('Water Data'!$E$27,0,10*ROW('Water Data'!E105)))</f>
        <v/>
      </c>
      <c r="BW111" s="305" t="str">
        <f ca="true">+IF(OFFSET('Water Data'!$E$28,0,10*ROW('Water Data'!E105))="","",OFFSET('Water Data'!$E$28,0,10*ROW('Water Data'!E105)))</f>
        <v/>
      </c>
      <c r="BX111" s="305" t="str">
        <f ca="true">+IF(OFFSET('Water Data'!$E$29,0,10*ROW('Water Data'!E105))="","",OFFSET('Water Data'!$E$29,0,10*ROW('Water Data'!E105)))</f>
        <v/>
      </c>
      <c r="BY111" s="305" t="str">
        <f ca="true">+IF(OFFSET('Water Data'!$F$27,0,10*ROW('Water Data'!F105))="","",OFFSET('Water Data'!$F$27,0,10*ROW('Water Data'!F105)))</f>
        <v/>
      </c>
      <c r="BZ111" s="305" t="str">
        <f ca="true">+IF(OFFSET('Water Data'!$F$28,0,10*ROW('Water Data'!F105))="","",OFFSET('Water Data'!$F$28,0,10*ROW('Water Data'!F105)))</f>
        <v/>
      </c>
      <c r="CA111" s="305" t="str">
        <f ca="true">+IF(OFFSET('Water Data'!$F$29,0,10*ROW('Water Data'!F105))="","",OFFSET('Water Data'!$F$29,0,10*ROW('Water Data'!F105)))</f>
        <v/>
      </c>
      <c r="CB111" s="305" t="str">
        <f ca="true">+IF(OFFSET('Water Data'!$G$27,0,10*ROW('Water Data'!G105))="","",OFFSET('Water Data'!$G$27,0,10*ROW('Water Data'!G105)))</f>
        <v/>
      </c>
      <c r="CC111" s="305" t="str">
        <f ca="true">+IF(OFFSET('Water Data'!$G$28,0,10*ROW('Water Data'!G105))="","",OFFSET('Water Data'!$G$28,0,10*ROW('Water Data'!G105)))</f>
        <v/>
      </c>
      <c r="CD111" s="305" t="str">
        <f ca="true">+IF(OFFSET('Water Data'!$G$29,0,10*ROW('Water Data'!G105))="","",OFFSET('Water Data'!$G$29,0,10*ROW('Water Data'!G105)))</f>
        <v/>
      </c>
      <c r="CE111" s="305" t="str">
        <f ca="true">+IF(OFFSET('Water Data'!$H$27,0,10*ROW('Water Data'!H105))="","",OFFSET('Water Data'!$H$27,0,10*ROW('Water Data'!H105)))</f>
        <v/>
      </c>
      <c r="CF111" s="305" t="str">
        <f ca="true">+IF(OFFSET('Water Data'!$H$28,0,10*ROW('Water Data'!H105))="","",OFFSET('Water Data'!$H$28,0,10*ROW('Water Data'!H105)))</f>
        <v/>
      </c>
      <c r="CG111" s="305" t="str">
        <f ca="true">+IF(OFFSET('Water Data'!$H$29,0,10*ROW('Water Data'!H105))="","",OFFSET('Water Data'!$H$29,0,10*ROW('Water Data'!H105)))</f>
        <v/>
      </c>
      <c r="CH111" s="305" t="str">
        <f ca="true">+IF(OFFSET('Water Data'!$I$27,0,10*ROW('Water Data'!I105))="","",OFFSET('Water Data'!$I$27,0,10*ROW('Water Data'!I105)))</f>
        <v/>
      </c>
      <c r="CI111" s="305" t="str">
        <f ca="true">+IF(OFFSET('Water Data'!$I$28,0,10*ROW('Water Data'!I105))="","",OFFSET('Water Data'!$I$28,0,10*ROW('Water Data'!I105)))</f>
        <v/>
      </c>
      <c r="CJ111" s="305" t="str">
        <f ca="true">+IF(OFFSET('Water Data'!$I$29,0,10*ROW('Water Data'!I105))="","",OFFSET('Water Data'!$I$29,0,10*ROW('Water Data'!I105)))</f>
        <v/>
      </c>
      <c r="CK111" s="305" t="str">
        <f ca="true">+IF(OFFSET('Sanitation Data'!$D$28,0,10*ROW('Sanitation Data'!D105))="","",OFFSET('Sanitation Data'!$D$28,0,10*ROW('Sanitation Data'!D105)))</f>
        <v/>
      </c>
      <c r="CL111" s="305" t="str">
        <f ca="true">+IF(OFFSET('Sanitation Data'!$D$29,0,10*ROW('Sanitation Data'!D105))="","",OFFSET('Sanitation Data'!$D$29,0,10*ROW('Sanitation Data'!D105)))</f>
        <v/>
      </c>
      <c r="CM111" s="305" t="str">
        <f ca="true">+IF(OFFSET('Sanitation Data'!$D$30,0,10*ROW('Sanitation Data'!D105))="","",OFFSET('Sanitation Data'!$D$30,0,10*ROW('Sanitation Data'!D105)))</f>
        <v/>
      </c>
      <c r="CN111" s="305" t="str">
        <f ca="true">+IF(OFFSET('Sanitation Data'!$D$31,0,10*ROW('Sanitation Data'!D105))="","",OFFSET('Sanitation Data'!$D$31,0,10*ROW('Sanitation Data'!D105)))</f>
        <v/>
      </c>
      <c r="CO111" s="305" t="str">
        <f ca="true">+IF(OFFSET('Sanitation Data'!$D$32,0,10*ROW('Sanitation Data'!D105))="","",OFFSET('Sanitation Data'!$D$32,0,10*ROW('Sanitation Data'!D105)))</f>
        <v/>
      </c>
      <c r="CP111" s="305" t="str">
        <f ca="true">+IF(OFFSET('Sanitation Data'!$E$28,0,10*ROW('Sanitation Data'!E105))="","",OFFSET('Sanitation Data'!$E$28,0,10*ROW('Sanitation Data'!E105)))</f>
        <v/>
      </c>
      <c r="CQ111" s="305" t="str">
        <f ca="true">+IF(OFFSET('Sanitation Data'!$E$29,0,10*ROW('Sanitation Data'!E105))="","",OFFSET('Sanitation Data'!$E$29,0,10*ROW('Sanitation Data'!E105)))</f>
        <v/>
      </c>
      <c r="CR111" s="305" t="str">
        <f ca="true">+IF(OFFSET('Sanitation Data'!$E$30,0,10*ROW('Sanitation Data'!E105))="","",OFFSET('Sanitation Data'!$E$30,0,10*ROW('Sanitation Data'!E105)))</f>
        <v/>
      </c>
      <c r="CS111" s="305" t="str">
        <f ca="true">+IF(OFFSET('Sanitation Data'!$E$31,0,10*ROW('Sanitation Data'!E105))="","",OFFSET('Sanitation Data'!$E$31,0,10*ROW('Sanitation Data'!E105)))</f>
        <v/>
      </c>
      <c r="CT111" s="305" t="str">
        <f ca="true">+IF(OFFSET('Sanitation Data'!$E$32,0,10*ROW('Sanitation Data'!E105))="","",OFFSET('Sanitation Data'!$E$32,0,10*ROW('Sanitation Data'!E105)))</f>
        <v/>
      </c>
      <c r="CU111" s="305" t="str">
        <f ca="true">+IF(OFFSET('Sanitation Data'!$F$28,0,10*ROW('Sanitation Data'!F105))="","",OFFSET('Sanitation Data'!$F$28,0,10*ROW('Sanitation Data'!F105)))</f>
        <v/>
      </c>
      <c r="CV111" s="305" t="str">
        <f ca="true">+IF(OFFSET('Sanitation Data'!$F$29,0,10*ROW('Sanitation Data'!F105))="","",OFFSET('Sanitation Data'!$F$29,0,10*ROW('Sanitation Data'!F105)))</f>
        <v/>
      </c>
      <c r="CW111" s="305" t="str">
        <f ca="true">+IF(OFFSET('Sanitation Data'!$F$30,0,10*ROW('Sanitation Data'!F105))="","",OFFSET('Sanitation Data'!$F$30,0,10*ROW('Sanitation Data'!F105)))</f>
        <v/>
      </c>
      <c r="CX111" s="305" t="str">
        <f ca="true">+IF(OFFSET('Sanitation Data'!$F$31,0,10*ROW('Sanitation Data'!F105))="","",OFFSET('Sanitation Data'!$F$31,0,10*ROW('Sanitation Data'!F105)))</f>
        <v/>
      </c>
      <c r="CY111" s="305" t="str">
        <f ca="true">+IF(OFFSET('Sanitation Data'!$F$32,0,10*ROW('Sanitation Data'!F105))="","",OFFSET('Sanitation Data'!$F$32,0,10*ROW('Sanitation Data'!F105)))</f>
        <v/>
      </c>
      <c r="CZ111" s="305" t="str">
        <f ca="true">+IF(OFFSET('Sanitation Data'!$G$28,0,10*ROW('Sanitation Data'!G105))="","",OFFSET('Sanitation Data'!$G$28,0,10*ROW('Sanitation Data'!G105)))</f>
        <v/>
      </c>
      <c r="DA111" s="305" t="str">
        <f ca="true">+IF(OFFSET('Sanitation Data'!$G$29,0,10*ROW('Sanitation Data'!G105))="","",OFFSET('Sanitation Data'!$G$29,0,10*ROW('Sanitation Data'!G105)))</f>
        <v/>
      </c>
      <c r="DB111" s="305" t="str">
        <f ca="true">+IF(OFFSET('Sanitation Data'!$G$30,0,10*ROW('Sanitation Data'!G105))="","",OFFSET('Sanitation Data'!$G$30,0,10*ROW('Sanitation Data'!G105)))</f>
        <v/>
      </c>
      <c r="DC111" s="305" t="str">
        <f ca="true">+IF(OFFSET('Sanitation Data'!$G$31,0,10*ROW('Sanitation Data'!G105))="","",OFFSET('Sanitation Data'!$G$31,0,10*ROW('Sanitation Data'!G105)))</f>
        <v/>
      </c>
      <c r="DD111" s="305" t="str">
        <f ca="true">+IF(OFFSET('Sanitation Data'!$G$32,0,10*ROW('Sanitation Data'!G105))="","",OFFSET('Sanitation Data'!$G$32,0,10*ROW('Sanitation Data'!G105)))</f>
        <v/>
      </c>
      <c r="DE111" s="305" t="str">
        <f ca="true">+IF(OFFSET('Sanitation Data'!$H$28,0,10*ROW('Sanitation Data'!H105))="","",OFFSET('Sanitation Data'!$H$28,0,10*ROW('Sanitation Data'!H105)))</f>
        <v/>
      </c>
      <c r="DF111" s="305" t="str">
        <f ca="true">+IF(OFFSET('Sanitation Data'!$H$29,0,10*ROW('Sanitation Data'!H105))="","",OFFSET('Sanitation Data'!$H$29,0,10*ROW('Sanitation Data'!H105)))</f>
        <v/>
      </c>
      <c r="DG111" s="305" t="str">
        <f ca="true">+IF(OFFSET('Sanitation Data'!$H$30,0,10*ROW('Sanitation Data'!H105))="","",OFFSET('Sanitation Data'!$H$30,0,10*ROW('Sanitation Data'!H105)))</f>
        <v/>
      </c>
      <c r="DH111" s="305" t="str">
        <f ca="true">+IF(OFFSET('Sanitation Data'!$H$31,0,10*ROW('Sanitation Data'!H105))="","",OFFSET('Sanitation Data'!$H$31,0,10*ROW('Sanitation Data'!H105)))</f>
        <v/>
      </c>
      <c r="DI111" s="305" t="str">
        <f ca="true">+IF(OFFSET('Sanitation Data'!$H$32,0,10*ROW('Sanitation Data'!H105))="","",OFFSET('Sanitation Data'!$H$32,0,10*ROW('Sanitation Data'!H105)))</f>
        <v/>
      </c>
      <c r="DJ111" s="305" t="str">
        <f ca="true">+IF(OFFSET('Sanitation Data'!$I$28,0,10*ROW('Sanitation Data'!I105))="","",OFFSET('Sanitation Data'!$I$28,0,10*ROW('Sanitation Data'!I105)))</f>
        <v/>
      </c>
      <c r="DK111" s="305" t="str">
        <f ca="true">+IF(OFFSET('Sanitation Data'!$I$29,0,10*ROW('Sanitation Data'!I105))="","",OFFSET('Sanitation Data'!$I$29,0,10*ROW('Sanitation Data'!I105)))</f>
        <v/>
      </c>
      <c r="DL111" s="305" t="str">
        <f ca="true">+IF(OFFSET('Sanitation Data'!$I$30,0,10*ROW('Sanitation Data'!I105))="","",OFFSET('Sanitation Data'!$I$30,0,10*ROW('Sanitation Data'!I105)))</f>
        <v/>
      </c>
      <c r="DM111" s="305" t="str">
        <f ca="true">+IF(OFFSET('Sanitation Data'!$I$31,0,10*ROW('Sanitation Data'!I105))="","",OFFSET('Sanitation Data'!$I$31,0,10*ROW('Sanitation Data'!I105)))</f>
        <v/>
      </c>
      <c r="DN111" s="305" t="str">
        <f ca="true">+IF(OFFSET('Sanitation Data'!$I$32,0,10*ROW('Sanitation Data'!I105))="","",OFFSET('Sanitation Data'!$I$32,0,10*ROW('Sanitation Data'!I105)))</f>
        <v/>
      </c>
      <c r="DO111" s="305" t="str">
        <f ca="true">+IF(OFFSET('Hygiene Data'!$D$11,0,10*ROW('Hygiene Data'!D105))="","",OFFSET('Hygiene Data'!$D$11,0,10*ROW('Hygiene Data'!D105)))</f>
        <v/>
      </c>
      <c r="DP111" s="305" t="str">
        <f ca="true">+IF(OFFSET('Hygiene Data'!$D$12,0,10*ROW('Hygiene Data'!D105))="","",OFFSET('Hygiene Data'!$D$12,0,10*ROW('Hygiene Data'!D105)))</f>
        <v/>
      </c>
      <c r="DQ111" s="305" t="str">
        <f ca="true">+IF(OFFSET('Hygiene Data'!$D$13,0,10*ROW('Hygiene Data'!D105))="","",OFFSET('Hygiene Data'!$D$13,0,10*ROW('Hygiene Data'!D105)))</f>
        <v/>
      </c>
      <c r="DR111" s="305" t="str">
        <f ca="true">+IF(OFFSET('Hygiene Data'!$E$11,0,10*ROW('Hygiene Data'!E105))="","",OFFSET('Hygiene Data'!$E$11,0,10*ROW('Hygiene Data'!E105)))</f>
        <v/>
      </c>
      <c r="DS111" s="305" t="str">
        <f ca="true">+IF(OFFSET('Hygiene Data'!$E$12,0,10*ROW('Hygiene Data'!E105))="","",OFFSET('Hygiene Data'!$E$12,0,10*ROW('Hygiene Data'!E105)))</f>
        <v/>
      </c>
      <c r="DT111" s="305" t="str">
        <f ca="true">+IF(OFFSET('Hygiene Data'!$E$13,0,10*ROW('Hygiene Data'!E105))="","",OFFSET('Hygiene Data'!$E$13,0,10*ROW('Hygiene Data'!E105)))</f>
        <v/>
      </c>
      <c r="DU111" s="305" t="str">
        <f ca="true">+IF(OFFSET('Hygiene Data'!$F$11,0,10*ROW('Hygiene Data'!F105))="","",OFFSET('Hygiene Data'!$F$11,0,10*ROW('Hygiene Data'!F105)))</f>
        <v/>
      </c>
      <c r="DV111" s="305" t="str">
        <f ca="true">+IF(OFFSET('Hygiene Data'!$F$12,0,10*ROW('Hygiene Data'!F105))="","",OFFSET('Hygiene Data'!$F$12,0,10*ROW('Hygiene Data'!F105)))</f>
        <v/>
      </c>
      <c r="DW111" s="305" t="str">
        <f ca="true">+IF(OFFSET('Hygiene Data'!$F$13,0,10*ROW('Hygiene Data'!F105))="","",OFFSET('Hygiene Data'!$F$13,0,10*ROW('Hygiene Data'!F105)))</f>
        <v/>
      </c>
      <c r="DX111" s="305" t="str">
        <f ca="true">+IF(OFFSET('Hygiene Data'!$G$11,0,10*ROW('Hygiene Data'!G105))="","",OFFSET('Hygiene Data'!$G$11,0,10*ROW('Hygiene Data'!G105)))</f>
        <v/>
      </c>
      <c r="DY111" s="305" t="str">
        <f ca="true">+IF(OFFSET('Hygiene Data'!$G$12,0,10*ROW('Hygiene Data'!G105))="","",OFFSET('Hygiene Data'!$G$12,0,10*ROW('Hygiene Data'!G105)))</f>
        <v/>
      </c>
      <c r="DZ111" s="305" t="str">
        <f ca="true">+IF(OFFSET('Hygiene Data'!$G$13,0,10*ROW('Hygiene Data'!G105))="","",OFFSET('Hygiene Data'!$G$13,0,10*ROW('Hygiene Data'!G105)))</f>
        <v/>
      </c>
      <c r="EA111" s="305" t="str">
        <f ca="true">+IF(OFFSET('Hygiene Data'!$H$11,0,10*ROW('Hygiene Data'!H105))="","",OFFSET('Hygiene Data'!$H$11,0,10*ROW('Hygiene Data'!H105)))</f>
        <v/>
      </c>
      <c r="EB111" s="305" t="str">
        <f ca="true">+IF(OFFSET('Hygiene Data'!$H$12,0,10*ROW('Hygiene Data'!H105))="","",OFFSET('Hygiene Data'!$H$12,0,10*ROW('Hygiene Data'!H105)))</f>
        <v/>
      </c>
      <c r="EC111" s="305" t="str">
        <f ca="true">+IF(OFFSET('Hygiene Data'!$H$13,0,10*ROW('Hygiene Data'!H105))="","",OFFSET('Hygiene Data'!$H$13,0,10*ROW('Hygiene Data'!H105)))</f>
        <v/>
      </c>
      <c r="ED111" s="305" t="str">
        <f ca="true">+IF(OFFSET('Hygiene Data'!$I$11,0,10*ROW('Hygiene Data'!I105))="","",OFFSET('Hygiene Data'!$I$11,0,10*ROW('Hygiene Data'!I105)))</f>
        <v/>
      </c>
      <c r="EE111" s="305" t="str">
        <f ca="true">+IF(OFFSET('Hygiene Data'!$I$12,0,10*ROW('Hygiene Data'!I105))="","",OFFSET('Hygiene Data'!$I$12,0,10*ROW('Hygiene Data'!I105)))</f>
        <v/>
      </c>
      <c r="EF111" s="305"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61" t="str">
        <f t="shared" ca="true" si="1"/>
        <v/>
      </c>
      <c r="D112" s="99"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9"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9"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9"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9"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9"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9"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9"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9"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9"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9"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9"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9"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9"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9"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9"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9"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9"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100"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100"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100"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100"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100"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100"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100"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100"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100"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100"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100"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100"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100"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100"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100"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100"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100"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100"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100"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100"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100"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100"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100"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100"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100"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100"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100"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100"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100"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100"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1"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1"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1"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1"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1"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1"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1"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1"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1"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1"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1"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1"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1"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1"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1"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1"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1"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1"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5"/>
      <c r="BS112" s="305" t="str">
        <f ca="true">+IF(OFFSET('Water Data'!$D$27,0,10*ROW('Water Data'!D106))="","",OFFSET('Water Data'!$D$27,0,10*ROW('Water Data'!D106)))</f>
        <v/>
      </c>
      <c r="BT112" s="305" t="str">
        <f ca="true">+IF(OFFSET('Water Data'!$D$28,0,10*ROW('Water Data'!D106))="","",OFFSET('Water Data'!$D$28,0,10*ROW('Water Data'!D106)))</f>
        <v/>
      </c>
      <c r="BU112" s="305" t="str">
        <f ca="true">+IF(OFFSET('Water Data'!$D$29,0,10*ROW('Water Data'!D106))="","",OFFSET('Water Data'!$D$29,0,10*ROW('Water Data'!D106)))</f>
        <v/>
      </c>
      <c r="BV112" s="305" t="str">
        <f ca="true">+IF(OFFSET('Water Data'!$E$27,0,10*ROW('Water Data'!E106))="","",OFFSET('Water Data'!$E$27,0,10*ROW('Water Data'!E106)))</f>
        <v/>
      </c>
      <c r="BW112" s="305" t="str">
        <f ca="true">+IF(OFFSET('Water Data'!$E$28,0,10*ROW('Water Data'!E106))="","",OFFSET('Water Data'!$E$28,0,10*ROW('Water Data'!E106)))</f>
        <v/>
      </c>
      <c r="BX112" s="305" t="str">
        <f ca="true">+IF(OFFSET('Water Data'!$E$29,0,10*ROW('Water Data'!E106))="","",OFFSET('Water Data'!$E$29,0,10*ROW('Water Data'!E106)))</f>
        <v/>
      </c>
      <c r="BY112" s="305" t="str">
        <f ca="true">+IF(OFFSET('Water Data'!$F$27,0,10*ROW('Water Data'!F106))="","",OFFSET('Water Data'!$F$27,0,10*ROW('Water Data'!F106)))</f>
        <v/>
      </c>
      <c r="BZ112" s="305" t="str">
        <f ca="true">+IF(OFFSET('Water Data'!$F$28,0,10*ROW('Water Data'!F106))="","",OFFSET('Water Data'!$F$28,0,10*ROW('Water Data'!F106)))</f>
        <v/>
      </c>
      <c r="CA112" s="305" t="str">
        <f ca="true">+IF(OFFSET('Water Data'!$F$29,0,10*ROW('Water Data'!F106))="","",OFFSET('Water Data'!$F$29,0,10*ROW('Water Data'!F106)))</f>
        <v/>
      </c>
      <c r="CB112" s="305" t="str">
        <f ca="true">+IF(OFFSET('Water Data'!$G$27,0,10*ROW('Water Data'!G106))="","",OFFSET('Water Data'!$G$27,0,10*ROW('Water Data'!G106)))</f>
        <v/>
      </c>
      <c r="CC112" s="305" t="str">
        <f ca="true">+IF(OFFSET('Water Data'!$G$28,0,10*ROW('Water Data'!G106))="","",OFFSET('Water Data'!$G$28,0,10*ROW('Water Data'!G106)))</f>
        <v/>
      </c>
      <c r="CD112" s="305" t="str">
        <f ca="true">+IF(OFFSET('Water Data'!$G$29,0,10*ROW('Water Data'!G106))="","",OFFSET('Water Data'!$G$29,0,10*ROW('Water Data'!G106)))</f>
        <v/>
      </c>
      <c r="CE112" s="305" t="str">
        <f ca="true">+IF(OFFSET('Water Data'!$H$27,0,10*ROW('Water Data'!H106))="","",OFFSET('Water Data'!$H$27,0,10*ROW('Water Data'!H106)))</f>
        <v/>
      </c>
      <c r="CF112" s="305" t="str">
        <f ca="true">+IF(OFFSET('Water Data'!$H$28,0,10*ROW('Water Data'!H106))="","",OFFSET('Water Data'!$H$28,0,10*ROW('Water Data'!H106)))</f>
        <v/>
      </c>
      <c r="CG112" s="305" t="str">
        <f ca="true">+IF(OFFSET('Water Data'!$H$29,0,10*ROW('Water Data'!H106))="","",OFFSET('Water Data'!$H$29,0,10*ROW('Water Data'!H106)))</f>
        <v/>
      </c>
      <c r="CH112" s="305" t="str">
        <f ca="true">+IF(OFFSET('Water Data'!$I$27,0,10*ROW('Water Data'!I106))="","",OFFSET('Water Data'!$I$27,0,10*ROW('Water Data'!I106)))</f>
        <v/>
      </c>
      <c r="CI112" s="305" t="str">
        <f ca="true">+IF(OFFSET('Water Data'!$I$28,0,10*ROW('Water Data'!I106))="","",OFFSET('Water Data'!$I$28,0,10*ROW('Water Data'!I106)))</f>
        <v/>
      </c>
      <c r="CJ112" s="305" t="str">
        <f ca="true">+IF(OFFSET('Water Data'!$I$29,0,10*ROW('Water Data'!I106))="","",OFFSET('Water Data'!$I$29,0,10*ROW('Water Data'!I106)))</f>
        <v/>
      </c>
      <c r="CK112" s="305" t="str">
        <f ca="true">+IF(OFFSET('Sanitation Data'!$D$28,0,10*ROW('Sanitation Data'!D106))="","",OFFSET('Sanitation Data'!$D$28,0,10*ROW('Sanitation Data'!D106)))</f>
        <v/>
      </c>
      <c r="CL112" s="305" t="str">
        <f ca="true">+IF(OFFSET('Sanitation Data'!$D$29,0,10*ROW('Sanitation Data'!D106))="","",OFFSET('Sanitation Data'!$D$29,0,10*ROW('Sanitation Data'!D106)))</f>
        <v/>
      </c>
      <c r="CM112" s="305" t="str">
        <f ca="true">+IF(OFFSET('Sanitation Data'!$D$30,0,10*ROW('Sanitation Data'!D106))="","",OFFSET('Sanitation Data'!$D$30,0,10*ROW('Sanitation Data'!D106)))</f>
        <v/>
      </c>
      <c r="CN112" s="305" t="str">
        <f ca="true">+IF(OFFSET('Sanitation Data'!$D$31,0,10*ROW('Sanitation Data'!D106))="","",OFFSET('Sanitation Data'!$D$31,0,10*ROW('Sanitation Data'!D106)))</f>
        <v/>
      </c>
      <c r="CO112" s="305" t="str">
        <f ca="true">+IF(OFFSET('Sanitation Data'!$D$32,0,10*ROW('Sanitation Data'!D106))="","",OFFSET('Sanitation Data'!$D$32,0,10*ROW('Sanitation Data'!D106)))</f>
        <v/>
      </c>
      <c r="CP112" s="305" t="str">
        <f ca="true">+IF(OFFSET('Sanitation Data'!$E$28,0,10*ROW('Sanitation Data'!E106))="","",OFFSET('Sanitation Data'!$E$28,0,10*ROW('Sanitation Data'!E106)))</f>
        <v/>
      </c>
      <c r="CQ112" s="305" t="str">
        <f ca="true">+IF(OFFSET('Sanitation Data'!$E$29,0,10*ROW('Sanitation Data'!E106))="","",OFFSET('Sanitation Data'!$E$29,0,10*ROW('Sanitation Data'!E106)))</f>
        <v/>
      </c>
      <c r="CR112" s="305" t="str">
        <f ca="true">+IF(OFFSET('Sanitation Data'!$E$30,0,10*ROW('Sanitation Data'!E106))="","",OFFSET('Sanitation Data'!$E$30,0,10*ROW('Sanitation Data'!E106)))</f>
        <v/>
      </c>
      <c r="CS112" s="305" t="str">
        <f ca="true">+IF(OFFSET('Sanitation Data'!$E$31,0,10*ROW('Sanitation Data'!E106))="","",OFFSET('Sanitation Data'!$E$31,0,10*ROW('Sanitation Data'!E106)))</f>
        <v/>
      </c>
      <c r="CT112" s="305" t="str">
        <f ca="true">+IF(OFFSET('Sanitation Data'!$E$32,0,10*ROW('Sanitation Data'!E106))="","",OFFSET('Sanitation Data'!$E$32,0,10*ROW('Sanitation Data'!E106)))</f>
        <v/>
      </c>
      <c r="CU112" s="305" t="str">
        <f ca="true">+IF(OFFSET('Sanitation Data'!$F$28,0,10*ROW('Sanitation Data'!F106))="","",OFFSET('Sanitation Data'!$F$28,0,10*ROW('Sanitation Data'!F106)))</f>
        <v/>
      </c>
      <c r="CV112" s="305" t="str">
        <f ca="true">+IF(OFFSET('Sanitation Data'!$F$29,0,10*ROW('Sanitation Data'!F106))="","",OFFSET('Sanitation Data'!$F$29,0,10*ROW('Sanitation Data'!F106)))</f>
        <v/>
      </c>
      <c r="CW112" s="305" t="str">
        <f ca="true">+IF(OFFSET('Sanitation Data'!$F$30,0,10*ROW('Sanitation Data'!F106))="","",OFFSET('Sanitation Data'!$F$30,0,10*ROW('Sanitation Data'!F106)))</f>
        <v/>
      </c>
      <c r="CX112" s="305" t="str">
        <f ca="true">+IF(OFFSET('Sanitation Data'!$F$31,0,10*ROW('Sanitation Data'!F106))="","",OFFSET('Sanitation Data'!$F$31,0,10*ROW('Sanitation Data'!F106)))</f>
        <v/>
      </c>
      <c r="CY112" s="305" t="str">
        <f ca="true">+IF(OFFSET('Sanitation Data'!$F$32,0,10*ROW('Sanitation Data'!F106))="","",OFFSET('Sanitation Data'!$F$32,0,10*ROW('Sanitation Data'!F106)))</f>
        <v/>
      </c>
      <c r="CZ112" s="305" t="str">
        <f ca="true">+IF(OFFSET('Sanitation Data'!$G$28,0,10*ROW('Sanitation Data'!G106))="","",OFFSET('Sanitation Data'!$G$28,0,10*ROW('Sanitation Data'!G106)))</f>
        <v/>
      </c>
      <c r="DA112" s="305" t="str">
        <f ca="true">+IF(OFFSET('Sanitation Data'!$G$29,0,10*ROW('Sanitation Data'!G106))="","",OFFSET('Sanitation Data'!$G$29,0,10*ROW('Sanitation Data'!G106)))</f>
        <v/>
      </c>
      <c r="DB112" s="305" t="str">
        <f ca="true">+IF(OFFSET('Sanitation Data'!$G$30,0,10*ROW('Sanitation Data'!G106))="","",OFFSET('Sanitation Data'!$G$30,0,10*ROW('Sanitation Data'!G106)))</f>
        <v/>
      </c>
      <c r="DC112" s="305" t="str">
        <f ca="true">+IF(OFFSET('Sanitation Data'!$G$31,0,10*ROW('Sanitation Data'!G106))="","",OFFSET('Sanitation Data'!$G$31,0,10*ROW('Sanitation Data'!G106)))</f>
        <v/>
      </c>
      <c r="DD112" s="305" t="str">
        <f ca="true">+IF(OFFSET('Sanitation Data'!$G$32,0,10*ROW('Sanitation Data'!G106))="","",OFFSET('Sanitation Data'!$G$32,0,10*ROW('Sanitation Data'!G106)))</f>
        <v/>
      </c>
      <c r="DE112" s="305" t="str">
        <f ca="true">+IF(OFFSET('Sanitation Data'!$H$28,0,10*ROW('Sanitation Data'!H106))="","",OFFSET('Sanitation Data'!$H$28,0,10*ROW('Sanitation Data'!H106)))</f>
        <v/>
      </c>
      <c r="DF112" s="305" t="str">
        <f ca="true">+IF(OFFSET('Sanitation Data'!$H$29,0,10*ROW('Sanitation Data'!H106))="","",OFFSET('Sanitation Data'!$H$29,0,10*ROW('Sanitation Data'!H106)))</f>
        <v/>
      </c>
      <c r="DG112" s="305" t="str">
        <f ca="true">+IF(OFFSET('Sanitation Data'!$H$30,0,10*ROW('Sanitation Data'!H106))="","",OFFSET('Sanitation Data'!$H$30,0,10*ROW('Sanitation Data'!H106)))</f>
        <v/>
      </c>
      <c r="DH112" s="305" t="str">
        <f ca="true">+IF(OFFSET('Sanitation Data'!$H$31,0,10*ROW('Sanitation Data'!H106))="","",OFFSET('Sanitation Data'!$H$31,0,10*ROW('Sanitation Data'!H106)))</f>
        <v/>
      </c>
      <c r="DI112" s="305" t="str">
        <f ca="true">+IF(OFFSET('Sanitation Data'!$H$32,0,10*ROW('Sanitation Data'!H106))="","",OFFSET('Sanitation Data'!$H$32,0,10*ROW('Sanitation Data'!H106)))</f>
        <v/>
      </c>
      <c r="DJ112" s="305" t="str">
        <f ca="true">+IF(OFFSET('Sanitation Data'!$I$28,0,10*ROW('Sanitation Data'!I106))="","",OFFSET('Sanitation Data'!$I$28,0,10*ROW('Sanitation Data'!I106)))</f>
        <v/>
      </c>
      <c r="DK112" s="305" t="str">
        <f ca="true">+IF(OFFSET('Sanitation Data'!$I$29,0,10*ROW('Sanitation Data'!I106))="","",OFFSET('Sanitation Data'!$I$29,0,10*ROW('Sanitation Data'!I106)))</f>
        <v/>
      </c>
      <c r="DL112" s="305" t="str">
        <f ca="true">+IF(OFFSET('Sanitation Data'!$I$30,0,10*ROW('Sanitation Data'!I106))="","",OFFSET('Sanitation Data'!$I$30,0,10*ROW('Sanitation Data'!I106)))</f>
        <v/>
      </c>
      <c r="DM112" s="305" t="str">
        <f ca="true">+IF(OFFSET('Sanitation Data'!$I$31,0,10*ROW('Sanitation Data'!I106))="","",OFFSET('Sanitation Data'!$I$31,0,10*ROW('Sanitation Data'!I106)))</f>
        <v/>
      </c>
      <c r="DN112" s="305" t="str">
        <f ca="true">+IF(OFFSET('Sanitation Data'!$I$32,0,10*ROW('Sanitation Data'!I106))="","",OFFSET('Sanitation Data'!$I$32,0,10*ROW('Sanitation Data'!I106)))</f>
        <v/>
      </c>
      <c r="DO112" s="305" t="str">
        <f ca="true">+IF(OFFSET('Hygiene Data'!$D$11,0,10*ROW('Hygiene Data'!D106))="","",OFFSET('Hygiene Data'!$D$11,0,10*ROW('Hygiene Data'!D106)))</f>
        <v/>
      </c>
      <c r="DP112" s="305" t="str">
        <f ca="true">+IF(OFFSET('Hygiene Data'!$D$12,0,10*ROW('Hygiene Data'!D106))="","",OFFSET('Hygiene Data'!$D$12,0,10*ROW('Hygiene Data'!D106)))</f>
        <v/>
      </c>
      <c r="DQ112" s="305" t="str">
        <f ca="true">+IF(OFFSET('Hygiene Data'!$D$13,0,10*ROW('Hygiene Data'!D106))="","",OFFSET('Hygiene Data'!$D$13,0,10*ROW('Hygiene Data'!D106)))</f>
        <v/>
      </c>
      <c r="DR112" s="305" t="str">
        <f ca="true">+IF(OFFSET('Hygiene Data'!$E$11,0,10*ROW('Hygiene Data'!E106))="","",OFFSET('Hygiene Data'!$E$11,0,10*ROW('Hygiene Data'!E106)))</f>
        <v/>
      </c>
      <c r="DS112" s="305" t="str">
        <f ca="true">+IF(OFFSET('Hygiene Data'!$E$12,0,10*ROW('Hygiene Data'!E106))="","",OFFSET('Hygiene Data'!$E$12,0,10*ROW('Hygiene Data'!E106)))</f>
        <v/>
      </c>
      <c r="DT112" s="305" t="str">
        <f ca="true">+IF(OFFSET('Hygiene Data'!$E$13,0,10*ROW('Hygiene Data'!E106))="","",OFFSET('Hygiene Data'!$E$13,0,10*ROW('Hygiene Data'!E106)))</f>
        <v/>
      </c>
      <c r="DU112" s="305" t="str">
        <f ca="true">+IF(OFFSET('Hygiene Data'!$F$11,0,10*ROW('Hygiene Data'!F106))="","",OFFSET('Hygiene Data'!$F$11,0,10*ROW('Hygiene Data'!F106)))</f>
        <v/>
      </c>
      <c r="DV112" s="305" t="str">
        <f ca="true">+IF(OFFSET('Hygiene Data'!$F$12,0,10*ROW('Hygiene Data'!F106))="","",OFFSET('Hygiene Data'!$F$12,0,10*ROW('Hygiene Data'!F106)))</f>
        <v/>
      </c>
      <c r="DW112" s="305" t="str">
        <f ca="true">+IF(OFFSET('Hygiene Data'!$F$13,0,10*ROW('Hygiene Data'!F106))="","",OFFSET('Hygiene Data'!$F$13,0,10*ROW('Hygiene Data'!F106)))</f>
        <v/>
      </c>
      <c r="DX112" s="305" t="str">
        <f ca="true">+IF(OFFSET('Hygiene Data'!$G$11,0,10*ROW('Hygiene Data'!G106))="","",OFFSET('Hygiene Data'!$G$11,0,10*ROW('Hygiene Data'!G106)))</f>
        <v/>
      </c>
      <c r="DY112" s="305" t="str">
        <f ca="true">+IF(OFFSET('Hygiene Data'!$G$12,0,10*ROW('Hygiene Data'!G106))="","",OFFSET('Hygiene Data'!$G$12,0,10*ROW('Hygiene Data'!G106)))</f>
        <v/>
      </c>
      <c r="DZ112" s="305" t="str">
        <f ca="true">+IF(OFFSET('Hygiene Data'!$G$13,0,10*ROW('Hygiene Data'!G106))="","",OFFSET('Hygiene Data'!$G$13,0,10*ROW('Hygiene Data'!G106)))</f>
        <v/>
      </c>
      <c r="EA112" s="305" t="str">
        <f ca="true">+IF(OFFSET('Hygiene Data'!$H$11,0,10*ROW('Hygiene Data'!H106))="","",OFFSET('Hygiene Data'!$H$11,0,10*ROW('Hygiene Data'!H106)))</f>
        <v/>
      </c>
      <c r="EB112" s="305" t="str">
        <f ca="true">+IF(OFFSET('Hygiene Data'!$H$12,0,10*ROW('Hygiene Data'!H106))="","",OFFSET('Hygiene Data'!$H$12,0,10*ROW('Hygiene Data'!H106)))</f>
        <v/>
      </c>
      <c r="EC112" s="305" t="str">
        <f ca="true">+IF(OFFSET('Hygiene Data'!$H$13,0,10*ROW('Hygiene Data'!H106))="","",OFFSET('Hygiene Data'!$H$13,0,10*ROW('Hygiene Data'!H106)))</f>
        <v/>
      </c>
      <c r="ED112" s="305" t="str">
        <f ca="true">+IF(OFFSET('Hygiene Data'!$I$11,0,10*ROW('Hygiene Data'!I106))="","",OFFSET('Hygiene Data'!$I$11,0,10*ROW('Hygiene Data'!I106)))</f>
        <v/>
      </c>
      <c r="EE112" s="305" t="str">
        <f ca="true">+IF(OFFSET('Hygiene Data'!$I$12,0,10*ROW('Hygiene Data'!I106))="","",OFFSET('Hygiene Data'!$I$12,0,10*ROW('Hygiene Data'!I106)))</f>
        <v/>
      </c>
      <c r="EF112" s="305"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61" t="str">
        <f t="shared" ca="true" si="1"/>
        <v/>
      </c>
      <c r="D113" s="99"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9"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9"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9"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9"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9"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9"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9"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9"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9"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9"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9"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9"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9"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9"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9"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9"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9"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100"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100"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100"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100"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100"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100"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100"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100"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100"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100"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100"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100"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100"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100"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100"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100"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100"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100"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100"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100"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100"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100"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100"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100"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100"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100"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100"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100"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100"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100"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1"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1"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1"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1"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1"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1"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1"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1"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1"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1"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1"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1"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1"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1"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1"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1"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1"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1"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5"/>
      <c r="BS113" s="305" t="str">
        <f ca="true">+IF(OFFSET('Water Data'!$D$27,0,10*ROW('Water Data'!D107))="","",OFFSET('Water Data'!$D$27,0,10*ROW('Water Data'!D107)))</f>
        <v/>
      </c>
      <c r="BT113" s="305" t="str">
        <f ca="true">+IF(OFFSET('Water Data'!$D$28,0,10*ROW('Water Data'!D107))="","",OFFSET('Water Data'!$D$28,0,10*ROW('Water Data'!D107)))</f>
        <v/>
      </c>
      <c r="BU113" s="305" t="str">
        <f ca="true">+IF(OFFSET('Water Data'!$D$29,0,10*ROW('Water Data'!D107))="","",OFFSET('Water Data'!$D$29,0,10*ROW('Water Data'!D107)))</f>
        <v/>
      </c>
      <c r="BV113" s="305" t="str">
        <f ca="true">+IF(OFFSET('Water Data'!$E$27,0,10*ROW('Water Data'!E107))="","",OFFSET('Water Data'!$E$27,0,10*ROW('Water Data'!E107)))</f>
        <v/>
      </c>
      <c r="BW113" s="305" t="str">
        <f ca="true">+IF(OFFSET('Water Data'!$E$28,0,10*ROW('Water Data'!E107))="","",OFFSET('Water Data'!$E$28,0,10*ROW('Water Data'!E107)))</f>
        <v/>
      </c>
      <c r="BX113" s="305" t="str">
        <f ca="true">+IF(OFFSET('Water Data'!$E$29,0,10*ROW('Water Data'!E107))="","",OFFSET('Water Data'!$E$29,0,10*ROW('Water Data'!E107)))</f>
        <v/>
      </c>
      <c r="BY113" s="305" t="str">
        <f ca="true">+IF(OFFSET('Water Data'!$F$27,0,10*ROW('Water Data'!F107))="","",OFFSET('Water Data'!$F$27,0,10*ROW('Water Data'!F107)))</f>
        <v/>
      </c>
      <c r="BZ113" s="305" t="str">
        <f ca="true">+IF(OFFSET('Water Data'!$F$28,0,10*ROW('Water Data'!F107))="","",OFFSET('Water Data'!$F$28,0,10*ROW('Water Data'!F107)))</f>
        <v/>
      </c>
      <c r="CA113" s="305" t="str">
        <f ca="true">+IF(OFFSET('Water Data'!$F$29,0,10*ROW('Water Data'!F107))="","",OFFSET('Water Data'!$F$29,0,10*ROW('Water Data'!F107)))</f>
        <v/>
      </c>
      <c r="CB113" s="305" t="str">
        <f ca="true">+IF(OFFSET('Water Data'!$G$27,0,10*ROW('Water Data'!G107))="","",OFFSET('Water Data'!$G$27,0,10*ROW('Water Data'!G107)))</f>
        <v/>
      </c>
      <c r="CC113" s="305" t="str">
        <f ca="true">+IF(OFFSET('Water Data'!$G$28,0,10*ROW('Water Data'!G107))="","",OFFSET('Water Data'!$G$28,0,10*ROW('Water Data'!G107)))</f>
        <v/>
      </c>
      <c r="CD113" s="305" t="str">
        <f ca="true">+IF(OFFSET('Water Data'!$G$29,0,10*ROW('Water Data'!G107))="","",OFFSET('Water Data'!$G$29,0,10*ROW('Water Data'!G107)))</f>
        <v/>
      </c>
      <c r="CE113" s="305" t="str">
        <f ca="true">+IF(OFFSET('Water Data'!$H$27,0,10*ROW('Water Data'!H107))="","",OFFSET('Water Data'!$H$27,0,10*ROW('Water Data'!H107)))</f>
        <v/>
      </c>
      <c r="CF113" s="305" t="str">
        <f ca="true">+IF(OFFSET('Water Data'!$H$28,0,10*ROW('Water Data'!H107))="","",OFFSET('Water Data'!$H$28,0,10*ROW('Water Data'!H107)))</f>
        <v/>
      </c>
      <c r="CG113" s="305" t="str">
        <f ca="true">+IF(OFFSET('Water Data'!$H$29,0,10*ROW('Water Data'!H107))="","",OFFSET('Water Data'!$H$29,0,10*ROW('Water Data'!H107)))</f>
        <v/>
      </c>
      <c r="CH113" s="305" t="str">
        <f ca="true">+IF(OFFSET('Water Data'!$I$27,0,10*ROW('Water Data'!I107))="","",OFFSET('Water Data'!$I$27,0,10*ROW('Water Data'!I107)))</f>
        <v/>
      </c>
      <c r="CI113" s="305" t="str">
        <f ca="true">+IF(OFFSET('Water Data'!$I$28,0,10*ROW('Water Data'!I107))="","",OFFSET('Water Data'!$I$28,0,10*ROW('Water Data'!I107)))</f>
        <v/>
      </c>
      <c r="CJ113" s="305" t="str">
        <f ca="true">+IF(OFFSET('Water Data'!$I$29,0,10*ROW('Water Data'!I107))="","",OFFSET('Water Data'!$I$29,0,10*ROW('Water Data'!I107)))</f>
        <v/>
      </c>
      <c r="CK113" s="305" t="str">
        <f ca="true">+IF(OFFSET('Sanitation Data'!$D$28,0,10*ROW('Sanitation Data'!D107))="","",OFFSET('Sanitation Data'!$D$28,0,10*ROW('Sanitation Data'!D107)))</f>
        <v/>
      </c>
      <c r="CL113" s="305" t="str">
        <f ca="true">+IF(OFFSET('Sanitation Data'!$D$29,0,10*ROW('Sanitation Data'!D107))="","",OFFSET('Sanitation Data'!$D$29,0,10*ROW('Sanitation Data'!D107)))</f>
        <v/>
      </c>
      <c r="CM113" s="305" t="str">
        <f ca="true">+IF(OFFSET('Sanitation Data'!$D$30,0,10*ROW('Sanitation Data'!D107))="","",OFFSET('Sanitation Data'!$D$30,0,10*ROW('Sanitation Data'!D107)))</f>
        <v/>
      </c>
      <c r="CN113" s="305" t="str">
        <f ca="true">+IF(OFFSET('Sanitation Data'!$D$31,0,10*ROW('Sanitation Data'!D107))="","",OFFSET('Sanitation Data'!$D$31,0,10*ROW('Sanitation Data'!D107)))</f>
        <v/>
      </c>
      <c r="CO113" s="305" t="str">
        <f ca="true">+IF(OFFSET('Sanitation Data'!$D$32,0,10*ROW('Sanitation Data'!D107))="","",OFFSET('Sanitation Data'!$D$32,0,10*ROW('Sanitation Data'!D107)))</f>
        <v/>
      </c>
      <c r="CP113" s="305" t="str">
        <f ca="true">+IF(OFFSET('Sanitation Data'!$E$28,0,10*ROW('Sanitation Data'!E107))="","",OFFSET('Sanitation Data'!$E$28,0,10*ROW('Sanitation Data'!E107)))</f>
        <v/>
      </c>
      <c r="CQ113" s="305" t="str">
        <f ca="true">+IF(OFFSET('Sanitation Data'!$E$29,0,10*ROW('Sanitation Data'!E107))="","",OFFSET('Sanitation Data'!$E$29,0,10*ROW('Sanitation Data'!E107)))</f>
        <v/>
      </c>
      <c r="CR113" s="305" t="str">
        <f ca="true">+IF(OFFSET('Sanitation Data'!$E$30,0,10*ROW('Sanitation Data'!E107))="","",OFFSET('Sanitation Data'!$E$30,0,10*ROW('Sanitation Data'!E107)))</f>
        <v/>
      </c>
      <c r="CS113" s="305" t="str">
        <f ca="true">+IF(OFFSET('Sanitation Data'!$E$31,0,10*ROW('Sanitation Data'!E107))="","",OFFSET('Sanitation Data'!$E$31,0,10*ROW('Sanitation Data'!E107)))</f>
        <v/>
      </c>
      <c r="CT113" s="305" t="str">
        <f ca="true">+IF(OFFSET('Sanitation Data'!$E$32,0,10*ROW('Sanitation Data'!E107))="","",OFFSET('Sanitation Data'!$E$32,0,10*ROW('Sanitation Data'!E107)))</f>
        <v/>
      </c>
      <c r="CU113" s="305" t="str">
        <f ca="true">+IF(OFFSET('Sanitation Data'!$F$28,0,10*ROW('Sanitation Data'!F107))="","",OFFSET('Sanitation Data'!$F$28,0,10*ROW('Sanitation Data'!F107)))</f>
        <v/>
      </c>
      <c r="CV113" s="305" t="str">
        <f ca="true">+IF(OFFSET('Sanitation Data'!$F$29,0,10*ROW('Sanitation Data'!F107))="","",OFFSET('Sanitation Data'!$F$29,0,10*ROW('Sanitation Data'!F107)))</f>
        <v/>
      </c>
      <c r="CW113" s="305" t="str">
        <f ca="true">+IF(OFFSET('Sanitation Data'!$F$30,0,10*ROW('Sanitation Data'!F107))="","",OFFSET('Sanitation Data'!$F$30,0,10*ROW('Sanitation Data'!F107)))</f>
        <v/>
      </c>
      <c r="CX113" s="305" t="str">
        <f ca="true">+IF(OFFSET('Sanitation Data'!$F$31,0,10*ROW('Sanitation Data'!F107))="","",OFFSET('Sanitation Data'!$F$31,0,10*ROW('Sanitation Data'!F107)))</f>
        <v/>
      </c>
      <c r="CY113" s="305" t="str">
        <f ca="true">+IF(OFFSET('Sanitation Data'!$F$32,0,10*ROW('Sanitation Data'!F107))="","",OFFSET('Sanitation Data'!$F$32,0,10*ROW('Sanitation Data'!F107)))</f>
        <v/>
      </c>
      <c r="CZ113" s="305" t="str">
        <f ca="true">+IF(OFFSET('Sanitation Data'!$G$28,0,10*ROW('Sanitation Data'!G107))="","",OFFSET('Sanitation Data'!$G$28,0,10*ROW('Sanitation Data'!G107)))</f>
        <v/>
      </c>
      <c r="DA113" s="305" t="str">
        <f ca="true">+IF(OFFSET('Sanitation Data'!$G$29,0,10*ROW('Sanitation Data'!G107))="","",OFFSET('Sanitation Data'!$G$29,0,10*ROW('Sanitation Data'!G107)))</f>
        <v/>
      </c>
      <c r="DB113" s="305" t="str">
        <f ca="true">+IF(OFFSET('Sanitation Data'!$G$30,0,10*ROW('Sanitation Data'!G107))="","",OFFSET('Sanitation Data'!$G$30,0,10*ROW('Sanitation Data'!G107)))</f>
        <v/>
      </c>
      <c r="DC113" s="305" t="str">
        <f ca="true">+IF(OFFSET('Sanitation Data'!$G$31,0,10*ROW('Sanitation Data'!G107))="","",OFFSET('Sanitation Data'!$G$31,0,10*ROW('Sanitation Data'!G107)))</f>
        <v/>
      </c>
      <c r="DD113" s="305" t="str">
        <f ca="true">+IF(OFFSET('Sanitation Data'!$G$32,0,10*ROW('Sanitation Data'!G107))="","",OFFSET('Sanitation Data'!$G$32,0,10*ROW('Sanitation Data'!G107)))</f>
        <v/>
      </c>
      <c r="DE113" s="305" t="str">
        <f ca="true">+IF(OFFSET('Sanitation Data'!$H$28,0,10*ROW('Sanitation Data'!H107))="","",OFFSET('Sanitation Data'!$H$28,0,10*ROW('Sanitation Data'!H107)))</f>
        <v/>
      </c>
      <c r="DF113" s="305" t="str">
        <f ca="true">+IF(OFFSET('Sanitation Data'!$H$29,0,10*ROW('Sanitation Data'!H107))="","",OFFSET('Sanitation Data'!$H$29,0,10*ROW('Sanitation Data'!H107)))</f>
        <v/>
      </c>
      <c r="DG113" s="305" t="str">
        <f ca="true">+IF(OFFSET('Sanitation Data'!$H$30,0,10*ROW('Sanitation Data'!H107))="","",OFFSET('Sanitation Data'!$H$30,0,10*ROW('Sanitation Data'!H107)))</f>
        <v/>
      </c>
      <c r="DH113" s="305" t="str">
        <f ca="true">+IF(OFFSET('Sanitation Data'!$H$31,0,10*ROW('Sanitation Data'!H107))="","",OFFSET('Sanitation Data'!$H$31,0,10*ROW('Sanitation Data'!H107)))</f>
        <v/>
      </c>
      <c r="DI113" s="305" t="str">
        <f ca="true">+IF(OFFSET('Sanitation Data'!$H$32,0,10*ROW('Sanitation Data'!H107))="","",OFFSET('Sanitation Data'!$H$32,0,10*ROW('Sanitation Data'!H107)))</f>
        <v/>
      </c>
      <c r="DJ113" s="305" t="str">
        <f ca="true">+IF(OFFSET('Sanitation Data'!$I$28,0,10*ROW('Sanitation Data'!I107))="","",OFFSET('Sanitation Data'!$I$28,0,10*ROW('Sanitation Data'!I107)))</f>
        <v/>
      </c>
      <c r="DK113" s="305" t="str">
        <f ca="true">+IF(OFFSET('Sanitation Data'!$I$29,0,10*ROW('Sanitation Data'!I107))="","",OFFSET('Sanitation Data'!$I$29,0,10*ROW('Sanitation Data'!I107)))</f>
        <v/>
      </c>
      <c r="DL113" s="305" t="str">
        <f ca="true">+IF(OFFSET('Sanitation Data'!$I$30,0,10*ROW('Sanitation Data'!I107))="","",OFFSET('Sanitation Data'!$I$30,0,10*ROW('Sanitation Data'!I107)))</f>
        <v/>
      </c>
      <c r="DM113" s="305" t="str">
        <f ca="true">+IF(OFFSET('Sanitation Data'!$I$31,0,10*ROW('Sanitation Data'!I107))="","",OFFSET('Sanitation Data'!$I$31,0,10*ROW('Sanitation Data'!I107)))</f>
        <v/>
      </c>
      <c r="DN113" s="305" t="str">
        <f ca="true">+IF(OFFSET('Sanitation Data'!$I$32,0,10*ROW('Sanitation Data'!I107))="","",OFFSET('Sanitation Data'!$I$32,0,10*ROW('Sanitation Data'!I107)))</f>
        <v/>
      </c>
      <c r="DO113" s="305" t="str">
        <f ca="true">+IF(OFFSET('Hygiene Data'!$D$11,0,10*ROW('Hygiene Data'!D107))="","",OFFSET('Hygiene Data'!$D$11,0,10*ROW('Hygiene Data'!D107)))</f>
        <v/>
      </c>
      <c r="DP113" s="305" t="str">
        <f ca="true">+IF(OFFSET('Hygiene Data'!$D$12,0,10*ROW('Hygiene Data'!D107))="","",OFFSET('Hygiene Data'!$D$12,0,10*ROW('Hygiene Data'!D107)))</f>
        <v/>
      </c>
      <c r="DQ113" s="305" t="str">
        <f ca="true">+IF(OFFSET('Hygiene Data'!$D$13,0,10*ROW('Hygiene Data'!D107))="","",OFFSET('Hygiene Data'!$D$13,0,10*ROW('Hygiene Data'!D107)))</f>
        <v/>
      </c>
      <c r="DR113" s="305" t="str">
        <f ca="true">+IF(OFFSET('Hygiene Data'!$E$11,0,10*ROW('Hygiene Data'!E107))="","",OFFSET('Hygiene Data'!$E$11,0,10*ROW('Hygiene Data'!E107)))</f>
        <v/>
      </c>
      <c r="DS113" s="305" t="str">
        <f ca="true">+IF(OFFSET('Hygiene Data'!$E$12,0,10*ROW('Hygiene Data'!E107))="","",OFFSET('Hygiene Data'!$E$12,0,10*ROW('Hygiene Data'!E107)))</f>
        <v/>
      </c>
      <c r="DT113" s="305" t="str">
        <f ca="true">+IF(OFFSET('Hygiene Data'!$E$13,0,10*ROW('Hygiene Data'!E107))="","",OFFSET('Hygiene Data'!$E$13,0,10*ROW('Hygiene Data'!E107)))</f>
        <v/>
      </c>
      <c r="DU113" s="305" t="str">
        <f ca="true">+IF(OFFSET('Hygiene Data'!$F$11,0,10*ROW('Hygiene Data'!F107))="","",OFFSET('Hygiene Data'!$F$11,0,10*ROW('Hygiene Data'!F107)))</f>
        <v/>
      </c>
      <c r="DV113" s="305" t="str">
        <f ca="true">+IF(OFFSET('Hygiene Data'!$F$12,0,10*ROW('Hygiene Data'!F107))="","",OFFSET('Hygiene Data'!$F$12,0,10*ROW('Hygiene Data'!F107)))</f>
        <v/>
      </c>
      <c r="DW113" s="305" t="str">
        <f ca="true">+IF(OFFSET('Hygiene Data'!$F$13,0,10*ROW('Hygiene Data'!F107))="","",OFFSET('Hygiene Data'!$F$13,0,10*ROW('Hygiene Data'!F107)))</f>
        <v/>
      </c>
      <c r="DX113" s="305" t="str">
        <f ca="true">+IF(OFFSET('Hygiene Data'!$G$11,0,10*ROW('Hygiene Data'!G107))="","",OFFSET('Hygiene Data'!$G$11,0,10*ROW('Hygiene Data'!G107)))</f>
        <v/>
      </c>
      <c r="DY113" s="305" t="str">
        <f ca="true">+IF(OFFSET('Hygiene Data'!$G$12,0,10*ROW('Hygiene Data'!G107))="","",OFFSET('Hygiene Data'!$G$12,0,10*ROW('Hygiene Data'!G107)))</f>
        <v/>
      </c>
      <c r="DZ113" s="305" t="str">
        <f ca="true">+IF(OFFSET('Hygiene Data'!$G$13,0,10*ROW('Hygiene Data'!G107))="","",OFFSET('Hygiene Data'!$G$13,0,10*ROW('Hygiene Data'!G107)))</f>
        <v/>
      </c>
      <c r="EA113" s="305" t="str">
        <f ca="true">+IF(OFFSET('Hygiene Data'!$H$11,0,10*ROW('Hygiene Data'!H107))="","",OFFSET('Hygiene Data'!$H$11,0,10*ROW('Hygiene Data'!H107)))</f>
        <v/>
      </c>
      <c r="EB113" s="305" t="str">
        <f ca="true">+IF(OFFSET('Hygiene Data'!$H$12,0,10*ROW('Hygiene Data'!H107))="","",OFFSET('Hygiene Data'!$H$12,0,10*ROW('Hygiene Data'!H107)))</f>
        <v/>
      </c>
      <c r="EC113" s="305" t="str">
        <f ca="true">+IF(OFFSET('Hygiene Data'!$H$13,0,10*ROW('Hygiene Data'!H107))="","",OFFSET('Hygiene Data'!$H$13,0,10*ROW('Hygiene Data'!H107)))</f>
        <v/>
      </c>
      <c r="ED113" s="305" t="str">
        <f ca="true">+IF(OFFSET('Hygiene Data'!$I$11,0,10*ROW('Hygiene Data'!I107))="","",OFFSET('Hygiene Data'!$I$11,0,10*ROW('Hygiene Data'!I107)))</f>
        <v/>
      </c>
      <c r="EE113" s="305" t="str">
        <f ca="true">+IF(OFFSET('Hygiene Data'!$I$12,0,10*ROW('Hygiene Data'!I107))="","",OFFSET('Hygiene Data'!$I$12,0,10*ROW('Hygiene Data'!I107)))</f>
        <v/>
      </c>
      <c r="EF113" s="305"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61" t="str">
        <f t="shared" ca="true" si="1"/>
        <v/>
      </c>
      <c r="D114" s="99"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9"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9"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9"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9"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9"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9"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9"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9"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9"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9"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9"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9"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9"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9"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9"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9"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9"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100"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100"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100"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100"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100"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100"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100"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100"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100"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100"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100"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100"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100"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100"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100"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100"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100"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100"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100"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100"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100"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100"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100"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100"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100"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100"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100"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100"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100"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100"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1"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1"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1"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1"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1"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1"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1"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1"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1"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1"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1"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1"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1"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1"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1"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1"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1"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1"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5"/>
      <c r="BS114" s="305" t="str">
        <f ca="true">+IF(OFFSET('Water Data'!$D$27,0,10*ROW('Water Data'!D108))="","",OFFSET('Water Data'!$D$27,0,10*ROW('Water Data'!D108)))</f>
        <v/>
      </c>
      <c r="BT114" s="305" t="str">
        <f ca="true">+IF(OFFSET('Water Data'!$D$28,0,10*ROW('Water Data'!D108))="","",OFFSET('Water Data'!$D$28,0,10*ROW('Water Data'!D108)))</f>
        <v/>
      </c>
      <c r="BU114" s="305" t="str">
        <f ca="true">+IF(OFFSET('Water Data'!$D$29,0,10*ROW('Water Data'!D108))="","",OFFSET('Water Data'!$D$29,0,10*ROW('Water Data'!D108)))</f>
        <v/>
      </c>
      <c r="BV114" s="305" t="str">
        <f ca="true">+IF(OFFSET('Water Data'!$E$27,0,10*ROW('Water Data'!E108))="","",OFFSET('Water Data'!$E$27,0,10*ROW('Water Data'!E108)))</f>
        <v/>
      </c>
      <c r="BW114" s="305" t="str">
        <f ca="true">+IF(OFFSET('Water Data'!$E$28,0,10*ROW('Water Data'!E108))="","",OFFSET('Water Data'!$E$28,0,10*ROW('Water Data'!E108)))</f>
        <v/>
      </c>
      <c r="BX114" s="305" t="str">
        <f ca="true">+IF(OFFSET('Water Data'!$E$29,0,10*ROW('Water Data'!E108))="","",OFFSET('Water Data'!$E$29,0,10*ROW('Water Data'!E108)))</f>
        <v/>
      </c>
      <c r="BY114" s="305" t="str">
        <f ca="true">+IF(OFFSET('Water Data'!$F$27,0,10*ROW('Water Data'!F108))="","",OFFSET('Water Data'!$F$27,0,10*ROW('Water Data'!F108)))</f>
        <v/>
      </c>
      <c r="BZ114" s="305" t="str">
        <f ca="true">+IF(OFFSET('Water Data'!$F$28,0,10*ROW('Water Data'!F108))="","",OFFSET('Water Data'!$F$28,0,10*ROW('Water Data'!F108)))</f>
        <v/>
      </c>
      <c r="CA114" s="305" t="str">
        <f ca="true">+IF(OFFSET('Water Data'!$F$29,0,10*ROW('Water Data'!F108))="","",OFFSET('Water Data'!$F$29,0,10*ROW('Water Data'!F108)))</f>
        <v/>
      </c>
      <c r="CB114" s="305" t="str">
        <f ca="true">+IF(OFFSET('Water Data'!$G$27,0,10*ROW('Water Data'!G108))="","",OFFSET('Water Data'!$G$27,0,10*ROW('Water Data'!G108)))</f>
        <v/>
      </c>
      <c r="CC114" s="305" t="str">
        <f ca="true">+IF(OFFSET('Water Data'!$G$28,0,10*ROW('Water Data'!G108))="","",OFFSET('Water Data'!$G$28,0,10*ROW('Water Data'!G108)))</f>
        <v/>
      </c>
      <c r="CD114" s="305" t="str">
        <f ca="true">+IF(OFFSET('Water Data'!$G$29,0,10*ROW('Water Data'!G108))="","",OFFSET('Water Data'!$G$29,0,10*ROW('Water Data'!G108)))</f>
        <v/>
      </c>
      <c r="CE114" s="305" t="str">
        <f ca="true">+IF(OFFSET('Water Data'!$H$27,0,10*ROW('Water Data'!H108))="","",OFFSET('Water Data'!$H$27,0,10*ROW('Water Data'!H108)))</f>
        <v/>
      </c>
      <c r="CF114" s="305" t="str">
        <f ca="true">+IF(OFFSET('Water Data'!$H$28,0,10*ROW('Water Data'!H108))="","",OFFSET('Water Data'!$H$28,0,10*ROW('Water Data'!H108)))</f>
        <v/>
      </c>
      <c r="CG114" s="305" t="str">
        <f ca="true">+IF(OFFSET('Water Data'!$H$29,0,10*ROW('Water Data'!H108))="","",OFFSET('Water Data'!$H$29,0,10*ROW('Water Data'!H108)))</f>
        <v/>
      </c>
      <c r="CH114" s="305" t="str">
        <f ca="true">+IF(OFFSET('Water Data'!$I$27,0,10*ROW('Water Data'!I108))="","",OFFSET('Water Data'!$I$27,0,10*ROW('Water Data'!I108)))</f>
        <v/>
      </c>
      <c r="CI114" s="305" t="str">
        <f ca="true">+IF(OFFSET('Water Data'!$I$28,0,10*ROW('Water Data'!I108))="","",OFFSET('Water Data'!$I$28,0,10*ROW('Water Data'!I108)))</f>
        <v/>
      </c>
      <c r="CJ114" s="305" t="str">
        <f ca="true">+IF(OFFSET('Water Data'!$I$29,0,10*ROW('Water Data'!I108))="","",OFFSET('Water Data'!$I$29,0,10*ROW('Water Data'!I108)))</f>
        <v/>
      </c>
      <c r="CK114" s="305" t="str">
        <f ca="true">+IF(OFFSET('Sanitation Data'!$D$28,0,10*ROW('Sanitation Data'!D108))="","",OFFSET('Sanitation Data'!$D$28,0,10*ROW('Sanitation Data'!D108)))</f>
        <v/>
      </c>
      <c r="CL114" s="305" t="str">
        <f ca="true">+IF(OFFSET('Sanitation Data'!$D$29,0,10*ROW('Sanitation Data'!D108))="","",OFFSET('Sanitation Data'!$D$29,0,10*ROW('Sanitation Data'!D108)))</f>
        <v/>
      </c>
      <c r="CM114" s="305" t="str">
        <f ca="true">+IF(OFFSET('Sanitation Data'!$D$30,0,10*ROW('Sanitation Data'!D108))="","",OFFSET('Sanitation Data'!$D$30,0,10*ROW('Sanitation Data'!D108)))</f>
        <v/>
      </c>
      <c r="CN114" s="305" t="str">
        <f ca="true">+IF(OFFSET('Sanitation Data'!$D$31,0,10*ROW('Sanitation Data'!D108))="","",OFFSET('Sanitation Data'!$D$31,0,10*ROW('Sanitation Data'!D108)))</f>
        <v/>
      </c>
      <c r="CO114" s="305" t="str">
        <f ca="true">+IF(OFFSET('Sanitation Data'!$D$32,0,10*ROW('Sanitation Data'!D108))="","",OFFSET('Sanitation Data'!$D$32,0,10*ROW('Sanitation Data'!D108)))</f>
        <v/>
      </c>
      <c r="CP114" s="305" t="str">
        <f ca="true">+IF(OFFSET('Sanitation Data'!$E$28,0,10*ROW('Sanitation Data'!E108))="","",OFFSET('Sanitation Data'!$E$28,0,10*ROW('Sanitation Data'!E108)))</f>
        <v/>
      </c>
      <c r="CQ114" s="305" t="str">
        <f ca="true">+IF(OFFSET('Sanitation Data'!$E$29,0,10*ROW('Sanitation Data'!E108))="","",OFFSET('Sanitation Data'!$E$29,0,10*ROW('Sanitation Data'!E108)))</f>
        <v/>
      </c>
      <c r="CR114" s="305" t="str">
        <f ca="true">+IF(OFFSET('Sanitation Data'!$E$30,0,10*ROW('Sanitation Data'!E108))="","",OFFSET('Sanitation Data'!$E$30,0,10*ROW('Sanitation Data'!E108)))</f>
        <v/>
      </c>
      <c r="CS114" s="305" t="str">
        <f ca="true">+IF(OFFSET('Sanitation Data'!$E$31,0,10*ROW('Sanitation Data'!E108))="","",OFFSET('Sanitation Data'!$E$31,0,10*ROW('Sanitation Data'!E108)))</f>
        <v/>
      </c>
      <c r="CT114" s="305" t="str">
        <f ca="true">+IF(OFFSET('Sanitation Data'!$E$32,0,10*ROW('Sanitation Data'!E108))="","",OFFSET('Sanitation Data'!$E$32,0,10*ROW('Sanitation Data'!E108)))</f>
        <v/>
      </c>
      <c r="CU114" s="305" t="str">
        <f ca="true">+IF(OFFSET('Sanitation Data'!$F$28,0,10*ROW('Sanitation Data'!F108))="","",OFFSET('Sanitation Data'!$F$28,0,10*ROW('Sanitation Data'!F108)))</f>
        <v/>
      </c>
      <c r="CV114" s="305" t="str">
        <f ca="true">+IF(OFFSET('Sanitation Data'!$F$29,0,10*ROW('Sanitation Data'!F108))="","",OFFSET('Sanitation Data'!$F$29,0,10*ROW('Sanitation Data'!F108)))</f>
        <v/>
      </c>
      <c r="CW114" s="305" t="str">
        <f ca="true">+IF(OFFSET('Sanitation Data'!$F$30,0,10*ROW('Sanitation Data'!F108))="","",OFFSET('Sanitation Data'!$F$30,0,10*ROW('Sanitation Data'!F108)))</f>
        <v/>
      </c>
      <c r="CX114" s="305" t="str">
        <f ca="true">+IF(OFFSET('Sanitation Data'!$F$31,0,10*ROW('Sanitation Data'!F108))="","",OFFSET('Sanitation Data'!$F$31,0,10*ROW('Sanitation Data'!F108)))</f>
        <v/>
      </c>
      <c r="CY114" s="305" t="str">
        <f ca="true">+IF(OFFSET('Sanitation Data'!$F$32,0,10*ROW('Sanitation Data'!F108))="","",OFFSET('Sanitation Data'!$F$32,0,10*ROW('Sanitation Data'!F108)))</f>
        <v/>
      </c>
      <c r="CZ114" s="305" t="str">
        <f ca="true">+IF(OFFSET('Sanitation Data'!$G$28,0,10*ROW('Sanitation Data'!G108))="","",OFFSET('Sanitation Data'!$G$28,0,10*ROW('Sanitation Data'!G108)))</f>
        <v/>
      </c>
      <c r="DA114" s="305" t="str">
        <f ca="true">+IF(OFFSET('Sanitation Data'!$G$29,0,10*ROW('Sanitation Data'!G108))="","",OFFSET('Sanitation Data'!$G$29,0,10*ROW('Sanitation Data'!G108)))</f>
        <v/>
      </c>
      <c r="DB114" s="305" t="str">
        <f ca="true">+IF(OFFSET('Sanitation Data'!$G$30,0,10*ROW('Sanitation Data'!G108))="","",OFFSET('Sanitation Data'!$G$30,0,10*ROW('Sanitation Data'!G108)))</f>
        <v/>
      </c>
      <c r="DC114" s="305" t="str">
        <f ca="true">+IF(OFFSET('Sanitation Data'!$G$31,0,10*ROW('Sanitation Data'!G108))="","",OFFSET('Sanitation Data'!$G$31,0,10*ROW('Sanitation Data'!G108)))</f>
        <v/>
      </c>
      <c r="DD114" s="305" t="str">
        <f ca="true">+IF(OFFSET('Sanitation Data'!$G$32,0,10*ROW('Sanitation Data'!G108))="","",OFFSET('Sanitation Data'!$G$32,0,10*ROW('Sanitation Data'!G108)))</f>
        <v/>
      </c>
      <c r="DE114" s="305" t="str">
        <f ca="true">+IF(OFFSET('Sanitation Data'!$H$28,0,10*ROW('Sanitation Data'!H108))="","",OFFSET('Sanitation Data'!$H$28,0,10*ROW('Sanitation Data'!H108)))</f>
        <v/>
      </c>
      <c r="DF114" s="305" t="str">
        <f ca="true">+IF(OFFSET('Sanitation Data'!$H$29,0,10*ROW('Sanitation Data'!H108))="","",OFFSET('Sanitation Data'!$H$29,0,10*ROW('Sanitation Data'!H108)))</f>
        <v/>
      </c>
      <c r="DG114" s="305" t="str">
        <f ca="true">+IF(OFFSET('Sanitation Data'!$H$30,0,10*ROW('Sanitation Data'!H108))="","",OFFSET('Sanitation Data'!$H$30,0,10*ROW('Sanitation Data'!H108)))</f>
        <v/>
      </c>
      <c r="DH114" s="305" t="str">
        <f ca="true">+IF(OFFSET('Sanitation Data'!$H$31,0,10*ROW('Sanitation Data'!H108))="","",OFFSET('Sanitation Data'!$H$31,0,10*ROW('Sanitation Data'!H108)))</f>
        <v/>
      </c>
      <c r="DI114" s="305" t="str">
        <f ca="true">+IF(OFFSET('Sanitation Data'!$H$32,0,10*ROW('Sanitation Data'!H108))="","",OFFSET('Sanitation Data'!$H$32,0,10*ROW('Sanitation Data'!H108)))</f>
        <v/>
      </c>
      <c r="DJ114" s="305" t="str">
        <f ca="true">+IF(OFFSET('Sanitation Data'!$I$28,0,10*ROW('Sanitation Data'!I108))="","",OFFSET('Sanitation Data'!$I$28,0,10*ROW('Sanitation Data'!I108)))</f>
        <v/>
      </c>
      <c r="DK114" s="305" t="str">
        <f ca="true">+IF(OFFSET('Sanitation Data'!$I$29,0,10*ROW('Sanitation Data'!I108))="","",OFFSET('Sanitation Data'!$I$29,0,10*ROW('Sanitation Data'!I108)))</f>
        <v/>
      </c>
      <c r="DL114" s="305" t="str">
        <f ca="true">+IF(OFFSET('Sanitation Data'!$I$30,0,10*ROW('Sanitation Data'!I108))="","",OFFSET('Sanitation Data'!$I$30,0,10*ROW('Sanitation Data'!I108)))</f>
        <v/>
      </c>
      <c r="DM114" s="305" t="str">
        <f ca="true">+IF(OFFSET('Sanitation Data'!$I$31,0,10*ROW('Sanitation Data'!I108))="","",OFFSET('Sanitation Data'!$I$31,0,10*ROW('Sanitation Data'!I108)))</f>
        <v/>
      </c>
      <c r="DN114" s="305" t="str">
        <f ca="true">+IF(OFFSET('Sanitation Data'!$I$32,0,10*ROW('Sanitation Data'!I108))="","",OFFSET('Sanitation Data'!$I$32,0,10*ROW('Sanitation Data'!I108)))</f>
        <v/>
      </c>
      <c r="DO114" s="305" t="str">
        <f ca="true">+IF(OFFSET('Hygiene Data'!$D$11,0,10*ROW('Hygiene Data'!D108))="","",OFFSET('Hygiene Data'!$D$11,0,10*ROW('Hygiene Data'!D108)))</f>
        <v/>
      </c>
      <c r="DP114" s="305" t="str">
        <f ca="true">+IF(OFFSET('Hygiene Data'!$D$12,0,10*ROW('Hygiene Data'!D108))="","",OFFSET('Hygiene Data'!$D$12,0,10*ROW('Hygiene Data'!D108)))</f>
        <v/>
      </c>
      <c r="DQ114" s="305" t="str">
        <f ca="true">+IF(OFFSET('Hygiene Data'!$D$13,0,10*ROW('Hygiene Data'!D108))="","",OFFSET('Hygiene Data'!$D$13,0,10*ROW('Hygiene Data'!D108)))</f>
        <v/>
      </c>
      <c r="DR114" s="305" t="str">
        <f ca="true">+IF(OFFSET('Hygiene Data'!$E$11,0,10*ROW('Hygiene Data'!E108))="","",OFFSET('Hygiene Data'!$E$11,0,10*ROW('Hygiene Data'!E108)))</f>
        <v/>
      </c>
      <c r="DS114" s="305" t="str">
        <f ca="true">+IF(OFFSET('Hygiene Data'!$E$12,0,10*ROW('Hygiene Data'!E108))="","",OFFSET('Hygiene Data'!$E$12,0,10*ROW('Hygiene Data'!E108)))</f>
        <v/>
      </c>
      <c r="DT114" s="305" t="str">
        <f ca="true">+IF(OFFSET('Hygiene Data'!$E$13,0,10*ROW('Hygiene Data'!E108))="","",OFFSET('Hygiene Data'!$E$13,0,10*ROW('Hygiene Data'!E108)))</f>
        <v/>
      </c>
      <c r="DU114" s="305" t="str">
        <f ca="true">+IF(OFFSET('Hygiene Data'!$F$11,0,10*ROW('Hygiene Data'!F108))="","",OFFSET('Hygiene Data'!$F$11,0,10*ROW('Hygiene Data'!F108)))</f>
        <v/>
      </c>
      <c r="DV114" s="305" t="str">
        <f ca="true">+IF(OFFSET('Hygiene Data'!$F$12,0,10*ROW('Hygiene Data'!F108))="","",OFFSET('Hygiene Data'!$F$12,0,10*ROW('Hygiene Data'!F108)))</f>
        <v/>
      </c>
      <c r="DW114" s="305" t="str">
        <f ca="true">+IF(OFFSET('Hygiene Data'!$F$13,0,10*ROW('Hygiene Data'!F108))="","",OFFSET('Hygiene Data'!$F$13,0,10*ROW('Hygiene Data'!F108)))</f>
        <v/>
      </c>
      <c r="DX114" s="305" t="str">
        <f ca="true">+IF(OFFSET('Hygiene Data'!$G$11,0,10*ROW('Hygiene Data'!G108))="","",OFFSET('Hygiene Data'!$G$11,0,10*ROW('Hygiene Data'!G108)))</f>
        <v/>
      </c>
      <c r="DY114" s="305" t="str">
        <f ca="true">+IF(OFFSET('Hygiene Data'!$G$12,0,10*ROW('Hygiene Data'!G108))="","",OFFSET('Hygiene Data'!$G$12,0,10*ROW('Hygiene Data'!G108)))</f>
        <v/>
      </c>
      <c r="DZ114" s="305" t="str">
        <f ca="true">+IF(OFFSET('Hygiene Data'!$G$13,0,10*ROW('Hygiene Data'!G108))="","",OFFSET('Hygiene Data'!$G$13,0,10*ROW('Hygiene Data'!G108)))</f>
        <v/>
      </c>
      <c r="EA114" s="305" t="str">
        <f ca="true">+IF(OFFSET('Hygiene Data'!$H$11,0,10*ROW('Hygiene Data'!H108))="","",OFFSET('Hygiene Data'!$H$11,0,10*ROW('Hygiene Data'!H108)))</f>
        <v/>
      </c>
      <c r="EB114" s="305" t="str">
        <f ca="true">+IF(OFFSET('Hygiene Data'!$H$12,0,10*ROW('Hygiene Data'!H108))="","",OFFSET('Hygiene Data'!$H$12,0,10*ROW('Hygiene Data'!H108)))</f>
        <v/>
      </c>
      <c r="EC114" s="305" t="str">
        <f ca="true">+IF(OFFSET('Hygiene Data'!$H$13,0,10*ROW('Hygiene Data'!H108))="","",OFFSET('Hygiene Data'!$H$13,0,10*ROW('Hygiene Data'!H108)))</f>
        <v/>
      </c>
      <c r="ED114" s="305" t="str">
        <f ca="true">+IF(OFFSET('Hygiene Data'!$I$11,0,10*ROW('Hygiene Data'!I108))="","",OFFSET('Hygiene Data'!$I$11,0,10*ROW('Hygiene Data'!I108)))</f>
        <v/>
      </c>
      <c r="EE114" s="305" t="str">
        <f ca="true">+IF(OFFSET('Hygiene Data'!$I$12,0,10*ROW('Hygiene Data'!I108))="","",OFFSET('Hygiene Data'!$I$12,0,10*ROW('Hygiene Data'!I108)))</f>
        <v/>
      </c>
      <c r="EF114" s="305"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61" t="str">
        <f t="shared" ca="true" si="1"/>
        <v/>
      </c>
      <c r="D115" s="99"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9"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9"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9"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9"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9"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9"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9"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9"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9"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9"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9"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9"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9"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9"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9"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9"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9"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100"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100"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100"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100"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100"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100"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100"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100"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100"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100"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100"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100"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100"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100"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100"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100"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100"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100"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100"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100"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100"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100"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100"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100"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100"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100"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100"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100"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100"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100"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1"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1"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1"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1"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1"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1"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1"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1"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1"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1"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1"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1"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1"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1"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1"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1"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1"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1"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5"/>
      <c r="BS115" s="305" t="str">
        <f ca="true">+IF(OFFSET('Water Data'!$D$27,0,10*ROW('Water Data'!D109))="","",OFFSET('Water Data'!$D$27,0,10*ROW('Water Data'!D109)))</f>
        <v/>
      </c>
      <c r="BT115" s="305" t="str">
        <f ca="true">+IF(OFFSET('Water Data'!$D$28,0,10*ROW('Water Data'!D109))="","",OFFSET('Water Data'!$D$28,0,10*ROW('Water Data'!D109)))</f>
        <v/>
      </c>
      <c r="BU115" s="305" t="str">
        <f ca="true">+IF(OFFSET('Water Data'!$D$29,0,10*ROW('Water Data'!D109))="","",OFFSET('Water Data'!$D$29,0,10*ROW('Water Data'!D109)))</f>
        <v/>
      </c>
      <c r="BV115" s="305" t="str">
        <f ca="true">+IF(OFFSET('Water Data'!$E$27,0,10*ROW('Water Data'!E109))="","",OFFSET('Water Data'!$E$27,0,10*ROW('Water Data'!E109)))</f>
        <v/>
      </c>
      <c r="BW115" s="305" t="str">
        <f ca="true">+IF(OFFSET('Water Data'!$E$28,0,10*ROW('Water Data'!E109))="","",OFFSET('Water Data'!$E$28,0,10*ROW('Water Data'!E109)))</f>
        <v/>
      </c>
      <c r="BX115" s="305" t="str">
        <f ca="true">+IF(OFFSET('Water Data'!$E$29,0,10*ROW('Water Data'!E109))="","",OFFSET('Water Data'!$E$29,0,10*ROW('Water Data'!E109)))</f>
        <v/>
      </c>
      <c r="BY115" s="305" t="str">
        <f ca="true">+IF(OFFSET('Water Data'!$F$27,0,10*ROW('Water Data'!F109))="","",OFFSET('Water Data'!$F$27,0,10*ROW('Water Data'!F109)))</f>
        <v/>
      </c>
      <c r="BZ115" s="305" t="str">
        <f ca="true">+IF(OFFSET('Water Data'!$F$28,0,10*ROW('Water Data'!F109))="","",OFFSET('Water Data'!$F$28,0,10*ROW('Water Data'!F109)))</f>
        <v/>
      </c>
      <c r="CA115" s="305" t="str">
        <f ca="true">+IF(OFFSET('Water Data'!$F$29,0,10*ROW('Water Data'!F109))="","",OFFSET('Water Data'!$F$29,0,10*ROW('Water Data'!F109)))</f>
        <v/>
      </c>
      <c r="CB115" s="305" t="str">
        <f ca="true">+IF(OFFSET('Water Data'!$G$27,0,10*ROW('Water Data'!G109))="","",OFFSET('Water Data'!$G$27,0,10*ROW('Water Data'!G109)))</f>
        <v/>
      </c>
      <c r="CC115" s="305" t="str">
        <f ca="true">+IF(OFFSET('Water Data'!$G$28,0,10*ROW('Water Data'!G109))="","",OFFSET('Water Data'!$G$28,0,10*ROW('Water Data'!G109)))</f>
        <v/>
      </c>
      <c r="CD115" s="305" t="str">
        <f ca="true">+IF(OFFSET('Water Data'!$G$29,0,10*ROW('Water Data'!G109))="","",OFFSET('Water Data'!$G$29,0,10*ROW('Water Data'!G109)))</f>
        <v/>
      </c>
      <c r="CE115" s="305" t="str">
        <f ca="true">+IF(OFFSET('Water Data'!$H$27,0,10*ROW('Water Data'!H109))="","",OFFSET('Water Data'!$H$27,0,10*ROW('Water Data'!H109)))</f>
        <v/>
      </c>
      <c r="CF115" s="305" t="str">
        <f ca="true">+IF(OFFSET('Water Data'!$H$28,0,10*ROW('Water Data'!H109))="","",OFFSET('Water Data'!$H$28,0,10*ROW('Water Data'!H109)))</f>
        <v/>
      </c>
      <c r="CG115" s="305" t="str">
        <f ca="true">+IF(OFFSET('Water Data'!$H$29,0,10*ROW('Water Data'!H109))="","",OFFSET('Water Data'!$H$29,0,10*ROW('Water Data'!H109)))</f>
        <v/>
      </c>
      <c r="CH115" s="305" t="str">
        <f ca="true">+IF(OFFSET('Water Data'!$I$27,0,10*ROW('Water Data'!I109))="","",OFFSET('Water Data'!$I$27,0,10*ROW('Water Data'!I109)))</f>
        <v/>
      </c>
      <c r="CI115" s="305" t="str">
        <f ca="true">+IF(OFFSET('Water Data'!$I$28,0,10*ROW('Water Data'!I109))="","",OFFSET('Water Data'!$I$28,0,10*ROW('Water Data'!I109)))</f>
        <v/>
      </c>
      <c r="CJ115" s="305" t="str">
        <f ca="true">+IF(OFFSET('Water Data'!$I$29,0,10*ROW('Water Data'!I109))="","",OFFSET('Water Data'!$I$29,0,10*ROW('Water Data'!I109)))</f>
        <v/>
      </c>
      <c r="CK115" s="305" t="str">
        <f ca="true">+IF(OFFSET('Sanitation Data'!$D$28,0,10*ROW('Sanitation Data'!D109))="","",OFFSET('Sanitation Data'!$D$28,0,10*ROW('Sanitation Data'!D109)))</f>
        <v/>
      </c>
      <c r="CL115" s="305" t="str">
        <f ca="true">+IF(OFFSET('Sanitation Data'!$D$29,0,10*ROW('Sanitation Data'!D109))="","",OFFSET('Sanitation Data'!$D$29,0,10*ROW('Sanitation Data'!D109)))</f>
        <v/>
      </c>
      <c r="CM115" s="305" t="str">
        <f ca="true">+IF(OFFSET('Sanitation Data'!$D$30,0,10*ROW('Sanitation Data'!D109))="","",OFFSET('Sanitation Data'!$D$30,0,10*ROW('Sanitation Data'!D109)))</f>
        <v/>
      </c>
      <c r="CN115" s="305" t="str">
        <f ca="true">+IF(OFFSET('Sanitation Data'!$D$31,0,10*ROW('Sanitation Data'!D109))="","",OFFSET('Sanitation Data'!$D$31,0,10*ROW('Sanitation Data'!D109)))</f>
        <v/>
      </c>
      <c r="CO115" s="305" t="str">
        <f ca="true">+IF(OFFSET('Sanitation Data'!$D$32,0,10*ROW('Sanitation Data'!D109))="","",OFFSET('Sanitation Data'!$D$32,0,10*ROW('Sanitation Data'!D109)))</f>
        <v/>
      </c>
      <c r="CP115" s="305" t="str">
        <f ca="true">+IF(OFFSET('Sanitation Data'!$E$28,0,10*ROW('Sanitation Data'!E109))="","",OFFSET('Sanitation Data'!$E$28,0,10*ROW('Sanitation Data'!E109)))</f>
        <v/>
      </c>
      <c r="CQ115" s="305" t="str">
        <f ca="true">+IF(OFFSET('Sanitation Data'!$E$29,0,10*ROW('Sanitation Data'!E109))="","",OFFSET('Sanitation Data'!$E$29,0,10*ROW('Sanitation Data'!E109)))</f>
        <v/>
      </c>
      <c r="CR115" s="305" t="str">
        <f ca="true">+IF(OFFSET('Sanitation Data'!$E$30,0,10*ROW('Sanitation Data'!E109))="","",OFFSET('Sanitation Data'!$E$30,0,10*ROW('Sanitation Data'!E109)))</f>
        <v/>
      </c>
      <c r="CS115" s="305" t="str">
        <f ca="true">+IF(OFFSET('Sanitation Data'!$E$31,0,10*ROW('Sanitation Data'!E109))="","",OFFSET('Sanitation Data'!$E$31,0,10*ROW('Sanitation Data'!E109)))</f>
        <v/>
      </c>
      <c r="CT115" s="305" t="str">
        <f ca="true">+IF(OFFSET('Sanitation Data'!$E$32,0,10*ROW('Sanitation Data'!E109))="","",OFFSET('Sanitation Data'!$E$32,0,10*ROW('Sanitation Data'!E109)))</f>
        <v/>
      </c>
      <c r="CU115" s="305" t="str">
        <f ca="true">+IF(OFFSET('Sanitation Data'!$F$28,0,10*ROW('Sanitation Data'!F109))="","",OFFSET('Sanitation Data'!$F$28,0,10*ROW('Sanitation Data'!F109)))</f>
        <v/>
      </c>
      <c r="CV115" s="305" t="str">
        <f ca="true">+IF(OFFSET('Sanitation Data'!$F$29,0,10*ROW('Sanitation Data'!F109))="","",OFFSET('Sanitation Data'!$F$29,0,10*ROW('Sanitation Data'!F109)))</f>
        <v/>
      </c>
      <c r="CW115" s="305" t="str">
        <f ca="true">+IF(OFFSET('Sanitation Data'!$F$30,0,10*ROW('Sanitation Data'!F109))="","",OFFSET('Sanitation Data'!$F$30,0,10*ROW('Sanitation Data'!F109)))</f>
        <v/>
      </c>
      <c r="CX115" s="305" t="str">
        <f ca="true">+IF(OFFSET('Sanitation Data'!$F$31,0,10*ROW('Sanitation Data'!F109))="","",OFFSET('Sanitation Data'!$F$31,0,10*ROW('Sanitation Data'!F109)))</f>
        <v/>
      </c>
      <c r="CY115" s="305" t="str">
        <f ca="true">+IF(OFFSET('Sanitation Data'!$F$32,0,10*ROW('Sanitation Data'!F109))="","",OFFSET('Sanitation Data'!$F$32,0,10*ROW('Sanitation Data'!F109)))</f>
        <v/>
      </c>
      <c r="CZ115" s="305" t="str">
        <f ca="true">+IF(OFFSET('Sanitation Data'!$G$28,0,10*ROW('Sanitation Data'!G109))="","",OFFSET('Sanitation Data'!$G$28,0,10*ROW('Sanitation Data'!G109)))</f>
        <v/>
      </c>
      <c r="DA115" s="305" t="str">
        <f ca="true">+IF(OFFSET('Sanitation Data'!$G$29,0,10*ROW('Sanitation Data'!G109))="","",OFFSET('Sanitation Data'!$G$29,0,10*ROW('Sanitation Data'!G109)))</f>
        <v/>
      </c>
      <c r="DB115" s="305" t="str">
        <f ca="true">+IF(OFFSET('Sanitation Data'!$G$30,0,10*ROW('Sanitation Data'!G109))="","",OFFSET('Sanitation Data'!$G$30,0,10*ROW('Sanitation Data'!G109)))</f>
        <v/>
      </c>
      <c r="DC115" s="305" t="str">
        <f ca="true">+IF(OFFSET('Sanitation Data'!$G$31,0,10*ROW('Sanitation Data'!G109))="","",OFFSET('Sanitation Data'!$G$31,0,10*ROW('Sanitation Data'!G109)))</f>
        <v/>
      </c>
      <c r="DD115" s="305" t="str">
        <f ca="true">+IF(OFFSET('Sanitation Data'!$G$32,0,10*ROW('Sanitation Data'!G109))="","",OFFSET('Sanitation Data'!$G$32,0,10*ROW('Sanitation Data'!G109)))</f>
        <v/>
      </c>
      <c r="DE115" s="305" t="str">
        <f ca="true">+IF(OFFSET('Sanitation Data'!$H$28,0,10*ROW('Sanitation Data'!H109))="","",OFFSET('Sanitation Data'!$H$28,0,10*ROW('Sanitation Data'!H109)))</f>
        <v/>
      </c>
      <c r="DF115" s="305" t="str">
        <f ca="true">+IF(OFFSET('Sanitation Data'!$H$29,0,10*ROW('Sanitation Data'!H109))="","",OFFSET('Sanitation Data'!$H$29,0,10*ROW('Sanitation Data'!H109)))</f>
        <v/>
      </c>
      <c r="DG115" s="305" t="str">
        <f ca="true">+IF(OFFSET('Sanitation Data'!$H$30,0,10*ROW('Sanitation Data'!H109))="","",OFFSET('Sanitation Data'!$H$30,0,10*ROW('Sanitation Data'!H109)))</f>
        <v/>
      </c>
      <c r="DH115" s="305" t="str">
        <f ca="true">+IF(OFFSET('Sanitation Data'!$H$31,0,10*ROW('Sanitation Data'!H109))="","",OFFSET('Sanitation Data'!$H$31,0,10*ROW('Sanitation Data'!H109)))</f>
        <v/>
      </c>
      <c r="DI115" s="305" t="str">
        <f ca="true">+IF(OFFSET('Sanitation Data'!$H$32,0,10*ROW('Sanitation Data'!H109))="","",OFFSET('Sanitation Data'!$H$32,0,10*ROW('Sanitation Data'!H109)))</f>
        <v/>
      </c>
      <c r="DJ115" s="305" t="str">
        <f ca="true">+IF(OFFSET('Sanitation Data'!$I$28,0,10*ROW('Sanitation Data'!I109))="","",OFFSET('Sanitation Data'!$I$28,0,10*ROW('Sanitation Data'!I109)))</f>
        <v/>
      </c>
      <c r="DK115" s="305" t="str">
        <f ca="true">+IF(OFFSET('Sanitation Data'!$I$29,0,10*ROW('Sanitation Data'!I109))="","",OFFSET('Sanitation Data'!$I$29,0,10*ROW('Sanitation Data'!I109)))</f>
        <v/>
      </c>
      <c r="DL115" s="305" t="str">
        <f ca="true">+IF(OFFSET('Sanitation Data'!$I$30,0,10*ROW('Sanitation Data'!I109))="","",OFFSET('Sanitation Data'!$I$30,0,10*ROW('Sanitation Data'!I109)))</f>
        <v/>
      </c>
      <c r="DM115" s="305" t="str">
        <f ca="true">+IF(OFFSET('Sanitation Data'!$I$31,0,10*ROW('Sanitation Data'!I109))="","",OFFSET('Sanitation Data'!$I$31,0,10*ROW('Sanitation Data'!I109)))</f>
        <v/>
      </c>
      <c r="DN115" s="305" t="str">
        <f ca="true">+IF(OFFSET('Sanitation Data'!$I$32,0,10*ROW('Sanitation Data'!I109))="","",OFFSET('Sanitation Data'!$I$32,0,10*ROW('Sanitation Data'!I109)))</f>
        <v/>
      </c>
      <c r="DO115" s="305" t="str">
        <f ca="true">+IF(OFFSET('Hygiene Data'!$D$11,0,10*ROW('Hygiene Data'!D109))="","",OFFSET('Hygiene Data'!$D$11,0,10*ROW('Hygiene Data'!D109)))</f>
        <v/>
      </c>
      <c r="DP115" s="305" t="str">
        <f ca="true">+IF(OFFSET('Hygiene Data'!$D$12,0,10*ROW('Hygiene Data'!D109))="","",OFFSET('Hygiene Data'!$D$12,0,10*ROW('Hygiene Data'!D109)))</f>
        <v/>
      </c>
      <c r="DQ115" s="305" t="str">
        <f ca="true">+IF(OFFSET('Hygiene Data'!$D$13,0,10*ROW('Hygiene Data'!D109))="","",OFFSET('Hygiene Data'!$D$13,0,10*ROW('Hygiene Data'!D109)))</f>
        <v/>
      </c>
      <c r="DR115" s="305" t="str">
        <f ca="true">+IF(OFFSET('Hygiene Data'!$E$11,0,10*ROW('Hygiene Data'!E109))="","",OFFSET('Hygiene Data'!$E$11,0,10*ROW('Hygiene Data'!E109)))</f>
        <v/>
      </c>
      <c r="DS115" s="305" t="str">
        <f ca="true">+IF(OFFSET('Hygiene Data'!$E$12,0,10*ROW('Hygiene Data'!E109))="","",OFFSET('Hygiene Data'!$E$12,0,10*ROW('Hygiene Data'!E109)))</f>
        <v/>
      </c>
      <c r="DT115" s="305" t="str">
        <f ca="true">+IF(OFFSET('Hygiene Data'!$E$13,0,10*ROW('Hygiene Data'!E109))="","",OFFSET('Hygiene Data'!$E$13,0,10*ROW('Hygiene Data'!E109)))</f>
        <v/>
      </c>
      <c r="DU115" s="305" t="str">
        <f ca="true">+IF(OFFSET('Hygiene Data'!$F$11,0,10*ROW('Hygiene Data'!F109))="","",OFFSET('Hygiene Data'!$F$11,0,10*ROW('Hygiene Data'!F109)))</f>
        <v/>
      </c>
      <c r="DV115" s="305" t="str">
        <f ca="true">+IF(OFFSET('Hygiene Data'!$F$12,0,10*ROW('Hygiene Data'!F109))="","",OFFSET('Hygiene Data'!$F$12,0,10*ROW('Hygiene Data'!F109)))</f>
        <v/>
      </c>
      <c r="DW115" s="305" t="str">
        <f ca="true">+IF(OFFSET('Hygiene Data'!$F$13,0,10*ROW('Hygiene Data'!F109))="","",OFFSET('Hygiene Data'!$F$13,0,10*ROW('Hygiene Data'!F109)))</f>
        <v/>
      </c>
      <c r="DX115" s="305" t="str">
        <f ca="true">+IF(OFFSET('Hygiene Data'!$G$11,0,10*ROW('Hygiene Data'!G109))="","",OFFSET('Hygiene Data'!$G$11,0,10*ROW('Hygiene Data'!G109)))</f>
        <v/>
      </c>
      <c r="DY115" s="305" t="str">
        <f ca="true">+IF(OFFSET('Hygiene Data'!$G$12,0,10*ROW('Hygiene Data'!G109))="","",OFFSET('Hygiene Data'!$G$12,0,10*ROW('Hygiene Data'!G109)))</f>
        <v/>
      </c>
      <c r="DZ115" s="305" t="str">
        <f ca="true">+IF(OFFSET('Hygiene Data'!$G$13,0,10*ROW('Hygiene Data'!G109))="","",OFFSET('Hygiene Data'!$G$13,0,10*ROW('Hygiene Data'!G109)))</f>
        <v/>
      </c>
      <c r="EA115" s="305" t="str">
        <f ca="true">+IF(OFFSET('Hygiene Data'!$H$11,0,10*ROW('Hygiene Data'!H109))="","",OFFSET('Hygiene Data'!$H$11,0,10*ROW('Hygiene Data'!H109)))</f>
        <v/>
      </c>
      <c r="EB115" s="305" t="str">
        <f ca="true">+IF(OFFSET('Hygiene Data'!$H$12,0,10*ROW('Hygiene Data'!H109))="","",OFFSET('Hygiene Data'!$H$12,0,10*ROW('Hygiene Data'!H109)))</f>
        <v/>
      </c>
      <c r="EC115" s="305" t="str">
        <f ca="true">+IF(OFFSET('Hygiene Data'!$H$13,0,10*ROW('Hygiene Data'!H109))="","",OFFSET('Hygiene Data'!$H$13,0,10*ROW('Hygiene Data'!H109)))</f>
        <v/>
      </c>
      <c r="ED115" s="305" t="str">
        <f ca="true">+IF(OFFSET('Hygiene Data'!$I$11,0,10*ROW('Hygiene Data'!I109))="","",OFFSET('Hygiene Data'!$I$11,0,10*ROW('Hygiene Data'!I109)))</f>
        <v/>
      </c>
      <c r="EE115" s="305" t="str">
        <f ca="true">+IF(OFFSET('Hygiene Data'!$I$12,0,10*ROW('Hygiene Data'!I109))="","",OFFSET('Hygiene Data'!$I$12,0,10*ROW('Hygiene Data'!I109)))</f>
        <v/>
      </c>
      <c r="EF115" s="305"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61" t="str">
        <f t="shared" ca="true" si="1"/>
        <v/>
      </c>
      <c r="D116" s="99"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9"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9"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9"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9"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9"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9"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9"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9"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9"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9"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9"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9"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9"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9"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9"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9"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9"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100"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100"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100"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100"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100"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100"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100"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100"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100"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100"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100"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100"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100"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100"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100"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100"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100"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100"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100"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100"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100"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100"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100"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100"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100"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100"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100"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100"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100"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100"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1"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1"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1"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1"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1"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1"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1"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1"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1"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1"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1"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1"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1"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1"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1"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1"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1"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1"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5"/>
      <c r="BS116" s="305" t="str">
        <f ca="true">+IF(OFFSET('Water Data'!$D$27,0,10*ROW('Water Data'!D110))="","",OFFSET('Water Data'!$D$27,0,10*ROW('Water Data'!D110)))</f>
        <v/>
      </c>
      <c r="BT116" s="305" t="str">
        <f ca="true">+IF(OFFSET('Water Data'!$D$28,0,10*ROW('Water Data'!D110))="","",OFFSET('Water Data'!$D$28,0,10*ROW('Water Data'!D110)))</f>
        <v/>
      </c>
      <c r="BU116" s="305" t="str">
        <f ca="true">+IF(OFFSET('Water Data'!$D$29,0,10*ROW('Water Data'!D110))="","",OFFSET('Water Data'!$D$29,0,10*ROW('Water Data'!D110)))</f>
        <v/>
      </c>
      <c r="BV116" s="305" t="str">
        <f ca="true">+IF(OFFSET('Water Data'!$E$27,0,10*ROW('Water Data'!E110))="","",OFFSET('Water Data'!$E$27,0,10*ROW('Water Data'!E110)))</f>
        <v/>
      </c>
      <c r="BW116" s="305" t="str">
        <f ca="true">+IF(OFFSET('Water Data'!$E$28,0,10*ROW('Water Data'!E110))="","",OFFSET('Water Data'!$E$28,0,10*ROW('Water Data'!E110)))</f>
        <v/>
      </c>
      <c r="BX116" s="305" t="str">
        <f ca="true">+IF(OFFSET('Water Data'!$E$29,0,10*ROW('Water Data'!E110))="","",OFFSET('Water Data'!$E$29,0,10*ROW('Water Data'!E110)))</f>
        <v/>
      </c>
      <c r="BY116" s="305" t="str">
        <f ca="true">+IF(OFFSET('Water Data'!$F$27,0,10*ROW('Water Data'!F110))="","",OFFSET('Water Data'!$F$27,0,10*ROW('Water Data'!F110)))</f>
        <v/>
      </c>
      <c r="BZ116" s="305" t="str">
        <f ca="true">+IF(OFFSET('Water Data'!$F$28,0,10*ROW('Water Data'!F110))="","",OFFSET('Water Data'!$F$28,0,10*ROW('Water Data'!F110)))</f>
        <v/>
      </c>
      <c r="CA116" s="305" t="str">
        <f ca="true">+IF(OFFSET('Water Data'!$F$29,0,10*ROW('Water Data'!F110))="","",OFFSET('Water Data'!$F$29,0,10*ROW('Water Data'!F110)))</f>
        <v/>
      </c>
      <c r="CB116" s="305" t="str">
        <f ca="true">+IF(OFFSET('Water Data'!$G$27,0,10*ROW('Water Data'!G110))="","",OFFSET('Water Data'!$G$27,0,10*ROW('Water Data'!G110)))</f>
        <v/>
      </c>
      <c r="CC116" s="305" t="str">
        <f ca="true">+IF(OFFSET('Water Data'!$G$28,0,10*ROW('Water Data'!G110))="","",OFFSET('Water Data'!$G$28,0,10*ROW('Water Data'!G110)))</f>
        <v/>
      </c>
      <c r="CD116" s="305" t="str">
        <f ca="true">+IF(OFFSET('Water Data'!$G$29,0,10*ROW('Water Data'!G110))="","",OFFSET('Water Data'!$G$29,0,10*ROW('Water Data'!G110)))</f>
        <v/>
      </c>
      <c r="CE116" s="305" t="str">
        <f ca="true">+IF(OFFSET('Water Data'!$H$27,0,10*ROW('Water Data'!H110))="","",OFFSET('Water Data'!$H$27,0,10*ROW('Water Data'!H110)))</f>
        <v/>
      </c>
      <c r="CF116" s="305" t="str">
        <f ca="true">+IF(OFFSET('Water Data'!$H$28,0,10*ROW('Water Data'!H110))="","",OFFSET('Water Data'!$H$28,0,10*ROW('Water Data'!H110)))</f>
        <v/>
      </c>
      <c r="CG116" s="305" t="str">
        <f ca="true">+IF(OFFSET('Water Data'!$H$29,0,10*ROW('Water Data'!H110))="","",OFFSET('Water Data'!$H$29,0,10*ROW('Water Data'!H110)))</f>
        <v/>
      </c>
      <c r="CH116" s="305" t="str">
        <f ca="true">+IF(OFFSET('Water Data'!$I$27,0,10*ROW('Water Data'!I110))="","",OFFSET('Water Data'!$I$27,0,10*ROW('Water Data'!I110)))</f>
        <v/>
      </c>
      <c r="CI116" s="305" t="str">
        <f ca="true">+IF(OFFSET('Water Data'!$I$28,0,10*ROW('Water Data'!I110))="","",OFFSET('Water Data'!$I$28,0,10*ROW('Water Data'!I110)))</f>
        <v/>
      </c>
      <c r="CJ116" s="305" t="str">
        <f ca="true">+IF(OFFSET('Water Data'!$I$29,0,10*ROW('Water Data'!I110))="","",OFFSET('Water Data'!$I$29,0,10*ROW('Water Data'!I110)))</f>
        <v/>
      </c>
      <c r="CK116" s="305" t="str">
        <f ca="true">+IF(OFFSET('Sanitation Data'!$D$28,0,10*ROW('Sanitation Data'!D110))="","",OFFSET('Sanitation Data'!$D$28,0,10*ROW('Sanitation Data'!D110)))</f>
        <v/>
      </c>
      <c r="CL116" s="305" t="str">
        <f ca="true">+IF(OFFSET('Sanitation Data'!$D$29,0,10*ROW('Sanitation Data'!D110))="","",OFFSET('Sanitation Data'!$D$29,0,10*ROW('Sanitation Data'!D110)))</f>
        <v/>
      </c>
      <c r="CM116" s="305" t="str">
        <f ca="true">+IF(OFFSET('Sanitation Data'!$D$30,0,10*ROW('Sanitation Data'!D110))="","",OFFSET('Sanitation Data'!$D$30,0,10*ROW('Sanitation Data'!D110)))</f>
        <v/>
      </c>
      <c r="CN116" s="305" t="str">
        <f ca="true">+IF(OFFSET('Sanitation Data'!$D$31,0,10*ROW('Sanitation Data'!D110))="","",OFFSET('Sanitation Data'!$D$31,0,10*ROW('Sanitation Data'!D110)))</f>
        <v/>
      </c>
      <c r="CO116" s="305" t="str">
        <f ca="true">+IF(OFFSET('Sanitation Data'!$D$32,0,10*ROW('Sanitation Data'!D110))="","",OFFSET('Sanitation Data'!$D$32,0,10*ROW('Sanitation Data'!D110)))</f>
        <v/>
      </c>
      <c r="CP116" s="305" t="str">
        <f ca="true">+IF(OFFSET('Sanitation Data'!$E$28,0,10*ROW('Sanitation Data'!E110))="","",OFFSET('Sanitation Data'!$E$28,0,10*ROW('Sanitation Data'!E110)))</f>
        <v/>
      </c>
      <c r="CQ116" s="305" t="str">
        <f ca="true">+IF(OFFSET('Sanitation Data'!$E$29,0,10*ROW('Sanitation Data'!E110))="","",OFFSET('Sanitation Data'!$E$29,0,10*ROW('Sanitation Data'!E110)))</f>
        <v/>
      </c>
      <c r="CR116" s="305" t="str">
        <f ca="true">+IF(OFFSET('Sanitation Data'!$E$30,0,10*ROW('Sanitation Data'!E110))="","",OFFSET('Sanitation Data'!$E$30,0,10*ROW('Sanitation Data'!E110)))</f>
        <v/>
      </c>
      <c r="CS116" s="305" t="str">
        <f ca="true">+IF(OFFSET('Sanitation Data'!$E$31,0,10*ROW('Sanitation Data'!E110))="","",OFFSET('Sanitation Data'!$E$31,0,10*ROW('Sanitation Data'!E110)))</f>
        <v/>
      </c>
      <c r="CT116" s="305" t="str">
        <f ca="true">+IF(OFFSET('Sanitation Data'!$E$32,0,10*ROW('Sanitation Data'!E110))="","",OFFSET('Sanitation Data'!$E$32,0,10*ROW('Sanitation Data'!E110)))</f>
        <v/>
      </c>
      <c r="CU116" s="305" t="str">
        <f ca="true">+IF(OFFSET('Sanitation Data'!$F$28,0,10*ROW('Sanitation Data'!F110))="","",OFFSET('Sanitation Data'!$F$28,0,10*ROW('Sanitation Data'!F110)))</f>
        <v/>
      </c>
      <c r="CV116" s="305" t="str">
        <f ca="true">+IF(OFFSET('Sanitation Data'!$F$29,0,10*ROW('Sanitation Data'!F110))="","",OFFSET('Sanitation Data'!$F$29,0,10*ROW('Sanitation Data'!F110)))</f>
        <v/>
      </c>
      <c r="CW116" s="305" t="str">
        <f ca="true">+IF(OFFSET('Sanitation Data'!$F$30,0,10*ROW('Sanitation Data'!F110))="","",OFFSET('Sanitation Data'!$F$30,0,10*ROW('Sanitation Data'!F110)))</f>
        <v/>
      </c>
      <c r="CX116" s="305" t="str">
        <f ca="true">+IF(OFFSET('Sanitation Data'!$F$31,0,10*ROW('Sanitation Data'!F110))="","",OFFSET('Sanitation Data'!$F$31,0,10*ROW('Sanitation Data'!F110)))</f>
        <v/>
      </c>
      <c r="CY116" s="305" t="str">
        <f ca="true">+IF(OFFSET('Sanitation Data'!$F$32,0,10*ROW('Sanitation Data'!F110))="","",OFFSET('Sanitation Data'!$F$32,0,10*ROW('Sanitation Data'!F110)))</f>
        <v/>
      </c>
      <c r="CZ116" s="305" t="str">
        <f ca="true">+IF(OFFSET('Sanitation Data'!$G$28,0,10*ROW('Sanitation Data'!G110))="","",OFFSET('Sanitation Data'!$G$28,0,10*ROW('Sanitation Data'!G110)))</f>
        <v/>
      </c>
      <c r="DA116" s="305" t="str">
        <f ca="true">+IF(OFFSET('Sanitation Data'!$G$29,0,10*ROW('Sanitation Data'!G110))="","",OFFSET('Sanitation Data'!$G$29,0,10*ROW('Sanitation Data'!G110)))</f>
        <v/>
      </c>
      <c r="DB116" s="305" t="str">
        <f ca="true">+IF(OFFSET('Sanitation Data'!$G$30,0,10*ROW('Sanitation Data'!G110))="","",OFFSET('Sanitation Data'!$G$30,0,10*ROW('Sanitation Data'!G110)))</f>
        <v/>
      </c>
      <c r="DC116" s="305" t="str">
        <f ca="true">+IF(OFFSET('Sanitation Data'!$G$31,0,10*ROW('Sanitation Data'!G110))="","",OFFSET('Sanitation Data'!$G$31,0,10*ROW('Sanitation Data'!G110)))</f>
        <v/>
      </c>
      <c r="DD116" s="305" t="str">
        <f ca="true">+IF(OFFSET('Sanitation Data'!$G$32,0,10*ROW('Sanitation Data'!G110))="","",OFFSET('Sanitation Data'!$G$32,0,10*ROW('Sanitation Data'!G110)))</f>
        <v/>
      </c>
      <c r="DE116" s="305" t="str">
        <f ca="true">+IF(OFFSET('Sanitation Data'!$H$28,0,10*ROW('Sanitation Data'!H110))="","",OFFSET('Sanitation Data'!$H$28,0,10*ROW('Sanitation Data'!H110)))</f>
        <v/>
      </c>
      <c r="DF116" s="305" t="str">
        <f ca="true">+IF(OFFSET('Sanitation Data'!$H$29,0,10*ROW('Sanitation Data'!H110))="","",OFFSET('Sanitation Data'!$H$29,0,10*ROW('Sanitation Data'!H110)))</f>
        <v/>
      </c>
      <c r="DG116" s="305" t="str">
        <f ca="true">+IF(OFFSET('Sanitation Data'!$H$30,0,10*ROW('Sanitation Data'!H110))="","",OFFSET('Sanitation Data'!$H$30,0,10*ROW('Sanitation Data'!H110)))</f>
        <v/>
      </c>
      <c r="DH116" s="305" t="str">
        <f ca="true">+IF(OFFSET('Sanitation Data'!$H$31,0,10*ROW('Sanitation Data'!H110))="","",OFFSET('Sanitation Data'!$H$31,0,10*ROW('Sanitation Data'!H110)))</f>
        <v/>
      </c>
      <c r="DI116" s="305" t="str">
        <f ca="true">+IF(OFFSET('Sanitation Data'!$H$32,0,10*ROW('Sanitation Data'!H110))="","",OFFSET('Sanitation Data'!$H$32,0,10*ROW('Sanitation Data'!H110)))</f>
        <v/>
      </c>
      <c r="DJ116" s="305" t="str">
        <f ca="true">+IF(OFFSET('Sanitation Data'!$I$28,0,10*ROW('Sanitation Data'!I110))="","",OFFSET('Sanitation Data'!$I$28,0,10*ROW('Sanitation Data'!I110)))</f>
        <v/>
      </c>
      <c r="DK116" s="305" t="str">
        <f ca="true">+IF(OFFSET('Sanitation Data'!$I$29,0,10*ROW('Sanitation Data'!I110))="","",OFFSET('Sanitation Data'!$I$29,0,10*ROW('Sanitation Data'!I110)))</f>
        <v/>
      </c>
      <c r="DL116" s="305" t="str">
        <f ca="true">+IF(OFFSET('Sanitation Data'!$I$30,0,10*ROW('Sanitation Data'!I110))="","",OFFSET('Sanitation Data'!$I$30,0,10*ROW('Sanitation Data'!I110)))</f>
        <v/>
      </c>
      <c r="DM116" s="305" t="str">
        <f ca="true">+IF(OFFSET('Sanitation Data'!$I$31,0,10*ROW('Sanitation Data'!I110))="","",OFFSET('Sanitation Data'!$I$31,0,10*ROW('Sanitation Data'!I110)))</f>
        <v/>
      </c>
      <c r="DN116" s="305" t="str">
        <f ca="true">+IF(OFFSET('Sanitation Data'!$I$32,0,10*ROW('Sanitation Data'!I110))="","",OFFSET('Sanitation Data'!$I$32,0,10*ROW('Sanitation Data'!I110)))</f>
        <v/>
      </c>
      <c r="DO116" s="305" t="str">
        <f ca="true">+IF(OFFSET('Hygiene Data'!$D$11,0,10*ROW('Hygiene Data'!D110))="","",OFFSET('Hygiene Data'!$D$11,0,10*ROW('Hygiene Data'!D110)))</f>
        <v/>
      </c>
      <c r="DP116" s="305" t="str">
        <f ca="true">+IF(OFFSET('Hygiene Data'!$D$12,0,10*ROW('Hygiene Data'!D110))="","",OFFSET('Hygiene Data'!$D$12,0,10*ROW('Hygiene Data'!D110)))</f>
        <v/>
      </c>
      <c r="DQ116" s="305" t="str">
        <f ca="true">+IF(OFFSET('Hygiene Data'!$D$13,0,10*ROW('Hygiene Data'!D110))="","",OFFSET('Hygiene Data'!$D$13,0,10*ROW('Hygiene Data'!D110)))</f>
        <v/>
      </c>
      <c r="DR116" s="305" t="str">
        <f ca="true">+IF(OFFSET('Hygiene Data'!$E$11,0,10*ROW('Hygiene Data'!E110))="","",OFFSET('Hygiene Data'!$E$11,0,10*ROW('Hygiene Data'!E110)))</f>
        <v/>
      </c>
      <c r="DS116" s="305" t="str">
        <f ca="true">+IF(OFFSET('Hygiene Data'!$E$12,0,10*ROW('Hygiene Data'!E110))="","",OFFSET('Hygiene Data'!$E$12,0,10*ROW('Hygiene Data'!E110)))</f>
        <v/>
      </c>
      <c r="DT116" s="305" t="str">
        <f ca="true">+IF(OFFSET('Hygiene Data'!$E$13,0,10*ROW('Hygiene Data'!E110))="","",OFFSET('Hygiene Data'!$E$13,0,10*ROW('Hygiene Data'!E110)))</f>
        <v/>
      </c>
      <c r="DU116" s="305" t="str">
        <f ca="true">+IF(OFFSET('Hygiene Data'!$F$11,0,10*ROW('Hygiene Data'!F110))="","",OFFSET('Hygiene Data'!$F$11,0,10*ROW('Hygiene Data'!F110)))</f>
        <v/>
      </c>
      <c r="DV116" s="305" t="str">
        <f ca="true">+IF(OFFSET('Hygiene Data'!$F$12,0,10*ROW('Hygiene Data'!F110))="","",OFFSET('Hygiene Data'!$F$12,0,10*ROW('Hygiene Data'!F110)))</f>
        <v/>
      </c>
      <c r="DW116" s="305" t="str">
        <f ca="true">+IF(OFFSET('Hygiene Data'!$F$13,0,10*ROW('Hygiene Data'!F110))="","",OFFSET('Hygiene Data'!$F$13,0,10*ROW('Hygiene Data'!F110)))</f>
        <v/>
      </c>
      <c r="DX116" s="305" t="str">
        <f ca="true">+IF(OFFSET('Hygiene Data'!$G$11,0,10*ROW('Hygiene Data'!G110))="","",OFFSET('Hygiene Data'!$G$11,0,10*ROW('Hygiene Data'!G110)))</f>
        <v/>
      </c>
      <c r="DY116" s="305" t="str">
        <f ca="true">+IF(OFFSET('Hygiene Data'!$G$12,0,10*ROW('Hygiene Data'!G110))="","",OFFSET('Hygiene Data'!$G$12,0,10*ROW('Hygiene Data'!G110)))</f>
        <v/>
      </c>
      <c r="DZ116" s="305" t="str">
        <f ca="true">+IF(OFFSET('Hygiene Data'!$G$13,0,10*ROW('Hygiene Data'!G110))="","",OFFSET('Hygiene Data'!$G$13,0,10*ROW('Hygiene Data'!G110)))</f>
        <v/>
      </c>
      <c r="EA116" s="305" t="str">
        <f ca="true">+IF(OFFSET('Hygiene Data'!$H$11,0,10*ROW('Hygiene Data'!H110))="","",OFFSET('Hygiene Data'!$H$11,0,10*ROW('Hygiene Data'!H110)))</f>
        <v/>
      </c>
      <c r="EB116" s="305" t="str">
        <f ca="true">+IF(OFFSET('Hygiene Data'!$H$12,0,10*ROW('Hygiene Data'!H110))="","",OFFSET('Hygiene Data'!$H$12,0,10*ROW('Hygiene Data'!H110)))</f>
        <v/>
      </c>
      <c r="EC116" s="305" t="str">
        <f ca="true">+IF(OFFSET('Hygiene Data'!$H$13,0,10*ROW('Hygiene Data'!H110))="","",OFFSET('Hygiene Data'!$H$13,0,10*ROW('Hygiene Data'!H110)))</f>
        <v/>
      </c>
      <c r="ED116" s="305" t="str">
        <f ca="true">+IF(OFFSET('Hygiene Data'!$I$11,0,10*ROW('Hygiene Data'!I110))="","",OFFSET('Hygiene Data'!$I$11,0,10*ROW('Hygiene Data'!I110)))</f>
        <v/>
      </c>
      <c r="EE116" s="305" t="str">
        <f ca="true">+IF(OFFSET('Hygiene Data'!$I$12,0,10*ROW('Hygiene Data'!I110))="","",OFFSET('Hygiene Data'!$I$12,0,10*ROW('Hygiene Data'!I110)))</f>
        <v/>
      </c>
      <c r="EF116" s="305"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61" t="str">
        <f t="shared" ca="true" si="1"/>
        <v/>
      </c>
      <c r="D117" s="99"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9"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9"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9"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9"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9"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9"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9"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9"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9"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9"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9"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9"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9"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9"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9"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9"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9"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100"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100"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100"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100"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100"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100"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100"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100"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100"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100"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100"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100"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100"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100"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100"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100"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100"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100"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100"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100"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100"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100"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100"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100"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100"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100"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100"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100"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100"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100"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1"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1"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1"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1"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1"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1"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1"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1"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1"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1"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1"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1"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1"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1"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1"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1"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1"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1"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5"/>
      <c r="BS117" s="305" t="str">
        <f ca="true">+IF(OFFSET('Water Data'!$D$27,0,10*ROW('Water Data'!D111))="","",OFFSET('Water Data'!$D$27,0,10*ROW('Water Data'!D111)))</f>
        <v/>
      </c>
      <c r="BT117" s="305" t="str">
        <f ca="true">+IF(OFFSET('Water Data'!$D$28,0,10*ROW('Water Data'!D111))="","",OFFSET('Water Data'!$D$28,0,10*ROW('Water Data'!D111)))</f>
        <v/>
      </c>
      <c r="BU117" s="305" t="str">
        <f ca="true">+IF(OFFSET('Water Data'!$D$29,0,10*ROW('Water Data'!D111))="","",OFFSET('Water Data'!$D$29,0,10*ROW('Water Data'!D111)))</f>
        <v/>
      </c>
      <c r="BV117" s="305" t="str">
        <f ca="true">+IF(OFFSET('Water Data'!$E$27,0,10*ROW('Water Data'!E111))="","",OFFSET('Water Data'!$E$27,0,10*ROW('Water Data'!E111)))</f>
        <v/>
      </c>
      <c r="BW117" s="305" t="str">
        <f ca="true">+IF(OFFSET('Water Data'!$E$28,0,10*ROW('Water Data'!E111))="","",OFFSET('Water Data'!$E$28,0,10*ROW('Water Data'!E111)))</f>
        <v/>
      </c>
      <c r="BX117" s="305" t="str">
        <f ca="true">+IF(OFFSET('Water Data'!$E$29,0,10*ROW('Water Data'!E111))="","",OFFSET('Water Data'!$E$29,0,10*ROW('Water Data'!E111)))</f>
        <v/>
      </c>
      <c r="BY117" s="305" t="str">
        <f ca="true">+IF(OFFSET('Water Data'!$F$27,0,10*ROW('Water Data'!F111))="","",OFFSET('Water Data'!$F$27,0,10*ROW('Water Data'!F111)))</f>
        <v/>
      </c>
      <c r="BZ117" s="305" t="str">
        <f ca="true">+IF(OFFSET('Water Data'!$F$28,0,10*ROW('Water Data'!F111))="","",OFFSET('Water Data'!$F$28,0,10*ROW('Water Data'!F111)))</f>
        <v/>
      </c>
      <c r="CA117" s="305" t="str">
        <f ca="true">+IF(OFFSET('Water Data'!$F$29,0,10*ROW('Water Data'!F111))="","",OFFSET('Water Data'!$F$29,0,10*ROW('Water Data'!F111)))</f>
        <v/>
      </c>
      <c r="CB117" s="305" t="str">
        <f ca="true">+IF(OFFSET('Water Data'!$G$27,0,10*ROW('Water Data'!G111))="","",OFFSET('Water Data'!$G$27,0,10*ROW('Water Data'!G111)))</f>
        <v/>
      </c>
      <c r="CC117" s="305" t="str">
        <f ca="true">+IF(OFFSET('Water Data'!$G$28,0,10*ROW('Water Data'!G111))="","",OFFSET('Water Data'!$G$28,0,10*ROW('Water Data'!G111)))</f>
        <v/>
      </c>
      <c r="CD117" s="305" t="str">
        <f ca="true">+IF(OFFSET('Water Data'!$G$29,0,10*ROW('Water Data'!G111))="","",OFFSET('Water Data'!$G$29,0,10*ROW('Water Data'!G111)))</f>
        <v/>
      </c>
      <c r="CE117" s="305" t="str">
        <f ca="true">+IF(OFFSET('Water Data'!$H$27,0,10*ROW('Water Data'!H111))="","",OFFSET('Water Data'!$H$27,0,10*ROW('Water Data'!H111)))</f>
        <v/>
      </c>
      <c r="CF117" s="305" t="str">
        <f ca="true">+IF(OFFSET('Water Data'!$H$28,0,10*ROW('Water Data'!H111))="","",OFFSET('Water Data'!$H$28,0,10*ROW('Water Data'!H111)))</f>
        <v/>
      </c>
      <c r="CG117" s="305" t="str">
        <f ca="true">+IF(OFFSET('Water Data'!$H$29,0,10*ROW('Water Data'!H111))="","",OFFSET('Water Data'!$H$29,0,10*ROW('Water Data'!H111)))</f>
        <v/>
      </c>
      <c r="CH117" s="305" t="str">
        <f ca="true">+IF(OFFSET('Water Data'!$I$27,0,10*ROW('Water Data'!I111))="","",OFFSET('Water Data'!$I$27,0,10*ROW('Water Data'!I111)))</f>
        <v/>
      </c>
      <c r="CI117" s="305" t="str">
        <f ca="true">+IF(OFFSET('Water Data'!$I$28,0,10*ROW('Water Data'!I111))="","",OFFSET('Water Data'!$I$28,0,10*ROW('Water Data'!I111)))</f>
        <v/>
      </c>
      <c r="CJ117" s="305" t="str">
        <f ca="true">+IF(OFFSET('Water Data'!$I$29,0,10*ROW('Water Data'!I111))="","",OFFSET('Water Data'!$I$29,0,10*ROW('Water Data'!I111)))</f>
        <v/>
      </c>
      <c r="CK117" s="305" t="str">
        <f ca="true">+IF(OFFSET('Sanitation Data'!$D$28,0,10*ROW('Sanitation Data'!D111))="","",OFFSET('Sanitation Data'!$D$28,0,10*ROW('Sanitation Data'!D111)))</f>
        <v/>
      </c>
      <c r="CL117" s="305" t="str">
        <f ca="true">+IF(OFFSET('Sanitation Data'!$D$29,0,10*ROW('Sanitation Data'!D111))="","",OFFSET('Sanitation Data'!$D$29,0,10*ROW('Sanitation Data'!D111)))</f>
        <v/>
      </c>
      <c r="CM117" s="305" t="str">
        <f ca="true">+IF(OFFSET('Sanitation Data'!$D$30,0,10*ROW('Sanitation Data'!D111))="","",OFFSET('Sanitation Data'!$D$30,0,10*ROW('Sanitation Data'!D111)))</f>
        <v/>
      </c>
      <c r="CN117" s="305" t="str">
        <f ca="true">+IF(OFFSET('Sanitation Data'!$D$31,0,10*ROW('Sanitation Data'!D111))="","",OFFSET('Sanitation Data'!$D$31,0,10*ROW('Sanitation Data'!D111)))</f>
        <v/>
      </c>
      <c r="CO117" s="305" t="str">
        <f ca="true">+IF(OFFSET('Sanitation Data'!$D$32,0,10*ROW('Sanitation Data'!D111))="","",OFFSET('Sanitation Data'!$D$32,0,10*ROW('Sanitation Data'!D111)))</f>
        <v/>
      </c>
      <c r="CP117" s="305" t="str">
        <f ca="true">+IF(OFFSET('Sanitation Data'!$E$28,0,10*ROW('Sanitation Data'!E111))="","",OFFSET('Sanitation Data'!$E$28,0,10*ROW('Sanitation Data'!E111)))</f>
        <v/>
      </c>
      <c r="CQ117" s="305" t="str">
        <f ca="true">+IF(OFFSET('Sanitation Data'!$E$29,0,10*ROW('Sanitation Data'!E111))="","",OFFSET('Sanitation Data'!$E$29,0,10*ROW('Sanitation Data'!E111)))</f>
        <v/>
      </c>
      <c r="CR117" s="305" t="str">
        <f ca="true">+IF(OFFSET('Sanitation Data'!$E$30,0,10*ROW('Sanitation Data'!E111))="","",OFFSET('Sanitation Data'!$E$30,0,10*ROW('Sanitation Data'!E111)))</f>
        <v/>
      </c>
      <c r="CS117" s="305" t="str">
        <f ca="true">+IF(OFFSET('Sanitation Data'!$E$31,0,10*ROW('Sanitation Data'!E111))="","",OFFSET('Sanitation Data'!$E$31,0,10*ROW('Sanitation Data'!E111)))</f>
        <v/>
      </c>
      <c r="CT117" s="305" t="str">
        <f ca="true">+IF(OFFSET('Sanitation Data'!$E$32,0,10*ROW('Sanitation Data'!E111))="","",OFFSET('Sanitation Data'!$E$32,0,10*ROW('Sanitation Data'!E111)))</f>
        <v/>
      </c>
      <c r="CU117" s="305" t="str">
        <f ca="true">+IF(OFFSET('Sanitation Data'!$F$28,0,10*ROW('Sanitation Data'!F111))="","",OFFSET('Sanitation Data'!$F$28,0,10*ROW('Sanitation Data'!F111)))</f>
        <v/>
      </c>
      <c r="CV117" s="305" t="str">
        <f ca="true">+IF(OFFSET('Sanitation Data'!$F$29,0,10*ROW('Sanitation Data'!F111))="","",OFFSET('Sanitation Data'!$F$29,0,10*ROW('Sanitation Data'!F111)))</f>
        <v/>
      </c>
      <c r="CW117" s="305" t="str">
        <f ca="true">+IF(OFFSET('Sanitation Data'!$F$30,0,10*ROW('Sanitation Data'!F111))="","",OFFSET('Sanitation Data'!$F$30,0,10*ROW('Sanitation Data'!F111)))</f>
        <v/>
      </c>
      <c r="CX117" s="305" t="str">
        <f ca="true">+IF(OFFSET('Sanitation Data'!$F$31,0,10*ROW('Sanitation Data'!F111))="","",OFFSET('Sanitation Data'!$F$31,0,10*ROW('Sanitation Data'!F111)))</f>
        <v/>
      </c>
      <c r="CY117" s="305" t="str">
        <f ca="true">+IF(OFFSET('Sanitation Data'!$F$32,0,10*ROW('Sanitation Data'!F111))="","",OFFSET('Sanitation Data'!$F$32,0,10*ROW('Sanitation Data'!F111)))</f>
        <v/>
      </c>
      <c r="CZ117" s="305" t="str">
        <f ca="true">+IF(OFFSET('Sanitation Data'!$G$28,0,10*ROW('Sanitation Data'!G111))="","",OFFSET('Sanitation Data'!$G$28,0,10*ROW('Sanitation Data'!G111)))</f>
        <v/>
      </c>
      <c r="DA117" s="305" t="str">
        <f ca="true">+IF(OFFSET('Sanitation Data'!$G$29,0,10*ROW('Sanitation Data'!G111))="","",OFFSET('Sanitation Data'!$G$29,0,10*ROW('Sanitation Data'!G111)))</f>
        <v/>
      </c>
      <c r="DB117" s="305" t="str">
        <f ca="true">+IF(OFFSET('Sanitation Data'!$G$30,0,10*ROW('Sanitation Data'!G111))="","",OFFSET('Sanitation Data'!$G$30,0,10*ROW('Sanitation Data'!G111)))</f>
        <v/>
      </c>
      <c r="DC117" s="305" t="str">
        <f ca="true">+IF(OFFSET('Sanitation Data'!$G$31,0,10*ROW('Sanitation Data'!G111))="","",OFFSET('Sanitation Data'!$G$31,0,10*ROW('Sanitation Data'!G111)))</f>
        <v/>
      </c>
      <c r="DD117" s="305" t="str">
        <f ca="true">+IF(OFFSET('Sanitation Data'!$G$32,0,10*ROW('Sanitation Data'!G111))="","",OFFSET('Sanitation Data'!$G$32,0,10*ROW('Sanitation Data'!G111)))</f>
        <v/>
      </c>
      <c r="DE117" s="305" t="str">
        <f ca="true">+IF(OFFSET('Sanitation Data'!$H$28,0,10*ROW('Sanitation Data'!H111))="","",OFFSET('Sanitation Data'!$H$28,0,10*ROW('Sanitation Data'!H111)))</f>
        <v/>
      </c>
      <c r="DF117" s="305" t="str">
        <f ca="true">+IF(OFFSET('Sanitation Data'!$H$29,0,10*ROW('Sanitation Data'!H111))="","",OFFSET('Sanitation Data'!$H$29,0,10*ROW('Sanitation Data'!H111)))</f>
        <v/>
      </c>
      <c r="DG117" s="305" t="str">
        <f ca="true">+IF(OFFSET('Sanitation Data'!$H$30,0,10*ROW('Sanitation Data'!H111))="","",OFFSET('Sanitation Data'!$H$30,0,10*ROW('Sanitation Data'!H111)))</f>
        <v/>
      </c>
      <c r="DH117" s="305" t="str">
        <f ca="true">+IF(OFFSET('Sanitation Data'!$H$31,0,10*ROW('Sanitation Data'!H111))="","",OFFSET('Sanitation Data'!$H$31,0,10*ROW('Sanitation Data'!H111)))</f>
        <v/>
      </c>
      <c r="DI117" s="305" t="str">
        <f ca="true">+IF(OFFSET('Sanitation Data'!$H$32,0,10*ROW('Sanitation Data'!H111))="","",OFFSET('Sanitation Data'!$H$32,0,10*ROW('Sanitation Data'!H111)))</f>
        <v/>
      </c>
      <c r="DJ117" s="305" t="str">
        <f ca="true">+IF(OFFSET('Sanitation Data'!$I$28,0,10*ROW('Sanitation Data'!I111))="","",OFFSET('Sanitation Data'!$I$28,0,10*ROW('Sanitation Data'!I111)))</f>
        <v/>
      </c>
      <c r="DK117" s="305" t="str">
        <f ca="true">+IF(OFFSET('Sanitation Data'!$I$29,0,10*ROW('Sanitation Data'!I111))="","",OFFSET('Sanitation Data'!$I$29,0,10*ROW('Sanitation Data'!I111)))</f>
        <v/>
      </c>
      <c r="DL117" s="305" t="str">
        <f ca="true">+IF(OFFSET('Sanitation Data'!$I$30,0,10*ROW('Sanitation Data'!I111))="","",OFFSET('Sanitation Data'!$I$30,0,10*ROW('Sanitation Data'!I111)))</f>
        <v/>
      </c>
      <c r="DM117" s="305" t="str">
        <f ca="true">+IF(OFFSET('Sanitation Data'!$I$31,0,10*ROW('Sanitation Data'!I111))="","",OFFSET('Sanitation Data'!$I$31,0,10*ROW('Sanitation Data'!I111)))</f>
        <v/>
      </c>
      <c r="DN117" s="305" t="str">
        <f ca="true">+IF(OFFSET('Sanitation Data'!$I$32,0,10*ROW('Sanitation Data'!I111))="","",OFFSET('Sanitation Data'!$I$32,0,10*ROW('Sanitation Data'!I111)))</f>
        <v/>
      </c>
      <c r="DO117" s="305" t="str">
        <f ca="true">+IF(OFFSET('Hygiene Data'!$D$11,0,10*ROW('Hygiene Data'!D111))="","",OFFSET('Hygiene Data'!$D$11,0,10*ROW('Hygiene Data'!D111)))</f>
        <v/>
      </c>
      <c r="DP117" s="305" t="str">
        <f ca="true">+IF(OFFSET('Hygiene Data'!$D$12,0,10*ROW('Hygiene Data'!D111))="","",OFFSET('Hygiene Data'!$D$12,0,10*ROW('Hygiene Data'!D111)))</f>
        <v/>
      </c>
      <c r="DQ117" s="305" t="str">
        <f ca="true">+IF(OFFSET('Hygiene Data'!$D$13,0,10*ROW('Hygiene Data'!D111))="","",OFFSET('Hygiene Data'!$D$13,0,10*ROW('Hygiene Data'!D111)))</f>
        <v/>
      </c>
      <c r="DR117" s="305" t="str">
        <f ca="true">+IF(OFFSET('Hygiene Data'!$E$11,0,10*ROW('Hygiene Data'!E111))="","",OFFSET('Hygiene Data'!$E$11,0,10*ROW('Hygiene Data'!E111)))</f>
        <v/>
      </c>
      <c r="DS117" s="305" t="str">
        <f ca="true">+IF(OFFSET('Hygiene Data'!$E$12,0,10*ROW('Hygiene Data'!E111))="","",OFFSET('Hygiene Data'!$E$12,0,10*ROW('Hygiene Data'!E111)))</f>
        <v/>
      </c>
      <c r="DT117" s="305" t="str">
        <f ca="true">+IF(OFFSET('Hygiene Data'!$E$13,0,10*ROW('Hygiene Data'!E111))="","",OFFSET('Hygiene Data'!$E$13,0,10*ROW('Hygiene Data'!E111)))</f>
        <v/>
      </c>
      <c r="DU117" s="305" t="str">
        <f ca="true">+IF(OFFSET('Hygiene Data'!$F$11,0,10*ROW('Hygiene Data'!F111))="","",OFFSET('Hygiene Data'!$F$11,0,10*ROW('Hygiene Data'!F111)))</f>
        <v/>
      </c>
      <c r="DV117" s="305" t="str">
        <f ca="true">+IF(OFFSET('Hygiene Data'!$F$12,0,10*ROW('Hygiene Data'!F111))="","",OFFSET('Hygiene Data'!$F$12,0,10*ROW('Hygiene Data'!F111)))</f>
        <v/>
      </c>
      <c r="DW117" s="305" t="str">
        <f ca="true">+IF(OFFSET('Hygiene Data'!$F$13,0,10*ROW('Hygiene Data'!F111))="","",OFFSET('Hygiene Data'!$F$13,0,10*ROW('Hygiene Data'!F111)))</f>
        <v/>
      </c>
      <c r="DX117" s="305" t="str">
        <f ca="true">+IF(OFFSET('Hygiene Data'!$G$11,0,10*ROW('Hygiene Data'!G111))="","",OFFSET('Hygiene Data'!$G$11,0,10*ROW('Hygiene Data'!G111)))</f>
        <v/>
      </c>
      <c r="DY117" s="305" t="str">
        <f ca="true">+IF(OFFSET('Hygiene Data'!$G$12,0,10*ROW('Hygiene Data'!G111))="","",OFFSET('Hygiene Data'!$G$12,0,10*ROW('Hygiene Data'!G111)))</f>
        <v/>
      </c>
      <c r="DZ117" s="305" t="str">
        <f ca="true">+IF(OFFSET('Hygiene Data'!$G$13,0,10*ROW('Hygiene Data'!G111))="","",OFFSET('Hygiene Data'!$G$13,0,10*ROW('Hygiene Data'!G111)))</f>
        <v/>
      </c>
      <c r="EA117" s="305" t="str">
        <f ca="true">+IF(OFFSET('Hygiene Data'!$H$11,0,10*ROW('Hygiene Data'!H111))="","",OFFSET('Hygiene Data'!$H$11,0,10*ROW('Hygiene Data'!H111)))</f>
        <v/>
      </c>
      <c r="EB117" s="305" t="str">
        <f ca="true">+IF(OFFSET('Hygiene Data'!$H$12,0,10*ROW('Hygiene Data'!H111))="","",OFFSET('Hygiene Data'!$H$12,0,10*ROW('Hygiene Data'!H111)))</f>
        <v/>
      </c>
      <c r="EC117" s="305" t="str">
        <f ca="true">+IF(OFFSET('Hygiene Data'!$H$13,0,10*ROW('Hygiene Data'!H111))="","",OFFSET('Hygiene Data'!$H$13,0,10*ROW('Hygiene Data'!H111)))</f>
        <v/>
      </c>
      <c r="ED117" s="305" t="str">
        <f ca="true">+IF(OFFSET('Hygiene Data'!$I$11,0,10*ROW('Hygiene Data'!I111))="","",OFFSET('Hygiene Data'!$I$11,0,10*ROW('Hygiene Data'!I111)))</f>
        <v/>
      </c>
      <c r="EE117" s="305" t="str">
        <f ca="true">+IF(OFFSET('Hygiene Data'!$I$12,0,10*ROW('Hygiene Data'!I111))="","",OFFSET('Hygiene Data'!$I$12,0,10*ROW('Hygiene Data'!I111)))</f>
        <v/>
      </c>
      <c r="EF117" s="305"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61" t="str">
        <f t="shared" ca="true" si="1"/>
        <v/>
      </c>
      <c r="D118" s="99"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9"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9"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9"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9"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9"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9"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9"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9"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9"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9"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9"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9"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9"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9"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9"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9"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9"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100"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100"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100"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100"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100"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100"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100"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100"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100"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100"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100"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100"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100"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100"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100"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100"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100"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100"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100"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100"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100"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100"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100"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100"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100"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100"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100"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100"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100"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100"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1"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1"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1"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1"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1"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1"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1"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1"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1"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1"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1"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1"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1"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1"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1"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1"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1"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1"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5"/>
      <c r="BS118" s="305" t="str">
        <f ca="true">+IF(OFFSET('Water Data'!$D$27,0,10*ROW('Water Data'!D112))="","",OFFSET('Water Data'!$D$27,0,10*ROW('Water Data'!D112)))</f>
        <v/>
      </c>
      <c r="BT118" s="305" t="str">
        <f ca="true">+IF(OFFSET('Water Data'!$D$28,0,10*ROW('Water Data'!D112))="","",OFFSET('Water Data'!$D$28,0,10*ROW('Water Data'!D112)))</f>
        <v/>
      </c>
      <c r="BU118" s="305" t="str">
        <f ca="true">+IF(OFFSET('Water Data'!$D$29,0,10*ROW('Water Data'!D112))="","",OFFSET('Water Data'!$D$29,0,10*ROW('Water Data'!D112)))</f>
        <v/>
      </c>
      <c r="BV118" s="305" t="str">
        <f ca="true">+IF(OFFSET('Water Data'!$E$27,0,10*ROW('Water Data'!E112))="","",OFFSET('Water Data'!$E$27,0,10*ROW('Water Data'!E112)))</f>
        <v/>
      </c>
      <c r="BW118" s="305" t="str">
        <f ca="true">+IF(OFFSET('Water Data'!$E$28,0,10*ROW('Water Data'!E112))="","",OFFSET('Water Data'!$E$28,0,10*ROW('Water Data'!E112)))</f>
        <v/>
      </c>
      <c r="BX118" s="305" t="str">
        <f ca="true">+IF(OFFSET('Water Data'!$E$29,0,10*ROW('Water Data'!E112))="","",OFFSET('Water Data'!$E$29,0,10*ROW('Water Data'!E112)))</f>
        <v/>
      </c>
      <c r="BY118" s="305" t="str">
        <f ca="true">+IF(OFFSET('Water Data'!$F$27,0,10*ROW('Water Data'!F112))="","",OFFSET('Water Data'!$F$27,0,10*ROW('Water Data'!F112)))</f>
        <v/>
      </c>
      <c r="BZ118" s="305" t="str">
        <f ca="true">+IF(OFFSET('Water Data'!$F$28,0,10*ROW('Water Data'!F112))="","",OFFSET('Water Data'!$F$28,0,10*ROW('Water Data'!F112)))</f>
        <v/>
      </c>
      <c r="CA118" s="305" t="str">
        <f ca="true">+IF(OFFSET('Water Data'!$F$29,0,10*ROW('Water Data'!F112))="","",OFFSET('Water Data'!$F$29,0,10*ROW('Water Data'!F112)))</f>
        <v/>
      </c>
      <c r="CB118" s="305" t="str">
        <f ca="true">+IF(OFFSET('Water Data'!$G$27,0,10*ROW('Water Data'!G112))="","",OFFSET('Water Data'!$G$27,0,10*ROW('Water Data'!G112)))</f>
        <v/>
      </c>
      <c r="CC118" s="305" t="str">
        <f ca="true">+IF(OFFSET('Water Data'!$G$28,0,10*ROW('Water Data'!G112))="","",OFFSET('Water Data'!$G$28,0,10*ROW('Water Data'!G112)))</f>
        <v/>
      </c>
      <c r="CD118" s="305" t="str">
        <f ca="true">+IF(OFFSET('Water Data'!$G$29,0,10*ROW('Water Data'!G112))="","",OFFSET('Water Data'!$G$29,0,10*ROW('Water Data'!G112)))</f>
        <v/>
      </c>
      <c r="CE118" s="305" t="str">
        <f ca="true">+IF(OFFSET('Water Data'!$H$27,0,10*ROW('Water Data'!H112))="","",OFFSET('Water Data'!$H$27,0,10*ROW('Water Data'!H112)))</f>
        <v/>
      </c>
      <c r="CF118" s="305" t="str">
        <f ca="true">+IF(OFFSET('Water Data'!$H$28,0,10*ROW('Water Data'!H112))="","",OFFSET('Water Data'!$H$28,0,10*ROW('Water Data'!H112)))</f>
        <v/>
      </c>
      <c r="CG118" s="305" t="str">
        <f ca="true">+IF(OFFSET('Water Data'!$H$29,0,10*ROW('Water Data'!H112))="","",OFFSET('Water Data'!$H$29,0,10*ROW('Water Data'!H112)))</f>
        <v/>
      </c>
      <c r="CH118" s="305" t="str">
        <f ca="true">+IF(OFFSET('Water Data'!$I$27,0,10*ROW('Water Data'!I112))="","",OFFSET('Water Data'!$I$27,0,10*ROW('Water Data'!I112)))</f>
        <v/>
      </c>
      <c r="CI118" s="305" t="str">
        <f ca="true">+IF(OFFSET('Water Data'!$I$28,0,10*ROW('Water Data'!I112))="","",OFFSET('Water Data'!$I$28,0,10*ROW('Water Data'!I112)))</f>
        <v/>
      </c>
      <c r="CJ118" s="305" t="str">
        <f ca="true">+IF(OFFSET('Water Data'!$I$29,0,10*ROW('Water Data'!I112))="","",OFFSET('Water Data'!$I$29,0,10*ROW('Water Data'!I112)))</f>
        <v/>
      </c>
      <c r="CK118" s="305" t="str">
        <f ca="true">+IF(OFFSET('Sanitation Data'!$D$28,0,10*ROW('Sanitation Data'!D112))="","",OFFSET('Sanitation Data'!$D$28,0,10*ROW('Sanitation Data'!D112)))</f>
        <v/>
      </c>
      <c r="CL118" s="305" t="str">
        <f ca="true">+IF(OFFSET('Sanitation Data'!$D$29,0,10*ROW('Sanitation Data'!D112))="","",OFFSET('Sanitation Data'!$D$29,0,10*ROW('Sanitation Data'!D112)))</f>
        <v/>
      </c>
      <c r="CM118" s="305" t="str">
        <f ca="true">+IF(OFFSET('Sanitation Data'!$D$30,0,10*ROW('Sanitation Data'!D112))="","",OFFSET('Sanitation Data'!$D$30,0,10*ROW('Sanitation Data'!D112)))</f>
        <v/>
      </c>
      <c r="CN118" s="305" t="str">
        <f ca="true">+IF(OFFSET('Sanitation Data'!$D$31,0,10*ROW('Sanitation Data'!D112))="","",OFFSET('Sanitation Data'!$D$31,0,10*ROW('Sanitation Data'!D112)))</f>
        <v/>
      </c>
      <c r="CO118" s="305" t="str">
        <f ca="true">+IF(OFFSET('Sanitation Data'!$D$32,0,10*ROW('Sanitation Data'!D112))="","",OFFSET('Sanitation Data'!$D$32,0,10*ROW('Sanitation Data'!D112)))</f>
        <v/>
      </c>
      <c r="CP118" s="305" t="str">
        <f ca="true">+IF(OFFSET('Sanitation Data'!$E$28,0,10*ROW('Sanitation Data'!E112))="","",OFFSET('Sanitation Data'!$E$28,0,10*ROW('Sanitation Data'!E112)))</f>
        <v/>
      </c>
      <c r="CQ118" s="305" t="str">
        <f ca="true">+IF(OFFSET('Sanitation Data'!$E$29,0,10*ROW('Sanitation Data'!E112))="","",OFFSET('Sanitation Data'!$E$29,0,10*ROW('Sanitation Data'!E112)))</f>
        <v/>
      </c>
      <c r="CR118" s="305" t="str">
        <f ca="true">+IF(OFFSET('Sanitation Data'!$E$30,0,10*ROW('Sanitation Data'!E112))="","",OFFSET('Sanitation Data'!$E$30,0,10*ROW('Sanitation Data'!E112)))</f>
        <v/>
      </c>
      <c r="CS118" s="305" t="str">
        <f ca="true">+IF(OFFSET('Sanitation Data'!$E$31,0,10*ROW('Sanitation Data'!E112))="","",OFFSET('Sanitation Data'!$E$31,0,10*ROW('Sanitation Data'!E112)))</f>
        <v/>
      </c>
      <c r="CT118" s="305" t="str">
        <f ca="true">+IF(OFFSET('Sanitation Data'!$E$32,0,10*ROW('Sanitation Data'!E112))="","",OFFSET('Sanitation Data'!$E$32,0,10*ROW('Sanitation Data'!E112)))</f>
        <v/>
      </c>
      <c r="CU118" s="305" t="str">
        <f ca="true">+IF(OFFSET('Sanitation Data'!$F$28,0,10*ROW('Sanitation Data'!F112))="","",OFFSET('Sanitation Data'!$F$28,0,10*ROW('Sanitation Data'!F112)))</f>
        <v/>
      </c>
      <c r="CV118" s="305" t="str">
        <f ca="true">+IF(OFFSET('Sanitation Data'!$F$29,0,10*ROW('Sanitation Data'!F112))="","",OFFSET('Sanitation Data'!$F$29,0,10*ROW('Sanitation Data'!F112)))</f>
        <v/>
      </c>
      <c r="CW118" s="305" t="str">
        <f ca="true">+IF(OFFSET('Sanitation Data'!$F$30,0,10*ROW('Sanitation Data'!F112))="","",OFFSET('Sanitation Data'!$F$30,0,10*ROW('Sanitation Data'!F112)))</f>
        <v/>
      </c>
      <c r="CX118" s="305" t="str">
        <f ca="true">+IF(OFFSET('Sanitation Data'!$F$31,0,10*ROW('Sanitation Data'!F112))="","",OFFSET('Sanitation Data'!$F$31,0,10*ROW('Sanitation Data'!F112)))</f>
        <v/>
      </c>
      <c r="CY118" s="305" t="str">
        <f ca="true">+IF(OFFSET('Sanitation Data'!$F$32,0,10*ROW('Sanitation Data'!F112))="","",OFFSET('Sanitation Data'!$F$32,0,10*ROW('Sanitation Data'!F112)))</f>
        <v/>
      </c>
      <c r="CZ118" s="305" t="str">
        <f ca="true">+IF(OFFSET('Sanitation Data'!$G$28,0,10*ROW('Sanitation Data'!G112))="","",OFFSET('Sanitation Data'!$G$28,0,10*ROW('Sanitation Data'!G112)))</f>
        <v/>
      </c>
      <c r="DA118" s="305" t="str">
        <f ca="true">+IF(OFFSET('Sanitation Data'!$G$29,0,10*ROW('Sanitation Data'!G112))="","",OFFSET('Sanitation Data'!$G$29,0,10*ROW('Sanitation Data'!G112)))</f>
        <v/>
      </c>
      <c r="DB118" s="305" t="str">
        <f ca="true">+IF(OFFSET('Sanitation Data'!$G$30,0,10*ROW('Sanitation Data'!G112))="","",OFFSET('Sanitation Data'!$G$30,0,10*ROW('Sanitation Data'!G112)))</f>
        <v/>
      </c>
      <c r="DC118" s="305" t="str">
        <f ca="true">+IF(OFFSET('Sanitation Data'!$G$31,0,10*ROW('Sanitation Data'!G112))="","",OFFSET('Sanitation Data'!$G$31,0,10*ROW('Sanitation Data'!G112)))</f>
        <v/>
      </c>
      <c r="DD118" s="305" t="str">
        <f ca="true">+IF(OFFSET('Sanitation Data'!$G$32,0,10*ROW('Sanitation Data'!G112))="","",OFFSET('Sanitation Data'!$G$32,0,10*ROW('Sanitation Data'!G112)))</f>
        <v/>
      </c>
      <c r="DE118" s="305" t="str">
        <f ca="true">+IF(OFFSET('Sanitation Data'!$H$28,0,10*ROW('Sanitation Data'!H112))="","",OFFSET('Sanitation Data'!$H$28,0,10*ROW('Sanitation Data'!H112)))</f>
        <v/>
      </c>
      <c r="DF118" s="305" t="str">
        <f ca="true">+IF(OFFSET('Sanitation Data'!$H$29,0,10*ROW('Sanitation Data'!H112))="","",OFFSET('Sanitation Data'!$H$29,0,10*ROW('Sanitation Data'!H112)))</f>
        <v/>
      </c>
      <c r="DG118" s="305" t="str">
        <f ca="true">+IF(OFFSET('Sanitation Data'!$H$30,0,10*ROW('Sanitation Data'!H112))="","",OFFSET('Sanitation Data'!$H$30,0,10*ROW('Sanitation Data'!H112)))</f>
        <v/>
      </c>
      <c r="DH118" s="305" t="str">
        <f ca="true">+IF(OFFSET('Sanitation Data'!$H$31,0,10*ROW('Sanitation Data'!H112))="","",OFFSET('Sanitation Data'!$H$31,0,10*ROW('Sanitation Data'!H112)))</f>
        <v/>
      </c>
      <c r="DI118" s="305" t="str">
        <f ca="true">+IF(OFFSET('Sanitation Data'!$H$32,0,10*ROW('Sanitation Data'!H112))="","",OFFSET('Sanitation Data'!$H$32,0,10*ROW('Sanitation Data'!H112)))</f>
        <v/>
      </c>
      <c r="DJ118" s="305" t="str">
        <f ca="true">+IF(OFFSET('Sanitation Data'!$I$28,0,10*ROW('Sanitation Data'!I112))="","",OFFSET('Sanitation Data'!$I$28,0,10*ROW('Sanitation Data'!I112)))</f>
        <v/>
      </c>
      <c r="DK118" s="305" t="str">
        <f ca="true">+IF(OFFSET('Sanitation Data'!$I$29,0,10*ROW('Sanitation Data'!I112))="","",OFFSET('Sanitation Data'!$I$29,0,10*ROW('Sanitation Data'!I112)))</f>
        <v/>
      </c>
      <c r="DL118" s="305" t="str">
        <f ca="true">+IF(OFFSET('Sanitation Data'!$I$30,0,10*ROW('Sanitation Data'!I112))="","",OFFSET('Sanitation Data'!$I$30,0,10*ROW('Sanitation Data'!I112)))</f>
        <v/>
      </c>
      <c r="DM118" s="305" t="str">
        <f ca="true">+IF(OFFSET('Sanitation Data'!$I$31,0,10*ROW('Sanitation Data'!I112))="","",OFFSET('Sanitation Data'!$I$31,0,10*ROW('Sanitation Data'!I112)))</f>
        <v/>
      </c>
      <c r="DN118" s="305" t="str">
        <f ca="true">+IF(OFFSET('Sanitation Data'!$I$32,0,10*ROW('Sanitation Data'!I112))="","",OFFSET('Sanitation Data'!$I$32,0,10*ROW('Sanitation Data'!I112)))</f>
        <v/>
      </c>
      <c r="DO118" s="305" t="str">
        <f ca="true">+IF(OFFSET('Hygiene Data'!$D$11,0,10*ROW('Hygiene Data'!D112))="","",OFFSET('Hygiene Data'!$D$11,0,10*ROW('Hygiene Data'!D112)))</f>
        <v/>
      </c>
      <c r="DP118" s="305" t="str">
        <f ca="true">+IF(OFFSET('Hygiene Data'!$D$12,0,10*ROW('Hygiene Data'!D112))="","",OFFSET('Hygiene Data'!$D$12,0,10*ROW('Hygiene Data'!D112)))</f>
        <v/>
      </c>
      <c r="DQ118" s="305" t="str">
        <f ca="true">+IF(OFFSET('Hygiene Data'!$D$13,0,10*ROW('Hygiene Data'!D112))="","",OFFSET('Hygiene Data'!$D$13,0,10*ROW('Hygiene Data'!D112)))</f>
        <v/>
      </c>
      <c r="DR118" s="305" t="str">
        <f ca="true">+IF(OFFSET('Hygiene Data'!$E$11,0,10*ROW('Hygiene Data'!E112))="","",OFFSET('Hygiene Data'!$E$11,0,10*ROW('Hygiene Data'!E112)))</f>
        <v/>
      </c>
      <c r="DS118" s="305" t="str">
        <f ca="true">+IF(OFFSET('Hygiene Data'!$E$12,0,10*ROW('Hygiene Data'!E112))="","",OFFSET('Hygiene Data'!$E$12,0,10*ROW('Hygiene Data'!E112)))</f>
        <v/>
      </c>
      <c r="DT118" s="305" t="str">
        <f ca="true">+IF(OFFSET('Hygiene Data'!$E$13,0,10*ROW('Hygiene Data'!E112))="","",OFFSET('Hygiene Data'!$E$13,0,10*ROW('Hygiene Data'!E112)))</f>
        <v/>
      </c>
      <c r="DU118" s="305" t="str">
        <f ca="true">+IF(OFFSET('Hygiene Data'!$F$11,0,10*ROW('Hygiene Data'!F112))="","",OFFSET('Hygiene Data'!$F$11,0,10*ROW('Hygiene Data'!F112)))</f>
        <v/>
      </c>
      <c r="DV118" s="305" t="str">
        <f ca="true">+IF(OFFSET('Hygiene Data'!$F$12,0,10*ROW('Hygiene Data'!F112))="","",OFFSET('Hygiene Data'!$F$12,0,10*ROW('Hygiene Data'!F112)))</f>
        <v/>
      </c>
      <c r="DW118" s="305" t="str">
        <f ca="true">+IF(OFFSET('Hygiene Data'!$F$13,0,10*ROW('Hygiene Data'!F112))="","",OFFSET('Hygiene Data'!$F$13,0,10*ROW('Hygiene Data'!F112)))</f>
        <v/>
      </c>
      <c r="DX118" s="305" t="str">
        <f ca="true">+IF(OFFSET('Hygiene Data'!$G$11,0,10*ROW('Hygiene Data'!G112))="","",OFFSET('Hygiene Data'!$G$11,0,10*ROW('Hygiene Data'!G112)))</f>
        <v/>
      </c>
      <c r="DY118" s="305" t="str">
        <f ca="true">+IF(OFFSET('Hygiene Data'!$G$12,0,10*ROW('Hygiene Data'!G112))="","",OFFSET('Hygiene Data'!$G$12,0,10*ROW('Hygiene Data'!G112)))</f>
        <v/>
      </c>
      <c r="DZ118" s="305" t="str">
        <f ca="true">+IF(OFFSET('Hygiene Data'!$G$13,0,10*ROW('Hygiene Data'!G112))="","",OFFSET('Hygiene Data'!$G$13,0,10*ROW('Hygiene Data'!G112)))</f>
        <v/>
      </c>
      <c r="EA118" s="305" t="str">
        <f ca="true">+IF(OFFSET('Hygiene Data'!$H$11,0,10*ROW('Hygiene Data'!H112))="","",OFFSET('Hygiene Data'!$H$11,0,10*ROW('Hygiene Data'!H112)))</f>
        <v/>
      </c>
      <c r="EB118" s="305" t="str">
        <f ca="true">+IF(OFFSET('Hygiene Data'!$H$12,0,10*ROW('Hygiene Data'!H112))="","",OFFSET('Hygiene Data'!$H$12,0,10*ROW('Hygiene Data'!H112)))</f>
        <v/>
      </c>
      <c r="EC118" s="305" t="str">
        <f ca="true">+IF(OFFSET('Hygiene Data'!$H$13,0,10*ROW('Hygiene Data'!H112))="","",OFFSET('Hygiene Data'!$H$13,0,10*ROW('Hygiene Data'!H112)))</f>
        <v/>
      </c>
      <c r="ED118" s="305" t="str">
        <f ca="true">+IF(OFFSET('Hygiene Data'!$I$11,0,10*ROW('Hygiene Data'!I112))="","",OFFSET('Hygiene Data'!$I$11,0,10*ROW('Hygiene Data'!I112)))</f>
        <v/>
      </c>
      <c r="EE118" s="305" t="str">
        <f ca="true">+IF(OFFSET('Hygiene Data'!$I$12,0,10*ROW('Hygiene Data'!I112))="","",OFFSET('Hygiene Data'!$I$12,0,10*ROW('Hygiene Data'!I112)))</f>
        <v/>
      </c>
      <c r="EF118" s="305"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61" t="str">
        <f t="shared" ca="true" si="1"/>
        <v/>
      </c>
      <c r="D119" s="99"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9"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9"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9"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9"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9"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9"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9"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9"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9"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9"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9"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9"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9"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9"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9"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9"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9"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100"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100"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100"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100"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100"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100"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100"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100"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100"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100"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100"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100"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100"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100"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100"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100"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100"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100"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100"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100"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100"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100"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100"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100"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100"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100"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100"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100"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100"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100"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1"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1"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1"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1"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1"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1"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1"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1"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1"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1"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1"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1"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1"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1"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1"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1"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1"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1"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5"/>
      <c r="BS119" s="305" t="str">
        <f ca="true">+IF(OFFSET('Water Data'!$D$27,0,10*ROW('Water Data'!D113))="","",OFFSET('Water Data'!$D$27,0,10*ROW('Water Data'!D113)))</f>
        <v/>
      </c>
      <c r="BT119" s="305" t="str">
        <f ca="true">+IF(OFFSET('Water Data'!$D$28,0,10*ROW('Water Data'!D113))="","",OFFSET('Water Data'!$D$28,0,10*ROW('Water Data'!D113)))</f>
        <v/>
      </c>
      <c r="BU119" s="305" t="str">
        <f ca="true">+IF(OFFSET('Water Data'!$D$29,0,10*ROW('Water Data'!D113))="","",OFFSET('Water Data'!$D$29,0,10*ROW('Water Data'!D113)))</f>
        <v/>
      </c>
      <c r="BV119" s="305" t="str">
        <f ca="true">+IF(OFFSET('Water Data'!$E$27,0,10*ROW('Water Data'!E113))="","",OFFSET('Water Data'!$E$27,0,10*ROW('Water Data'!E113)))</f>
        <v/>
      </c>
      <c r="BW119" s="305" t="str">
        <f ca="true">+IF(OFFSET('Water Data'!$E$28,0,10*ROW('Water Data'!E113))="","",OFFSET('Water Data'!$E$28,0,10*ROW('Water Data'!E113)))</f>
        <v/>
      </c>
      <c r="BX119" s="305" t="str">
        <f ca="true">+IF(OFFSET('Water Data'!$E$29,0,10*ROW('Water Data'!E113))="","",OFFSET('Water Data'!$E$29,0,10*ROW('Water Data'!E113)))</f>
        <v/>
      </c>
      <c r="BY119" s="305" t="str">
        <f ca="true">+IF(OFFSET('Water Data'!$F$27,0,10*ROW('Water Data'!F113))="","",OFFSET('Water Data'!$F$27,0,10*ROW('Water Data'!F113)))</f>
        <v/>
      </c>
      <c r="BZ119" s="305" t="str">
        <f ca="true">+IF(OFFSET('Water Data'!$F$28,0,10*ROW('Water Data'!F113))="","",OFFSET('Water Data'!$F$28,0,10*ROW('Water Data'!F113)))</f>
        <v/>
      </c>
      <c r="CA119" s="305" t="str">
        <f ca="true">+IF(OFFSET('Water Data'!$F$29,0,10*ROW('Water Data'!F113))="","",OFFSET('Water Data'!$F$29,0,10*ROW('Water Data'!F113)))</f>
        <v/>
      </c>
      <c r="CB119" s="305" t="str">
        <f ca="true">+IF(OFFSET('Water Data'!$G$27,0,10*ROW('Water Data'!G113))="","",OFFSET('Water Data'!$G$27,0,10*ROW('Water Data'!G113)))</f>
        <v/>
      </c>
      <c r="CC119" s="305" t="str">
        <f ca="true">+IF(OFFSET('Water Data'!$G$28,0,10*ROW('Water Data'!G113))="","",OFFSET('Water Data'!$G$28,0,10*ROW('Water Data'!G113)))</f>
        <v/>
      </c>
      <c r="CD119" s="305" t="str">
        <f ca="true">+IF(OFFSET('Water Data'!$G$29,0,10*ROW('Water Data'!G113))="","",OFFSET('Water Data'!$G$29,0,10*ROW('Water Data'!G113)))</f>
        <v/>
      </c>
      <c r="CE119" s="305" t="str">
        <f ca="true">+IF(OFFSET('Water Data'!$H$27,0,10*ROW('Water Data'!H113))="","",OFFSET('Water Data'!$H$27,0,10*ROW('Water Data'!H113)))</f>
        <v/>
      </c>
      <c r="CF119" s="305" t="str">
        <f ca="true">+IF(OFFSET('Water Data'!$H$28,0,10*ROW('Water Data'!H113))="","",OFFSET('Water Data'!$H$28,0,10*ROW('Water Data'!H113)))</f>
        <v/>
      </c>
      <c r="CG119" s="305" t="str">
        <f ca="true">+IF(OFFSET('Water Data'!$H$29,0,10*ROW('Water Data'!H113))="","",OFFSET('Water Data'!$H$29,0,10*ROW('Water Data'!H113)))</f>
        <v/>
      </c>
      <c r="CH119" s="305" t="str">
        <f ca="true">+IF(OFFSET('Water Data'!$I$27,0,10*ROW('Water Data'!I113))="","",OFFSET('Water Data'!$I$27,0,10*ROW('Water Data'!I113)))</f>
        <v/>
      </c>
      <c r="CI119" s="305" t="str">
        <f ca="true">+IF(OFFSET('Water Data'!$I$28,0,10*ROW('Water Data'!I113))="","",OFFSET('Water Data'!$I$28,0,10*ROW('Water Data'!I113)))</f>
        <v/>
      </c>
      <c r="CJ119" s="305" t="str">
        <f ca="true">+IF(OFFSET('Water Data'!$I$29,0,10*ROW('Water Data'!I113))="","",OFFSET('Water Data'!$I$29,0,10*ROW('Water Data'!I113)))</f>
        <v/>
      </c>
      <c r="CK119" s="305" t="str">
        <f ca="true">+IF(OFFSET('Sanitation Data'!$D$28,0,10*ROW('Sanitation Data'!D113))="","",OFFSET('Sanitation Data'!$D$28,0,10*ROW('Sanitation Data'!D113)))</f>
        <v/>
      </c>
      <c r="CL119" s="305" t="str">
        <f ca="true">+IF(OFFSET('Sanitation Data'!$D$29,0,10*ROW('Sanitation Data'!D113))="","",OFFSET('Sanitation Data'!$D$29,0,10*ROW('Sanitation Data'!D113)))</f>
        <v/>
      </c>
      <c r="CM119" s="305" t="str">
        <f ca="true">+IF(OFFSET('Sanitation Data'!$D$30,0,10*ROW('Sanitation Data'!D113))="","",OFFSET('Sanitation Data'!$D$30,0,10*ROW('Sanitation Data'!D113)))</f>
        <v/>
      </c>
      <c r="CN119" s="305" t="str">
        <f ca="true">+IF(OFFSET('Sanitation Data'!$D$31,0,10*ROW('Sanitation Data'!D113))="","",OFFSET('Sanitation Data'!$D$31,0,10*ROW('Sanitation Data'!D113)))</f>
        <v/>
      </c>
      <c r="CO119" s="305" t="str">
        <f ca="true">+IF(OFFSET('Sanitation Data'!$D$32,0,10*ROW('Sanitation Data'!D113))="","",OFFSET('Sanitation Data'!$D$32,0,10*ROW('Sanitation Data'!D113)))</f>
        <v/>
      </c>
      <c r="CP119" s="305" t="str">
        <f ca="true">+IF(OFFSET('Sanitation Data'!$E$28,0,10*ROW('Sanitation Data'!E113))="","",OFFSET('Sanitation Data'!$E$28,0,10*ROW('Sanitation Data'!E113)))</f>
        <v/>
      </c>
      <c r="CQ119" s="305" t="str">
        <f ca="true">+IF(OFFSET('Sanitation Data'!$E$29,0,10*ROW('Sanitation Data'!E113))="","",OFFSET('Sanitation Data'!$E$29,0,10*ROW('Sanitation Data'!E113)))</f>
        <v/>
      </c>
      <c r="CR119" s="305" t="str">
        <f ca="true">+IF(OFFSET('Sanitation Data'!$E$30,0,10*ROW('Sanitation Data'!E113))="","",OFFSET('Sanitation Data'!$E$30,0,10*ROW('Sanitation Data'!E113)))</f>
        <v/>
      </c>
      <c r="CS119" s="305" t="str">
        <f ca="true">+IF(OFFSET('Sanitation Data'!$E$31,0,10*ROW('Sanitation Data'!E113))="","",OFFSET('Sanitation Data'!$E$31,0,10*ROW('Sanitation Data'!E113)))</f>
        <v/>
      </c>
      <c r="CT119" s="305" t="str">
        <f ca="true">+IF(OFFSET('Sanitation Data'!$E$32,0,10*ROW('Sanitation Data'!E113))="","",OFFSET('Sanitation Data'!$E$32,0,10*ROW('Sanitation Data'!E113)))</f>
        <v/>
      </c>
      <c r="CU119" s="305" t="str">
        <f ca="true">+IF(OFFSET('Sanitation Data'!$F$28,0,10*ROW('Sanitation Data'!F113))="","",OFFSET('Sanitation Data'!$F$28,0,10*ROW('Sanitation Data'!F113)))</f>
        <v/>
      </c>
      <c r="CV119" s="305" t="str">
        <f ca="true">+IF(OFFSET('Sanitation Data'!$F$29,0,10*ROW('Sanitation Data'!F113))="","",OFFSET('Sanitation Data'!$F$29,0,10*ROW('Sanitation Data'!F113)))</f>
        <v/>
      </c>
      <c r="CW119" s="305" t="str">
        <f ca="true">+IF(OFFSET('Sanitation Data'!$F$30,0,10*ROW('Sanitation Data'!F113))="","",OFFSET('Sanitation Data'!$F$30,0,10*ROW('Sanitation Data'!F113)))</f>
        <v/>
      </c>
      <c r="CX119" s="305" t="str">
        <f ca="true">+IF(OFFSET('Sanitation Data'!$F$31,0,10*ROW('Sanitation Data'!F113))="","",OFFSET('Sanitation Data'!$F$31,0,10*ROW('Sanitation Data'!F113)))</f>
        <v/>
      </c>
      <c r="CY119" s="305" t="str">
        <f ca="true">+IF(OFFSET('Sanitation Data'!$F$32,0,10*ROW('Sanitation Data'!F113))="","",OFFSET('Sanitation Data'!$F$32,0,10*ROW('Sanitation Data'!F113)))</f>
        <v/>
      </c>
      <c r="CZ119" s="305" t="str">
        <f ca="true">+IF(OFFSET('Sanitation Data'!$G$28,0,10*ROW('Sanitation Data'!G113))="","",OFFSET('Sanitation Data'!$G$28,0,10*ROW('Sanitation Data'!G113)))</f>
        <v/>
      </c>
      <c r="DA119" s="305" t="str">
        <f ca="true">+IF(OFFSET('Sanitation Data'!$G$29,0,10*ROW('Sanitation Data'!G113))="","",OFFSET('Sanitation Data'!$G$29,0,10*ROW('Sanitation Data'!G113)))</f>
        <v/>
      </c>
      <c r="DB119" s="305" t="str">
        <f ca="true">+IF(OFFSET('Sanitation Data'!$G$30,0,10*ROW('Sanitation Data'!G113))="","",OFFSET('Sanitation Data'!$G$30,0,10*ROW('Sanitation Data'!G113)))</f>
        <v/>
      </c>
      <c r="DC119" s="305" t="str">
        <f ca="true">+IF(OFFSET('Sanitation Data'!$G$31,0,10*ROW('Sanitation Data'!G113))="","",OFFSET('Sanitation Data'!$G$31,0,10*ROW('Sanitation Data'!G113)))</f>
        <v/>
      </c>
      <c r="DD119" s="305" t="str">
        <f ca="true">+IF(OFFSET('Sanitation Data'!$G$32,0,10*ROW('Sanitation Data'!G113))="","",OFFSET('Sanitation Data'!$G$32,0,10*ROW('Sanitation Data'!G113)))</f>
        <v/>
      </c>
      <c r="DE119" s="305" t="str">
        <f ca="true">+IF(OFFSET('Sanitation Data'!$H$28,0,10*ROW('Sanitation Data'!H113))="","",OFFSET('Sanitation Data'!$H$28,0,10*ROW('Sanitation Data'!H113)))</f>
        <v/>
      </c>
      <c r="DF119" s="305" t="str">
        <f ca="true">+IF(OFFSET('Sanitation Data'!$H$29,0,10*ROW('Sanitation Data'!H113))="","",OFFSET('Sanitation Data'!$H$29,0,10*ROW('Sanitation Data'!H113)))</f>
        <v/>
      </c>
      <c r="DG119" s="305" t="str">
        <f ca="true">+IF(OFFSET('Sanitation Data'!$H$30,0,10*ROW('Sanitation Data'!H113))="","",OFFSET('Sanitation Data'!$H$30,0,10*ROW('Sanitation Data'!H113)))</f>
        <v/>
      </c>
      <c r="DH119" s="305" t="str">
        <f ca="true">+IF(OFFSET('Sanitation Data'!$H$31,0,10*ROW('Sanitation Data'!H113))="","",OFFSET('Sanitation Data'!$H$31,0,10*ROW('Sanitation Data'!H113)))</f>
        <v/>
      </c>
      <c r="DI119" s="305" t="str">
        <f ca="true">+IF(OFFSET('Sanitation Data'!$H$32,0,10*ROW('Sanitation Data'!H113))="","",OFFSET('Sanitation Data'!$H$32,0,10*ROW('Sanitation Data'!H113)))</f>
        <v/>
      </c>
      <c r="DJ119" s="305" t="str">
        <f ca="true">+IF(OFFSET('Sanitation Data'!$I$28,0,10*ROW('Sanitation Data'!I113))="","",OFFSET('Sanitation Data'!$I$28,0,10*ROW('Sanitation Data'!I113)))</f>
        <v/>
      </c>
      <c r="DK119" s="305" t="str">
        <f ca="true">+IF(OFFSET('Sanitation Data'!$I$29,0,10*ROW('Sanitation Data'!I113))="","",OFFSET('Sanitation Data'!$I$29,0,10*ROW('Sanitation Data'!I113)))</f>
        <v/>
      </c>
      <c r="DL119" s="305" t="str">
        <f ca="true">+IF(OFFSET('Sanitation Data'!$I$30,0,10*ROW('Sanitation Data'!I113))="","",OFFSET('Sanitation Data'!$I$30,0,10*ROW('Sanitation Data'!I113)))</f>
        <v/>
      </c>
      <c r="DM119" s="305" t="str">
        <f ca="true">+IF(OFFSET('Sanitation Data'!$I$31,0,10*ROW('Sanitation Data'!I113))="","",OFFSET('Sanitation Data'!$I$31,0,10*ROW('Sanitation Data'!I113)))</f>
        <v/>
      </c>
      <c r="DN119" s="305" t="str">
        <f ca="true">+IF(OFFSET('Sanitation Data'!$I$32,0,10*ROW('Sanitation Data'!I113))="","",OFFSET('Sanitation Data'!$I$32,0,10*ROW('Sanitation Data'!I113)))</f>
        <v/>
      </c>
      <c r="DO119" s="305" t="str">
        <f ca="true">+IF(OFFSET('Hygiene Data'!$D$11,0,10*ROW('Hygiene Data'!D113))="","",OFFSET('Hygiene Data'!$D$11,0,10*ROW('Hygiene Data'!D113)))</f>
        <v/>
      </c>
      <c r="DP119" s="305" t="str">
        <f ca="true">+IF(OFFSET('Hygiene Data'!$D$12,0,10*ROW('Hygiene Data'!D113))="","",OFFSET('Hygiene Data'!$D$12,0,10*ROW('Hygiene Data'!D113)))</f>
        <v/>
      </c>
      <c r="DQ119" s="305" t="str">
        <f ca="true">+IF(OFFSET('Hygiene Data'!$D$13,0,10*ROW('Hygiene Data'!D113))="","",OFFSET('Hygiene Data'!$D$13,0,10*ROW('Hygiene Data'!D113)))</f>
        <v/>
      </c>
      <c r="DR119" s="305" t="str">
        <f ca="true">+IF(OFFSET('Hygiene Data'!$E$11,0,10*ROW('Hygiene Data'!E113))="","",OFFSET('Hygiene Data'!$E$11,0,10*ROW('Hygiene Data'!E113)))</f>
        <v/>
      </c>
      <c r="DS119" s="305" t="str">
        <f ca="true">+IF(OFFSET('Hygiene Data'!$E$12,0,10*ROW('Hygiene Data'!E113))="","",OFFSET('Hygiene Data'!$E$12,0,10*ROW('Hygiene Data'!E113)))</f>
        <v/>
      </c>
      <c r="DT119" s="305" t="str">
        <f ca="true">+IF(OFFSET('Hygiene Data'!$E$13,0,10*ROW('Hygiene Data'!E113))="","",OFFSET('Hygiene Data'!$E$13,0,10*ROW('Hygiene Data'!E113)))</f>
        <v/>
      </c>
      <c r="DU119" s="305" t="str">
        <f ca="true">+IF(OFFSET('Hygiene Data'!$F$11,0,10*ROW('Hygiene Data'!F113))="","",OFFSET('Hygiene Data'!$F$11,0,10*ROW('Hygiene Data'!F113)))</f>
        <v/>
      </c>
      <c r="DV119" s="305" t="str">
        <f ca="true">+IF(OFFSET('Hygiene Data'!$F$12,0,10*ROW('Hygiene Data'!F113))="","",OFFSET('Hygiene Data'!$F$12,0,10*ROW('Hygiene Data'!F113)))</f>
        <v/>
      </c>
      <c r="DW119" s="305" t="str">
        <f ca="true">+IF(OFFSET('Hygiene Data'!$F$13,0,10*ROW('Hygiene Data'!F113))="","",OFFSET('Hygiene Data'!$F$13,0,10*ROW('Hygiene Data'!F113)))</f>
        <v/>
      </c>
      <c r="DX119" s="305" t="str">
        <f ca="true">+IF(OFFSET('Hygiene Data'!$G$11,0,10*ROW('Hygiene Data'!G113))="","",OFFSET('Hygiene Data'!$G$11,0,10*ROW('Hygiene Data'!G113)))</f>
        <v/>
      </c>
      <c r="DY119" s="305" t="str">
        <f ca="true">+IF(OFFSET('Hygiene Data'!$G$12,0,10*ROW('Hygiene Data'!G113))="","",OFFSET('Hygiene Data'!$G$12,0,10*ROW('Hygiene Data'!G113)))</f>
        <v/>
      </c>
      <c r="DZ119" s="305" t="str">
        <f ca="true">+IF(OFFSET('Hygiene Data'!$G$13,0,10*ROW('Hygiene Data'!G113))="","",OFFSET('Hygiene Data'!$G$13,0,10*ROW('Hygiene Data'!G113)))</f>
        <v/>
      </c>
      <c r="EA119" s="305" t="str">
        <f ca="true">+IF(OFFSET('Hygiene Data'!$H$11,0,10*ROW('Hygiene Data'!H113))="","",OFFSET('Hygiene Data'!$H$11,0,10*ROW('Hygiene Data'!H113)))</f>
        <v/>
      </c>
      <c r="EB119" s="305" t="str">
        <f ca="true">+IF(OFFSET('Hygiene Data'!$H$12,0,10*ROW('Hygiene Data'!H113))="","",OFFSET('Hygiene Data'!$H$12,0,10*ROW('Hygiene Data'!H113)))</f>
        <v/>
      </c>
      <c r="EC119" s="305" t="str">
        <f ca="true">+IF(OFFSET('Hygiene Data'!$H$13,0,10*ROW('Hygiene Data'!H113))="","",OFFSET('Hygiene Data'!$H$13,0,10*ROW('Hygiene Data'!H113)))</f>
        <v/>
      </c>
      <c r="ED119" s="305" t="str">
        <f ca="true">+IF(OFFSET('Hygiene Data'!$I$11,0,10*ROW('Hygiene Data'!I113))="","",OFFSET('Hygiene Data'!$I$11,0,10*ROW('Hygiene Data'!I113)))</f>
        <v/>
      </c>
      <c r="EE119" s="305" t="str">
        <f ca="true">+IF(OFFSET('Hygiene Data'!$I$12,0,10*ROW('Hygiene Data'!I113))="","",OFFSET('Hygiene Data'!$I$12,0,10*ROW('Hygiene Data'!I113)))</f>
        <v/>
      </c>
      <c r="EF119" s="305"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61" t="str">
        <f t="shared" ca="true" si="1"/>
        <v/>
      </c>
      <c r="D120" s="99"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9"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9"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9"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9"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9"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9"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9"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9"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9"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9"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9"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9"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9"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9"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9"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9"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9"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100"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100"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100"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100"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100"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100"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100"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100"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100"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100"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100"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100"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100"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100"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100"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100"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100"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100"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100"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100"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100"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100"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100"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100"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100"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100"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100"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100"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100"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100"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1"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1"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1"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1"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1"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1"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1"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1"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1"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1"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1"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1"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1"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1"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1"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1"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1"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1"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5"/>
      <c r="BS120" s="305" t="str">
        <f ca="true">+IF(OFFSET('Water Data'!$D$27,0,10*ROW('Water Data'!D114))="","",OFFSET('Water Data'!$D$27,0,10*ROW('Water Data'!D114)))</f>
        <v/>
      </c>
      <c r="BT120" s="305" t="str">
        <f ca="true">+IF(OFFSET('Water Data'!$D$28,0,10*ROW('Water Data'!D114))="","",OFFSET('Water Data'!$D$28,0,10*ROW('Water Data'!D114)))</f>
        <v/>
      </c>
      <c r="BU120" s="305" t="str">
        <f ca="true">+IF(OFFSET('Water Data'!$D$29,0,10*ROW('Water Data'!D114))="","",OFFSET('Water Data'!$D$29,0,10*ROW('Water Data'!D114)))</f>
        <v/>
      </c>
      <c r="BV120" s="305" t="str">
        <f ca="true">+IF(OFFSET('Water Data'!$E$27,0,10*ROW('Water Data'!E114))="","",OFFSET('Water Data'!$E$27,0,10*ROW('Water Data'!E114)))</f>
        <v/>
      </c>
      <c r="BW120" s="305" t="str">
        <f ca="true">+IF(OFFSET('Water Data'!$E$28,0,10*ROW('Water Data'!E114))="","",OFFSET('Water Data'!$E$28,0,10*ROW('Water Data'!E114)))</f>
        <v/>
      </c>
      <c r="BX120" s="305" t="str">
        <f ca="true">+IF(OFFSET('Water Data'!$E$29,0,10*ROW('Water Data'!E114))="","",OFFSET('Water Data'!$E$29,0,10*ROW('Water Data'!E114)))</f>
        <v/>
      </c>
      <c r="BY120" s="305" t="str">
        <f ca="true">+IF(OFFSET('Water Data'!$F$27,0,10*ROW('Water Data'!F114))="","",OFFSET('Water Data'!$F$27,0,10*ROW('Water Data'!F114)))</f>
        <v/>
      </c>
      <c r="BZ120" s="305" t="str">
        <f ca="true">+IF(OFFSET('Water Data'!$F$28,0,10*ROW('Water Data'!F114))="","",OFFSET('Water Data'!$F$28,0,10*ROW('Water Data'!F114)))</f>
        <v/>
      </c>
      <c r="CA120" s="305" t="str">
        <f ca="true">+IF(OFFSET('Water Data'!$F$29,0,10*ROW('Water Data'!F114))="","",OFFSET('Water Data'!$F$29,0,10*ROW('Water Data'!F114)))</f>
        <v/>
      </c>
      <c r="CB120" s="305" t="str">
        <f ca="true">+IF(OFFSET('Water Data'!$G$27,0,10*ROW('Water Data'!G114))="","",OFFSET('Water Data'!$G$27,0,10*ROW('Water Data'!G114)))</f>
        <v/>
      </c>
      <c r="CC120" s="305" t="str">
        <f ca="true">+IF(OFFSET('Water Data'!$G$28,0,10*ROW('Water Data'!G114))="","",OFFSET('Water Data'!$G$28,0,10*ROW('Water Data'!G114)))</f>
        <v/>
      </c>
      <c r="CD120" s="305" t="str">
        <f ca="true">+IF(OFFSET('Water Data'!$G$29,0,10*ROW('Water Data'!G114))="","",OFFSET('Water Data'!$G$29,0,10*ROW('Water Data'!G114)))</f>
        <v/>
      </c>
      <c r="CE120" s="305" t="str">
        <f ca="true">+IF(OFFSET('Water Data'!$H$27,0,10*ROW('Water Data'!H114))="","",OFFSET('Water Data'!$H$27,0,10*ROW('Water Data'!H114)))</f>
        <v/>
      </c>
      <c r="CF120" s="305" t="str">
        <f ca="true">+IF(OFFSET('Water Data'!$H$28,0,10*ROW('Water Data'!H114))="","",OFFSET('Water Data'!$H$28,0,10*ROW('Water Data'!H114)))</f>
        <v/>
      </c>
      <c r="CG120" s="305" t="str">
        <f ca="true">+IF(OFFSET('Water Data'!$H$29,0,10*ROW('Water Data'!H114))="","",OFFSET('Water Data'!$H$29,0,10*ROW('Water Data'!H114)))</f>
        <v/>
      </c>
      <c r="CH120" s="305" t="str">
        <f ca="true">+IF(OFFSET('Water Data'!$I$27,0,10*ROW('Water Data'!I114))="","",OFFSET('Water Data'!$I$27,0,10*ROW('Water Data'!I114)))</f>
        <v/>
      </c>
      <c r="CI120" s="305" t="str">
        <f ca="true">+IF(OFFSET('Water Data'!$I$28,0,10*ROW('Water Data'!I114))="","",OFFSET('Water Data'!$I$28,0,10*ROW('Water Data'!I114)))</f>
        <v/>
      </c>
      <c r="CJ120" s="305" t="str">
        <f ca="true">+IF(OFFSET('Water Data'!$I$29,0,10*ROW('Water Data'!I114))="","",OFFSET('Water Data'!$I$29,0,10*ROW('Water Data'!I114)))</f>
        <v/>
      </c>
      <c r="CK120" s="305" t="str">
        <f ca="true">+IF(OFFSET('Sanitation Data'!$D$28,0,10*ROW('Sanitation Data'!D114))="","",OFFSET('Sanitation Data'!$D$28,0,10*ROW('Sanitation Data'!D114)))</f>
        <v/>
      </c>
      <c r="CL120" s="305" t="str">
        <f ca="true">+IF(OFFSET('Sanitation Data'!$D$29,0,10*ROW('Sanitation Data'!D114))="","",OFFSET('Sanitation Data'!$D$29,0,10*ROW('Sanitation Data'!D114)))</f>
        <v/>
      </c>
      <c r="CM120" s="305" t="str">
        <f ca="true">+IF(OFFSET('Sanitation Data'!$D$30,0,10*ROW('Sanitation Data'!D114))="","",OFFSET('Sanitation Data'!$D$30,0,10*ROW('Sanitation Data'!D114)))</f>
        <v/>
      </c>
      <c r="CN120" s="305" t="str">
        <f ca="true">+IF(OFFSET('Sanitation Data'!$D$31,0,10*ROW('Sanitation Data'!D114))="","",OFFSET('Sanitation Data'!$D$31,0,10*ROW('Sanitation Data'!D114)))</f>
        <v/>
      </c>
      <c r="CO120" s="305" t="str">
        <f ca="true">+IF(OFFSET('Sanitation Data'!$D$32,0,10*ROW('Sanitation Data'!D114))="","",OFFSET('Sanitation Data'!$D$32,0,10*ROW('Sanitation Data'!D114)))</f>
        <v/>
      </c>
      <c r="CP120" s="305" t="str">
        <f ca="true">+IF(OFFSET('Sanitation Data'!$E$28,0,10*ROW('Sanitation Data'!E114))="","",OFFSET('Sanitation Data'!$E$28,0,10*ROW('Sanitation Data'!E114)))</f>
        <v/>
      </c>
      <c r="CQ120" s="305" t="str">
        <f ca="true">+IF(OFFSET('Sanitation Data'!$E$29,0,10*ROW('Sanitation Data'!E114))="","",OFFSET('Sanitation Data'!$E$29,0,10*ROW('Sanitation Data'!E114)))</f>
        <v/>
      </c>
      <c r="CR120" s="305" t="str">
        <f ca="true">+IF(OFFSET('Sanitation Data'!$E$30,0,10*ROW('Sanitation Data'!E114))="","",OFFSET('Sanitation Data'!$E$30,0,10*ROW('Sanitation Data'!E114)))</f>
        <v/>
      </c>
      <c r="CS120" s="305" t="str">
        <f ca="true">+IF(OFFSET('Sanitation Data'!$E$31,0,10*ROW('Sanitation Data'!E114))="","",OFFSET('Sanitation Data'!$E$31,0,10*ROW('Sanitation Data'!E114)))</f>
        <v/>
      </c>
      <c r="CT120" s="305" t="str">
        <f ca="true">+IF(OFFSET('Sanitation Data'!$E$32,0,10*ROW('Sanitation Data'!E114))="","",OFFSET('Sanitation Data'!$E$32,0,10*ROW('Sanitation Data'!E114)))</f>
        <v/>
      </c>
      <c r="CU120" s="305" t="str">
        <f ca="true">+IF(OFFSET('Sanitation Data'!$F$28,0,10*ROW('Sanitation Data'!F114))="","",OFFSET('Sanitation Data'!$F$28,0,10*ROW('Sanitation Data'!F114)))</f>
        <v/>
      </c>
      <c r="CV120" s="305" t="str">
        <f ca="true">+IF(OFFSET('Sanitation Data'!$F$29,0,10*ROW('Sanitation Data'!F114))="","",OFFSET('Sanitation Data'!$F$29,0,10*ROW('Sanitation Data'!F114)))</f>
        <v/>
      </c>
      <c r="CW120" s="305" t="str">
        <f ca="true">+IF(OFFSET('Sanitation Data'!$F$30,0,10*ROW('Sanitation Data'!F114))="","",OFFSET('Sanitation Data'!$F$30,0,10*ROW('Sanitation Data'!F114)))</f>
        <v/>
      </c>
      <c r="CX120" s="305" t="str">
        <f ca="true">+IF(OFFSET('Sanitation Data'!$F$31,0,10*ROW('Sanitation Data'!F114))="","",OFFSET('Sanitation Data'!$F$31,0,10*ROW('Sanitation Data'!F114)))</f>
        <v/>
      </c>
      <c r="CY120" s="305" t="str">
        <f ca="true">+IF(OFFSET('Sanitation Data'!$F$32,0,10*ROW('Sanitation Data'!F114))="","",OFFSET('Sanitation Data'!$F$32,0,10*ROW('Sanitation Data'!F114)))</f>
        <v/>
      </c>
      <c r="CZ120" s="305" t="str">
        <f ca="true">+IF(OFFSET('Sanitation Data'!$G$28,0,10*ROW('Sanitation Data'!G114))="","",OFFSET('Sanitation Data'!$G$28,0,10*ROW('Sanitation Data'!G114)))</f>
        <v/>
      </c>
      <c r="DA120" s="305" t="str">
        <f ca="true">+IF(OFFSET('Sanitation Data'!$G$29,0,10*ROW('Sanitation Data'!G114))="","",OFFSET('Sanitation Data'!$G$29,0,10*ROW('Sanitation Data'!G114)))</f>
        <v/>
      </c>
      <c r="DB120" s="305" t="str">
        <f ca="true">+IF(OFFSET('Sanitation Data'!$G$30,0,10*ROW('Sanitation Data'!G114))="","",OFFSET('Sanitation Data'!$G$30,0,10*ROW('Sanitation Data'!G114)))</f>
        <v/>
      </c>
      <c r="DC120" s="305" t="str">
        <f ca="true">+IF(OFFSET('Sanitation Data'!$G$31,0,10*ROW('Sanitation Data'!G114))="","",OFFSET('Sanitation Data'!$G$31,0,10*ROW('Sanitation Data'!G114)))</f>
        <v/>
      </c>
      <c r="DD120" s="305" t="str">
        <f ca="true">+IF(OFFSET('Sanitation Data'!$G$32,0,10*ROW('Sanitation Data'!G114))="","",OFFSET('Sanitation Data'!$G$32,0,10*ROW('Sanitation Data'!G114)))</f>
        <v/>
      </c>
      <c r="DE120" s="305" t="str">
        <f ca="true">+IF(OFFSET('Sanitation Data'!$H$28,0,10*ROW('Sanitation Data'!H114))="","",OFFSET('Sanitation Data'!$H$28,0,10*ROW('Sanitation Data'!H114)))</f>
        <v/>
      </c>
      <c r="DF120" s="305" t="str">
        <f ca="true">+IF(OFFSET('Sanitation Data'!$H$29,0,10*ROW('Sanitation Data'!H114))="","",OFFSET('Sanitation Data'!$H$29,0,10*ROW('Sanitation Data'!H114)))</f>
        <v/>
      </c>
      <c r="DG120" s="305" t="str">
        <f ca="true">+IF(OFFSET('Sanitation Data'!$H$30,0,10*ROW('Sanitation Data'!H114))="","",OFFSET('Sanitation Data'!$H$30,0,10*ROW('Sanitation Data'!H114)))</f>
        <v/>
      </c>
      <c r="DH120" s="305" t="str">
        <f ca="true">+IF(OFFSET('Sanitation Data'!$H$31,0,10*ROW('Sanitation Data'!H114))="","",OFFSET('Sanitation Data'!$H$31,0,10*ROW('Sanitation Data'!H114)))</f>
        <v/>
      </c>
      <c r="DI120" s="305" t="str">
        <f ca="true">+IF(OFFSET('Sanitation Data'!$H$32,0,10*ROW('Sanitation Data'!H114))="","",OFFSET('Sanitation Data'!$H$32,0,10*ROW('Sanitation Data'!H114)))</f>
        <v/>
      </c>
      <c r="DJ120" s="305" t="str">
        <f ca="true">+IF(OFFSET('Sanitation Data'!$I$28,0,10*ROW('Sanitation Data'!I114))="","",OFFSET('Sanitation Data'!$I$28,0,10*ROW('Sanitation Data'!I114)))</f>
        <v/>
      </c>
      <c r="DK120" s="305" t="str">
        <f ca="true">+IF(OFFSET('Sanitation Data'!$I$29,0,10*ROW('Sanitation Data'!I114))="","",OFFSET('Sanitation Data'!$I$29,0,10*ROW('Sanitation Data'!I114)))</f>
        <v/>
      </c>
      <c r="DL120" s="305" t="str">
        <f ca="true">+IF(OFFSET('Sanitation Data'!$I$30,0,10*ROW('Sanitation Data'!I114))="","",OFFSET('Sanitation Data'!$I$30,0,10*ROW('Sanitation Data'!I114)))</f>
        <v/>
      </c>
      <c r="DM120" s="305" t="str">
        <f ca="true">+IF(OFFSET('Sanitation Data'!$I$31,0,10*ROW('Sanitation Data'!I114))="","",OFFSET('Sanitation Data'!$I$31,0,10*ROW('Sanitation Data'!I114)))</f>
        <v/>
      </c>
      <c r="DN120" s="305" t="str">
        <f ca="true">+IF(OFFSET('Sanitation Data'!$I$32,0,10*ROW('Sanitation Data'!I114))="","",OFFSET('Sanitation Data'!$I$32,0,10*ROW('Sanitation Data'!I114)))</f>
        <v/>
      </c>
      <c r="DO120" s="305" t="str">
        <f ca="true">+IF(OFFSET('Hygiene Data'!$D$11,0,10*ROW('Hygiene Data'!D114))="","",OFFSET('Hygiene Data'!$D$11,0,10*ROW('Hygiene Data'!D114)))</f>
        <v/>
      </c>
      <c r="DP120" s="305" t="str">
        <f ca="true">+IF(OFFSET('Hygiene Data'!$D$12,0,10*ROW('Hygiene Data'!D114))="","",OFFSET('Hygiene Data'!$D$12,0,10*ROW('Hygiene Data'!D114)))</f>
        <v/>
      </c>
      <c r="DQ120" s="305" t="str">
        <f ca="true">+IF(OFFSET('Hygiene Data'!$D$13,0,10*ROW('Hygiene Data'!D114))="","",OFFSET('Hygiene Data'!$D$13,0,10*ROW('Hygiene Data'!D114)))</f>
        <v/>
      </c>
      <c r="DR120" s="305" t="str">
        <f ca="true">+IF(OFFSET('Hygiene Data'!$E$11,0,10*ROW('Hygiene Data'!E114))="","",OFFSET('Hygiene Data'!$E$11,0,10*ROW('Hygiene Data'!E114)))</f>
        <v/>
      </c>
      <c r="DS120" s="305" t="str">
        <f ca="true">+IF(OFFSET('Hygiene Data'!$E$12,0,10*ROW('Hygiene Data'!E114))="","",OFFSET('Hygiene Data'!$E$12,0,10*ROW('Hygiene Data'!E114)))</f>
        <v/>
      </c>
      <c r="DT120" s="305" t="str">
        <f ca="true">+IF(OFFSET('Hygiene Data'!$E$13,0,10*ROW('Hygiene Data'!E114))="","",OFFSET('Hygiene Data'!$E$13,0,10*ROW('Hygiene Data'!E114)))</f>
        <v/>
      </c>
      <c r="DU120" s="305" t="str">
        <f ca="true">+IF(OFFSET('Hygiene Data'!$F$11,0,10*ROW('Hygiene Data'!F114))="","",OFFSET('Hygiene Data'!$F$11,0,10*ROW('Hygiene Data'!F114)))</f>
        <v/>
      </c>
      <c r="DV120" s="305" t="str">
        <f ca="true">+IF(OFFSET('Hygiene Data'!$F$12,0,10*ROW('Hygiene Data'!F114))="","",OFFSET('Hygiene Data'!$F$12,0,10*ROW('Hygiene Data'!F114)))</f>
        <v/>
      </c>
      <c r="DW120" s="305" t="str">
        <f ca="true">+IF(OFFSET('Hygiene Data'!$F$13,0,10*ROW('Hygiene Data'!F114))="","",OFFSET('Hygiene Data'!$F$13,0,10*ROW('Hygiene Data'!F114)))</f>
        <v/>
      </c>
      <c r="DX120" s="305" t="str">
        <f ca="true">+IF(OFFSET('Hygiene Data'!$G$11,0,10*ROW('Hygiene Data'!G114))="","",OFFSET('Hygiene Data'!$G$11,0,10*ROW('Hygiene Data'!G114)))</f>
        <v/>
      </c>
      <c r="DY120" s="305" t="str">
        <f ca="true">+IF(OFFSET('Hygiene Data'!$G$12,0,10*ROW('Hygiene Data'!G114))="","",OFFSET('Hygiene Data'!$G$12,0,10*ROW('Hygiene Data'!G114)))</f>
        <v/>
      </c>
      <c r="DZ120" s="305" t="str">
        <f ca="true">+IF(OFFSET('Hygiene Data'!$G$13,0,10*ROW('Hygiene Data'!G114))="","",OFFSET('Hygiene Data'!$G$13,0,10*ROW('Hygiene Data'!G114)))</f>
        <v/>
      </c>
      <c r="EA120" s="305" t="str">
        <f ca="true">+IF(OFFSET('Hygiene Data'!$H$11,0,10*ROW('Hygiene Data'!H114))="","",OFFSET('Hygiene Data'!$H$11,0,10*ROW('Hygiene Data'!H114)))</f>
        <v/>
      </c>
      <c r="EB120" s="305" t="str">
        <f ca="true">+IF(OFFSET('Hygiene Data'!$H$12,0,10*ROW('Hygiene Data'!H114))="","",OFFSET('Hygiene Data'!$H$12,0,10*ROW('Hygiene Data'!H114)))</f>
        <v/>
      </c>
      <c r="EC120" s="305" t="str">
        <f ca="true">+IF(OFFSET('Hygiene Data'!$H$13,0,10*ROW('Hygiene Data'!H114))="","",OFFSET('Hygiene Data'!$H$13,0,10*ROW('Hygiene Data'!H114)))</f>
        <v/>
      </c>
      <c r="ED120" s="305" t="str">
        <f ca="true">+IF(OFFSET('Hygiene Data'!$I$11,0,10*ROW('Hygiene Data'!I114))="","",OFFSET('Hygiene Data'!$I$11,0,10*ROW('Hygiene Data'!I114)))</f>
        <v/>
      </c>
      <c r="EE120" s="305" t="str">
        <f ca="true">+IF(OFFSET('Hygiene Data'!$I$12,0,10*ROW('Hygiene Data'!I114))="","",OFFSET('Hygiene Data'!$I$12,0,10*ROW('Hygiene Data'!I114)))</f>
        <v/>
      </c>
      <c r="EF120" s="305"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61" t="str">
        <f t="shared" ca="true" si="1"/>
        <v/>
      </c>
      <c r="D121" s="99"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9"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9"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9"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9"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9"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9"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9"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9"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9"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9"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9"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9"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9"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9"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9"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9"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9"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100"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100"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100"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100"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100"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100"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100"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100"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100"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100"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100"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100"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100"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100"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100"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100"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100"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100"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100"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100"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100"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100"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100"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100"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100"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100"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100"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100"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100"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100"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1"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1"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1"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1"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1"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1"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1"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1"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1"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1"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1"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1"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1"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1"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1"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1"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1"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1"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5"/>
      <c r="BS121" s="305" t="str">
        <f ca="true">+IF(OFFSET('Water Data'!$D$27,0,10*ROW('Water Data'!D115))="","",OFFSET('Water Data'!$D$27,0,10*ROW('Water Data'!D115)))</f>
        <v/>
      </c>
      <c r="BT121" s="305" t="str">
        <f ca="true">+IF(OFFSET('Water Data'!$D$28,0,10*ROW('Water Data'!D115))="","",OFFSET('Water Data'!$D$28,0,10*ROW('Water Data'!D115)))</f>
        <v/>
      </c>
      <c r="BU121" s="305" t="str">
        <f ca="true">+IF(OFFSET('Water Data'!$D$29,0,10*ROW('Water Data'!D115))="","",OFFSET('Water Data'!$D$29,0,10*ROW('Water Data'!D115)))</f>
        <v/>
      </c>
      <c r="BV121" s="305" t="str">
        <f ca="true">+IF(OFFSET('Water Data'!$E$27,0,10*ROW('Water Data'!E115))="","",OFFSET('Water Data'!$E$27,0,10*ROW('Water Data'!E115)))</f>
        <v/>
      </c>
      <c r="BW121" s="305" t="str">
        <f ca="true">+IF(OFFSET('Water Data'!$E$28,0,10*ROW('Water Data'!E115))="","",OFFSET('Water Data'!$E$28,0,10*ROW('Water Data'!E115)))</f>
        <v/>
      </c>
      <c r="BX121" s="305" t="str">
        <f ca="true">+IF(OFFSET('Water Data'!$E$29,0,10*ROW('Water Data'!E115))="","",OFFSET('Water Data'!$E$29,0,10*ROW('Water Data'!E115)))</f>
        <v/>
      </c>
      <c r="BY121" s="305" t="str">
        <f ca="true">+IF(OFFSET('Water Data'!$F$27,0,10*ROW('Water Data'!F115))="","",OFFSET('Water Data'!$F$27,0,10*ROW('Water Data'!F115)))</f>
        <v/>
      </c>
      <c r="BZ121" s="305" t="str">
        <f ca="true">+IF(OFFSET('Water Data'!$F$28,0,10*ROW('Water Data'!F115))="","",OFFSET('Water Data'!$F$28,0,10*ROW('Water Data'!F115)))</f>
        <v/>
      </c>
      <c r="CA121" s="305" t="str">
        <f ca="true">+IF(OFFSET('Water Data'!$F$29,0,10*ROW('Water Data'!F115))="","",OFFSET('Water Data'!$F$29,0,10*ROW('Water Data'!F115)))</f>
        <v/>
      </c>
      <c r="CB121" s="305" t="str">
        <f ca="true">+IF(OFFSET('Water Data'!$G$27,0,10*ROW('Water Data'!G115))="","",OFFSET('Water Data'!$G$27,0,10*ROW('Water Data'!G115)))</f>
        <v/>
      </c>
      <c r="CC121" s="305" t="str">
        <f ca="true">+IF(OFFSET('Water Data'!$G$28,0,10*ROW('Water Data'!G115))="","",OFFSET('Water Data'!$G$28,0,10*ROW('Water Data'!G115)))</f>
        <v/>
      </c>
      <c r="CD121" s="305" t="str">
        <f ca="true">+IF(OFFSET('Water Data'!$G$29,0,10*ROW('Water Data'!G115))="","",OFFSET('Water Data'!$G$29,0,10*ROW('Water Data'!G115)))</f>
        <v/>
      </c>
      <c r="CE121" s="305" t="str">
        <f ca="true">+IF(OFFSET('Water Data'!$H$27,0,10*ROW('Water Data'!H115))="","",OFFSET('Water Data'!$H$27,0,10*ROW('Water Data'!H115)))</f>
        <v/>
      </c>
      <c r="CF121" s="305" t="str">
        <f ca="true">+IF(OFFSET('Water Data'!$H$28,0,10*ROW('Water Data'!H115))="","",OFFSET('Water Data'!$H$28,0,10*ROW('Water Data'!H115)))</f>
        <v/>
      </c>
      <c r="CG121" s="305" t="str">
        <f ca="true">+IF(OFFSET('Water Data'!$H$29,0,10*ROW('Water Data'!H115))="","",OFFSET('Water Data'!$H$29,0,10*ROW('Water Data'!H115)))</f>
        <v/>
      </c>
      <c r="CH121" s="305" t="str">
        <f ca="true">+IF(OFFSET('Water Data'!$I$27,0,10*ROW('Water Data'!I115))="","",OFFSET('Water Data'!$I$27,0,10*ROW('Water Data'!I115)))</f>
        <v/>
      </c>
      <c r="CI121" s="305" t="str">
        <f ca="true">+IF(OFFSET('Water Data'!$I$28,0,10*ROW('Water Data'!I115))="","",OFFSET('Water Data'!$I$28,0,10*ROW('Water Data'!I115)))</f>
        <v/>
      </c>
      <c r="CJ121" s="305" t="str">
        <f ca="true">+IF(OFFSET('Water Data'!$I$29,0,10*ROW('Water Data'!I115))="","",OFFSET('Water Data'!$I$29,0,10*ROW('Water Data'!I115)))</f>
        <v/>
      </c>
      <c r="CK121" s="305" t="str">
        <f ca="true">+IF(OFFSET('Sanitation Data'!$D$28,0,10*ROW('Sanitation Data'!D115))="","",OFFSET('Sanitation Data'!$D$28,0,10*ROW('Sanitation Data'!D115)))</f>
        <v/>
      </c>
      <c r="CL121" s="305" t="str">
        <f ca="true">+IF(OFFSET('Sanitation Data'!$D$29,0,10*ROW('Sanitation Data'!D115))="","",OFFSET('Sanitation Data'!$D$29,0,10*ROW('Sanitation Data'!D115)))</f>
        <v/>
      </c>
      <c r="CM121" s="305" t="str">
        <f ca="true">+IF(OFFSET('Sanitation Data'!$D$30,0,10*ROW('Sanitation Data'!D115))="","",OFFSET('Sanitation Data'!$D$30,0,10*ROW('Sanitation Data'!D115)))</f>
        <v/>
      </c>
      <c r="CN121" s="305" t="str">
        <f ca="true">+IF(OFFSET('Sanitation Data'!$D$31,0,10*ROW('Sanitation Data'!D115))="","",OFFSET('Sanitation Data'!$D$31,0,10*ROW('Sanitation Data'!D115)))</f>
        <v/>
      </c>
      <c r="CO121" s="305" t="str">
        <f ca="true">+IF(OFFSET('Sanitation Data'!$D$32,0,10*ROW('Sanitation Data'!D115))="","",OFFSET('Sanitation Data'!$D$32,0,10*ROW('Sanitation Data'!D115)))</f>
        <v/>
      </c>
      <c r="CP121" s="305" t="str">
        <f ca="true">+IF(OFFSET('Sanitation Data'!$E$28,0,10*ROW('Sanitation Data'!E115))="","",OFFSET('Sanitation Data'!$E$28,0,10*ROW('Sanitation Data'!E115)))</f>
        <v/>
      </c>
      <c r="CQ121" s="305" t="str">
        <f ca="true">+IF(OFFSET('Sanitation Data'!$E$29,0,10*ROW('Sanitation Data'!E115))="","",OFFSET('Sanitation Data'!$E$29,0,10*ROW('Sanitation Data'!E115)))</f>
        <v/>
      </c>
      <c r="CR121" s="305" t="str">
        <f ca="true">+IF(OFFSET('Sanitation Data'!$E$30,0,10*ROW('Sanitation Data'!E115))="","",OFFSET('Sanitation Data'!$E$30,0,10*ROW('Sanitation Data'!E115)))</f>
        <v/>
      </c>
      <c r="CS121" s="305" t="str">
        <f ca="true">+IF(OFFSET('Sanitation Data'!$E$31,0,10*ROW('Sanitation Data'!E115))="","",OFFSET('Sanitation Data'!$E$31,0,10*ROW('Sanitation Data'!E115)))</f>
        <v/>
      </c>
      <c r="CT121" s="305" t="str">
        <f ca="true">+IF(OFFSET('Sanitation Data'!$E$32,0,10*ROW('Sanitation Data'!E115))="","",OFFSET('Sanitation Data'!$E$32,0,10*ROW('Sanitation Data'!E115)))</f>
        <v/>
      </c>
      <c r="CU121" s="305" t="str">
        <f ca="true">+IF(OFFSET('Sanitation Data'!$F$28,0,10*ROW('Sanitation Data'!F115))="","",OFFSET('Sanitation Data'!$F$28,0,10*ROW('Sanitation Data'!F115)))</f>
        <v/>
      </c>
      <c r="CV121" s="305" t="str">
        <f ca="true">+IF(OFFSET('Sanitation Data'!$F$29,0,10*ROW('Sanitation Data'!F115))="","",OFFSET('Sanitation Data'!$F$29,0,10*ROW('Sanitation Data'!F115)))</f>
        <v/>
      </c>
      <c r="CW121" s="305" t="str">
        <f ca="true">+IF(OFFSET('Sanitation Data'!$F$30,0,10*ROW('Sanitation Data'!F115))="","",OFFSET('Sanitation Data'!$F$30,0,10*ROW('Sanitation Data'!F115)))</f>
        <v/>
      </c>
      <c r="CX121" s="305" t="str">
        <f ca="true">+IF(OFFSET('Sanitation Data'!$F$31,0,10*ROW('Sanitation Data'!F115))="","",OFFSET('Sanitation Data'!$F$31,0,10*ROW('Sanitation Data'!F115)))</f>
        <v/>
      </c>
      <c r="CY121" s="305" t="str">
        <f ca="true">+IF(OFFSET('Sanitation Data'!$F$32,0,10*ROW('Sanitation Data'!F115))="","",OFFSET('Sanitation Data'!$F$32,0,10*ROW('Sanitation Data'!F115)))</f>
        <v/>
      </c>
      <c r="CZ121" s="305" t="str">
        <f ca="true">+IF(OFFSET('Sanitation Data'!$G$28,0,10*ROW('Sanitation Data'!G115))="","",OFFSET('Sanitation Data'!$G$28,0,10*ROW('Sanitation Data'!G115)))</f>
        <v/>
      </c>
      <c r="DA121" s="305" t="str">
        <f ca="true">+IF(OFFSET('Sanitation Data'!$G$29,0,10*ROW('Sanitation Data'!G115))="","",OFFSET('Sanitation Data'!$G$29,0,10*ROW('Sanitation Data'!G115)))</f>
        <v/>
      </c>
      <c r="DB121" s="305" t="str">
        <f ca="true">+IF(OFFSET('Sanitation Data'!$G$30,0,10*ROW('Sanitation Data'!G115))="","",OFFSET('Sanitation Data'!$G$30,0,10*ROW('Sanitation Data'!G115)))</f>
        <v/>
      </c>
      <c r="DC121" s="305" t="str">
        <f ca="true">+IF(OFFSET('Sanitation Data'!$G$31,0,10*ROW('Sanitation Data'!G115))="","",OFFSET('Sanitation Data'!$G$31,0,10*ROW('Sanitation Data'!G115)))</f>
        <v/>
      </c>
      <c r="DD121" s="305" t="str">
        <f ca="true">+IF(OFFSET('Sanitation Data'!$G$32,0,10*ROW('Sanitation Data'!G115))="","",OFFSET('Sanitation Data'!$G$32,0,10*ROW('Sanitation Data'!G115)))</f>
        <v/>
      </c>
      <c r="DE121" s="305" t="str">
        <f ca="true">+IF(OFFSET('Sanitation Data'!$H$28,0,10*ROW('Sanitation Data'!H115))="","",OFFSET('Sanitation Data'!$H$28,0,10*ROW('Sanitation Data'!H115)))</f>
        <v/>
      </c>
      <c r="DF121" s="305" t="str">
        <f ca="true">+IF(OFFSET('Sanitation Data'!$H$29,0,10*ROW('Sanitation Data'!H115))="","",OFFSET('Sanitation Data'!$H$29,0,10*ROW('Sanitation Data'!H115)))</f>
        <v/>
      </c>
      <c r="DG121" s="305" t="str">
        <f ca="true">+IF(OFFSET('Sanitation Data'!$H$30,0,10*ROW('Sanitation Data'!H115))="","",OFFSET('Sanitation Data'!$H$30,0,10*ROW('Sanitation Data'!H115)))</f>
        <v/>
      </c>
      <c r="DH121" s="305" t="str">
        <f ca="true">+IF(OFFSET('Sanitation Data'!$H$31,0,10*ROW('Sanitation Data'!H115))="","",OFFSET('Sanitation Data'!$H$31,0,10*ROW('Sanitation Data'!H115)))</f>
        <v/>
      </c>
      <c r="DI121" s="305" t="str">
        <f ca="true">+IF(OFFSET('Sanitation Data'!$H$32,0,10*ROW('Sanitation Data'!H115))="","",OFFSET('Sanitation Data'!$H$32,0,10*ROW('Sanitation Data'!H115)))</f>
        <v/>
      </c>
      <c r="DJ121" s="305" t="str">
        <f ca="true">+IF(OFFSET('Sanitation Data'!$I$28,0,10*ROW('Sanitation Data'!I115))="","",OFFSET('Sanitation Data'!$I$28,0,10*ROW('Sanitation Data'!I115)))</f>
        <v/>
      </c>
      <c r="DK121" s="305" t="str">
        <f ca="true">+IF(OFFSET('Sanitation Data'!$I$29,0,10*ROW('Sanitation Data'!I115))="","",OFFSET('Sanitation Data'!$I$29,0,10*ROW('Sanitation Data'!I115)))</f>
        <v/>
      </c>
      <c r="DL121" s="305" t="str">
        <f ca="true">+IF(OFFSET('Sanitation Data'!$I$30,0,10*ROW('Sanitation Data'!I115))="","",OFFSET('Sanitation Data'!$I$30,0,10*ROW('Sanitation Data'!I115)))</f>
        <v/>
      </c>
      <c r="DM121" s="305" t="str">
        <f ca="true">+IF(OFFSET('Sanitation Data'!$I$31,0,10*ROW('Sanitation Data'!I115))="","",OFFSET('Sanitation Data'!$I$31,0,10*ROW('Sanitation Data'!I115)))</f>
        <v/>
      </c>
      <c r="DN121" s="305" t="str">
        <f ca="true">+IF(OFFSET('Sanitation Data'!$I$32,0,10*ROW('Sanitation Data'!I115))="","",OFFSET('Sanitation Data'!$I$32,0,10*ROW('Sanitation Data'!I115)))</f>
        <v/>
      </c>
      <c r="DO121" s="305" t="str">
        <f ca="true">+IF(OFFSET('Hygiene Data'!$D$11,0,10*ROW('Hygiene Data'!D115))="","",OFFSET('Hygiene Data'!$D$11,0,10*ROW('Hygiene Data'!D115)))</f>
        <v/>
      </c>
      <c r="DP121" s="305" t="str">
        <f ca="true">+IF(OFFSET('Hygiene Data'!$D$12,0,10*ROW('Hygiene Data'!D115))="","",OFFSET('Hygiene Data'!$D$12,0,10*ROW('Hygiene Data'!D115)))</f>
        <v/>
      </c>
      <c r="DQ121" s="305" t="str">
        <f ca="true">+IF(OFFSET('Hygiene Data'!$D$13,0,10*ROW('Hygiene Data'!D115))="","",OFFSET('Hygiene Data'!$D$13,0,10*ROW('Hygiene Data'!D115)))</f>
        <v/>
      </c>
      <c r="DR121" s="305" t="str">
        <f ca="true">+IF(OFFSET('Hygiene Data'!$E$11,0,10*ROW('Hygiene Data'!E115))="","",OFFSET('Hygiene Data'!$E$11,0,10*ROW('Hygiene Data'!E115)))</f>
        <v/>
      </c>
      <c r="DS121" s="305" t="str">
        <f ca="true">+IF(OFFSET('Hygiene Data'!$E$12,0,10*ROW('Hygiene Data'!E115))="","",OFFSET('Hygiene Data'!$E$12,0,10*ROW('Hygiene Data'!E115)))</f>
        <v/>
      </c>
      <c r="DT121" s="305" t="str">
        <f ca="true">+IF(OFFSET('Hygiene Data'!$E$13,0,10*ROW('Hygiene Data'!E115))="","",OFFSET('Hygiene Data'!$E$13,0,10*ROW('Hygiene Data'!E115)))</f>
        <v/>
      </c>
      <c r="DU121" s="305" t="str">
        <f ca="true">+IF(OFFSET('Hygiene Data'!$F$11,0,10*ROW('Hygiene Data'!F115))="","",OFFSET('Hygiene Data'!$F$11,0,10*ROW('Hygiene Data'!F115)))</f>
        <v/>
      </c>
      <c r="DV121" s="305" t="str">
        <f ca="true">+IF(OFFSET('Hygiene Data'!$F$12,0,10*ROW('Hygiene Data'!F115))="","",OFFSET('Hygiene Data'!$F$12,0,10*ROW('Hygiene Data'!F115)))</f>
        <v/>
      </c>
      <c r="DW121" s="305" t="str">
        <f ca="true">+IF(OFFSET('Hygiene Data'!$F$13,0,10*ROW('Hygiene Data'!F115))="","",OFFSET('Hygiene Data'!$F$13,0,10*ROW('Hygiene Data'!F115)))</f>
        <v/>
      </c>
      <c r="DX121" s="305" t="str">
        <f ca="true">+IF(OFFSET('Hygiene Data'!$G$11,0,10*ROW('Hygiene Data'!G115))="","",OFFSET('Hygiene Data'!$G$11,0,10*ROW('Hygiene Data'!G115)))</f>
        <v/>
      </c>
      <c r="DY121" s="305" t="str">
        <f ca="true">+IF(OFFSET('Hygiene Data'!$G$12,0,10*ROW('Hygiene Data'!G115))="","",OFFSET('Hygiene Data'!$G$12,0,10*ROW('Hygiene Data'!G115)))</f>
        <v/>
      </c>
      <c r="DZ121" s="305" t="str">
        <f ca="true">+IF(OFFSET('Hygiene Data'!$G$13,0,10*ROW('Hygiene Data'!G115))="","",OFFSET('Hygiene Data'!$G$13,0,10*ROW('Hygiene Data'!G115)))</f>
        <v/>
      </c>
      <c r="EA121" s="305" t="str">
        <f ca="true">+IF(OFFSET('Hygiene Data'!$H$11,0,10*ROW('Hygiene Data'!H115))="","",OFFSET('Hygiene Data'!$H$11,0,10*ROW('Hygiene Data'!H115)))</f>
        <v/>
      </c>
      <c r="EB121" s="305" t="str">
        <f ca="true">+IF(OFFSET('Hygiene Data'!$H$12,0,10*ROW('Hygiene Data'!H115))="","",OFFSET('Hygiene Data'!$H$12,0,10*ROW('Hygiene Data'!H115)))</f>
        <v/>
      </c>
      <c r="EC121" s="305" t="str">
        <f ca="true">+IF(OFFSET('Hygiene Data'!$H$13,0,10*ROW('Hygiene Data'!H115))="","",OFFSET('Hygiene Data'!$H$13,0,10*ROW('Hygiene Data'!H115)))</f>
        <v/>
      </c>
      <c r="ED121" s="305" t="str">
        <f ca="true">+IF(OFFSET('Hygiene Data'!$I$11,0,10*ROW('Hygiene Data'!I115))="","",OFFSET('Hygiene Data'!$I$11,0,10*ROW('Hygiene Data'!I115)))</f>
        <v/>
      </c>
      <c r="EE121" s="305" t="str">
        <f ca="true">+IF(OFFSET('Hygiene Data'!$I$12,0,10*ROW('Hygiene Data'!I115))="","",OFFSET('Hygiene Data'!$I$12,0,10*ROW('Hygiene Data'!I115)))</f>
        <v/>
      </c>
      <c r="EF121" s="305"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61" t="str">
        <f t="shared" ca="true" si="1"/>
        <v/>
      </c>
      <c r="D122" s="99"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9"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9"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9"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9"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9"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9"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9"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9"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9"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9"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9"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9"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9"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9"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9"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9"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9"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100"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100"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100"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100"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100"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100"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100"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100"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100"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100"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100"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100"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100"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100"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100"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100"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100"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100"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100"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100"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100"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100"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100"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100"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100"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100"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100"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100"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100"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100"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1"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1"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1"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1"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1"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1"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1"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1"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1"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1"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1"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1"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1"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1"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1"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1"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1"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1"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5"/>
      <c r="BS122" s="305" t="str">
        <f ca="true">+IF(OFFSET('Water Data'!$D$27,0,10*ROW('Water Data'!D116))="","",OFFSET('Water Data'!$D$27,0,10*ROW('Water Data'!D116)))</f>
        <v/>
      </c>
      <c r="BT122" s="305" t="str">
        <f ca="true">+IF(OFFSET('Water Data'!$D$28,0,10*ROW('Water Data'!D116))="","",OFFSET('Water Data'!$D$28,0,10*ROW('Water Data'!D116)))</f>
        <v/>
      </c>
      <c r="BU122" s="305" t="str">
        <f ca="true">+IF(OFFSET('Water Data'!$D$29,0,10*ROW('Water Data'!D116))="","",OFFSET('Water Data'!$D$29,0,10*ROW('Water Data'!D116)))</f>
        <v/>
      </c>
      <c r="BV122" s="305" t="str">
        <f ca="true">+IF(OFFSET('Water Data'!$E$27,0,10*ROW('Water Data'!E116))="","",OFFSET('Water Data'!$E$27,0,10*ROW('Water Data'!E116)))</f>
        <v/>
      </c>
      <c r="BW122" s="305" t="str">
        <f ca="true">+IF(OFFSET('Water Data'!$E$28,0,10*ROW('Water Data'!E116))="","",OFFSET('Water Data'!$E$28,0,10*ROW('Water Data'!E116)))</f>
        <v/>
      </c>
      <c r="BX122" s="305" t="str">
        <f ca="true">+IF(OFFSET('Water Data'!$E$29,0,10*ROW('Water Data'!E116))="","",OFFSET('Water Data'!$E$29,0,10*ROW('Water Data'!E116)))</f>
        <v/>
      </c>
      <c r="BY122" s="305" t="str">
        <f ca="true">+IF(OFFSET('Water Data'!$F$27,0,10*ROW('Water Data'!F116))="","",OFFSET('Water Data'!$F$27,0,10*ROW('Water Data'!F116)))</f>
        <v/>
      </c>
      <c r="BZ122" s="305" t="str">
        <f ca="true">+IF(OFFSET('Water Data'!$F$28,0,10*ROW('Water Data'!F116))="","",OFFSET('Water Data'!$F$28,0,10*ROW('Water Data'!F116)))</f>
        <v/>
      </c>
      <c r="CA122" s="305" t="str">
        <f ca="true">+IF(OFFSET('Water Data'!$F$29,0,10*ROW('Water Data'!F116))="","",OFFSET('Water Data'!$F$29,0,10*ROW('Water Data'!F116)))</f>
        <v/>
      </c>
      <c r="CB122" s="305" t="str">
        <f ca="true">+IF(OFFSET('Water Data'!$G$27,0,10*ROW('Water Data'!G116))="","",OFFSET('Water Data'!$G$27,0,10*ROW('Water Data'!G116)))</f>
        <v/>
      </c>
      <c r="CC122" s="305" t="str">
        <f ca="true">+IF(OFFSET('Water Data'!$G$28,0,10*ROW('Water Data'!G116))="","",OFFSET('Water Data'!$G$28,0,10*ROW('Water Data'!G116)))</f>
        <v/>
      </c>
      <c r="CD122" s="305" t="str">
        <f ca="true">+IF(OFFSET('Water Data'!$G$29,0,10*ROW('Water Data'!G116))="","",OFFSET('Water Data'!$G$29,0,10*ROW('Water Data'!G116)))</f>
        <v/>
      </c>
      <c r="CE122" s="305" t="str">
        <f ca="true">+IF(OFFSET('Water Data'!$H$27,0,10*ROW('Water Data'!H116))="","",OFFSET('Water Data'!$H$27,0,10*ROW('Water Data'!H116)))</f>
        <v/>
      </c>
      <c r="CF122" s="305" t="str">
        <f ca="true">+IF(OFFSET('Water Data'!$H$28,0,10*ROW('Water Data'!H116))="","",OFFSET('Water Data'!$H$28,0,10*ROW('Water Data'!H116)))</f>
        <v/>
      </c>
      <c r="CG122" s="305" t="str">
        <f ca="true">+IF(OFFSET('Water Data'!$H$29,0,10*ROW('Water Data'!H116))="","",OFFSET('Water Data'!$H$29,0,10*ROW('Water Data'!H116)))</f>
        <v/>
      </c>
      <c r="CH122" s="305" t="str">
        <f ca="true">+IF(OFFSET('Water Data'!$I$27,0,10*ROW('Water Data'!I116))="","",OFFSET('Water Data'!$I$27,0,10*ROW('Water Data'!I116)))</f>
        <v/>
      </c>
      <c r="CI122" s="305" t="str">
        <f ca="true">+IF(OFFSET('Water Data'!$I$28,0,10*ROW('Water Data'!I116))="","",OFFSET('Water Data'!$I$28,0,10*ROW('Water Data'!I116)))</f>
        <v/>
      </c>
      <c r="CJ122" s="305" t="str">
        <f ca="true">+IF(OFFSET('Water Data'!$I$29,0,10*ROW('Water Data'!I116))="","",OFFSET('Water Data'!$I$29,0,10*ROW('Water Data'!I116)))</f>
        <v/>
      </c>
      <c r="CK122" s="305" t="str">
        <f ca="true">+IF(OFFSET('Sanitation Data'!$D$28,0,10*ROW('Sanitation Data'!D116))="","",OFFSET('Sanitation Data'!$D$28,0,10*ROW('Sanitation Data'!D116)))</f>
        <v/>
      </c>
      <c r="CL122" s="305" t="str">
        <f ca="true">+IF(OFFSET('Sanitation Data'!$D$29,0,10*ROW('Sanitation Data'!D116))="","",OFFSET('Sanitation Data'!$D$29,0,10*ROW('Sanitation Data'!D116)))</f>
        <v/>
      </c>
      <c r="CM122" s="305" t="str">
        <f ca="true">+IF(OFFSET('Sanitation Data'!$D$30,0,10*ROW('Sanitation Data'!D116))="","",OFFSET('Sanitation Data'!$D$30,0,10*ROW('Sanitation Data'!D116)))</f>
        <v/>
      </c>
      <c r="CN122" s="305" t="str">
        <f ca="true">+IF(OFFSET('Sanitation Data'!$D$31,0,10*ROW('Sanitation Data'!D116))="","",OFFSET('Sanitation Data'!$D$31,0,10*ROW('Sanitation Data'!D116)))</f>
        <v/>
      </c>
      <c r="CO122" s="305" t="str">
        <f ca="true">+IF(OFFSET('Sanitation Data'!$D$32,0,10*ROW('Sanitation Data'!D116))="","",OFFSET('Sanitation Data'!$D$32,0,10*ROW('Sanitation Data'!D116)))</f>
        <v/>
      </c>
      <c r="CP122" s="305" t="str">
        <f ca="true">+IF(OFFSET('Sanitation Data'!$E$28,0,10*ROW('Sanitation Data'!E116))="","",OFFSET('Sanitation Data'!$E$28,0,10*ROW('Sanitation Data'!E116)))</f>
        <v/>
      </c>
      <c r="CQ122" s="305" t="str">
        <f ca="true">+IF(OFFSET('Sanitation Data'!$E$29,0,10*ROW('Sanitation Data'!E116))="","",OFFSET('Sanitation Data'!$E$29,0,10*ROW('Sanitation Data'!E116)))</f>
        <v/>
      </c>
      <c r="CR122" s="305" t="str">
        <f ca="true">+IF(OFFSET('Sanitation Data'!$E$30,0,10*ROW('Sanitation Data'!E116))="","",OFFSET('Sanitation Data'!$E$30,0,10*ROW('Sanitation Data'!E116)))</f>
        <v/>
      </c>
      <c r="CS122" s="305" t="str">
        <f ca="true">+IF(OFFSET('Sanitation Data'!$E$31,0,10*ROW('Sanitation Data'!E116))="","",OFFSET('Sanitation Data'!$E$31,0,10*ROW('Sanitation Data'!E116)))</f>
        <v/>
      </c>
      <c r="CT122" s="305" t="str">
        <f ca="true">+IF(OFFSET('Sanitation Data'!$E$32,0,10*ROW('Sanitation Data'!E116))="","",OFFSET('Sanitation Data'!$E$32,0,10*ROW('Sanitation Data'!E116)))</f>
        <v/>
      </c>
      <c r="CU122" s="305" t="str">
        <f ca="true">+IF(OFFSET('Sanitation Data'!$F$28,0,10*ROW('Sanitation Data'!F116))="","",OFFSET('Sanitation Data'!$F$28,0,10*ROW('Sanitation Data'!F116)))</f>
        <v/>
      </c>
      <c r="CV122" s="305" t="str">
        <f ca="true">+IF(OFFSET('Sanitation Data'!$F$29,0,10*ROW('Sanitation Data'!F116))="","",OFFSET('Sanitation Data'!$F$29,0,10*ROW('Sanitation Data'!F116)))</f>
        <v/>
      </c>
      <c r="CW122" s="305" t="str">
        <f ca="true">+IF(OFFSET('Sanitation Data'!$F$30,0,10*ROW('Sanitation Data'!F116))="","",OFFSET('Sanitation Data'!$F$30,0,10*ROW('Sanitation Data'!F116)))</f>
        <v/>
      </c>
      <c r="CX122" s="305" t="str">
        <f ca="true">+IF(OFFSET('Sanitation Data'!$F$31,0,10*ROW('Sanitation Data'!F116))="","",OFFSET('Sanitation Data'!$F$31,0,10*ROW('Sanitation Data'!F116)))</f>
        <v/>
      </c>
      <c r="CY122" s="305" t="str">
        <f ca="true">+IF(OFFSET('Sanitation Data'!$F$32,0,10*ROW('Sanitation Data'!F116))="","",OFFSET('Sanitation Data'!$F$32,0,10*ROW('Sanitation Data'!F116)))</f>
        <v/>
      </c>
      <c r="CZ122" s="305" t="str">
        <f ca="true">+IF(OFFSET('Sanitation Data'!$G$28,0,10*ROW('Sanitation Data'!G116))="","",OFFSET('Sanitation Data'!$G$28,0,10*ROW('Sanitation Data'!G116)))</f>
        <v/>
      </c>
      <c r="DA122" s="305" t="str">
        <f ca="true">+IF(OFFSET('Sanitation Data'!$G$29,0,10*ROW('Sanitation Data'!G116))="","",OFFSET('Sanitation Data'!$G$29,0,10*ROW('Sanitation Data'!G116)))</f>
        <v/>
      </c>
      <c r="DB122" s="305" t="str">
        <f ca="true">+IF(OFFSET('Sanitation Data'!$G$30,0,10*ROW('Sanitation Data'!G116))="","",OFFSET('Sanitation Data'!$G$30,0,10*ROW('Sanitation Data'!G116)))</f>
        <v/>
      </c>
      <c r="DC122" s="305" t="str">
        <f ca="true">+IF(OFFSET('Sanitation Data'!$G$31,0,10*ROW('Sanitation Data'!G116))="","",OFFSET('Sanitation Data'!$G$31,0,10*ROW('Sanitation Data'!G116)))</f>
        <v/>
      </c>
      <c r="DD122" s="305" t="str">
        <f ca="true">+IF(OFFSET('Sanitation Data'!$G$32,0,10*ROW('Sanitation Data'!G116))="","",OFFSET('Sanitation Data'!$G$32,0,10*ROW('Sanitation Data'!G116)))</f>
        <v/>
      </c>
      <c r="DE122" s="305" t="str">
        <f ca="true">+IF(OFFSET('Sanitation Data'!$H$28,0,10*ROW('Sanitation Data'!H116))="","",OFFSET('Sanitation Data'!$H$28,0,10*ROW('Sanitation Data'!H116)))</f>
        <v/>
      </c>
      <c r="DF122" s="305" t="str">
        <f ca="true">+IF(OFFSET('Sanitation Data'!$H$29,0,10*ROW('Sanitation Data'!H116))="","",OFFSET('Sanitation Data'!$H$29,0,10*ROW('Sanitation Data'!H116)))</f>
        <v/>
      </c>
      <c r="DG122" s="305" t="str">
        <f ca="true">+IF(OFFSET('Sanitation Data'!$H$30,0,10*ROW('Sanitation Data'!H116))="","",OFFSET('Sanitation Data'!$H$30,0,10*ROW('Sanitation Data'!H116)))</f>
        <v/>
      </c>
      <c r="DH122" s="305" t="str">
        <f ca="true">+IF(OFFSET('Sanitation Data'!$H$31,0,10*ROW('Sanitation Data'!H116))="","",OFFSET('Sanitation Data'!$H$31,0,10*ROW('Sanitation Data'!H116)))</f>
        <v/>
      </c>
      <c r="DI122" s="305" t="str">
        <f ca="true">+IF(OFFSET('Sanitation Data'!$H$32,0,10*ROW('Sanitation Data'!H116))="","",OFFSET('Sanitation Data'!$H$32,0,10*ROW('Sanitation Data'!H116)))</f>
        <v/>
      </c>
      <c r="DJ122" s="305" t="str">
        <f ca="true">+IF(OFFSET('Sanitation Data'!$I$28,0,10*ROW('Sanitation Data'!I116))="","",OFFSET('Sanitation Data'!$I$28,0,10*ROW('Sanitation Data'!I116)))</f>
        <v/>
      </c>
      <c r="DK122" s="305" t="str">
        <f ca="true">+IF(OFFSET('Sanitation Data'!$I$29,0,10*ROW('Sanitation Data'!I116))="","",OFFSET('Sanitation Data'!$I$29,0,10*ROW('Sanitation Data'!I116)))</f>
        <v/>
      </c>
      <c r="DL122" s="305" t="str">
        <f ca="true">+IF(OFFSET('Sanitation Data'!$I$30,0,10*ROW('Sanitation Data'!I116))="","",OFFSET('Sanitation Data'!$I$30,0,10*ROW('Sanitation Data'!I116)))</f>
        <v/>
      </c>
      <c r="DM122" s="305" t="str">
        <f ca="true">+IF(OFFSET('Sanitation Data'!$I$31,0,10*ROW('Sanitation Data'!I116))="","",OFFSET('Sanitation Data'!$I$31,0,10*ROW('Sanitation Data'!I116)))</f>
        <v/>
      </c>
      <c r="DN122" s="305" t="str">
        <f ca="true">+IF(OFFSET('Sanitation Data'!$I$32,0,10*ROW('Sanitation Data'!I116))="","",OFFSET('Sanitation Data'!$I$32,0,10*ROW('Sanitation Data'!I116)))</f>
        <v/>
      </c>
      <c r="DO122" s="305" t="str">
        <f ca="true">+IF(OFFSET('Hygiene Data'!$D$11,0,10*ROW('Hygiene Data'!D116))="","",OFFSET('Hygiene Data'!$D$11,0,10*ROW('Hygiene Data'!D116)))</f>
        <v/>
      </c>
      <c r="DP122" s="305" t="str">
        <f ca="true">+IF(OFFSET('Hygiene Data'!$D$12,0,10*ROW('Hygiene Data'!D116))="","",OFFSET('Hygiene Data'!$D$12,0,10*ROW('Hygiene Data'!D116)))</f>
        <v/>
      </c>
      <c r="DQ122" s="305" t="str">
        <f ca="true">+IF(OFFSET('Hygiene Data'!$D$13,0,10*ROW('Hygiene Data'!D116))="","",OFFSET('Hygiene Data'!$D$13,0,10*ROW('Hygiene Data'!D116)))</f>
        <v/>
      </c>
      <c r="DR122" s="305" t="str">
        <f ca="true">+IF(OFFSET('Hygiene Data'!$E$11,0,10*ROW('Hygiene Data'!E116))="","",OFFSET('Hygiene Data'!$E$11,0,10*ROW('Hygiene Data'!E116)))</f>
        <v/>
      </c>
      <c r="DS122" s="305" t="str">
        <f ca="true">+IF(OFFSET('Hygiene Data'!$E$12,0,10*ROW('Hygiene Data'!E116))="","",OFFSET('Hygiene Data'!$E$12,0,10*ROW('Hygiene Data'!E116)))</f>
        <v/>
      </c>
      <c r="DT122" s="305" t="str">
        <f ca="true">+IF(OFFSET('Hygiene Data'!$E$13,0,10*ROW('Hygiene Data'!E116))="","",OFFSET('Hygiene Data'!$E$13,0,10*ROW('Hygiene Data'!E116)))</f>
        <v/>
      </c>
      <c r="DU122" s="305" t="str">
        <f ca="true">+IF(OFFSET('Hygiene Data'!$F$11,0,10*ROW('Hygiene Data'!F116))="","",OFFSET('Hygiene Data'!$F$11,0,10*ROW('Hygiene Data'!F116)))</f>
        <v/>
      </c>
      <c r="DV122" s="305" t="str">
        <f ca="true">+IF(OFFSET('Hygiene Data'!$F$12,0,10*ROW('Hygiene Data'!F116))="","",OFFSET('Hygiene Data'!$F$12,0,10*ROW('Hygiene Data'!F116)))</f>
        <v/>
      </c>
      <c r="DW122" s="305" t="str">
        <f ca="true">+IF(OFFSET('Hygiene Data'!$F$13,0,10*ROW('Hygiene Data'!F116))="","",OFFSET('Hygiene Data'!$F$13,0,10*ROW('Hygiene Data'!F116)))</f>
        <v/>
      </c>
      <c r="DX122" s="305" t="str">
        <f ca="true">+IF(OFFSET('Hygiene Data'!$G$11,0,10*ROW('Hygiene Data'!G116))="","",OFFSET('Hygiene Data'!$G$11,0,10*ROW('Hygiene Data'!G116)))</f>
        <v/>
      </c>
      <c r="DY122" s="305" t="str">
        <f ca="true">+IF(OFFSET('Hygiene Data'!$G$12,0,10*ROW('Hygiene Data'!G116))="","",OFFSET('Hygiene Data'!$G$12,0,10*ROW('Hygiene Data'!G116)))</f>
        <v/>
      </c>
      <c r="DZ122" s="305" t="str">
        <f ca="true">+IF(OFFSET('Hygiene Data'!$G$13,0,10*ROW('Hygiene Data'!G116))="","",OFFSET('Hygiene Data'!$G$13,0,10*ROW('Hygiene Data'!G116)))</f>
        <v/>
      </c>
      <c r="EA122" s="305" t="str">
        <f ca="true">+IF(OFFSET('Hygiene Data'!$H$11,0,10*ROW('Hygiene Data'!H116))="","",OFFSET('Hygiene Data'!$H$11,0,10*ROW('Hygiene Data'!H116)))</f>
        <v/>
      </c>
      <c r="EB122" s="305" t="str">
        <f ca="true">+IF(OFFSET('Hygiene Data'!$H$12,0,10*ROW('Hygiene Data'!H116))="","",OFFSET('Hygiene Data'!$H$12,0,10*ROW('Hygiene Data'!H116)))</f>
        <v/>
      </c>
      <c r="EC122" s="305" t="str">
        <f ca="true">+IF(OFFSET('Hygiene Data'!$H$13,0,10*ROW('Hygiene Data'!H116))="","",OFFSET('Hygiene Data'!$H$13,0,10*ROW('Hygiene Data'!H116)))</f>
        <v/>
      </c>
      <c r="ED122" s="305" t="str">
        <f ca="true">+IF(OFFSET('Hygiene Data'!$I$11,0,10*ROW('Hygiene Data'!I116))="","",OFFSET('Hygiene Data'!$I$11,0,10*ROW('Hygiene Data'!I116)))</f>
        <v/>
      </c>
      <c r="EE122" s="305" t="str">
        <f ca="true">+IF(OFFSET('Hygiene Data'!$I$12,0,10*ROW('Hygiene Data'!I116))="","",OFFSET('Hygiene Data'!$I$12,0,10*ROW('Hygiene Data'!I116)))</f>
        <v/>
      </c>
      <c r="EF122" s="305"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61" t="str">
        <f t="shared" ca="true" si="1"/>
        <v/>
      </c>
      <c r="D123" s="99"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9"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9"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9"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9"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9"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9"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9"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9"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9"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9"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9"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9"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9"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9"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9"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9"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9"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100"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100"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100"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100"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100"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100"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100"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100"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100"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100"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100"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100"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100"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100"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100"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100"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100"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100"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100"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100"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100"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100"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100"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100"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100"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100"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100"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100"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100"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100"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1"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1"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1"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1"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1"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1"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1"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1"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1"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1"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1"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1"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1"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1"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1"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1"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1"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1"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5"/>
      <c r="BS123" s="305" t="str">
        <f ca="true">+IF(OFFSET('Water Data'!$D$27,0,10*ROW('Water Data'!D117))="","",OFFSET('Water Data'!$D$27,0,10*ROW('Water Data'!D117)))</f>
        <v/>
      </c>
      <c r="BT123" s="305" t="str">
        <f ca="true">+IF(OFFSET('Water Data'!$D$28,0,10*ROW('Water Data'!D117))="","",OFFSET('Water Data'!$D$28,0,10*ROW('Water Data'!D117)))</f>
        <v/>
      </c>
      <c r="BU123" s="305" t="str">
        <f ca="true">+IF(OFFSET('Water Data'!$D$29,0,10*ROW('Water Data'!D117))="","",OFFSET('Water Data'!$D$29,0,10*ROW('Water Data'!D117)))</f>
        <v/>
      </c>
      <c r="BV123" s="305" t="str">
        <f ca="true">+IF(OFFSET('Water Data'!$E$27,0,10*ROW('Water Data'!E117))="","",OFFSET('Water Data'!$E$27,0,10*ROW('Water Data'!E117)))</f>
        <v/>
      </c>
      <c r="BW123" s="305" t="str">
        <f ca="true">+IF(OFFSET('Water Data'!$E$28,0,10*ROW('Water Data'!E117))="","",OFFSET('Water Data'!$E$28,0,10*ROW('Water Data'!E117)))</f>
        <v/>
      </c>
      <c r="BX123" s="305" t="str">
        <f ca="true">+IF(OFFSET('Water Data'!$E$29,0,10*ROW('Water Data'!E117))="","",OFFSET('Water Data'!$E$29,0,10*ROW('Water Data'!E117)))</f>
        <v/>
      </c>
      <c r="BY123" s="305" t="str">
        <f ca="true">+IF(OFFSET('Water Data'!$F$27,0,10*ROW('Water Data'!F117))="","",OFFSET('Water Data'!$F$27,0,10*ROW('Water Data'!F117)))</f>
        <v/>
      </c>
      <c r="BZ123" s="305" t="str">
        <f ca="true">+IF(OFFSET('Water Data'!$F$28,0,10*ROW('Water Data'!F117))="","",OFFSET('Water Data'!$F$28,0,10*ROW('Water Data'!F117)))</f>
        <v/>
      </c>
      <c r="CA123" s="305" t="str">
        <f ca="true">+IF(OFFSET('Water Data'!$F$29,0,10*ROW('Water Data'!F117))="","",OFFSET('Water Data'!$F$29,0,10*ROW('Water Data'!F117)))</f>
        <v/>
      </c>
      <c r="CB123" s="305" t="str">
        <f ca="true">+IF(OFFSET('Water Data'!$G$27,0,10*ROW('Water Data'!G117))="","",OFFSET('Water Data'!$G$27,0,10*ROW('Water Data'!G117)))</f>
        <v/>
      </c>
      <c r="CC123" s="305" t="str">
        <f ca="true">+IF(OFFSET('Water Data'!$G$28,0,10*ROW('Water Data'!G117))="","",OFFSET('Water Data'!$G$28,0,10*ROW('Water Data'!G117)))</f>
        <v/>
      </c>
      <c r="CD123" s="305" t="str">
        <f ca="true">+IF(OFFSET('Water Data'!$G$29,0,10*ROW('Water Data'!G117))="","",OFFSET('Water Data'!$G$29,0,10*ROW('Water Data'!G117)))</f>
        <v/>
      </c>
      <c r="CE123" s="305" t="str">
        <f ca="true">+IF(OFFSET('Water Data'!$H$27,0,10*ROW('Water Data'!H117))="","",OFFSET('Water Data'!$H$27,0,10*ROW('Water Data'!H117)))</f>
        <v/>
      </c>
      <c r="CF123" s="305" t="str">
        <f ca="true">+IF(OFFSET('Water Data'!$H$28,0,10*ROW('Water Data'!H117))="","",OFFSET('Water Data'!$H$28,0,10*ROW('Water Data'!H117)))</f>
        <v/>
      </c>
      <c r="CG123" s="305" t="str">
        <f ca="true">+IF(OFFSET('Water Data'!$H$29,0,10*ROW('Water Data'!H117))="","",OFFSET('Water Data'!$H$29,0,10*ROW('Water Data'!H117)))</f>
        <v/>
      </c>
      <c r="CH123" s="305" t="str">
        <f ca="true">+IF(OFFSET('Water Data'!$I$27,0,10*ROW('Water Data'!I117))="","",OFFSET('Water Data'!$I$27,0,10*ROW('Water Data'!I117)))</f>
        <v/>
      </c>
      <c r="CI123" s="305" t="str">
        <f ca="true">+IF(OFFSET('Water Data'!$I$28,0,10*ROW('Water Data'!I117))="","",OFFSET('Water Data'!$I$28,0,10*ROW('Water Data'!I117)))</f>
        <v/>
      </c>
      <c r="CJ123" s="305" t="str">
        <f ca="true">+IF(OFFSET('Water Data'!$I$29,0,10*ROW('Water Data'!I117))="","",OFFSET('Water Data'!$I$29,0,10*ROW('Water Data'!I117)))</f>
        <v/>
      </c>
      <c r="CK123" s="305" t="str">
        <f ca="true">+IF(OFFSET('Sanitation Data'!$D$28,0,10*ROW('Sanitation Data'!D117))="","",OFFSET('Sanitation Data'!$D$28,0,10*ROW('Sanitation Data'!D117)))</f>
        <v/>
      </c>
      <c r="CL123" s="305" t="str">
        <f ca="true">+IF(OFFSET('Sanitation Data'!$D$29,0,10*ROW('Sanitation Data'!D117))="","",OFFSET('Sanitation Data'!$D$29,0,10*ROW('Sanitation Data'!D117)))</f>
        <v/>
      </c>
      <c r="CM123" s="305" t="str">
        <f ca="true">+IF(OFFSET('Sanitation Data'!$D$30,0,10*ROW('Sanitation Data'!D117))="","",OFFSET('Sanitation Data'!$D$30,0,10*ROW('Sanitation Data'!D117)))</f>
        <v/>
      </c>
      <c r="CN123" s="305" t="str">
        <f ca="true">+IF(OFFSET('Sanitation Data'!$D$31,0,10*ROW('Sanitation Data'!D117))="","",OFFSET('Sanitation Data'!$D$31,0,10*ROW('Sanitation Data'!D117)))</f>
        <v/>
      </c>
      <c r="CO123" s="305" t="str">
        <f ca="true">+IF(OFFSET('Sanitation Data'!$D$32,0,10*ROW('Sanitation Data'!D117))="","",OFFSET('Sanitation Data'!$D$32,0,10*ROW('Sanitation Data'!D117)))</f>
        <v/>
      </c>
      <c r="CP123" s="305" t="str">
        <f ca="true">+IF(OFFSET('Sanitation Data'!$E$28,0,10*ROW('Sanitation Data'!E117))="","",OFFSET('Sanitation Data'!$E$28,0,10*ROW('Sanitation Data'!E117)))</f>
        <v/>
      </c>
      <c r="CQ123" s="305" t="str">
        <f ca="true">+IF(OFFSET('Sanitation Data'!$E$29,0,10*ROW('Sanitation Data'!E117))="","",OFFSET('Sanitation Data'!$E$29,0,10*ROW('Sanitation Data'!E117)))</f>
        <v/>
      </c>
      <c r="CR123" s="305" t="str">
        <f ca="true">+IF(OFFSET('Sanitation Data'!$E$30,0,10*ROW('Sanitation Data'!E117))="","",OFFSET('Sanitation Data'!$E$30,0,10*ROW('Sanitation Data'!E117)))</f>
        <v/>
      </c>
      <c r="CS123" s="305" t="str">
        <f ca="true">+IF(OFFSET('Sanitation Data'!$E$31,0,10*ROW('Sanitation Data'!E117))="","",OFFSET('Sanitation Data'!$E$31,0,10*ROW('Sanitation Data'!E117)))</f>
        <v/>
      </c>
      <c r="CT123" s="305" t="str">
        <f ca="true">+IF(OFFSET('Sanitation Data'!$E$32,0,10*ROW('Sanitation Data'!E117))="","",OFFSET('Sanitation Data'!$E$32,0,10*ROW('Sanitation Data'!E117)))</f>
        <v/>
      </c>
      <c r="CU123" s="305" t="str">
        <f ca="true">+IF(OFFSET('Sanitation Data'!$F$28,0,10*ROW('Sanitation Data'!F117))="","",OFFSET('Sanitation Data'!$F$28,0,10*ROW('Sanitation Data'!F117)))</f>
        <v/>
      </c>
      <c r="CV123" s="305" t="str">
        <f ca="true">+IF(OFFSET('Sanitation Data'!$F$29,0,10*ROW('Sanitation Data'!F117))="","",OFFSET('Sanitation Data'!$F$29,0,10*ROW('Sanitation Data'!F117)))</f>
        <v/>
      </c>
      <c r="CW123" s="305" t="str">
        <f ca="true">+IF(OFFSET('Sanitation Data'!$F$30,0,10*ROW('Sanitation Data'!F117))="","",OFFSET('Sanitation Data'!$F$30,0,10*ROW('Sanitation Data'!F117)))</f>
        <v/>
      </c>
      <c r="CX123" s="305" t="str">
        <f ca="true">+IF(OFFSET('Sanitation Data'!$F$31,0,10*ROW('Sanitation Data'!F117))="","",OFFSET('Sanitation Data'!$F$31,0,10*ROW('Sanitation Data'!F117)))</f>
        <v/>
      </c>
      <c r="CY123" s="305" t="str">
        <f ca="true">+IF(OFFSET('Sanitation Data'!$F$32,0,10*ROW('Sanitation Data'!F117))="","",OFFSET('Sanitation Data'!$F$32,0,10*ROW('Sanitation Data'!F117)))</f>
        <v/>
      </c>
      <c r="CZ123" s="305" t="str">
        <f ca="true">+IF(OFFSET('Sanitation Data'!$G$28,0,10*ROW('Sanitation Data'!G117))="","",OFFSET('Sanitation Data'!$G$28,0,10*ROW('Sanitation Data'!G117)))</f>
        <v/>
      </c>
      <c r="DA123" s="305" t="str">
        <f ca="true">+IF(OFFSET('Sanitation Data'!$G$29,0,10*ROW('Sanitation Data'!G117))="","",OFFSET('Sanitation Data'!$G$29,0,10*ROW('Sanitation Data'!G117)))</f>
        <v/>
      </c>
      <c r="DB123" s="305" t="str">
        <f ca="true">+IF(OFFSET('Sanitation Data'!$G$30,0,10*ROW('Sanitation Data'!G117))="","",OFFSET('Sanitation Data'!$G$30,0,10*ROW('Sanitation Data'!G117)))</f>
        <v/>
      </c>
      <c r="DC123" s="305" t="str">
        <f ca="true">+IF(OFFSET('Sanitation Data'!$G$31,0,10*ROW('Sanitation Data'!G117))="","",OFFSET('Sanitation Data'!$G$31,0,10*ROW('Sanitation Data'!G117)))</f>
        <v/>
      </c>
      <c r="DD123" s="305" t="str">
        <f ca="true">+IF(OFFSET('Sanitation Data'!$G$32,0,10*ROW('Sanitation Data'!G117))="","",OFFSET('Sanitation Data'!$G$32,0,10*ROW('Sanitation Data'!G117)))</f>
        <v/>
      </c>
      <c r="DE123" s="305" t="str">
        <f ca="true">+IF(OFFSET('Sanitation Data'!$H$28,0,10*ROW('Sanitation Data'!H117))="","",OFFSET('Sanitation Data'!$H$28,0,10*ROW('Sanitation Data'!H117)))</f>
        <v/>
      </c>
      <c r="DF123" s="305" t="str">
        <f ca="true">+IF(OFFSET('Sanitation Data'!$H$29,0,10*ROW('Sanitation Data'!H117))="","",OFFSET('Sanitation Data'!$H$29,0,10*ROW('Sanitation Data'!H117)))</f>
        <v/>
      </c>
      <c r="DG123" s="305" t="str">
        <f ca="true">+IF(OFFSET('Sanitation Data'!$H$30,0,10*ROW('Sanitation Data'!H117))="","",OFFSET('Sanitation Data'!$H$30,0,10*ROW('Sanitation Data'!H117)))</f>
        <v/>
      </c>
      <c r="DH123" s="305" t="str">
        <f ca="true">+IF(OFFSET('Sanitation Data'!$H$31,0,10*ROW('Sanitation Data'!H117))="","",OFFSET('Sanitation Data'!$H$31,0,10*ROW('Sanitation Data'!H117)))</f>
        <v/>
      </c>
      <c r="DI123" s="305" t="str">
        <f ca="true">+IF(OFFSET('Sanitation Data'!$H$32,0,10*ROW('Sanitation Data'!H117))="","",OFFSET('Sanitation Data'!$H$32,0,10*ROW('Sanitation Data'!H117)))</f>
        <v/>
      </c>
      <c r="DJ123" s="305" t="str">
        <f ca="true">+IF(OFFSET('Sanitation Data'!$I$28,0,10*ROW('Sanitation Data'!I117))="","",OFFSET('Sanitation Data'!$I$28,0,10*ROW('Sanitation Data'!I117)))</f>
        <v/>
      </c>
      <c r="DK123" s="305" t="str">
        <f ca="true">+IF(OFFSET('Sanitation Data'!$I$29,0,10*ROW('Sanitation Data'!I117))="","",OFFSET('Sanitation Data'!$I$29,0,10*ROW('Sanitation Data'!I117)))</f>
        <v/>
      </c>
      <c r="DL123" s="305" t="str">
        <f ca="true">+IF(OFFSET('Sanitation Data'!$I$30,0,10*ROW('Sanitation Data'!I117))="","",OFFSET('Sanitation Data'!$I$30,0,10*ROW('Sanitation Data'!I117)))</f>
        <v/>
      </c>
      <c r="DM123" s="305" t="str">
        <f ca="true">+IF(OFFSET('Sanitation Data'!$I$31,0,10*ROW('Sanitation Data'!I117))="","",OFFSET('Sanitation Data'!$I$31,0,10*ROW('Sanitation Data'!I117)))</f>
        <v/>
      </c>
      <c r="DN123" s="305" t="str">
        <f ca="true">+IF(OFFSET('Sanitation Data'!$I$32,0,10*ROW('Sanitation Data'!I117))="","",OFFSET('Sanitation Data'!$I$32,0,10*ROW('Sanitation Data'!I117)))</f>
        <v/>
      </c>
      <c r="DO123" s="305" t="str">
        <f ca="true">+IF(OFFSET('Hygiene Data'!$D$11,0,10*ROW('Hygiene Data'!D117))="","",OFFSET('Hygiene Data'!$D$11,0,10*ROW('Hygiene Data'!D117)))</f>
        <v/>
      </c>
      <c r="DP123" s="305" t="str">
        <f ca="true">+IF(OFFSET('Hygiene Data'!$D$12,0,10*ROW('Hygiene Data'!D117))="","",OFFSET('Hygiene Data'!$D$12,0,10*ROW('Hygiene Data'!D117)))</f>
        <v/>
      </c>
      <c r="DQ123" s="305" t="str">
        <f ca="true">+IF(OFFSET('Hygiene Data'!$D$13,0,10*ROW('Hygiene Data'!D117))="","",OFFSET('Hygiene Data'!$D$13,0,10*ROW('Hygiene Data'!D117)))</f>
        <v/>
      </c>
      <c r="DR123" s="305" t="str">
        <f ca="true">+IF(OFFSET('Hygiene Data'!$E$11,0,10*ROW('Hygiene Data'!E117))="","",OFFSET('Hygiene Data'!$E$11,0,10*ROW('Hygiene Data'!E117)))</f>
        <v/>
      </c>
      <c r="DS123" s="305" t="str">
        <f ca="true">+IF(OFFSET('Hygiene Data'!$E$12,0,10*ROW('Hygiene Data'!E117))="","",OFFSET('Hygiene Data'!$E$12,0,10*ROW('Hygiene Data'!E117)))</f>
        <v/>
      </c>
      <c r="DT123" s="305" t="str">
        <f ca="true">+IF(OFFSET('Hygiene Data'!$E$13,0,10*ROW('Hygiene Data'!E117))="","",OFFSET('Hygiene Data'!$E$13,0,10*ROW('Hygiene Data'!E117)))</f>
        <v/>
      </c>
      <c r="DU123" s="305" t="str">
        <f ca="true">+IF(OFFSET('Hygiene Data'!$F$11,0,10*ROW('Hygiene Data'!F117))="","",OFFSET('Hygiene Data'!$F$11,0,10*ROW('Hygiene Data'!F117)))</f>
        <v/>
      </c>
      <c r="DV123" s="305" t="str">
        <f ca="true">+IF(OFFSET('Hygiene Data'!$F$12,0,10*ROW('Hygiene Data'!F117))="","",OFFSET('Hygiene Data'!$F$12,0,10*ROW('Hygiene Data'!F117)))</f>
        <v/>
      </c>
      <c r="DW123" s="305" t="str">
        <f ca="true">+IF(OFFSET('Hygiene Data'!$F$13,0,10*ROW('Hygiene Data'!F117))="","",OFFSET('Hygiene Data'!$F$13,0,10*ROW('Hygiene Data'!F117)))</f>
        <v/>
      </c>
      <c r="DX123" s="305" t="str">
        <f ca="true">+IF(OFFSET('Hygiene Data'!$G$11,0,10*ROW('Hygiene Data'!G117))="","",OFFSET('Hygiene Data'!$G$11,0,10*ROW('Hygiene Data'!G117)))</f>
        <v/>
      </c>
      <c r="DY123" s="305" t="str">
        <f ca="true">+IF(OFFSET('Hygiene Data'!$G$12,0,10*ROW('Hygiene Data'!G117))="","",OFFSET('Hygiene Data'!$G$12,0,10*ROW('Hygiene Data'!G117)))</f>
        <v/>
      </c>
      <c r="DZ123" s="305" t="str">
        <f ca="true">+IF(OFFSET('Hygiene Data'!$G$13,0,10*ROW('Hygiene Data'!G117))="","",OFFSET('Hygiene Data'!$G$13,0,10*ROW('Hygiene Data'!G117)))</f>
        <v/>
      </c>
      <c r="EA123" s="305" t="str">
        <f ca="true">+IF(OFFSET('Hygiene Data'!$H$11,0,10*ROW('Hygiene Data'!H117))="","",OFFSET('Hygiene Data'!$H$11,0,10*ROW('Hygiene Data'!H117)))</f>
        <v/>
      </c>
      <c r="EB123" s="305" t="str">
        <f ca="true">+IF(OFFSET('Hygiene Data'!$H$12,0,10*ROW('Hygiene Data'!H117))="","",OFFSET('Hygiene Data'!$H$12,0,10*ROW('Hygiene Data'!H117)))</f>
        <v/>
      </c>
      <c r="EC123" s="305" t="str">
        <f ca="true">+IF(OFFSET('Hygiene Data'!$H$13,0,10*ROW('Hygiene Data'!H117))="","",OFFSET('Hygiene Data'!$H$13,0,10*ROW('Hygiene Data'!H117)))</f>
        <v/>
      </c>
      <c r="ED123" s="305" t="str">
        <f ca="true">+IF(OFFSET('Hygiene Data'!$I$11,0,10*ROW('Hygiene Data'!I117))="","",OFFSET('Hygiene Data'!$I$11,0,10*ROW('Hygiene Data'!I117)))</f>
        <v/>
      </c>
      <c r="EE123" s="305" t="str">
        <f ca="true">+IF(OFFSET('Hygiene Data'!$I$12,0,10*ROW('Hygiene Data'!I117))="","",OFFSET('Hygiene Data'!$I$12,0,10*ROW('Hygiene Data'!I117)))</f>
        <v/>
      </c>
      <c r="EF123" s="305"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61" t="str">
        <f t="shared" ca="true" si="1"/>
        <v/>
      </c>
      <c r="D124" s="99"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9"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9"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9"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9"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9"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9"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9"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9"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9"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9"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9"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9"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9"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9"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9"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9"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9"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100"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100"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100"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100"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100"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100"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100"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100"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100"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100"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100"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100"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100"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100"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100"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100"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100"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100"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100"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100"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100"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100"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100"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100"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100"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100"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100"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100"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100"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100"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1"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1"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1"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1"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1"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1"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1"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1"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1"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1"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1"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1"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1"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1"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1"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1"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1"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1"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5"/>
      <c r="BS124" s="305" t="str">
        <f ca="true">+IF(OFFSET('Water Data'!$D$27,0,10*ROW('Water Data'!D118))="","",OFFSET('Water Data'!$D$27,0,10*ROW('Water Data'!D118)))</f>
        <v/>
      </c>
      <c r="BT124" s="305" t="str">
        <f ca="true">+IF(OFFSET('Water Data'!$D$28,0,10*ROW('Water Data'!D118))="","",OFFSET('Water Data'!$D$28,0,10*ROW('Water Data'!D118)))</f>
        <v/>
      </c>
      <c r="BU124" s="305" t="str">
        <f ca="true">+IF(OFFSET('Water Data'!$D$29,0,10*ROW('Water Data'!D118))="","",OFFSET('Water Data'!$D$29,0,10*ROW('Water Data'!D118)))</f>
        <v/>
      </c>
      <c r="BV124" s="305" t="str">
        <f ca="true">+IF(OFFSET('Water Data'!$E$27,0,10*ROW('Water Data'!E118))="","",OFFSET('Water Data'!$E$27,0,10*ROW('Water Data'!E118)))</f>
        <v/>
      </c>
      <c r="BW124" s="305" t="str">
        <f ca="true">+IF(OFFSET('Water Data'!$E$28,0,10*ROW('Water Data'!E118))="","",OFFSET('Water Data'!$E$28,0,10*ROW('Water Data'!E118)))</f>
        <v/>
      </c>
      <c r="BX124" s="305" t="str">
        <f ca="true">+IF(OFFSET('Water Data'!$E$29,0,10*ROW('Water Data'!E118))="","",OFFSET('Water Data'!$E$29,0,10*ROW('Water Data'!E118)))</f>
        <v/>
      </c>
      <c r="BY124" s="305" t="str">
        <f ca="true">+IF(OFFSET('Water Data'!$F$27,0,10*ROW('Water Data'!F118))="","",OFFSET('Water Data'!$F$27,0,10*ROW('Water Data'!F118)))</f>
        <v/>
      </c>
      <c r="BZ124" s="305" t="str">
        <f ca="true">+IF(OFFSET('Water Data'!$F$28,0,10*ROW('Water Data'!F118))="","",OFFSET('Water Data'!$F$28,0,10*ROW('Water Data'!F118)))</f>
        <v/>
      </c>
      <c r="CA124" s="305" t="str">
        <f ca="true">+IF(OFFSET('Water Data'!$F$29,0,10*ROW('Water Data'!F118))="","",OFFSET('Water Data'!$F$29,0,10*ROW('Water Data'!F118)))</f>
        <v/>
      </c>
      <c r="CB124" s="305" t="str">
        <f ca="true">+IF(OFFSET('Water Data'!$G$27,0,10*ROW('Water Data'!G118))="","",OFFSET('Water Data'!$G$27,0,10*ROW('Water Data'!G118)))</f>
        <v/>
      </c>
      <c r="CC124" s="305" t="str">
        <f ca="true">+IF(OFFSET('Water Data'!$G$28,0,10*ROW('Water Data'!G118))="","",OFFSET('Water Data'!$G$28,0,10*ROW('Water Data'!G118)))</f>
        <v/>
      </c>
      <c r="CD124" s="305" t="str">
        <f ca="true">+IF(OFFSET('Water Data'!$G$29,0,10*ROW('Water Data'!G118))="","",OFFSET('Water Data'!$G$29,0,10*ROW('Water Data'!G118)))</f>
        <v/>
      </c>
      <c r="CE124" s="305" t="str">
        <f ca="true">+IF(OFFSET('Water Data'!$H$27,0,10*ROW('Water Data'!H118))="","",OFFSET('Water Data'!$H$27,0,10*ROW('Water Data'!H118)))</f>
        <v/>
      </c>
      <c r="CF124" s="305" t="str">
        <f ca="true">+IF(OFFSET('Water Data'!$H$28,0,10*ROW('Water Data'!H118))="","",OFFSET('Water Data'!$H$28,0,10*ROW('Water Data'!H118)))</f>
        <v/>
      </c>
      <c r="CG124" s="305" t="str">
        <f ca="true">+IF(OFFSET('Water Data'!$H$29,0,10*ROW('Water Data'!H118))="","",OFFSET('Water Data'!$H$29,0,10*ROW('Water Data'!H118)))</f>
        <v/>
      </c>
      <c r="CH124" s="305" t="str">
        <f ca="true">+IF(OFFSET('Water Data'!$I$27,0,10*ROW('Water Data'!I118))="","",OFFSET('Water Data'!$I$27,0,10*ROW('Water Data'!I118)))</f>
        <v/>
      </c>
      <c r="CI124" s="305" t="str">
        <f ca="true">+IF(OFFSET('Water Data'!$I$28,0,10*ROW('Water Data'!I118))="","",OFFSET('Water Data'!$I$28,0,10*ROW('Water Data'!I118)))</f>
        <v/>
      </c>
      <c r="CJ124" s="305" t="str">
        <f ca="true">+IF(OFFSET('Water Data'!$I$29,0,10*ROW('Water Data'!I118))="","",OFFSET('Water Data'!$I$29,0,10*ROW('Water Data'!I118)))</f>
        <v/>
      </c>
      <c r="CK124" s="305" t="str">
        <f ca="true">+IF(OFFSET('Sanitation Data'!$D$28,0,10*ROW('Sanitation Data'!D118))="","",OFFSET('Sanitation Data'!$D$28,0,10*ROW('Sanitation Data'!D118)))</f>
        <v/>
      </c>
      <c r="CL124" s="305" t="str">
        <f ca="true">+IF(OFFSET('Sanitation Data'!$D$29,0,10*ROW('Sanitation Data'!D118))="","",OFFSET('Sanitation Data'!$D$29,0,10*ROW('Sanitation Data'!D118)))</f>
        <v/>
      </c>
      <c r="CM124" s="305" t="str">
        <f ca="true">+IF(OFFSET('Sanitation Data'!$D$30,0,10*ROW('Sanitation Data'!D118))="","",OFFSET('Sanitation Data'!$D$30,0,10*ROW('Sanitation Data'!D118)))</f>
        <v/>
      </c>
      <c r="CN124" s="305" t="str">
        <f ca="true">+IF(OFFSET('Sanitation Data'!$D$31,0,10*ROW('Sanitation Data'!D118))="","",OFFSET('Sanitation Data'!$D$31,0,10*ROW('Sanitation Data'!D118)))</f>
        <v/>
      </c>
      <c r="CO124" s="305" t="str">
        <f ca="true">+IF(OFFSET('Sanitation Data'!$D$32,0,10*ROW('Sanitation Data'!D118))="","",OFFSET('Sanitation Data'!$D$32,0,10*ROW('Sanitation Data'!D118)))</f>
        <v/>
      </c>
      <c r="CP124" s="305" t="str">
        <f ca="true">+IF(OFFSET('Sanitation Data'!$E$28,0,10*ROW('Sanitation Data'!E118))="","",OFFSET('Sanitation Data'!$E$28,0,10*ROW('Sanitation Data'!E118)))</f>
        <v/>
      </c>
      <c r="CQ124" s="305" t="str">
        <f ca="true">+IF(OFFSET('Sanitation Data'!$E$29,0,10*ROW('Sanitation Data'!E118))="","",OFFSET('Sanitation Data'!$E$29,0,10*ROW('Sanitation Data'!E118)))</f>
        <v/>
      </c>
      <c r="CR124" s="305" t="str">
        <f ca="true">+IF(OFFSET('Sanitation Data'!$E$30,0,10*ROW('Sanitation Data'!E118))="","",OFFSET('Sanitation Data'!$E$30,0,10*ROW('Sanitation Data'!E118)))</f>
        <v/>
      </c>
      <c r="CS124" s="305" t="str">
        <f ca="true">+IF(OFFSET('Sanitation Data'!$E$31,0,10*ROW('Sanitation Data'!E118))="","",OFFSET('Sanitation Data'!$E$31,0,10*ROW('Sanitation Data'!E118)))</f>
        <v/>
      </c>
      <c r="CT124" s="305" t="str">
        <f ca="true">+IF(OFFSET('Sanitation Data'!$E$32,0,10*ROW('Sanitation Data'!E118))="","",OFFSET('Sanitation Data'!$E$32,0,10*ROW('Sanitation Data'!E118)))</f>
        <v/>
      </c>
      <c r="CU124" s="305" t="str">
        <f ca="true">+IF(OFFSET('Sanitation Data'!$F$28,0,10*ROW('Sanitation Data'!F118))="","",OFFSET('Sanitation Data'!$F$28,0,10*ROW('Sanitation Data'!F118)))</f>
        <v/>
      </c>
      <c r="CV124" s="305" t="str">
        <f ca="true">+IF(OFFSET('Sanitation Data'!$F$29,0,10*ROW('Sanitation Data'!F118))="","",OFFSET('Sanitation Data'!$F$29,0,10*ROW('Sanitation Data'!F118)))</f>
        <v/>
      </c>
      <c r="CW124" s="305" t="str">
        <f ca="true">+IF(OFFSET('Sanitation Data'!$F$30,0,10*ROW('Sanitation Data'!F118))="","",OFFSET('Sanitation Data'!$F$30,0,10*ROW('Sanitation Data'!F118)))</f>
        <v/>
      </c>
      <c r="CX124" s="305" t="str">
        <f ca="true">+IF(OFFSET('Sanitation Data'!$F$31,0,10*ROW('Sanitation Data'!F118))="","",OFFSET('Sanitation Data'!$F$31,0,10*ROW('Sanitation Data'!F118)))</f>
        <v/>
      </c>
      <c r="CY124" s="305" t="str">
        <f ca="true">+IF(OFFSET('Sanitation Data'!$F$32,0,10*ROW('Sanitation Data'!F118))="","",OFFSET('Sanitation Data'!$F$32,0,10*ROW('Sanitation Data'!F118)))</f>
        <v/>
      </c>
      <c r="CZ124" s="305" t="str">
        <f ca="true">+IF(OFFSET('Sanitation Data'!$G$28,0,10*ROW('Sanitation Data'!G118))="","",OFFSET('Sanitation Data'!$G$28,0,10*ROW('Sanitation Data'!G118)))</f>
        <v/>
      </c>
      <c r="DA124" s="305" t="str">
        <f ca="true">+IF(OFFSET('Sanitation Data'!$G$29,0,10*ROW('Sanitation Data'!G118))="","",OFFSET('Sanitation Data'!$G$29,0,10*ROW('Sanitation Data'!G118)))</f>
        <v/>
      </c>
      <c r="DB124" s="305" t="str">
        <f ca="true">+IF(OFFSET('Sanitation Data'!$G$30,0,10*ROW('Sanitation Data'!G118))="","",OFFSET('Sanitation Data'!$G$30,0,10*ROW('Sanitation Data'!G118)))</f>
        <v/>
      </c>
      <c r="DC124" s="305" t="str">
        <f ca="true">+IF(OFFSET('Sanitation Data'!$G$31,0,10*ROW('Sanitation Data'!G118))="","",OFFSET('Sanitation Data'!$G$31,0,10*ROW('Sanitation Data'!G118)))</f>
        <v/>
      </c>
      <c r="DD124" s="305" t="str">
        <f ca="true">+IF(OFFSET('Sanitation Data'!$G$32,0,10*ROW('Sanitation Data'!G118))="","",OFFSET('Sanitation Data'!$G$32,0,10*ROW('Sanitation Data'!G118)))</f>
        <v/>
      </c>
      <c r="DE124" s="305" t="str">
        <f ca="true">+IF(OFFSET('Sanitation Data'!$H$28,0,10*ROW('Sanitation Data'!H118))="","",OFFSET('Sanitation Data'!$H$28,0,10*ROW('Sanitation Data'!H118)))</f>
        <v/>
      </c>
      <c r="DF124" s="305" t="str">
        <f ca="true">+IF(OFFSET('Sanitation Data'!$H$29,0,10*ROW('Sanitation Data'!H118))="","",OFFSET('Sanitation Data'!$H$29,0,10*ROW('Sanitation Data'!H118)))</f>
        <v/>
      </c>
      <c r="DG124" s="305" t="str">
        <f ca="true">+IF(OFFSET('Sanitation Data'!$H$30,0,10*ROW('Sanitation Data'!H118))="","",OFFSET('Sanitation Data'!$H$30,0,10*ROW('Sanitation Data'!H118)))</f>
        <v/>
      </c>
      <c r="DH124" s="305" t="str">
        <f ca="true">+IF(OFFSET('Sanitation Data'!$H$31,0,10*ROW('Sanitation Data'!H118))="","",OFFSET('Sanitation Data'!$H$31,0,10*ROW('Sanitation Data'!H118)))</f>
        <v/>
      </c>
      <c r="DI124" s="305" t="str">
        <f ca="true">+IF(OFFSET('Sanitation Data'!$H$32,0,10*ROW('Sanitation Data'!H118))="","",OFFSET('Sanitation Data'!$H$32,0,10*ROW('Sanitation Data'!H118)))</f>
        <v/>
      </c>
      <c r="DJ124" s="305" t="str">
        <f ca="true">+IF(OFFSET('Sanitation Data'!$I$28,0,10*ROW('Sanitation Data'!I118))="","",OFFSET('Sanitation Data'!$I$28,0,10*ROW('Sanitation Data'!I118)))</f>
        <v/>
      </c>
      <c r="DK124" s="305" t="str">
        <f ca="true">+IF(OFFSET('Sanitation Data'!$I$29,0,10*ROW('Sanitation Data'!I118))="","",OFFSET('Sanitation Data'!$I$29,0,10*ROW('Sanitation Data'!I118)))</f>
        <v/>
      </c>
      <c r="DL124" s="305" t="str">
        <f ca="true">+IF(OFFSET('Sanitation Data'!$I$30,0,10*ROW('Sanitation Data'!I118))="","",OFFSET('Sanitation Data'!$I$30,0,10*ROW('Sanitation Data'!I118)))</f>
        <v/>
      </c>
      <c r="DM124" s="305" t="str">
        <f ca="true">+IF(OFFSET('Sanitation Data'!$I$31,0,10*ROW('Sanitation Data'!I118))="","",OFFSET('Sanitation Data'!$I$31,0,10*ROW('Sanitation Data'!I118)))</f>
        <v/>
      </c>
      <c r="DN124" s="305" t="str">
        <f ca="true">+IF(OFFSET('Sanitation Data'!$I$32,0,10*ROW('Sanitation Data'!I118))="","",OFFSET('Sanitation Data'!$I$32,0,10*ROW('Sanitation Data'!I118)))</f>
        <v/>
      </c>
      <c r="DO124" s="305" t="str">
        <f ca="true">+IF(OFFSET('Hygiene Data'!$D$11,0,10*ROW('Hygiene Data'!D118))="","",OFFSET('Hygiene Data'!$D$11,0,10*ROW('Hygiene Data'!D118)))</f>
        <v/>
      </c>
      <c r="DP124" s="305" t="str">
        <f ca="true">+IF(OFFSET('Hygiene Data'!$D$12,0,10*ROW('Hygiene Data'!D118))="","",OFFSET('Hygiene Data'!$D$12,0,10*ROW('Hygiene Data'!D118)))</f>
        <v/>
      </c>
      <c r="DQ124" s="305" t="str">
        <f ca="true">+IF(OFFSET('Hygiene Data'!$D$13,0,10*ROW('Hygiene Data'!D118))="","",OFFSET('Hygiene Data'!$D$13,0,10*ROW('Hygiene Data'!D118)))</f>
        <v/>
      </c>
      <c r="DR124" s="305" t="str">
        <f ca="true">+IF(OFFSET('Hygiene Data'!$E$11,0,10*ROW('Hygiene Data'!E118))="","",OFFSET('Hygiene Data'!$E$11,0,10*ROW('Hygiene Data'!E118)))</f>
        <v/>
      </c>
      <c r="DS124" s="305" t="str">
        <f ca="true">+IF(OFFSET('Hygiene Data'!$E$12,0,10*ROW('Hygiene Data'!E118))="","",OFFSET('Hygiene Data'!$E$12,0,10*ROW('Hygiene Data'!E118)))</f>
        <v/>
      </c>
      <c r="DT124" s="305" t="str">
        <f ca="true">+IF(OFFSET('Hygiene Data'!$E$13,0,10*ROW('Hygiene Data'!E118))="","",OFFSET('Hygiene Data'!$E$13,0,10*ROW('Hygiene Data'!E118)))</f>
        <v/>
      </c>
      <c r="DU124" s="305" t="str">
        <f ca="true">+IF(OFFSET('Hygiene Data'!$F$11,0,10*ROW('Hygiene Data'!F118))="","",OFFSET('Hygiene Data'!$F$11,0,10*ROW('Hygiene Data'!F118)))</f>
        <v/>
      </c>
      <c r="DV124" s="305" t="str">
        <f ca="true">+IF(OFFSET('Hygiene Data'!$F$12,0,10*ROW('Hygiene Data'!F118))="","",OFFSET('Hygiene Data'!$F$12,0,10*ROW('Hygiene Data'!F118)))</f>
        <v/>
      </c>
      <c r="DW124" s="305" t="str">
        <f ca="true">+IF(OFFSET('Hygiene Data'!$F$13,0,10*ROW('Hygiene Data'!F118))="","",OFFSET('Hygiene Data'!$F$13,0,10*ROW('Hygiene Data'!F118)))</f>
        <v/>
      </c>
      <c r="DX124" s="305" t="str">
        <f ca="true">+IF(OFFSET('Hygiene Data'!$G$11,0,10*ROW('Hygiene Data'!G118))="","",OFFSET('Hygiene Data'!$G$11,0,10*ROW('Hygiene Data'!G118)))</f>
        <v/>
      </c>
      <c r="DY124" s="305" t="str">
        <f ca="true">+IF(OFFSET('Hygiene Data'!$G$12,0,10*ROW('Hygiene Data'!G118))="","",OFFSET('Hygiene Data'!$G$12,0,10*ROW('Hygiene Data'!G118)))</f>
        <v/>
      </c>
      <c r="DZ124" s="305" t="str">
        <f ca="true">+IF(OFFSET('Hygiene Data'!$G$13,0,10*ROW('Hygiene Data'!G118))="","",OFFSET('Hygiene Data'!$G$13,0,10*ROW('Hygiene Data'!G118)))</f>
        <v/>
      </c>
      <c r="EA124" s="305" t="str">
        <f ca="true">+IF(OFFSET('Hygiene Data'!$H$11,0,10*ROW('Hygiene Data'!H118))="","",OFFSET('Hygiene Data'!$H$11,0,10*ROW('Hygiene Data'!H118)))</f>
        <v/>
      </c>
      <c r="EB124" s="305" t="str">
        <f ca="true">+IF(OFFSET('Hygiene Data'!$H$12,0,10*ROW('Hygiene Data'!H118))="","",OFFSET('Hygiene Data'!$H$12,0,10*ROW('Hygiene Data'!H118)))</f>
        <v/>
      </c>
      <c r="EC124" s="305" t="str">
        <f ca="true">+IF(OFFSET('Hygiene Data'!$H$13,0,10*ROW('Hygiene Data'!H118))="","",OFFSET('Hygiene Data'!$H$13,0,10*ROW('Hygiene Data'!H118)))</f>
        <v/>
      </c>
      <c r="ED124" s="305" t="str">
        <f ca="true">+IF(OFFSET('Hygiene Data'!$I$11,0,10*ROW('Hygiene Data'!I118))="","",OFFSET('Hygiene Data'!$I$11,0,10*ROW('Hygiene Data'!I118)))</f>
        <v/>
      </c>
      <c r="EE124" s="305" t="str">
        <f ca="true">+IF(OFFSET('Hygiene Data'!$I$12,0,10*ROW('Hygiene Data'!I118))="","",OFFSET('Hygiene Data'!$I$12,0,10*ROW('Hygiene Data'!I118)))</f>
        <v/>
      </c>
      <c r="EF124" s="305"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61" t="str">
        <f t="shared" ca="true" si="1"/>
        <v/>
      </c>
      <c r="D125" s="99"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9"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9"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9"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9"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9"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9"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9"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9"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9"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9"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9"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9"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9"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9"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9"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9"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9"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100"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100"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100"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100"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100"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100"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100"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100"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100"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100"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100"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100"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100"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100"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100"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100"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100"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100"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100"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100"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100"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100"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100"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100"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100"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100"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100"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100"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100"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100"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1"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1"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1"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1"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1"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1"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1"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1"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1"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1"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1"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1"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1"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1"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1"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1"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1"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1"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5"/>
      <c r="BS125" s="305" t="str">
        <f ca="true">+IF(OFFSET('Water Data'!$D$27,0,10*ROW('Water Data'!D119))="","",OFFSET('Water Data'!$D$27,0,10*ROW('Water Data'!D119)))</f>
        <v/>
      </c>
      <c r="BT125" s="305" t="str">
        <f ca="true">+IF(OFFSET('Water Data'!$D$28,0,10*ROW('Water Data'!D119))="","",OFFSET('Water Data'!$D$28,0,10*ROW('Water Data'!D119)))</f>
        <v/>
      </c>
      <c r="BU125" s="305" t="str">
        <f ca="true">+IF(OFFSET('Water Data'!$D$29,0,10*ROW('Water Data'!D119))="","",OFFSET('Water Data'!$D$29,0,10*ROW('Water Data'!D119)))</f>
        <v/>
      </c>
      <c r="BV125" s="305" t="str">
        <f ca="true">+IF(OFFSET('Water Data'!$E$27,0,10*ROW('Water Data'!E119))="","",OFFSET('Water Data'!$E$27,0,10*ROW('Water Data'!E119)))</f>
        <v/>
      </c>
      <c r="BW125" s="305" t="str">
        <f ca="true">+IF(OFFSET('Water Data'!$E$28,0,10*ROW('Water Data'!E119))="","",OFFSET('Water Data'!$E$28,0,10*ROW('Water Data'!E119)))</f>
        <v/>
      </c>
      <c r="BX125" s="305" t="str">
        <f ca="true">+IF(OFFSET('Water Data'!$E$29,0,10*ROW('Water Data'!E119))="","",OFFSET('Water Data'!$E$29,0,10*ROW('Water Data'!E119)))</f>
        <v/>
      </c>
      <c r="BY125" s="305" t="str">
        <f ca="true">+IF(OFFSET('Water Data'!$F$27,0,10*ROW('Water Data'!F119))="","",OFFSET('Water Data'!$F$27,0,10*ROW('Water Data'!F119)))</f>
        <v/>
      </c>
      <c r="BZ125" s="305" t="str">
        <f ca="true">+IF(OFFSET('Water Data'!$F$28,0,10*ROW('Water Data'!F119))="","",OFFSET('Water Data'!$F$28,0,10*ROW('Water Data'!F119)))</f>
        <v/>
      </c>
      <c r="CA125" s="305" t="str">
        <f ca="true">+IF(OFFSET('Water Data'!$F$29,0,10*ROW('Water Data'!F119))="","",OFFSET('Water Data'!$F$29,0,10*ROW('Water Data'!F119)))</f>
        <v/>
      </c>
      <c r="CB125" s="305" t="str">
        <f ca="true">+IF(OFFSET('Water Data'!$G$27,0,10*ROW('Water Data'!G119))="","",OFFSET('Water Data'!$G$27,0,10*ROW('Water Data'!G119)))</f>
        <v/>
      </c>
      <c r="CC125" s="305" t="str">
        <f ca="true">+IF(OFFSET('Water Data'!$G$28,0,10*ROW('Water Data'!G119))="","",OFFSET('Water Data'!$G$28,0,10*ROW('Water Data'!G119)))</f>
        <v/>
      </c>
      <c r="CD125" s="305" t="str">
        <f ca="true">+IF(OFFSET('Water Data'!$G$29,0,10*ROW('Water Data'!G119))="","",OFFSET('Water Data'!$G$29,0,10*ROW('Water Data'!G119)))</f>
        <v/>
      </c>
      <c r="CE125" s="305" t="str">
        <f ca="true">+IF(OFFSET('Water Data'!$H$27,0,10*ROW('Water Data'!H119))="","",OFFSET('Water Data'!$H$27,0,10*ROW('Water Data'!H119)))</f>
        <v/>
      </c>
      <c r="CF125" s="305" t="str">
        <f ca="true">+IF(OFFSET('Water Data'!$H$28,0,10*ROW('Water Data'!H119))="","",OFFSET('Water Data'!$H$28,0,10*ROW('Water Data'!H119)))</f>
        <v/>
      </c>
      <c r="CG125" s="305" t="str">
        <f ca="true">+IF(OFFSET('Water Data'!$H$29,0,10*ROW('Water Data'!H119))="","",OFFSET('Water Data'!$H$29,0,10*ROW('Water Data'!H119)))</f>
        <v/>
      </c>
      <c r="CH125" s="305" t="str">
        <f ca="true">+IF(OFFSET('Water Data'!$I$27,0,10*ROW('Water Data'!I119))="","",OFFSET('Water Data'!$I$27,0,10*ROW('Water Data'!I119)))</f>
        <v/>
      </c>
      <c r="CI125" s="305" t="str">
        <f ca="true">+IF(OFFSET('Water Data'!$I$28,0,10*ROW('Water Data'!I119))="","",OFFSET('Water Data'!$I$28,0,10*ROW('Water Data'!I119)))</f>
        <v/>
      </c>
      <c r="CJ125" s="305" t="str">
        <f ca="true">+IF(OFFSET('Water Data'!$I$29,0,10*ROW('Water Data'!I119))="","",OFFSET('Water Data'!$I$29,0,10*ROW('Water Data'!I119)))</f>
        <v/>
      </c>
      <c r="CK125" s="305" t="str">
        <f ca="true">+IF(OFFSET('Sanitation Data'!$D$28,0,10*ROW('Sanitation Data'!D119))="","",OFFSET('Sanitation Data'!$D$28,0,10*ROW('Sanitation Data'!D119)))</f>
        <v/>
      </c>
      <c r="CL125" s="305" t="str">
        <f ca="true">+IF(OFFSET('Sanitation Data'!$D$29,0,10*ROW('Sanitation Data'!D119))="","",OFFSET('Sanitation Data'!$D$29,0,10*ROW('Sanitation Data'!D119)))</f>
        <v/>
      </c>
      <c r="CM125" s="305" t="str">
        <f ca="true">+IF(OFFSET('Sanitation Data'!$D$30,0,10*ROW('Sanitation Data'!D119))="","",OFFSET('Sanitation Data'!$D$30,0,10*ROW('Sanitation Data'!D119)))</f>
        <v/>
      </c>
      <c r="CN125" s="305" t="str">
        <f ca="true">+IF(OFFSET('Sanitation Data'!$D$31,0,10*ROW('Sanitation Data'!D119))="","",OFFSET('Sanitation Data'!$D$31,0,10*ROW('Sanitation Data'!D119)))</f>
        <v/>
      </c>
      <c r="CO125" s="305" t="str">
        <f ca="true">+IF(OFFSET('Sanitation Data'!$D$32,0,10*ROW('Sanitation Data'!D119))="","",OFFSET('Sanitation Data'!$D$32,0,10*ROW('Sanitation Data'!D119)))</f>
        <v/>
      </c>
      <c r="CP125" s="305" t="str">
        <f ca="true">+IF(OFFSET('Sanitation Data'!$E$28,0,10*ROW('Sanitation Data'!E119))="","",OFFSET('Sanitation Data'!$E$28,0,10*ROW('Sanitation Data'!E119)))</f>
        <v/>
      </c>
      <c r="CQ125" s="305" t="str">
        <f ca="true">+IF(OFFSET('Sanitation Data'!$E$29,0,10*ROW('Sanitation Data'!E119))="","",OFFSET('Sanitation Data'!$E$29,0,10*ROW('Sanitation Data'!E119)))</f>
        <v/>
      </c>
      <c r="CR125" s="305" t="str">
        <f ca="true">+IF(OFFSET('Sanitation Data'!$E$30,0,10*ROW('Sanitation Data'!E119))="","",OFFSET('Sanitation Data'!$E$30,0,10*ROW('Sanitation Data'!E119)))</f>
        <v/>
      </c>
      <c r="CS125" s="305" t="str">
        <f ca="true">+IF(OFFSET('Sanitation Data'!$E$31,0,10*ROW('Sanitation Data'!E119))="","",OFFSET('Sanitation Data'!$E$31,0,10*ROW('Sanitation Data'!E119)))</f>
        <v/>
      </c>
      <c r="CT125" s="305" t="str">
        <f ca="true">+IF(OFFSET('Sanitation Data'!$E$32,0,10*ROW('Sanitation Data'!E119))="","",OFFSET('Sanitation Data'!$E$32,0,10*ROW('Sanitation Data'!E119)))</f>
        <v/>
      </c>
      <c r="CU125" s="305" t="str">
        <f ca="true">+IF(OFFSET('Sanitation Data'!$F$28,0,10*ROW('Sanitation Data'!F119))="","",OFFSET('Sanitation Data'!$F$28,0,10*ROW('Sanitation Data'!F119)))</f>
        <v/>
      </c>
      <c r="CV125" s="305" t="str">
        <f ca="true">+IF(OFFSET('Sanitation Data'!$F$29,0,10*ROW('Sanitation Data'!F119))="","",OFFSET('Sanitation Data'!$F$29,0,10*ROW('Sanitation Data'!F119)))</f>
        <v/>
      </c>
      <c r="CW125" s="305" t="str">
        <f ca="true">+IF(OFFSET('Sanitation Data'!$F$30,0,10*ROW('Sanitation Data'!F119))="","",OFFSET('Sanitation Data'!$F$30,0,10*ROW('Sanitation Data'!F119)))</f>
        <v/>
      </c>
      <c r="CX125" s="305" t="str">
        <f ca="true">+IF(OFFSET('Sanitation Data'!$F$31,0,10*ROW('Sanitation Data'!F119))="","",OFFSET('Sanitation Data'!$F$31,0,10*ROW('Sanitation Data'!F119)))</f>
        <v/>
      </c>
      <c r="CY125" s="305" t="str">
        <f ca="true">+IF(OFFSET('Sanitation Data'!$F$32,0,10*ROW('Sanitation Data'!F119))="","",OFFSET('Sanitation Data'!$F$32,0,10*ROW('Sanitation Data'!F119)))</f>
        <v/>
      </c>
      <c r="CZ125" s="305" t="str">
        <f ca="true">+IF(OFFSET('Sanitation Data'!$G$28,0,10*ROW('Sanitation Data'!G119))="","",OFFSET('Sanitation Data'!$G$28,0,10*ROW('Sanitation Data'!G119)))</f>
        <v/>
      </c>
      <c r="DA125" s="305" t="str">
        <f ca="true">+IF(OFFSET('Sanitation Data'!$G$29,0,10*ROW('Sanitation Data'!G119))="","",OFFSET('Sanitation Data'!$G$29,0,10*ROW('Sanitation Data'!G119)))</f>
        <v/>
      </c>
      <c r="DB125" s="305" t="str">
        <f ca="true">+IF(OFFSET('Sanitation Data'!$G$30,0,10*ROW('Sanitation Data'!G119))="","",OFFSET('Sanitation Data'!$G$30,0,10*ROW('Sanitation Data'!G119)))</f>
        <v/>
      </c>
      <c r="DC125" s="305" t="str">
        <f ca="true">+IF(OFFSET('Sanitation Data'!$G$31,0,10*ROW('Sanitation Data'!G119))="","",OFFSET('Sanitation Data'!$G$31,0,10*ROW('Sanitation Data'!G119)))</f>
        <v/>
      </c>
      <c r="DD125" s="305" t="str">
        <f ca="true">+IF(OFFSET('Sanitation Data'!$G$32,0,10*ROW('Sanitation Data'!G119))="","",OFFSET('Sanitation Data'!$G$32,0,10*ROW('Sanitation Data'!G119)))</f>
        <v/>
      </c>
      <c r="DE125" s="305" t="str">
        <f ca="true">+IF(OFFSET('Sanitation Data'!$H$28,0,10*ROW('Sanitation Data'!H119))="","",OFFSET('Sanitation Data'!$H$28,0,10*ROW('Sanitation Data'!H119)))</f>
        <v/>
      </c>
      <c r="DF125" s="305" t="str">
        <f ca="true">+IF(OFFSET('Sanitation Data'!$H$29,0,10*ROW('Sanitation Data'!H119))="","",OFFSET('Sanitation Data'!$H$29,0,10*ROW('Sanitation Data'!H119)))</f>
        <v/>
      </c>
      <c r="DG125" s="305" t="str">
        <f ca="true">+IF(OFFSET('Sanitation Data'!$H$30,0,10*ROW('Sanitation Data'!H119))="","",OFFSET('Sanitation Data'!$H$30,0,10*ROW('Sanitation Data'!H119)))</f>
        <v/>
      </c>
      <c r="DH125" s="305" t="str">
        <f ca="true">+IF(OFFSET('Sanitation Data'!$H$31,0,10*ROW('Sanitation Data'!H119))="","",OFFSET('Sanitation Data'!$H$31,0,10*ROW('Sanitation Data'!H119)))</f>
        <v/>
      </c>
      <c r="DI125" s="305" t="str">
        <f ca="true">+IF(OFFSET('Sanitation Data'!$H$32,0,10*ROW('Sanitation Data'!H119))="","",OFFSET('Sanitation Data'!$H$32,0,10*ROW('Sanitation Data'!H119)))</f>
        <v/>
      </c>
      <c r="DJ125" s="305" t="str">
        <f ca="true">+IF(OFFSET('Sanitation Data'!$I$28,0,10*ROW('Sanitation Data'!I119))="","",OFFSET('Sanitation Data'!$I$28,0,10*ROW('Sanitation Data'!I119)))</f>
        <v/>
      </c>
      <c r="DK125" s="305" t="str">
        <f ca="true">+IF(OFFSET('Sanitation Data'!$I$29,0,10*ROW('Sanitation Data'!I119))="","",OFFSET('Sanitation Data'!$I$29,0,10*ROW('Sanitation Data'!I119)))</f>
        <v/>
      </c>
      <c r="DL125" s="305" t="str">
        <f ca="true">+IF(OFFSET('Sanitation Data'!$I$30,0,10*ROW('Sanitation Data'!I119))="","",OFFSET('Sanitation Data'!$I$30,0,10*ROW('Sanitation Data'!I119)))</f>
        <v/>
      </c>
      <c r="DM125" s="305" t="str">
        <f ca="true">+IF(OFFSET('Sanitation Data'!$I$31,0,10*ROW('Sanitation Data'!I119))="","",OFFSET('Sanitation Data'!$I$31,0,10*ROW('Sanitation Data'!I119)))</f>
        <v/>
      </c>
      <c r="DN125" s="305" t="str">
        <f ca="true">+IF(OFFSET('Sanitation Data'!$I$32,0,10*ROW('Sanitation Data'!I119))="","",OFFSET('Sanitation Data'!$I$32,0,10*ROW('Sanitation Data'!I119)))</f>
        <v/>
      </c>
      <c r="DO125" s="305" t="str">
        <f ca="true">+IF(OFFSET('Hygiene Data'!$D$11,0,10*ROW('Hygiene Data'!D119))="","",OFFSET('Hygiene Data'!$D$11,0,10*ROW('Hygiene Data'!D119)))</f>
        <v/>
      </c>
      <c r="DP125" s="305" t="str">
        <f ca="true">+IF(OFFSET('Hygiene Data'!$D$12,0,10*ROW('Hygiene Data'!D119))="","",OFFSET('Hygiene Data'!$D$12,0,10*ROW('Hygiene Data'!D119)))</f>
        <v/>
      </c>
      <c r="DQ125" s="305" t="str">
        <f ca="true">+IF(OFFSET('Hygiene Data'!$D$13,0,10*ROW('Hygiene Data'!D119))="","",OFFSET('Hygiene Data'!$D$13,0,10*ROW('Hygiene Data'!D119)))</f>
        <v/>
      </c>
      <c r="DR125" s="305" t="str">
        <f ca="true">+IF(OFFSET('Hygiene Data'!$E$11,0,10*ROW('Hygiene Data'!E119))="","",OFFSET('Hygiene Data'!$E$11,0,10*ROW('Hygiene Data'!E119)))</f>
        <v/>
      </c>
      <c r="DS125" s="305" t="str">
        <f ca="true">+IF(OFFSET('Hygiene Data'!$E$12,0,10*ROW('Hygiene Data'!E119))="","",OFFSET('Hygiene Data'!$E$12,0,10*ROW('Hygiene Data'!E119)))</f>
        <v/>
      </c>
      <c r="DT125" s="305" t="str">
        <f ca="true">+IF(OFFSET('Hygiene Data'!$E$13,0,10*ROW('Hygiene Data'!E119))="","",OFFSET('Hygiene Data'!$E$13,0,10*ROW('Hygiene Data'!E119)))</f>
        <v/>
      </c>
      <c r="DU125" s="305" t="str">
        <f ca="true">+IF(OFFSET('Hygiene Data'!$F$11,0,10*ROW('Hygiene Data'!F119))="","",OFFSET('Hygiene Data'!$F$11,0,10*ROW('Hygiene Data'!F119)))</f>
        <v/>
      </c>
      <c r="DV125" s="305" t="str">
        <f ca="true">+IF(OFFSET('Hygiene Data'!$F$12,0,10*ROW('Hygiene Data'!F119))="","",OFFSET('Hygiene Data'!$F$12,0,10*ROW('Hygiene Data'!F119)))</f>
        <v/>
      </c>
      <c r="DW125" s="305" t="str">
        <f ca="true">+IF(OFFSET('Hygiene Data'!$F$13,0,10*ROW('Hygiene Data'!F119))="","",OFFSET('Hygiene Data'!$F$13,0,10*ROW('Hygiene Data'!F119)))</f>
        <v/>
      </c>
      <c r="DX125" s="305" t="str">
        <f ca="true">+IF(OFFSET('Hygiene Data'!$G$11,0,10*ROW('Hygiene Data'!G119))="","",OFFSET('Hygiene Data'!$G$11,0,10*ROW('Hygiene Data'!G119)))</f>
        <v/>
      </c>
      <c r="DY125" s="305" t="str">
        <f ca="true">+IF(OFFSET('Hygiene Data'!$G$12,0,10*ROW('Hygiene Data'!G119))="","",OFFSET('Hygiene Data'!$G$12,0,10*ROW('Hygiene Data'!G119)))</f>
        <v/>
      </c>
      <c r="DZ125" s="305" t="str">
        <f ca="true">+IF(OFFSET('Hygiene Data'!$G$13,0,10*ROW('Hygiene Data'!G119))="","",OFFSET('Hygiene Data'!$G$13,0,10*ROW('Hygiene Data'!G119)))</f>
        <v/>
      </c>
      <c r="EA125" s="305" t="str">
        <f ca="true">+IF(OFFSET('Hygiene Data'!$H$11,0,10*ROW('Hygiene Data'!H119))="","",OFFSET('Hygiene Data'!$H$11,0,10*ROW('Hygiene Data'!H119)))</f>
        <v/>
      </c>
      <c r="EB125" s="305" t="str">
        <f ca="true">+IF(OFFSET('Hygiene Data'!$H$12,0,10*ROW('Hygiene Data'!H119))="","",OFFSET('Hygiene Data'!$H$12,0,10*ROW('Hygiene Data'!H119)))</f>
        <v/>
      </c>
      <c r="EC125" s="305" t="str">
        <f ca="true">+IF(OFFSET('Hygiene Data'!$H$13,0,10*ROW('Hygiene Data'!H119))="","",OFFSET('Hygiene Data'!$H$13,0,10*ROW('Hygiene Data'!H119)))</f>
        <v/>
      </c>
      <c r="ED125" s="305" t="str">
        <f ca="true">+IF(OFFSET('Hygiene Data'!$I$11,0,10*ROW('Hygiene Data'!I119))="","",OFFSET('Hygiene Data'!$I$11,0,10*ROW('Hygiene Data'!I119)))</f>
        <v/>
      </c>
      <c r="EE125" s="305" t="str">
        <f ca="true">+IF(OFFSET('Hygiene Data'!$I$12,0,10*ROW('Hygiene Data'!I119))="","",OFFSET('Hygiene Data'!$I$12,0,10*ROW('Hygiene Data'!I119)))</f>
        <v/>
      </c>
      <c r="EF125" s="305"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61" t="str">
        <f t="shared" ca="true" si="1"/>
        <v/>
      </c>
      <c r="D126" s="99"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9"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9"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9"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9"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9"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9"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9"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9"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9"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9"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9"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9"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9"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9"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9"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9"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9"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100"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100"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100"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100"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100"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100"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100"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100"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100"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100"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100"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100"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100"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100"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100"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100"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100"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100"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100"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100"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100"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100"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100"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100"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100"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100"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100"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100"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100"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100"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1"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1"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1"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1"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1"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1"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1"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1"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1"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1"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1"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1"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1"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1"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1"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1"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1"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1"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5"/>
      <c r="BS126" s="305" t="str">
        <f ca="true">+IF(OFFSET('Water Data'!$D$27,0,10*ROW('Water Data'!D120))="","",OFFSET('Water Data'!$D$27,0,10*ROW('Water Data'!D120)))</f>
        <v/>
      </c>
      <c r="BT126" s="305" t="str">
        <f ca="true">+IF(OFFSET('Water Data'!$D$28,0,10*ROW('Water Data'!D120))="","",OFFSET('Water Data'!$D$28,0,10*ROW('Water Data'!D120)))</f>
        <v/>
      </c>
      <c r="BU126" s="305" t="str">
        <f ca="true">+IF(OFFSET('Water Data'!$D$29,0,10*ROW('Water Data'!D120))="","",OFFSET('Water Data'!$D$29,0,10*ROW('Water Data'!D120)))</f>
        <v/>
      </c>
      <c r="BV126" s="305" t="str">
        <f ca="true">+IF(OFFSET('Water Data'!$E$27,0,10*ROW('Water Data'!E120))="","",OFFSET('Water Data'!$E$27,0,10*ROW('Water Data'!E120)))</f>
        <v/>
      </c>
      <c r="BW126" s="305" t="str">
        <f ca="true">+IF(OFFSET('Water Data'!$E$28,0,10*ROW('Water Data'!E120))="","",OFFSET('Water Data'!$E$28,0,10*ROW('Water Data'!E120)))</f>
        <v/>
      </c>
      <c r="BX126" s="305" t="str">
        <f ca="true">+IF(OFFSET('Water Data'!$E$29,0,10*ROW('Water Data'!E120))="","",OFFSET('Water Data'!$E$29,0,10*ROW('Water Data'!E120)))</f>
        <v/>
      </c>
      <c r="BY126" s="305" t="str">
        <f ca="true">+IF(OFFSET('Water Data'!$F$27,0,10*ROW('Water Data'!F120))="","",OFFSET('Water Data'!$F$27,0,10*ROW('Water Data'!F120)))</f>
        <v/>
      </c>
      <c r="BZ126" s="305" t="str">
        <f ca="true">+IF(OFFSET('Water Data'!$F$28,0,10*ROW('Water Data'!F120))="","",OFFSET('Water Data'!$F$28,0,10*ROW('Water Data'!F120)))</f>
        <v/>
      </c>
      <c r="CA126" s="305" t="str">
        <f ca="true">+IF(OFFSET('Water Data'!$F$29,0,10*ROW('Water Data'!F120))="","",OFFSET('Water Data'!$F$29,0,10*ROW('Water Data'!F120)))</f>
        <v/>
      </c>
      <c r="CB126" s="305" t="str">
        <f ca="true">+IF(OFFSET('Water Data'!$G$27,0,10*ROW('Water Data'!G120))="","",OFFSET('Water Data'!$G$27,0,10*ROW('Water Data'!G120)))</f>
        <v/>
      </c>
      <c r="CC126" s="305" t="str">
        <f ca="true">+IF(OFFSET('Water Data'!$G$28,0,10*ROW('Water Data'!G120))="","",OFFSET('Water Data'!$G$28,0,10*ROW('Water Data'!G120)))</f>
        <v/>
      </c>
      <c r="CD126" s="305" t="str">
        <f ca="true">+IF(OFFSET('Water Data'!$G$29,0,10*ROW('Water Data'!G120))="","",OFFSET('Water Data'!$G$29,0,10*ROW('Water Data'!G120)))</f>
        <v/>
      </c>
      <c r="CE126" s="305" t="str">
        <f ca="true">+IF(OFFSET('Water Data'!$H$27,0,10*ROW('Water Data'!H120))="","",OFFSET('Water Data'!$H$27,0,10*ROW('Water Data'!H120)))</f>
        <v/>
      </c>
      <c r="CF126" s="305" t="str">
        <f ca="true">+IF(OFFSET('Water Data'!$H$28,0,10*ROW('Water Data'!H120))="","",OFFSET('Water Data'!$H$28,0,10*ROW('Water Data'!H120)))</f>
        <v/>
      </c>
      <c r="CG126" s="305" t="str">
        <f ca="true">+IF(OFFSET('Water Data'!$H$29,0,10*ROW('Water Data'!H120))="","",OFFSET('Water Data'!$H$29,0,10*ROW('Water Data'!H120)))</f>
        <v/>
      </c>
      <c r="CH126" s="305" t="str">
        <f ca="true">+IF(OFFSET('Water Data'!$I$27,0,10*ROW('Water Data'!I120))="","",OFFSET('Water Data'!$I$27,0,10*ROW('Water Data'!I120)))</f>
        <v/>
      </c>
      <c r="CI126" s="305" t="str">
        <f ca="true">+IF(OFFSET('Water Data'!$I$28,0,10*ROW('Water Data'!I120))="","",OFFSET('Water Data'!$I$28,0,10*ROW('Water Data'!I120)))</f>
        <v/>
      </c>
      <c r="CJ126" s="305" t="str">
        <f ca="true">+IF(OFFSET('Water Data'!$I$29,0,10*ROW('Water Data'!I120))="","",OFFSET('Water Data'!$I$29,0,10*ROW('Water Data'!I120)))</f>
        <v/>
      </c>
      <c r="CK126" s="305" t="str">
        <f ca="true">+IF(OFFSET('Sanitation Data'!$D$28,0,10*ROW('Sanitation Data'!D120))="","",OFFSET('Sanitation Data'!$D$28,0,10*ROW('Sanitation Data'!D120)))</f>
        <v/>
      </c>
      <c r="CL126" s="305" t="str">
        <f ca="true">+IF(OFFSET('Sanitation Data'!$D$29,0,10*ROW('Sanitation Data'!D120))="","",OFFSET('Sanitation Data'!$D$29,0,10*ROW('Sanitation Data'!D120)))</f>
        <v/>
      </c>
      <c r="CM126" s="305" t="str">
        <f ca="true">+IF(OFFSET('Sanitation Data'!$D$30,0,10*ROW('Sanitation Data'!D120))="","",OFFSET('Sanitation Data'!$D$30,0,10*ROW('Sanitation Data'!D120)))</f>
        <v/>
      </c>
      <c r="CN126" s="305" t="str">
        <f ca="true">+IF(OFFSET('Sanitation Data'!$D$31,0,10*ROW('Sanitation Data'!D120))="","",OFFSET('Sanitation Data'!$D$31,0,10*ROW('Sanitation Data'!D120)))</f>
        <v/>
      </c>
      <c r="CO126" s="305" t="str">
        <f ca="true">+IF(OFFSET('Sanitation Data'!$D$32,0,10*ROW('Sanitation Data'!D120))="","",OFFSET('Sanitation Data'!$D$32,0,10*ROW('Sanitation Data'!D120)))</f>
        <v/>
      </c>
      <c r="CP126" s="305" t="str">
        <f ca="true">+IF(OFFSET('Sanitation Data'!$E$28,0,10*ROW('Sanitation Data'!E120))="","",OFFSET('Sanitation Data'!$E$28,0,10*ROW('Sanitation Data'!E120)))</f>
        <v/>
      </c>
      <c r="CQ126" s="305" t="str">
        <f ca="true">+IF(OFFSET('Sanitation Data'!$E$29,0,10*ROW('Sanitation Data'!E120))="","",OFFSET('Sanitation Data'!$E$29,0,10*ROW('Sanitation Data'!E120)))</f>
        <v/>
      </c>
      <c r="CR126" s="305" t="str">
        <f ca="true">+IF(OFFSET('Sanitation Data'!$E$30,0,10*ROW('Sanitation Data'!E120))="","",OFFSET('Sanitation Data'!$E$30,0,10*ROW('Sanitation Data'!E120)))</f>
        <v/>
      </c>
      <c r="CS126" s="305" t="str">
        <f ca="true">+IF(OFFSET('Sanitation Data'!$E$31,0,10*ROW('Sanitation Data'!E120))="","",OFFSET('Sanitation Data'!$E$31,0,10*ROW('Sanitation Data'!E120)))</f>
        <v/>
      </c>
      <c r="CT126" s="305" t="str">
        <f ca="true">+IF(OFFSET('Sanitation Data'!$E$32,0,10*ROW('Sanitation Data'!E120))="","",OFFSET('Sanitation Data'!$E$32,0,10*ROW('Sanitation Data'!E120)))</f>
        <v/>
      </c>
      <c r="CU126" s="305" t="str">
        <f ca="true">+IF(OFFSET('Sanitation Data'!$F$28,0,10*ROW('Sanitation Data'!F120))="","",OFFSET('Sanitation Data'!$F$28,0,10*ROW('Sanitation Data'!F120)))</f>
        <v/>
      </c>
      <c r="CV126" s="305" t="str">
        <f ca="true">+IF(OFFSET('Sanitation Data'!$F$29,0,10*ROW('Sanitation Data'!F120))="","",OFFSET('Sanitation Data'!$F$29,0,10*ROW('Sanitation Data'!F120)))</f>
        <v/>
      </c>
      <c r="CW126" s="305" t="str">
        <f ca="true">+IF(OFFSET('Sanitation Data'!$F$30,0,10*ROW('Sanitation Data'!F120))="","",OFFSET('Sanitation Data'!$F$30,0,10*ROW('Sanitation Data'!F120)))</f>
        <v/>
      </c>
      <c r="CX126" s="305" t="str">
        <f ca="true">+IF(OFFSET('Sanitation Data'!$F$31,0,10*ROW('Sanitation Data'!F120))="","",OFFSET('Sanitation Data'!$F$31,0,10*ROW('Sanitation Data'!F120)))</f>
        <v/>
      </c>
      <c r="CY126" s="305" t="str">
        <f ca="true">+IF(OFFSET('Sanitation Data'!$F$32,0,10*ROW('Sanitation Data'!F120))="","",OFFSET('Sanitation Data'!$F$32,0,10*ROW('Sanitation Data'!F120)))</f>
        <v/>
      </c>
      <c r="CZ126" s="305" t="str">
        <f ca="true">+IF(OFFSET('Sanitation Data'!$G$28,0,10*ROW('Sanitation Data'!G120))="","",OFFSET('Sanitation Data'!$G$28,0,10*ROW('Sanitation Data'!G120)))</f>
        <v/>
      </c>
      <c r="DA126" s="305" t="str">
        <f ca="true">+IF(OFFSET('Sanitation Data'!$G$29,0,10*ROW('Sanitation Data'!G120))="","",OFFSET('Sanitation Data'!$G$29,0,10*ROW('Sanitation Data'!G120)))</f>
        <v/>
      </c>
      <c r="DB126" s="305" t="str">
        <f ca="true">+IF(OFFSET('Sanitation Data'!$G$30,0,10*ROW('Sanitation Data'!G120))="","",OFFSET('Sanitation Data'!$G$30,0,10*ROW('Sanitation Data'!G120)))</f>
        <v/>
      </c>
      <c r="DC126" s="305" t="str">
        <f ca="true">+IF(OFFSET('Sanitation Data'!$G$31,0,10*ROW('Sanitation Data'!G120))="","",OFFSET('Sanitation Data'!$G$31,0,10*ROW('Sanitation Data'!G120)))</f>
        <v/>
      </c>
      <c r="DD126" s="305" t="str">
        <f ca="true">+IF(OFFSET('Sanitation Data'!$G$32,0,10*ROW('Sanitation Data'!G120))="","",OFFSET('Sanitation Data'!$G$32,0,10*ROW('Sanitation Data'!G120)))</f>
        <v/>
      </c>
      <c r="DE126" s="305" t="str">
        <f ca="true">+IF(OFFSET('Sanitation Data'!$H$28,0,10*ROW('Sanitation Data'!H120))="","",OFFSET('Sanitation Data'!$H$28,0,10*ROW('Sanitation Data'!H120)))</f>
        <v/>
      </c>
      <c r="DF126" s="305" t="str">
        <f ca="true">+IF(OFFSET('Sanitation Data'!$H$29,0,10*ROW('Sanitation Data'!H120))="","",OFFSET('Sanitation Data'!$H$29,0,10*ROW('Sanitation Data'!H120)))</f>
        <v/>
      </c>
      <c r="DG126" s="305" t="str">
        <f ca="true">+IF(OFFSET('Sanitation Data'!$H$30,0,10*ROW('Sanitation Data'!H120))="","",OFFSET('Sanitation Data'!$H$30,0,10*ROW('Sanitation Data'!H120)))</f>
        <v/>
      </c>
      <c r="DH126" s="305" t="str">
        <f ca="true">+IF(OFFSET('Sanitation Data'!$H$31,0,10*ROW('Sanitation Data'!H120))="","",OFFSET('Sanitation Data'!$H$31,0,10*ROW('Sanitation Data'!H120)))</f>
        <v/>
      </c>
      <c r="DI126" s="305" t="str">
        <f ca="true">+IF(OFFSET('Sanitation Data'!$H$32,0,10*ROW('Sanitation Data'!H120))="","",OFFSET('Sanitation Data'!$H$32,0,10*ROW('Sanitation Data'!H120)))</f>
        <v/>
      </c>
      <c r="DJ126" s="305" t="str">
        <f ca="true">+IF(OFFSET('Sanitation Data'!$I$28,0,10*ROW('Sanitation Data'!I120))="","",OFFSET('Sanitation Data'!$I$28,0,10*ROW('Sanitation Data'!I120)))</f>
        <v/>
      </c>
      <c r="DK126" s="305" t="str">
        <f ca="true">+IF(OFFSET('Sanitation Data'!$I$29,0,10*ROW('Sanitation Data'!I120))="","",OFFSET('Sanitation Data'!$I$29,0,10*ROW('Sanitation Data'!I120)))</f>
        <v/>
      </c>
      <c r="DL126" s="305" t="str">
        <f ca="true">+IF(OFFSET('Sanitation Data'!$I$30,0,10*ROW('Sanitation Data'!I120))="","",OFFSET('Sanitation Data'!$I$30,0,10*ROW('Sanitation Data'!I120)))</f>
        <v/>
      </c>
      <c r="DM126" s="305" t="str">
        <f ca="true">+IF(OFFSET('Sanitation Data'!$I$31,0,10*ROW('Sanitation Data'!I120))="","",OFFSET('Sanitation Data'!$I$31,0,10*ROW('Sanitation Data'!I120)))</f>
        <v/>
      </c>
      <c r="DN126" s="305" t="str">
        <f ca="true">+IF(OFFSET('Sanitation Data'!$I$32,0,10*ROW('Sanitation Data'!I120))="","",OFFSET('Sanitation Data'!$I$32,0,10*ROW('Sanitation Data'!I120)))</f>
        <v/>
      </c>
      <c r="DO126" s="305" t="str">
        <f ca="true">+IF(OFFSET('Hygiene Data'!$D$11,0,10*ROW('Hygiene Data'!D120))="","",OFFSET('Hygiene Data'!$D$11,0,10*ROW('Hygiene Data'!D120)))</f>
        <v/>
      </c>
      <c r="DP126" s="305" t="str">
        <f ca="true">+IF(OFFSET('Hygiene Data'!$D$12,0,10*ROW('Hygiene Data'!D120))="","",OFFSET('Hygiene Data'!$D$12,0,10*ROW('Hygiene Data'!D120)))</f>
        <v/>
      </c>
      <c r="DQ126" s="305" t="str">
        <f ca="true">+IF(OFFSET('Hygiene Data'!$D$13,0,10*ROW('Hygiene Data'!D120))="","",OFFSET('Hygiene Data'!$D$13,0,10*ROW('Hygiene Data'!D120)))</f>
        <v/>
      </c>
      <c r="DR126" s="305" t="str">
        <f ca="true">+IF(OFFSET('Hygiene Data'!$E$11,0,10*ROW('Hygiene Data'!E120))="","",OFFSET('Hygiene Data'!$E$11,0,10*ROW('Hygiene Data'!E120)))</f>
        <v/>
      </c>
      <c r="DS126" s="305" t="str">
        <f ca="true">+IF(OFFSET('Hygiene Data'!$E$12,0,10*ROW('Hygiene Data'!E120))="","",OFFSET('Hygiene Data'!$E$12,0,10*ROW('Hygiene Data'!E120)))</f>
        <v/>
      </c>
      <c r="DT126" s="305" t="str">
        <f ca="true">+IF(OFFSET('Hygiene Data'!$E$13,0,10*ROW('Hygiene Data'!E120))="","",OFFSET('Hygiene Data'!$E$13,0,10*ROW('Hygiene Data'!E120)))</f>
        <v/>
      </c>
      <c r="DU126" s="305" t="str">
        <f ca="true">+IF(OFFSET('Hygiene Data'!$F$11,0,10*ROW('Hygiene Data'!F120))="","",OFFSET('Hygiene Data'!$F$11,0,10*ROW('Hygiene Data'!F120)))</f>
        <v/>
      </c>
      <c r="DV126" s="305" t="str">
        <f ca="true">+IF(OFFSET('Hygiene Data'!$F$12,0,10*ROW('Hygiene Data'!F120))="","",OFFSET('Hygiene Data'!$F$12,0,10*ROW('Hygiene Data'!F120)))</f>
        <v/>
      </c>
      <c r="DW126" s="305" t="str">
        <f ca="true">+IF(OFFSET('Hygiene Data'!$F$13,0,10*ROW('Hygiene Data'!F120))="","",OFFSET('Hygiene Data'!$F$13,0,10*ROW('Hygiene Data'!F120)))</f>
        <v/>
      </c>
      <c r="DX126" s="305" t="str">
        <f ca="true">+IF(OFFSET('Hygiene Data'!$G$11,0,10*ROW('Hygiene Data'!G120))="","",OFFSET('Hygiene Data'!$G$11,0,10*ROW('Hygiene Data'!G120)))</f>
        <v/>
      </c>
      <c r="DY126" s="305" t="str">
        <f ca="true">+IF(OFFSET('Hygiene Data'!$G$12,0,10*ROW('Hygiene Data'!G120))="","",OFFSET('Hygiene Data'!$G$12,0,10*ROW('Hygiene Data'!G120)))</f>
        <v/>
      </c>
      <c r="DZ126" s="305" t="str">
        <f ca="true">+IF(OFFSET('Hygiene Data'!$G$13,0,10*ROW('Hygiene Data'!G120))="","",OFFSET('Hygiene Data'!$G$13,0,10*ROW('Hygiene Data'!G120)))</f>
        <v/>
      </c>
      <c r="EA126" s="305" t="str">
        <f ca="true">+IF(OFFSET('Hygiene Data'!$H$11,0,10*ROW('Hygiene Data'!H120))="","",OFFSET('Hygiene Data'!$H$11,0,10*ROW('Hygiene Data'!H120)))</f>
        <v/>
      </c>
      <c r="EB126" s="305" t="str">
        <f ca="true">+IF(OFFSET('Hygiene Data'!$H$12,0,10*ROW('Hygiene Data'!H120))="","",OFFSET('Hygiene Data'!$H$12,0,10*ROW('Hygiene Data'!H120)))</f>
        <v/>
      </c>
      <c r="EC126" s="305" t="str">
        <f ca="true">+IF(OFFSET('Hygiene Data'!$H$13,0,10*ROW('Hygiene Data'!H120))="","",OFFSET('Hygiene Data'!$H$13,0,10*ROW('Hygiene Data'!H120)))</f>
        <v/>
      </c>
      <c r="ED126" s="305" t="str">
        <f ca="true">+IF(OFFSET('Hygiene Data'!$I$11,0,10*ROW('Hygiene Data'!I120))="","",OFFSET('Hygiene Data'!$I$11,0,10*ROW('Hygiene Data'!I120)))</f>
        <v/>
      </c>
      <c r="EE126" s="305" t="str">
        <f ca="true">+IF(OFFSET('Hygiene Data'!$I$12,0,10*ROW('Hygiene Data'!I120))="","",OFFSET('Hygiene Data'!$I$12,0,10*ROW('Hygiene Data'!I120)))</f>
        <v/>
      </c>
      <c r="EF126" s="305"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61" t="str">
        <f t="shared" ca="true" si="1"/>
        <v/>
      </c>
      <c r="D127" s="99"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9"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9"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9"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9"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9"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9"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9"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9"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9"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9"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9"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9"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9"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9"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9"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9"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9"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100"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100"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100"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100"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100"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100"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100"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100"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100"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100"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100"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100"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100"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100"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100"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100"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100"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100"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100"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100"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100"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100"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100"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100"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100"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100"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100"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100"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100"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100"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1"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1"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1"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1"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1"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1"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1"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1"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1"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1"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1"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1"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1"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1"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1"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1"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1"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1"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5"/>
      <c r="BS127" s="305" t="str">
        <f ca="true">+IF(OFFSET('Water Data'!$D$27,0,10*ROW('Water Data'!D121))="","",OFFSET('Water Data'!$D$27,0,10*ROW('Water Data'!D121)))</f>
        <v/>
      </c>
      <c r="BT127" s="305" t="str">
        <f ca="true">+IF(OFFSET('Water Data'!$D$28,0,10*ROW('Water Data'!D121))="","",OFFSET('Water Data'!$D$28,0,10*ROW('Water Data'!D121)))</f>
        <v/>
      </c>
      <c r="BU127" s="305" t="str">
        <f ca="true">+IF(OFFSET('Water Data'!$D$29,0,10*ROW('Water Data'!D121))="","",OFFSET('Water Data'!$D$29,0,10*ROW('Water Data'!D121)))</f>
        <v/>
      </c>
      <c r="BV127" s="305" t="str">
        <f ca="true">+IF(OFFSET('Water Data'!$E$27,0,10*ROW('Water Data'!E121))="","",OFFSET('Water Data'!$E$27,0,10*ROW('Water Data'!E121)))</f>
        <v/>
      </c>
      <c r="BW127" s="305" t="str">
        <f ca="true">+IF(OFFSET('Water Data'!$E$28,0,10*ROW('Water Data'!E121))="","",OFFSET('Water Data'!$E$28,0,10*ROW('Water Data'!E121)))</f>
        <v/>
      </c>
      <c r="BX127" s="305" t="str">
        <f ca="true">+IF(OFFSET('Water Data'!$E$29,0,10*ROW('Water Data'!E121))="","",OFFSET('Water Data'!$E$29,0,10*ROW('Water Data'!E121)))</f>
        <v/>
      </c>
      <c r="BY127" s="305" t="str">
        <f ca="true">+IF(OFFSET('Water Data'!$F$27,0,10*ROW('Water Data'!F121))="","",OFFSET('Water Data'!$F$27,0,10*ROW('Water Data'!F121)))</f>
        <v/>
      </c>
      <c r="BZ127" s="305" t="str">
        <f ca="true">+IF(OFFSET('Water Data'!$F$28,0,10*ROW('Water Data'!F121))="","",OFFSET('Water Data'!$F$28,0,10*ROW('Water Data'!F121)))</f>
        <v/>
      </c>
      <c r="CA127" s="305" t="str">
        <f ca="true">+IF(OFFSET('Water Data'!$F$29,0,10*ROW('Water Data'!F121))="","",OFFSET('Water Data'!$F$29,0,10*ROW('Water Data'!F121)))</f>
        <v/>
      </c>
      <c r="CB127" s="305" t="str">
        <f ca="true">+IF(OFFSET('Water Data'!$G$27,0,10*ROW('Water Data'!G121))="","",OFFSET('Water Data'!$G$27,0,10*ROW('Water Data'!G121)))</f>
        <v/>
      </c>
      <c r="CC127" s="305" t="str">
        <f ca="true">+IF(OFFSET('Water Data'!$G$28,0,10*ROW('Water Data'!G121))="","",OFFSET('Water Data'!$G$28,0,10*ROW('Water Data'!G121)))</f>
        <v/>
      </c>
      <c r="CD127" s="305" t="str">
        <f ca="true">+IF(OFFSET('Water Data'!$G$29,0,10*ROW('Water Data'!G121))="","",OFFSET('Water Data'!$G$29,0,10*ROW('Water Data'!G121)))</f>
        <v/>
      </c>
      <c r="CE127" s="305" t="str">
        <f ca="true">+IF(OFFSET('Water Data'!$H$27,0,10*ROW('Water Data'!H121))="","",OFFSET('Water Data'!$H$27,0,10*ROW('Water Data'!H121)))</f>
        <v/>
      </c>
      <c r="CF127" s="305" t="str">
        <f ca="true">+IF(OFFSET('Water Data'!$H$28,0,10*ROW('Water Data'!H121))="","",OFFSET('Water Data'!$H$28,0,10*ROW('Water Data'!H121)))</f>
        <v/>
      </c>
      <c r="CG127" s="305" t="str">
        <f ca="true">+IF(OFFSET('Water Data'!$H$29,0,10*ROW('Water Data'!H121))="","",OFFSET('Water Data'!$H$29,0,10*ROW('Water Data'!H121)))</f>
        <v/>
      </c>
      <c r="CH127" s="305" t="str">
        <f ca="true">+IF(OFFSET('Water Data'!$I$27,0,10*ROW('Water Data'!I121))="","",OFFSET('Water Data'!$I$27,0,10*ROW('Water Data'!I121)))</f>
        <v/>
      </c>
      <c r="CI127" s="305" t="str">
        <f ca="true">+IF(OFFSET('Water Data'!$I$28,0,10*ROW('Water Data'!I121))="","",OFFSET('Water Data'!$I$28,0,10*ROW('Water Data'!I121)))</f>
        <v/>
      </c>
      <c r="CJ127" s="305" t="str">
        <f ca="true">+IF(OFFSET('Water Data'!$I$29,0,10*ROW('Water Data'!I121))="","",OFFSET('Water Data'!$I$29,0,10*ROW('Water Data'!I121)))</f>
        <v/>
      </c>
      <c r="CK127" s="305" t="str">
        <f ca="true">+IF(OFFSET('Sanitation Data'!$D$28,0,10*ROW('Sanitation Data'!D121))="","",OFFSET('Sanitation Data'!$D$28,0,10*ROW('Sanitation Data'!D121)))</f>
        <v/>
      </c>
      <c r="CL127" s="305" t="str">
        <f ca="true">+IF(OFFSET('Sanitation Data'!$D$29,0,10*ROW('Sanitation Data'!D121))="","",OFFSET('Sanitation Data'!$D$29,0,10*ROW('Sanitation Data'!D121)))</f>
        <v/>
      </c>
      <c r="CM127" s="305" t="str">
        <f ca="true">+IF(OFFSET('Sanitation Data'!$D$30,0,10*ROW('Sanitation Data'!D121))="","",OFFSET('Sanitation Data'!$D$30,0,10*ROW('Sanitation Data'!D121)))</f>
        <v/>
      </c>
      <c r="CN127" s="305" t="str">
        <f ca="true">+IF(OFFSET('Sanitation Data'!$D$31,0,10*ROW('Sanitation Data'!D121))="","",OFFSET('Sanitation Data'!$D$31,0,10*ROW('Sanitation Data'!D121)))</f>
        <v/>
      </c>
      <c r="CO127" s="305" t="str">
        <f ca="true">+IF(OFFSET('Sanitation Data'!$D$32,0,10*ROW('Sanitation Data'!D121))="","",OFFSET('Sanitation Data'!$D$32,0,10*ROW('Sanitation Data'!D121)))</f>
        <v/>
      </c>
      <c r="CP127" s="305" t="str">
        <f ca="true">+IF(OFFSET('Sanitation Data'!$E$28,0,10*ROW('Sanitation Data'!E121))="","",OFFSET('Sanitation Data'!$E$28,0,10*ROW('Sanitation Data'!E121)))</f>
        <v/>
      </c>
      <c r="CQ127" s="305" t="str">
        <f ca="true">+IF(OFFSET('Sanitation Data'!$E$29,0,10*ROW('Sanitation Data'!E121))="","",OFFSET('Sanitation Data'!$E$29,0,10*ROW('Sanitation Data'!E121)))</f>
        <v/>
      </c>
      <c r="CR127" s="305" t="str">
        <f ca="true">+IF(OFFSET('Sanitation Data'!$E$30,0,10*ROW('Sanitation Data'!E121))="","",OFFSET('Sanitation Data'!$E$30,0,10*ROW('Sanitation Data'!E121)))</f>
        <v/>
      </c>
      <c r="CS127" s="305" t="str">
        <f ca="true">+IF(OFFSET('Sanitation Data'!$E$31,0,10*ROW('Sanitation Data'!E121))="","",OFFSET('Sanitation Data'!$E$31,0,10*ROW('Sanitation Data'!E121)))</f>
        <v/>
      </c>
      <c r="CT127" s="305" t="str">
        <f ca="true">+IF(OFFSET('Sanitation Data'!$E$32,0,10*ROW('Sanitation Data'!E121))="","",OFFSET('Sanitation Data'!$E$32,0,10*ROW('Sanitation Data'!E121)))</f>
        <v/>
      </c>
      <c r="CU127" s="305" t="str">
        <f ca="true">+IF(OFFSET('Sanitation Data'!$F$28,0,10*ROW('Sanitation Data'!F121))="","",OFFSET('Sanitation Data'!$F$28,0,10*ROW('Sanitation Data'!F121)))</f>
        <v/>
      </c>
      <c r="CV127" s="305" t="str">
        <f ca="true">+IF(OFFSET('Sanitation Data'!$F$29,0,10*ROW('Sanitation Data'!F121))="","",OFFSET('Sanitation Data'!$F$29,0,10*ROW('Sanitation Data'!F121)))</f>
        <v/>
      </c>
      <c r="CW127" s="305" t="str">
        <f ca="true">+IF(OFFSET('Sanitation Data'!$F$30,0,10*ROW('Sanitation Data'!F121))="","",OFFSET('Sanitation Data'!$F$30,0,10*ROW('Sanitation Data'!F121)))</f>
        <v/>
      </c>
      <c r="CX127" s="305" t="str">
        <f ca="true">+IF(OFFSET('Sanitation Data'!$F$31,0,10*ROW('Sanitation Data'!F121))="","",OFFSET('Sanitation Data'!$F$31,0,10*ROW('Sanitation Data'!F121)))</f>
        <v/>
      </c>
      <c r="CY127" s="305" t="str">
        <f ca="true">+IF(OFFSET('Sanitation Data'!$F$32,0,10*ROW('Sanitation Data'!F121))="","",OFFSET('Sanitation Data'!$F$32,0,10*ROW('Sanitation Data'!F121)))</f>
        <v/>
      </c>
      <c r="CZ127" s="305" t="str">
        <f ca="true">+IF(OFFSET('Sanitation Data'!$G$28,0,10*ROW('Sanitation Data'!G121))="","",OFFSET('Sanitation Data'!$G$28,0,10*ROW('Sanitation Data'!G121)))</f>
        <v/>
      </c>
      <c r="DA127" s="305" t="str">
        <f ca="true">+IF(OFFSET('Sanitation Data'!$G$29,0,10*ROW('Sanitation Data'!G121))="","",OFFSET('Sanitation Data'!$G$29,0,10*ROW('Sanitation Data'!G121)))</f>
        <v/>
      </c>
      <c r="DB127" s="305" t="str">
        <f ca="true">+IF(OFFSET('Sanitation Data'!$G$30,0,10*ROW('Sanitation Data'!G121))="","",OFFSET('Sanitation Data'!$G$30,0,10*ROW('Sanitation Data'!G121)))</f>
        <v/>
      </c>
      <c r="DC127" s="305" t="str">
        <f ca="true">+IF(OFFSET('Sanitation Data'!$G$31,0,10*ROW('Sanitation Data'!G121))="","",OFFSET('Sanitation Data'!$G$31,0,10*ROW('Sanitation Data'!G121)))</f>
        <v/>
      </c>
      <c r="DD127" s="305" t="str">
        <f ca="true">+IF(OFFSET('Sanitation Data'!$G$32,0,10*ROW('Sanitation Data'!G121))="","",OFFSET('Sanitation Data'!$G$32,0,10*ROW('Sanitation Data'!G121)))</f>
        <v/>
      </c>
      <c r="DE127" s="305" t="str">
        <f ca="true">+IF(OFFSET('Sanitation Data'!$H$28,0,10*ROW('Sanitation Data'!H121))="","",OFFSET('Sanitation Data'!$H$28,0,10*ROW('Sanitation Data'!H121)))</f>
        <v/>
      </c>
      <c r="DF127" s="305" t="str">
        <f ca="true">+IF(OFFSET('Sanitation Data'!$H$29,0,10*ROW('Sanitation Data'!H121))="","",OFFSET('Sanitation Data'!$H$29,0,10*ROW('Sanitation Data'!H121)))</f>
        <v/>
      </c>
      <c r="DG127" s="305" t="str">
        <f ca="true">+IF(OFFSET('Sanitation Data'!$H$30,0,10*ROW('Sanitation Data'!H121))="","",OFFSET('Sanitation Data'!$H$30,0,10*ROW('Sanitation Data'!H121)))</f>
        <v/>
      </c>
      <c r="DH127" s="305" t="str">
        <f ca="true">+IF(OFFSET('Sanitation Data'!$H$31,0,10*ROW('Sanitation Data'!H121))="","",OFFSET('Sanitation Data'!$H$31,0,10*ROW('Sanitation Data'!H121)))</f>
        <v/>
      </c>
      <c r="DI127" s="305" t="str">
        <f ca="true">+IF(OFFSET('Sanitation Data'!$H$32,0,10*ROW('Sanitation Data'!H121))="","",OFFSET('Sanitation Data'!$H$32,0,10*ROW('Sanitation Data'!H121)))</f>
        <v/>
      </c>
      <c r="DJ127" s="305" t="str">
        <f ca="true">+IF(OFFSET('Sanitation Data'!$I$28,0,10*ROW('Sanitation Data'!I121))="","",OFFSET('Sanitation Data'!$I$28,0,10*ROW('Sanitation Data'!I121)))</f>
        <v/>
      </c>
      <c r="DK127" s="305" t="str">
        <f ca="true">+IF(OFFSET('Sanitation Data'!$I$29,0,10*ROW('Sanitation Data'!I121))="","",OFFSET('Sanitation Data'!$I$29,0,10*ROW('Sanitation Data'!I121)))</f>
        <v/>
      </c>
      <c r="DL127" s="305" t="str">
        <f ca="true">+IF(OFFSET('Sanitation Data'!$I$30,0,10*ROW('Sanitation Data'!I121))="","",OFFSET('Sanitation Data'!$I$30,0,10*ROW('Sanitation Data'!I121)))</f>
        <v/>
      </c>
      <c r="DM127" s="305" t="str">
        <f ca="true">+IF(OFFSET('Sanitation Data'!$I$31,0,10*ROW('Sanitation Data'!I121))="","",OFFSET('Sanitation Data'!$I$31,0,10*ROW('Sanitation Data'!I121)))</f>
        <v/>
      </c>
      <c r="DN127" s="305" t="str">
        <f ca="true">+IF(OFFSET('Sanitation Data'!$I$32,0,10*ROW('Sanitation Data'!I121))="","",OFFSET('Sanitation Data'!$I$32,0,10*ROW('Sanitation Data'!I121)))</f>
        <v/>
      </c>
      <c r="DO127" s="305" t="str">
        <f ca="true">+IF(OFFSET('Hygiene Data'!$D$11,0,10*ROW('Hygiene Data'!D121))="","",OFFSET('Hygiene Data'!$D$11,0,10*ROW('Hygiene Data'!D121)))</f>
        <v/>
      </c>
      <c r="DP127" s="305" t="str">
        <f ca="true">+IF(OFFSET('Hygiene Data'!$D$12,0,10*ROW('Hygiene Data'!D121))="","",OFFSET('Hygiene Data'!$D$12,0,10*ROW('Hygiene Data'!D121)))</f>
        <v/>
      </c>
      <c r="DQ127" s="305" t="str">
        <f ca="true">+IF(OFFSET('Hygiene Data'!$D$13,0,10*ROW('Hygiene Data'!D121))="","",OFFSET('Hygiene Data'!$D$13,0,10*ROW('Hygiene Data'!D121)))</f>
        <v/>
      </c>
      <c r="DR127" s="305" t="str">
        <f ca="true">+IF(OFFSET('Hygiene Data'!$E$11,0,10*ROW('Hygiene Data'!E121))="","",OFFSET('Hygiene Data'!$E$11,0,10*ROW('Hygiene Data'!E121)))</f>
        <v/>
      </c>
      <c r="DS127" s="305" t="str">
        <f ca="true">+IF(OFFSET('Hygiene Data'!$E$12,0,10*ROW('Hygiene Data'!E121))="","",OFFSET('Hygiene Data'!$E$12,0,10*ROW('Hygiene Data'!E121)))</f>
        <v/>
      </c>
      <c r="DT127" s="305" t="str">
        <f ca="true">+IF(OFFSET('Hygiene Data'!$E$13,0,10*ROW('Hygiene Data'!E121))="","",OFFSET('Hygiene Data'!$E$13,0,10*ROW('Hygiene Data'!E121)))</f>
        <v/>
      </c>
      <c r="DU127" s="305" t="str">
        <f ca="true">+IF(OFFSET('Hygiene Data'!$F$11,0,10*ROW('Hygiene Data'!F121))="","",OFFSET('Hygiene Data'!$F$11,0,10*ROW('Hygiene Data'!F121)))</f>
        <v/>
      </c>
      <c r="DV127" s="305" t="str">
        <f ca="true">+IF(OFFSET('Hygiene Data'!$F$12,0,10*ROW('Hygiene Data'!F121))="","",OFFSET('Hygiene Data'!$F$12,0,10*ROW('Hygiene Data'!F121)))</f>
        <v/>
      </c>
      <c r="DW127" s="305" t="str">
        <f ca="true">+IF(OFFSET('Hygiene Data'!$F$13,0,10*ROW('Hygiene Data'!F121))="","",OFFSET('Hygiene Data'!$F$13,0,10*ROW('Hygiene Data'!F121)))</f>
        <v/>
      </c>
      <c r="DX127" s="305" t="str">
        <f ca="true">+IF(OFFSET('Hygiene Data'!$G$11,0,10*ROW('Hygiene Data'!G121))="","",OFFSET('Hygiene Data'!$G$11,0,10*ROW('Hygiene Data'!G121)))</f>
        <v/>
      </c>
      <c r="DY127" s="305" t="str">
        <f ca="true">+IF(OFFSET('Hygiene Data'!$G$12,0,10*ROW('Hygiene Data'!G121))="","",OFFSET('Hygiene Data'!$G$12,0,10*ROW('Hygiene Data'!G121)))</f>
        <v/>
      </c>
      <c r="DZ127" s="305" t="str">
        <f ca="true">+IF(OFFSET('Hygiene Data'!$G$13,0,10*ROW('Hygiene Data'!G121))="","",OFFSET('Hygiene Data'!$G$13,0,10*ROW('Hygiene Data'!G121)))</f>
        <v/>
      </c>
      <c r="EA127" s="305" t="str">
        <f ca="true">+IF(OFFSET('Hygiene Data'!$H$11,0,10*ROW('Hygiene Data'!H121))="","",OFFSET('Hygiene Data'!$H$11,0,10*ROW('Hygiene Data'!H121)))</f>
        <v/>
      </c>
      <c r="EB127" s="305" t="str">
        <f ca="true">+IF(OFFSET('Hygiene Data'!$H$12,0,10*ROW('Hygiene Data'!H121))="","",OFFSET('Hygiene Data'!$H$12,0,10*ROW('Hygiene Data'!H121)))</f>
        <v/>
      </c>
      <c r="EC127" s="305" t="str">
        <f ca="true">+IF(OFFSET('Hygiene Data'!$H$13,0,10*ROW('Hygiene Data'!H121))="","",OFFSET('Hygiene Data'!$H$13,0,10*ROW('Hygiene Data'!H121)))</f>
        <v/>
      </c>
      <c r="ED127" s="305" t="str">
        <f ca="true">+IF(OFFSET('Hygiene Data'!$I$11,0,10*ROW('Hygiene Data'!I121))="","",OFFSET('Hygiene Data'!$I$11,0,10*ROW('Hygiene Data'!I121)))</f>
        <v/>
      </c>
      <c r="EE127" s="305" t="str">
        <f ca="true">+IF(OFFSET('Hygiene Data'!$I$12,0,10*ROW('Hygiene Data'!I121))="","",OFFSET('Hygiene Data'!$I$12,0,10*ROW('Hygiene Data'!I121)))</f>
        <v/>
      </c>
      <c r="EF127" s="305"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61" t="str">
        <f t="shared" ca="true" si="1"/>
        <v/>
      </c>
      <c r="D128" s="99"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9"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9"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9"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9"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9"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9"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9"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9"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9"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9"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9"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9"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9"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9"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9"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9"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9"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100"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100"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100"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100"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100"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100"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100"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100"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100"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100"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100"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100"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100"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100"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100"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100"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100"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100"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100"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100"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100"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100"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100"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100"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100"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100"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100"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100"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100"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100"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1"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1"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1"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1"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1"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1"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1"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1"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1"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1"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1"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1"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1"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1"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1"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1"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1"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1"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5"/>
      <c r="BS128" s="305" t="str">
        <f ca="true">+IF(OFFSET('Water Data'!$D$27,0,10*ROW('Water Data'!D122))="","",OFFSET('Water Data'!$D$27,0,10*ROW('Water Data'!D122)))</f>
        <v/>
      </c>
      <c r="BT128" s="305" t="str">
        <f ca="true">+IF(OFFSET('Water Data'!$D$28,0,10*ROW('Water Data'!D122))="","",OFFSET('Water Data'!$D$28,0,10*ROW('Water Data'!D122)))</f>
        <v/>
      </c>
      <c r="BU128" s="305" t="str">
        <f ca="true">+IF(OFFSET('Water Data'!$D$29,0,10*ROW('Water Data'!D122))="","",OFFSET('Water Data'!$D$29,0,10*ROW('Water Data'!D122)))</f>
        <v/>
      </c>
      <c r="BV128" s="305" t="str">
        <f ca="true">+IF(OFFSET('Water Data'!$E$27,0,10*ROW('Water Data'!E122))="","",OFFSET('Water Data'!$E$27,0,10*ROW('Water Data'!E122)))</f>
        <v/>
      </c>
      <c r="BW128" s="305" t="str">
        <f ca="true">+IF(OFFSET('Water Data'!$E$28,0,10*ROW('Water Data'!E122))="","",OFFSET('Water Data'!$E$28,0,10*ROW('Water Data'!E122)))</f>
        <v/>
      </c>
      <c r="BX128" s="305" t="str">
        <f ca="true">+IF(OFFSET('Water Data'!$E$29,0,10*ROW('Water Data'!E122))="","",OFFSET('Water Data'!$E$29,0,10*ROW('Water Data'!E122)))</f>
        <v/>
      </c>
      <c r="BY128" s="305" t="str">
        <f ca="true">+IF(OFFSET('Water Data'!$F$27,0,10*ROW('Water Data'!F122))="","",OFFSET('Water Data'!$F$27,0,10*ROW('Water Data'!F122)))</f>
        <v/>
      </c>
      <c r="BZ128" s="305" t="str">
        <f ca="true">+IF(OFFSET('Water Data'!$F$28,0,10*ROW('Water Data'!F122))="","",OFFSET('Water Data'!$F$28,0,10*ROW('Water Data'!F122)))</f>
        <v/>
      </c>
      <c r="CA128" s="305" t="str">
        <f ca="true">+IF(OFFSET('Water Data'!$F$29,0,10*ROW('Water Data'!F122))="","",OFFSET('Water Data'!$F$29,0,10*ROW('Water Data'!F122)))</f>
        <v/>
      </c>
      <c r="CB128" s="305" t="str">
        <f ca="true">+IF(OFFSET('Water Data'!$G$27,0,10*ROW('Water Data'!G122))="","",OFFSET('Water Data'!$G$27,0,10*ROW('Water Data'!G122)))</f>
        <v/>
      </c>
      <c r="CC128" s="305" t="str">
        <f ca="true">+IF(OFFSET('Water Data'!$G$28,0,10*ROW('Water Data'!G122))="","",OFFSET('Water Data'!$G$28,0,10*ROW('Water Data'!G122)))</f>
        <v/>
      </c>
      <c r="CD128" s="305" t="str">
        <f ca="true">+IF(OFFSET('Water Data'!$G$29,0,10*ROW('Water Data'!G122))="","",OFFSET('Water Data'!$G$29,0,10*ROW('Water Data'!G122)))</f>
        <v/>
      </c>
      <c r="CE128" s="305" t="str">
        <f ca="true">+IF(OFFSET('Water Data'!$H$27,0,10*ROW('Water Data'!H122))="","",OFFSET('Water Data'!$H$27,0,10*ROW('Water Data'!H122)))</f>
        <v/>
      </c>
      <c r="CF128" s="305" t="str">
        <f ca="true">+IF(OFFSET('Water Data'!$H$28,0,10*ROW('Water Data'!H122))="","",OFFSET('Water Data'!$H$28,0,10*ROW('Water Data'!H122)))</f>
        <v/>
      </c>
      <c r="CG128" s="305" t="str">
        <f ca="true">+IF(OFFSET('Water Data'!$H$29,0,10*ROW('Water Data'!H122))="","",OFFSET('Water Data'!$H$29,0,10*ROW('Water Data'!H122)))</f>
        <v/>
      </c>
      <c r="CH128" s="305" t="str">
        <f ca="true">+IF(OFFSET('Water Data'!$I$27,0,10*ROW('Water Data'!I122))="","",OFFSET('Water Data'!$I$27,0,10*ROW('Water Data'!I122)))</f>
        <v/>
      </c>
      <c r="CI128" s="305" t="str">
        <f ca="true">+IF(OFFSET('Water Data'!$I$28,0,10*ROW('Water Data'!I122))="","",OFFSET('Water Data'!$I$28,0,10*ROW('Water Data'!I122)))</f>
        <v/>
      </c>
      <c r="CJ128" s="305" t="str">
        <f ca="true">+IF(OFFSET('Water Data'!$I$29,0,10*ROW('Water Data'!I122))="","",OFFSET('Water Data'!$I$29,0,10*ROW('Water Data'!I122)))</f>
        <v/>
      </c>
      <c r="CK128" s="305" t="str">
        <f ca="true">+IF(OFFSET('Sanitation Data'!$D$28,0,10*ROW('Sanitation Data'!D122))="","",OFFSET('Sanitation Data'!$D$28,0,10*ROW('Sanitation Data'!D122)))</f>
        <v/>
      </c>
      <c r="CL128" s="305" t="str">
        <f ca="true">+IF(OFFSET('Sanitation Data'!$D$29,0,10*ROW('Sanitation Data'!D122))="","",OFFSET('Sanitation Data'!$D$29,0,10*ROW('Sanitation Data'!D122)))</f>
        <v/>
      </c>
      <c r="CM128" s="305" t="str">
        <f ca="true">+IF(OFFSET('Sanitation Data'!$D$30,0,10*ROW('Sanitation Data'!D122))="","",OFFSET('Sanitation Data'!$D$30,0,10*ROW('Sanitation Data'!D122)))</f>
        <v/>
      </c>
      <c r="CN128" s="305" t="str">
        <f ca="true">+IF(OFFSET('Sanitation Data'!$D$31,0,10*ROW('Sanitation Data'!D122))="","",OFFSET('Sanitation Data'!$D$31,0,10*ROW('Sanitation Data'!D122)))</f>
        <v/>
      </c>
      <c r="CO128" s="305" t="str">
        <f ca="true">+IF(OFFSET('Sanitation Data'!$D$32,0,10*ROW('Sanitation Data'!D122))="","",OFFSET('Sanitation Data'!$D$32,0,10*ROW('Sanitation Data'!D122)))</f>
        <v/>
      </c>
      <c r="CP128" s="305" t="str">
        <f ca="true">+IF(OFFSET('Sanitation Data'!$E$28,0,10*ROW('Sanitation Data'!E122))="","",OFFSET('Sanitation Data'!$E$28,0,10*ROW('Sanitation Data'!E122)))</f>
        <v/>
      </c>
      <c r="CQ128" s="305" t="str">
        <f ca="true">+IF(OFFSET('Sanitation Data'!$E$29,0,10*ROW('Sanitation Data'!E122))="","",OFFSET('Sanitation Data'!$E$29,0,10*ROW('Sanitation Data'!E122)))</f>
        <v/>
      </c>
      <c r="CR128" s="305" t="str">
        <f ca="true">+IF(OFFSET('Sanitation Data'!$E$30,0,10*ROW('Sanitation Data'!E122))="","",OFFSET('Sanitation Data'!$E$30,0,10*ROW('Sanitation Data'!E122)))</f>
        <v/>
      </c>
      <c r="CS128" s="305" t="str">
        <f ca="true">+IF(OFFSET('Sanitation Data'!$E$31,0,10*ROW('Sanitation Data'!E122))="","",OFFSET('Sanitation Data'!$E$31,0,10*ROW('Sanitation Data'!E122)))</f>
        <v/>
      </c>
      <c r="CT128" s="305" t="str">
        <f ca="true">+IF(OFFSET('Sanitation Data'!$E$32,0,10*ROW('Sanitation Data'!E122))="","",OFFSET('Sanitation Data'!$E$32,0,10*ROW('Sanitation Data'!E122)))</f>
        <v/>
      </c>
      <c r="CU128" s="305" t="str">
        <f ca="true">+IF(OFFSET('Sanitation Data'!$F$28,0,10*ROW('Sanitation Data'!F122))="","",OFFSET('Sanitation Data'!$F$28,0,10*ROW('Sanitation Data'!F122)))</f>
        <v/>
      </c>
      <c r="CV128" s="305" t="str">
        <f ca="true">+IF(OFFSET('Sanitation Data'!$F$29,0,10*ROW('Sanitation Data'!F122))="","",OFFSET('Sanitation Data'!$F$29,0,10*ROW('Sanitation Data'!F122)))</f>
        <v/>
      </c>
      <c r="CW128" s="305" t="str">
        <f ca="true">+IF(OFFSET('Sanitation Data'!$F$30,0,10*ROW('Sanitation Data'!F122))="","",OFFSET('Sanitation Data'!$F$30,0,10*ROW('Sanitation Data'!F122)))</f>
        <v/>
      </c>
      <c r="CX128" s="305" t="str">
        <f ca="true">+IF(OFFSET('Sanitation Data'!$F$31,0,10*ROW('Sanitation Data'!F122))="","",OFFSET('Sanitation Data'!$F$31,0,10*ROW('Sanitation Data'!F122)))</f>
        <v/>
      </c>
      <c r="CY128" s="305" t="str">
        <f ca="true">+IF(OFFSET('Sanitation Data'!$F$32,0,10*ROW('Sanitation Data'!F122))="","",OFFSET('Sanitation Data'!$F$32,0,10*ROW('Sanitation Data'!F122)))</f>
        <v/>
      </c>
      <c r="CZ128" s="305" t="str">
        <f ca="true">+IF(OFFSET('Sanitation Data'!$G$28,0,10*ROW('Sanitation Data'!G122))="","",OFFSET('Sanitation Data'!$G$28,0,10*ROW('Sanitation Data'!G122)))</f>
        <v/>
      </c>
      <c r="DA128" s="305" t="str">
        <f ca="true">+IF(OFFSET('Sanitation Data'!$G$29,0,10*ROW('Sanitation Data'!G122))="","",OFFSET('Sanitation Data'!$G$29,0,10*ROW('Sanitation Data'!G122)))</f>
        <v/>
      </c>
      <c r="DB128" s="305" t="str">
        <f ca="true">+IF(OFFSET('Sanitation Data'!$G$30,0,10*ROW('Sanitation Data'!G122))="","",OFFSET('Sanitation Data'!$G$30,0,10*ROW('Sanitation Data'!G122)))</f>
        <v/>
      </c>
      <c r="DC128" s="305" t="str">
        <f ca="true">+IF(OFFSET('Sanitation Data'!$G$31,0,10*ROW('Sanitation Data'!G122))="","",OFFSET('Sanitation Data'!$G$31,0,10*ROW('Sanitation Data'!G122)))</f>
        <v/>
      </c>
      <c r="DD128" s="305" t="str">
        <f ca="true">+IF(OFFSET('Sanitation Data'!$G$32,0,10*ROW('Sanitation Data'!G122))="","",OFFSET('Sanitation Data'!$G$32,0,10*ROW('Sanitation Data'!G122)))</f>
        <v/>
      </c>
      <c r="DE128" s="305" t="str">
        <f ca="true">+IF(OFFSET('Sanitation Data'!$H$28,0,10*ROW('Sanitation Data'!H122))="","",OFFSET('Sanitation Data'!$H$28,0,10*ROW('Sanitation Data'!H122)))</f>
        <v/>
      </c>
      <c r="DF128" s="305" t="str">
        <f ca="true">+IF(OFFSET('Sanitation Data'!$H$29,0,10*ROW('Sanitation Data'!H122))="","",OFFSET('Sanitation Data'!$H$29,0,10*ROW('Sanitation Data'!H122)))</f>
        <v/>
      </c>
      <c r="DG128" s="305" t="str">
        <f ca="true">+IF(OFFSET('Sanitation Data'!$H$30,0,10*ROW('Sanitation Data'!H122))="","",OFFSET('Sanitation Data'!$H$30,0,10*ROW('Sanitation Data'!H122)))</f>
        <v/>
      </c>
      <c r="DH128" s="305" t="str">
        <f ca="true">+IF(OFFSET('Sanitation Data'!$H$31,0,10*ROW('Sanitation Data'!H122))="","",OFFSET('Sanitation Data'!$H$31,0,10*ROW('Sanitation Data'!H122)))</f>
        <v/>
      </c>
      <c r="DI128" s="305" t="str">
        <f ca="true">+IF(OFFSET('Sanitation Data'!$H$32,0,10*ROW('Sanitation Data'!H122))="","",OFFSET('Sanitation Data'!$H$32,0,10*ROW('Sanitation Data'!H122)))</f>
        <v/>
      </c>
      <c r="DJ128" s="305" t="str">
        <f ca="true">+IF(OFFSET('Sanitation Data'!$I$28,0,10*ROW('Sanitation Data'!I122))="","",OFFSET('Sanitation Data'!$I$28,0,10*ROW('Sanitation Data'!I122)))</f>
        <v/>
      </c>
      <c r="DK128" s="305" t="str">
        <f ca="true">+IF(OFFSET('Sanitation Data'!$I$29,0,10*ROW('Sanitation Data'!I122))="","",OFFSET('Sanitation Data'!$I$29,0,10*ROW('Sanitation Data'!I122)))</f>
        <v/>
      </c>
      <c r="DL128" s="305" t="str">
        <f ca="true">+IF(OFFSET('Sanitation Data'!$I$30,0,10*ROW('Sanitation Data'!I122))="","",OFFSET('Sanitation Data'!$I$30,0,10*ROW('Sanitation Data'!I122)))</f>
        <v/>
      </c>
      <c r="DM128" s="305" t="str">
        <f ca="true">+IF(OFFSET('Sanitation Data'!$I$31,0,10*ROW('Sanitation Data'!I122))="","",OFFSET('Sanitation Data'!$I$31,0,10*ROW('Sanitation Data'!I122)))</f>
        <v/>
      </c>
      <c r="DN128" s="305" t="str">
        <f ca="true">+IF(OFFSET('Sanitation Data'!$I$32,0,10*ROW('Sanitation Data'!I122))="","",OFFSET('Sanitation Data'!$I$32,0,10*ROW('Sanitation Data'!I122)))</f>
        <v/>
      </c>
      <c r="DO128" s="305" t="str">
        <f ca="true">+IF(OFFSET('Hygiene Data'!$D$11,0,10*ROW('Hygiene Data'!D122))="","",OFFSET('Hygiene Data'!$D$11,0,10*ROW('Hygiene Data'!D122)))</f>
        <v/>
      </c>
      <c r="DP128" s="305" t="str">
        <f ca="true">+IF(OFFSET('Hygiene Data'!$D$12,0,10*ROW('Hygiene Data'!D122))="","",OFFSET('Hygiene Data'!$D$12,0,10*ROW('Hygiene Data'!D122)))</f>
        <v/>
      </c>
      <c r="DQ128" s="305" t="str">
        <f ca="true">+IF(OFFSET('Hygiene Data'!$D$13,0,10*ROW('Hygiene Data'!D122))="","",OFFSET('Hygiene Data'!$D$13,0,10*ROW('Hygiene Data'!D122)))</f>
        <v/>
      </c>
      <c r="DR128" s="305" t="str">
        <f ca="true">+IF(OFFSET('Hygiene Data'!$E$11,0,10*ROW('Hygiene Data'!E122))="","",OFFSET('Hygiene Data'!$E$11,0,10*ROW('Hygiene Data'!E122)))</f>
        <v/>
      </c>
      <c r="DS128" s="305" t="str">
        <f ca="true">+IF(OFFSET('Hygiene Data'!$E$12,0,10*ROW('Hygiene Data'!E122))="","",OFFSET('Hygiene Data'!$E$12,0,10*ROW('Hygiene Data'!E122)))</f>
        <v/>
      </c>
      <c r="DT128" s="305" t="str">
        <f ca="true">+IF(OFFSET('Hygiene Data'!$E$13,0,10*ROW('Hygiene Data'!E122))="","",OFFSET('Hygiene Data'!$E$13,0,10*ROW('Hygiene Data'!E122)))</f>
        <v/>
      </c>
      <c r="DU128" s="305" t="str">
        <f ca="true">+IF(OFFSET('Hygiene Data'!$F$11,0,10*ROW('Hygiene Data'!F122))="","",OFFSET('Hygiene Data'!$F$11,0,10*ROW('Hygiene Data'!F122)))</f>
        <v/>
      </c>
      <c r="DV128" s="305" t="str">
        <f ca="true">+IF(OFFSET('Hygiene Data'!$F$12,0,10*ROW('Hygiene Data'!F122))="","",OFFSET('Hygiene Data'!$F$12,0,10*ROW('Hygiene Data'!F122)))</f>
        <v/>
      </c>
      <c r="DW128" s="305" t="str">
        <f ca="true">+IF(OFFSET('Hygiene Data'!$F$13,0,10*ROW('Hygiene Data'!F122))="","",OFFSET('Hygiene Data'!$F$13,0,10*ROW('Hygiene Data'!F122)))</f>
        <v/>
      </c>
      <c r="DX128" s="305" t="str">
        <f ca="true">+IF(OFFSET('Hygiene Data'!$G$11,0,10*ROW('Hygiene Data'!G122))="","",OFFSET('Hygiene Data'!$G$11,0,10*ROW('Hygiene Data'!G122)))</f>
        <v/>
      </c>
      <c r="DY128" s="305" t="str">
        <f ca="true">+IF(OFFSET('Hygiene Data'!$G$12,0,10*ROW('Hygiene Data'!G122))="","",OFFSET('Hygiene Data'!$G$12,0,10*ROW('Hygiene Data'!G122)))</f>
        <v/>
      </c>
      <c r="DZ128" s="305" t="str">
        <f ca="true">+IF(OFFSET('Hygiene Data'!$G$13,0,10*ROW('Hygiene Data'!G122))="","",OFFSET('Hygiene Data'!$G$13,0,10*ROW('Hygiene Data'!G122)))</f>
        <v/>
      </c>
      <c r="EA128" s="305" t="str">
        <f ca="true">+IF(OFFSET('Hygiene Data'!$H$11,0,10*ROW('Hygiene Data'!H122))="","",OFFSET('Hygiene Data'!$H$11,0,10*ROW('Hygiene Data'!H122)))</f>
        <v/>
      </c>
      <c r="EB128" s="305" t="str">
        <f ca="true">+IF(OFFSET('Hygiene Data'!$H$12,0,10*ROW('Hygiene Data'!H122))="","",OFFSET('Hygiene Data'!$H$12,0,10*ROW('Hygiene Data'!H122)))</f>
        <v/>
      </c>
      <c r="EC128" s="305" t="str">
        <f ca="true">+IF(OFFSET('Hygiene Data'!$H$13,0,10*ROW('Hygiene Data'!H122))="","",OFFSET('Hygiene Data'!$H$13,0,10*ROW('Hygiene Data'!H122)))</f>
        <v/>
      </c>
      <c r="ED128" s="305" t="str">
        <f ca="true">+IF(OFFSET('Hygiene Data'!$I$11,0,10*ROW('Hygiene Data'!I122))="","",OFFSET('Hygiene Data'!$I$11,0,10*ROW('Hygiene Data'!I122)))</f>
        <v/>
      </c>
      <c r="EE128" s="305" t="str">
        <f ca="true">+IF(OFFSET('Hygiene Data'!$I$12,0,10*ROW('Hygiene Data'!I122))="","",OFFSET('Hygiene Data'!$I$12,0,10*ROW('Hygiene Data'!I122)))</f>
        <v/>
      </c>
      <c r="EF128" s="305"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61" t="str">
        <f t="shared" ca="true" si="1"/>
        <v/>
      </c>
      <c r="D129" s="99"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9"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9"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9"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9"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9"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9"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9"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9"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9"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9"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9"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9"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9"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9"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9"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9"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9"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100"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100"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100"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100"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100"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100"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100"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100"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100"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100"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100"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100"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100"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100"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100"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100"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100"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100"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100"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100"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100"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100"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100"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100"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100"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100"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100"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100"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100"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100"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1"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1"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1"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1"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1"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1"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1"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1"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1"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1"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1"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1"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1"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1"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1"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1"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1"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1"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5"/>
      <c r="BS129" s="305" t="str">
        <f ca="true">+IF(OFFSET('Water Data'!$D$27,0,10*ROW('Water Data'!D123))="","",OFFSET('Water Data'!$D$27,0,10*ROW('Water Data'!D123)))</f>
        <v/>
      </c>
      <c r="BT129" s="305" t="str">
        <f ca="true">+IF(OFFSET('Water Data'!$D$28,0,10*ROW('Water Data'!D123))="","",OFFSET('Water Data'!$D$28,0,10*ROW('Water Data'!D123)))</f>
        <v/>
      </c>
      <c r="BU129" s="305" t="str">
        <f ca="true">+IF(OFFSET('Water Data'!$D$29,0,10*ROW('Water Data'!D123))="","",OFFSET('Water Data'!$D$29,0,10*ROW('Water Data'!D123)))</f>
        <v/>
      </c>
      <c r="BV129" s="305" t="str">
        <f ca="true">+IF(OFFSET('Water Data'!$E$27,0,10*ROW('Water Data'!E123))="","",OFFSET('Water Data'!$E$27,0,10*ROW('Water Data'!E123)))</f>
        <v/>
      </c>
      <c r="BW129" s="305" t="str">
        <f ca="true">+IF(OFFSET('Water Data'!$E$28,0,10*ROW('Water Data'!E123))="","",OFFSET('Water Data'!$E$28,0,10*ROW('Water Data'!E123)))</f>
        <v/>
      </c>
      <c r="BX129" s="305" t="str">
        <f ca="true">+IF(OFFSET('Water Data'!$E$29,0,10*ROW('Water Data'!E123))="","",OFFSET('Water Data'!$E$29,0,10*ROW('Water Data'!E123)))</f>
        <v/>
      </c>
      <c r="BY129" s="305" t="str">
        <f ca="true">+IF(OFFSET('Water Data'!$F$27,0,10*ROW('Water Data'!F123))="","",OFFSET('Water Data'!$F$27,0,10*ROW('Water Data'!F123)))</f>
        <v/>
      </c>
      <c r="BZ129" s="305" t="str">
        <f ca="true">+IF(OFFSET('Water Data'!$F$28,0,10*ROW('Water Data'!F123))="","",OFFSET('Water Data'!$F$28,0,10*ROW('Water Data'!F123)))</f>
        <v/>
      </c>
      <c r="CA129" s="305" t="str">
        <f ca="true">+IF(OFFSET('Water Data'!$F$29,0,10*ROW('Water Data'!F123))="","",OFFSET('Water Data'!$F$29,0,10*ROW('Water Data'!F123)))</f>
        <v/>
      </c>
      <c r="CB129" s="305" t="str">
        <f ca="true">+IF(OFFSET('Water Data'!$G$27,0,10*ROW('Water Data'!G123))="","",OFFSET('Water Data'!$G$27,0,10*ROW('Water Data'!G123)))</f>
        <v/>
      </c>
      <c r="CC129" s="305" t="str">
        <f ca="true">+IF(OFFSET('Water Data'!$G$28,0,10*ROW('Water Data'!G123))="","",OFFSET('Water Data'!$G$28,0,10*ROW('Water Data'!G123)))</f>
        <v/>
      </c>
      <c r="CD129" s="305" t="str">
        <f ca="true">+IF(OFFSET('Water Data'!$G$29,0,10*ROW('Water Data'!G123))="","",OFFSET('Water Data'!$G$29,0,10*ROW('Water Data'!G123)))</f>
        <v/>
      </c>
      <c r="CE129" s="305" t="str">
        <f ca="true">+IF(OFFSET('Water Data'!$H$27,0,10*ROW('Water Data'!H123))="","",OFFSET('Water Data'!$H$27,0,10*ROW('Water Data'!H123)))</f>
        <v/>
      </c>
      <c r="CF129" s="305" t="str">
        <f ca="true">+IF(OFFSET('Water Data'!$H$28,0,10*ROW('Water Data'!H123))="","",OFFSET('Water Data'!$H$28,0,10*ROW('Water Data'!H123)))</f>
        <v/>
      </c>
      <c r="CG129" s="305" t="str">
        <f ca="true">+IF(OFFSET('Water Data'!$H$29,0,10*ROW('Water Data'!H123))="","",OFFSET('Water Data'!$H$29,0,10*ROW('Water Data'!H123)))</f>
        <v/>
      </c>
      <c r="CH129" s="305" t="str">
        <f ca="true">+IF(OFFSET('Water Data'!$I$27,0,10*ROW('Water Data'!I123))="","",OFFSET('Water Data'!$I$27,0,10*ROW('Water Data'!I123)))</f>
        <v/>
      </c>
      <c r="CI129" s="305" t="str">
        <f ca="true">+IF(OFFSET('Water Data'!$I$28,0,10*ROW('Water Data'!I123))="","",OFFSET('Water Data'!$I$28,0,10*ROW('Water Data'!I123)))</f>
        <v/>
      </c>
      <c r="CJ129" s="305" t="str">
        <f ca="true">+IF(OFFSET('Water Data'!$I$29,0,10*ROW('Water Data'!I123))="","",OFFSET('Water Data'!$I$29,0,10*ROW('Water Data'!I123)))</f>
        <v/>
      </c>
      <c r="CK129" s="305" t="str">
        <f ca="true">+IF(OFFSET('Sanitation Data'!$D$28,0,10*ROW('Sanitation Data'!D123))="","",OFFSET('Sanitation Data'!$D$28,0,10*ROW('Sanitation Data'!D123)))</f>
        <v/>
      </c>
      <c r="CL129" s="305" t="str">
        <f ca="true">+IF(OFFSET('Sanitation Data'!$D$29,0,10*ROW('Sanitation Data'!D123))="","",OFFSET('Sanitation Data'!$D$29,0,10*ROW('Sanitation Data'!D123)))</f>
        <v/>
      </c>
      <c r="CM129" s="305" t="str">
        <f ca="true">+IF(OFFSET('Sanitation Data'!$D$30,0,10*ROW('Sanitation Data'!D123))="","",OFFSET('Sanitation Data'!$D$30,0,10*ROW('Sanitation Data'!D123)))</f>
        <v/>
      </c>
      <c r="CN129" s="305" t="str">
        <f ca="true">+IF(OFFSET('Sanitation Data'!$D$31,0,10*ROW('Sanitation Data'!D123))="","",OFFSET('Sanitation Data'!$D$31,0,10*ROW('Sanitation Data'!D123)))</f>
        <v/>
      </c>
      <c r="CO129" s="305" t="str">
        <f ca="true">+IF(OFFSET('Sanitation Data'!$D$32,0,10*ROW('Sanitation Data'!D123))="","",OFFSET('Sanitation Data'!$D$32,0,10*ROW('Sanitation Data'!D123)))</f>
        <v/>
      </c>
      <c r="CP129" s="305" t="str">
        <f ca="true">+IF(OFFSET('Sanitation Data'!$E$28,0,10*ROW('Sanitation Data'!E123))="","",OFFSET('Sanitation Data'!$E$28,0,10*ROW('Sanitation Data'!E123)))</f>
        <v/>
      </c>
      <c r="CQ129" s="305" t="str">
        <f ca="true">+IF(OFFSET('Sanitation Data'!$E$29,0,10*ROW('Sanitation Data'!E123))="","",OFFSET('Sanitation Data'!$E$29,0,10*ROW('Sanitation Data'!E123)))</f>
        <v/>
      </c>
      <c r="CR129" s="305" t="str">
        <f ca="true">+IF(OFFSET('Sanitation Data'!$E$30,0,10*ROW('Sanitation Data'!E123))="","",OFFSET('Sanitation Data'!$E$30,0,10*ROW('Sanitation Data'!E123)))</f>
        <v/>
      </c>
      <c r="CS129" s="305" t="str">
        <f ca="true">+IF(OFFSET('Sanitation Data'!$E$31,0,10*ROW('Sanitation Data'!E123))="","",OFFSET('Sanitation Data'!$E$31,0,10*ROW('Sanitation Data'!E123)))</f>
        <v/>
      </c>
      <c r="CT129" s="305" t="str">
        <f ca="true">+IF(OFFSET('Sanitation Data'!$E$32,0,10*ROW('Sanitation Data'!E123))="","",OFFSET('Sanitation Data'!$E$32,0,10*ROW('Sanitation Data'!E123)))</f>
        <v/>
      </c>
      <c r="CU129" s="305" t="str">
        <f ca="true">+IF(OFFSET('Sanitation Data'!$F$28,0,10*ROW('Sanitation Data'!F123))="","",OFFSET('Sanitation Data'!$F$28,0,10*ROW('Sanitation Data'!F123)))</f>
        <v/>
      </c>
      <c r="CV129" s="305" t="str">
        <f ca="true">+IF(OFFSET('Sanitation Data'!$F$29,0,10*ROW('Sanitation Data'!F123))="","",OFFSET('Sanitation Data'!$F$29,0,10*ROW('Sanitation Data'!F123)))</f>
        <v/>
      </c>
      <c r="CW129" s="305" t="str">
        <f ca="true">+IF(OFFSET('Sanitation Data'!$F$30,0,10*ROW('Sanitation Data'!F123))="","",OFFSET('Sanitation Data'!$F$30,0,10*ROW('Sanitation Data'!F123)))</f>
        <v/>
      </c>
      <c r="CX129" s="305" t="str">
        <f ca="true">+IF(OFFSET('Sanitation Data'!$F$31,0,10*ROW('Sanitation Data'!F123))="","",OFFSET('Sanitation Data'!$F$31,0,10*ROW('Sanitation Data'!F123)))</f>
        <v/>
      </c>
      <c r="CY129" s="305" t="str">
        <f ca="true">+IF(OFFSET('Sanitation Data'!$F$32,0,10*ROW('Sanitation Data'!F123))="","",OFFSET('Sanitation Data'!$F$32,0,10*ROW('Sanitation Data'!F123)))</f>
        <v/>
      </c>
      <c r="CZ129" s="305" t="str">
        <f ca="true">+IF(OFFSET('Sanitation Data'!$G$28,0,10*ROW('Sanitation Data'!G123))="","",OFFSET('Sanitation Data'!$G$28,0,10*ROW('Sanitation Data'!G123)))</f>
        <v/>
      </c>
      <c r="DA129" s="305" t="str">
        <f ca="true">+IF(OFFSET('Sanitation Data'!$G$29,0,10*ROW('Sanitation Data'!G123))="","",OFFSET('Sanitation Data'!$G$29,0,10*ROW('Sanitation Data'!G123)))</f>
        <v/>
      </c>
      <c r="DB129" s="305" t="str">
        <f ca="true">+IF(OFFSET('Sanitation Data'!$G$30,0,10*ROW('Sanitation Data'!G123))="","",OFFSET('Sanitation Data'!$G$30,0,10*ROW('Sanitation Data'!G123)))</f>
        <v/>
      </c>
      <c r="DC129" s="305" t="str">
        <f ca="true">+IF(OFFSET('Sanitation Data'!$G$31,0,10*ROW('Sanitation Data'!G123))="","",OFFSET('Sanitation Data'!$G$31,0,10*ROW('Sanitation Data'!G123)))</f>
        <v/>
      </c>
      <c r="DD129" s="305" t="str">
        <f ca="true">+IF(OFFSET('Sanitation Data'!$G$32,0,10*ROW('Sanitation Data'!G123))="","",OFFSET('Sanitation Data'!$G$32,0,10*ROW('Sanitation Data'!G123)))</f>
        <v/>
      </c>
      <c r="DE129" s="305" t="str">
        <f ca="true">+IF(OFFSET('Sanitation Data'!$H$28,0,10*ROW('Sanitation Data'!H123))="","",OFFSET('Sanitation Data'!$H$28,0,10*ROW('Sanitation Data'!H123)))</f>
        <v/>
      </c>
      <c r="DF129" s="305" t="str">
        <f ca="true">+IF(OFFSET('Sanitation Data'!$H$29,0,10*ROW('Sanitation Data'!H123))="","",OFFSET('Sanitation Data'!$H$29,0,10*ROW('Sanitation Data'!H123)))</f>
        <v/>
      </c>
      <c r="DG129" s="305" t="str">
        <f ca="true">+IF(OFFSET('Sanitation Data'!$H$30,0,10*ROW('Sanitation Data'!H123))="","",OFFSET('Sanitation Data'!$H$30,0,10*ROW('Sanitation Data'!H123)))</f>
        <v/>
      </c>
      <c r="DH129" s="305" t="str">
        <f ca="true">+IF(OFFSET('Sanitation Data'!$H$31,0,10*ROW('Sanitation Data'!H123))="","",OFFSET('Sanitation Data'!$H$31,0,10*ROW('Sanitation Data'!H123)))</f>
        <v/>
      </c>
      <c r="DI129" s="305" t="str">
        <f ca="true">+IF(OFFSET('Sanitation Data'!$H$32,0,10*ROW('Sanitation Data'!H123))="","",OFFSET('Sanitation Data'!$H$32,0,10*ROW('Sanitation Data'!H123)))</f>
        <v/>
      </c>
      <c r="DJ129" s="305" t="str">
        <f ca="true">+IF(OFFSET('Sanitation Data'!$I$28,0,10*ROW('Sanitation Data'!I123))="","",OFFSET('Sanitation Data'!$I$28,0,10*ROW('Sanitation Data'!I123)))</f>
        <v/>
      </c>
      <c r="DK129" s="305" t="str">
        <f ca="true">+IF(OFFSET('Sanitation Data'!$I$29,0,10*ROW('Sanitation Data'!I123))="","",OFFSET('Sanitation Data'!$I$29,0,10*ROW('Sanitation Data'!I123)))</f>
        <v/>
      </c>
      <c r="DL129" s="305" t="str">
        <f ca="true">+IF(OFFSET('Sanitation Data'!$I$30,0,10*ROW('Sanitation Data'!I123))="","",OFFSET('Sanitation Data'!$I$30,0,10*ROW('Sanitation Data'!I123)))</f>
        <v/>
      </c>
      <c r="DM129" s="305" t="str">
        <f ca="true">+IF(OFFSET('Sanitation Data'!$I$31,0,10*ROW('Sanitation Data'!I123))="","",OFFSET('Sanitation Data'!$I$31,0,10*ROW('Sanitation Data'!I123)))</f>
        <v/>
      </c>
      <c r="DN129" s="305" t="str">
        <f ca="true">+IF(OFFSET('Sanitation Data'!$I$32,0,10*ROW('Sanitation Data'!I123))="","",OFFSET('Sanitation Data'!$I$32,0,10*ROW('Sanitation Data'!I123)))</f>
        <v/>
      </c>
      <c r="DO129" s="305" t="str">
        <f ca="true">+IF(OFFSET('Hygiene Data'!$D$11,0,10*ROW('Hygiene Data'!D123))="","",OFFSET('Hygiene Data'!$D$11,0,10*ROW('Hygiene Data'!D123)))</f>
        <v/>
      </c>
      <c r="DP129" s="305" t="str">
        <f ca="true">+IF(OFFSET('Hygiene Data'!$D$12,0,10*ROW('Hygiene Data'!D123))="","",OFFSET('Hygiene Data'!$D$12,0,10*ROW('Hygiene Data'!D123)))</f>
        <v/>
      </c>
      <c r="DQ129" s="305" t="str">
        <f ca="true">+IF(OFFSET('Hygiene Data'!$D$13,0,10*ROW('Hygiene Data'!D123))="","",OFFSET('Hygiene Data'!$D$13,0,10*ROW('Hygiene Data'!D123)))</f>
        <v/>
      </c>
      <c r="DR129" s="305" t="str">
        <f ca="true">+IF(OFFSET('Hygiene Data'!$E$11,0,10*ROW('Hygiene Data'!E123))="","",OFFSET('Hygiene Data'!$E$11,0,10*ROW('Hygiene Data'!E123)))</f>
        <v/>
      </c>
      <c r="DS129" s="305" t="str">
        <f ca="true">+IF(OFFSET('Hygiene Data'!$E$12,0,10*ROW('Hygiene Data'!E123))="","",OFFSET('Hygiene Data'!$E$12,0,10*ROW('Hygiene Data'!E123)))</f>
        <v/>
      </c>
      <c r="DT129" s="305" t="str">
        <f ca="true">+IF(OFFSET('Hygiene Data'!$E$13,0,10*ROW('Hygiene Data'!E123))="","",OFFSET('Hygiene Data'!$E$13,0,10*ROW('Hygiene Data'!E123)))</f>
        <v/>
      </c>
      <c r="DU129" s="305" t="str">
        <f ca="true">+IF(OFFSET('Hygiene Data'!$F$11,0,10*ROW('Hygiene Data'!F123))="","",OFFSET('Hygiene Data'!$F$11,0,10*ROW('Hygiene Data'!F123)))</f>
        <v/>
      </c>
      <c r="DV129" s="305" t="str">
        <f ca="true">+IF(OFFSET('Hygiene Data'!$F$12,0,10*ROW('Hygiene Data'!F123))="","",OFFSET('Hygiene Data'!$F$12,0,10*ROW('Hygiene Data'!F123)))</f>
        <v/>
      </c>
      <c r="DW129" s="305" t="str">
        <f ca="true">+IF(OFFSET('Hygiene Data'!$F$13,0,10*ROW('Hygiene Data'!F123))="","",OFFSET('Hygiene Data'!$F$13,0,10*ROW('Hygiene Data'!F123)))</f>
        <v/>
      </c>
      <c r="DX129" s="305" t="str">
        <f ca="true">+IF(OFFSET('Hygiene Data'!$G$11,0,10*ROW('Hygiene Data'!G123))="","",OFFSET('Hygiene Data'!$G$11,0,10*ROW('Hygiene Data'!G123)))</f>
        <v/>
      </c>
      <c r="DY129" s="305" t="str">
        <f ca="true">+IF(OFFSET('Hygiene Data'!$G$12,0,10*ROW('Hygiene Data'!G123))="","",OFFSET('Hygiene Data'!$G$12,0,10*ROW('Hygiene Data'!G123)))</f>
        <v/>
      </c>
      <c r="DZ129" s="305" t="str">
        <f ca="true">+IF(OFFSET('Hygiene Data'!$G$13,0,10*ROW('Hygiene Data'!G123))="","",OFFSET('Hygiene Data'!$G$13,0,10*ROW('Hygiene Data'!G123)))</f>
        <v/>
      </c>
      <c r="EA129" s="305" t="str">
        <f ca="true">+IF(OFFSET('Hygiene Data'!$H$11,0,10*ROW('Hygiene Data'!H123))="","",OFFSET('Hygiene Data'!$H$11,0,10*ROW('Hygiene Data'!H123)))</f>
        <v/>
      </c>
      <c r="EB129" s="305" t="str">
        <f ca="true">+IF(OFFSET('Hygiene Data'!$H$12,0,10*ROW('Hygiene Data'!H123))="","",OFFSET('Hygiene Data'!$H$12,0,10*ROW('Hygiene Data'!H123)))</f>
        <v/>
      </c>
      <c r="EC129" s="305" t="str">
        <f ca="true">+IF(OFFSET('Hygiene Data'!$H$13,0,10*ROW('Hygiene Data'!H123))="","",OFFSET('Hygiene Data'!$H$13,0,10*ROW('Hygiene Data'!H123)))</f>
        <v/>
      </c>
      <c r="ED129" s="305" t="str">
        <f ca="true">+IF(OFFSET('Hygiene Data'!$I$11,0,10*ROW('Hygiene Data'!I123))="","",OFFSET('Hygiene Data'!$I$11,0,10*ROW('Hygiene Data'!I123)))</f>
        <v/>
      </c>
      <c r="EE129" s="305" t="str">
        <f ca="true">+IF(OFFSET('Hygiene Data'!$I$12,0,10*ROW('Hygiene Data'!I123))="","",OFFSET('Hygiene Data'!$I$12,0,10*ROW('Hygiene Data'!I123)))</f>
        <v/>
      </c>
      <c r="EF129" s="305"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61" t="str">
        <f t="shared" ca="true" si="1"/>
        <v/>
      </c>
      <c r="D130" s="99"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9"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9"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9"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9"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9"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9"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9"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9"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9"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9"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9"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9"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9"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9"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9"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9"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9"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100"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100"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100"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100"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100"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100"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100"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100"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100"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100"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100"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100"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100"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100"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100"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100"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100"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100"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100"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100"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100"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100"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100"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100"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100"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100"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100"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100"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100"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100"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1"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1"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1"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1"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1"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1"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1"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1"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1"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1"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1"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1"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1"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1"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1"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1"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1"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1"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5"/>
      <c r="BS130" s="305" t="str">
        <f ca="true">+IF(OFFSET('Water Data'!$D$27,0,10*ROW('Water Data'!D124))="","",OFFSET('Water Data'!$D$27,0,10*ROW('Water Data'!D124)))</f>
        <v/>
      </c>
      <c r="BT130" s="305" t="str">
        <f ca="true">+IF(OFFSET('Water Data'!$D$28,0,10*ROW('Water Data'!D124))="","",OFFSET('Water Data'!$D$28,0,10*ROW('Water Data'!D124)))</f>
        <v/>
      </c>
      <c r="BU130" s="305" t="str">
        <f ca="true">+IF(OFFSET('Water Data'!$D$29,0,10*ROW('Water Data'!D124))="","",OFFSET('Water Data'!$D$29,0,10*ROW('Water Data'!D124)))</f>
        <v/>
      </c>
      <c r="BV130" s="305" t="str">
        <f ca="true">+IF(OFFSET('Water Data'!$E$27,0,10*ROW('Water Data'!E124))="","",OFFSET('Water Data'!$E$27,0,10*ROW('Water Data'!E124)))</f>
        <v/>
      </c>
      <c r="BW130" s="305" t="str">
        <f ca="true">+IF(OFFSET('Water Data'!$E$28,0,10*ROW('Water Data'!E124))="","",OFFSET('Water Data'!$E$28,0,10*ROW('Water Data'!E124)))</f>
        <v/>
      </c>
      <c r="BX130" s="305" t="str">
        <f ca="true">+IF(OFFSET('Water Data'!$E$29,0,10*ROW('Water Data'!E124))="","",OFFSET('Water Data'!$E$29,0,10*ROW('Water Data'!E124)))</f>
        <v/>
      </c>
      <c r="BY130" s="305" t="str">
        <f ca="true">+IF(OFFSET('Water Data'!$F$27,0,10*ROW('Water Data'!F124))="","",OFFSET('Water Data'!$F$27,0,10*ROW('Water Data'!F124)))</f>
        <v/>
      </c>
      <c r="BZ130" s="305" t="str">
        <f ca="true">+IF(OFFSET('Water Data'!$F$28,0,10*ROW('Water Data'!F124))="","",OFFSET('Water Data'!$F$28,0,10*ROW('Water Data'!F124)))</f>
        <v/>
      </c>
      <c r="CA130" s="305" t="str">
        <f ca="true">+IF(OFFSET('Water Data'!$F$29,0,10*ROW('Water Data'!F124))="","",OFFSET('Water Data'!$F$29,0,10*ROW('Water Data'!F124)))</f>
        <v/>
      </c>
      <c r="CB130" s="305" t="str">
        <f ca="true">+IF(OFFSET('Water Data'!$G$27,0,10*ROW('Water Data'!G124))="","",OFFSET('Water Data'!$G$27,0,10*ROW('Water Data'!G124)))</f>
        <v/>
      </c>
      <c r="CC130" s="305" t="str">
        <f ca="true">+IF(OFFSET('Water Data'!$G$28,0,10*ROW('Water Data'!G124))="","",OFFSET('Water Data'!$G$28,0,10*ROW('Water Data'!G124)))</f>
        <v/>
      </c>
      <c r="CD130" s="305" t="str">
        <f ca="true">+IF(OFFSET('Water Data'!$G$29,0,10*ROW('Water Data'!G124))="","",OFFSET('Water Data'!$G$29,0,10*ROW('Water Data'!G124)))</f>
        <v/>
      </c>
      <c r="CE130" s="305" t="str">
        <f ca="true">+IF(OFFSET('Water Data'!$H$27,0,10*ROW('Water Data'!H124))="","",OFFSET('Water Data'!$H$27,0,10*ROW('Water Data'!H124)))</f>
        <v/>
      </c>
      <c r="CF130" s="305" t="str">
        <f ca="true">+IF(OFFSET('Water Data'!$H$28,0,10*ROW('Water Data'!H124))="","",OFFSET('Water Data'!$H$28,0,10*ROW('Water Data'!H124)))</f>
        <v/>
      </c>
      <c r="CG130" s="305" t="str">
        <f ca="true">+IF(OFFSET('Water Data'!$H$29,0,10*ROW('Water Data'!H124))="","",OFFSET('Water Data'!$H$29,0,10*ROW('Water Data'!H124)))</f>
        <v/>
      </c>
      <c r="CH130" s="305" t="str">
        <f ca="true">+IF(OFFSET('Water Data'!$I$27,0,10*ROW('Water Data'!I124))="","",OFFSET('Water Data'!$I$27,0,10*ROW('Water Data'!I124)))</f>
        <v/>
      </c>
      <c r="CI130" s="305" t="str">
        <f ca="true">+IF(OFFSET('Water Data'!$I$28,0,10*ROW('Water Data'!I124))="","",OFFSET('Water Data'!$I$28,0,10*ROW('Water Data'!I124)))</f>
        <v/>
      </c>
      <c r="CJ130" s="305" t="str">
        <f ca="true">+IF(OFFSET('Water Data'!$I$29,0,10*ROW('Water Data'!I124))="","",OFFSET('Water Data'!$I$29,0,10*ROW('Water Data'!I124)))</f>
        <v/>
      </c>
      <c r="CK130" s="305" t="str">
        <f ca="true">+IF(OFFSET('Sanitation Data'!$D$28,0,10*ROW('Sanitation Data'!D124))="","",OFFSET('Sanitation Data'!$D$28,0,10*ROW('Sanitation Data'!D124)))</f>
        <v/>
      </c>
      <c r="CL130" s="305" t="str">
        <f ca="true">+IF(OFFSET('Sanitation Data'!$D$29,0,10*ROW('Sanitation Data'!D124))="","",OFFSET('Sanitation Data'!$D$29,0,10*ROW('Sanitation Data'!D124)))</f>
        <v/>
      </c>
      <c r="CM130" s="305" t="str">
        <f ca="true">+IF(OFFSET('Sanitation Data'!$D$30,0,10*ROW('Sanitation Data'!D124))="","",OFFSET('Sanitation Data'!$D$30,0,10*ROW('Sanitation Data'!D124)))</f>
        <v/>
      </c>
      <c r="CN130" s="305" t="str">
        <f ca="true">+IF(OFFSET('Sanitation Data'!$D$31,0,10*ROW('Sanitation Data'!D124))="","",OFFSET('Sanitation Data'!$D$31,0,10*ROW('Sanitation Data'!D124)))</f>
        <v/>
      </c>
      <c r="CO130" s="305" t="str">
        <f ca="true">+IF(OFFSET('Sanitation Data'!$D$32,0,10*ROW('Sanitation Data'!D124))="","",OFFSET('Sanitation Data'!$D$32,0,10*ROW('Sanitation Data'!D124)))</f>
        <v/>
      </c>
      <c r="CP130" s="305" t="str">
        <f ca="true">+IF(OFFSET('Sanitation Data'!$E$28,0,10*ROW('Sanitation Data'!E124))="","",OFFSET('Sanitation Data'!$E$28,0,10*ROW('Sanitation Data'!E124)))</f>
        <v/>
      </c>
      <c r="CQ130" s="305" t="str">
        <f ca="true">+IF(OFFSET('Sanitation Data'!$E$29,0,10*ROW('Sanitation Data'!E124))="","",OFFSET('Sanitation Data'!$E$29,0,10*ROW('Sanitation Data'!E124)))</f>
        <v/>
      </c>
      <c r="CR130" s="305" t="str">
        <f ca="true">+IF(OFFSET('Sanitation Data'!$E$30,0,10*ROW('Sanitation Data'!E124))="","",OFFSET('Sanitation Data'!$E$30,0,10*ROW('Sanitation Data'!E124)))</f>
        <v/>
      </c>
      <c r="CS130" s="305" t="str">
        <f ca="true">+IF(OFFSET('Sanitation Data'!$E$31,0,10*ROW('Sanitation Data'!E124))="","",OFFSET('Sanitation Data'!$E$31,0,10*ROW('Sanitation Data'!E124)))</f>
        <v/>
      </c>
      <c r="CT130" s="305" t="str">
        <f ca="true">+IF(OFFSET('Sanitation Data'!$E$32,0,10*ROW('Sanitation Data'!E124))="","",OFFSET('Sanitation Data'!$E$32,0,10*ROW('Sanitation Data'!E124)))</f>
        <v/>
      </c>
      <c r="CU130" s="305" t="str">
        <f ca="true">+IF(OFFSET('Sanitation Data'!$F$28,0,10*ROW('Sanitation Data'!F124))="","",OFFSET('Sanitation Data'!$F$28,0,10*ROW('Sanitation Data'!F124)))</f>
        <v/>
      </c>
      <c r="CV130" s="305" t="str">
        <f ca="true">+IF(OFFSET('Sanitation Data'!$F$29,0,10*ROW('Sanitation Data'!F124))="","",OFFSET('Sanitation Data'!$F$29,0,10*ROW('Sanitation Data'!F124)))</f>
        <v/>
      </c>
      <c r="CW130" s="305" t="str">
        <f ca="true">+IF(OFFSET('Sanitation Data'!$F$30,0,10*ROW('Sanitation Data'!F124))="","",OFFSET('Sanitation Data'!$F$30,0,10*ROW('Sanitation Data'!F124)))</f>
        <v/>
      </c>
      <c r="CX130" s="305" t="str">
        <f ca="true">+IF(OFFSET('Sanitation Data'!$F$31,0,10*ROW('Sanitation Data'!F124))="","",OFFSET('Sanitation Data'!$F$31,0,10*ROW('Sanitation Data'!F124)))</f>
        <v/>
      </c>
      <c r="CY130" s="305" t="str">
        <f ca="true">+IF(OFFSET('Sanitation Data'!$F$32,0,10*ROW('Sanitation Data'!F124))="","",OFFSET('Sanitation Data'!$F$32,0,10*ROW('Sanitation Data'!F124)))</f>
        <v/>
      </c>
      <c r="CZ130" s="305" t="str">
        <f ca="true">+IF(OFFSET('Sanitation Data'!$G$28,0,10*ROW('Sanitation Data'!G124))="","",OFFSET('Sanitation Data'!$G$28,0,10*ROW('Sanitation Data'!G124)))</f>
        <v/>
      </c>
      <c r="DA130" s="305" t="str">
        <f ca="true">+IF(OFFSET('Sanitation Data'!$G$29,0,10*ROW('Sanitation Data'!G124))="","",OFFSET('Sanitation Data'!$G$29,0,10*ROW('Sanitation Data'!G124)))</f>
        <v/>
      </c>
      <c r="DB130" s="305" t="str">
        <f ca="true">+IF(OFFSET('Sanitation Data'!$G$30,0,10*ROW('Sanitation Data'!G124))="","",OFFSET('Sanitation Data'!$G$30,0,10*ROW('Sanitation Data'!G124)))</f>
        <v/>
      </c>
      <c r="DC130" s="305" t="str">
        <f ca="true">+IF(OFFSET('Sanitation Data'!$G$31,0,10*ROW('Sanitation Data'!G124))="","",OFFSET('Sanitation Data'!$G$31,0,10*ROW('Sanitation Data'!G124)))</f>
        <v/>
      </c>
      <c r="DD130" s="305" t="str">
        <f ca="true">+IF(OFFSET('Sanitation Data'!$G$32,0,10*ROW('Sanitation Data'!G124))="","",OFFSET('Sanitation Data'!$G$32,0,10*ROW('Sanitation Data'!G124)))</f>
        <v/>
      </c>
      <c r="DE130" s="305" t="str">
        <f ca="true">+IF(OFFSET('Sanitation Data'!$H$28,0,10*ROW('Sanitation Data'!H124))="","",OFFSET('Sanitation Data'!$H$28,0,10*ROW('Sanitation Data'!H124)))</f>
        <v/>
      </c>
      <c r="DF130" s="305" t="str">
        <f ca="true">+IF(OFFSET('Sanitation Data'!$H$29,0,10*ROW('Sanitation Data'!H124))="","",OFFSET('Sanitation Data'!$H$29,0,10*ROW('Sanitation Data'!H124)))</f>
        <v/>
      </c>
      <c r="DG130" s="305" t="str">
        <f ca="true">+IF(OFFSET('Sanitation Data'!$H$30,0,10*ROW('Sanitation Data'!H124))="","",OFFSET('Sanitation Data'!$H$30,0,10*ROW('Sanitation Data'!H124)))</f>
        <v/>
      </c>
      <c r="DH130" s="305" t="str">
        <f ca="true">+IF(OFFSET('Sanitation Data'!$H$31,0,10*ROW('Sanitation Data'!H124))="","",OFFSET('Sanitation Data'!$H$31,0,10*ROW('Sanitation Data'!H124)))</f>
        <v/>
      </c>
      <c r="DI130" s="305" t="str">
        <f ca="true">+IF(OFFSET('Sanitation Data'!$H$32,0,10*ROW('Sanitation Data'!H124))="","",OFFSET('Sanitation Data'!$H$32,0,10*ROW('Sanitation Data'!H124)))</f>
        <v/>
      </c>
      <c r="DJ130" s="305" t="str">
        <f ca="true">+IF(OFFSET('Sanitation Data'!$I$28,0,10*ROW('Sanitation Data'!I124))="","",OFFSET('Sanitation Data'!$I$28,0,10*ROW('Sanitation Data'!I124)))</f>
        <v/>
      </c>
      <c r="DK130" s="305" t="str">
        <f ca="true">+IF(OFFSET('Sanitation Data'!$I$29,0,10*ROW('Sanitation Data'!I124))="","",OFFSET('Sanitation Data'!$I$29,0,10*ROW('Sanitation Data'!I124)))</f>
        <v/>
      </c>
      <c r="DL130" s="305" t="str">
        <f ca="true">+IF(OFFSET('Sanitation Data'!$I$30,0,10*ROW('Sanitation Data'!I124))="","",OFFSET('Sanitation Data'!$I$30,0,10*ROW('Sanitation Data'!I124)))</f>
        <v/>
      </c>
      <c r="DM130" s="305" t="str">
        <f ca="true">+IF(OFFSET('Sanitation Data'!$I$31,0,10*ROW('Sanitation Data'!I124))="","",OFFSET('Sanitation Data'!$I$31,0,10*ROW('Sanitation Data'!I124)))</f>
        <v/>
      </c>
      <c r="DN130" s="305" t="str">
        <f ca="true">+IF(OFFSET('Sanitation Data'!$I$32,0,10*ROW('Sanitation Data'!I124))="","",OFFSET('Sanitation Data'!$I$32,0,10*ROW('Sanitation Data'!I124)))</f>
        <v/>
      </c>
      <c r="DO130" s="305" t="str">
        <f ca="true">+IF(OFFSET('Hygiene Data'!$D$11,0,10*ROW('Hygiene Data'!D124))="","",OFFSET('Hygiene Data'!$D$11,0,10*ROW('Hygiene Data'!D124)))</f>
        <v/>
      </c>
      <c r="DP130" s="305" t="str">
        <f ca="true">+IF(OFFSET('Hygiene Data'!$D$12,0,10*ROW('Hygiene Data'!D124))="","",OFFSET('Hygiene Data'!$D$12,0,10*ROW('Hygiene Data'!D124)))</f>
        <v/>
      </c>
      <c r="DQ130" s="305" t="str">
        <f ca="true">+IF(OFFSET('Hygiene Data'!$D$13,0,10*ROW('Hygiene Data'!D124))="","",OFFSET('Hygiene Data'!$D$13,0,10*ROW('Hygiene Data'!D124)))</f>
        <v/>
      </c>
      <c r="DR130" s="305" t="str">
        <f ca="true">+IF(OFFSET('Hygiene Data'!$E$11,0,10*ROW('Hygiene Data'!E124))="","",OFFSET('Hygiene Data'!$E$11,0,10*ROW('Hygiene Data'!E124)))</f>
        <v/>
      </c>
      <c r="DS130" s="305" t="str">
        <f ca="true">+IF(OFFSET('Hygiene Data'!$E$12,0,10*ROW('Hygiene Data'!E124))="","",OFFSET('Hygiene Data'!$E$12,0,10*ROW('Hygiene Data'!E124)))</f>
        <v/>
      </c>
      <c r="DT130" s="305" t="str">
        <f ca="true">+IF(OFFSET('Hygiene Data'!$E$13,0,10*ROW('Hygiene Data'!E124))="","",OFFSET('Hygiene Data'!$E$13,0,10*ROW('Hygiene Data'!E124)))</f>
        <v/>
      </c>
      <c r="DU130" s="305" t="str">
        <f ca="true">+IF(OFFSET('Hygiene Data'!$F$11,0,10*ROW('Hygiene Data'!F124))="","",OFFSET('Hygiene Data'!$F$11,0,10*ROW('Hygiene Data'!F124)))</f>
        <v/>
      </c>
      <c r="DV130" s="305" t="str">
        <f ca="true">+IF(OFFSET('Hygiene Data'!$F$12,0,10*ROW('Hygiene Data'!F124))="","",OFFSET('Hygiene Data'!$F$12,0,10*ROW('Hygiene Data'!F124)))</f>
        <v/>
      </c>
      <c r="DW130" s="305" t="str">
        <f ca="true">+IF(OFFSET('Hygiene Data'!$F$13,0,10*ROW('Hygiene Data'!F124))="","",OFFSET('Hygiene Data'!$F$13,0,10*ROW('Hygiene Data'!F124)))</f>
        <v/>
      </c>
      <c r="DX130" s="305" t="str">
        <f ca="true">+IF(OFFSET('Hygiene Data'!$G$11,0,10*ROW('Hygiene Data'!G124))="","",OFFSET('Hygiene Data'!$G$11,0,10*ROW('Hygiene Data'!G124)))</f>
        <v/>
      </c>
      <c r="DY130" s="305" t="str">
        <f ca="true">+IF(OFFSET('Hygiene Data'!$G$12,0,10*ROW('Hygiene Data'!G124))="","",OFFSET('Hygiene Data'!$G$12,0,10*ROW('Hygiene Data'!G124)))</f>
        <v/>
      </c>
      <c r="DZ130" s="305" t="str">
        <f ca="true">+IF(OFFSET('Hygiene Data'!$G$13,0,10*ROW('Hygiene Data'!G124))="","",OFFSET('Hygiene Data'!$G$13,0,10*ROW('Hygiene Data'!G124)))</f>
        <v/>
      </c>
      <c r="EA130" s="305" t="str">
        <f ca="true">+IF(OFFSET('Hygiene Data'!$H$11,0,10*ROW('Hygiene Data'!H124))="","",OFFSET('Hygiene Data'!$H$11,0,10*ROW('Hygiene Data'!H124)))</f>
        <v/>
      </c>
      <c r="EB130" s="305" t="str">
        <f ca="true">+IF(OFFSET('Hygiene Data'!$H$12,0,10*ROW('Hygiene Data'!H124))="","",OFFSET('Hygiene Data'!$H$12,0,10*ROW('Hygiene Data'!H124)))</f>
        <v/>
      </c>
      <c r="EC130" s="305" t="str">
        <f ca="true">+IF(OFFSET('Hygiene Data'!$H$13,0,10*ROW('Hygiene Data'!H124))="","",OFFSET('Hygiene Data'!$H$13,0,10*ROW('Hygiene Data'!H124)))</f>
        <v/>
      </c>
      <c r="ED130" s="305" t="str">
        <f ca="true">+IF(OFFSET('Hygiene Data'!$I$11,0,10*ROW('Hygiene Data'!I124))="","",OFFSET('Hygiene Data'!$I$11,0,10*ROW('Hygiene Data'!I124)))</f>
        <v/>
      </c>
      <c r="EE130" s="305" t="str">
        <f ca="true">+IF(OFFSET('Hygiene Data'!$I$12,0,10*ROW('Hygiene Data'!I124))="","",OFFSET('Hygiene Data'!$I$12,0,10*ROW('Hygiene Data'!I124)))</f>
        <v/>
      </c>
      <c r="EF130" s="305"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61" t="str">
        <f t="shared" ca="true" si="1"/>
        <v/>
      </c>
      <c r="D131" s="99"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9"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9"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9"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9"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9"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9"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9"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9"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9"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9"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9"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9"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9"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9"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9"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9"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9"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100"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100"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100"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100"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100"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100"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100"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100"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100"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100"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100"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100"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100"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100"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100"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100"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100"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100"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100"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100"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100"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100"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100"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100"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100"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100"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100"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100"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100"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100"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1"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1"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1"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1"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1"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1"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1"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1"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1"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1"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1"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1"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1"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1"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1"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1"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1"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1"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5"/>
      <c r="BS131" s="305" t="str">
        <f ca="true">+IF(OFFSET('Water Data'!$D$27,0,10*ROW('Water Data'!D125))="","",OFFSET('Water Data'!$D$27,0,10*ROW('Water Data'!D125)))</f>
        <v/>
      </c>
      <c r="BT131" s="305" t="str">
        <f ca="true">+IF(OFFSET('Water Data'!$D$28,0,10*ROW('Water Data'!D125))="","",OFFSET('Water Data'!$D$28,0,10*ROW('Water Data'!D125)))</f>
        <v/>
      </c>
      <c r="BU131" s="305" t="str">
        <f ca="true">+IF(OFFSET('Water Data'!$D$29,0,10*ROW('Water Data'!D125))="","",OFFSET('Water Data'!$D$29,0,10*ROW('Water Data'!D125)))</f>
        <v/>
      </c>
      <c r="BV131" s="305" t="str">
        <f ca="true">+IF(OFFSET('Water Data'!$E$27,0,10*ROW('Water Data'!E125))="","",OFFSET('Water Data'!$E$27,0,10*ROW('Water Data'!E125)))</f>
        <v/>
      </c>
      <c r="BW131" s="305" t="str">
        <f ca="true">+IF(OFFSET('Water Data'!$E$28,0,10*ROW('Water Data'!E125))="","",OFFSET('Water Data'!$E$28,0,10*ROW('Water Data'!E125)))</f>
        <v/>
      </c>
      <c r="BX131" s="305" t="str">
        <f ca="true">+IF(OFFSET('Water Data'!$E$29,0,10*ROW('Water Data'!E125))="","",OFFSET('Water Data'!$E$29,0,10*ROW('Water Data'!E125)))</f>
        <v/>
      </c>
      <c r="BY131" s="305" t="str">
        <f ca="true">+IF(OFFSET('Water Data'!$F$27,0,10*ROW('Water Data'!F125))="","",OFFSET('Water Data'!$F$27,0,10*ROW('Water Data'!F125)))</f>
        <v/>
      </c>
      <c r="BZ131" s="305" t="str">
        <f ca="true">+IF(OFFSET('Water Data'!$F$28,0,10*ROW('Water Data'!F125))="","",OFFSET('Water Data'!$F$28,0,10*ROW('Water Data'!F125)))</f>
        <v/>
      </c>
      <c r="CA131" s="305" t="str">
        <f ca="true">+IF(OFFSET('Water Data'!$F$29,0,10*ROW('Water Data'!F125))="","",OFFSET('Water Data'!$F$29,0,10*ROW('Water Data'!F125)))</f>
        <v/>
      </c>
      <c r="CB131" s="305" t="str">
        <f ca="true">+IF(OFFSET('Water Data'!$G$27,0,10*ROW('Water Data'!G125))="","",OFFSET('Water Data'!$G$27,0,10*ROW('Water Data'!G125)))</f>
        <v/>
      </c>
      <c r="CC131" s="305" t="str">
        <f ca="true">+IF(OFFSET('Water Data'!$G$28,0,10*ROW('Water Data'!G125))="","",OFFSET('Water Data'!$G$28,0,10*ROW('Water Data'!G125)))</f>
        <v/>
      </c>
      <c r="CD131" s="305" t="str">
        <f ca="true">+IF(OFFSET('Water Data'!$G$29,0,10*ROW('Water Data'!G125))="","",OFFSET('Water Data'!$G$29,0,10*ROW('Water Data'!G125)))</f>
        <v/>
      </c>
      <c r="CE131" s="305" t="str">
        <f ca="true">+IF(OFFSET('Water Data'!$H$27,0,10*ROW('Water Data'!H125))="","",OFFSET('Water Data'!$H$27,0,10*ROW('Water Data'!H125)))</f>
        <v/>
      </c>
      <c r="CF131" s="305" t="str">
        <f ca="true">+IF(OFFSET('Water Data'!$H$28,0,10*ROW('Water Data'!H125))="","",OFFSET('Water Data'!$H$28,0,10*ROW('Water Data'!H125)))</f>
        <v/>
      </c>
      <c r="CG131" s="305" t="str">
        <f ca="true">+IF(OFFSET('Water Data'!$H$29,0,10*ROW('Water Data'!H125))="","",OFFSET('Water Data'!$H$29,0,10*ROW('Water Data'!H125)))</f>
        <v/>
      </c>
      <c r="CH131" s="305" t="str">
        <f ca="true">+IF(OFFSET('Water Data'!$I$27,0,10*ROW('Water Data'!I125))="","",OFFSET('Water Data'!$I$27,0,10*ROW('Water Data'!I125)))</f>
        <v/>
      </c>
      <c r="CI131" s="305" t="str">
        <f ca="true">+IF(OFFSET('Water Data'!$I$28,0,10*ROW('Water Data'!I125))="","",OFFSET('Water Data'!$I$28,0,10*ROW('Water Data'!I125)))</f>
        <v/>
      </c>
      <c r="CJ131" s="305" t="str">
        <f ca="true">+IF(OFFSET('Water Data'!$I$29,0,10*ROW('Water Data'!I125))="","",OFFSET('Water Data'!$I$29,0,10*ROW('Water Data'!I125)))</f>
        <v/>
      </c>
      <c r="CK131" s="305" t="str">
        <f ca="true">+IF(OFFSET('Sanitation Data'!$D$28,0,10*ROW('Sanitation Data'!D125))="","",OFFSET('Sanitation Data'!$D$28,0,10*ROW('Sanitation Data'!D125)))</f>
        <v/>
      </c>
      <c r="CL131" s="305" t="str">
        <f ca="true">+IF(OFFSET('Sanitation Data'!$D$29,0,10*ROW('Sanitation Data'!D125))="","",OFFSET('Sanitation Data'!$D$29,0,10*ROW('Sanitation Data'!D125)))</f>
        <v/>
      </c>
      <c r="CM131" s="305" t="str">
        <f ca="true">+IF(OFFSET('Sanitation Data'!$D$30,0,10*ROW('Sanitation Data'!D125))="","",OFFSET('Sanitation Data'!$D$30,0,10*ROW('Sanitation Data'!D125)))</f>
        <v/>
      </c>
      <c r="CN131" s="305" t="str">
        <f ca="true">+IF(OFFSET('Sanitation Data'!$D$31,0,10*ROW('Sanitation Data'!D125))="","",OFFSET('Sanitation Data'!$D$31,0,10*ROW('Sanitation Data'!D125)))</f>
        <v/>
      </c>
      <c r="CO131" s="305" t="str">
        <f ca="true">+IF(OFFSET('Sanitation Data'!$D$32,0,10*ROW('Sanitation Data'!D125))="","",OFFSET('Sanitation Data'!$D$32,0,10*ROW('Sanitation Data'!D125)))</f>
        <v/>
      </c>
      <c r="CP131" s="305" t="str">
        <f ca="true">+IF(OFFSET('Sanitation Data'!$E$28,0,10*ROW('Sanitation Data'!E125))="","",OFFSET('Sanitation Data'!$E$28,0,10*ROW('Sanitation Data'!E125)))</f>
        <v/>
      </c>
      <c r="CQ131" s="305" t="str">
        <f ca="true">+IF(OFFSET('Sanitation Data'!$E$29,0,10*ROW('Sanitation Data'!E125))="","",OFFSET('Sanitation Data'!$E$29,0,10*ROW('Sanitation Data'!E125)))</f>
        <v/>
      </c>
      <c r="CR131" s="305" t="str">
        <f ca="true">+IF(OFFSET('Sanitation Data'!$E$30,0,10*ROW('Sanitation Data'!E125))="","",OFFSET('Sanitation Data'!$E$30,0,10*ROW('Sanitation Data'!E125)))</f>
        <v/>
      </c>
      <c r="CS131" s="305" t="str">
        <f ca="true">+IF(OFFSET('Sanitation Data'!$E$31,0,10*ROW('Sanitation Data'!E125))="","",OFFSET('Sanitation Data'!$E$31,0,10*ROW('Sanitation Data'!E125)))</f>
        <v/>
      </c>
      <c r="CT131" s="305" t="str">
        <f ca="true">+IF(OFFSET('Sanitation Data'!$E$32,0,10*ROW('Sanitation Data'!E125))="","",OFFSET('Sanitation Data'!$E$32,0,10*ROW('Sanitation Data'!E125)))</f>
        <v/>
      </c>
      <c r="CU131" s="305" t="str">
        <f ca="true">+IF(OFFSET('Sanitation Data'!$F$28,0,10*ROW('Sanitation Data'!F125))="","",OFFSET('Sanitation Data'!$F$28,0,10*ROW('Sanitation Data'!F125)))</f>
        <v/>
      </c>
      <c r="CV131" s="305" t="str">
        <f ca="true">+IF(OFFSET('Sanitation Data'!$F$29,0,10*ROW('Sanitation Data'!F125))="","",OFFSET('Sanitation Data'!$F$29,0,10*ROW('Sanitation Data'!F125)))</f>
        <v/>
      </c>
      <c r="CW131" s="305" t="str">
        <f ca="true">+IF(OFFSET('Sanitation Data'!$F$30,0,10*ROW('Sanitation Data'!F125))="","",OFFSET('Sanitation Data'!$F$30,0,10*ROW('Sanitation Data'!F125)))</f>
        <v/>
      </c>
      <c r="CX131" s="305" t="str">
        <f ca="true">+IF(OFFSET('Sanitation Data'!$F$31,0,10*ROW('Sanitation Data'!F125))="","",OFFSET('Sanitation Data'!$F$31,0,10*ROW('Sanitation Data'!F125)))</f>
        <v/>
      </c>
      <c r="CY131" s="305" t="str">
        <f ca="true">+IF(OFFSET('Sanitation Data'!$F$32,0,10*ROW('Sanitation Data'!F125))="","",OFFSET('Sanitation Data'!$F$32,0,10*ROW('Sanitation Data'!F125)))</f>
        <v/>
      </c>
      <c r="CZ131" s="305" t="str">
        <f ca="true">+IF(OFFSET('Sanitation Data'!$G$28,0,10*ROW('Sanitation Data'!G125))="","",OFFSET('Sanitation Data'!$G$28,0,10*ROW('Sanitation Data'!G125)))</f>
        <v/>
      </c>
      <c r="DA131" s="305" t="str">
        <f ca="true">+IF(OFFSET('Sanitation Data'!$G$29,0,10*ROW('Sanitation Data'!G125))="","",OFFSET('Sanitation Data'!$G$29,0,10*ROW('Sanitation Data'!G125)))</f>
        <v/>
      </c>
      <c r="DB131" s="305" t="str">
        <f ca="true">+IF(OFFSET('Sanitation Data'!$G$30,0,10*ROW('Sanitation Data'!G125))="","",OFFSET('Sanitation Data'!$G$30,0,10*ROW('Sanitation Data'!G125)))</f>
        <v/>
      </c>
      <c r="DC131" s="305" t="str">
        <f ca="true">+IF(OFFSET('Sanitation Data'!$G$31,0,10*ROW('Sanitation Data'!G125))="","",OFFSET('Sanitation Data'!$G$31,0,10*ROW('Sanitation Data'!G125)))</f>
        <v/>
      </c>
      <c r="DD131" s="305" t="str">
        <f ca="true">+IF(OFFSET('Sanitation Data'!$G$32,0,10*ROW('Sanitation Data'!G125))="","",OFFSET('Sanitation Data'!$G$32,0,10*ROW('Sanitation Data'!G125)))</f>
        <v/>
      </c>
      <c r="DE131" s="305" t="str">
        <f ca="true">+IF(OFFSET('Sanitation Data'!$H$28,0,10*ROW('Sanitation Data'!H125))="","",OFFSET('Sanitation Data'!$H$28,0,10*ROW('Sanitation Data'!H125)))</f>
        <v/>
      </c>
      <c r="DF131" s="305" t="str">
        <f ca="true">+IF(OFFSET('Sanitation Data'!$H$29,0,10*ROW('Sanitation Data'!H125))="","",OFFSET('Sanitation Data'!$H$29,0,10*ROW('Sanitation Data'!H125)))</f>
        <v/>
      </c>
      <c r="DG131" s="305" t="str">
        <f ca="true">+IF(OFFSET('Sanitation Data'!$H$30,0,10*ROW('Sanitation Data'!H125))="","",OFFSET('Sanitation Data'!$H$30,0,10*ROW('Sanitation Data'!H125)))</f>
        <v/>
      </c>
      <c r="DH131" s="305" t="str">
        <f ca="true">+IF(OFFSET('Sanitation Data'!$H$31,0,10*ROW('Sanitation Data'!H125))="","",OFFSET('Sanitation Data'!$H$31,0,10*ROW('Sanitation Data'!H125)))</f>
        <v/>
      </c>
      <c r="DI131" s="305" t="str">
        <f ca="true">+IF(OFFSET('Sanitation Data'!$H$32,0,10*ROW('Sanitation Data'!H125))="","",OFFSET('Sanitation Data'!$H$32,0,10*ROW('Sanitation Data'!H125)))</f>
        <v/>
      </c>
      <c r="DJ131" s="305" t="str">
        <f ca="true">+IF(OFFSET('Sanitation Data'!$I$28,0,10*ROW('Sanitation Data'!I125))="","",OFFSET('Sanitation Data'!$I$28,0,10*ROW('Sanitation Data'!I125)))</f>
        <v/>
      </c>
      <c r="DK131" s="305" t="str">
        <f ca="true">+IF(OFFSET('Sanitation Data'!$I$29,0,10*ROW('Sanitation Data'!I125))="","",OFFSET('Sanitation Data'!$I$29,0,10*ROW('Sanitation Data'!I125)))</f>
        <v/>
      </c>
      <c r="DL131" s="305" t="str">
        <f ca="true">+IF(OFFSET('Sanitation Data'!$I$30,0,10*ROW('Sanitation Data'!I125))="","",OFFSET('Sanitation Data'!$I$30,0,10*ROW('Sanitation Data'!I125)))</f>
        <v/>
      </c>
      <c r="DM131" s="305" t="str">
        <f ca="true">+IF(OFFSET('Sanitation Data'!$I$31,0,10*ROW('Sanitation Data'!I125))="","",OFFSET('Sanitation Data'!$I$31,0,10*ROW('Sanitation Data'!I125)))</f>
        <v/>
      </c>
      <c r="DN131" s="305" t="str">
        <f ca="true">+IF(OFFSET('Sanitation Data'!$I$32,0,10*ROW('Sanitation Data'!I125))="","",OFFSET('Sanitation Data'!$I$32,0,10*ROW('Sanitation Data'!I125)))</f>
        <v/>
      </c>
      <c r="DO131" s="305" t="str">
        <f ca="true">+IF(OFFSET('Hygiene Data'!$D$11,0,10*ROW('Hygiene Data'!D125))="","",OFFSET('Hygiene Data'!$D$11,0,10*ROW('Hygiene Data'!D125)))</f>
        <v/>
      </c>
      <c r="DP131" s="305" t="str">
        <f ca="true">+IF(OFFSET('Hygiene Data'!$D$12,0,10*ROW('Hygiene Data'!D125))="","",OFFSET('Hygiene Data'!$D$12,0,10*ROW('Hygiene Data'!D125)))</f>
        <v/>
      </c>
      <c r="DQ131" s="305" t="str">
        <f ca="true">+IF(OFFSET('Hygiene Data'!$D$13,0,10*ROW('Hygiene Data'!D125))="","",OFFSET('Hygiene Data'!$D$13,0,10*ROW('Hygiene Data'!D125)))</f>
        <v/>
      </c>
      <c r="DR131" s="305" t="str">
        <f ca="true">+IF(OFFSET('Hygiene Data'!$E$11,0,10*ROW('Hygiene Data'!E125))="","",OFFSET('Hygiene Data'!$E$11,0,10*ROW('Hygiene Data'!E125)))</f>
        <v/>
      </c>
      <c r="DS131" s="305" t="str">
        <f ca="true">+IF(OFFSET('Hygiene Data'!$E$12,0,10*ROW('Hygiene Data'!E125))="","",OFFSET('Hygiene Data'!$E$12,0,10*ROW('Hygiene Data'!E125)))</f>
        <v/>
      </c>
      <c r="DT131" s="305" t="str">
        <f ca="true">+IF(OFFSET('Hygiene Data'!$E$13,0,10*ROW('Hygiene Data'!E125))="","",OFFSET('Hygiene Data'!$E$13,0,10*ROW('Hygiene Data'!E125)))</f>
        <v/>
      </c>
      <c r="DU131" s="305" t="str">
        <f ca="true">+IF(OFFSET('Hygiene Data'!$F$11,0,10*ROW('Hygiene Data'!F125))="","",OFFSET('Hygiene Data'!$F$11,0,10*ROW('Hygiene Data'!F125)))</f>
        <v/>
      </c>
      <c r="DV131" s="305" t="str">
        <f ca="true">+IF(OFFSET('Hygiene Data'!$F$12,0,10*ROW('Hygiene Data'!F125))="","",OFFSET('Hygiene Data'!$F$12,0,10*ROW('Hygiene Data'!F125)))</f>
        <v/>
      </c>
      <c r="DW131" s="305" t="str">
        <f ca="true">+IF(OFFSET('Hygiene Data'!$F$13,0,10*ROW('Hygiene Data'!F125))="","",OFFSET('Hygiene Data'!$F$13,0,10*ROW('Hygiene Data'!F125)))</f>
        <v/>
      </c>
      <c r="DX131" s="305" t="str">
        <f ca="true">+IF(OFFSET('Hygiene Data'!$G$11,0,10*ROW('Hygiene Data'!G125))="","",OFFSET('Hygiene Data'!$G$11,0,10*ROW('Hygiene Data'!G125)))</f>
        <v/>
      </c>
      <c r="DY131" s="305" t="str">
        <f ca="true">+IF(OFFSET('Hygiene Data'!$G$12,0,10*ROW('Hygiene Data'!G125))="","",OFFSET('Hygiene Data'!$G$12,0,10*ROW('Hygiene Data'!G125)))</f>
        <v/>
      </c>
      <c r="DZ131" s="305" t="str">
        <f ca="true">+IF(OFFSET('Hygiene Data'!$G$13,0,10*ROW('Hygiene Data'!G125))="","",OFFSET('Hygiene Data'!$G$13,0,10*ROW('Hygiene Data'!G125)))</f>
        <v/>
      </c>
      <c r="EA131" s="305" t="str">
        <f ca="true">+IF(OFFSET('Hygiene Data'!$H$11,0,10*ROW('Hygiene Data'!H125))="","",OFFSET('Hygiene Data'!$H$11,0,10*ROW('Hygiene Data'!H125)))</f>
        <v/>
      </c>
      <c r="EB131" s="305" t="str">
        <f ca="true">+IF(OFFSET('Hygiene Data'!$H$12,0,10*ROW('Hygiene Data'!H125))="","",OFFSET('Hygiene Data'!$H$12,0,10*ROW('Hygiene Data'!H125)))</f>
        <v/>
      </c>
      <c r="EC131" s="305" t="str">
        <f ca="true">+IF(OFFSET('Hygiene Data'!$H$13,0,10*ROW('Hygiene Data'!H125))="","",OFFSET('Hygiene Data'!$H$13,0,10*ROW('Hygiene Data'!H125)))</f>
        <v/>
      </c>
      <c r="ED131" s="305" t="str">
        <f ca="true">+IF(OFFSET('Hygiene Data'!$I$11,0,10*ROW('Hygiene Data'!I125))="","",OFFSET('Hygiene Data'!$I$11,0,10*ROW('Hygiene Data'!I125)))</f>
        <v/>
      </c>
      <c r="EE131" s="305" t="str">
        <f ca="true">+IF(OFFSET('Hygiene Data'!$I$12,0,10*ROW('Hygiene Data'!I125))="","",OFFSET('Hygiene Data'!$I$12,0,10*ROW('Hygiene Data'!I125)))</f>
        <v/>
      </c>
      <c r="EF131" s="305"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61" t="str">
        <f t="shared" ca="true" si="1"/>
        <v/>
      </c>
      <c r="D132" s="99"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9"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9"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9"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9"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9"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9"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9"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9"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9"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9"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9"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9"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9"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9"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9"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9"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9"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100"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100"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100"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100"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100"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100"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100"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100"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100"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100"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100"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100"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100"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100"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100"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100"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100"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100"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100"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100"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100"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100"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100"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100"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100"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100"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100"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100"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100"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100"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1"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1"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1"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1"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1"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1"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1"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1"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1"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1"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1"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1"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1"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1"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1"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1"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1"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1"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5"/>
      <c r="BS132" s="305" t="str">
        <f ca="true">+IF(OFFSET('Water Data'!$D$27,0,10*ROW('Water Data'!D126))="","",OFFSET('Water Data'!$D$27,0,10*ROW('Water Data'!D126)))</f>
        <v/>
      </c>
      <c r="BT132" s="305" t="str">
        <f ca="true">+IF(OFFSET('Water Data'!$D$28,0,10*ROW('Water Data'!D126))="","",OFFSET('Water Data'!$D$28,0,10*ROW('Water Data'!D126)))</f>
        <v/>
      </c>
      <c r="BU132" s="305" t="str">
        <f ca="true">+IF(OFFSET('Water Data'!$D$29,0,10*ROW('Water Data'!D126))="","",OFFSET('Water Data'!$D$29,0,10*ROW('Water Data'!D126)))</f>
        <v/>
      </c>
      <c r="BV132" s="305" t="str">
        <f ca="true">+IF(OFFSET('Water Data'!$E$27,0,10*ROW('Water Data'!E126))="","",OFFSET('Water Data'!$E$27,0,10*ROW('Water Data'!E126)))</f>
        <v/>
      </c>
      <c r="BW132" s="305" t="str">
        <f ca="true">+IF(OFFSET('Water Data'!$E$28,0,10*ROW('Water Data'!E126))="","",OFFSET('Water Data'!$E$28,0,10*ROW('Water Data'!E126)))</f>
        <v/>
      </c>
      <c r="BX132" s="305" t="str">
        <f ca="true">+IF(OFFSET('Water Data'!$E$29,0,10*ROW('Water Data'!E126))="","",OFFSET('Water Data'!$E$29,0,10*ROW('Water Data'!E126)))</f>
        <v/>
      </c>
      <c r="BY132" s="305" t="str">
        <f ca="true">+IF(OFFSET('Water Data'!$F$27,0,10*ROW('Water Data'!F126))="","",OFFSET('Water Data'!$F$27,0,10*ROW('Water Data'!F126)))</f>
        <v/>
      </c>
      <c r="BZ132" s="305" t="str">
        <f ca="true">+IF(OFFSET('Water Data'!$F$28,0,10*ROW('Water Data'!F126))="","",OFFSET('Water Data'!$F$28,0,10*ROW('Water Data'!F126)))</f>
        <v/>
      </c>
      <c r="CA132" s="305" t="str">
        <f ca="true">+IF(OFFSET('Water Data'!$F$29,0,10*ROW('Water Data'!F126))="","",OFFSET('Water Data'!$F$29,0,10*ROW('Water Data'!F126)))</f>
        <v/>
      </c>
      <c r="CB132" s="305" t="str">
        <f ca="true">+IF(OFFSET('Water Data'!$G$27,0,10*ROW('Water Data'!G126))="","",OFFSET('Water Data'!$G$27,0,10*ROW('Water Data'!G126)))</f>
        <v/>
      </c>
      <c r="CC132" s="305" t="str">
        <f ca="true">+IF(OFFSET('Water Data'!$G$28,0,10*ROW('Water Data'!G126))="","",OFFSET('Water Data'!$G$28,0,10*ROW('Water Data'!G126)))</f>
        <v/>
      </c>
      <c r="CD132" s="305" t="str">
        <f ca="true">+IF(OFFSET('Water Data'!$G$29,0,10*ROW('Water Data'!G126))="","",OFFSET('Water Data'!$G$29,0,10*ROW('Water Data'!G126)))</f>
        <v/>
      </c>
      <c r="CE132" s="305" t="str">
        <f ca="true">+IF(OFFSET('Water Data'!$H$27,0,10*ROW('Water Data'!H126))="","",OFFSET('Water Data'!$H$27,0,10*ROW('Water Data'!H126)))</f>
        <v/>
      </c>
      <c r="CF132" s="305" t="str">
        <f ca="true">+IF(OFFSET('Water Data'!$H$28,0,10*ROW('Water Data'!H126))="","",OFFSET('Water Data'!$H$28,0,10*ROW('Water Data'!H126)))</f>
        <v/>
      </c>
      <c r="CG132" s="305" t="str">
        <f ca="true">+IF(OFFSET('Water Data'!$H$29,0,10*ROW('Water Data'!H126))="","",OFFSET('Water Data'!$H$29,0,10*ROW('Water Data'!H126)))</f>
        <v/>
      </c>
      <c r="CH132" s="305" t="str">
        <f ca="true">+IF(OFFSET('Water Data'!$I$27,0,10*ROW('Water Data'!I126))="","",OFFSET('Water Data'!$I$27,0,10*ROW('Water Data'!I126)))</f>
        <v/>
      </c>
      <c r="CI132" s="305" t="str">
        <f ca="true">+IF(OFFSET('Water Data'!$I$28,0,10*ROW('Water Data'!I126))="","",OFFSET('Water Data'!$I$28,0,10*ROW('Water Data'!I126)))</f>
        <v/>
      </c>
      <c r="CJ132" s="305" t="str">
        <f ca="true">+IF(OFFSET('Water Data'!$I$29,0,10*ROW('Water Data'!I126))="","",OFFSET('Water Data'!$I$29,0,10*ROW('Water Data'!I126)))</f>
        <v/>
      </c>
      <c r="CK132" s="305" t="str">
        <f ca="true">+IF(OFFSET('Sanitation Data'!$D$28,0,10*ROW('Sanitation Data'!D126))="","",OFFSET('Sanitation Data'!$D$28,0,10*ROW('Sanitation Data'!D126)))</f>
        <v/>
      </c>
      <c r="CL132" s="305" t="str">
        <f ca="true">+IF(OFFSET('Sanitation Data'!$D$29,0,10*ROW('Sanitation Data'!D126))="","",OFFSET('Sanitation Data'!$D$29,0,10*ROW('Sanitation Data'!D126)))</f>
        <v/>
      </c>
      <c r="CM132" s="305" t="str">
        <f ca="true">+IF(OFFSET('Sanitation Data'!$D$30,0,10*ROW('Sanitation Data'!D126))="","",OFFSET('Sanitation Data'!$D$30,0,10*ROW('Sanitation Data'!D126)))</f>
        <v/>
      </c>
      <c r="CN132" s="305" t="str">
        <f ca="true">+IF(OFFSET('Sanitation Data'!$D$31,0,10*ROW('Sanitation Data'!D126))="","",OFFSET('Sanitation Data'!$D$31,0,10*ROW('Sanitation Data'!D126)))</f>
        <v/>
      </c>
      <c r="CO132" s="305" t="str">
        <f ca="true">+IF(OFFSET('Sanitation Data'!$D$32,0,10*ROW('Sanitation Data'!D126))="","",OFFSET('Sanitation Data'!$D$32,0,10*ROW('Sanitation Data'!D126)))</f>
        <v/>
      </c>
      <c r="CP132" s="305" t="str">
        <f ca="true">+IF(OFFSET('Sanitation Data'!$E$28,0,10*ROW('Sanitation Data'!E126))="","",OFFSET('Sanitation Data'!$E$28,0,10*ROW('Sanitation Data'!E126)))</f>
        <v/>
      </c>
      <c r="CQ132" s="305" t="str">
        <f ca="true">+IF(OFFSET('Sanitation Data'!$E$29,0,10*ROW('Sanitation Data'!E126))="","",OFFSET('Sanitation Data'!$E$29,0,10*ROW('Sanitation Data'!E126)))</f>
        <v/>
      </c>
      <c r="CR132" s="305" t="str">
        <f ca="true">+IF(OFFSET('Sanitation Data'!$E$30,0,10*ROW('Sanitation Data'!E126))="","",OFFSET('Sanitation Data'!$E$30,0,10*ROW('Sanitation Data'!E126)))</f>
        <v/>
      </c>
      <c r="CS132" s="305" t="str">
        <f ca="true">+IF(OFFSET('Sanitation Data'!$E$31,0,10*ROW('Sanitation Data'!E126))="","",OFFSET('Sanitation Data'!$E$31,0,10*ROW('Sanitation Data'!E126)))</f>
        <v/>
      </c>
      <c r="CT132" s="305" t="str">
        <f ca="true">+IF(OFFSET('Sanitation Data'!$E$32,0,10*ROW('Sanitation Data'!E126))="","",OFFSET('Sanitation Data'!$E$32,0,10*ROW('Sanitation Data'!E126)))</f>
        <v/>
      </c>
      <c r="CU132" s="305" t="str">
        <f ca="true">+IF(OFFSET('Sanitation Data'!$F$28,0,10*ROW('Sanitation Data'!F126))="","",OFFSET('Sanitation Data'!$F$28,0,10*ROW('Sanitation Data'!F126)))</f>
        <v/>
      </c>
      <c r="CV132" s="305" t="str">
        <f ca="true">+IF(OFFSET('Sanitation Data'!$F$29,0,10*ROW('Sanitation Data'!F126))="","",OFFSET('Sanitation Data'!$F$29,0,10*ROW('Sanitation Data'!F126)))</f>
        <v/>
      </c>
      <c r="CW132" s="305" t="str">
        <f ca="true">+IF(OFFSET('Sanitation Data'!$F$30,0,10*ROW('Sanitation Data'!F126))="","",OFFSET('Sanitation Data'!$F$30,0,10*ROW('Sanitation Data'!F126)))</f>
        <v/>
      </c>
      <c r="CX132" s="305" t="str">
        <f ca="true">+IF(OFFSET('Sanitation Data'!$F$31,0,10*ROW('Sanitation Data'!F126))="","",OFFSET('Sanitation Data'!$F$31,0,10*ROW('Sanitation Data'!F126)))</f>
        <v/>
      </c>
      <c r="CY132" s="305" t="str">
        <f ca="true">+IF(OFFSET('Sanitation Data'!$F$32,0,10*ROW('Sanitation Data'!F126))="","",OFFSET('Sanitation Data'!$F$32,0,10*ROW('Sanitation Data'!F126)))</f>
        <v/>
      </c>
      <c r="CZ132" s="305" t="str">
        <f ca="true">+IF(OFFSET('Sanitation Data'!$G$28,0,10*ROW('Sanitation Data'!G126))="","",OFFSET('Sanitation Data'!$G$28,0,10*ROW('Sanitation Data'!G126)))</f>
        <v/>
      </c>
      <c r="DA132" s="305" t="str">
        <f ca="true">+IF(OFFSET('Sanitation Data'!$G$29,0,10*ROW('Sanitation Data'!G126))="","",OFFSET('Sanitation Data'!$G$29,0,10*ROW('Sanitation Data'!G126)))</f>
        <v/>
      </c>
      <c r="DB132" s="305" t="str">
        <f ca="true">+IF(OFFSET('Sanitation Data'!$G$30,0,10*ROW('Sanitation Data'!G126))="","",OFFSET('Sanitation Data'!$G$30,0,10*ROW('Sanitation Data'!G126)))</f>
        <v/>
      </c>
      <c r="DC132" s="305" t="str">
        <f ca="true">+IF(OFFSET('Sanitation Data'!$G$31,0,10*ROW('Sanitation Data'!G126))="","",OFFSET('Sanitation Data'!$G$31,0,10*ROW('Sanitation Data'!G126)))</f>
        <v/>
      </c>
      <c r="DD132" s="305" t="str">
        <f ca="true">+IF(OFFSET('Sanitation Data'!$G$32,0,10*ROW('Sanitation Data'!G126))="","",OFFSET('Sanitation Data'!$G$32,0,10*ROW('Sanitation Data'!G126)))</f>
        <v/>
      </c>
      <c r="DE132" s="305" t="str">
        <f ca="true">+IF(OFFSET('Sanitation Data'!$H$28,0,10*ROW('Sanitation Data'!H126))="","",OFFSET('Sanitation Data'!$H$28,0,10*ROW('Sanitation Data'!H126)))</f>
        <v/>
      </c>
      <c r="DF132" s="305" t="str">
        <f ca="true">+IF(OFFSET('Sanitation Data'!$H$29,0,10*ROW('Sanitation Data'!H126))="","",OFFSET('Sanitation Data'!$H$29,0,10*ROW('Sanitation Data'!H126)))</f>
        <v/>
      </c>
      <c r="DG132" s="305" t="str">
        <f ca="true">+IF(OFFSET('Sanitation Data'!$H$30,0,10*ROW('Sanitation Data'!H126))="","",OFFSET('Sanitation Data'!$H$30,0,10*ROW('Sanitation Data'!H126)))</f>
        <v/>
      </c>
      <c r="DH132" s="305" t="str">
        <f ca="true">+IF(OFFSET('Sanitation Data'!$H$31,0,10*ROW('Sanitation Data'!H126))="","",OFFSET('Sanitation Data'!$H$31,0,10*ROW('Sanitation Data'!H126)))</f>
        <v/>
      </c>
      <c r="DI132" s="305" t="str">
        <f ca="true">+IF(OFFSET('Sanitation Data'!$H$32,0,10*ROW('Sanitation Data'!H126))="","",OFFSET('Sanitation Data'!$H$32,0,10*ROW('Sanitation Data'!H126)))</f>
        <v/>
      </c>
      <c r="DJ132" s="305" t="str">
        <f ca="true">+IF(OFFSET('Sanitation Data'!$I$28,0,10*ROW('Sanitation Data'!I126))="","",OFFSET('Sanitation Data'!$I$28,0,10*ROW('Sanitation Data'!I126)))</f>
        <v/>
      </c>
      <c r="DK132" s="305" t="str">
        <f ca="true">+IF(OFFSET('Sanitation Data'!$I$29,0,10*ROW('Sanitation Data'!I126))="","",OFFSET('Sanitation Data'!$I$29,0,10*ROW('Sanitation Data'!I126)))</f>
        <v/>
      </c>
      <c r="DL132" s="305" t="str">
        <f ca="true">+IF(OFFSET('Sanitation Data'!$I$30,0,10*ROW('Sanitation Data'!I126))="","",OFFSET('Sanitation Data'!$I$30,0,10*ROW('Sanitation Data'!I126)))</f>
        <v/>
      </c>
      <c r="DM132" s="305" t="str">
        <f ca="true">+IF(OFFSET('Sanitation Data'!$I$31,0,10*ROW('Sanitation Data'!I126))="","",OFFSET('Sanitation Data'!$I$31,0,10*ROW('Sanitation Data'!I126)))</f>
        <v/>
      </c>
      <c r="DN132" s="305" t="str">
        <f ca="true">+IF(OFFSET('Sanitation Data'!$I$32,0,10*ROW('Sanitation Data'!I126))="","",OFFSET('Sanitation Data'!$I$32,0,10*ROW('Sanitation Data'!I126)))</f>
        <v/>
      </c>
      <c r="DO132" s="305" t="str">
        <f ca="true">+IF(OFFSET('Hygiene Data'!$D$11,0,10*ROW('Hygiene Data'!D126))="","",OFFSET('Hygiene Data'!$D$11,0,10*ROW('Hygiene Data'!D126)))</f>
        <v/>
      </c>
      <c r="DP132" s="305" t="str">
        <f ca="true">+IF(OFFSET('Hygiene Data'!$D$12,0,10*ROW('Hygiene Data'!D126))="","",OFFSET('Hygiene Data'!$D$12,0,10*ROW('Hygiene Data'!D126)))</f>
        <v/>
      </c>
      <c r="DQ132" s="305" t="str">
        <f ca="true">+IF(OFFSET('Hygiene Data'!$D$13,0,10*ROW('Hygiene Data'!D126))="","",OFFSET('Hygiene Data'!$D$13,0,10*ROW('Hygiene Data'!D126)))</f>
        <v/>
      </c>
      <c r="DR132" s="305" t="str">
        <f ca="true">+IF(OFFSET('Hygiene Data'!$E$11,0,10*ROW('Hygiene Data'!E126))="","",OFFSET('Hygiene Data'!$E$11,0,10*ROW('Hygiene Data'!E126)))</f>
        <v/>
      </c>
      <c r="DS132" s="305" t="str">
        <f ca="true">+IF(OFFSET('Hygiene Data'!$E$12,0,10*ROW('Hygiene Data'!E126))="","",OFFSET('Hygiene Data'!$E$12,0,10*ROW('Hygiene Data'!E126)))</f>
        <v/>
      </c>
      <c r="DT132" s="305" t="str">
        <f ca="true">+IF(OFFSET('Hygiene Data'!$E$13,0,10*ROW('Hygiene Data'!E126))="","",OFFSET('Hygiene Data'!$E$13,0,10*ROW('Hygiene Data'!E126)))</f>
        <v/>
      </c>
      <c r="DU132" s="305" t="str">
        <f ca="true">+IF(OFFSET('Hygiene Data'!$F$11,0,10*ROW('Hygiene Data'!F126))="","",OFFSET('Hygiene Data'!$F$11,0,10*ROW('Hygiene Data'!F126)))</f>
        <v/>
      </c>
      <c r="DV132" s="305" t="str">
        <f ca="true">+IF(OFFSET('Hygiene Data'!$F$12,0,10*ROW('Hygiene Data'!F126))="","",OFFSET('Hygiene Data'!$F$12,0,10*ROW('Hygiene Data'!F126)))</f>
        <v/>
      </c>
      <c r="DW132" s="305" t="str">
        <f ca="true">+IF(OFFSET('Hygiene Data'!$F$13,0,10*ROW('Hygiene Data'!F126))="","",OFFSET('Hygiene Data'!$F$13,0,10*ROW('Hygiene Data'!F126)))</f>
        <v/>
      </c>
      <c r="DX132" s="305" t="str">
        <f ca="true">+IF(OFFSET('Hygiene Data'!$G$11,0,10*ROW('Hygiene Data'!G126))="","",OFFSET('Hygiene Data'!$G$11,0,10*ROW('Hygiene Data'!G126)))</f>
        <v/>
      </c>
      <c r="DY132" s="305" t="str">
        <f ca="true">+IF(OFFSET('Hygiene Data'!$G$12,0,10*ROW('Hygiene Data'!G126))="","",OFFSET('Hygiene Data'!$G$12,0,10*ROW('Hygiene Data'!G126)))</f>
        <v/>
      </c>
      <c r="DZ132" s="305" t="str">
        <f ca="true">+IF(OFFSET('Hygiene Data'!$G$13,0,10*ROW('Hygiene Data'!G126))="","",OFFSET('Hygiene Data'!$G$13,0,10*ROW('Hygiene Data'!G126)))</f>
        <v/>
      </c>
      <c r="EA132" s="305" t="str">
        <f ca="true">+IF(OFFSET('Hygiene Data'!$H$11,0,10*ROW('Hygiene Data'!H126))="","",OFFSET('Hygiene Data'!$H$11,0,10*ROW('Hygiene Data'!H126)))</f>
        <v/>
      </c>
      <c r="EB132" s="305" t="str">
        <f ca="true">+IF(OFFSET('Hygiene Data'!$H$12,0,10*ROW('Hygiene Data'!H126))="","",OFFSET('Hygiene Data'!$H$12,0,10*ROW('Hygiene Data'!H126)))</f>
        <v/>
      </c>
      <c r="EC132" s="305" t="str">
        <f ca="true">+IF(OFFSET('Hygiene Data'!$H$13,0,10*ROW('Hygiene Data'!H126))="","",OFFSET('Hygiene Data'!$H$13,0,10*ROW('Hygiene Data'!H126)))</f>
        <v/>
      </c>
      <c r="ED132" s="305" t="str">
        <f ca="true">+IF(OFFSET('Hygiene Data'!$I$11,0,10*ROW('Hygiene Data'!I126))="","",OFFSET('Hygiene Data'!$I$11,0,10*ROW('Hygiene Data'!I126)))</f>
        <v/>
      </c>
      <c r="EE132" s="305" t="str">
        <f ca="true">+IF(OFFSET('Hygiene Data'!$I$12,0,10*ROW('Hygiene Data'!I126))="","",OFFSET('Hygiene Data'!$I$12,0,10*ROW('Hygiene Data'!I126)))</f>
        <v/>
      </c>
      <c r="EF132" s="305"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61" t="str">
        <f t="shared" ca="true" si="1"/>
        <v/>
      </c>
      <c r="D133" s="99"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9"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9"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9"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9"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9"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9"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9"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9"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9"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9"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9"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9"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9"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9"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9"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9"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9"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100"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100"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100"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100"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100"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100"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100"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100"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100"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100"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100"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100"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100"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100"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100"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100"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100"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100"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100"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100"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100"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100"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100"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100"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100"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100"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100"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100"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100"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100"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1"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1"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1"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1"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1"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1"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1"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1"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1"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1"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1"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1"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1"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1"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1"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1"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1"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1"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5"/>
      <c r="BS133" s="305" t="str">
        <f ca="true">+IF(OFFSET('Water Data'!$D$27,0,10*ROW('Water Data'!D127))="","",OFFSET('Water Data'!$D$27,0,10*ROW('Water Data'!D127)))</f>
        <v/>
      </c>
      <c r="BT133" s="305" t="str">
        <f ca="true">+IF(OFFSET('Water Data'!$D$28,0,10*ROW('Water Data'!D127))="","",OFFSET('Water Data'!$D$28,0,10*ROW('Water Data'!D127)))</f>
        <v/>
      </c>
      <c r="BU133" s="305" t="str">
        <f ca="true">+IF(OFFSET('Water Data'!$D$29,0,10*ROW('Water Data'!D127))="","",OFFSET('Water Data'!$D$29,0,10*ROW('Water Data'!D127)))</f>
        <v/>
      </c>
      <c r="BV133" s="305" t="str">
        <f ca="true">+IF(OFFSET('Water Data'!$E$27,0,10*ROW('Water Data'!E127))="","",OFFSET('Water Data'!$E$27,0,10*ROW('Water Data'!E127)))</f>
        <v/>
      </c>
      <c r="BW133" s="305" t="str">
        <f ca="true">+IF(OFFSET('Water Data'!$E$28,0,10*ROW('Water Data'!E127))="","",OFFSET('Water Data'!$E$28,0,10*ROW('Water Data'!E127)))</f>
        <v/>
      </c>
      <c r="BX133" s="305" t="str">
        <f ca="true">+IF(OFFSET('Water Data'!$E$29,0,10*ROW('Water Data'!E127))="","",OFFSET('Water Data'!$E$29,0,10*ROW('Water Data'!E127)))</f>
        <v/>
      </c>
      <c r="BY133" s="305" t="str">
        <f ca="true">+IF(OFFSET('Water Data'!$F$27,0,10*ROW('Water Data'!F127))="","",OFFSET('Water Data'!$F$27,0,10*ROW('Water Data'!F127)))</f>
        <v/>
      </c>
      <c r="BZ133" s="305" t="str">
        <f ca="true">+IF(OFFSET('Water Data'!$F$28,0,10*ROW('Water Data'!F127))="","",OFFSET('Water Data'!$F$28,0,10*ROW('Water Data'!F127)))</f>
        <v/>
      </c>
      <c r="CA133" s="305" t="str">
        <f ca="true">+IF(OFFSET('Water Data'!$F$29,0,10*ROW('Water Data'!F127))="","",OFFSET('Water Data'!$F$29,0,10*ROW('Water Data'!F127)))</f>
        <v/>
      </c>
      <c r="CB133" s="305" t="str">
        <f ca="true">+IF(OFFSET('Water Data'!$G$27,0,10*ROW('Water Data'!G127))="","",OFFSET('Water Data'!$G$27,0,10*ROW('Water Data'!G127)))</f>
        <v/>
      </c>
      <c r="CC133" s="305" t="str">
        <f ca="true">+IF(OFFSET('Water Data'!$G$28,0,10*ROW('Water Data'!G127))="","",OFFSET('Water Data'!$G$28,0,10*ROW('Water Data'!G127)))</f>
        <v/>
      </c>
      <c r="CD133" s="305" t="str">
        <f ca="true">+IF(OFFSET('Water Data'!$G$29,0,10*ROW('Water Data'!G127))="","",OFFSET('Water Data'!$G$29,0,10*ROW('Water Data'!G127)))</f>
        <v/>
      </c>
      <c r="CE133" s="305" t="str">
        <f ca="true">+IF(OFFSET('Water Data'!$H$27,0,10*ROW('Water Data'!H127))="","",OFFSET('Water Data'!$H$27,0,10*ROW('Water Data'!H127)))</f>
        <v/>
      </c>
      <c r="CF133" s="305" t="str">
        <f ca="true">+IF(OFFSET('Water Data'!$H$28,0,10*ROW('Water Data'!H127))="","",OFFSET('Water Data'!$H$28,0,10*ROW('Water Data'!H127)))</f>
        <v/>
      </c>
      <c r="CG133" s="305" t="str">
        <f ca="true">+IF(OFFSET('Water Data'!$H$29,0,10*ROW('Water Data'!H127))="","",OFFSET('Water Data'!$H$29,0,10*ROW('Water Data'!H127)))</f>
        <v/>
      </c>
      <c r="CH133" s="305" t="str">
        <f ca="true">+IF(OFFSET('Water Data'!$I$27,0,10*ROW('Water Data'!I127))="","",OFFSET('Water Data'!$I$27,0,10*ROW('Water Data'!I127)))</f>
        <v/>
      </c>
      <c r="CI133" s="305" t="str">
        <f ca="true">+IF(OFFSET('Water Data'!$I$28,0,10*ROW('Water Data'!I127))="","",OFFSET('Water Data'!$I$28,0,10*ROW('Water Data'!I127)))</f>
        <v/>
      </c>
      <c r="CJ133" s="305" t="str">
        <f ca="true">+IF(OFFSET('Water Data'!$I$29,0,10*ROW('Water Data'!I127))="","",OFFSET('Water Data'!$I$29,0,10*ROW('Water Data'!I127)))</f>
        <v/>
      </c>
      <c r="CK133" s="305" t="str">
        <f ca="true">+IF(OFFSET('Sanitation Data'!$D$28,0,10*ROW('Sanitation Data'!D127))="","",OFFSET('Sanitation Data'!$D$28,0,10*ROW('Sanitation Data'!D127)))</f>
        <v/>
      </c>
      <c r="CL133" s="305" t="str">
        <f ca="true">+IF(OFFSET('Sanitation Data'!$D$29,0,10*ROW('Sanitation Data'!D127))="","",OFFSET('Sanitation Data'!$D$29,0,10*ROW('Sanitation Data'!D127)))</f>
        <v/>
      </c>
      <c r="CM133" s="305" t="str">
        <f ca="true">+IF(OFFSET('Sanitation Data'!$D$30,0,10*ROW('Sanitation Data'!D127))="","",OFFSET('Sanitation Data'!$D$30,0,10*ROW('Sanitation Data'!D127)))</f>
        <v/>
      </c>
      <c r="CN133" s="305" t="str">
        <f ca="true">+IF(OFFSET('Sanitation Data'!$D$31,0,10*ROW('Sanitation Data'!D127))="","",OFFSET('Sanitation Data'!$D$31,0,10*ROW('Sanitation Data'!D127)))</f>
        <v/>
      </c>
      <c r="CO133" s="305" t="str">
        <f ca="true">+IF(OFFSET('Sanitation Data'!$D$32,0,10*ROW('Sanitation Data'!D127))="","",OFFSET('Sanitation Data'!$D$32,0,10*ROW('Sanitation Data'!D127)))</f>
        <v/>
      </c>
      <c r="CP133" s="305" t="str">
        <f ca="true">+IF(OFFSET('Sanitation Data'!$E$28,0,10*ROW('Sanitation Data'!E127))="","",OFFSET('Sanitation Data'!$E$28,0,10*ROW('Sanitation Data'!E127)))</f>
        <v/>
      </c>
      <c r="CQ133" s="305" t="str">
        <f ca="true">+IF(OFFSET('Sanitation Data'!$E$29,0,10*ROW('Sanitation Data'!E127))="","",OFFSET('Sanitation Data'!$E$29,0,10*ROW('Sanitation Data'!E127)))</f>
        <v/>
      </c>
      <c r="CR133" s="305" t="str">
        <f ca="true">+IF(OFFSET('Sanitation Data'!$E$30,0,10*ROW('Sanitation Data'!E127))="","",OFFSET('Sanitation Data'!$E$30,0,10*ROW('Sanitation Data'!E127)))</f>
        <v/>
      </c>
      <c r="CS133" s="305" t="str">
        <f ca="true">+IF(OFFSET('Sanitation Data'!$E$31,0,10*ROW('Sanitation Data'!E127))="","",OFFSET('Sanitation Data'!$E$31,0,10*ROW('Sanitation Data'!E127)))</f>
        <v/>
      </c>
      <c r="CT133" s="305" t="str">
        <f ca="true">+IF(OFFSET('Sanitation Data'!$E$32,0,10*ROW('Sanitation Data'!E127))="","",OFFSET('Sanitation Data'!$E$32,0,10*ROW('Sanitation Data'!E127)))</f>
        <v/>
      </c>
      <c r="CU133" s="305" t="str">
        <f ca="true">+IF(OFFSET('Sanitation Data'!$F$28,0,10*ROW('Sanitation Data'!F127))="","",OFFSET('Sanitation Data'!$F$28,0,10*ROW('Sanitation Data'!F127)))</f>
        <v/>
      </c>
      <c r="CV133" s="305" t="str">
        <f ca="true">+IF(OFFSET('Sanitation Data'!$F$29,0,10*ROW('Sanitation Data'!F127))="","",OFFSET('Sanitation Data'!$F$29,0,10*ROW('Sanitation Data'!F127)))</f>
        <v/>
      </c>
      <c r="CW133" s="305" t="str">
        <f ca="true">+IF(OFFSET('Sanitation Data'!$F$30,0,10*ROW('Sanitation Data'!F127))="","",OFFSET('Sanitation Data'!$F$30,0,10*ROW('Sanitation Data'!F127)))</f>
        <v/>
      </c>
      <c r="CX133" s="305" t="str">
        <f ca="true">+IF(OFFSET('Sanitation Data'!$F$31,0,10*ROW('Sanitation Data'!F127))="","",OFFSET('Sanitation Data'!$F$31,0,10*ROW('Sanitation Data'!F127)))</f>
        <v/>
      </c>
      <c r="CY133" s="305" t="str">
        <f ca="true">+IF(OFFSET('Sanitation Data'!$F$32,0,10*ROW('Sanitation Data'!F127))="","",OFFSET('Sanitation Data'!$F$32,0,10*ROW('Sanitation Data'!F127)))</f>
        <v/>
      </c>
      <c r="CZ133" s="305" t="str">
        <f ca="true">+IF(OFFSET('Sanitation Data'!$G$28,0,10*ROW('Sanitation Data'!G127))="","",OFFSET('Sanitation Data'!$G$28,0,10*ROW('Sanitation Data'!G127)))</f>
        <v/>
      </c>
      <c r="DA133" s="305" t="str">
        <f ca="true">+IF(OFFSET('Sanitation Data'!$G$29,0,10*ROW('Sanitation Data'!G127))="","",OFFSET('Sanitation Data'!$G$29,0,10*ROW('Sanitation Data'!G127)))</f>
        <v/>
      </c>
      <c r="DB133" s="305" t="str">
        <f ca="true">+IF(OFFSET('Sanitation Data'!$G$30,0,10*ROW('Sanitation Data'!G127))="","",OFFSET('Sanitation Data'!$G$30,0,10*ROW('Sanitation Data'!G127)))</f>
        <v/>
      </c>
      <c r="DC133" s="305" t="str">
        <f ca="true">+IF(OFFSET('Sanitation Data'!$G$31,0,10*ROW('Sanitation Data'!G127))="","",OFFSET('Sanitation Data'!$G$31,0,10*ROW('Sanitation Data'!G127)))</f>
        <v/>
      </c>
      <c r="DD133" s="305" t="str">
        <f ca="true">+IF(OFFSET('Sanitation Data'!$G$32,0,10*ROW('Sanitation Data'!G127))="","",OFFSET('Sanitation Data'!$G$32,0,10*ROW('Sanitation Data'!G127)))</f>
        <v/>
      </c>
      <c r="DE133" s="305" t="str">
        <f ca="true">+IF(OFFSET('Sanitation Data'!$H$28,0,10*ROW('Sanitation Data'!H127))="","",OFFSET('Sanitation Data'!$H$28,0,10*ROW('Sanitation Data'!H127)))</f>
        <v/>
      </c>
      <c r="DF133" s="305" t="str">
        <f ca="true">+IF(OFFSET('Sanitation Data'!$H$29,0,10*ROW('Sanitation Data'!H127))="","",OFFSET('Sanitation Data'!$H$29,0,10*ROW('Sanitation Data'!H127)))</f>
        <v/>
      </c>
      <c r="DG133" s="305" t="str">
        <f ca="true">+IF(OFFSET('Sanitation Data'!$H$30,0,10*ROW('Sanitation Data'!H127))="","",OFFSET('Sanitation Data'!$H$30,0,10*ROW('Sanitation Data'!H127)))</f>
        <v/>
      </c>
      <c r="DH133" s="305" t="str">
        <f ca="true">+IF(OFFSET('Sanitation Data'!$H$31,0,10*ROW('Sanitation Data'!H127))="","",OFFSET('Sanitation Data'!$H$31,0,10*ROW('Sanitation Data'!H127)))</f>
        <v/>
      </c>
      <c r="DI133" s="305" t="str">
        <f ca="true">+IF(OFFSET('Sanitation Data'!$H$32,0,10*ROW('Sanitation Data'!H127))="","",OFFSET('Sanitation Data'!$H$32,0,10*ROW('Sanitation Data'!H127)))</f>
        <v/>
      </c>
      <c r="DJ133" s="305" t="str">
        <f ca="true">+IF(OFFSET('Sanitation Data'!$I$28,0,10*ROW('Sanitation Data'!I127))="","",OFFSET('Sanitation Data'!$I$28,0,10*ROW('Sanitation Data'!I127)))</f>
        <v/>
      </c>
      <c r="DK133" s="305" t="str">
        <f ca="true">+IF(OFFSET('Sanitation Data'!$I$29,0,10*ROW('Sanitation Data'!I127))="","",OFFSET('Sanitation Data'!$I$29,0,10*ROW('Sanitation Data'!I127)))</f>
        <v/>
      </c>
      <c r="DL133" s="305" t="str">
        <f ca="true">+IF(OFFSET('Sanitation Data'!$I$30,0,10*ROW('Sanitation Data'!I127))="","",OFFSET('Sanitation Data'!$I$30,0,10*ROW('Sanitation Data'!I127)))</f>
        <v/>
      </c>
      <c r="DM133" s="305" t="str">
        <f ca="true">+IF(OFFSET('Sanitation Data'!$I$31,0,10*ROW('Sanitation Data'!I127))="","",OFFSET('Sanitation Data'!$I$31,0,10*ROW('Sanitation Data'!I127)))</f>
        <v/>
      </c>
      <c r="DN133" s="305" t="str">
        <f ca="true">+IF(OFFSET('Sanitation Data'!$I$32,0,10*ROW('Sanitation Data'!I127))="","",OFFSET('Sanitation Data'!$I$32,0,10*ROW('Sanitation Data'!I127)))</f>
        <v/>
      </c>
      <c r="DO133" s="305" t="str">
        <f ca="true">+IF(OFFSET('Hygiene Data'!$D$11,0,10*ROW('Hygiene Data'!D127))="","",OFFSET('Hygiene Data'!$D$11,0,10*ROW('Hygiene Data'!D127)))</f>
        <v/>
      </c>
      <c r="DP133" s="305" t="str">
        <f ca="true">+IF(OFFSET('Hygiene Data'!$D$12,0,10*ROW('Hygiene Data'!D127))="","",OFFSET('Hygiene Data'!$D$12,0,10*ROW('Hygiene Data'!D127)))</f>
        <v/>
      </c>
      <c r="DQ133" s="305" t="str">
        <f ca="true">+IF(OFFSET('Hygiene Data'!$D$13,0,10*ROW('Hygiene Data'!D127))="","",OFFSET('Hygiene Data'!$D$13,0,10*ROW('Hygiene Data'!D127)))</f>
        <v/>
      </c>
      <c r="DR133" s="305" t="str">
        <f ca="true">+IF(OFFSET('Hygiene Data'!$E$11,0,10*ROW('Hygiene Data'!E127))="","",OFFSET('Hygiene Data'!$E$11,0,10*ROW('Hygiene Data'!E127)))</f>
        <v/>
      </c>
      <c r="DS133" s="305" t="str">
        <f ca="true">+IF(OFFSET('Hygiene Data'!$E$12,0,10*ROW('Hygiene Data'!E127))="","",OFFSET('Hygiene Data'!$E$12,0,10*ROW('Hygiene Data'!E127)))</f>
        <v/>
      </c>
      <c r="DT133" s="305" t="str">
        <f ca="true">+IF(OFFSET('Hygiene Data'!$E$13,0,10*ROW('Hygiene Data'!E127))="","",OFFSET('Hygiene Data'!$E$13,0,10*ROW('Hygiene Data'!E127)))</f>
        <v/>
      </c>
      <c r="DU133" s="305" t="str">
        <f ca="true">+IF(OFFSET('Hygiene Data'!$F$11,0,10*ROW('Hygiene Data'!F127))="","",OFFSET('Hygiene Data'!$F$11,0,10*ROW('Hygiene Data'!F127)))</f>
        <v/>
      </c>
      <c r="DV133" s="305" t="str">
        <f ca="true">+IF(OFFSET('Hygiene Data'!$F$12,0,10*ROW('Hygiene Data'!F127))="","",OFFSET('Hygiene Data'!$F$12,0,10*ROW('Hygiene Data'!F127)))</f>
        <v/>
      </c>
      <c r="DW133" s="305" t="str">
        <f ca="true">+IF(OFFSET('Hygiene Data'!$F$13,0,10*ROW('Hygiene Data'!F127))="","",OFFSET('Hygiene Data'!$F$13,0,10*ROW('Hygiene Data'!F127)))</f>
        <v/>
      </c>
      <c r="DX133" s="305" t="str">
        <f ca="true">+IF(OFFSET('Hygiene Data'!$G$11,0,10*ROW('Hygiene Data'!G127))="","",OFFSET('Hygiene Data'!$G$11,0,10*ROW('Hygiene Data'!G127)))</f>
        <v/>
      </c>
      <c r="DY133" s="305" t="str">
        <f ca="true">+IF(OFFSET('Hygiene Data'!$G$12,0,10*ROW('Hygiene Data'!G127))="","",OFFSET('Hygiene Data'!$G$12,0,10*ROW('Hygiene Data'!G127)))</f>
        <v/>
      </c>
      <c r="DZ133" s="305" t="str">
        <f ca="true">+IF(OFFSET('Hygiene Data'!$G$13,0,10*ROW('Hygiene Data'!G127))="","",OFFSET('Hygiene Data'!$G$13,0,10*ROW('Hygiene Data'!G127)))</f>
        <v/>
      </c>
      <c r="EA133" s="305" t="str">
        <f ca="true">+IF(OFFSET('Hygiene Data'!$H$11,0,10*ROW('Hygiene Data'!H127))="","",OFFSET('Hygiene Data'!$H$11,0,10*ROW('Hygiene Data'!H127)))</f>
        <v/>
      </c>
      <c r="EB133" s="305" t="str">
        <f ca="true">+IF(OFFSET('Hygiene Data'!$H$12,0,10*ROW('Hygiene Data'!H127))="","",OFFSET('Hygiene Data'!$H$12,0,10*ROW('Hygiene Data'!H127)))</f>
        <v/>
      </c>
      <c r="EC133" s="305" t="str">
        <f ca="true">+IF(OFFSET('Hygiene Data'!$H$13,0,10*ROW('Hygiene Data'!H127))="","",OFFSET('Hygiene Data'!$H$13,0,10*ROW('Hygiene Data'!H127)))</f>
        <v/>
      </c>
      <c r="ED133" s="305" t="str">
        <f ca="true">+IF(OFFSET('Hygiene Data'!$I$11,0,10*ROW('Hygiene Data'!I127))="","",OFFSET('Hygiene Data'!$I$11,0,10*ROW('Hygiene Data'!I127)))</f>
        <v/>
      </c>
      <c r="EE133" s="305" t="str">
        <f ca="true">+IF(OFFSET('Hygiene Data'!$I$12,0,10*ROW('Hygiene Data'!I127))="","",OFFSET('Hygiene Data'!$I$12,0,10*ROW('Hygiene Data'!I127)))</f>
        <v/>
      </c>
      <c r="EF133" s="305"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61" t="str">
        <f t="shared" ca="true" si="1"/>
        <v/>
      </c>
      <c r="D134" s="99"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9"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9"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9"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9"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9"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9"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9"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9"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9"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9"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9"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9"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9"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9"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9"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9"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9"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100"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100"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100"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100"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100"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100"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100"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100"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100"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100"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100"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100"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100"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100"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100"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100"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100"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100"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100"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100"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100"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100"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100"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100"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100"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100"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100"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100"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100"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100"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1"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1"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1"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1"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1"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1"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1"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1"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1"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1"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1"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1"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1"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1"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1"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1"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1"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1"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5"/>
      <c r="BS134" s="305" t="str">
        <f ca="true">+IF(OFFSET('Water Data'!$D$27,0,10*ROW('Water Data'!D128))="","",OFFSET('Water Data'!$D$27,0,10*ROW('Water Data'!D128)))</f>
        <v/>
      </c>
      <c r="BT134" s="305" t="str">
        <f ca="true">+IF(OFFSET('Water Data'!$D$28,0,10*ROW('Water Data'!D128))="","",OFFSET('Water Data'!$D$28,0,10*ROW('Water Data'!D128)))</f>
        <v/>
      </c>
      <c r="BU134" s="305" t="str">
        <f ca="true">+IF(OFFSET('Water Data'!$D$29,0,10*ROW('Water Data'!D128))="","",OFFSET('Water Data'!$D$29,0,10*ROW('Water Data'!D128)))</f>
        <v/>
      </c>
      <c r="BV134" s="305" t="str">
        <f ca="true">+IF(OFFSET('Water Data'!$E$27,0,10*ROW('Water Data'!E128))="","",OFFSET('Water Data'!$E$27,0,10*ROW('Water Data'!E128)))</f>
        <v/>
      </c>
      <c r="BW134" s="305" t="str">
        <f ca="true">+IF(OFFSET('Water Data'!$E$28,0,10*ROW('Water Data'!E128))="","",OFFSET('Water Data'!$E$28,0,10*ROW('Water Data'!E128)))</f>
        <v/>
      </c>
      <c r="BX134" s="305" t="str">
        <f ca="true">+IF(OFFSET('Water Data'!$E$29,0,10*ROW('Water Data'!E128))="","",OFFSET('Water Data'!$E$29,0,10*ROW('Water Data'!E128)))</f>
        <v/>
      </c>
      <c r="BY134" s="305" t="str">
        <f ca="true">+IF(OFFSET('Water Data'!$F$27,0,10*ROW('Water Data'!F128))="","",OFFSET('Water Data'!$F$27,0,10*ROW('Water Data'!F128)))</f>
        <v/>
      </c>
      <c r="BZ134" s="305" t="str">
        <f ca="true">+IF(OFFSET('Water Data'!$F$28,0,10*ROW('Water Data'!F128))="","",OFFSET('Water Data'!$F$28,0,10*ROW('Water Data'!F128)))</f>
        <v/>
      </c>
      <c r="CA134" s="305" t="str">
        <f ca="true">+IF(OFFSET('Water Data'!$F$29,0,10*ROW('Water Data'!F128))="","",OFFSET('Water Data'!$F$29,0,10*ROW('Water Data'!F128)))</f>
        <v/>
      </c>
      <c r="CB134" s="305" t="str">
        <f ca="true">+IF(OFFSET('Water Data'!$G$27,0,10*ROW('Water Data'!G128))="","",OFFSET('Water Data'!$G$27,0,10*ROW('Water Data'!G128)))</f>
        <v/>
      </c>
      <c r="CC134" s="305" t="str">
        <f ca="true">+IF(OFFSET('Water Data'!$G$28,0,10*ROW('Water Data'!G128))="","",OFFSET('Water Data'!$G$28,0,10*ROW('Water Data'!G128)))</f>
        <v/>
      </c>
      <c r="CD134" s="305" t="str">
        <f ca="true">+IF(OFFSET('Water Data'!$G$29,0,10*ROW('Water Data'!G128))="","",OFFSET('Water Data'!$G$29,0,10*ROW('Water Data'!G128)))</f>
        <v/>
      </c>
      <c r="CE134" s="305" t="str">
        <f ca="true">+IF(OFFSET('Water Data'!$H$27,0,10*ROW('Water Data'!H128))="","",OFFSET('Water Data'!$H$27,0,10*ROW('Water Data'!H128)))</f>
        <v/>
      </c>
      <c r="CF134" s="305" t="str">
        <f ca="true">+IF(OFFSET('Water Data'!$H$28,0,10*ROW('Water Data'!H128))="","",OFFSET('Water Data'!$H$28,0,10*ROW('Water Data'!H128)))</f>
        <v/>
      </c>
      <c r="CG134" s="305" t="str">
        <f ca="true">+IF(OFFSET('Water Data'!$H$29,0,10*ROW('Water Data'!H128))="","",OFFSET('Water Data'!$H$29,0,10*ROW('Water Data'!H128)))</f>
        <v/>
      </c>
      <c r="CH134" s="305" t="str">
        <f ca="true">+IF(OFFSET('Water Data'!$I$27,0,10*ROW('Water Data'!I128))="","",OFFSET('Water Data'!$I$27,0,10*ROW('Water Data'!I128)))</f>
        <v/>
      </c>
      <c r="CI134" s="305" t="str">
        <f ca="true">+IF(OFFSET('Water Data'!$I$28,0,10*ROW('Water Data'!I128))="","",OFFSET('Water Data'!$I$28,0,10*ROW('Water Data'!I128)))</f>
        <v/>
      </c>
      <c r="CJ134" s="305" t="str">
        <f ca="true">+IF(OFFSET('Water Data'!$I$29,0,10*ROW('Water Data'!I128))="","",OFFSET('Water Data'!$I$29,0,10*ROW('Water Data'!I128)))</f>
        <v/>
      </c>
      <c r="CK134" s="305" t="str">
        <f ca="true">+IF(OFFSET('Sanitation Data'!$D$28,0,10*ROW('Sanitation Data'!D128))="","",OFFSET('Sanitation Data'!$D$28,0,10*ROW('Sanitation Data'!D128)))</f>
        <v/>
      </c>
      <c r="CL134" s="305" t="str">
        <f ca="true">+IF(OFFSET('Sanitation Data'!$D$29,0,10*ROW('Sanitation Data'!D128))="","",OFFSET('Sanitation Data'!$D$29,0,10*ROW('Sanitation Data'!D128)))</f>
        <v/>
      </c>
      <c r="CM134" s="305" t="str">
        <f ca="true">+IF(OFFSET('Sanitation Data'!$D$30,0,10*ROW('Sanitation Data'!D128))="","",OFFSET('Sanitation Data'!$D$30,0,10*ROW('Sanitation Data'!D128)))</f>
        <v/>
      </c>
      <c r="CN134" s="305" t="str">
        <f ca="true">+IF(OFFSET('Sanitation Data'!$D$31,0,10*ROW('Sanitation Data'!D128))="","",OFFSET('Sanitation Data'!$D$31,0,10*ROW('Sanitation Data'!D128)))</f>
        <v/>
      </c>
      <c r="CO134" s="305" t="str">
        <f ca="true">+IF(OFFSET('Sanitation Data'!$D$32,0,10*ROW('Sanitation Data'!D128))="","",OFFSET('Sanitation Data'!$D$32,0,10*ROW('Sanitation Data'!D128)))</f>
        <v/>
      </c>
      <c r="CP134" s="305" t="str">
        <f ca="true">+IF(OFFSET('Sanitation Data'!$E$28,0,10*ROW('Sanitation Data'!E128))="","",OFFSET('Sanitation Data'!$E$28,0,10*ROW('Sanitation Data'!E128)))</f>
        <v/>
      </c>
      <c r="CQ134" s="305" t="str">
        <f ca="true">+IF(OFFSET('Sanitation Data'!$E$29,0,10*ROW('Sanitation Data'!E128))="","",OFFSET('Sanitation Data'!$E$29,0,10*ROW('Sanitation Data'!E128)))</f>
        <v/>
      </c>
      <c r="CR134" s="305" t="str">
        <f ca="true">+IF(OFFSET('Sanitation Data'!$E$30,0,10*ROW('Sanitation Data'!E128))="","",OFFSET('Sanitation Data'!$E$30,0,10*ROW('Sanitation Data'!E128)))</f>
        <v/>
      </c>
      <c r="CS134" s="305" t="str">
        <f ca="true">+IF(OFFSET('Sanitation Data'!$E$31,0,10*ROW('Sanitation Data'!E128))="","",OFFSET('Sanitation Data'!$E$31,0,10*ROW('Sanitation Data'!E128)))</f>
        <v/>
      </c>
      <c r="CT134" s="305" t="str">
        <f ca="true">+IF(OFFSET('Sanitation Data'!$E$32,0,10*ROW('Sanitation Data'!E128))="","",OFFSET('Sanitation Data'!$E$32,0,10*ROW('Sanitation Data'!E128)))</f>
        <v/>
      </c>
      <c r="CU134" s="305" t="str">
        <f ca="true">+IF(OFFSET('Sanitation Data'!$F$28,0,10*ROW('Sanitation Data'!F128))="","",OFFSET('Sanitation Data'!$F$28,0,10*ROW('Sanitation Data'!F128)))</f>
        <v/>
      </c>
      <c r="CV134" s="305" t="str">
        <f ca="true">+IF(OFFSET('Sanitation Data'!$F$29,0,10*ROW('Sanitation Data'!F128))="","",OFFSET('Sanitation Data'!$F$29,0,10*ROW('Sanitation Data'!F128)))</f>
        <v/>
      </c>
      <c r="CW134" s="305" t="str">
        <f ca="true">+IF(OFFSET('Sanitation Data'!$F$30,0,10*ROW('Sanitation Data'!F128))="","",OFFSET('Sanitation Data'!$F$30,0,10*ROW('Sanitation Data'!F128)))</f>
        <v/>
      </c>
      <c r="CX134" s="305" t="str">
        <f ca="true">+IF(OFFSET('Sanitation Data'!$F$31,0,10*ROW('Sanitation Data'!F128))="","",OFFSET('Sanitation Data'!$F$31,0,10*ROW('Sanitation Data'!F128)))</f>
        <v/>
      </c>
      <c r="CY134" s="305" t="str">
        <f ca="true">+IF(OFFSET('Sanitation Data'!$F$32,0,10*ROW('Sanitation Data'!F128))="","",OFFSET('Sanitation Data'!$F$32,0,10*ROW('Sanitation Data'!F128)))</f>
        <v/>
      </c>
      <c r="CZ134" s="305" t="str">
        <f ca="true">+IF(OFFSET('Sanitation Data'!$G$28,0,10*ROW('Sanitation Data'!G128))="","",OFFSET('Sanitation Data'!$G$28,0,10*ROW('Sanitation Data'!G128)))</f>
        <v/>
      </c>
      <c r="DA134" s="305" t="str">
        <f ca="true">+IF(OFFSET('Sanitation Data'!$G$29,0,10*ROW('Sanitation Data'!G128))="","",OFFSET('Sanitation Data'!$G$29,0,10*ROW('Sanitation Data'!G128)))</f>
        <v/>
      </c>
      <c r="DB134" s="305" t="str">
        <f ca="true">+IF(OFFSET('Sanitation Data'!$G$30,0,10*ROW('Sanitation Data'!G128))="","",OFFSET('Sanitation Data'!$G$30,0,10*ROW('Sanitation Data'!G128)))</f>
        <v/>
      </c>
      <c r="DC134" s="305" t="str">
        <f ca="true">+IF(OFFSET('Sanitation Data'!$G$31,0,10*ROW('Sanitation Data'!G128))="","",OFFSET('Sanitation Data'!$G$31,0,10*ROW('Sanitation Data'!G128)))</f>
        <v/>
      </c>
      <c r="DD134" s="305" t="str">
        <f ca="true">+IF(OFFSET('Sanitation Data'!$G$32,0,10*ROW('Sanitation Data'!G128))="","",OFFSET('Sanitation Data'!$G$32,0,10*ROW('Sanitation Data'!G128)))</f>
        <v/>
      </c>
      <c r="DE134" s="305" t="str">
        <f ca="true">+IF(OFFSET('Sanitation Data'!$H$28,0,10*ROW('Sanitation Data'!H128))="","",OFFSET('Sanitation Data'!$H$28,0,10*ROW('Sanitation Data'!H128)))</f>
        <v/>
      </c>
      <c r="DF134" s="305" t="str">
        <f ca="true">+IF(OFFSET('Sanitation Data'!$H$29,0,10*ROW('Sanitation Data'!H128))="","",OFFSET('Sanitation Data'!$H$29,0,10*ROW('Sanitation Data'!H128)))</f>
        <v/>
      </c>
      <c r="DG134" s="305" t="str">
        <f ca="true">+IF(OFFSET('Sanitation Data'!$H$30,0,10*ROW('Sanitation Data'!H128))="","",OFFSET('Sanitation Data'!$H$30,0,10*ROW('Sanitation Data'!H128)))</f>
        <v/>
      </c>
      <c r="DH134" s="305" t="str">
        <f ca="true">+IF(OFFSET('Sanitation Data'!$H$31,0,10*ROW('Sanitation Data'!H128))="","",OFFSET('Sanitation Data'!$H$31,0,10*ROW('Sanitation Data'!H128)))</f>
        <v/>
      </c>
      <c r="DI134" s="305" t="str">
        <f ca="true">+IF(OFFSET('Sanitation Data'!$H$32,0,10*ROW('Sanitation Data'!H128))="","",OFFSET('Sanitation Data'!$H$32,0,10*ROW('Sanitation Data'!H128)))</f>
        <v/>
      </c>
      <c r="DJ134" s="305" t="str">
        <f ca="true">+IF(OFFSET('Sanitation Data'!$I$28,0,10*ROW('Sanitation Data'!I128))="","",OFFSET('Sanitation Data'!$I$28,0,10*ROW('Sanitation Data'!I128)))</f>
        <v/>
      </c>
      <c r="DK134" s="305" t="str">
        <f ca="true">+IF(OFFSET('Sanitation Data'!$I$29,0,10*ROW('Sanitation Data'!I128))="","",OFFSET('Sanitation Data'!$I$29,0,10*ROW('Sanitation Data'!I128)))</f>
        <v/>
      </c>
      <c r="DL134" s="305" t="str">
        <f ca="true">+IF(OFFSET('Sanitation Data'!$I$30,0,10*ROW('Sanitation Data'!I128))="","",OFFSET('Sanitation Data'!$I$30,0,10*ROW('Sanitation Data'!I128)))</f>
        <v/>
      </c>
      <c r="DM134" s="305" t="str">
        <f ca="true">+IF(OFFSET('Sanitation Data'!$I$31,0,10*ROW('Sanitation Data'!I128))="","",OFFSET('Sanitation Data'!$I$31,0,10*ROW('Sanitation Data'!I128)))</f>
        <v/>
      </c>
      <c r="DN134" s="305" t="str">
        <f ca="true">+IF(OFFSET('Sanitation Data'!$I$32,0,10*ROW('Sanitation Data'!I128))="","",OFFSET('Sanitation Data'!$I$32,0,10*ROW('Sanitation Data'!I128)))</f>
        <v/>
      </c>
      <c r="DO134" s="305" t="str">
        <f ca="true">+IF(OFFSET('Hygiene Data'!$D$11,0,10*ROW('Hygiene Data'!D128))="","",OFFSET('Hygiene Data'!$D$11,0,10*ROW('Hygiene Data'!D128)))</f>
        <v/>
      </c>
      <c r="DP134" s="305" t="str">
        <f ca="true">+IF(OFFSET('Hygiene Data'!$D$12,0,10*ROW('Hygiene Data'!D128))="","",OFFSET('Hygiene Data'!$D$12,0,10*ROW('Hygiene Data'!D128)))</f>
        <v/>
      </c>
      <c r="DQ134" s="305" t="str">
        <f ca="true">+IF(OFFSET('Hygiene Data'!$D$13,0,10*ROW('Hygiene Data'!D128))="","",OFFSET('Hygiene Data'!$D$13,0,10*ROW('Hygiene Data'!D128)))</f>
        <v/>
      </c>
      <c r="DR134" s="305" t="str">
        <f ca="true">+IF(OFFSET('Hygiene Data'!$E$11,0,10*ROW('Hygiene Data'!E128))="","",OFFSET('Hygiene Data'!$E$11,0,10*ROW('Hygiene Data'!E128)))</f>
        <v/>
      </c>
      <c r="DS134" s="305" t="str">
        <f ca="true">+IF(OFFSET('Hygiene Data'!$E$12,0,10*ROW('Hygiene Data'!E128))="","",OFFSET('Hygiene Data'!$E$12,0,10*ROW('Hygiene Data'!E128)))</f>
        <v/>
      </c>
      <c r="DT134" s="305" t="str">
        <f ca="true">+IF(OFFSET('Hygiene Data'!$E$13,0,10*ROW('Hygiene Data'!E128))="","",OFFSET('Hygiene Data'!$E$13,0,10*ROW('Hygiene Data'!E128)))</f>
        <v/>
      </c>
      <c r="DU134" s="305" t="str">
        <f ca="true">+IF(OFFSET('Hygiene Data'!$F$11,0,10*ROW('Hygiene Data'!F128))="","",OFFSET('Hygiene Data'!$F$11,0,10*ROW('Hygiene Data'!F128)))</f>
        <v/>
      </c>
      <c r="DV134" s="305" t="str">
        <f ca="true">+IF(OFFSET('Hygiene Data'!$F$12,0,10*ROW('Hygiene Data'!F128))="","",OFFSET('Hygiene Data'!$F$12,0,10*ROW('Hygiene Data'!F128)))</f>
        <v/>
      </c>
      <c r="DW134" s="305" t="str">
        <f ca="true">+IF(OFFSET('Hygiene Data'!$F$13,0,10*ROW('Hygiene Data'!F128))="","",OFFSET('Hygiene Data'!$F$13,0,10*ROW('Hygiene Data'!F128)))</f>
        <v/>
      </c>
      <c r="DX134" s="305" t="str">
        <f ca="true">+IF(OFFSET('Hygiene Data'!$G$11,0,10*ROW('Hygiene Data'!G128))="","",OFFSET('Hygiene Data'!$G$11,0,10*ROW('Hygiene Data'!G128)))</f>
        <v/>
      </c>
      <c r="DY134" s="305" t="str">
        <f ca="true">+IF(OFFSET('Hygiene Data'!$G$12,0,10*ROW('Hygiene Data'!G128))="","",OFFSET('Hygiene Data'!$G$12,0,10*ROW('Hygiene Data'!G128)))</f>
        <v/>
      </c>
      <c r="DZ134" s="305" t="str">
        <f ca="true">+IF(OFFSET('Hygiene Data'!$G$13,0,10*ROW('Hygiene Data'!G128))="","",OFFSET('Hygiene Data'!$G$13,0,10*ROW('Hygiene Data'!G128)))</f>
        <v/>
      </c>
      <c r="EA134" s="305" t="str">
        <f ca="true">+IF(OFFSET('Hygiene Data'!$H$11,0,10*ROW('Hygiene Data'!H128))="","",OFFSET('Hygiene Data'!$H$11,0,10*ROW('Hygiene Data'!H128)))</f>
        <v/>
      </c>
      <c r="EB134" s="305" t="str">
        <f ca="true">+IF(OFFSET('Hygiene Data'!$H$12,0,10*ROW('Hygiene Data'!H128))="","",OFFSET('Hygiene Data'!$H$12,0,10*ROW('Hygiene Data'!H128)))</f>
        <v/>
      </c>
      <c r="EC134" s="305" t="str">
        <f ca="true">+IF(OFFSET('Hygiene Data'!$H$13,0,10*ROW('Hygiene Data'!H128))="","",OFFSET('Hygiene Data'!$H$13,0,10*ROW('Hygiene Data'!H128)))</f>
        <v/>
      </c>
      <c r="ED134" s="305" t="str">
        <f ca="true">+IF(OFFSET('Hygiene Data'!$I$11,0,10*ROW('Hygiene Data'!I128))="","",OFFSET('Hygiene Data'!$I$11,0,10*ROW('Hygiene Data'!I128)))</f>
        <v/>
      </c>
      <c r="EE134" s="305" t="str">
        <f ca="true">+IF(OFFSET('Hygiene Data'!$I$12,0,10*ROW('Hygiene Data'!I128))="","",OFFSET('Hygiene Data'!$I$12,0,10*ROW('Hygiene Data'!I128)))</f>
        <v/>
      </c>
      <c r="EF134" s="305"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61" t="str">
        <f t="shared" ref="C135:C198" ca="true" si="2">+IF(ISNUMBER(VALUE(MID(A135,5,4))), VALUE(MID(A135, 5,4)),"")</f>
        <v/>
      </c>
      <c r="D135" s="99"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9"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9"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9"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9"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9"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9"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9"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9"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9"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9"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9"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9"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9"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9"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9"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9"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9"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100"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100"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100"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100"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100"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100"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100"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100"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100"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100"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100"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100"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100"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100"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100"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100"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100"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100"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100"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100"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100"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100"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100"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100"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100"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100"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100"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100"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100"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100"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1"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1"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1"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1"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1"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1"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1"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1"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1"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1"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1"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1"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1"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1"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1"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1"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1"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1"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5"/>
      <c r="BS135" s="305" t="str">
        <f ca="true">+IF(OFFSET('Water Data'!$D$27,0,10*ROW('Water Data'!D129))="","",OFFSET('Water Data'!$D$27,0,10*ROW('Water Data'!D129)))</f>
        <v/>
      </c>
      <c r="BT135" s="305" t="str">
        <f ca="true">+IF(OFFSET('Water Data'!$D$28,0,10*ROW('Water Data'!D129))="","",OFFSET('Water Data'!$D$28,0,10*ROW('Water Data'!D129)))</f>
        <v/>
      </c>
      <c r="BU135" s="305" t="str">
        <f ca="true">+IF(OFFSET('Water Data'!$D$29,0,10*ROW('Water Data'!D129))="","",OFFSET('Water Data'!$D$29,0,10*ROW('Water Data'!D129)))</f>
        <v/>
      </c>
      <c r="BV135" s="305" t="str">
        <f ca="true">+IF(OFFSET('Water Data'!$E$27,0,10*ROW('Water Data'!E129))="","",OFFSET('Water Data'!$E$27,0,10*ROW('Water Data'!E129)))</f>
        <v/>
      </c>
      <c r="BW135" s="305" t="str">
        <f ca="true">+IF(OFFSET('Water Data'!$E$28,0,10*ROW('Water Data'!E129))="","",OFFSET('Water Data'!$E$28,0,10*ROW('Water Data'!E129)))</f>
        <v/>
      </c>
      <c r="BX135" s="305" t="str">
        <f ca="true">+IF(OFFSET('Water Data'!$E$29,0,10*ROW('Water Data'!E129))="","",OFFSET('Water Data'!$E$29,0,10*ROW('Water Data'!E129)))</f>
        <v/>
      </c>
      <c r="BY135" s="305" t="str">
        <f ca="true">+IF(OFFSET('Water Data'!$F$27,0,10*ROW('Water Data'!F129))="","",OFFSET('Water Data'!$F$27,0,10*ROW('Water Data'!F129)))</f>
        <v/>
      </c>
      <c r="BZ135" s="305" t="str">
        <f ca="true">+IF(OFFSET('Water Data'!$F$28,0,10*ROW('Water Data'!F129))="","",OFFSET('Water Data'!$F$28,0,10*ROW('Water Data'!F129)))</f>
        <v/>
      </c>
      <c r="CA135" s="305" t="str">
        <f ca="true">+IF(OFFSET('Water Data'!$F$29,0,10*ROW('Water Data'!F129))="","",OFFSET('Water Data'!$F$29,0,10*ROW('Water Data'!F129)))</f>
        <v/>
      </c>
      <c r="CB135" s="305" t="str">
        <f ca="true">+IF(OFFSET('Water Data'!$G$27,0,10*ROW('Water Data'!G129))="","",OFFSET('Water Data'!$G$27,0,10*ROW('Water Data'!G129)))</f>
        <v/>
      </c>
      <c r="CC135" s="305" t="str">
        <f ca="true">+IF(OFFSET('Water Data'!$G$28,0,10*ROW('Water Data'!G129))="","",OFFSET('Water Data'!$G$28,0,10*ROW('Water Data'!G129)))</f>
        <v/>
      </c>
      <c r="CD135" s="305" t="str">
        <f ca="true">+IF(OFFSET('Water Data'!$G$29,0,10*ROW('Water Data'!G129))="","",OFFSET('Water Data'!$G$29,0,10*ROW('Water Data'!G129)))</f>
        <v/>
      </c>
      <c r="CE135" s="305" t="str">
        <f ca="true">+IF(OFFSET('Water Data'!$H$27,0,10*ROW('Water Data'!H129))="","",OFFSET('Water Data'!$H$27,0,10*ROW('Water Data'!H129)))</f>
        <v/>
      </c>
      <c r="CF135" s="305" t="str">
        <f ca="true">+IF(OFFSET('Water Data'!$H$28,0,10*ROW('Water Data'!H129))="","",OFFSET('Water Data'!$H$28,0,10*ROW('Water Data'!H129)))</f>
        <v/>
      </c>
      <c r="CG135" s="305" t="str">
        <f ca="true">+IF(OFFSET('Water Data'!$H$29,0,10*ROW('Water Data'!H129))="","",OFFSET('Water Data'!$H$29,0,10*ROW('Water Data'!H129)))</f>
        <v/>
      </c>
      <c r="CH135" s="305" t="str">
        <f ca="true">+IF(OFFSET('Water Data'!$I$27,0,10*ROW('Water Data'!I129))="","",OFFSET('Water Data'!$I$27,0,10*ROW('Water Data'!I129)))</f>
        <v/>
      </c>
      <c r="CI135" s="305" t="str">
        <f ca="true">+IF(OFFSET('Water Data'!$I$28,0,10*ROW('Water Data'!I129))="","",OFFSET('Water Data'!$I$28,0,10*ROW('Water Data'!I129)))</f>
        <v/>
      </c>
      <c r="CJ135" s="305" t="str">
        <f ca="true">+IF(OFFSET('Water Data'!$I$29,0,10*ROW('Water Data'!I129))="","",OFFSET('Water Data'!$I$29,0,10*ROW('Water Data'!I129)))</f>
        <v/>
      </c>
      <c r="CK135" s="305" t="str">
        <f ca="true">+IF(OFFSET('Sanitation Data'!$D$28,0,10*ROW('Sanitation Data'!D129))="","",OFFSET('Sanitation Data'!$D$28,0,10*ROW('Sanitation Data'!D129)))</f>
        <v/>
      </c>
      <c r="CL135" s="305" t="str">
        <f ca="true">+IF(OFFSET('Sanitation Data'!$D$29,0,10*ROW('Sanitation Data'!D129))="","",OFFSET('Sanitation Data'!$D$29,0,10*ROW('Sanitation Data'!D129)))</f>
        <v/>
      </c>
      <c r="CM135" s="305" t="str">
        <f ca="true">+IF(OFFSET('Sanitation Data'!$D$30,0,10*ROW('Sanitation Data'!D129))="","",OFFSET('Sanitation Data'!$D$30,0,10*ROW('Sanitation Data'!D129)))</f>
        <v/>
      </c>
      <c r="CN135" s="305" t="str">
        <f ca="true">+IF(OFFSET('Sanitation Data'!$D$31,0,10*ROW('Sanitation Data'!D129))="","",OFFSET('Sanitation Data'!$D$31,0,10*ROW('Sanitation Data'!D129)))</f>
        <v/>
      </c>
      <c r="CO135" s="305" t="str">
        <f ca="true">+IF(OFFSET('Sanitation Data'!$D$32,0,10*ROW('Sanitation Data'!D129))="","",OFFSET('Sanitation Data'!$D$32,0,10*ROW('Sanitation Data'!D129)))</f>
        <v/>
      </c>
      <c r="CP135" s="305" t="str">
        <f ca="true">+IF(OFFSET('Sanitation Data'!$E$28,0,10*ROW('Sanitation Data'!E129))="","",OFFSET('Sanitation Data'!$E$28,0,10*ROW('Sanitation Data'!E129)))</f>
        <v/>
      </c>
      <c r="CQ135" s="305" t="str">
        <f ca="true">+IF(OFFSET('Sanitation Data'!$E$29,0,10*ROW('Sanitation Data'!E129))="","",OFFSET('Sanitation Data'!$E$29,0,10*ROW('Sanitation Data'!E129)))</f>
        <v/>
      </c>
      <c r="CR135" s="305" t="str">
        <f ca="true">+IF(OFFSET('Sanitation Data'!$E$30,0,10*ROW('Sanitation Data'!E129))="","",OFFSET('Sanitation Data'!$E$30,0,10*ROW('Sanitation Data'!E129)))</f>
        <v/>
      </c>
      <c r="CS135" s="305" t="str">
        <f ca="true">+IF(OFFSET('Sanitation Data'!$E$31,0,10*ROW('Sanitation Data'!E129))="","",OFFSET('Sanitation Data'!$E$31,0,10*ROW('Sanitation Data'!E129)))</f>
        <v/>
      </c>
      <c r="CT135" s="305" t="str">
        <f ca="true">+IF(OFFSET('Sanitation Data'!$E$32,0,10*ROW('Sanitation Data'!E129))="","",OFFSET('Sanitation Data'!$E$32,0,10*ROW('Sanitation Data'!E129)))</f>
        <v/>
      </c>
      <c r="CU135" s="305" t="str">
        <f ca="true">+IF(OFFSET('Sanitation Data'!$F$28,0,10*ROW('Sanitation Data'!F129))="","",OFFSET('Sanitation Data'!$F$28,0,10*ROW('Sanitation Data'!F129)))</f>
        <v/>
      </c>
      <c r="CV135" s="305" t="str">
        <f ca="true">+IF(OFFSET('Sanitation Data'!$F$29,0,10*ROW('Sanitation Data'!F129))="","",OFFSET('Sanitation Data'!$F$29,0,10*ROW('Sanitation Data'!F129)))</f>
        <v/>
      </c>
      <c r="CW135" s="305" t="str">
        <f ca="true">+IF(OFFSET('Sanitation Data'!$F$30,0,10*ROW('Sanitation Data'!F129))="","",OFFSET('Sanitation Data'!$F$30,0,10*ROW('Sanitation Data'!F129)))</f>
        <v/>
      </c>
      <c r="CX135" s="305" t="str">
        <f ca="true">+IF(OFFSET('Sanitation Data'!$F$31,0,10*ROW('Sanitation Data'!F129))="","",OFFSET('Sanitation Data'!$F$31,0,10*ROW('Sanitation Data'!F129)))</f>
        <v/>
      </c>
      <c r="CY135" s="305" t="str">
        <f ca="true">+IF(OFFSET('Sanitation Data'!$F$32,0,10*ROW('Sanitation Data'!F129))="","",OFFSET('Sanitation Data'!$F$32,0,10*ROW('Sanitation Data'!F129)))</f>
        <v/>
      </c>
      <c r="CZ135" s="305" t="str">
        <f ca="true">+IF(OFFSET('Sanitation Data'!$G$28,0,10*ROW('Sanitation Data'!G129))="","",OFFSET('Sanitation Data'!$G$28,0,10*ROW('Sanitation Data'!G129)))</f>
        <v/>
      </c>
      <c r="DA135" s="305" t="str">
        <f ca="true">+IF(OFFSET('Sanitation Data'!$G$29,0,10*ROW('Sanitation Data'!G129))="","",OFFSET('Sanitation Data'!$G$29,0,10*ROW('Sanitation Data'!G129)))</f>
        <v/>
      </c>
      <c r="DB135" s="305" t="str">
        <f ca="true">+IF(OFFSET('Sanitation Data'!$G$30,0,10*ROW('Sanitation Data'!G129))="","",OFFSET('Sanitation Data'!$G$30,0,10*ROW('Sanitation Data'!G129)))</f>
        <v/>
      </c>
      <c r="DC135" s="305" t="str">
        <f ca="true">+IF(OFFSET('Sanitation Data'!$G$31,0,10*ROW('Sanitation Data'!G129))="","",OFFSET('Sanitation Data'!$G$31,0,10*ROW('Sanitation Data'!G129)))</f>
        <v/>
      </c>
      <c r="DD135" s="305" t="str">
        <f ca="true">+IF(OFFSET('Sanitation Data'!$G$32,0,10*ROW('Sanitation Data'!G129))="","",OFFSET('Sanitation Data'!$G$32,0,10*ROW('Sanitation Data'!G129)))</f>
        <v/>
      </c>
      <c r="DE135" s="305" t="str">
        <f ca="true">+IF(OFFSET('Sanitation Data'!$H$28,0,10*ROW('Sanitation Data'!H129))="","",OFFSET('Sanitation Data'!$H$28,0,10*ROW('Sanitation Data'!H129)))</f>
        <v/>
      </c>
      <c r="DF135" s="305" t="str">
        <f ca="true">+IF(OFFSET('Sanitation Data'!$H$29,0,10*ROW('Sanitation Data'!H129))="","",OFFSET('Sanitation Data'!$H$29,0,10*ROW('Sanitation Data'!H129)))</f>
        <v/>
      </c>
      <c r="DG135" s="305" t="str">
        <f ca="true">+IF(OFFSET('Sanitation Data'!$H$30,0,10*ROW('Sanitation Data'!H129))="","",OFFSET('Sanitation Data'!$H$30,0,10*ROW('Sanitation Data'!H129)))</f>
        <v/>
      </c>
      <c r="DH135" s="305" t="str">
        <f ca="true">+IF(OFFSET('Sanitation Data'!$H$31,0,10*ROW('Sanitation Data'!H129))="","",OFFSET('Sanitation Data'!$H$31,0,10*ROW('Sanitation Data'!H129)))</f>
        <v/>
      </c>
      <c r="DI135" s="305" t="str">
        <f ca="true">+IF(OFFSET('Sanitation Data'!$H$32,0,10*ROW('Sanitation Data'!H129))="","",OFFSET('Sanitation Data'!$H$32,0,10*ROW('Sanitation Data'!H129)))</f>
        <v/>
      </c>
      <c r="DJ135" s="305" t="str">
        <f ca="true">+IF(OFFSET('Sanitation Data'!$I$28,0,10*ROW('Sanitation Data'!I129))="","",OFFSET('Sanitation Data'!$I$28,0,10*ROW('Sanitation Data'!I129)))</f>
        <v/>
      </c>
      <c r="DK135" s="305" t="str">
        <f ca="true">+IF(OFFSET('Sanitation Data'!$I$29,0,10*ROW('Sanitation Data'!I129))="","",OFFSET('Sanitation Data'!$I$29,0,10*ROW('Sanitation Data'!I129)))</f>
        <v/>
      </c>
      <c r="DL135" s="305" t="str">
        <f ca="true">+IF(OFFSET('Sanitation Data'!$I$30,0,10*ROW('Sanitation Data'!I129))="","",OFFSET('Sanitation Data'!$I$30,0,10*ROW('Sanitation Data'!I129)))</f>
        <v/>
      </c>
      <c r="DM135" s="305" t="str">
        <f ca="true">+IF(OFFSET('Sanitation Data'!$I$31,0,10*ROW('Sanitation Data'!I129))="","",OFFSET('Sanitation Data'!$I$31,0,10*ROW('Sanitation Data'!I129)))</f>
        <v/>
      </c>
      <c r="DN135" s="305" t="str">
        <f ca="true">+IF(OFFSET('Sanitation Data'!$I$32,0,10*ROW('Sanitation Data'!I129))="","",OFFSET('Sanitation Data'!$I$32,0,10*ROW('Sanitation Data'!I129)))</f>
        <v/>
      </c>
      <c r="DO135" s="305" t="str">
        <f ca="true">+IF(OFFSET('Hygiene Data'!$D$11,0,10*ROW('Hygiene Data'!D129))="","",OFFSET('Hygiene Data'!$D$11,0,10*ROW('Hygiene Data'!D129)))</f>
        <v/>
      </c>
      <c r="DP135" s="305" t="str">
        <f ca="true">+IF(OFFSET('Hygiene Data'!$D$12,0,10*ROW('Hygiene Data'!D129))="","",OFFSET('Hygiene Data'!$D$12,0,10*ROW('Hygiene Data'!D129)))</f>
        <v/>
      </c>
      <c r="DQ135" s="305" t="str">
        <f ca="true">+IF(OFFSET('Hygiene Data'!$D$13,0,10*ROW('Hygiene Data'!D129))="","",OFFSET('Hygiene Data'!$D$13,0,10*ROW('Hygiene Data'!D129)))</f>
        <v/>
      </c>
      <c r="DR135" s="305" t="str">
        <f ca="true">+IF(OFFSET('Hygiene Data'!$E$11,0,10*ROW('Hygiene Data'!E129))="","",OFFSET('Hygiene Data'!$E$11,0,10*ROW('Hygiene Data'!E129)))</f>
        <v/>
      </c>
      <c r="DS135" s="305" t="str">
        <f ca="true">+IF(OFFSET('Hygiene Data'!$E$12,0,10*ROW('Hygiene Data'!E129))="","",OFFSET('Hygiene Data'!$E$12,0,10*ROW('Hygiene Data'!E129)))</f>
        <v/>
      </c>
      <c r="DT135" s="305" t="str">
        <f ca="true">+IF(OFFSET('Hygiene Data'!$E$13,0,10*ROW('Hygiene Data'!E129))="","",OFFSET('Hygiene Data'!$E$13,0,10*ROW('Hygiene Data'!E129)))</f>
        <v/>
      </c>
      <c r="DU135" s="305" t="str">
        <f ca="true">+IF(OFFSET('Hygiene Data'!$F$11,0,10*ROW('Hygiene Data'!F129))="","",OFFSET('Hygiene Data'!$F$11,0,10*ROW('Hygiene Data'!F129)))</f>
        <v/>
      </c>
      <c r="DV135" s="305" t="str">
        <f ca="true">+IF(OFFSET('Hygiene Data'!$F$12,0,10*ROW('Hygiene Data'!F129))="","",OFFSET('Hygiene Data'!$F$12,0,10*ROW('Hygiene Data'!F129)))</f>
        <v/>
      </c>
      <c r="DW135" s="305" t="str">
        <f ca="true">+IF(OFFSET('Hygiene Data'!$F$13,0,10*ROW('Hygiene Data'!F129))="","",OFFSET('Hygiene Data'!$F$13,0,10*ROW('Hygiene Data'!F129)))</f>
        <v/>
      </c>
      <c r="DX135" s="305" t="str">
        <f ca="true">+IF(OFFSET('Hygiene Data'!$G$11,0,10*ROW('Hygiene Data'!G129))="","",OFFSET('Hygiene Data'!$G$11,0,10*ROW('Hygiene Data'!G129)))</f>
        <v/>
      </c>
      <c r="DY135" s="305" t="str">
        <f ca="true">+IF(OFFSET('Hygiene Data'!$G$12,0,10*ROW('Hygiene Data'!G129))="","",OFFSET('Hygiene Data'!$G$12,0,10*ROW('Hygiene Data'!G129)))</f>
        <v/>
      </c>
      <c r="DZ135" s="305" t="str">
        <f ca="true">+IF(OFFSET('Hygiene Data'!$G$13,0,10*ROW('Hygiene Data'!G129))="","",OFFSET('Hygiene Data'!$G$13,0,10*ROW('Hygiene Data'!G129)))</f>
        <v/>
      </c>
      <c r="EA135" s="305" t="str">
        <f ca="true">+IF(OFFSET('Hygiene Data'!$H$11,0,10*ROW('Hygiene Data'!H129))="","",OFFSET('Hygiene Data'!$H$11,0,10*ROW('Hygiene Data'!H129)))</f>
        <v/>
      </c>
      <c r="EB135" s="305" t="str">
        <f ca="true">+IF(OFFSET('Hygiene Data'!$H$12,0,10*ROW('Hygiene Data'!H129))="","",OFFSET('Hygiene Data'!$H$12,0,10*ROW('Hygiene Data'!H129)))</f>
        <v/>
      </c>
      <c r="EC135" s="305" t="str">
        <f ca="true">+IF(OFFSET('Hygiene Data'!$H$13,0,10*ROW('Hygiene Data'!H129))="","",OFFSET('Hygiene Data'!$H$13,0,10*ROW('Hygiene Data'!H129)))</f>
        <v/>
      </c>
      <c r="ED135" s="305" t="str">
        <f ca="true">+IF(OFFSET('Hygiene Data'!$I$11,0,10*ROW('Hygiene Data'!I129))="","",OFFSET('Hygiene Data'!$I$11,0,10*ROW('Hygiene Data'!I129)))</f>
        <v/>
      </c>
      <c r="EE135" s="305" t="str">
        <f ca="true">+IF(OFFSET('Hygiene Data'!$I$12,0,10*ROW('Hygiene Data'!I129))="","",OFFSET('Hygiene Data'!$I$12,0,10*ROW('Hygiene Data'!I129)))</f>
        <v/>
      </c>
      <c r="EF135" s="305"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61" t="str">
        <f t="shared" ca="true" si="2"/>
        <v/>
      </c>
      <c r="D136" s="99"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9"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9"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9"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9"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9"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9"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9"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9"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9"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9"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9"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9"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9"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9"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9"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9"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9"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100"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100"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100"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100"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100"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100"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100"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100"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100"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100"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100"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100"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100"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100"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100"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100"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100"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100"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100"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100"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100"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100"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100"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100"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100"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100"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100"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100"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100"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100"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1"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1"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1"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1"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1"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1"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1"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1"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1"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1"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1"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1"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1"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1"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1"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1"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1"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1"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5"/>
      <c r="BS136" s="305" t="str">
        <f ca="true">+IF(OFFSET('Water Data'!$D$27,0,10*ROW('Water Data'!D130))="","",OFFSET('Water Data'!$D$27,0,10*ROW('Water Data'!D130)))</f>
        <v/>
      </c>
      <c r="BT136" s="305" t="str">
        <f ca="true">+IF(OFFSET('Water Data'!$D$28,0,10*ROW('Water Data'!D130))="","",OFFSET('Water Data'!$D$28,0,10*ROW('Water Data'!D130)))</f>
        <v/>
      </c>
      <c r="BU136" s="305" t="str">
        <f ca="true">+IF(OFFSET('Water Data'!$D$29,0,10*ROW('Water Data'!D130))="","",OFFSET('Water Data'!$D$29,0,10*ROW('Water Data'!D130)))</f>
        <v/>
      </c>
      <c r="BV136" s="305" t="str">
        <f ca="true">+IF(OFFSET('Water Data'!$E$27,0,10*ROW('Water Data'!E130))="","",OFFSET('Water Data'!$E$27,0,10*ROW('Water Data'!E130)))</f>
        <v/>
      </c>
      <c r="BW136" s="305" t="str">
        <f ca="true">+IF(OFFSET('Water Data'!$E$28,0,10*ROW('Water Data'!E130))="","",OFFSET('Water Data'!$E$28,0,10*ROW('Water Data'!E130)))</f>
        <v/>
      </c>
      <c r="BX136" s="305" t="str">
        <f ca="true">+IF(OFFSET('Water Data'!$E$29,0,10*ROW('Water Data'!E130))="","",OFFSET('Water Data'!$E$29,0,10*ROW('Water Data'!E130)))</f>
        <v/>
      </c>
      <c r="BY136" s="305" t="str">
        <f ca="true">+IF(OFFSET('Water Data'!$F$27,0,10*ROW('Water Data'!F130))="","",OFFSET('Water Data'!$F$27,0,10*ROW('Water Data'!F130)))</f>
        <v/>
      </c>
      <c r="BZ136" s="305" t="str">
        <f ca="true">+IF(OFFSET('Water Data'!$F$28,0,10*ROW('Water Data'!F130))="","",OFFSET('Water Data'!$F$28,0,10*ROW('Water Data'!F130)))</f>
        <v/>
      </c>
      <c r="CA136" s="305" t="str">
        <f ca="true">+IF(OFFSET('Water Data'!$F$29,0,10*ROW('Water Data'!F130))="","",OFFSET('Water Data'!$F$29,0,10*ROW('Water Data'!F130)))</f>
        <v/>
      </c>
      <c r="CB136" s="305" t="str">
        <f ca="true">+IF(OFFSET('Water Data'!$G$27,0,10*ROW('Water Data'!G130))="","",OFFSET('Water Data'!$G$27,0,10*ROW('Water Data'!G130)))</f>
        <v/>
      </c>
      <c r="CC136" s="305" t="str">
        <f ca="true">+IF(OFFSET('Water Data'!$G$28,0,10*ROW('Water Data'!G130))="","",OFFSET('Water Data'!$G$28,0,10*ROW('Water Data'!G130)))</f>
        <v/>
      </c>
      <c r="CD136" s="305" t="str">
        <f ca="true">+IF(OFFSET('Water Data'!$G$29,0,10*ROW('Water Data'!G130))="","",OFFSET('Water Data'!$G$29,0,10*ROW('Water Data'!G130)))</f>
        <v/>
      </c>
      <c r="CE136" s="305" t="str">
        <f ca="true">+IF(OFFSET('Water Data'!$H$27,0,10*ROW('Water Data'!H130))="","",OFFSET('Water Data'!$H$27,0,10*ROW('Water Data'!H130)))</f>
        <v/>
      </c>
      <c r="CF136" s="305" t="str">
        <f ca="true">+IF(OFFSET('Water Data'!$H$28,0,10*ROW('Water Data'!H130))="","",OFFSET('Water Data'!$H$28,0,10*ROW('Water Data'!H130)))</f>
        <v/>
      </c>
      <c r="CG136" s="305" t="str">
        <f ca="true">+IF(OFFSET('Water Data'!$H$29,0,10*ROW('Water Data'!H130))="","",OFFSET('Water Data'!$H$29,0,10*ROW('Water Data'!H130)))</f>
        <v/>
      </c>
      <c r="CH136" s="305" t="str">
        <f ca="true">+IF(OFFSET('Water Data'!$I$27,0,10*ROW('Water Data'!I130))="","",OFFSET('Water Data'!$I$27,0,10*ROW('Water Data'!I130)))</f>
        <v/>
      </c>
      <c r="CI136" s="305" t="str">
        <f ca="true">+IF(OFFSET('Water Data'!$I$28,0,10*ROW('Water Data'!I130))="","",OFFSET('Water Data'!$I$28,0,10*ROW('Water Data'!I130)))</f>
        <v/>
      </c>
      <c r="CJ136" s="305" t="str">
        <f ca="true">+IF(OFFSET('Water Data'!$I$29,0,10*ROW('Water Data'!I130))="","",OFFSET('Water Data'!$I$29,0,10*ROW('Water Data'!I130)))</f>
        <v/>
      </c>
      <c r="CK136" s="305" t="str">
        <f ca="true">+IF(OFFSET('Sanitation Data'!$D$28,0,10*ROW('Sanitation Data'!D130))="","",OFFSET('Sanitation Data'!$D$28,0,10*ROW('Sanitation Data'!D130)))</f>
        <v/>
      </c>
      <c r="CL136" s="305" t="str">
        <f ca="true">+IF(OFFSET('Sanitation Data'!$D$29,0,10*ROW('Sanitation Data'!D130))="","",OFFSET('Sanitation Data'!$D$29,0,10*ROW('Sanitation Data'!D130)))</f>
        <v/>
      </c>
      <c r="CM136" s="305" t="str">
        <f ca="true">+IF(OFFSET('Sanitation Data'!$D$30,0,10*ROW('Sanitation Data'!D130))="","",OFFSET('Sanitation Data'!$D$30,0,10*ROW('Sanitation Data'!D130)))</f>
        <v/>
      </c>
      <c r="CN136" s="305" t="str">
        <f ca="true">+IF(OFFSET('Sanitation Data'!$D$31,0,10*ROW('Sanitation Data'!D130))="","",OFFSET('Sanitation Data'!$D$31,0,10*ROW('Sanitation Data'!D130)))</f>
        <v/>
      </c>
      <c r="CO136" s="305" t="str">
        <f ca="true">+IF(OFFSET('Sanitation Data'!$D$32,0,10*ROW('Sanitation Data'!D130))="","",OFFSET('Sanitation Data'!$D$32,0,10*ROW('Sanitation Data'!D130)))</f>
        <v/>
      </c>
      <c r="CP136" s="305" t="str">
        <f ca="true">+IF(OFFSET('Sanitation Data'!$E$28,0,10*ROW('Sanitation Data'!E130))="","",OFFSET('Sanitation Data'!$E$28,0,10*ROW('Sanitation Data'!E130)))</f>
        <v/>
      </c>
      <c r="CQ136" s="305" t="str">
        <f ca="true">+IF(OFFSET('Sanitation Data'!$E$29,0,10*ROW('Sanitation Data'!E130))="","",OFFSET('Sanitation Data'!$E$29,0,10*ROW('Sanitation Data'!E130)))</f>
        <v/>
      </c>
      <c r="CR136" s="305" t="str">
        <f ca="true">+IF(OFFSET('Sanitation Data'!$E$30,0,10*ROW('Sanitation Data'!E130))="","",OFFSET('Sanitation Data'!$E$30,0,10*ROW('Sanitation Data'!E130)))</f>
        <v/>
      </c>
      <c r="CS136" s="305" t="str">
        <f ca="true">+IF(OFFSET('Sanitation Data'!$E$31,0,10*ROW('Sanitation Data'!E130))="","",OFFSET('Sanitation Data'!$E$31,0,10*ROW('Sanitation Data'!E130)))</f>
        <v/>
      </c>
      <c r="CT136" s="305" t="str">
        <f ca="true">+IF(OFFSET('Sanitation Data'!$E$32,0,10*ROW('Sanitation Data'!E130))="","",OFFSET('Sanitation Data'!$E$32,0,10*ROW('Sanitation Data'!E130)))</f>
        <v/>
      </c>
      <c r="CU136" s="305" t="str">
        <f ca="true">+IF(OFFSET('Sanitation Data'!$F$28,0,10*ROW('Sanitation Data'!F130))="","",OFFSET('Sanitation Data'!$F$28,0,10*ROW('Sanitation Data'!F130)))</f>
        <v/>
      </c>
      <c r="CV136" s="305" t="str">
        <f ca="true">+IF(OFFSET('Sanitation Data'!$F$29,0,10*ROW('Sanitation Data'!F130))="","",OFFSET('Sanitation Data'!$F$29,0,10*ROW('Sanitation Data'!F130)))</f>
        <v/>
      </c>
      <c r="CW136" s="305" t="str">
        <f ca="true">+IF(OFFSET('Sanitation Data'!$F$30,0,10*ROW('Sanitation Data'!F130))="","",OFFSET('Sanitation Data'!$F$30,0,10*ROW('Sanitation Data'!F130)))</f>
        <v/>
      </c>
      <c r="CX136" s="305" t="str">
        <f ca="true">+IF(OFFSET('Sanitation Data'!$F$31,0,10*ROW('Sanitation Data'!F130))="","",OFFSET('Sanitation Data'!$F$31,0,10*ROW('Sanitation Data'!F130)))</f>
        <v/>
      </c>
      <c r="CY136" s="305" t="str">
        <f ca="true">+IF(OFFSET('Sanitation Data'!$F$32,0,10*ROW('Sanitation Data'!F130))="","",OFFSET('Sanitation Data'!$F$32,0,10*ROW('Sanitation Data'!F130)))</f>
        <v/>
      </c>
      <c r="CZ136" s="305" t="str">
        <f ca="true">+IF(OFFSET('Sanitation Data'!$G$28,0,10*ROW('Sanitation Data'!G130))="","",OFFSET('Sanitation Data'!$G$28,0,10*ROW('Sanitation Data'!G130)))</f>
        <v/>
      </c>
      <c r="DA136" s="305" t="str">
        <f ca="true">+IF(OFFSET('Sanitation Data'!$G$29,0,10*ROW('Sanitation Data'!G130))="","",OFFSET('Sanitation Data'!$G$29,0,10*ROW('Sanitation Data'!G130)))</f>
        <v/>
      </c>
      <c r="DB136" s="305" t="str">
        <f ca="true">+IF(OFFSET('Sanitation Data'!$G$30,0,10*ROW('Sanitation Data'!G130))="","",OFFSET('Sanitation Data'!$G$30,0,10*ROW('Sanitation Data'!G130)))</f>
        <v/>
      </c>
      <c r="DC136" s="305" t="str">
        <f ca="true">+IF(OFFSET('Sanitation Data'!$G$31,0,10*ROW('Sanitation Data'!G130))="","",OFFSET('Sanitation Data'!$G$31,0,10*ROW('Sanitation Data'!G130)))</f>
        <v/>
      </c>
      <c r="DD136" s="305" t="str">
        <f ca="true">+IF(OFFSET('Sanitation Data'!$G$32,0,10*ROW('Sanitation Data'!G130))="","",OFFSET('Sanitation Data'!$G$32,0,10*ROW('Sanitation Data'!G130)))</f>
        <v/>
      </c>
      <c r="DE136" s="305" t="str">
        <f ca="true">+IF(OFFSET('Sanitation Data'!$H$28,0,10*ROW('Sanitation Data'!H130))="","",OFFSET('Sanitation Data'!$H$28,0,10*ROW('Sanitation Data'!H130)))</f>
        <v/>
      </c>
      <c r="DF136" s="305" t="str">
        <f ca="true">+IF(OFFSET('Sanitation Data'!$H$29,0,10*ROW('Sanitation Data'!H130))="","",OFFSET('Sanitation Data'!$H$29,0,10*ROW('Sanitation Data'!H130)))</f>
        <v/>
      </c>
      <c r="DG136" s="305" t="str">
        <f ca="true">+IF(OFFSET('Sanitation Data'!$H$30,0,10*ROW('Sanitation Data'!H130))="","",OFFSET('Sanitation Data'!$H$30,0,10*ROW('Sanitation Data'!H130)))</f>
        <v/>
      </c>
      <c r="DH136" s="305" t="str">
        <f ca="true">+IF(OFFSET('Sanitation Data'!$H$31,0,10*ROW('Sanitation Data'!H130))="","",OFFSET('Sanitation Data'!$H$31,0,10*ROW('Sanitation Data'!H130)))</f>
        <v/>
      </c>
      <c r="DI136" s="305" t="str">
        <f ca="true">+IF(OFFSET('Sanitation Data'!$H$32,0,10*ROW('Sanitation Data'!H130))="","",OFFSET('Sanitation Data'!$H$32,0,10*ROW('Sanitation Data'!H130)))</f>
        <v/>
      </c>
      <c r="DJ136" s="305" t="str">
        <f ca="true">+IF(OFFSET('Sanitation Data'!$I$28,0,10*ROW('Sanitation Data'!I130))="","",OFFSET('Sanitation Data'!$I$28,0,10*ROW('Sanitation Data'!I130)))</f>
        <v/>
      </c>
      <c r="DK136" s="305" t="str">
        <f ca="true">+IF(OFFSET('Sanitation Data'!$I$29,0,10*ROW('Sanitation Data'!I130))="","",OFFSET('Sanitation Data'!$I$29,0,10*ROW('Sanitation Data'!I130)))</f>
        <v/>
      </c>
      <c r="DL136" s="305" t="str">
        <f ca="true">+IF(OFFSET('Sanitation Data'!$I$30,0,10*ROW('Sanitation Data'!I130))="","",OFFSET('Sanitation Data'!$I$30,0,10*ROW('Sanitation Data'!I130)))</f>
        <v/>
      </c>
      <c r="DM136" s="305" t="str">
        <f ca="true">+IF(OFFSET('Sanitation Data'!$I$31,0,10*ROW('Sanitation Data'!I130))="","",OFFSET('Sanitation Data'!$I$31,0,10*ROW('Sanitation Data'!I130)))</f>
        <v/>
      </c>
      <c r="DN136" s="305" t="str">
        <f ca="true">+IF(OFFSET('Sanitation Data'!$I$32,0,10*ROW('Sanitation Data'!I130))="","",OFFSET('Sanitation Data'!$I$32,0,10*ROW('Sanitation Data'!I130)))</f>
        <v/>
      </c>
      <c r="DO136" s="305" t="str">
        <f ca="true">+IF(OFFSET('Hygiene Data'!$D$11,0,10*ROW('Hygiene Data'!D130))="","",OFFSET('Hygiene Data'!$D$11,0,10*ROW('Hygiene Data'!D130)))</f>
        <v/>
      </c>
      <c r="DP136" s="305" t="str">
        <f ca="true">+IF(OFFSET('Hygiene Data'!$D$12,0,10*ROW('Hygiene Data'!D130))="","",OFFSET('Hygiene Data'!$D$12,0,10*ROW('Hygiene Data'!D130)))</f>
        <v/>
      </c>
      <c r="DQ136" s="305" t="str">
        <f ca="true">+IF(OFFSET('Hygiene Data'!$D$13,0,10*ROW('Hygiene Data'!D130))="","",OFFSET('Hygiene Data'!$D$13,0,10*ROW('Hygiene Data'!D130)))</f>
        <v/>
      </c>
      <c r="DR136" s="305" t="str">
        <f ca="true">+IF(OFFSET('Hygiene Data'!$E$11,0,10*ROW('Hygiene Data'!E130))="","",OFFSET('Hygiene Data'!$E$11,0,10*ROW('Hygiene Data'!E130)))</f>
        <v/>
      </c>
      <c r="DS136" s="305" t="str">
        <f ca="true">+IF(OFFSET('Hygiene Data'!$E$12,0,10*ROW('Hygiene Data'!E130))="","",OFFSET('Hygiene Data'!$E$12,0,10*ROW('Hygiene Data'!E130)))</f>
        <v/>
      </c>
      <c r="DT136" s="305" t="str">
        <f ca="true">+IF(OFFSET('Hygiene Data'!$E$13,0,10*ROW('Hygiene Data'!E130))="","",OFFSET('Hygiene Data'!$E$13,0,10*ROW('Hygiene Data'!E130)))</f>
        <v/>
      </c>
      <c r="DU136" s="305" t="str">
        <f ca="true">+IF(OFFSET('Hygiene Data'!$F$11,0,10*ROW('Hygiene Data'!F130))="","",OFFSET('Hygiene Data'!$F$11,0,10*ROW('Hygiene Data'!F130)))</f>
        <v/>
      </c>
      <c r="DV136" s="305" t="str">
        <f ca="true">+IF(OFFSET('Hygiene Data'!$F$12,0,10*ROW('Hygiene Data'!F130))="","",OFFSET('Hygiene Data'!$F$12,0,10*ROW('Hygiene Data'!F130)))</f>
        <v/>
      </c>
      <c r="DW136" s="305" t="str">
        <f ca="true">+IF(OFFSET('Hygiene Data'!$F$13,0,10*ROW('Hygiene Data'!F130))="","",OFFSET('Hygiene Data'!$F$13,0,10*ROW('Hygiene Data'!F130)))</f>
        <v/>
      </c>
      <c r="DX136" s="305" t="str">
        <f ca="true">+IF(OFFSET('Hygiene Data'!$G$11,0,10*ROW('Hygiene Data'!G130))="","",OFFSET('Hygiene Data'!$G$11,0,10*ROW('Hygiene Data'!G130)))</f>
        <v/>
      </c>
      <c r="DY136" s="305" t="str">
        <f ca="true">+IF(OFFSET('Hygiene Data'!$G$12,0,10*ROW('Hygiene Data'!G130))="","",OFFSET('Hygiene Data'!$G$12,0,10*ROW('Hygiene Data'!G130)))</f>
        <v/>
      </c>
      <c r="DZ136" s="305" t="str">
        <f ca="true">+IF(OFFSET('Hygiene Data'!$G$13,0,10*ROW('Hygiene Data'!G130))="","",OFFSET('Hygiene Data'!$G$13,0,10*ROW('Hygiene Data'!G130)))</f>
        <v/>
      </c>
      <c r="EA136" s="305" t="str">
        <f ca="true">+IF(OFFSET('Hygiene Data'!$H$11,0,10*ROW('Hygiene Data'!H130))="","",OFFSET('Hygiene Data'!$H$11,0,10*ROW('Hygiene Data'!H130)))</f>
        <v/>
      </c>
      <c r="EB136" s="305" t="str">
        <f ca="true">+IF(OFFSET('Hygiene Data'!$H$12,0,10*ROW('Hygiene Data'!H130))="","",OFFSET('Hygiene Data'!$H$12,0,10*ROW('Hygiene Data'!H130)))</f>
        <v/>
      </c>
      <c r="EC136" s="305" t="str">
        <f ca="true">+IF(OFFSET('Hygiene Data'!$H$13,0,10*ROW('Hygiene Data'!H130))="","",OFFSET('Hygiene Data'!$H$13,0,10*ROW('Hygiene Data'!H130)))</f>
        <v/>
      </c>
      <c r="ED136" s="305" t="str">
        <f ca="true">+IF(OFFSET('Hygiene Data'!$I$11,0,10*ROW('Hygiene Data'!I130))="","",OFFSET('Hygiene Data'!$I$11,0,10*ROW('Hygiene Data'!I130)))</f>
        <v/>
      </c>
      <c r="EE136" s="305" t="str">
        <f ca="true">+IF(OFFSET('Hygiene Data'!$I$12,0,10*ROW('Hygiene Data'!I130))="","",OFFSET('Hygiene Data'!$I$12,0,10*ROW('Hygiene Data'!I130)))</f>
        <v/>
      </c>
      <c r="EF136" s="305"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61" t="str">
        <f t="shared" ca="true" si="2"/>
        <v/>
      </c>
      <c r="D137" s="99"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9"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9"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9"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9"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9"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9"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9"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9"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9"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9"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9"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9"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9"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9"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9"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9"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9"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100"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100"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100"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100"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100"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100"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100"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100"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100"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100"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100"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100"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100"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100"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100"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100"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100"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100"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100"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100"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100"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100"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100"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100"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100"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100"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100"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100"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100"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100"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1"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1"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1"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1"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1"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1"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1"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1"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1"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1"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1"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1"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1"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1"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1"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1"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1"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1"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5"/>
      <c r="BS137" s="305" t="str">
        <f ca="true">+IF(OFFSET('Water Data'!$D$27,0,10*ROW('Water Data'!D131))="","",OFFSET('Water Data'!$D$27,0,10*ROW('Water Data'!D131)))</f>
        <v/>
      </c>
      <c r="BT137" s="305" t="str">
        <f ca="true">+IF(OFFSET('Water Data'!$D$28,0,10*ROW('Water Data'!D131))="","",OFFSET('Water Data'!$D$28,0,10*ROW('Water Data'!D131)))</f>
        <v/>
      </c>
      <c r="BU137" s="305" t="str">
        <f ca="true">+IF(OFFSET('Water Data'!$D$29,0,10*ROW('Water Data'!D131))="","",OFFSET('Water Data'!$D$29,0,10*ROW('Water Data'!D131)))</f>
        <v/>
      </c>
      <c r="BV137" s="305" t="str">
        <f ca="true">+IF(OFFSET('Water Data'!$E$27,0,10*ROW('Water Data'!E131))="","",OFFSET('Water Data'!$E$27,0,10*ROW('Water Data'!E131)))</f>
        <v/>
      </c>
      <c r="BW137" s="305" t="str">
        <f ca="true">+IF(OFFSET('Water Data'!$E$28,0,10*ROW('Water Data'!E131))="","",OFFSET('Water Data'!$E$28,0,10*ROW('Water Data'!E131)))</f>
        <v/>
      </c>
      <c r="BX137" s="305" t="str">
        <f ca="true">+IF(OFFSET('Water Data'!$E$29,0,10*ROW('Water Data'!E131))="","",OFFSET('Water Data'!$E$29,0,10*ROW('Water Data'!E131)))</f>
        <v/>
      </c>
      <c r="BY137" s="305" t="str">
        <f ca="true">+IF(OFFSET('Water Data'!$F$27,0,10*ROW('Water Data'!F131))="","",OFFSET('Water Data'!$F$27,0,10*ROW('Water Data'!F131)))</f>
        <v/>
      </c>
      <c r="BZ137" s="305" t="str">
        <f ca="true">+IF(OFFSET('Water Data'!$F$28,0,10*ROW('Water Data'!F131))="","",OFFSET('Water Data'!$F$28,0,10*ROW('Water Data'!F131)))</f>
        <v/>
      </c>
      <c r="CA137" s="305" t="str">
        <f ca="true">+IF(OFFSET('Water Data'!$F$29,0,10*ROW('Water Data'!F131))="","",OFFSET('Water Data'!$F$29,0,10*ROW('Water Data'!F131)))</f>
        <v/>
      </c>
      <c r="CB137" s="305" t="str">
        <f ca="true">+IF(OFFSET('Water Data'!$G$27,0,10*ROW('Water Data'!G131))="","",OFFSET('Water Data'!$G$27,0,10*ROW('Water Data'!G131)))</f>
        <v/>
      </c>
      <c r="CC137" s="305" t="str">
        <f ca="true">+IF(OFFSET('Water Data'!$G$28,0,10*ROW('Water Data'!G131))="","",OFFSET('Water Data'!$G$28,0,10*ROW('Water Data'!G131)))</f>
        <v/>
      </c>
      <c r="CD137" s="305" t="str">
        <f ca="true">+IF(OFFSET('Water Data'!$G$29,0,10*ROW('Water Data'!G131))="","",OFFSET('Water Data'!$G$29,0,10*ROW('Water Data'!G131)))</f>
        <v/>
      </c>
      <c r="CE137" s="305" t="str">
        <f ca="true">+IF(OFFSET('Water Data'!$H$27,0,10*ROW('Water Data'!H131))="","",OFFSET('Water Data'!$H$27,0,10*ROW('Water Data'!H131)))</f>
        <v/>
      </c>
      <c r="CF137" s="305" t="str">
        <f ca="true">+IF(OFFSET('Water Data'!$H$28,0,10*ROW('Water Data'!H131))="","",OFFSET('Water Data'!$H$28,0,10*ROW('Water Data'!H131)))</f>
        <v/>
      </c>
      <c r="CG137" s="305" t="str">
        <f ca="true">+IF(OFFSET('Water Data'!$H$29,0,10*ROW('Water Data'!H131))="","",OFFSET('Water Data'!$H$29,0,10*ROW('Water Data'!H131)))</f>
        <v/>
      </c>
      <c r="CH137" s="305" t="str">
        <f ca="true">+IF(OFFSET('Water Data'!$I$27,0,10*ROW('Water Data'!I131))="","",OFFSET('Water Data'!$I$27,0,10*ROW('Water Data'!I131)))</f>
        <v/>
      </c>
      <c r="CI137" s="305" t="str">
        <f ca="true">+IF(OFFSET('Water Data'!$I$28,0,10*ROW('Water Data'!I131))="","",OFFSET('Water Data'!$I$28,0,10*ROW('Water Data'!I131)))</f>
        <v/>
      </c>
      <c r="CJ137" s="305" t="str">
        <f ca="true">+IF(OFFSET('Water Data'!$I$29,0,10*ROW('Water Data'!I131))="","",OFFSET('Water Data'!$I$29,0,10*ROW('Water Data'!I131)))</f>
        <v/>
      </c>
      <c r="CK137" s="305" t="str">
        <f ca="true">+IF(OFFSET('Sanitation Data'!$D$28,0,10*ROW('Sanitation Data'!D131))="","",OFFSET('Sanitation Data'!$D$28,0,10*ROW('Sanitation Data'!D131)))</f>
        <v/>
      </c>
      <c r="CL137" s="305" t="str">
        <f ca="true">+IF(OFFSET('Sanitation Data'!$D$29,0,10*ROW('Sanitation Data'!D131))="","",OFFSET('Sanitation Data'!$D$29,0,10*ROW('Sanitation Data'!D131)))</f>
        <v/>
      </c>
      <c r="CM137" s="305" t="str">
        <f ca="true">+IF(OFFSET('Sanitation Data'!$D$30,0,10*ROW('Sanitation Data'!D131))="","",OFFSET('Sanitation Data'!$D$30,0,10*ROW('Sanitation Data'!D131)))</f>
        <v/>
      </c>
      <c r="CN137" s="305" t="str">
        <f ca="true">+IF(OFFSET('Sanitation Data'!$D$31,0,10*ROW('Sanitation Data'!D131))="","",OFFSET('Sanitation Data'!$D$31,0,10*ROW('Sanitation Data'!D131)))</f>
        <v/>
      </c>
      <c r="CO137" s="305" t="str">
        <f ca="true">+IF(OFFSET('Sanitation Data'!$D$32,0,10*ROW('Sanitation Data'!D131))="","",OFFSET('Sanitation Data'!$D$32,0,10*ROW('Sanitation Data'!D131)))</f>
        <v/>
      </c>
      <c r="CP137" s="305" t="str">
        <f ca="true">+IF(OFFSET('Sanitation Data'!$E$28,0,10*ROW('Sanitation Data'!E131))="","",OFFSET('Sanitation Data'!$E$28,0,10*ROW('Sanitation Data'!E131)))</f>
        <v/>
      </c>
      <c r="CQ137" s="305" t="str">
        <f ca="true">+IF(OFFSET('Sanitation Data'!$E$29,0,10*ROW('Sanitation Data'!E131))="","",OFFSET('Sanitation Data'!$E$29,0,10*ROW('Sanitation Data'!E131)))</f>
        <v/>
      </c>
      <c r="CR137" s="305" t="str">
        <f ca="true">+IF(OFFSET('Sanitation Data'!$E$30,0,10*ROW('Sanitation Data'!E131))="","",OFFSET('Sanitation Data'!$E$30,0,10*ROW('Sanitation Data'!E131)))</f>
        <v/>
      </c>
      <c r="CS137" s="305" t="str">
        <f ca="true">+IF(OFFSET('Sanitation Data'!$E$31,0,10*ROW('Sanitation Data'!E131))="","",OFFSET('Sanitation Data'!$E$31,0,10*ROW('Sanitation Data'!E131)))</f>
        <v/>
      </c>
      <c r="CT137" s="305" t="str">
        <f ca="true">+IF(OFFSET('Sanitation Data'!$E$32,0,10*ROW('Sanitation Data'!E131))="","",OFFSET('Sanitation Data'!$E$32,0,10*ROW('Sanitation Data'!E131)))</f>
        <v/>
      </c>
      <c r="CU137" s="305" t="str">
        <f ca="true">+IF(OFFSET('Sanitation Data'!$F$28,0,10*ROW('Sanitation Data'!F131))="","",OFFSET('Sanitation Data'!$F$28,0,10*ROW('Sanitation Data'!F131)))</f>
        <v/>
      </c>
      <c r="CV137" s="305" t="str">
        <f ca="true">+IF(OFFSET('Sanitation Data'!$F$29,0,10*ROW('Sanitation Data'!F131))="","",OFFSET('Sanitation Data'!$F$29,0,10*ROW('Sanitation Data'!F131)))</f>
        <v/>
      </c>
      <c r="CW137" s="305" t="str">
        <f ca="true">+IF(OFFSET('Sanitation Data'!$F$30,0,10*ROW('Sanitation Data'!F131))="","",OFFSET('Sanitation Data'!$F$30,0,10*ROW('Sanitation Data'!F131)))</f>
        <v/>
      </c>
      <c r="CX137" s="305" t="str">
        <f ca="true">+IF(OFFSET('Sanitation Data'!$F$31,0,10*ROW('Sanitation Data'!F131))="","",OFFSET('Sanitation Data'!$F$31,0,10*ROW('Sanitation Data'!F131)))</f>
        <v/>
      </c>
      <c r="CY137" s="305" t="str">
        <f ca="true">+IF(OFFSET('Sanitation Data'!$F$32,0,10*ROW('Sanitation Data'!F131))="","",OFFSET('Sanitation Data'!$F$32,0,10*ROW('Sanitation Data'!F131)))</f>
        <v/>
      </c>
      <c r="CZ137" s="305" t="str">
        <f ca="true">+IF(OFFSET('Sanitation Data'!$G$28,0,10*ROW('Sanitation Data'!G131))="","",OFFSET('Sanitation Data'!$G$28,0,10*ROW('Sanitation Data'!G131)))</f>
        <v/>
      </c>
      <c r="DA137" s="305" t="str">
        <f ca="true">+IF(OFFSET('Sanitation Data'!$G$29,0,10*ROW('Sanitation Data'!G131))="","",OFFSET('Sanitation Data'!$G$29,0,10*ROW('Sanitation Data'!G131)))</f>
        <v/>
      </c>
      <c r="DB137" s="305" t="str">
        <f ca="true">+IF(OFFSET('Sanitation Data'!$G$30,0,10*ROW('Sanitation Data'!G131))="","",OFFSET('Sanitation Data'!$G$30,0,10*ROW('Sanitation Data'!G131)))</f>
        <v/>
      </c>
      <c r="DC137" s="305" t="str">
        <f ca="true">+IF(OFFSET('Sanitation Data'!$G$31,0,10*ROW('Sanitation Data'!G131))="","",OFFSET('Sanitation Data'!$G$31,0,10*ROW('Sanitation Data'!G131)))</f>
        <v/>
      </c>
      <c r="DD137" s="305" t="str">
        <f ca="true">+IF(OFFSET('Sanitation Data'!$G$32,0,10*ROW('Sanitation Data'!G131))="","",OFFSET('Sanitation Data'!$G$32,0,10*ROW('Sanitation Data'!G131)))</f>
        <v/>
      </c>
      <c r="DE137" s="305" t="str">
        <f ca="true">+IF(OFFSET('Sanitation Data'!$H$28,0,10*ROW('Sanitation Data'!H131))="","",OFFSET('Sanitation Data'!$H$28,0,10*ROW('Sanitation Data'!H131)))</f>
        <v/>
      </c>
      <c r="DF137" s="305" t="str">
        <f ca="true">+IF(OFFSET('Sanitation Data'!$H$29,0,10*ROW('Sanitation Data'!H131))="","",OFFSET('Sanitation Data'!$H$29,0,10*ROW('Sanitation Data'!H131)))</f>
        <v/>
      </c>
      <c r="DG137" s="305" t="str">
        <f ca="true">+IF(OFFSET('Sanitation Data'!$H$30,0,10*ROW('Sanitation Data'!H131))="","",OFFSET('Sanitation Data'!$H$30,0,10*ROW('Sanitation Data'!H131)))</f>
        <v/>
      </c>
      <c r="DH137" s="305" t="str">
        <f ca="true">+IF(OFFSET('Sanitation Data'!$H$31,0,10*ROW('Sanitation Data'!H131))="","",OFFSET('Sanitation Data'!$H$31,0,10*ROW('Sanitation Data'!H131)))</f>
        <v/>
      </c>
      <c r="DI137" s="305" t="str">
        <f ca="true">+IF(OFFSET('Sanitation Data'!$H$32,0,10*ROW('Sanitation Data'!H131))="","",OFFSET('Sanitation Data'!$H$32,0,10*ROW('Sanitation Data'!H131)))</f>
        <v/>
      </c>
      <c r="DJ137" s="305" t="str">
        <f ca="true">+IF(OFFSET('Sanitation Data'!$I$28,0,10*ROW('Sanitation Data'!I131))="","",OFFSET('Sanitation Data'!$I$28,0,10*ROW('Sanitation Data'!I131)))</f>
        <v/>
      </c>
      <c r="DK137" s="305" t="str">
        <f ca="true">+IF(OFFSET('Sanitation Data'!$I$29,0,10*ROW('Sanitation Data'!I131))="","",OFFSET('Sanitation Data'!$I$29,0,10*ROW('Sanitation Data'!I131)))</f>
        <v/>
      </c>
      <c r="DL137" s="305" t="str">
        <f ca="true">+IF(OFFSET('Sanitation Data'!$I$30,0,10*ROW('Sanitation Data'!I131))="","",OFFSET('Sanitation Data'!$I$30,0,10*ROW('Sanitation Data'!I131)))</f>
        <v/>
      </c>
      <c r="DM137" s="305" t="str">
        <f ca="true">+IF(OFFSET('Sanitation Data'!$I$31,0,10*ROW('Sanitation Data'!I131))="","",OFFSET('Sanitation Data'!$I$31,0,10*ROW('Sanitation Data'!I131)))</f>
        <v/>
      </c>
      <c r="DN137" s="305" t="str">
        <f ca="true">+IF(OFFSET('Sanitation Data'!$I$32,0,10*ROW('Sanitation Data'!I131))="","",OFFSET('Sanitation Data'!$I$32,0,10*ROW('Sanitation Data'!I131)))</f>
        <v/>
      </c>
      <c r="DO137" s="305" t="str">
        <f ca="true">+IF(OFFSET('Hygiene Data'!$D$11,0,10*ROW('Hygiene Data'!D131))="","",OFFSET('Hygiene Data'!$D$11,0,10*ROW('Hygiene Data'!D131)))</f>
        <v/>
      </c>
      <c r="DP137" s="305" t="str">
        <f ca="true">+IF(OFFSET('Hygiene Data'!$D$12,0,10*ROW('Hygiene Data'!D131))="","",OFFSET('Hygiene Data'!$D$12,0,10*ROW('Hygiene Data'!D131)))</f>
        <v/>
      </c>
      <c r="DQ137" s="305" t="str">
        <f ca="true">+IF(OFFSET('Hygiene Data'!$D$13,0,10*ROW('Hygiene Data'!D131))="","",OFFSET('Hygiene Data'!$D$13,0,10*ROW('Hygiene Data'!D131)))</f>
        <v/>
      </c>
      <c r="DR137" s="305" t="str">
        <f ca="true">+IF(OFFSET('Hygiene Data'!$E$11,0,10*ROW('Hygiene Data'!E131))="","",OFFSET('Hygiene Data'!$E$11,0,10*ROW('Hygiene Data'!E131)))</f>
        <v/>
      </c>
      <c r="DS137" s="305" t="str">
        <f ca="true">+IF(OFFSET('Hygiene Data'!$E$12,0,10*ROW('Hygiene Data'!E131))="","",OFFSET('Hygiene Data'!$E$12,0,10*ROW('Hygiene Data'!E131)))</f>
        <v/>
      </c>
      <c r="DT137" s="305" t="str">
        <f ca="true">+IF(OFFSET('Hygiene Data'!$E$13,0,10*ROW('Hygiene Data'!E131))="","",OFFSET('Hygiene Data'!$E$13,0,10*ROW('Hygiene Data'!E131)))</f>
        <v/>
      </c>
      <c r="DU137" s="305" t="str">
        <f ca="true">+IF(OFFSET('Hygiene Data'!$F$11,0,10*ROW('Hygiene Data'!F131))="","",OFFSET('Hygiene Data'!$F$11,0,10*ROW('Hygiene Data'!F131)))</f>
        <v/>
      </c>
      <c r="DV137" s="305" t="str">
        <f ca="true">+IF(OFFSET('Hygiene Data'!$F$12,0,10*ROW('Hygiene Data'!F131))="","",OFFSET('Hygiene Data'!$F$12,0,10*ROW('Hygiene Data'!F131)))</f>
        <v/>
      </c>
      <c r="DW137" s="305" t="str">
        <f ca="true">+IF(OFFSET('Hygiene Data'!$F$13,0,10*ROW('Hygiene Data'!F131))="","",OFFSET('Hygiene Data'!$F$13,0,10*ROW('Hygiene Data'!F131)))</f>
        <v/>
      </c>
      <c r="DX137" s="305" t="str">
        <f ca="true">+IF(OFFSET('Hygiene Data'!$G$11,0,10*ROW('Hygiene Data'!G131))="","",OFFSET('Hygiene Data'!$G$11,0,10*ROW('Hygiene Data'!G131)))</f>
        <v/>
      </c>
      <c r="DY137" s="305" t="str">
        <f ca="true">+IF(OFFSET('Hygiene Data'!$G$12,0,10*ROW('Hygiene Data'!G131))="","",OFFSET('Hygiene Data'!$G$12,0,10*ROW('Hygiene Data'!G131)))</f>
        <v/>
      </c>
      <c r="DZ137" s="305" t="str">
        <f ca="true">+IF(OFFSET('Hygiene Data'!$G$13,0,10*ROW('Hygiene Data'!G131))="","",OFFSET('Hygiene Data'!$G$13,0,10*ROW('Hygiene Data'!G131)))</f>
        <v/>
      </c>
      <c r="EA137" s="305" t="str">
        <f ca="true">+IF(OFFSET('Hygiene Data'!$H$11,0,10*ROW('Hygiene Data'!H131))="","",OFFSET('Hygiene Data'!$H$11,0,10*ROW('Hygiene Data'!H131)))</f>
        <v/>
      </c>
      <c r="EB137" s="305" t="str">
        <f ca="true">+IF(OFFSET('Hygiene Data'!$H$12,0,10*ROW('Hygiene Data'!H131))="","",OFFSET('Hygiene Data'!$H$12,0,10*ROW('Hygiene Data'!H131)))</f>
        <v/>
      </c>
      <c r="EC137" s="305" t="str">
        <f ca="true">+IF(OFFSET('Hygiene Data'!$H$13,0,10*ROW('Hygiene Data'!H131))="","",OFFSET('Hygiene Data'!$H$13,0,10*ROW('Hygiene Data'!H131)))</f>
        <v/>
      </c>
      <c r="ED137" s="305" t="str">
        <f ca="true">+IF(OFFSET('Hygiene Data'!$I$11,0,10*ROW('Hygiene Data'!I131))="","",OFFSET('Hygiene Data'!$I$11,0,10*ROW('Hygiene Data'!I131)))</f>
        <v/>
      </c>
      <c r="EE137" s="305" t="str">
        <f ca="true">+IF(OFFSET('Hygiene Data'!$I$12,0,10*ROW('Hygiene Data'!I131))="","",OFFSET('Hygiene Data'!$I$12,0,10*ROW('Hygiene Data'!I131)))</f>
        <v/>
      </c>
      <c r="EF137" s="305"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61" t="str">
        <f t="shared" ca="true" si="2"/>
        <v/>
      </c>
      <c r="D138" s="99"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9"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9"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9"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9"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9"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9"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9"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9"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9"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9"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9"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9"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9"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9"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9"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9"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9"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100"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100"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100"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100"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100"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100"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100"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100"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100"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100"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100"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100"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100"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100"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100"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100"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100"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100"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100"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100"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100"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100"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100"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100"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100"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100"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100"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100"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100"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100"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1"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1"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1"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1"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1"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1"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1"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1"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1"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1"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1"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1"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1"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1"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1"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1"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1"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1"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5"/>
      <c r="BS138" s="305" t="str">
        <f ca="true">+IF(OFFSET('Water Data'!$D$27,0,10*ROW('Water Data'!D132))="","",OFFSET('Water Data'!$D$27,0,10*ROW('Water Data'!D132)))</f>
        <v/>
      </c>
      <c r="BT138" s="305" t="str">
        <f ca="true">+IF(OFFSET('Water Data'!$D$28,0,10*ROW('Water Data'!D132))="","",OFFSET('Water Data'!$D$28,0,10*ROW('Water Data'!D132)))</f>
        <v/>
      </c>
      <c r="BU138" s="305" t="str">
        <f ca="true">+IF(OFFSET('Water Data'!$D$29,0,10*ROW('Water Data'!D132))="","",OFFSET('Water Data'!$D$29,0,10*ROW('Water Data'!D132)))</f>
        <v/>
      </c>
      <c r="BV138" s="305" t="str">
        <f ca="true">+IF(OFFSET('Water Data'!$E$27,0,10*ROW('Water Data'!E132))="","",OFFSET('Water Data'!$E$27,0,10*ROW('Water Data'!E132)))</f>
        <v/>
      </c>
      <c r="BW138" s="305" t="str">
        <f ca="true">+IF(OFFSET('Water Data'!$E$28,0,10*ROW('Water Data'!E132))="","",OFFSET('Water Data'!$E$28,0,10*ROW('Water Data'!E132)))</f>
        <v/>
      </c>
      <c r="BX138" s="305" t="str">
        <f ca="true">+IF(OFFSET('Water Data'!$E$29,0,10*ROW('Water Data'!E132))="","",OFFSET('Water Data'!$E$29,0,10*ROW('Water Data'!E132)))</f>
        <v/>
      </c>
      <c r="BY138" s="305" t="str">
        <f ca="true">+IF(OFFSET('Water Data'!$F$27,0,10*ROW('Water Data'!F132))="","",OFFSET('Water Data'!$F$27,0,10*ROW('Water Data'!F132)))</f>
        <v/>
      </c>
      <c r="BZ138" s="305" t="str">
        <f ca="true">+IF(OFFSET('Water Data'!$F$28,0,10*ROW('Water Data'!F132))="","",OFFSET('Water Data'!$F$28,0,10*ROW('Water Data'!F132)))</f>
        <v/>
      </c>
      <c r="CA138" s="305" t="str">
        <f ca="true">+IF(OFFSET('Water Data'!$F$29,0,10*ROW('Water Data'!F132))="","",OFFSET('Water Data'!$F$29,0,10*ROW('Water Data'!F132)))</f>
        <v/>
      </c>
      <c r="CB138" s="305" t="str">
        <f ca="true">+IF(OFFSET('Water Data'!$G$27,0,10*ROW('Water Data'!G132))="","",OFFSET('Water Data'!$G$27,0,10*ROW('Water Data'!G132)))</f>
        <v/>
      </c>
      <c r="CC138" s="305" t="str">
        <f ca="true">+IF(OFFSET('Water Data'!$G$28,0,10*ROW('Water Data'!G132))="","",OFFSET('Water Data'!$G$28,0,10*ROW('Water Data'!G132)))</f>
        <v/>
      </c>
      <c r="CD138" s="305" t="str">
        <f ca="true">+IF(OFFSET('Water Data'!$G$29,0,10*ROW('Water Data'!G132))="","",OFFSET('Water Data'!$G$29,0,10*ROW('Water Data'!G132)))</f>
        <v/>
      </c>
      <c r="CE138" s="305" t="str">
        <f ca="true">+IF(OFFSET('Water Data'!$H$27,0,10*ROW('Water Data'!H132))="","",OFFSET('Water Data'!$H$27,0,10*ROW('Water Data'!H132)))</f>
        <v/>
      </c>
      <c r="CF138" s="305" t="str">
        <f ca="true">+IF(OFFSET('Water Data'!$H$28,0,10*ROW('Water Data'!H132))="","",OFFSET('Water Data'!$H$28,0,10*ROW('Water Data'!H132)))</f>
        <v/>
      </c>
      <c r="CG138" s="305" t="str">
        <f ca="true">+IF(OFFSET('Water Data'!$H$29,0,10*ROW('Water Data'!H132))="","",OFFSET('Water Data'!$H$29,0,10*ROW('Water Data'!H132)))</f>
        <v/>
      </c>
      <c r="CH138" s="305" t="str">
        <f ca="true">+IF(OFFSET('Water Data'!$I$27,0,10*ROW('Water Data'!I132))="","",OFFSET('Water Data'!$I$27,0,10*ROW('Water Data'!I132)))</f>
        <v/>
      </c>
      <c r="CI138" s="305" t="str">
        <f ca="true">+IF(OFFSET('Water Data'!$I$28,0,10*ROW('Water Data'!I132))="","",OFFSET('Water Data'!$I$28,0,10*ROW('Water Data'!I132)))</f>
        <v/>
      </c>
      <c r="CJ138" s="305" t="str">
        <f ca="true">+IF(OFFSET('Water Data'!$I$29,0,10*ROW('Water Data'!I132))="","",OFFSET('Water Data'!$I$29,0,10*ROW('Water Data'!I132)))</f>
        <v/>
      </c>
      <c r="CK138" s="305" t="str">
        <f ca="true">+IF(OFFSET('Sanitation Data'!$D$28,0,10*ROW('Sanitation Data'!D132))="","",OFFSET('Sanitation Data'!$D$28,0,10*ROW('Sanitation Data'!D132)))</f>
        <v/>
      </c>
      <c r="CL138" s="305" t="str">
        <f ca="true">+IF(OFFSET('Sanitation Data'!$D$29,0,10*ROW('Sanitation Data'!D132))="","",OFFSET('Sanitation Data'!$D$29,0,10*ROW('Sanitation Data'!D132)))</f>
        <v/>
      </c>
      <c r="CM138" s="305" t="str">
        <f ca="true">+IF(OFFSET('Sanitation Data'!$D$30,0,10*ROW('Sanitation Data'!D132))="","",OFFSET('Sanitation Data'!$D$30,0,10*ROW('Sanitation Data'!D132)))</f>
        <v/>
      </c>
      <c r="CN138" s="305" t="str">
        <f ca="true">+IF(OFFSET('Sanitation Data'!$D$31,0,10*ROW('Sanitation Data'!D132))="","",OFFSET('Sanitation Data'!$D$31,0,10*ROW('Sanitation Data'!D132)))</f>
        <v/>
      </c>
      <c r="CO138" s="305" t="str">
        <f ca="true">+IF(OFFSET('Sanitation Data'!$D$32,0,10*ROW('Sanitation Data'!D132))="","",OFFSET('Sanitation Data'!$D$32,0,10*ROW('Sanitation Data'!D132)))</f>
        <v/>
      </c>
      <c r="CP138" s="305" t="str">
        <f ca="true">+IF(OFFSET('Sanitation Data'!$E$28,0,10*ROW('Sanitation Data'!E132))="","",OFFSET('Sanitation Data'!$E$28,0,10*ROW('Sanitation Data'!E132)))</f>
        <v/>
      </c>
      <c r="CQ138" s="305" t="str">
        <f ca="true">+IF(OFFSET('Sanitation Data'!$E$29,0,10*ROW('Sanitation Data'!E132))="","",OFFSET('Sanitation Data'!$E$29,0,10*ROW('Sanitation Data'!E132)))</f>
        <v/>
      </c>
      <c r="CR138" s="305" t="str">
        <f ca="true">+IF(OFFSET('Sanitation Data'!$E$30,0,10*ROW('Sanitation Data'!E132))="","",OFFSET('Sanitation Data'!$E$30,0,10*ROW('Sanitation Data'!E132)))</f>
        <v/>
      </c>
      <c r="CS138" s="305" t="str">
        <f ca="true">+IF(OFFSET('Sanitation Data'!$E$31,0,10*ROW('Sanitation Data'!E132))="","",OFFSET('Sanitation Data'!$E$31,0,10*ROW('Sanitation Data'!E132)))</f>
        <v/>
      </c>
      <c r="CT138" s="305" t="str">
        <f ca="true">+IF(OFFSET('Sanitation Data'!$E$32,0,10*ROW('Sanitation Data'!E132))="","",OFFSET('Sanitation Data'!$E$32,0,10*ROW('Sanitation Data'!E132)))</f>
        <v/>
      </c>
      <c r="CU138" s="305" t="str">
        <f ca="true">+IF(OFFSET('Sanitation Data'!$F$28,0,10*ROW('Sanitation Data'!F132))="","",OFFSET('Sanitation Data'!$F$28,0,10*ROW('Sanitation Data'!F132)))</f>
        <v/>
      </c>
      <c r="CV138" s="305" t="str">
        <f ca="true">+IF(OFFSET('Sanitation Data'!$F$29,0,10*ROW('Sanitation Data'!F132))="","",OFFSET('Sanitation Data'!$F$29,0,10*ROW('Sanitation Data'!F132)))</f>
        <v/>
      </c>
      <c r="CW138" s="305" t="str">
        <f ca="true">+IF(OFFSET('Sanitation Data'!$F$30,0,10*ROW('Sanitation Data'!F132))="","",OFFSET('Sanitation Data'!$F$30,0,10*ROW('Sanitation Data'!F132)))</f>
        <v/>
      </c>
      <c r="CX138" s="305" t="str">
        <f ca="true">+IF(OFFSET('Sanitation Data'!$F$31,0,10*ROW('Sanitation Data'!F132))="","",OFFSET('Sanitation Data'!$F$31,0,10*ROW('Sanitation Data'!F132)))</f>
        <v/>
      </c>
      <c r="CY138" s="305" t="str">
        <f ca="true">+IF(OFFSET('Sanitation Data'!$F$32,0,10*ROW('Sanitation Data'!F132))="","",OFFSET('Sanitation Data'!$F$32,0,10*ROW('Sanitation Data'!F132)))</f>
        <v/>
      </c>
      <c r="CZ138" s="305" t="str">
        <f ca="true">+IF(OFFSET('Sanitation Data'!$G$28,0,10*ROW('Sanitation Data'!G132))="","",OFFSET('Sanitation Data'!$G$28,0,10*ROW('Sanitation Data'!G132)))</f>
        <v/>
      </c>
      <c r="DA138" s="305" t="str">
        <f ca="true">+IF(OFFSET('Sanitation Data'!$G$29,0,10*ROW('Sanitation Data'!G132))="","",OFFSET('Sanitation Data'!$G$29,0,10*ROW('Sanitation Data'!G132)))</f>
        <v/>
      </c>
      <c r="DB138" s="305" t="str">
        <f ca="true">+IF(OFFSET('Sanitation Data'!$G$30,0,10*ROW('Sanitation Data'!G132))="","",OFFSET('Sanitation Data'!$G$30,0,10*ROW('Sanitation Data'!G132)))</f>
        <v/>
      </c>
      <c r="DC138" s="305" t="str">
        <f ca="true">+IF(OFFSET('Sanitation Data'!$G$31,0,10*ROW('Sanitation Data'!G132))="","",OFFSET('Sanitation Data'!$G$31,0,10*ROW('Sanitation Data'!G132)))</f>
        <v/>
      </c>
      <c r="DD138" s="305" t="str">
        <f ca="true">+IF(OFFSET('Sanitation Data'!$G$32,0,10*ROW('Sanitation Data'!G132))="","",OFFSET('Sanitation Data'!$G$32,0,10*ROW('Sanitation Data'!G132)))</f>
        <v/>
      </c>
      <c r="DE138" s="305" t="str">
        <f ca="true">+IF(OFFSET('Sanitation Data'!$H$28,0,10*ROW('Sanitation Data'!H132))="","",OFFSET('Sanitation Data'!$H$28,0,10*ROW('Sanitation Data'!H132)))</f>
        <v/>
      </c>
      <c r="DF138" s="305" t="str">
        <f ca="true">+IF(OFFSET('Sanitation Data'!$H$29,0,10*ROW('Sanitation Data'!H132))="","",OFFSET('Sanitation Data'!$H$29,0,10*ROW('Sanitation Data'!H132)))</f>
        <v/>
      </c>
      <c r="DG138" s="305" t="str">
        <f ca="true">+IF(OFFSET('Sanitation Data'!$H$30,0,10*ROW('Sanitation Data'!H132))="","",OFFSET('Sanitation Data'!$H$30,0,10*ROW('Sanitation Data'!H132)))</f>
        <v/>
      </c>
      <c r="DH138" s="305" t="str">
        <f ca="true">+IF(OFFSET('Sanitation Data'!$H$31,0,10*ROW('Sanitation Data'!H132))="","",OFFSET('Sanitation Data'!$H$31,0,10*ROW('Sanitation Data'!H132)))</f>
        <v/>
      </c>
      <c r="DI138" s="305" t="str">
        <f ca="true">+IF(OFFSET('Sanitation Data'!$H$32,0,10*ROW('Sanitation Data'!H132))="","",OFFSET('Sanitation Data'!$H$32,0,10*ROW('Sanitation Data'!H132)))</f>
        <v/>
      </c>
      <c r="DJ138" s="305" t="str">
        <f ca="true">+IF(OFFSET('Sanitation Data'!$I$28,0,10*ROW('Sanitation Data'!I132))="","",OFFSET('Sanitation Data'!$I$28,0,10*ROW('Sanitation Data'!I132)))</f>
        <v/>
      </c>
      <c r="DK138" s="305" t="str">
        <f ca="true">+IF(OFFSET('Sanitation Data'!$I$29,0,10*ROW('Sanitation Data'!I132))="","",OFFSET('Sanitation Data'!$I$29,0,10*ROW('Sanitation Data'!I132)))</f>
        <v/>
      </c>
      <c r="DL138" s="305" t="str">
        <f ca="true">+IF(OFFSET('Sanitation Data'!$I$30,0,10*ROW('Sanitation Data'!I132))="","",OFFSET('Sanitation Data'!$I$30,0,10*ROW('Sanitation Data'!I132)))</f>
        <v/>
      </c>
      <c r="DM138" s="305" t="str">
        <f ca="true">+IF(OFFSET('Sanitation Data'!$I$31,0,10*ROW('Sanitation Data'!I132))="","",OFFSET('Sanitation Data'!$I$31,0,10*ROW('Sanitation Data'!I132)))</f>
        <v/>
      </c>
      <c r="DN138" s="305" t="str">
        <f ca="true">+IF(OFFSET('Sanitation Data'!$I$32,0,10*ROW('Sanitation Data'!I132))="","",OFFSET('Sanitation Data'!$I$32,0,10*ROW('Sanitation Data'!I132)))</f>
        <v/>
      </c>
      <c r="DO138" s="305" t="str">
        <f ca="true">+IF(OFFSET('Hygiene Data'!$D$11,0,10*ROW('Hygiene Data'!D132))="","",OFFSET('Hygiene Data'!$D$11,0,10*ROW('Hygiene Data'!D132)))</f>
        <v/>
      </c>
      <c r="DP138" s="305" t="str">
        <f ca="true">+IF(OFFSET('Hygiene Data'!$D$12,0,10*ROW('Hygiene Data'!D132))="","",OFFSET('Hygiene Data'!$D$12,0,10*ROW('Hygiene Data'!D132)))</f>
        <v/>
      </c>
      <c r="DQ138" s="305" t="str">
        <f ca="true">+IF(OFFSET('Hygiene Data'!$D$13,0,10*ROW('Hygiene Data'!D132))="","",OFFSET('Hygiene Data'!$D$13,0,10*ROW('Hygiene Data'!D132)))</f>
        <v/>
      </c>
      <c r="DR138" s="305" t="str">
        <f ca="true">+IF(OFFSET('Hygiene Data'!$E$11,0,10*ROW('Hygiene Data'!E132))="","",OFFSET('Hygiene Data'!$E$11,0,10*ROW('Hygiene Data'!E132)))</f>
        <v/>
      </c>
      <c r="DS138" s="305" t="str">
        <f ca="true">+IF(OFFSET('Hygiene Data'!$E$12,0,10*ROW('Hygiene Data'!E132))="","",OFFSET('Hygiene Data'!$E$12,0,10*ROW('Hygiene Data'!E132)))</f>
        <v/>
      </c>
      <c r="DT138" s="305" t="str">
        <f ca="true">+IF(OFFSET('Hygiene Data'!$E$13,0,10*ROW('Hygiene Data'!E132))="","",OFFSET('Hygiene Data'!$E$13,0,10*ROW('Hygiene Data'!E132)))</f>
        <v/>
      </c>
      <c r="DU138" s="305" t="str">
        <f ca="true">+IF(OFFSET('Hygiene Data'!$F$11,0,10*ROW('Hygiene Data'!F132))="","",OFFSET('Hygiene Data'!$F$11,0,10*ROW('Hygiene Data'!F132)))</f>
        <v/>
      </c>
      <c r="DV138" s="305" t="str">
        <f ca="true">+IF(OFFSET('Hygiene Data'!$F$12,0,10*ROW('Hygiene Data'!F132))="","",OFFSET('Hygiene Data'!$F$12,0,10*ROW('Hygiene Data'!F132)))</f>
        <v/>
      </c>
      <c r="DW138" s="305" t="str">
        <f ca="true">+IF(OFFSET('Hygiene Data'!$F$13,0,10*ROW('Hygiene Data'!F132))="","",OFFSET('Hygiene Data'!$F$13,0,10*ROW('Hygiene Data'!F132)))</f>
        <v/>
      </c>
      <c r="DX138" s="305" t="str">
        <f ca="true">+IF(OFFSET('Hygiene Data'!$G$11,0,10*ROW('Hygiene Data'!G132))="","",OFFSET('Hygiene Data'!$G$11,0,10*ROW('Hygiene Data'!G132)))</f>
        <v/>
      </c>
      <c r="DY138" s="305" t="str">
        <f ca="true">+IF(OFFSET('Hygiene Data'!$G$12,0,10*ROW('Hygiene Data'!G132))="","",OFFSET('Hygiene Data'!$G$12,0,10*ROW('Hygiene Data'!G132)))</f>
        <v/>
      </c>
      <c r="DZ138" s="305" t="str">
        <f ca="true">+IF(OFFSET('Hygiene Data'!$G$13,0,10*ROW('Hygiene Data'!G132))="","",OFFSET('Hygiene Data'!$G$13,0,10*ROW('Hygiene Data'!G132)))</f>
        <v/>
      </c>
      <c r="EA138" s="305" t="str">
        <f ca="true">+IF(OFFSET('Hygiene Data'!$H$11,0,10*ROW('Hygiene Data'!H132))="","",OFFSET('Hygiene Data'!$H$11,0,10*ROW('Hygiene Data'!H132)))</f>
        <v/>
      </c>
      <c r="EB138" s="305" t="str">
        <f ca="true">+IF(OFFSET('Hygiene Data'!$H$12,0,10*ROW('Hygiene Data'!H132))="","",OFFSET('Hygiene Data'!$H$12,0,10*ROW('Hygiene Data'!H132)))</f>
        <v/>
      </c>
      <c r="EC138" s="305" t="str">
        <f ca="true">+IF(OFFSET('Hygiene Data'!$H$13,0,10*ROW('Hygiene Data'!H132))="","",OFFSET('Hygiene Data'!$H$13,0,10*ROW('Hygiene Data'!H132)))</f>
        <v/>
      </c>
      <c r="ED138" s="305" t="str">
        <f ca="true">+IF(OFFSET('Hygiene Data'!$I$11,0,10*ROW('Hygiene Data'!I132))="","",OFFSET('Hygiene Data'!$I$11,0,10*ROW('Hygiene Data'!I132)))</f>
        <v/>
      </c>
      <c r="EE138" s="305" t="str">
        <f ca="true">+IF(OFFSET('Hygiene Data'!$I$12,0,10*ROW('Hygiene Data'!I132))="","",OFFSET('Hygiene Data'!$I$12,0,10*ROW('Hygiene Data'!I132)))</f>
        <v/>
      </c>
      <c r="EF138" s="305"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61" t="str">
        <f t="shared" ca="true" si="2"/>
        <v/>
      </c>
      <c r="D139" s="99"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9"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9"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9"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9"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9"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9"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9"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9"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9"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9"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9"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9"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9"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9"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9"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9"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9"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100"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100"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100"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100"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100"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100"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100"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100"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100"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100"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100"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100"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100"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100"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100"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100"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100"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100"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100"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100"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100"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100"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100"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100"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100"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100"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100"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100"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100"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100"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1"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1"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1"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1"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1"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1"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1"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1"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1"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1"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1"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1"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1"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1"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1"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1"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1"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1"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5"/>
      <c r="BS139" s="305" t="str">
        <f ca="true">+IF(OFFSET('Water Data'!$D$27,0,10*ROW('Water Data'!D133))="","",OFFSET('Water Data'!$D$27,0,10*ROW('Water Data'!D133)))</f>
        <v/>
      </c>
      <c r="BT139" s="305" t="str">
        <f ca="true">+IF(OFFSET('Water Data'!$D$28,0,10*ROW('Water Data'!D133))="","",OFFSET('Water Data'!$D$28,0,10*ROW('Water Data'!D133)))</f>
        <v/>
      </c>
      <c r="BU139" s="305" t="str">
        <f ca="true">+IF(OFFSET('Water Data'!$D$29,0,10*ROW('Water Data'!D133))="","",OFFSET('Water Data'!$D$29,0,10*ROW('Water Data'!D133)))</f>
        <v/>
      </c>
      <c r="BV139" s="305" t="str">
        <f ca="true">+IF(OFFSET('Water Data'!$E$27,0,10*ROW('Water Data'!E133))="","",OFFSET('Water Data'!$E$27,0,10*ROW('Water Data'!E133)))</f>
        <v/>
      </c>
      <c r="BW139" s="305" t="str">
        <f ca="true">+IF(OFFSET('Water Data'!$E$28,0,10*ROW('Water Data'!E133))="","",OFFSET('Water Data'!$E$28,0,10*ROW('Water Data'!E133)))</f>
        <v/>
      </c>
      <c r="BX139" s="305" t="str">
        <f ca="true">+IF(OFFSET('Water Data'!$E$29,0,10*ROW('Water Data'!E133))="","",OFFSET('Water Data'!$E$29,0,10*ROW('Water Data'!E133)))</f>
        <v/>
      </c>
      <c r="BY139" s="305" t="str">
        <f ca="true">+IF(OFFSET('Water Data'!$F$27,0,10*ROW('Water Data'!F133))="","",OFFSET('Water Data'!$F$27,0,10*ROW('Water Data'!F133)))</f>
        <v/>
      </c>
      <c r="BZ139" s="305" t="str">
        <f ca="true">+IF(OFFSET('Water Data'!$F$28,0,10*ROW('Water Data'!F133))="","",OFFSET('Water Data'!$F$28,0,10*ROW('Water Data'!F133)))</f>
        <v/>
      </c>
      <c r="CA139" s="305" t="str">
        <f ca="true">+IF(OFFSET('Water Data'!$F$29,0,10*ROW('Water Data'!F133))="","",OFFSET('Water Data'!$F$29,0,10*ROW('Water Data'!F133)))</f>
        <v/>
      </c>
      <c r="CB139" s="305" t="str">
        <f ca="true">+IF(OFFSET('Water Data'!$G$27,0,10*ROW('Water Data'!G133))="","",OFFSET('Water Data'!$G$27,0,10*ROW('Water Data'!G133)))</f>
        <v/>
      </c>
      <c r="CC139" s="305" t="str">
        <f ca="true">+IF(OFFSET('Water Data'!$G$28,0,10*ROW('Water Data'!G133))="","",OFFSET('Water Data'!$G$28,0,10*ROW('Water Data'!G133)))</f>
        <v/>
      </c>
      <c r="CD139" s="305" t="str">
        <f ca="true">+IF(OFFSET('Water Data'!$G$29,0,10*ROW('Water Data'!G133))="","",OFFSET('Water Data'!$G$29,0,10*ROW('Water Data'!G133)))</f>
        <v/>
      </c>
      <c r="CE139" s="305" t="str">
        <f ca="true">+IF(OFFSET('Water Data'!$H$27,0,10*ROW('Water Data'!H133))="","",OFFSET('Water Data'!$H$27,0,10*ROW('Water Data'!H133)))</f>
        <v/>
      </c>
      <c r="CF139" s="305" t="str">
        <f ca="true">+IF(OFFSET('Water Data'!$H$28,0,10*ROW('Water Data'!H133))="","",OFFSET('Water Data'!$H$28,0,10*ROW('Water Data'!H133)))</f>
        <v/>
      </c>
      <c r="CG139" s="305" t="str">
        <f ca="true">+IF(OFFSET('Water Data'!$H$29,0,10*ROW('Water Data'!H133))="","",OFFSET('Water Data'!$H$29,0,10*ROW('Water Data'!H133)))</f>
        <v/>
      </c>
      <c r="CH139" s="305" t="str">
        <f ca="true">+IF(OFFSET('Water Data'!$I$27,0,10*ROW('Water Data'!I133))="","",OFFSET('Water Data'!$I$27,0,10*ROW('Water Data'!I133)))</f>
        <v/>
      </c>
      <c r="CI139" s="305" t="str">
        <f ca="true">+IF(OFFSET('Water Data'!$I$28,0,10*ROW('Water Data'!I133))="","",OFFSET('Water Data'!$I$28,0,10*ROW('Water Data'!I133)))</f>
        <v/>
      </c>
      <c r="CJ139" s="305" t="str">
        <f ca="true">+IF(OFFSET('Water Data'!$I$29,0,10*ROW('Water Data'!I133))="","",OFFSET('Water Data'!$I$29,0,10*ROW('Water Data'!I133)))</f>
        <v/>
      </c>
      <c r="CK139" s="305" t="str">
        <f ca="true">+IF(OFFSET('Sanitation Data'!$D$28,0,10*ROW('Sanitation Data'!D133))="","",OFFSET('Sanitation Data'!$D$28,0,10*ROW('Sanitation Data'!D133)))</f>
        <v/>
      </c>
      <c r="CL139" s="305" t="str">
        <f ca="true">+IF(OFFSET('Sanitation Data'!$D$29,0,10*ROW('Sanitation Data'!D133))="","",OFFSET('Sanitation Data'!$D$29,0,10*ROW('Sanitation Data'!D133)))</f>
        <v/>
      </c>
      <c r="CM139" s="305" t="str">
        <f ca="true">+IF(OFFSET('Sanitation Data'!$D$30,0,10*ROW('Sanitation Data'!D133))="","",OFFSET('Sanitation Data'!$D$30,0,10*ROW('Sanitation Data'!D133)))</f>
        <v/>
      </c>
      <c r="CN139" s="305" t="str">
        <f ca="true">+IF(OFFSET('Sanitation Data'!$D$31,0,10*ROW('Sanitation Data'!D133))="","",OFFSET('Sanitation Data'!$D$31,0,10*ROW('Sanitation Data'!D133)))</f>
        <v/>
      </c>
      <c r="CO139" s="305" t="str">
        <f ca="true">+IF(OFFSET('Sanitation Data'!$D$32,0,10*ROW('Sanitation Data'!D133))="","",OFFSET('Sanitation Data'!$D$32,0,10*ROW('Sanitation Data'!D133)))</f>
        <v/>
      </c>
      <c r="CP139" s="305" t="str">
        <f ca="true">+IF(OFFSET('Sanitation Data'!$E$28,0,10*ROW('Sanitation Data'!E133))="","",OFFSET('Sanitation Data'!$E$28,0,10*ROW('Sanitation Data'!E133)))</f>
        <v/>
      </c>
      <c r="CQ139" s="305" t="str">
        <f ca="true">+IF(OFFSET('Sanitation Data'!$E$29,0,10*ROW('Sanitation Data'!E133))="","",OFFSET('Sanitation Data'!$E$29,0,10*ROW('Sanitation Data'!E133)))</f>
        <v/>
      </c>
      <c r="CR139" s="305" t="str">
        <f ca="true">+IF(OFFSET('Sanitation Data'!$E$30,0,10*ROW('Sanitation Data'!E133))="","",OFFSET('Sanitation Data'!$E$30,0,10*ROW('Sanitation Data'!E133)))</f>
        <v/>
      </c>
      <c r="CS139" s="305" t="str">
        <f ca="true">+IF(OFFSET('Sanitation Data'!$E$31,0,10*ROW('Sanitation Data'!E133))="","",OFFSET('Sanitation Data'!$E$31,0,10*ROW('Sanitation Data'!E133)))</f>
        <v/>
      </c>
      <c r="CT139" s="305" t="str">
        <f ca="true">+IF(OFFSET('Sanitation Data'!$E$32,0,10*ROW('Sanitation Data'!E133))="","",OFFSET('Sanitation Data'!$E$32,0,10*ROW('Sanitation Data'!E133)))</f>
        <v/>
      </c>
      <c r="CU139" s="305" t="str">
        <f ca="true">+IF(OFFSET('Sanitation Data'!$F$28,0,10*ROW('Sanitation Data'!F133))="","",OFFSET('Sanitation Data'!$F$28,0,10*ROW('Sanitation Data'!F133)))</f>
        <v/>
      </c>
      <c r="CV139" s="305" t="str">
        <f ca="true">+IF(OFFSET('Sanitation Data'!$F$29,0,10*ROW('Sanitation Data'!F133))="","",OFFSET('Sanitation Data'!$F$29,0,10*ROW('Sanitation Data'!F133)))</f>
        <v/>
      </c>
      <c r="CW139" s="305" t="str">
        <f ca="true">+IF(OFFSET('Sanitation Data'!$F$30,0,10*ROW('Sanitation Data'!F133))="","",OFFSET('Sanitation Data'!$F$30,0,10*ROW('Sanitation Data'!F133)))</f>
        <v/>
      </c>
      <c r="CX139" s="305" t="str">
        <f ca="true">+IF(OFFSET('Sanitation Data'!$F$31,0,10*ROW('Sanitation Data'!F133))="","",OFFSET('Sanitation Data'!$F$31,0,10*ROW('Sanitation Data'!F133)))</f>
        <v/>
      </c>
      <c r="CY139" s="305" t="str">
        <f ca="true">+IF(OFFSET('Sanitation Data'!$F$32,0,10*ROW('Sanitation Data'!F133))="","",OFFSET('Sanitation Data'!$F$32,0,10*ROW('Sanitation Data'!F133)))</f>
        <v/>
      </c>
      <c r="CZ139" s="305" t="str">
        <f ca="true">+IF(OFFSET('Sanitation Data'!$G$28,0,10*ROW('Sanitation Data'!G133))="","",OFFSET('Sanitation Data'!$G$28,0,10*ROW('Sanitation Data'!G133)))</f>
        <v/>
      </c>
      <c r="DA139" s="305" t="str">
        <f ca="true">+IF(OFFSET('Sanitation Data'!$G$29,0,10*ROW('Sanitation Data'!G133))="","",OFFSET('Sanitation Data'!$G$29,0,10*ROW('Sanitation Data'!G133)))</f>
        <v/>
      </c>
      <c r="DB139" s="305" t="str">
        <f ca="true">+IF(OFFSET('Sanitation Data'!$G$30,0,10*ROW('Sanitation Data'!G133))="","",OFFSET('Sanitation Data'!$G$30,0,10*ROW('Sanitation Data'!G133)))</f>
        <v/>
      </c>
      <c r="DC139" s="305" t="str">
        <f ca="true">+IF(OFFSET('Sanitation Data'!$G$31,0,10*ROW('Sanitation Data'!G133))="","",OFFSET('Sanitation Data'!$G$31,0,10*ROW('Sanitation Data'!G133)))</f>
        <v/>
      </c>
      <c r="DD139" s="305" t="str">
        <f ca="true">+IF(OFFSET('Sanitation Data'!$G$32,0,10*ROW('Sanitation Data'!G133))="","",OFFSET('Sanitation Data'!$G$32,0,10*ROW('Sanitation Data'!G133)))</f>
        <v/>
      </c>
      <c r="DE139" s="305" t="str">
        <f ca="true">+IF(OFFSET('Sanitation Data'!$H$28,0,10*ROW('Sanitation Data'!H133))="","",OFFSET('Sanitation Data'!$H$28,0,10*ROW('Sanitation Data'!H133)))</f>
        <v/>
      </c>
      <c r="DF139" s="305" t="str">
        <f ca="true">+IF(OFFSET('Sanitation Data'!$H$29,0,10*ROW('Sanitation Data'!H133))="","",OFFSET('Sanitation Data'!$H$29,0,10*ROW('Sanitation Data'!H133)))</f>
        <v/>
      </c>
      <c r="DG139" s="305" t="str">
        <f ca="true">+IF(OFFSET('Sanitation Data'!$H$30,0,10*ROW('Sanitation Data'!H133))="","",OFFSET('Sanitation Data'!$H$30,0,10*ROW('Sanitation Data'!H133)))</f>
        <v/>
      </c>
      <c r="DH139" s="305" t="str">
        <f ca="true">+IF(OFFSET('Sanitation Data'!$H$31,0,10*ROW('Sanitation Data'!H133))="","",OFFSET('Sanitation Data'!$H$31,0,10*ROW('Sanitation Data'!H133)))</f>
        <v/>
      </c>
      <c r="DI139" s="305" t="str">
        <f ca="true">+IF(OFFSET('Sanitation Data'!$H$32,0,10*ROW('Sanitation Data'!H133))="","",OFFSET('Sanitation Data'!$H$32,0,10*ROW('Sanitation Data'!H133)))</f>
        <v/>
      </c>
      <c r="DJ139" s="305" t="str">
        <f ca="true">+IF(OFFSET('Sanitation Data'!$I$28,0,10*ROW('Sanitation Data'!I133))="","",OFFSET('Sanitation Data'!$I$28,0,10*ROW('Sanitation Data'!I133)))</f>
        <v/>
      </c>
      <c r="DK139" s="305" t="str">
        <f ca="true">+IF(OFFSET('Sanitation Data'!$I$29,0,10*ROW('Sanitation Data'!I133))="","",OFFSET('Sanitation Data'!$I$29,0,10*ROW('Sanitation Data'!I133)))</f>
        <v/>
      </c>
      <c r="DL139" s="305" t="str">
        <f ca="true">+IF(OFFSET('Sanitation Data'!$I$30,0,10*ROW('Sanitation Data'!I133))="","",OFFSET('Sanitation Data'!$I$30,0,10*ROW('Sanitation Data'!I133)))</f>
        <v/>
      </c>
      <c r="DM139" s="305" t="str">
        <f ca="true">+IF(OFFSET('Sanitation Data'!$I$31,0,10*ROW('Sanitation Data'!I133))="","",OFFSET('Sanitation Data'!$I$31,0,10*ROW('Sanitation Data'!I133)))</f>
        <v/>
      </c>
      <c r="DN139" s="305" t="str">
        <f ca="true">+IF(OFFSET('Sanitation Data'!$I$32,0,10*ROW('Sanitation Data'!I133))="","",OFFSET('Sanitation Data'!$I$32,0,10*ROW('Sanitation Data'!I133)))</f>
        <v/>
      </c>
      <c r="DO139" s="305" t="str">
        <f ca="true">+IF(OFFSET('Hygiene Data'!$D$11,0,10*ROW('Hygiene Data'!D133))="","",OFFSET('Hygiene Data'!$D$11,0,10*ROW('Hygiene Data'!D133)))</f>
        <v/>
      </c>
      <c r="DP139" s="305" t="str">
        <f ca="true">+IF(OFFSET('Hygiene Data'!$D$12,0,10*ROW('Hygiene Data'!D133))="","",OFFSET('Hygiene Data'!$D$12,0,10*ROW('Hygiene Data'!D133)))</f>
        <v/>
      </c>
      <c r="DQ139" s="305" t="str">
        <f ca="true">+IF(OFFSET('Hygiene Data'!$D$13,0,10*ROW('Hygiene Data'!D133))="","",OFFSET('Hygiene Data'!$D$13,0,10*ROW('Hygiene Data'!D133)))</f>
        <v/>
      </c>
      <c r="DR139" s="305" t="str">
        <f ca="true">+IF(OFFSET('Hygiene Data'!$E$11,0,10*ROW('Hygiene Data'!E133))="","",OFFSET('Hygiene Data'!$E$11,0,10*ROW('Hygiene Data'!E133)))</f>
        <v/>
      </c>
      <c r="DS139" s="305" t="str">
        <f ca="true">+IF(OFFSET('Hygiene Data'!$E$12,0,10*ROW('Hygiene Data'!E133))="","",OFFSET('Hygiene Data'!$E$12,0,10*ROW('Hygiene Data'!E133)))</f>
        <v/>
      </c>
      <c r="DT139" s="305" t="str">
        <f ca="true">+IF(OFFSET('Hygiene Data'!$E$13,0,10*ROW('Hygiene Data'!E133))="","",OFFSET('Hygiene Data'!$E$13,0,10*ROW('Hygiene Data'!E133)))</f>
        <v/>
      </c>
      <c r="DU139" s="305" t="str">
        <f ca="true">+IF(OFFSET('Hygiene Data'!$F$11,0,10*ROW('Hygiene Data'!F133))="","",OFFSET('Hygiene Data'!$F$11,0,10*ROW('Hygiene Data'!F133)))</f>
        <v/>
      </c>
      <c r="DV139" s="305" t="str">
        <f ca="true">+IF(OFFSET('Hygiene Data'!$F$12,0,10*ROW('Hygiene Data'!F133))="","",OFFSET('Hygiene Data'!$F$12,0,10*ROW('Hygiene Data'!F133)))</f>
        <v/>
      </c>
      <c r="DW139" s="305" t="str">
        <f ca="true">+IF(OFFSET('Hygiene Data'!$F$13,0,10*ROW('Hygiene Data'!F133))="","",OFFSET('Hygiene Data'!$F$13,0,10*ROW('Hygiene Data'!F133)))</f>
        <v/>
      </c>
      <c r="DX139" s="305" t="str">
        <f ca="true">+IF(OFFSET('Hygiene Data'!$G$11,0,10*ROW('Hygiene Data'!G133))="","",OFFSET('Hygiene Data'!$G$11,0,10*ROW('Hygiene Data'!G133)))</f>
        <v/>
      </c>
      <c r="DY139" s="305" t="str">
        <f ca="true">+IF(OFFSET('Hygiene Data'!$G$12,0,10*ROW('Hygiene Data'!G133))="","",OFFSET('Hygiene Data'!$G$12,0,10*ROW('Hygiene Data'!G133)))</f>
        <v/>
      </c>
      <c r="DZ139" s="305" t="str">
        <f ca="true">+IF(OFFSET('Hygiene Data'!$G$13,0,10*ROW('Hygiene Data'!G133))="","",OFFSET('Hygiene Data'!$G$13,0,10*ROW('Hygiene Data'!G133)))</f>
        <v/>
      </c>
      <c r="EA139" s="305" t="str">
        <f ca="true">+IF(OFFSET('Hygiene Data'!$H$11,0,10*ROW('Hygiene Data'!H133))="","",OFFSET('Hygiene Data'!$H$11,0,10*ROW('Hygiene Data'!H133)))</f>
        <v/>
      </c>
      <c r="EB139" s="305" t="str">
        <f ca="true">+IF(OFFSET('Hygiene Data'!$H$12,0,10*ROW('Hygiene Data'!H133))="","",OFFSET('Hygiene Data'!$H$12,0,10*ROW('Hygiene Data'!H133)))</f>
        <v/>
      </c>
      <c r="EC139" s="305" t="str">
        <f ca="true">+IF(OFFSET('Hygiene Data'!$H$13,0,10*ROW('Hygiene Data'!H133))="","",OFFSET('Hygiene Data'!$H$13,0,10*ROW('Hygiene Data'!H133)))</f>
        <v/>
      </c>
      <c r="ED139" s="305" t="str">
        <f ca="true">+IF(OFFSET('Hygiene Data'!$I$11,0,10*ROW('Hygiene Data'!I133))="","",OFFSET('Hygiene Data'!$I$11,0,10*ROW('Hygiene Data'!I133)))</f>
        <v/>
      </c>
      <c r="EE139" s="305" t="str">
        <f ca="true">+IF(OFFSET('Hygiene Data'!$I$12,0,10*ROW('Hygiene Data'!I133))="","",OFFSET('Hygiene Data'!$I$12,0,10*ROW('Hygiene Data'!I133)))</f>
        <v/>
      </c>
      <c r="EF139" s="305"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61" t="str">
        <f t="shared" ca="true" si="2"/>
        <v/>
      </c>
      <c r="D140" s="99"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9"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9"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9"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9"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9"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9"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9"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9"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9"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9"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9"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9"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9"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9"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9"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9"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9"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100"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100"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100"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100"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100"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100"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100"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100"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100"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100"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100"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100"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100"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100"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100"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100"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100"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100"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100"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100"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100"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100"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100"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100"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100"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100"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100"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100"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100"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100"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1"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1"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1"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1"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1"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1"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1"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1"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1"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1"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1"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1"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1"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1"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1"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1"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1"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1"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5"/>
      <c r="BS140" s="305" t="str">
        <f ca="true">+IF(OFFSET('Water Data'!$D$27,0,10*ROW('Water Data'!D134))="","",OFFSET('Water Data'!$D$27,0,10*ROW('Water Data'!D134)))</f>
        <v/>
      </c>
      <c r="BT140" s="305" t="str">
        <f ca="true">+IF(OFFSET('Water Data'!$D$28,0,10*ROW('Water Data'!D134))="","",OFFSET('Water Data'!$D$28,0,10*ROW('Water Data'!D134)))</f>
        <v/>
      </c>
      <c r="BU140" s="305" t="str">
        <f ca="true">+IF(OFFSET('Water Data'!$D$29,0,10*ROW('Water Data'!D134))="","",OFFSET('Water Data'!$D$29,0,10*ROW('Water Data'!D134)))</f>
        <v/>
      </c>
      <c r="BV140" s="305" t="str">
        <f ca="true">+IF(OFFSET('Water Data'!$E$27,0,10*ROW('Water Data'!E134))="","",OFFSET('Water Data'!$E$27,0,10*ROW('Water Data'!E134)))</f>
        <v/>
      </c>
      <c r="BW140" s="305" t="str">
        <f ca="true">+IF(OFFSET('Water Data'!$E$28,0,10*ROW('Water Data'!E134))="","",OFFSET('Water Data'!$E$28,0,10*ROW('Water Data'!E134)))</f>
        <v/>
      </c>
      <c r="BX140" s="305" t="str">
        <f ca="true">+IF(OFFSET('Water Data'!$E$29,0,10*ROW('Water Data'!E134))="","",OFFSET('Water Data'!$E$29,0,10*ROW('Water Data'!E134)))</f>
        <v/>
      </c>
      <c r="BY140" s="305" t="str">
        <f ca="true">+IF(OFFSET('Water Data'!$F$27,0,10*ROW('Water Data'!F134))="","",OFFSET('Water Data'!$F$27,0,10*ROW('Water Data'!F134)))</f>
        <v/>
      </c>
      <c r="BZ140" s="305" t="str">
        <f ca="true">+IF(OFFSET('Water Data'!$F$28,0,10*ROW('Water Data'!F134))="","",OFFSET('Water Data'!$F$28,0,10*ROW('Water Data'!F134)))</f>
        <v/>
      </c>
      <c r="CA140" s="305" t="str">
        <f ca="true">+IF(OFFSET('Water Data'!$F$29,0,10*ROW('Water Data'!F134))="","",OFFSET('Water Data'!$F$29,0,10*ROW('Water Data'!F134)))</f>
        <v/>
      </c>
      <c r="CB140" s="305" t="str">
        <f ca="true">+IF(OFFSET('Water Data'!$G$27,0,10*ROW('Water Data'!G134))="","",OFFSET('Water Data'!$G$27,0,10*ROW('Water Data'!G134)))</f>
        <v/>
      </c>
      <c r="CC140" s="305" t="str">
        <f ca="true">+IF(OFFSET('Water Data'!$G$28,0,10*ROW('Water Data'!G134))="","",OFFSET('Water Data'!$G$28,0,10*ROW('Water Data'!G134)))</f>
        <v/>
      </c>
      <c r="CD140" s="305" t="str">
        <f ca="true">+IF(OFFSET('Water Data'!$G$29,0,10*ROW('Water Data'!G134))="","",OFFSET('Water Data'!$G$29,0,10*ROW('Water Data'!G134)))</f>
        <v/>
      </c>
      <c r="CE140" s="305" t="str">
        <f ca="true">+IF(OFFSET('Water Data'!$H$27,0,10*ROW('Water Data'!H134))="","",OFFSET('Water Data'!$H$27,0,10*ROW('Water Data'!H134)))</f>
        <v/>
      </c>
      <c r="CF140" s="305" t="str">
        <f ca="true">+IF(OFFSET('Water Data'!$H$28,0,10*ROW('Water Data'!H134))="","",OFFSET('Water Data'!$H$28,0,10*ROW('Water Data'!H134)))</f>
        <v/>
      </c>
      <c r="CG140" s="305" t="str">
        <f ca="true">+IF(OFFSET('Water Data'!$H$29,0,10*ROW('Water Data'!H134))="","",OFFSET('Water Data'!$H$29,0,10*ROW('Water Data'!H134)))</f>
        <v/>
      </c>
      <c r="CH140" s="305" t="str">
        <f ca="true">+IF(OFFSET('Water Data'!$I$27,0,10*ROW('Water Data'!I134))="","",OFFSET('Water Data'!$I$27,0,10*ROW('Water Data'!I134)))</f>
        <v/>
      </c>
      <c r="CI140" s="305" t="str">
        <f ca="true">+IF(OFFSET('Water Data'!$I$28,0,10*ROW('Water Data'!I134))="","",OFFSET('Water Data'!$I$28,0,10*ROW('Water Data'!I134)))</f>
        <v/>
      </c>
      <c r="CJ140" s="305" t="str">
        <f ca="true">+IF(OFFSET('Water Data'!$I$29,0,10*ROW('Water Data'!I134))="","",OFFSET('Water Data'!$I$29,0,10*ROW('Water Data'!I134)))</f>
        <v/>
      </c>
      <c r="CK140" s="305" t="str">
        <f ca="true">+IF(OFFSET('Sanitation Data'!$D$28,0,10*ROW('Sanitation Data'!D134))="","",OFFSET('Sanitation Data'!$D$28,0,10*ROW('Sanitation Data'!D134)))</f>
        <v/>
      </c>
      <c r="CL140" s="305" t="str">
        <f ca="true">+IF(OFFSET('Sanitation Data'!$D$29,0,10*ROW('Sanitation Data'!D134))="","",OFFSET('Sanitation Data'!$D$29,0,10*ROW('Sanitation Data'!D134)))</f>
        <v/>
      </c>
      <c r="CM140" s="305" t="str">
        <f ca="true">+IF(OFFSET('Sanitation Data'!$D$30,0,10*ROW('Sanitation Data'!D134))="","",OFFSET('Sanitation Data'!$D$30,0,10*ROW('Sanitation Data'!D134)))</f>
        <v/>
      </c>
      <c r="CN140" s="305" t="str">
        <f ca="true">+IF(OFFSET('Sanitation Data'!$D$31,0,10*ROW('Sanitation Data'!D134))="","",OFFSET('Sanitation Data'!$D$31,0,10*ROW('Sanitation Data'!D134)))</f>
        <v/>
      </c>
      <c r="CO140" s="305" t="str">
        <f ca="true">+IF(OFFSET('Sanitation Data'!$D$32,0,10*ROW('Sanitation Data'!D134))="","",OFFSET('Sanitation Data'!$D$32,0,10*ROW('Sanitation Data'!D134)))</f>
        <v/>
      </c>
      <c r="CP140" s="305" t="str">
        <f ca="true">+IF(OFFSET('Sanitation Data'!$E$28,0,10*ROW('Sanitation Data'!E134))="","",OFFSET('Sanitation Data'!$E$28,0,10*ROW('Sanitation Data'!E134)))</f>
        <v/>
      </c>
      <c r="CQ140" s="305" t="str">
        <f ca="true">+IF(OFFSET('Sanitation Data'!$E$29,0,10*ROW('Sanitation Data'!E134))="","",OFFSET('Sanitation Data'!$E$29,0,10*ROW('Sanitation Data'!E134)))</f>
        <v/>
      </c>
      <c r="CR140" s="305" t="str">
        <f ca="true">+IF(OFFSET('Sanitation Data'!$E$30,0,10*ROW('Sanitation Data'!E134))="","",OFFSET('Sanitation Data'!$E$30,0,10*ROW('Sanitation Data'!E134)))</f>
        <v/>
      </c>
      <c r="CS140" s="305" t="str">
        <f ca="true">+IF(OFFSET('Sanitation Data'!$E$31,0,10*ROW('Sanitation Data'!E134))="","",OFFSET('Sanitation Data'!$E$31,0,10*ROW('Sanitation Data'!E134)))</f>
        <v/>
      </c>
      <c r="CT140" s="305" t="str">
        <f ca="true">+IF(OFFSET('Sanitation Data'!$E$32,0,10*ROW('Sanitation Data'!E134))="","",OFFSET('Sanitation Data'!$E$32,0,10*ROW('Sanitation Data'!E134)))</f>
        <v/>
      </c>
      <c r="CU140" s="305" t="str">
        <f ca="true">+IF(OFFSET('Sanitation Data'!$F$28,0,10*ROW('Sanitation Data'!F134))="","",OFFSET('Sanitation Data'!$F$28,0,10*ROW('Sanitation Data'!F134)))</f>
        <v/>
      </c>
      <c r="CV140" s="305" t="str">
        <f ca="true">+IF(OFFSET('Sanitation Data'!$F$29,0,10*ROW('Sanitation Data'!F134))="","",OFFSET('Sanitation Data'!$F$29,0,10*ROW('Sanitation Data'!F134)))</f>
        <v/>
      </c>
      <c r="CW140" s="305" t="str">
        <f ca="true">+IF(OFFSET('Sanitation Data'!$F$30,0,10*ROW('Sanitation Data'!F134))="","",OFFSET('Sanitation Data'!$F$30,0,10*ROW('Sanitation Data'!F134)))</f>
        <v/>
      </c>
      <c r="CX140" s="305" t="str">
        <f ca="true">+IF(OFFSET('Sanitation Data'!$F$31,0,10*ROW('Sanitation Data'!F134))="","",OFFSET('Sanitation Data'!$F$31,0,10*ROW('Sanitation Data'!F134)))</f>
        <v/>
      </c>
      <c r="CY140" s="305" t="str">
        <f ca="true">+IF(OFFSET('Sanitation Data'!$F$32,0,10*ROW('Sanitation Data'!F134))="","",OFFSET('Sanitation Data'!$F$32,0,10*ROW('Sanitation Data'!F134)))</f>
        <v/>
      </c>
      <c r="CZ140" s="305" t="str">
        <f ca="true">+IF(OFFSET('Sanitation Data'!$G$28,0,10*ROW('Sanitation Data'!G134))="","",OFFSET('Sanitation Data'!$G$28,0,10*ROW('Sanitation Data'!G134)))</f>
        <v/>
      </c>
      <c r="DA140" s="305" t="str">
        <f ca="true">+IF(OFFSET('Sanitation Data'!$G$29,0,10*ROW('Sanitation Data'!G134))="","",OFFSET('Sanitation Data'!$G$29,0,10*ROW('Sanitation Data'!G134)))</f>
        <v/>
      </c>
      <c r="DB140" s="305" t="str">
        <f ca="true">+IF(OFFSET('Sanitation Data'!$G$30,0,10*ROW('Sanitation Data'!G134))="","",OFFSET('Sanitation Data'!$G$30,0,10*ROW('Sanitation Data'!G134)))</f>
        <v/>
      </c>
      <c r="DC140" s="305" t="str">
        <f ca="true">+IF(OFFSET('Sanitation Data'!$G$31,0,10*ROW('Sanitation Data'!G134))="","",OFFSET('Sanitation Data'!$G$31,0,10*ROW('Sanitation Data'!G134)))</f>
        <v/>
      </c>
      <c r="DD140" s="305" t="str">
        <f ca="true">+IF(OFFSET('Sanitation Data'!$G$32,0,10*ROW('Sanitation Data'!G134))="","",OFFSET('Sanitation Data'!$G$32,0,10*ROW('Sanitation Data'!G134)))</f>
        <v/>
      </c>
      <c r="DE140" s="305" t="str">
        <f ca="true">+IF(OFFSET('Sanitation Data'!$H$28,0,10*ROW('Sanitation Data'!H134))="","",OFFSET('Sanitation Data'!$H$28,0,10*ROW('Sanitation Data'!H134)))</f>
        <v/>
      </c>
      <c r="DF140" s="305" t="str">
        <f ca="true">+IF(OFFSET('Sanitation Data'!$H$29,0,10*ROW('Sanitation Data'!H134))="","",OFFSET('Sanitation Data'!$H$29,0,10*ROW('Sanitation Data'!H134)))</f>
        <v/>
      </c>
      <c r="DG140" s="305" t="str">
        <f ca="true">+IF(OFFSET('Sanitation Data'!$H$30,0,10*ROW('Sanitation Data'!H134))="","",OFFSET('Sanitation Data'!$H$30,0,10*ROW('Sanitation Data'!H134)))</f>
        <v/>
      </c>
      <c r="DH140" s="305" t="str">
        <f ca="true">+IF(OFFSET('Sanitation Data'!$H$31,0,10*ROW('Sanitation Data'!H134))="","",OFFSET('Sanitation Data'!$H$31,0,10*ROW('Sanitation Data'!H134)))</f>
        <v/>
      </c>
      <c r="DI140" s="305" t="str">
        <f ca="true">+IF(OFFSET('Sanitation Data'!$H$32,0,10*ROW('Sanitation Data'!H134))="","",OFFSET('Sanitation Data'!$H$32,0,10*ROW('Sanitation Data'!H134)))</f>
        <v/>
      </c>
      <c r="DJ140" s="305" t="str">
        <f ca="true">+IF(OFFSET('Sanitation Data'!$I$28,0,10*ROW('Sanitation Data'!I134))="","",OFFSET('Sanitation Data'!$I$28,0,10*ROW('Sanitation Data'!I134)))</f>
        <v/>
      </c>
      <c r="DK140" s="305" t="str">
        <f ca="true">+IF(OFFSET('Sanitation Data'!$I$29,0,10*ROW('Sanitation Data'!I134))="","",OFFSET('Sanitation Data'!$I$29,0,10*ROW('Sanitation Data'!I134)))</f>
        <v/>
      </c>
      <c r="DL140" s="305" t="str">
        <f ca="true">+IF(OFFSET('Sanitation Data'!$I$30,0,10*ROW('Sanitation Data'!I134))="","",OFFSET('Sanitation Data'!$I$30,0,10*ROW('Sanitation Data'!I134)))</f>
        <v/>
      </c>
      <c r="DM140" s="305" t="str">
        <f ca="true">+IF(OFFSET('Sanitation Data'!$I$31,0,10*ROW('Sanitation Data'!I134))="","",OFFSET('Sanitation Data'!$I$31,0,10*ROW('Sanitation Data'!I134)))</f>
        <v/>
      </c>
      <c r="DN140" s="305" t="str">
        <f ca="true">+IF(OFFSET('Sanitation Data'!$I$32,0,10*ROW('Sanitation Data'!I134))="","",OFFSET('Sanitation Data'!$I$32,0,10*ROW('Sanitation Data'!I134)))</f>
        <v/>
      </c>
      <c r="DO140" s="305" t="str">
        <f ca="true">+IF(OFFSET('Hygiene Data'!$D$11,0,10*ROW('Hygiene Data'!D134))="","",OFFSET('Hygiene Data'!$D$11,0,10*ROW('Hygiene Data'!D134)))</f>
        <v/>
      </c>
      <c r="DP140" s="305" t="str">
        <f ca="true">+IF(OFFSET('Hygiene Data'!$D$12,0,10*ROW('Hygiene Data'!D134))="","",OFFSET('Hygiene Data'!$D$12,0,10*ROW('Hygiene Data'!D134)))</f>
        <v/>
      </c>
      <c r="DQ140" s="305" t="str">
        <f ca="true">+IF(OFFSET('Hygiene Data'!$D$13,0,10*ROW('Hygiene Data'!D134))="","",OFFSET('Hygiene Data'!$D$13,0,10*ROW('Hygiene Data'!D134)))</f>
        <v/>
      </c>
      <c r="DR140" s="305" t="str">
        <f ca="true">+IF(OFFSET('Hygiene Data'!$E$11,0,10*ROW('Hygiene Data'!E134))="","",OFFSET('Hygiene Data'!$E$11,0,10*ROW('Hygiene Data'!E134)))</f>
        <v/>
      </c>
      <c r="DS140" s="305" t="str">
        <f ca="true">+IF(OFFSET('Hygiene Data'!$E$12,0,10*ROW('Hygiene Data'!E134))="","",OFFSET('Hygiene Data'!$E$12,0,10*ROW('Hygiene Data'!E134)))</f>
        <v/>
      </c>
      <c r="DT140" s="305" t="str">
        <f ca="true">+IF(OFFSET('Hygiene Data'!$E$13,0,10*ROW('Hygiene Data'!E134))="","",OFFSET('Hygiene Data'!$E$13,0,10*ROW('Hygiene Data'!E134)))</f>
        <v/>
      </c>
      <c r="DU140" s="305" t="str">
        <f ca="true">+IF(OFFSET('Hygiene Data'!$F$11,0,10*ROW('Hygiene Data'!F134))="","",OFFSET('Hygiene Data'!$F$11,0,10*ROW('Hygiene Data'!F134)))</f>
        <v/>
      </c>
      <c r="DV140" s="305" t="str">
        <f ca="true">+IF(OFFSET('Hygiene Data'!$F$12,0,10*ROW('Hygiene Data'!F134))="","",OFFSET('Hygiene Data'!$F$12,0,10*ROW('Hygiene Data'!F134)))</f>
        <v/>
      </c>
      <c r="DW140" s="305" t="str">
        <f ca="true">+IF(OFFSET('Hygiene Data'!$F$13,0,10*ROW('Hygiene Data'!F134))="","",OFFSET('Hygiene Data'!$F$13,0,10*ROW('Hygiene Data'!F134)))</f>
        <v/>
      </c>
      <c r="DX140" s="305" t="str">
        <f ca="true">+IF(OFFSET('Hygiene Data'!$G$11,0,10*ROW('Hygiene Data'!G134))="","",OFFSET('Hygiene Data'!$G$11,0,10*ROW('Hygiene Data'!G134)))</f>
        <v/>
      </c>
      <c r="DY140" s="305" t="str">
        <f ca="true">+IF(OFFSET('Hygiene Data'!$G$12,0,10*ROW('Hygiene Data'!G134))="","",OFFSET('Hygiene Data'!$G$12,0,10*ROW('Hygiene Data'!G134)))</f>
        <v/>
      </c>
      <c r="DZ140" s="305" t="str">
        <f ca="true">+IF(OFFSET('Hygiene Data'!$G$13,0,10*ROW('Hygiene Data'!G134))="","",OFFSET('Hygiene Data'!$G$13,0,10*ROW('Hygiene Data'!G134)))</f>
        <v/>
      </c>
      <c r="EA140" s="305" t="str">
        <f ca="true">+IF(OFFSET('Hygiene Data'!$H$11,0,10*ROW('Hygiene Data'!H134))="","",OFFSET('Hygiene Data'!$H$11,0,10*ROW('Hygiene Data'!H134)))</f>
        <v/>
      </c>
      <c r="EB140" s="305" t="str">
        <f ca="true">+IF(OFFSET('Hygiene Data'!$H$12,0,10*ROW('Hygiene Data'!H134))="","",OFFSET('Hygiene Data'!$H$12,0,10*ROW('Hygiene Data'!H134)))</f>
        <v/>
      </c>
      <c r="EC140" s="305" t="str">
        <f ca="true">+IF(OFFSET('Hygiene Data'!$H$13,0,10*ROW('Hygiene Data'!H134))="","",OFFSET('Hygiene Data'!$H$13,0,10*ROW('Hygiene Data'!H134)))</f>
        <v/>
      </c>
      <c r="ED140" s="305" t="str">
        <f ca="true">+IF(OFFSET('Hygiene Data'!$I$11,0,10*ROW('Hygiene Data'!I134))="","",OFFSET('Hygiene Data'!$I$11,0,10*ROW('Hygiene Data'!I134)))</f>
        <v/>
      </c>
      <c r="EE140" s="305" t="str">
        <f ca="true">+IF(OFFSET('Hygiene Data'!$I$12,0,10*ROW('Hygiene Data'!I134))="","",OFFSET('Hygiene Data'!$I$12,0,10*ROW('Hygiene Data'!I134)))</f>
        <v/>
      </c>
      <c r="EF140" s="305"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61" t="str">
        <f t="shared" ca="true" si="2"/>
        <v/>
      </c>
      <c r="D141" s="99"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9"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9"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9"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9"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9"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9"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9"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9"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9"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9"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9"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9"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9"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9"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9"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9"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9"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100"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100"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100"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100"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100"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100"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100"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100"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100"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100"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100"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100"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100"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100"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100"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100"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100"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100"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100"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100"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100"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100"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100"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100"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100"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100"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100"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100"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100"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100"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1"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1"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1"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1"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1"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1"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1"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1"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1"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1"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1"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1"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1"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1"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1"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1"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1"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1"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5"/>
      <c r="BS141" s="305" t="str">
        <f ca="true">+IF(OFFSET('Water Data'!$D$27,0,10*ROW('Water Data'!D135))="","",OFFSET('Water Data'!$D$27,0,10*ROW('Water Data'!D135)))</f>
        <v/>
      </c>
      <c r="BT141" s="305" t="str">
        <f ca="true">+IF(OFFSET('Water Data'!$D$28,0,10*ROW('Water Data'!D135))="","",OFFSET('Water Data'!$D$28,0,10*ROW('Water Data'!D135)))</f>
        <v/>
      </c>
      <c r="BU141" s="305" t="str">
        <f ca="true">+IF(OFFSET('Water Data'!$D$29,0,10*ROW('Water Data'!D135))="","",OFFSET('Water Data'!$D$29,0,10*ROW('Water Data'!D135)))</f>
        <v/>
      </c>
      <c r="BV141" s="305" t="str">
        <f ca="true">+IF(OFFSET('Water Data'!$E$27,0,10*ROW('Water Data'!E135))="","",OFFSET('Water Data'!$E$27,0,10*ROW('Water Data'!E135)))</f>
        <v/>
      </c>
      <c r="BW141" s="305" t="str">
        <f ca="true">+IF(OFFSET('Water Data'!$E$28,0,10*ROW('Water Data'!E135))="","",OFFSET('Water Data'!$E$28,0,10*ROW('Water Data'!E135)))</f>
        <v/>
      </c>
      <c r="BX141" s="305" t="str">
        <f ca="true">+IF(OFFSET('Water Data'!$E$29,0,10*ROW('Water Data'!E135))="","",OFFSET('Water Data'!$E$29,0,10*ROW('Water Data'!E135)))</f>
        <v/>
      </c>
      <c r="BY141" s="305" t="str">
        <f ca="true">+IF(OFFSET('Water Data'!$F$27,0,10*ROW('Water Data'!F135))="","",OFFSET('Water Data'!$F$27,0,10*ROW('Water Data'!F135)))</f>
        <v/>
      </c>
      <c r="BZ141" s="305" t="str">
        <f ca="true">+IF(OFFSET('Water Data'!$F$28,0,10*ROW('Water Data'!F135))="","",OFFSET('Water Data'!$F$28,0,10*ROW('Water Data'!F135)))</f>
        <v/>
      </c>
      <c r="CA141" s="305" t="str">
        <f ca="true">+IF(OFFSET('Water Data'!$F$29,0,10*ROW('Water Data'!F135))="","",OFFSET('Water Data'!$F$29,0,10*ROW('Water Data'!F135)))</f>
        <v/>
      </c>
      <c r="CB141" s="305" t="str">
        <f ca="true">+IF(OFFSET('Water Data'!$G$27,0,10*ROW('Water Data'!G135))="","",OFFSET('Water Data'!$G$27,0,10*ROW('Water Data'!G135)))</f>
        <v/>
      </c>
      <c r="CC141" s="305" t="str">
        <f ca="true">+IF(OFFSET('Water Data'!$G$28,0,10*ROW('Water Data'!G135))="","",OFFSET('Water Data'!$G$28,0,10*ROW('Water Data'!G135)))</f>
        <v/>
      </c>
      <c r="CD141" s="305" t="str">
        <f ca="true">+IF(OFFSET('Water Data'!$G$29,0,10*ROW('Water Data'!G135))="","",OFFSET('Water Data'!$G$29,0,10*ROW('Water Data'!G135)))</f>
        <v/>
      </c>
      <c r="CE141" s="305" t="str">
        <f ca="true">+IF(OFFSET('Water Data'!$H$27,0,10*ROW('Water Data'!H135))="","",OFFSET('Water Data'!$H$27,0,10*ROW('Water Data'!H135)))</f>
        <v/>
      </c>
      <c r="CF141" s="305" t="str">
        <f ca="true">+IF(OFFSET('Water Data'!$H$28,0,10*ROW('Water Data'!H135))="","",OFFSET('Water Data'!$H$28,0,10*ROW('Water Data'!H135)))</f>
        <v/>
      </c>
      <c r="CG141" s="305" t="str">
        <f ca="true">+IF(OFFSET('Water Data'!$H$29,0,10*ROW('Water Data'!H135))="","",OFFSET('Water Data'!$H$29,0,10*ROW('Water Data'!H135)))</f>
        <v/>
      </c>
      <c r="CH141" s="305" t="str">
        <f ca="true">+IF(OFFSET('Water Data'!$I$27,0,10*ROW('Water Data'!I135))="","",OFFSET('Water Data'!$I$27,0,10*ROW('Water Data'!I135)))</f>
        <v/>
      </c>
      <c r="CI141" s="305" t="str">
        <f ca="true">+IF(OFFSET('Water Data'!$I$28,0,10*ROW('Water Data'!I135))="","",OFFSET('Water Data'!$I$28,0,10*ROW('Water Data'!I135)))</f>
        <v/>
      </c>
      <c r="CJ141" s="305" t="str">
        <f ca="true">+IF(OFFSET('Water Data'!$I$29,0,10*ROW('Water Data'!I135))="","",OFFSET('Water Data'!$I$29,0,10*ROW('Water Data'!I135)))</f>
        <v/>
      </c>
      <c r="CK141" s="305" t="str">
        <f ca="true">+IF(OFFSET('Sanitation Data'!$D$28,0,10*ROW('Sanitation Data'!D135))="","",OFFSET('Sanitation Data'!$D$28,0,10*ROW('Sanitation Data'!D135)))</f>
        <v/>
      </c>
      <c r="CL141" s="305" t="str">
        <f ca="true">+IF(OFFSET('Sanitation Data'!$D$29,0,10*ROW('Sanitation Data'!D135))="","",OFFSET('Sanitation Data'!$D$29,0,10*ROW('Sanitation Data'!D135)))</f>
        <v/>
      </c>
      <c r="CM141" s="305" t="str">
        <f ca="true">+IF(OFFSET('Sanitation Data'!$D$30,0,10*ROW('Sanitation Data'!D135))="","",OFFSET('Sanitation Data'!$D$30,0,10*ROW('Sanitation Data'!D135)))</f>
        <v/>
      </c>
      <c r="CN141" s="305" t="str">
        <f ca="true">+IF(OFFSET('Sanitation Data'!$D$31,0,10*ROW('Sanitation Data'!D135))="","",OFFSET('Sanitation Data'!$D$31,0,10*ROW('Sanitation Data'!D135)))</f>
        <v/>
      </c>
      <c r="CO141" s="305" t="str">
        <f ca="true">+IF(OFFSET('Sanitation Data'!$D$32,0,10*ROW('Sanitation Data'!D135))="","",OFFSET('Sanitation Data'!$D$32,0,10*ROW('Sanitation Data'!D135)))</f>
        <v/>
      </c>
      <c r="CP141" s="305" t="str">
        <f ca="true">+IF(OFFSET('Sanitation Data'!$E$28,0,10*ROW('Sanitation Data'!E135))="","",OFFSET('Sanitation Data'!$E$28,0,10*ROW('Sanitation Data'!E135)))</f>
        <v/>
      </c>
      <c r="CQ141" s="305" t="str">
        <f ca="true">+IF(OFFSET('Sanitation Data'!$E$29,0,10*ROW('Sanitation Data'!E135))="","",OFFSET('Sanitation Data'!$E$29,0,10*ROW('Sanitation Data'!E135)))</f>
        <v/>
      </c>
      <c r="CR141" s="305" t="str">
        <f ca="true">+IF(OFFSET('Sanitation Data'!$E$30,0,10*ROW('Sanitation Data'!E135))="","",OFFSET('Sanitation Data'!$E$30,0,10*ROW('Sanitation Data'!E135)))</f>
        <v/>
      </c>
      <c r="CS141" s="305" t="str">
        <f ca="true">+IF(OFFSET('Sanitation Data'!$E$31,0,10*ROW('Sanitation Data'!E135))="","",OFFSET('Sanitation Data'!$E$31,0,10*ROW('Sanitation Data'!E135)))</f>
        <v/>
      </c>
      <c r="CT141" s="305" t="str">
        <f ca="true">+IF(OFFSET('Sanitation Data'!$E$32,0,10*ROW('Sanitation Data'!E135))="","",OFFSET('Sanitation Data'!$E$32,0,10*ROW('Sanitation Data'!E135)))</f>
        <v/>
      </c>
      <c r="CU141" s="305" t="str">
        <f ca="true">+IF(OFFSET('Sanitation Data'!$F$28,0,10*ROW('Sanitation Data'!F135))="","",OFFSET('Sanitation Data'!$F$28,0,10*ROW('Sanitation Data'!F135)))</f>
        <v/>
      </c>
      <c r="CV141" s="305" t="str">
        <f ca="true">+IF(OFFSET('Sanitation Data'!$F$29,0,10*ROW('Sanitation Data'!F135))="","",OFFSET('Sanitation Data'!$F$29,0,10*ROW('Sanitation Data'!F135)))</f>
        <v/>
      </c>
      <c r="CW141" s="305" t="str">
        <f ca="true">+IF(OFFSET('Sanitation Data'!$F$30,0,10*ROW('Sanitation Data'!F135))="","",OFFSET('Sanitation Data'!$F$30,0,10*ROW('Sanitation Data'!F135)))</f>
        <v/>
      </c>
      <c r="CX141" s="305" t="str">
        <f ca="true">+IF(OFFSET('Sanitation Data'!$F$31,0,10*ROW('Sanitation Data'!F135))="","",OFFSET('Sanitation Data'!$F$31,0,10*ROW('Sanitation Data'!F135)))</f>
        <v/>
      </c>
      <c r="CY141" s="305" t="str">
        <f ca="true">+IF(OFFSET('Sanitation Data'!$F$32,0,10*ROW('Sanitation Data'!F135))="","",OFFSET('Sanitation Data'!$F$32,0,10*ROW('Sanitation Data'!F135)))</f>
        <v/>
      </c>
      <c r="CZ141" s="305" t="str">
        <f ca="true">+IF(OFFSET('Sanitation Data'!$G$28,0,10*ROW('Sanitation Data'!G135))="","",OFFSET('Sanitation Data'!$G$28,0,10*ROW('Sanitation Data'!G135)))</f>
        <v/>
      </c>
      <c r="DA141" s="305" t="str">
        <f ca="true">+IF(OFFSET('Sanitation Data'!$G$29,0,10*ROW('Sanitation Data'!G135))="","",OFFSET('Sanitation Data'!$G$29,0,10*ROW('Sanitation Data'!G135)))</f>
        <v/>
      </c>
      <c r="DB141" s="305" t="str">
        <f ca="true">+IF(OFFSET('Sanitation Data'!$G$30,0,10*ROW('Sanitation Data'!G135))="","",OFFSET('Sanitation Data'!$G$30,0,10*ROW('Sanitation Data'!G135)))</f>
        <v/>
      </c>
      <c r="DC141" s="305" t="str">
        <f ca="true">+IF(OFFSET('Sanitation Data'!$G$31,0,10*ROW('Sanitation Data'!G135))="","",OFFSET('Sanitation Data'!$G$31,0,10*ROW('Sanitation Data'!G135)))</f>
        <v/>
      </c>
      <c r="DD141" s="305" t="str">
        <f ca="true">+IF(OFFSET('Sanitation Data'!$G$32,0,10*ROW('Sanitation Data'!G135))="","",OFFSET('Sanitation Data'!$G$32,0,10*ROW('Sanitation Data'!G135)))</f>
        <v/>
      </c>
      <c r="DE141" s="305" t="str">
        <f ca="true">+IF(OFFSET('Sanitation Data'!$H$28,0,10*ROW('Sanitation Data'!H135))="","",OFFSET('Sanitation Data'!$H$28,0,10*ROW('Sanitation Data'!H135)))</f>
        <v/>
      </c>
      <c r="DF141" s="305" t="str">
        <f ca="true">+IF(OFFSET('Sanitation Data'!$H$29,0,10*ROW('Sanitation Data'!H135))="","",OFFSET('Sanitation Data'!$H$29,0,10*ROW('Sanitation Data'!H135)))</f>
        <v/>
      </c>
      <c r="DG141" s="305" t="str">
        <f ca="true">+IF(OFFSET('Sanitation Data'!$H$30,0,10*ROW('Sanitation Data'!H135))="","",OFFSET('Sanitation Data'!$H$30,0,10*ROW('Sanitation Data'!H135)))</f>
        <v/>
      </c>
      <c r="DH141" s="305" t="str">
        <f ca="true">+IF(OFFSET('Sanitation Data'!$H$31,0,10*ROW('Sanitation Data'!H135))="","",OFFSET('Sanitation Data'!$H$31,0,10*ROW('Sanitation Data'!H135)))</f>
        <v/>
      </c>
      <c r="DI141" s="305" t="str">
        <f ca="true">+IF(OFFSET('Sanitation Data'!$H$32,0,10*ROW('Sanitation Data'!H135))="","",OFFSET('Sanitation Data'!$H$32,0,10*ROW('Sanitation Data'!H135)))</f>
        <v/>
      </c>
      <c r="DJ141" s="305" t="str">
        <f ca="true">+IF(OFFSET('Sanitation Data'!$I$28,0,10*ROW('Sanitation Data'!I135))="","",OFFSET('Sanitation Data'!$I$28,0,10*ROW('Sanitation Data'!I135)))</f>
        <v/>
      </c>
      <c r="DK141" s="305" t="str">
        <f ca="true">+IF(OFFSET('Sanitation Data'!$I$29,0,10*ROW('Sanitation Data'!I135))="","",OFFSET('Sanitation Data'!$I$29,0,10*ROW('Sanitation Data'!I135)))</f>
        <v/>
      </c>
      <c r="DL141" s="305" t="str">
        <f ca="true">+IF(OFFSET('Sanitation Data'!$I$30,0,10*ROW('Sanitation Data'!I135))="","",OFFSET('Sanitation Data'!$I$30,0,10*ROW('Sanitation Data'!I135)))</f>
        <v/>
      </c>
      <c r="DM141" s="305" t="str">
        <f ca="true">+IF(OFFSET('Sanitation Data'!$I$31,0,10*ROW('Sanitation Data'!I135))="","",OFFSET('Sanitation Data'!$I$31,0,10*ROW('Sanitation Data'!I135)))</f>
        <v/>
      </c>
      <c r="DN141" s="305" t="str">
        <f ca="true">+IF(OFFSET('Sanitation Data'!$I$32,0,10*ROW('Sanitation Data'!I135))="","",OFFSET('Sanitation Data'!$I$32,0,10*ROW('Sanitation Data'!I135)))</f>
        <v/>
      </c>
      <c r="DO141" s="305" t="str">
        <f ca="true">+IF(OFFSET('Hygiene Data'!$D$11,0,10*ROW('Hygiene Data'!D135))="","",OFFSET('Hygiene Data'!$D$11,0,10*ROW('Hygiene Data'!D135)))</f>
        <v/>
      </c>
      <c r="DP141" s="305" t="str">
        <f ca="true">+IF(OFFSET('Hygiene Data'!$D$12,0,10*ROW('Hygiene Data'!D135))="","",OFFSET('Hygiene Data'!$D$12,0,10*ROW('Hygiene Data'!D135)))</f>
        <v/>
      </c>
      <c r="DQ141" s="305" t="str">
        <f ca="true">+IF(OFFSET('Hygiene Data'!$D$13,0,10*ROW('Hygiene Data'!D135))="","",OFFSET('Hygiene Data'!$D$13,0,10*ROW('Hygiene Data'!D135)))</f>
        <v/>
      </c>
      <c r="DR141" s="305" t="str">
        <f ca="true">+IF(OFFSET('Hygiene Data'!$E$11,0,10*ROW('Hygiene Data'!E135))="","",OFFSET('Hygiene Data'!$E$11,0,10*ROW('Hygiene Data'!E135)))</f>
        <v/>
      </c>
      <c r="DS141" s="305" t="str">
        <f ca="true">+IF(OFFSET('Hygiene Data'!$E$12,0,10*ROW('Hygiene Data'!E135))="","",OFFSET('Hygiene Data'!$E$12,0,10*ROW('Hygiene Data'!E135)))</f>
        <v/>
      </c>
      <c r="DT141" s="305" t="str">
        <f ca="true">+IF(OFFSET('Hygiene Data'!$E$13,0,10*ROW('Hygiene Data'!E135))="","",OFFSET('Hygiene Data'!$E$13,0,10*ROW('Hygiene Data'!E135)))</f>
        <v/>
      </c>
      <c r="DU141" s="305" t="str">
        <f ca="true">+IF(OFFSET('Hygiene Data'!$F$11,0,10*ROW('Hygiene Data'!F135))="","",OFFSET('Hygiene Data'!$F$11,0,10*ROW('Hygiene Data'!F135)))</f>
        <v/>
      </c>
      <c r="DV141" s="305" t="str">
        <f ca="true">+IF(OFFSET('Hygiene Data'!$F$12,0,10*ROW('Hygiene Data'!F135))="","",OFFSET('Hygiene Data'!$F$12,0,10*ROW('Hygiene Data'!F135)))</f>
        <v/>
      </c>
      <c r="DW141" s="305" t="str">
        <f ca="true">+IF(OFFSET('Hygiene Data'!$F$13,0,10*ROW('Hygiene Data'!F135))="","",OFFSET('Hygiene Data'!$F$13,0,10*ROW('Hygiene Data'!F135)))</f>
        <v/>
      </c>
      <c r="DX141" s="305" t="str">
        <f ca="true">+IF(OFFSET('Hygiene Data'!$G$11,0,10*ROW('Hygiene Data'!G135))="","",OFFSET('Hygiene Data'!$G$11,0,10*ROW('Hygiene Data'!G135)))</f>
        <v/>
      </c>
      <c r="DY141" s="305" t="str">
        <f ca="true">+IF(OFFSET('Hygiene Data'!$G$12,0,10*ROW('Hygiene Data'!G135))="","",OFFSET('Hygiene Data'!$G$12,0,10*ROW('Hygiene Data'!G135)))</f>
        <v/>
      </c>
      <c r="DZ141" s="305" t="str">
        <f ca="true">+IF(OFFSET('Hygiene Data'!$G$13,0,10*ROW('Hygiene Data'!G135))="","",OFFSET('Hygiene Data'!$G$13,0,10*ROW('Hygiene Data'!G135)))</f>
        <v/>
      </c>
      <c r="EA141" s="305" t="str">
        <f ca="true">+IF(OFFSET('Hygiene Data'!$H$11,0,10*ROW('Hygiene Data'!H135))="","",OFFSET('Hygiene Data'!$H$11,0,10*ROW('Hygiene Data'!H135)))</f>
        <v/>
      </c>
      <c r="EB141" s="305" t="str">
        <f ca="true">+IF(OFFSET('Hygiene Data'!$H$12,0,10*ROW('Hygiene Data'!H135))="","",OFFSET('Hygiene Data'!$H$12,0,10*ROW('Hygiene Data'!H135)))</f>
        <v/>
      </c>
      <c r="EC141" s="305" t="str">
        <f ca="true">+IF(OFFSET('Hygiene Data'!$H$13,0,10*ROW('Hygiene Data'!H135))="","",OFFSET('Hygiene Data'!$H$13,0,10*ROW('Hygiene Data'!H135)))</f>
        <v/>
      </c>
      <c r="ED141" s="305" t="str">
        <f ca="true">+IF(OFFSET('Hygiene Data'!$I$11,0,10*ROW('Hygiene Data'!I135))="","",OFFSET('Hygiene Data'!$I$11,0,10*ROW('Hygiene Data'!I135)))</f>
        <v/>
      </c>
      <c r="EE141" s="305" t="str">
        <f ca="true">+IF(OFFSET('Hygiene Data'!$I$12,0,10*ROW('Hygiene Data'!I135))="","",OFFSET('Hygiene Data'!$I$12,0,10*ROW('Hygiene Data'!I135)))</f>
        <v/>
      </c>
      <c r="EF141" s="305"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61" t="str">
        <f t="shared" ca="true" si="2"/>
        <v/>
      </c>
      <c r="D142" s="99"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9"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9"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9"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9"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9"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9"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9"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9"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9"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9"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9"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9"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9"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9"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9"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9"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9"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100"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100"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100"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100"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100"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100"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100"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100"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100"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100"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100"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100"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100"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100"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100"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100"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100"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100"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100"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100"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100"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100"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100"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100"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100"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100"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100"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100"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100"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100"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1"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1"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1"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1"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1"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1"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1"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1"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1"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1"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1"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1"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1"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1"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1"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1"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1"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1"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5"/>
      <c r="BS142" s="305" t="str">
        <f ca="true">+IF(OFFSET('Water Data'!$D$27,0,10*ROW('Water Data'!D136))="","",OFFSET('Water Data'!$D$27,0,10*ROW('Water Data'!D136)))</f>
        <v/>
      </c>
      <c r="BT142" s="305" t="str">
        <f ca="true">+IF(OFFSET('Water Data'!$D$28,0,10*ROW('Water Data'!D136))="","",OFFSET('Water Data'!$D$28,0,10*ROW('Water Data'!D136)))</f>
        <v/>
      </c>
      <c r="BU142" s="305" t="str">
        <f ca="true">+IF(OFFSET('Water Data'!$D$29,0,10*ROW('Water Data'!D136))="","",OFFSET('Water Data'!$D$29,0,10*ROW('Water Data'!D136)))</f>
        <v/>
      </c>
      <c r="BV142" s="305" t="str">
        <f ca="true">+IF(OFFSET('Water Data'!$E$27,0,10*ROW('Water Data'!E136))="","",OFFSET('Water Data'!$E$27,0,10*ROW('Water Data'!E136)))</f>
        <v/>
      </c>
      <c r="BW142" s="305" t="str">
        <f ca="true">+IF(OFFSET('Water Data'!$E$28,0,10*ROW('Water Data'!E136))="","",OFFSET('Water Data'!$E$28,0,10*ROW('Water Data'!E136)))</f>
        <v/>
      </c>
      <c r="BX142" s="305" t="str">
        <f ca="true">+IF(OFFSET('Water Data'!$E$29,0,10*ROW('Water Data'!E136))="","",OFFSET('Water Data'!$E$29,0,10*ROW('Water Data'!E136)))</f>
        <v/>
      </c>
      <c r="BY142" s="305" t="str">
        <f ca="true">+IF(OFFSET('Water Data'!$F$27,0,10*ROW('Water Data'!F136))="","",OFFSET('Water Data'!$F$27,0,10*ROW('Water Data'!F136)))</f>
        <v/>
      </c>
      <c r="BZ142" s="305" t="str">
        <f ca="true">+IF(OFFSET('Water Data'!$F$28,0,10*ROW('Water Data'!F136))="","",OFFSET('Water Data'!$F$28,0,10*ROW('Water Data'!F136)))</f>
        <v/>
      </c>
      <c r="CA142" s="305" t="str">
        <f ca="true">+IF(OFFSET('Water Data'!$F$29,0,10*ROW('Water Data'!F136))="","",OFFSET('Water Data'!$F$29,0,10*ROW('Water Data'!F136)))</f>
        <v/>
      </c>
      <c r="CB142" s="305" t="str">
        <f ca="true">+IF(OFFSET('Water Data'!$G$27,0,10*ROW('Water Data'!G136))="","",OFFSET('Water Data'!$G$27,0,10*ROW('Water Data'!G136)))</f>
        <v/>
      </c>
      <c r="CC142" s="305" t="str">
        <f ca="true">+IF(OFFSET('Water Data'!$G$28,0,10*ROW('Water Data'!G136))="","",OFFSET('Water Data'!$G$28,0,10*ROW('Water Data'!G136)))</f>
        <v/>
      </c>
      <c r="CD142" s="305" t="str">
        <f ca="true">+IF(OFFSET('Water Data'!$G$29,0,10*ROW('Water Data'!G136))="","",OFFSET('Water Data'!$G$29,0,10*ROW('Water Data'!G136)))</f>
        <v/>
      </c>
      <c r="CE142" s="305" t="str">
        <f ca="true">+IF(OFFSET('Water Data'!$H$27,0,10*ROW('Water Data'!H136))="","",OFFSET('Water Data'!$H$27,0,10*ROW('Water Data'!H136)))</f>
        <v/>
      </c>
      <c r="CF142" s="305" t="str">
        <f ca="true">+IF(OFFSET('Water Data'!$H$28,0,10*ROW('Water Data'!H136))="","",OFFSET('Water Data'!$H$28,0,10*ROW('Water Data'!H136)))</f>
        <v/>
      </c>
      <c r="CG142" s="305" t="str">
        <f ca="true">+IF(OFFSET('Water Data'!$H$29,0,10*ROW('Water Data'!H136))="","",OFFSET('Water Data'!$H$29,0,10*ROW('Water Data'!H136)))</f>
        <v/>
      </c>
      <c r="CH142" s="305" t="str">
        <f ca="true">+IF(OFFSET('Water Data'!$I$27,0,10*ROW('Water Data'!I136))="","",OFFSET('Water Data'!$I$27,0,10*ROW('Water Data'!I136)))</f>
        <v/>
      </c>
      <c r="CI142" s="305" t="str">
        <f ca="true">+IF(OFFSET('Water Data'!$I$28,0,10*ROW('Water Data'!I136))="","",OFFSET('Water Data'!$I$28,0,10*ROW('Water Data'!I136)))</f>
        <v/>
      </c>
      <c r="CJ142" s="305" t="str">
        <f ca="true">+IF(OFFSET('Water Data'!$I$29,0,10*ROW('Water Data'!I136))="","",OFFSET('Water Data'!$I$29,0,10*ROW('Water Data'!I136)))</f>
        <v/>
      </c>
      <c r="CK142" s="305" t="str">
        <f ca="true">+IF(OFFSET('Sanitation Data'!$D$28,0,10*ROW('Sanitation Data'!D136))="","",OFFSET('Sanitation Data'!$D$28,0,10*ROW('Sanitation Data'!D136)))</f>
        <v/>
      </c>
      <c r="CL142" s="305" t="str">
        <f ca="true">+IF(OFFSET('Sanitation Data'!$D$29,0,10*ROW('Sanitation Data'!D136))="","",OFFSET('Sanitation Data'!$D$29,0,10*ROW('Sanitation Data'!D136)))</f>
        <v/>
      </c>
      <c r="CM142" s="305" t="str">
        <f ca="true">+IF(OFFSET('Sanitation Data'!$D$30,0,10*ROW('Sanitation Data'!D136))="","",OFFSET('Sanitation Data'!$D$30,0,10*ROW('Sanitation Data'!D136)))</f>
        <v/>
      </c>
      <c r="CN142" s="305" t="str">
        <f ca="true">+IF(OFFSET('Sanitation Data'!$D$31,0,10*ROW('Sanitation Data'!D136))="","",OFFSET('Sanitation Data'!$D$31,0,10*ROW('Sanitation Data'!D136)))</f>
        <v/>
      </c>
      <c r="CO142" s="305" t="str">
        <f ca="true">+IF(OFFSET('Sanitation Data'!$D$32,0,10*ROW('Sanitation Data'!D136))="","",OFFSET('Sanitation Data'!$D$32,0,10*ROW('Sanitation Data'!D136)))</f>
        <v/>
      </c>
      <c r="CP142" s="305" t="str">
        <f ca="true">+IF(OFFSET('Sanitation Data'!$E$28,0,10*ROW('Sanitation Data'!E136))="","",OFFSET('Sanitation Data'!$E$28,0,10*ROW('Sanitation Data'!E136)))</f>
        <v/>
      </c>
      <c r="CQ142" s="305" t="str">
        <f ca="true">+IF(OFFSET('Sanitation Data'!$E$29,0,10*ROW('Sanitation Data'!E136))="","",OFFSET('Sanitation Data'!$E$29,0,10*ROW('Sanitation Data'!E136)))</f>
        <v/>
      </c>
      <c r="CR142" s="305" t="str">
        <f ca="true">+IF(OFFSET('Sanitation Data'!$E$30,0,10*ROW('Sanitation Data'!E136))="","",OFFSET('Sanitation Data'!$E$30,0,10*ROW('Sanitation Data'!E136)))</f>
        <v/>
      </c>
      <c r="CS142" s="305" t="str">
        <f ca="true">+IF(OFFSET('Sanitation Data'!$E$31,0,10*ROW('Sanitation Data'!E136))="","",OFFSET('Sanitation Data'!$E$31,0,10*ROW('Sanitation Data'!E136)))</f>
        <v/>
      </c>
      <c r="CT142" s="305" t="str">
        <f ca="true">+IF(OFFSET('Sanitation Data'!$E$32,0,10*ROW('Sanitation Data'!E136))="","",OFFSET('Sanitation Data'!$E$32,0,10*ROW('Sanitation Data'!E136)))</f>
        <v/>
      </c>
      <c r="CU142" s="305" t="str">
        <f ca="true">+IF(OFFSET('Sanitation Data'!$F$28,0,10*ROW('Sanitation Data'!F136))="","",OFFSET('Sanitation Data'!$F$28,0,10*ROW('Sanitation Data'!F136)))</f>
        <v/>
      </c>
      <c r="CV142" s="305" t="str">
        <f ca="true">+IF(OFFSET('Sanitation Data'!$F$29,0,10*ROW('Sanitation Data'!F136))="","",OFFSET('Sanitation Data'!$F$29,0,10*ROW('Sanitation Data'!F136)))</f>
        <v/>
      </c>
      <c r="CW142" s="305" t="str">
        <f ca="true">+IF(OFFSET('Sanitation Data'!$F$30,0,10*ROW('Sanitation Data'!F136))="","",OFFSET('Sanitation Data'!$F$30,0,10*ROW('Sanitation Data'!F136)))</f>
        <v/>
      </c>
      <c r="CX142" s="305" t="str">
        <f ca="true">+IF(OFFSET('Sanitation Data'!$F$31,0,10*ROW('Sanitation Data'!F136))="","",OFFSET('Sanitation Data'!$F$31,0,10*ROW('Sanitation Data'!F136)))</f>
        <v/>
      </c>
      <c r="CY142" s="305" t="str">
        <f ca="true">+IF(OFFSET('Sanitation Data'!$F$32,0,10*ROW('Sanitation Data'!F136))="","",OFFSET('Sanitation Data'!$F$32,0,10*ROW('Sanitation Data'!F136)))</f>
        <v/>
      </c>
      <c r="CZ142" s="305" t="str">
        <f ca="true">+IF(OFFSET('Sanitation Data'!$G$28,0,10*ROW('Sanitation Data'!G136))="","",OFFSET('Sanitation Data'!$G$28,0,10*ROW('Sanitation Data'!G136)))</f>
        <v/>
      </c>
      <c r="DA142" s="305" t="str">
        <f ca="true">+IF(OFFSET('Sanitation Data'!$G$29,0,10*ROW('Sanitation Data'!G136))="","",OFFSET('Sanitation Data'!$G$29,0,10*ROW('Sanitation Data'!G136)))</f>
        <v/>
      </c>
      <c r="DB142" s="305" t="str">
        <f ca="true">+IF(OFFSET('Sanitation Data'!$G$30,0,10*ROW('Sanitation Data'!G136))="","",OFFSET('Sanitation Data'!$G$30,0,10*ROW('Sanitation Data'!G136)))</f>
        <v/>
      </c>
      <c r="DC142" s="305" t="str">
        <f ca="true">+IF(OFFSET('Sanitation Data'!$G$31,0,10*ROW('Sanitation Data'!G136))="","",OFFSET('Sanitation Data'!$G$31,0,10*ROW('Sanitation Data'!G136)))</f>
        <v/>
      </c>
      <c r="DD142" s="305" t="str">
        <f ca="true">+IF(OFFSET('Sanitation Data'!$G$32,0,10*ROW('Sanitation Data'!G136))="","",OFFSET('Sanitation Data'!$G$32,0,10*ROW('Sanitation Data'!G136)))</f>
        <v/>
      </c>
      <c r="DE142" s="305" t="str">
        <f ca="true">+IF(OFFSET('Sanitation Data'!$H$28,0,10*ROW('Sanitation Data'!H136))="","",OFFSET('Sanitation Data'!$H$28,0,10*ROW('Sanitation Data'!H136)))</f>
        <v/>
      </c>
      <c r="DF142" s="305" t="str">
        <f ca="true">+IF(OFFSET('Sanitation Data'!$H$29,0,10*ROW('Sanitation Data'!H136))="","",OFFSET('Sanitation Data'!$H$29,0,10*ROW('Sanitation Data'!H136)))</f>
        <v/>
      </c>
      <c r="DG142" s="305" t="str">
        <f ca="true">+IF(OFFSET('Sanitation Data'!$H$30,0,10*ROW('Sanitation Data'!H136))="","",OFFSET('Sanitation Data'!$H$30,0,10*ROW('Sanitation Data'!H136)))</f>
        <v/>
      </c>
      <c r="DH142" s="305" t="str">
        <f ca="true">+IF(OFFSET('Sanitation Data'!$H$31,0,10*ROW('Sanitation Data'!H136))="","",OFFSET('Sanitation Data'!$H$31,0,10*ROW('Sanitation Data'!H136)))</f>
        <v/>
      </c>
      <c r="DI142" s="305" t="str">
        <f ca="true">+IF(OFFSET('Sanitation Data'!$H$32,0,10*ROW('Sanitation Data'!H136))="","",OFFSET('Sanitation Data'!$H$32,0,10*ROW('Sanitation Data'!H136)))</f>
        <v/>
      </c>
      <c r="DJ142" s="305" t="str">
        <f ca="true">+IF(OFFSET('Sanitation Data'!$I$28,0,10*ROW('Sanitation Data'!I136))="","",OFFSET('Sanitation Data'!$I$28,0,10*ROW('Sanitation Data'!I136)))</f>
        <v/>
      </c>
      <c r="DK142" s="305" t="str">
        <f ca="true">+IF(OFFSET('Sanitation Data'!$I$29,0,10*ROW('Sanitation Data'!I136))="","",OFFSET('Sanitation Data'!$I$29,0,10*ROW('Sanitation Data'!I136)))</f>
        <v/>
      </c>
      <c r="DL142" s="305" t="str">
        <f ca="true">+IF(OFFSET('Sanitation Data'!$I$30,0,10*ROW('Sanitation Data'!I136))="","",OFFSET('Sanitation Data'!$I$30,0,10*ROW('Sanitation Data'!I136)))</f>
        <v/>
      </c>
      <c r="DM142" s="305" t="str">
        <f ca="true">+IF(OFFSET('Sanitation Data'!$I$31,0,10*ROW('Sanitation Data'!I136))="","",OFFSET('Sanitation Data'!$I$31,0,10*ROW('Sanitation Data'!I136)))</f>
        <v/>
      </c>
      <c r="DN142" s="305" t="str">
        <f ca="true">+IF(OFFSET('Sanitation Data'!$I$32,0,10*ROW('Sanitation Data'!I136))="","",OFFSET('Sanitation Data'!$I$32,0,10*ROW('Sanitation Data'!I136)))</f>
        <v/>
      </c>
      <c r="DO142" s="305" t="str">
        <f ca="true">+IF(OFFSET('Hygiene Data'!$D$11,0,10*ROW('Hygiene Data'!D136))="","",OFFSET('Hygiene Data'!$D$11,0,10*ROW('Hygiene Data'!D136)))</f>
        <v/>
      </c>
      <c r="DP142" s="305" t="str">
        <f ca="true">+IF(OFFSET('Hygiene Data'!$D$12,0,10*ROW('Hygiene Data'!D136))="","",OFFSET('Hygiene Data'!$D$12,0,10*ROW('Hygiene Data'!D136)))</f>
        <v/>
      </c>
      <c r="DQ142" s="305" t="str">
        <f ca="true">+IF(OFFSET('Hygiene Data'!$D$13,0,10*ROW('Hygiene Data'!D136))="","",OFFSET('Hygiene Data'!$D$13,0,10*ROW('Hygiene Data'!D136)))</f>
        <v/>
      </c>
      <c r="DR142" s="305" t="str">
        <f ca="true">+IF(OFFSET('Hygiene Data'!$E$11,0,10*ROW('Hygiene Data'!E136))="","",OFFSET('Hygiene Data'!$E$11,0,10*ROW('Hygiene Data'!E136)))</f>
        <v/>
      </c>
      <c r="DS142" s="305" t="str">
        <f ca="true">+IF(OFFSET('Hygiene Data'!$E$12,0,10*ROW('Hygiene Data'!E136))="","",OFFSET('Hygiene Data'!$E$12,0,10*ROW('Hygiene Data'!E136)))</f>
        <v/>
      </c>
      <c r="DT142" s="305" t="str">
        <f ca="true">+IF(OFFSET('Hygiene Data'!$E$13,0,10*ROW('Hygiene Data'!E136))="","",OFFSET('Hygiene Data'!$E$13,0,10*ROW('Hygiene Data'!E136)))</f>
        <v/>
      </c>
      <c r="DU142" s="305" t="str">
        <f ca="true">+IF(OFFSET('Hygiene Data'!$F$11,0,10*ROW('Hygiene Data'!F136))="","",OFFSET('Hygiene Data'!$F$11,0,10*ROW('Hygiene Data'!F136)))</f>
        <v/>
      </c>
      <c r="DV142" s="305" t="str">
        <f ca="true">+IF(OFFSET('Hygiene Data'!$F$12,0,10*ROW('Hygiene Data'!F136))="","",OFFSET('Hygiene Data'!$F$12,0,10*ROW('Hygiene Data'!F136)))</f>
        <v/>
      </c>
      <c r="DW142" s="305" t="str">
        <f ca="true">+IF(OFFSET('Hygiene Data'!$F$13,0,10*ROW('Hygiene Data'!F136))="","",OFFSET('Hygiene Data'!$F$13,0,10*ROW('Hygiene Data'!F136)))</f>
        <v/>
      </c>
      <c r="DX142" s="305" t="str">
        <f ca="true">+IF(OFFSET('Hygiene Data'!$G$11,0,10*ROW('Hygiene Data'!G136))="","",OFFSET('Hygiene Data'!$G$11,0,10*ROW('Hygiene Data'!G136)))</f>
        <v/>
      </c>
      <c r="DY142" s="305" t="str">
        <f ca="true">+IF(OFFSET('Hygiene Data'!$G$12,0,10*ROW('Hygiene Data'!G136))="","",OFFSET('Hygiene Data'!$G$12,0,10*ROW('Hygiene Data'!G136)))</f>
        <v/>
      </c>
      <c r="DZ142" s="305" t="str">
        <f ca="true">+IF(OFFSET('Hygiene Data'!$G$13,0,10*ROW('Hygiene Data'!G136))="","",OFFSET('Hygiene Data'!$G$13,0,10*ROW('Hygiene Data'!G136)))</f>
        <v/>
      </c>
      <c r="EA142" s="305" t="str">
        <f ca="true">+IF(OFFSET('Hygiene Data'!$H$11,0,10*ROW('Hygiene Data'!H136))="","",OFFSET('Hygiene Data'!$H$11,0,10*ROW('Hygiene Data'!H136)))</f>
        <v/>
      </c>
      <c r="EB142" s="305" t="str">
        <f ca="true">+IF(OFFSET('Hygiene Data'!$H$12,0,10*ROW('Hygiene Data'!H136))="","",OFFSET('Hygiene Data'!$H$12,0,10*ROW('Hygiene Data'!H136)))</f>
        <v/>
      </c>
      <c r="EC142" s="305" t="str">
        <f ca="true">+IF(OFFSET('Hygiene Data'!$H$13,0,10*ROW('Hygiene Data'!H136))="","",OFFSET('Hygiene Data'!$H$13,0,10*ROW('Hygiene Data'!H136)))</f>
        <v/>
      </c>
      <c r="ED142" s="305" t="str">
        <f ca="true">+IF(OFFSET('Hygiene Data'!$I$11,0,10*ROW('Hygiene Data'!I136))="","",OFFSET('Hygiene Data'!$I$11,0,10*ROW('Hygiene Data'!I136)))</f>
        <v/>
      </c>
      <c r="EE142" s="305" t="str">
        <f ca="true">+IF(OFFSET('Hygiene Data'!$I$12,0,10*ROW('Hygiene Data'!I136))="","",OFFSET('Hygiene Data'!$I$12,0,10*ROW('Hygiene Data'!I136)))</f>
        <v/>
      </c>
      <c r="EF142" s="305"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61" t="str">
        <f t="shared" ca="true" si="2"/>
        <v/>
      </c>
      <c r="D143" s="99"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9"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9"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9"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9"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9"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9"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9"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9"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9"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9"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9"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9"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9"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9"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9"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9"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9"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100"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100"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100"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100"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100"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100"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100"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100"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100"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100"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100"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100"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100"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100"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100"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100"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100"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100"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100"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100"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100"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100"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100"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100"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100"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100"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100"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100"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100"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100"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1"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1"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1"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1"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1"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1"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1"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1"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1"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1"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1"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1"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1"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1"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1"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1"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1"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1"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5"/>
      <c r="BS143" s="305" t="str">
        <f ca="true">+IF(OFFSET('Water Data'!$D$27,0,10*ROW('Water Data'!D137))="","",OFFSET('Water Data'!$D$27,0,10*ROW('Water Data'!D137)))</f>
        <v/>
      </c>
      <c r="BT143" s="305" t="str">
        <f ca="true">+IF(OFFSET('Water Data'!$D$28,0,10*ROW('Water Data'!D137))="","",OFFSET('Water Data'!$D$28,0,10*ROW('Water Data'!D137)))</f>
        <v/>
      </c>
      <c r="BU143" s="305" t="str">
        <f ca="true">+IF(OFFSET('Water Data'!$D$29,0,10*ROW('Water Data'!D137))="","",OFFSET('Water Data'!$D$29,0,10*ROW('Water Data'!D137)))</f>
        <v/>
      </c>
      <c r="BV143" s="305" t="str">
        <f ca="true">+IF(OFFSET('Water Data'!$E$27,0,10*ROW('Water Data'!E137))="","",OFFSET('Water Data'!$E$27,0,10*ROW('Water Data'!E137)))</f>
        <v/>
      </c>
      <c r="BW143" s="305" t="str">
        <f ca="true">+IF(OFFSET('Water Data'!$E$28,0,10*ROW('Water Data'!E137))="","",OFFSET('Water Data'!$E$28,0,10*ROW('Water Data'!E137)))</f>
        <v/>
      </c>
      <c r="BX143" s="305" t="str">
        <f ca="true">+IF(OFFSET('Water Data'!$E$29,0,10*ROW('Water Data'!E137))="","",OFFSET('Water Data'!$E$29,0,10*ROW('Water Data'!E137)))</f>
        <v/>
      </c>
      <c r="BY143" s="305" t="str">
        <f ca="true">+IF(OFFSET('Water Data'!$F$27,0,10*ROW('Water Data'!F137))="","",OFFSET('Water Data'!$F$27,0,10*ROW('Water Data'!F137)))</f>
        <v/>
      </c>
      <c r="BZ143" s="305" t="str">
        <f ca="true">+IF(OFFSET('Water Data'!$F$28,0,10*ROW('Water Data'!F137))="","",OFFSET('Water Data'!$F$28,0,10*ROW('Water Data'!F137)))</f>
        <v/>
      </c>
      <c r="CA143" s="305" t="str">
        <f ca="true">+IF(OFFSET('Water Data'!$F$29,0,10*ROW('Water Data'!F137))="","",OFFSET('Water Data'!$F$29,0,10*ROW('Water Data'!F137)))</f>
        <v/>
      </c>
      <c r="CB143" s="305" t="str">
        <f ca="true">+IF(OFFSET('Water Data'!$G$27,0,10*ROW('Water Data'!G137))="","",OFFSET('Water Data'!$G$27,0,10*ROW('Water Data'!G137)))</f>
        <v/>
      </c>
      <c r="CC143" s="305" t="str">
        <f ca="true">+IF(OFFSET('Water Data'!$G$28,0,10*ROW('Water Data'!G137))="","",OFFSET('Water Data'!$G$28,0,10*ROW('Water Data'!G137)))</f>
        <v/>
      </c>
      <c r="CD143" s="305" t="str">
        <f ca="true">+IF(OFFSET('Water Data'!$G$29,0,10*ROW('Water Data'!G137))="","",OFFSET('Water Data'!$G$29,0,10*ROW('Water Data'!G137)))</f>
        <v/>
      </c>
      <c r="CE143" s="305" t="str">
        <f ca="true">+IF(OFFSET('Water Data'!$H$27,0,10*ROW('Water Data'!H137))="","",OFFSET('Water Data'!$H$27,0,10*ROW('Water Data'!H137)))</f>
        <v/>
      </c>
      <c r="CF143" s="305" t="str">
        <f ca="true">+IF(OFFSET('Water Data'!$H$28,0,10*ROW('Water Data'!H137))="","",OFFSET('Water Data'!$H$28,0,10*ROW('Water Data'!H137)))</f>
        <v/>
      </c>
      <c r="CG143" s="305" t="str">
        <f ca="true">+IF(OFFSET('Water Data'!$H$29,0,10*ROW('Water Data'!H137))="","",OFFSET('Water Data'!$H$29,0,10*ROW('Water Data'!H137)))</f>
        <v/>
      </c>
      <c r="CH143" s="305" t="str">
        <f ca="true">+IF(OFFSET('Water Data'!$I$27,0,10*ROW('Water Data'!I137))="","",OFFSET('Water Data'!$I$27,0,10*ROW('Water Data'!I137)))</f>
        <v/>
      </c>
      <c r="CI143" s="305" t="str">
        <f ca="true">+IF(OFFSET('Water Data'!$I$28,0,10*ROW('Water Data'!I137))="","",OFFSET('Water Data'!$I$28,0,10*ROW('Water Data'!I137)))</f>
        <v/>
      </c>
      <c r="CJ143" s="305" t="str">
        <f ca="true">+IF(OFFSET('Water Data'!$I$29,0,10*ROW('Water Data'!I137))="","",OFFSET('Water Data'!$I$29,0,10*ROW('Water Data'!I137)))</f>
        <v/>
      </c>
      <c r="CK143" s="305" t="str">
        <f ca="true">+IF(OFFSET('Sanitation Data'!$D$28,0,10*ROW('Sanitation Data'!D137))="","",OFFSET('Sanitation Data'!$D$28,0,10*ROW('Sanitation Data'!D137)))</f>
        <v/>
      </c>
      <c r="CL143" s="305" t="str">
        <f ca="true">+IF(OFFSET('Sanitation Data'!$D$29,0,10*ROW('Sanitation Data'!D137))="","",OFFSET('Sanitation Data'!$D$29,0,10*ROW('Sanitation Data'!D137)))</f>
        <v/>
      </c>
      <c r="CM143" s="305" t="str">
        <f ca="true">+IF(OFFSET('Sanitation Data'!$D$30,0,10*ROW('Sanitation Data'!D137))="","",OFFSET('Sanitation Data'!$D$30,0,10*ROW('Sanitation Data'!D137)))</f>
        <v/>
      </c>
      <c r="CN143" s="305" t="str">
        <f ca="true">+IF(OFFSET('Sanitation Data'!$D$31,0,10*ROW('Sanitation Data'!D137))="","",OFFSET('Sanitation Data'!$D$31,0,10*ROW('Sanitation Data'!D137)))</f>
        <v/>
      </c>
      <c r="CO143" s="305" t="str">
        <f ca="true">+IF(OFFSET('Sanitation Data'!$D$32,0,10*ROW('Sanitation Data'!D137))="","",OFFSET('Sanitation Data'!$D$32,0,10*ROW('Sanitation Data'!D137)))</f>
        <v/>
      </c>
      <c r="CP143" s="305" t="str">
        <f ca="true">+IF(OFFSET('Sanitation Data'!$E$28,0,10*ROW('Sanitation Data'!E137))="","",OFFSET('Sanitation Data'!$E$28,0,10*ROW('Sanitation Data'!E137)))</f>
        <v/>
      </c>
      <c r="CQ143" s="305" t="str">
        <f ca="true">+IF(OFFSET('Sanitation Data'!$E$29,0,10*ROW('Sanitation Data'!E137))="","",OFFSET('Sanitation Data'!$E$29,0,10*ROW('Sanitation Data'!E137)))</f>
        <v/>
      </c>
      <c r="CR143" s="305" t="str">
        <f ca="true">+IF(OFFSET('Sanitation Data'!$E$30,0,10*ROW('Sanitation Data'!E137))="","",OFFSET('Sanitation Data'!$E$30,0,10*ROW('Sanitation Data'!E137)))</f>
        <v/>
      </c>
      <c r="CS143" s="305" t="str">
        <f ca="true">+IF(OFFSET('Sanitation Data'!$E$31,0,10*ROW('Sanitation Data'!E137))="","",OFFSET('Sanitation Data'!$E$31,0,10*ROW('Sanitation Data'!E137)))</f>
        <v/>
      </c>
      <c r="CT143" s="305" t="str">
        <f ca="true">+IF(OFFSET('Sanitation Data'!$E$32,0,10*ROW('Sanitation Data'!E137))="","",OFFSET('Sanitation Data'!$E$32,0,10*ROW('Sanitation Data'!E137)))</f>
        <v/>
      </c>
      <c r="CU143" s="305" t="str">
        <f ca="true">+IF(OFFSET('Sanitation Data'!$F$28,0,10*ROW('Sanitation Data'!F137))="","",OFFSET('Sanitation Data'!$F$28,0,10*ROW('Sanitation Data'!F137)))</f>
        <v/>
      </c>
      <c r="CV143" s="305" t="str">
        <f ca="true">+IF(OFFSET('Sanitation Data'!$F$29,0,10*ROW('Sanitation Data'!F137))="","",OFFSET('Sanitation Data'!$F$29,0,10*ROW('Sanitation Data'!F137)))</f>
        <v/>
      </c>
      <c r="CW143" s="305" t="str">
        <f ca="true">+IF(OFFSET('Sanitation Data'!$F$30,0,10*ROW('Sanitation Data'!F137))="","",OFFSET('Sanitation Data'!$F$30,0,10*ROW('Sanitation Data'!F137)))</f>
        <v/>
      </c>
      <c r="CX143" s="305" t="str">
        <f ca="true">+IF(OFFSET('Sanitation Data'!$F$31,0,10*ROW('Sanitation Data'!F137))="","",OFFSET('Sanitation Data'!$F$31,0,10*ROW('Sanitation Data'!F137)))</f>
        <v/>
      </c>
      <c r="CY143" s="305" t="str">
        <f ca="true">+IF(OFFSET('Sanitation Data'!$F$32,0,10*ROW('Sanitation Data'!F137))="","",OFFSET('Sanitation Data'!$F$32,0,10*ROW('Sanitation Data'!F137)))</f>
        <v/>
      </c>
      <c r="CZ143" s="305" t="str">
        <f ca="true">+IF(OFFSET('Sanitation Data'!$G$28,0,10*ROW('Sanitation Data'!G137))="","",OFFSET('Sanitation Data'!$G$28,0,10*ROW('Sanitation Data'!G137)))</f>
        <v/>
      </c>
      <c r="DA143" s="305" t="str">
        <f ca="true">+IF(OFFSET('Sanitation Data'!$G$29,0,10*ROW('Sanitation Data'!G137))="","",OFFSET('Sanitation Data'!$G$29,0,10*ROW('Sanitation Data'!G137)))</f>
        <v/>
      </c>
      <c r="DB143" s="305" t="str">
        <f ca="true">+IF(OFFSET('Sanitation Data'!$G$30,0,10*ROW('Sanitation Data'!G137))="","",OFFSET('Sanitation Data'!$G$30,0,10*ROW('Sanitation Data'!G137)))</f>
        <v/>
      </c>
      <c r="DC143" s="305" t="str">
        <f ca="true">+IF(OFFSET('Sanitation Data'!$G$31,0,10*ROW('Sanitation Data'!G137))="","",OFFSET('Sanitation Data'!$G$31,0,10*ROW('Sanitation Data'!G137)))</f>
        <v/>
      </c>
      <c r="DD143" s="305" t="str">
        <f ca="true">+IF(OFFSET('Sanitation Data'!$G$32,0,10*ROW('Sanitation Data'!G137))="","",OFFSET('Sanitation Data'!$G$32,0,10*ROW('Sanitation Data'!G137)))</f>
        <v/>
      </c>
      <c r="DE143" s="305" t="str">
        <f ca="true">+IF(OFFSET('Sanitation Data'!$H$28,0,10*ROW('Sanitation Data'!H137))="","",OFFSET('Sanitation Data'!$H$28,0,10*ROW('Sanitation Data'!H137)))</f>
        <v/>
      </c>
      <c r="DF143" s="305" t="str">
        <f ca="true">+IF(OFFSET('Sanitation Data'!$H$29,0,10*ROW('Sanitation Data'!H137))="","",OFFSET('Sanitation Data'!$H$29,0,10*ROW('Sanitation Data'!H137)))</f>
        <v/>
      </c>
      <c r="DG143" s="305" t="str">
        <f ca="true">+IF(OFFSET('Sanitation Data'!$H$30,0,10*ROW('Sanitation Data'!H137))="","",OFFSET('Sanitation Data'!$H$30,0,10*ROW('Sanitation Data'!H137)))</f>
        <v/>
      </c>
      <c r="DH143" s="305" t="str">
        <f ca="true">+IF(OFFSET('Sanitation Data'!$H$31,0,10*ROW('Sanitation Data'!H137))="","",OFFSET('Sanitation Data'!$H$31,0,10*ROW('Sanitation Data'!H137)))</f>
        <v/>
      </c>
      <c r="DI143" s="305" t="str">
        <f ca="true">+IF(OFFSET('Sanitation Data'!$H$32,0,10*ROW('Sanitation Data'!H137))="","",OFFSET('Sanitation Data'!$H$32,0,10*ROW('Sanitation Data'!H137)))</f>
        <v/>
      </c>
      <c r="DJ143" s="305" t="str">
        <f ca="true">+IF(OFFSET('Sanitation Data'!$I$28,0,10*ROW('Sanitation Data'!I137))="","",OFFSET('Sanitation Data'!$I$28,0,10*ROW('Sanitation Data'!I137)))</f>
        <v/>
      </c>
      <c r="DK143" s="305" t="str">
        <f ca="true">+IF(OFFSET('Sanitation Data'!$I$29,0,10*ROW('Sanitation Data'!I137))="","",OFFSET('Sanitation Data'!$I$29,0,10*ROW('Sanitation Data'!I137)))</f>
        <v/>
      </c>
      <c r="DL143" s="305" t="str">
        <f ca="true">+IF(OFFSET('Sanitation Data'!$I$30,0,10*ROW('Sanitation Data'!I137))="","",OFFSET('Sanitation Data'!$I$30,0,10*ROW('Sanitation Data'!I137)))</f>
        <v/>
      </c>
      <c r="DM143" s="305" t="str">
        <f ca="true">+IF(OFFSET('Sanitation Data'!$I$31,0,10*ROW('Sanitation Data'!I137))="","",OFFSET('Sanitation Data'!$I$31,0,10*ROW('Sanitation Data'!I137)))</f>
        <v/>
      </c>
      <c r="DN143" s="305" t="str">
        <f ca="true">+IF(OFFSET('Sanitation Data'!$I$32,0,10*ROW('Sanitation Data'!I137))="","",OFFSET('Sanitation Data'!$I$32,0,10*ROW('Sanitation Data'!I137)))</f>
        <v/>
      </c>
      <c r="DO143" s="305" t="str">
        <f ca="true">+IF(OFFSET('Hygiene Data'!$D$11,0,10*ROW('Hygiene Data'!D137))="","",OFFSET('Hygiene Data'!$D$11,0,10*ROW('Hygiene Data'!D137)))</f>
        <v/>
      </c>
      <c r="DP143" s="305" t="str">
        <f ca="true">+IF(OFFSET('Hygiene Data'!$D$12,0,10*ROW('Hygiene Data'!D137))="","",OFFSET('Hygiene Data'!$D$12,0,10*ROW('Hygiene Data'!D137)))</f>
        <v/>
      </c>
      <c r="DQ143" s="305" t="str">
        <f ca="true">+IF(OFFSET('Hygiene Data'!$D$13,0,10*ROW('Hygiene Data'!D137))="","",OFFSET('Hygiene Data'!$D$13,0,10*ROW('Hygiene Data'!D137)))</f>
        <v/>
      </c>
      <c r="DR143" s="305" t="str">
        <f ca="true">+IF(OFFSET('Hygiene Data'!$E$11,0,10*ROW('Hygiene Data'!E137))="","",OFFSET('Hygiene Data'!$E$11,0,10*ROW('Hygiene Data'!E137)))</f>
        <v/>
      </c>
      <c r="DS143" s="305" t="str">
        <f ca="true">+IF(OFFSET('Hygiene Data'!$E$12,0,10*ROW('Hygiene Data'!E137))="","",OFFSET('Hygiene Data'!$E$12,0,10*ROW('Hygiene Data'!E137)))</f>
        <v/>
      </c>
      <c r="DT143" s="305" t="str">
        <f ca="true">+IF(OFFSET('Hygiene Data'!$E$13,0,10*ROW('Hygiene Data'!E137))="","",OFFSET('Hygiene Data'!$E$13,0,10*ROW('Hygiene Data'!E137)))</f>
        <v/>
      </c>
      <c r="DU143" s="305" t="str">
        <f ca="true">+IF(OFFSET('Hygiene Data'!$F$11,0,10*ROW('Hygiene Data'!F137))="","",OFFSET('Hygiene Data'!$F$11,0,10*ROW('Hygiene Data'!F137)))</f>
        <v/>
      </c>
      <c r="DV143" s="305" t="str">
        <f ca="true">+IF(OFFSET('Hygiene Data'!$F$12,0,10*ROW('Hygiene Data'!F137))="","",OFFSET('Hygiene Data'!$F$12,0,10*ROW('Hygiene Data'!F137)))</f>
        <v/>
      </c>
      <c r="DW143" s="305" t="str">
        <f ca="true">+IF(OFFSET('Hygiene Data'!$F$13,0,10*ROW('Hygiene Data'!F137))="","",OFFSET('Hygiene Data'!$F$13,0,10*ROW('Hygiene Data'!F137)))</f>
        <v/>
      </c>
      <c r="DX143" s="305" t="str">
        <f ca="true">+IF(OFFSET('Hygiene Data'!$G$11,0,10*ROW('Hygiene Data'!G137))="","",OFFSET('Hygiene Data'!$G$11,0,10*ROW('Hygiene Data'!G137)))</f>
        <v/>
      </c>
      <c r="DY143" s="305" t="str">
        <f ca="true">+IF(OFFSET('Hygiene Data'!$G$12,0,10*ROW('Hygiene Data'!G137))="","",OFFSET('Hygiene Data'!$G$12,0,10*ROW('Hygiene Data'!G137)))</f>
        <v/>
      </c>
      <c r="DZ143" s="305" t="str">
        <f ca="true">+IF(OFFSET('Hygiene Data'!$G$13,0,10*ROW('Hygiene Data'!G137))="","",OFFSET('Hygiene Data'!$G$13,0,10*ROW('Hygiene Data'!G137)))</f>
        <v/>
      </c>
      <c r="EA143" s="305" t="str">
        <f ca="true">+IF(OFFSET('Hygiene Data'!$H$11,0,10*ROW('Hygiene Data'!H137))="","",OFFSET('Hygiene Data'!$H$11,0,10*ROW('Hygiene Data'!H137)))</f>
        <v/>
      </c>
      <c r="EB143" s="305" t="str">
        <f ca="true">+IF(OFFSET('Hygiene Data'!$H$12,0,10*ROW('Hygiene Data'!H137))="","",OFFSET('Hygiene Data'!$H$12,0,10*ROW('Hygiene Data'!H137)))</f>
        <v/>
      </c>
      <c r="EC143" s="305" t="str">
        <f ca="true">+IF(OFFSET('Hygiene Data'!$H$13,0,10*ROW('Hygiene Data'!H137))="","",OFFSET('Hygiene Data'!$H$13,0,10*ROW('Hygiene Data'!H137)))</f>
        <v/>
      </c>
      <c r="ED143" s="305" t="str">
        <f ca="true">+IF(OFFSET('Hygiene Data'!$I$11,0,10*ROW('Hygiene Data'!I137))="","",OFFSET('Hygiene Data'!$I$11,0,10*ROW('Hygiene Data'!I137)))</f>
        <v/>
      </c>
      <c r="EE143" s="305" t="str">
        <f ca="true">+IF(OFFSET('Hygiene Data'!$I$12,0,10*ROW('Hygiene Data'!I137))="","",OFFSET('Hygiene Data'!$I$12,0,10*ROW('Hygiene Data'!I137)))</f>
        <v/>
      </c>
      <c r="EF143" s="305"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61" t="str">
        <f t="shared" ca="true" si="2"/>
        <v/>
      </c>
      <c r="D144" s="99"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9"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9"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9"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9"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9"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9"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9"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9"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9"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9"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9"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9"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9"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9"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9"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9"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9"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100"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100"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100"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100"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100"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100"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100"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100"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100"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100"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100"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100"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100"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100"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100"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100"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100"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100"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100"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100"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100"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100"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100"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100"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100"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100"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100"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100"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100"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100"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1"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1"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1"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1"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1"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1"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1"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1"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1"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1"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1"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1"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1"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1"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1"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1"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1"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1"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5"/>
      <c r="BS144" s="305" t="str">
        <f ca="true">+IF(OFFSET('Water Data'!$D$27,0,10*ROW('Water Data'!D138))="","",OFFSET('Water Data'!$D$27,0,10*ROW('Water Data'!D138)))</f>
        <v/>
      </c>
      <c r="BT144" s="305" t="str">
        <f ca="true">+IF(OFFSET('Water Data'!$D$28,0,10*ROW('Water Data'!D138))="","",OFFSET('Water Data'!$D$28,0,10*ROW('Water Data'!D138)))</f>
        <v/>
      </c>
      <c r="BU144" s="305" t="str">
        <f ca="true">+IF(OFFSET('Water Data'!$D$29,0,10*ROW('Water Data'!D138))="","",OFFSET('Water Data'!$D$29,0,10*ROW('Water Data'!D138)))</f>
        <v/>
      </c>
      <c r="BV144" s="305" t="str">
        <f ca="true">+IF(OFFSET('Water Data'!$E$27,0,10*ROW('Water Data'!E138))="","",OFFSET('Water Data'!$E$27,0,10*ROW('Water Data'!E138)))</f>
        <v/>
      </c>
      <c r="BW144" s="305" t="str">
        <f ca="true">+IF(OFFSET('Water Data'!$E$28,0,10*ROW('Water Data'!E138))="","",OFFSET('Water Data'!$E$28,0,10*ROW('Water Data'!E138)))</f>
        <v/>
      </c>
      <c r="BX144" s="305" t="str">
        <f ca="true">+IF(OFFSET('Water Data'!$E$29,0,10*ROW('Water Data'!E138))="","",OFFSET('Water Data'!$E$29,0,10*ROW('Water Data'!E138)))</f>
        <v/>
      </c>
      <c r="BY144" s="305" t="str">
        <f ca="true">+IF(OFFSET('Water Data'!$F$27,0,10*ROW('Water Data'!F138))="","",OFFSET('Water Data'!$F$27,0,10*ROW('Water Data'!F138)))</f>
        <v/>
      </c>
      <c r="BZ144" s="305" t="str">
        <f ca="true">+IF(OFFSET('Water Data'!$F$28,0,10*ROW('Water Data'!F138))="","",OFFSET('Water Data'!$F$28,0,10*ROW('Water Data'!F138)))</f>
        <v/>
      </c>
      <c r="CA144" s="305" t="str">
        <f ca="true">+IF(OFFSET('Water Data'!$F$29,0,10*ROW('Water Data'!F138))="","",OFFSET('Water Data'!$F$29,0,10*ROW('Water Data'!F138)))</f>
        <v/>
      </c>
      <c r="CB144" s="305" t="str">
        <f ca="true">+IF(OFFSET('Water Data'!$G$27,0,10*ROW('Water Data'!G138))="","",OFFSET('Water Data'!$G$27,0,10*ROW('Water Data'!G138)))</f>
        <v/>
      </c>
      <c r="CC144" s="305" t="str">
        <f ca="true">+IF(OFFSET('Water Data'!$G$28,0,10*ROW('Water Data'!G138))="","",OFFSET('Water Data'!$G$28,0,10*ROW('Water Data'!G138)))</f>
        <v/>
      </c>
      <c r="CD144" s="305" t="str">
        <f ca="true">+IF(OFFSET('Water Data'!$G$29,0,10*ROW('Water Data'!G138))="","",OFFSET('Water Data'!$G$29,0,10*ROW('Water Data'!G138)))</f>
        <v/>
      </c>
      <c r="CE144" s="305" t="str">
        <f ca="true">+IF(OFFSET('Water Data'!$H$27,0,10*ROW('Water Data'!H138))="","",OFFSET('Water Data'!$H$27,0,10*ROW('Water Data'!H138)))</f>
        <v/>
      </c>
      <c r="CF144" s="305" t="str">
        <f ca="true">+IF(OFFSET('Water Data'!$H$28,0,10*ROW('Water Data'!H138))="","",OFFSET('Water Data'!$H$28,0,10*ROW('Water Data'!H138)))</f>
        <v/>
      </c>
      <c r="CG144" s="305" t="str">
        <f ca="true">+IF(OFFSET('Water Data'!$H$29,0,10*ROW('Water Data'!H138))="","",OFFSET('Water Data'!$H$29,0,10*ROW('Water Data'!H138)))</f>
        <v/>
      </c>
      <c r="CH144" s="305" t="str">
        <f ca="true">+IF(OFFSET('Water Data'!$I$27,0,10*ROW('Water Data'!I138))="","",OFFSET('Water Data'!$I$27,0,10*ROW('Water Data'!I138)))</f>
        <v/>
      </c>
      <c r="CI144" s="305" t="str">
        <f ca="true">+IF(OFFSET('Water Data'!$I$28,0,10*ROW('Water Data'!I138))="","",OFFSET('Water Data'!$I$28,0,10*ROW('Water Data'!I138)))</f>
        <v/>
      </c>
      <c r="CJ144" s="305" t="str">
        <f ca="true">+IF(OFFSET('Water Data'!$I$29,0,10*ROW('Water Data'!I138))="","",OFFSET('Water Data'!$I$29,0,10*ROW('Water Data'!I138)))</f>
        <v/>
      </c>
      <c r="CK144" s="305" t="str">
        <f ca="true">+IF(OFFSET('Sanitation Data'!$D$28,0,10*ROW('Sanitation Data'!D138))="","",OFFSET('Sanitation Data'!$D$28,0,10*ROW('Sanitation Data'!D138)))</f>
        <v/>
      </c>
      <c r="CL144" s="305" t="str">
        <f ca="true">+IF(OFFSET('Sanitation Data'!$D$29,0,10*ROW('Sanitation Data'!D138))="","",OFFSET('Sanitation Data'!$D$29,0,10*ROW('Sanitation Data'!D138)))</f>
        <v/>
      </c>
      <c r="CM144" s="305" t="str">
        <f ca="true">+IF(OFFSET('Sanitation Data'!$D$30,0,10*ROW('Sanitation Data'!D138))="","",OFFSET('Sanitation Data'!$D$30,0,10*ROW('Sanitation Data'!D138)))</f>
        <v/>
      </c>
      <c r="CN144" s="305" t="str">
        <f ca="true">+IF(OFFSET('Sanitation Data'!$D$31,0,10*ROW('Sanitation Data'!D138))="","",OFFSET('Sanitation Data'!$D$31,0,10*ROW('Sanitation Data'!D138)))</f>
        <v/>
      </c>
      <c r="CO144" s="305" t="str">
        <f ca="true">+IF(OFFSET('Sanitation Data'!$D$32,0,10*ROW('Sanitation Data'!D138))="","",OFFSET('Sanitation Data'!$D$32,0,10*ROW('Sanitation Data'!D138)))</f>
        <v/>
      </c>
      <c r="CP144" s="305" t="str">
        <f ca="true">+IF(OFFSET('Sanitation Data'!$E$28,0,10*ROW('Sanitation Data'!E138))="","",OFFSET('Sanitation Data'!$E$28,0,10*ROW('Sanitation Data'!E138)))</f>
        <v/>
      </c>
      <c r="CQ144" s="305" t="str">
        <f ca="true">+IF(OFFSET('Sanitation Data'!$E$29,0,10*ROW('Sanitation Data'!E138))="","",OFFSET('Sanitation Data'!$E$29,0,10*ROW('Sanitation Data'!E138)))</f>
        <v/>
      </c>
      <c r="CR144" s="305" t="str">
        <f ca="true">+IF(OFFSET('Sanitation Data'!$E$30,0,10*ROW('Sanitation Data'!E138))="","",OFFSET('Sanitation Data'!$E$30,0,10*ROW('Sanitation Data'!E138)))</f>
        <v/>
      </c>
      <c r="CS144" s="305" t="str">
        <f ca="true">+IF(OFFSET('Sanitation Data'!$E$31,0,10*ROW('Sanitation Data'!E138))="","",OFFSET('Sanitation Data'!$E$31,0,10*ROW('Sanitation Data'!E138)))</f>
        <v/>
      </c>
      <c r="CT144" s="305" t="str">
        <f ca="true">+IF(OFFSET('Sanitation Data'!$E$32,0,10*ROW('Sanitation Data'!E138))="","",OFFSET('Sanitation Data'!$E$32,0,10*ROW('Sanitation Data'!E138)))</f>
        <v/>
      </c>
      <c r="CU144" s="305" t="str">
        <f ca="true">+IF(OFFSET('Sanitation Data'!$F$28,0,10*ROW('Sanitation Data'!F138))="","",OFFSET('Sanitation Data'!$F$28,0,10*ROW('Sanitation Data'!F138)))</f>
        <v/>
      </c>
      <c r="CV144" s="305" t="str">
        <f ca="true">+IF(OFFSET('Sanitation Data'!$F$29,0,10*ROW('Sanitation Data'!F138))="","",OFFSET('Sanitation Data'!$F$29,0,10*ROW('Sanitation Data'!F138)))</f>
        <v/>
      </c>
      <c r="CW144" s="305" t="str">
        <f ca="true">+IF(OFFSET('Sanitation Data'!$F$30,0,10*ROW('Sanitation Data'!F138))="","",OFFSET('Sanitation Data'!$F$30,0,10*ROW('Sanitation Data'!F138)))</f>
        <v/>
      </c>
      <c r="CX144" s="305" t="str">
        <f ca="true">+IF(OFFSET('Sanitation Data'!$F$31,0,10*ROW('Sanitation Data'!F138))="","",OFFSET('Sanitation Data'!$F$31,0,10*ROW('Sanitation Data'!F138)))</f>
        <v/>
      </c>
      <c r="CY144" s="305" t="str">
        <f ca="true">+IF(OFFSET('Sanitation Data'!$F$32,0,10*ROW('Sanitation Data'!F138))="","",OFFSET('Sanitation Data'!$F$32,0,10*ROW('Sanitation Data'!F138)))</f>
        <v/>
      </c>
      <c r="CZ144" s="305" t="str">
        <f ca="true">+IF(OFFSET('Sanitation Data'!$G$28,0,10*ROW('Sanitation Data'!G138))="","",OFFSET('Sanitation Data'!$G$28,0,10*ROW('Sanitation Data'!G138)))</f>
        <v/>
      </c>
      <c r="DA144" s="305" t="str">
        <f ca="true">+IF(OFFSET('Sanitation Data'!$G$29,0,10*ROW('Sanitation Data'!G138))="","",OFFSET('Sanitation Data'!$G$29,0,10*ROW('Sanitation Data'!G138)))</f>
        <v/>
      </c>
      <c r="DB144" s="305" t="str">
        <f ca="true">+IF(OFFSET('Sanitation Data'!$G$30,0,10*ROW('Sanitation Data'!G138))="","",OFFSET('Sanitation Data'!$G$30,0,10*ROW('Sanitation Data'!G138)))</f>
        <v/>
      </c>
      <c r="DC144" s="305" t="str">
        <f ca="true">+IF(OFFSET('Sanitation Data'!$G$31,0,10*ROW('Sanitation Data'!G138))="","",OFFSET('Sanitation Data'!$G$31,0,10*ROW('Sanitation Data'!G138)))</f>
        <v/>
      </c>
      <c r="DD144" s="305" t="str">
        <f ca="true">+IF(OFFSET('Sanitation Data'!$G$32,0,10*ROW('Sanitation Data'!G138))="","",OFFSET('Sanitation Data'!$G$32,0,10*ROW('Sanitation Data'!G138)))</f>
        <v/>
      </c>
      <c r="DE144" s="305" t="str">
        <f ca="true">+IF(OFFSET('Sanitation Data'!$H$28,0,10*ROW('Sanitation Data'!H138))="","",OFFSET('Sanitation Data'!$H$28,0,10*ROW('Sanitation Data'!H138)))</f>
        <v/>
      </c>
      <c r="DF144" s="305" t="str">
        <f ca="true">+IF(OFFSET('Sanitation Data'!$H$29,0,10*ROW('Sanitation Data'!H138))="","",OFFSET('Sanitation Data'!$H$29,0,10*ROW('Sanitation Data'!H138)))</f>
        <v/>
      </c>
      <c r="DG144" s="305" t="str">
        <f ca="true">+IF(OFFSET('Sanitation Data'!$H$30,0,10*ROW('Sanitation Data'!H138))="","",OFFSET('Sanitation Data'!$H$30,0,10*ROW('Sanitation Data'!H138)))</f>
        <v/>
      </c>
      <c r="DH144" s="305" t="str">
        <f ca="true">+IF(OFFSET('Sanitation Data'!$H$31,0,10*ROW('Sanitation Data'!H138))="","",OFFSET('Sanitation Data'!$H$31,0,10*ROW('Sanitation Data'!H138)))</f>
        <v/>
      </c>
      <c r="DI144" s="305" t="str">
        <f ca="true">+IF(OFFSET('Sanitation Data'!$H$32,0,10*ROW('Sanitation Data'!H138))="","",OFFSET('Sanitation Data'!$H$32,0,10*ROW('Sanitation Data'!H138)))</f>
        <v/>
      </c>
      <c r="DJ144" s="305" t="str">
        <f ca="true">+IF(OFFSET('Sanitation Data'!$I$28,0,10*ROW('Sanitation Data'!I138))="","",OFFSET('Sanitation Data'!$I$28,0,10*ROW('Sanitation Data'!I138)))</f>
        <v/>
      </c>
      <c r="DK144" s="305" t="str">
        <f ca="true">+IF(OFFSET('Sanitation Data'!$I$29,0,10*ROW('Sanitation Data'!I138))="","",OFFSET('Sanitation Data'!$I$29,0,10*ROW('Sanitation Data'!I138)))</f>
        <v/>
      </c>
      <c r="DL144" s="305" t="str">
        <f ca="true">+IF(OFFSET('Sanitation Data'!$I$30,0,10*ROW('Sanitation Data'!I138))="","",OFFSET('Sanitation Data'!$I$30,0,10*ROW('Sanitation Data'!I138)))</f>
        <v/>
      </c>
      <c r="DM144" s="305" t="str">
        <f ca="true">+IF(OFFSET('Sanitation Data'!$I$31,0,10*ROW('Sanitation Data'!I138))="","",OFFSET('Sanitation Data'!$I$31,0,10*ROW('Sanitation Data'!I138)))</f>
        <v/>
      </c>
      <c r="DN144" s="305" t="str">
        <f ca="true">+IF(OFFSET('Sanitation Data'!$I$32,0,10*ROW('Sanitation Data'!I138))="","",OFFSET('Sanitation Data'!$I$32,0,10*ROW('Sanitation Data'!I138)))</f>
        <v/>
      </c>
      <c r="DO144" s="305" t="str">
        <f ca="true">+IF(OFFSET('Hygiene Data'!$D$11,0,10*ROW('Hygiene Data'!D138))="","",OFFSET('Hygiene Data'!$D$11,0,10*ROW('Hygiene Data'!D138)))</f>
        <v/>
      </c>
      <c r="DP144" s="305" t="str">
        <f ca="true">+IF(OFFSET('Hygiene Data'!$D$12,0,10*ROW('Hygiene Data'!D138))="","",OFFSET('Hygiene Data'!$D$12,0,10*ROW('Hygiene Data'!D138)))</f>
        <v/>
      </c>
      <c r="DQ144" s="305" t="str">
        <f ca="true">+IF(OFFSET('Hygiene Data'!$D$13,0,10*ROW('Hygiene Data'!D138))="","",OFFSET('Hygiene Data'!$D$13,0,10*ROW('Hygiene Data'!D138)))</f>
        <v/>
      </c>
      <c r="DR144" s="305" t="str">
        <f ca="true">+IF(OFFSET('Hygiene Data'!$E$11,0,10*ROW('Hygiene Data'!E138))="","",OFFSET('Hygiene Data'!$E$11,0,10*ROW('Hygiene Data'!E138)))</f>
        <v/>
      </c>
      <c r="DS144" s="305" t="str">
        <f ca="true">+IF(OFFSET('Hygiene Data'!$E$12,0,10*ROW('Hygiene Data'!E138))="","",OFFSET('Hygiene Data'!$E$12,0,10*ROW('Hygiene Data'!E138)))</f>
        <v/>
      </c>
      <c r="DT144" s="305" t="str">
        <f ca="true">+IF(OFFSET('Hygiene Data'!$E$13,0,10*ROW('Hygiene Data'!E138))="","",OFFSET('Hygiene Data'!$E$13,0,10*ROW('Hygiene Data'!E138)))</f>
        <v/>
      </c>
      <c r="DU144" s="305" t="str">
        <f ca="true">+IF(OFFSET('Hygiene Data'!$F$11,0,10*ROW('Hygiene Data'!F138))="","",OFFSET('Hygiene Data'!$F$11,0,10*ROW('Hygiene Data'!F138)))</f>
        <v/>
      </c>
      <c r="DV144" s="305" t="str">
        <f ca="true">+IF(OFFSET('Hygiene Data'!$F$12,0,10*ROW('Hygiene Data'!F138))="","",OFFSET('Hygiene Data'!$F$12,0,10*ROW('Hygiene Data'!F138)))</f>
        <v/>
      </c>
      <c r="DW144" s="305" t="str">
        <f ca="true">+IF(OFFSET('Hygiene Data'!$F$13,0,10*ROW('Hygiene Data'!F138))="","",OFFSET('Hygiene Data'!$F$13,0,10*ROW('Hygiene Data'!F138)))</f>
        <v/>
      </c>
      <c r="DX144" s="305" t="str">
        <f ca="true">+IF(OFFSET('Hygiene Data'!$G$11,0,10*ROW('Hygiene Data'!G138))="","",OFFSET('Hygiene Data'!$G$11,0,10*ROW('Hygiene Data'!G138)))</f>
        <v/>
      </c>
      <c r="DY144" s="305" t="str">
        <f ca="true">+IF(OFFSET('Hygiene Data'!$G$12,0,10*ROW('Hygiene Data'!G138))="","",OFFSET('Hygiene Data'!$G$12,0,10*ROW('Hygiene Data'!G138)))</f>
        <v/>
      </c>
      <c r="DZ144" s="305" t="str">
        <f ca="true">+IF(OFFSET('Hygiene Data'!$G$13,0,10*ROW('Hygiene Data'!G138))="","",OFFSET('Hygiene Data'!$G$13,0,10*ROW('Hygiene Data'!G138)))</f>
        <v/>
      </c>
      <c r="EA144" s="305" t="str">
        <f ca="true">+IF(OFFSET('Hygiene Data'!$H$11,0,10*ROW('Hygiene Data'!H138))="","",OFFSET('Hygiene Data'!$H$11,0,10*ROW('Hygiene Data'!H138)))</f>
        <v/>
      </c>
      <c r="EB144" s="305" t="str">
        <f ca="true">+IF(OFFSET('Hygiene Data'!$H$12,0,10*ROW('Hygiene Data'!H138))="","",OFFSET('Hygiene Data'!$H$12,0,10*ROW('Hygiene Data'!H138)))</f>
        <v/>
      </c>
      <c r="EC144" s="305" t="str">
        <f ca="true">+IF(OFFSET('Hygiene Data'!$H$13,0,10*ROW('Hygiene Data'!H138))="","",OFFSET('Hygiene Data'!$H$13,0,10*ROW('Hygiene Data'!H138)))</f>
        <v/>
      </c>
      <c r="ED144" s="305" t="str">
        <f ca="true">+IF(OFFSET('Hygiene Data'!$I$11,0,10*ROW('Hygiene Data'!I138))="","",OFFSET('Hygiene Data'!$I$11,0,10*ROW('Hygiene Data'!I138)))</f>
        <v/>
      </c>
      <c r="EE144" s="305" t="str">
        <f ca="true">+IF(OFFSET('Hygiene Data'!$I$12,0,10*ROW('Hygiene Data'!I138))="","",OFFSET('Hygiene Data'!$I$12,0,10*ROW('Hygiene Data'!I138)))</f>
        <v/>
      </c>
      <c r="EF144" s="305"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61" t="str">
        <f t="shared" ca="true" si="2"/>
        <v/>
      </c>
      <c r="D145" s="99"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9"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9"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9"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9"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9"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9"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9"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9"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9"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9"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9"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9"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9"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9"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9"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9"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9"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100"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100"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100"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100"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100"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100"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100"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100"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100"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100"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100"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100"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100"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100"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100"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100"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100"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100"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100"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100"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100"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100"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100"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100"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100"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100"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100"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100"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100"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100"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1"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1"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1"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1"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1"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1"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1"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1"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1"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1"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1"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1"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1"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1"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1"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1"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1"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1"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5"/>
      <c r="BS145" s="305" t="str">
        <f ca="true">+IF(OFFSET('Water Data'!$D$27,0,10*ROW('Water Data'!D139))="","",OFFSET('Water Data'!$D$27,0,10*ROW('Water Data'!D139)))</f>
        <v/>
      </c>
      <c r="BT145" s="305" t="str">
        <f ca="true">+IF(OFFSET('Water Data'!$D$28,0,10*ROW('Water Data'!D139))="","",OFFSET('Water Data'!$D$28,0,10*ROW('Water Data'!D139)))</f>
        <v/>
      </c>
      <c r="BU145" s="305" t="str">
        <f ca="true">+IF(OFFSET('Water Data'!$D$29,0,10*ROW('Water Data'!D139))="","",OFFSET('Water Data'!$D$29,0,10*ROW('Water Data'!D139)))</f>
        <v/>
      </c>
      <c r="BV145" s="305" t="str">
        <f ca="true">+IF(OFFSET('Water Data'!$E$27,0,10*ROW('Water Data'!E139))="","",OFFSET('Water Data'!$E$27,0,10*ROW('Water Data'!E139)))</f>
        <v/>
      </c>
      <c r="BW145" s="305" t="str">
        <f ca="true">+IF(OFFSET('Water Data'!$E$28,0,10*ROW('Water Data'!E139))="","",OFFSET('Water Data'!$E$28,0,10*ROW('Water Data'!E139)))</f>
        <v/>
      </c>
      <c r="BX145" s="305" t="str">
        <f ca="true">+IF(OFFSET('Water Data'!$E$29,0,10*ROW('Water Data'!E139))="","",OFFSET('Water Data'!$E$29,0,10*ROW('Water Data'!E139)))</f>
        <v/>
      </c>
      <c r="BY145" s="305" t="str">
        <f ca="true">+IF(OFFSET('Water Data'!$F$27,0,10*ROW('Water Data'!F139))="","",OFFSET('Water Data'!$F$27,0,10*ROW('Water Data'!F139)))</f>
        <v/>
      </c>
      <c r="BZ145" s="305" t="str">
        <f ca="true">+IF(OFFSET('Water Data'!$F$28,0,10*ROW('Water Data'!F139))="","",OFFSET('Water Data'!$F$28,0,10*ROW('Water Data'!F139)))</f>
        <v/>
      </c>
      <c r="CA145" s="305" t="str">
        <f ca="true">+IF(OFFSET('Water Data'!$F$29,0,10*ROW('Water Data'!F139))="","",OFFSET('Water Data'!$F$29,0,10*ROW('Water Data'!F139)))</f>
        <v/>
      </c>
      <c r="CB145" s="305" t="str">
        <f ca="true">+IF(OFFSET('Water Data'!$G$27,0,10*ROW('Water Data'!G139))="","",OFFSET('Water Data'!$G$27,0,10*ROW('Water Data'!G139)))</f>
        <v/>
      </c>
      <c r="CC145" s="305" t="str">
        <f ca="true">+IF(OFFSET('Water Data'!$G$28,0,10*ROW('Water Data'!G139))="","",OFFSET('Water Data'!$G$28,0,10*ROW('Water Data'!G139)))</f>
        <v/>
      </c>
      <c r="CD145" s="305" t="str">
        <f ca="true">+IF(OFFSET('Water Data'!$G$29,0,10*ROW('Water Data'!G139))="","",OFFSET('Water Data'!$G$29,0,10*ROW('Water Data'!G139)))</f>
        <v/>
      </c>
      <c r="CE145" s="305" t="str">
        <f ca="true">+IF(OFFSET('Water Data'!$H$27,0,10*ROW('Water Data'!H139))="","",OFFSET('Water Data'!$H$27,0,10*ROW('Water Data'!H139)))</f>
        <v/>
      </c>
      <c r="CF145" s="305" t="str">
        <f ca="true">+IF(OFFSET('Water Data'!$H$28,0,10*ROW('Water Data'!H139))="","",OFFSET('Water Data'!$H$28,0,10*ROW('Water Data'!H139)))</f>
        <v/>
      </c>
      <c r="CG145" s="305" t="str">
        <f ca="true">+IF(OFFSET('Water Data'!$H$29,0,10*ROW('Water Data'!H139))="","",OFFSET('Water Data'!$H$29,0,10*ROW('Water Data'!H139)))</f>
        <v/>
      </c>
      <c r="CH145" s="305" t="str">
        <f ca="true">+IF(OFFSET('Water Data'!$I$27,0,10*ROW('Water Data'!I139))="","",OFFSET('Water Data'!$I$27,0,10*ROW('Water Data'!I139)))</f>
        <v/>
      </c>
      <c r="CI145" s="305" t="str">
        <f ca="true">+IF(OFFSET('Water Data'!$I$28,0,10*ROW('Water Data'!I139))="","",OFFSET('Water Data'!$I$28,0,10*ROW('Water Data'!I139)))</f>
        <v/>
      </c>
      <c r="CJ145" s="305" t="str">
        <f ca="true">+IF(OFFSET('Water Data'!$I$29,0,10*ROW('Water Data'!I139))="","",OFFSET('Water Data'!$I$29,0,10*ROW('Water Data'!I139)))</f>
        <v/>
      </c>
      <c r="CK145" s="305" t="str">
        <f ca="true">+IF(OFFSET('Sanitation Data'!$D$28,0,10*ROW('Sanitation Data'!D139))="","",OFFSET('Sanitation Data'!$D$28,0,10*ROW('Sanitation Data'!D139)))</f>
        <v/>
      </c>
      <c r="CL145" s="305" t="str">
        <f ca="true">+IF(OFFSET('Sanitation Data'!$D$29,0,10*ROW('Sanitation Data'!D139))="","",OFFSET('Sanitation Data'!$D$29,0,10*ROW('Sanitation Data'!D139)))</f>
        <v/>
      </c>
      <c r="CM145" s="305" t="str">
        <f ca="true">+IF(OFFSET('Sanitation Data'!$D$30,0,10*ROW('Sanitation Data'!D139))="","",OFFSET('Sanitation Data'!$D$30,0,10*ROW('Sanitation Data'!D139)))</f>
        <v/>
      </c>
      <c r="CN145" s="305" t="str">
        <f ca="true">+IF(OFFSET('Sanitation Data'!$D$31,0,10*ROW('Sanitation Data'!D139))="","",OFFSET('Sanitation Data'!$D$31,0,10*ROW('Sanitation Data'!D139)))</f>
        <v/>
      </c>
      <c r="CO145" s="305" t="str">
        <f ca="true">+IF(OFFSET('Sanitation Data'!$D$32,0,10*ROW('Sanitation Data'!D139))="","",OFFSET('Sanitation Data'!$D$32,0,10*ROW('Sanitation Data'!D139)))</f>
        <v/>
      </c>
      <c r="CP145" s="305" t="str">
        <f ca="true">+IF(OFFSET('Sanitation Data'!$E$28,0,10*ROW('Sanitation Data'!E139))="","",OFFSET('Sanitation Data'!$E$28,0,10*ROW('Sanitation Data'!E139)))</f>
        <v/>
      </c>
      <c r="CQ145" s="305" t="str">
        <f ca="true">+IF(OFFSET('Sanitation Data'!$E$29,0,10*ROW('Sanitation Data'!E139))="","",OFFSET('Sanitation Data'!$E$29,0,10*ROW('Sanitation Data'!E139)))</f>
        <v/>
      </c>
      <c r="CR145" s="305" t="str">
        <f ca="true">+IF(OFFSET('Sanitation Data'!$E$30,0,10*ROW('Sanitation Data'!E139))="","",OFFSET('Sanitation Data'!$E$30,0,10*ROW('Sanitation Data'!E139)))</f>
        <v/>
      </c>
      <c r="CS145" s="305" t="str">
        <f ca="true">+IF(OFFSET('Sanitation Data'!$E$31,0,10*ROW('Sanitation Data'!E139))="","",OFFSET('Sanitation Data'!$E$31,0,10*ROW('Sanitation Data'!E139)))</f>
        <v/>
      </c>
      <c r="CT145" s="305" t="str">
        <f ca="true">+IF(OFFSET('Sanitation Data'!$E$32,0,10*ROW('Sanitation Data'!E139))="","",OFFSET('Sanitation Data'!$E$32,0,10*ROW('Sanitation Data'!E139)))</f>
        <v/>
      </c>
      <c r="CU145" s="305" t="str">
        <f ca="true">+IF(OFFSET('Sanitation Data'!$F$28,0,10*ROW('Sanitation Data'!F139))="","",OFFSET('Sanitation Data'!$F$28,0,10*ROW('Sanitation Data'!F139)))</f>
        <v/>
      </c>
      <c r="CV145" s="305" t="str">
        <f ca="true">+IF(OFFSET('Sanitation Data'!$F$29,0,10*ROW('Sanitation Data'!F139))="","",OFFSET('Sanitation Data'!$F$29,0,10*ROW('Sanitation Data'!F139)))</f>
        <v/>
      </c>
      <c r="CW145" s="305" t="str">
        <f ca="true">+IF(OFFSET('Sanitation Data'!$F$30,0,10*ROW('Sanitation Data'!F139))="","",OFFSET('Sanitation Data'!$F$30,0,10*ROW('Sanitation Data'!F139)))</f>
        <v/>
      </c>
      <c r="CX145" s="305" t="str">
        <f ca="true">+IF(OFFSET('Sanitation Data'!$F$31,0,10*ROW('Sanitation Data'!F139))="","",OFFSET('Sanitation Data'!$F$31,0,10*ROW('Sanitation Data'!F139)))</f>
        <v/>
      </c>
      <c r="CY145" s="305" t="str">
        <f ca="true">+IF(OFFSET('Sanitation Data'!$F$32,0,10*ROW('Sanitation Data'!F139))="","",OFFSET('Sanitation Data'!$F$32,0,10*ROW('Sanitation Data'!F139)))</f>
        <v/>
      </c>
      <c r="CZ145" s="305" t="str">
        <f ca="true">+IF(OFFSET('Sanitation Data'!$G$28,0,10*ROW('Sanitation Data'!G139))="","",OFFSET('Sanitation Data'!$G$28,0,10*ROW('Sanitation Data'!G139)))</f>
        <v/>
      </c>
      <c r="DA145" s="305" t="str">
        <f ca="true">+IF(OFFSET('Sanitation Data'!$G$29,0,10*ROW('Sanitation Data'!G139))="","",OFFSET('Sanitation Data'!$G$29,0,10*ROW('Sanitation Data'!G139)))</f>
        <v/>
      </c>
      <c r="DB145" s="305" t="str">
        <f ca="true">+IF(OFFSET('Sanitation Data'!$G$30,0,10*ROW('Sanitation Data'!G139))="","",OFFSET('Sanitation Data'!$G$30,0,10*ROW('Sanitation Data'!G139)))</f>
        <v/>
      </c>
      <c r="DC145" s="305" t="str">
        <f ca="true">+IF(OFFSET('Sanitation Data'!$G$31,0,10*ROW('Sanitation Data'!G139))="","",OFFSET('Sanitation Data'!$G$31,0,10*ROW('Sanitation Data'!G139)))</f>
        <v/>
      </c>
      <c r="DD145" s="305" t="str">
        <f ca="true">+IF(OFFSET('Sanitation Data'!$G$32,0,10*ROW('Sanitation Data'!G139))="","",OFFSET('Sanitation Data'!$G$32,0,10*ROW('Sanitation Data'!G139)))</f>
        <v/>
      </c>
      <c r="DE145" s="305" t="str">
        <f ca="true">+IF(OFFSET('Sanitation Data'!$H$28,0,10*ROW('Sanitation Data'!H139))="","",OFFSET('Sanitation Data'!$H$28,0,10*ROW('Sanitation Data'!H139)))</f>
        <v/>
      </c>
      <c r="DF145" s="305" t="str">
        <f ca="true">+IF(OFFSET('Sanitation Data'!$H$29,0,10*ROW('Sanitation Data'!H139))="","",OFFSET('Sanitation Data'!$H$29,0,10*ROW('Sanitation Data'!H139)))</f>
        <v/>
      </c>
      <c r="DG145" s="305" t="str">
        <f ca="true">+IF(OFFSET('Sanitation Data'!$H$30,0,10*ROW('Sanitation Data'!H139))="","",OFFSET('Sanitation Data'!$H$30,0,10*ROW('Sanitation Data'!H139)))</f>
        <v/>
      </c>
      <c r="DH145" s="305" t="str">
        <f ca="true">+IF(OFFSET('Sanitation Data'!$H$31,0,10*ROW('Sanitation Data'!H139))="","",OFFSET('Sanitation Data'!$H$31,0,10*ROW('Sanitation Data'!H139)))</f>
        <v/>
      </c>
      <c r="DI145" s="305" t="str">
        <f ca="true">+IF(OFFSET('Sanitation Data'!$H$32,0,10*ROW('Sanitation Data'!H139))="","",OFFSET('Sanitation Data'!$H$32,0,10*ROW('Sanitation Data'!H139)))</f>
        <v/>
      </c>
      <c r="DJ145" s="305" t="str">
        <f ca="true">+IF(OFFSET('Sanitation Data'!$I$28,0,10*ROW('Sanitation Data'!I139))="","",OFFSET('Sanitation Data'!$I$28,0,10*ROW('Sanitation Data'!I139)))</f>
        <v/>
      </c>
      <c r="DK145" s="305" t="str">
        <f ca="true">+IF(OFFSET('Sanitation Data'!$I$29,0,10*ROW('Sanitation Data'!I139))="","",OFFSET('Sanitation Data'!$I$29,0,10*ROW('Sanitation Data'!I139)))</f>
        <v/>
      </c>
      <c r="DL145" s="305" t="str">
        <f ca="true">+IF(OFFSET('Sanitation Data'!$I$30,0,10*ROW('Sanitation Data'!I139))="","",OFFSET('Sanitation Data'!$I$30,0,10*ROW('Sanitation Data'!I139)))</f>
        <v/>
      </c>
      <c r="DM145" s="305" t="str">
        <f ca="true">+IF(OFFSET('Sanitation Data'!$I$31,0,10*ROW('Sanitation Data'!I139))="","",OFFSET('Sanitation Data'!$I$31,0,10*ROW('Sanitation Data'!I139)))</f>
        <v/>
      </c>
      <c r="DN145" s="305" t="str">
        <f ca="true">+IF(OFFSET('Sanitation Data'!$I$32,0,10*ROW('Sanitation Data'!I139))="","",OFFSET('Sanitation Data'!$I$32,0,10*ROW('Sanitation Data'!I139)))</f>
        <v/>
      </c>
      <c r="DO145" s="305" t="str">
        <f ca="true">+IF(OFFSET('Hygiene Data'!$D$11,0,10*ROW('Hygiene Data'!D139))="","",OFFSET('Hygiene Data'!$D$11,0,10*ROW('Hygiene Data'!D139)))</f>
        <v/>
      </c>
      <c r="DP145" s="305" t="str">
        <f ca="true">+IF(OFFSET('Hygiene Data'!$D$12,0,10*ROW('Hygiene Data'!D139))="","",OFFSET('Hygiene Data'!$D$12,0,10*ROW('Hygiene Data'!D139)))</f>
        <v/>
      </c>
      <c r="DQ145" s="305" t="str">
        <f ca="true">+IF(OFFSET('Hygiene Data'!$D$13,0,10*ROW('Hygiene Data'!D139))="","",OFFSET('Hygiene Data'!$D$13,0,10*ROW('Hygiene Data'!D139)))</f>
        <v/>
      </c>
      <c r="DR145" s="305" t="str">
        <f ca="true">+IF(OFFSET('Hygiene Data'!$E$11,0,10*ROW('Hygiene Data'!E139))="","",OFFSET('Hygiene Data'!$E$11,0,10*ROW('Hygiene Data'!E139)))</f>
        <v/>
      </c>
      <c r="DS145" s="305" t="str">
        <f ca="true">+IF(OFFSET('Hygiene Data'!$E$12,0,10*ROW('Hygiene Data'!E139))="","",OFFSET('Hygiene Data'!$E$12,0,10*ROW('Hygiene Data'!E139)))</f>
        <v/>
      </c>
      <c r="DT145" s="305" t="str">
        <f ca="true">+IF(OFFSET('Hygiene Data'!$E$13,0,10*ROW('Hygiene Data'!E139))="","",OFFSET('Hygiene Data'!$E$13,0,10*ROW('Hygiene Data'!E139)))</f>
        <v/>
      </c>
      <c r="DU145" s="305" t="str">
        <f ca="true">+IF(OFFSET('Hygiene Data'!$F$11,0,10*ROW('Hygiene Data'!F139))="","",OFFSET('Hygiene Data'!$F$11,0,10*ROW('Hygiene Data'!F139)))</f>
        <v/>
      </c>
      <c r="DV145" s="305" t="str">
        <f ca="true">+IF(OFFSET('Hygiene Data'!$F$12,0,10*ROW('Hygiene Data'!F139))="","",OFFSET('Hygiene Data'!$F$12,0,10*ROW('Hygiene Data'!F139)))</f>
        <v/>
      </c>
      <c r="DW145" s="305" t="str">
        <f ca="true">+IF(OFFSET('Hygiene Data'!$F$13,0,10*ROW('Hygiene Data'!F139))="","",OFFSET('Hygiene Data'!$F$13,0,10*ROW('Hygiene Data'!F139)))</f>
        <v/>
      </c>
      <c r="DX145" s="305" t="str">
        <f ca="true">+IF(OFFSET('Hygiene Data'!$G$11,0,10*ROW('Hygiene Data'!G139))="","",OFFSET('Hygiene Data'!$G$11,0,10*ROW('Hygiene Data'!G139)))</f>
        <v/>
      </c>
      <c r="DY145" s="305" t="str">
        <f ca="true">+IF(OFFSET('Hygiene Data'!$G$12,0,10*ROW('Hygiene Data'!G139))="","",OFFSET('Hygiene Data'!$G$12,0,10*ROW('Hygiene Data'!G139)))</f>
        <v/>
      </c>
      <c r="DZ145" s="305" t="str">
        <f ca="true">+IF(OFFSET('Hygiene Data'!$G$13,0,10*ROW('Hygiene Data'!G139))="","",OFFSET('Hygiene Data'!$G$13,0,10*ROW('Hygiene Data'!G139)))</f>
        <v/>
      </c>
      <c r="EA145" s="305" t="str">
        <f ca="true">+IF(OFFSET('Hygiene Data'!$H$11,0,10*ROW('Hygiene Data'!H139))="","",OFFSET('Hygiene Data'!$H$11,0,10*ROW('Hygiene Data'!H139)))</f>
        <v/>
      </c>
      <c r="EB145" s="305" t="str">
        <f ca="true">+IF(OFFSET('Hygiene Data'!$H$12,0,10*ROW('Hygiene Data'!H139))="","",OFFSET('Hygiene Data'!$H$12,0,10*ROW('Hygiene Data'!H139)))</f>
        <v/>
      </c>
      <c r="EC145" s="305" t="str">
        <f ca="true">+IF(OFFSET('Hygiene Data'!$H$13,0,10*ROW('Hygiene Data'!H139))="","",OFFSET('Hygiene Data'!$H$13,0,10*ROW('Hygiene Data'!H139)))</f>
        <v/>
      </c>
      <c r="ED145" s="305" t="str">
        <f ca="true">+IF(OFFSET('Hygiene Data'!$I$11,0,10*ROW('Hygiene Data'!I139))="","",OFFSET('Hygiene Data'!$I$11,0,10*ROW('Hygiene Data'!I139)))</f>
        <v/>
      </c>
      <c r="EE145" s="305" t="str">
        <f ca="true">+IF(OFFSET('Hygiene Data'!$I$12,0,10*ROW('Hygiene Data'!I139))="","",OFFSET('Hygiene Data'!$I$12,0,10*ROW('Hygiene Data'!I139)))</f>
        <v/>
      </c>
      <c r="EF145" s="305"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61" t="str">
        <f t="shared" ca="true" si="2"/>
        <v/>
      </c>
      <c r="D146" s="99"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9"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9"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9"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9"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9"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9"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9"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9"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9"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9"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9"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9"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9"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9"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9"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9"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9"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100"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100"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100"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100"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100"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100"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100"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100"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100"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100"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100"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100"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100"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100"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100"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100"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100"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100"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100"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100"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100"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100"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100"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100"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100"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100"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100"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100"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100"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100"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1"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1"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1"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1"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1"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1"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1"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1"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1"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1"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1"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1"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1"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1"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1"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1"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1"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1"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5"/>
      <c r="BS146" s="305" t="str">
        <f ca="true">+IF(OFFSET('Water Data'!$D$27,0,10*ROW('Water Data'!D140))="","",OFFSET('Water Data'!$D$27,0,10*ROW('Water Data'!D140)))</f>
        <v/>
      </c>
      <c r="BT146" s="305" t="str">
        <f ca="true">+IF(OFFSET('Water Data'!$D$28,0,10*ROW('Water Data'!D140))="","",OFFSET('Water Data'!$D$28,0,10*ROW('Water Data'!D140)))</f>
        <v/>
      </c>
      <c r="BU146" s="305" t="str">
        <f ca="true">+IF(OFFSET('Water Data'!$D$29,0,10*ROW('Water Data'!D140))="","",OFFSET('Water Data'!$D$29,0,10*ROW('Water Data'!D140)))</f>
        <v/>
      </c>
      <c r="BV146" s="305" t="str">
        <f ca="true">+IF(OFFSET('Water Data'!$E$27,0,10*ROW('Water Data'!E140))="","",OFFSET('Water Data'!$E$27,0,10*ROW('Water Data'!E140)))</f>
        <v/>
      </c>
      <c r="BW146" s="305" t="str">
        <f ca="true">+IF(OFFSET('Water Data'!$E$28,0,10*ROW('Water Data'!E140))="","",OFFSET('Water Data'!$E$28,0,10*ROW('Water Data'!E140)))</f>
        <v/>
      </c>
      <c r="BX146" s="305" t="str">
        <f ca="true">+IF(OFFSET('Water Data'!$E$29,0,10*ROW('Water Data'!E140))="","",OFFSET('Water Data'!$E$29,0,10*ROW('Water Data'!E140)))</f>
        <v/>
      </c>
      <c r="BY146" s="305" t="str">
        <f ca="true">+IF(OFFSET('Water Data'!$F$27,0,10*ROW('Water Data'!F140))="","",OFFSET('Water Data'!$F$27,0,10*ROW('Water Data'!F140)))</f>
        <v/>
      </c>
      <c r="BZ146" s="305" t="str">
        <f ca="true">+IF(OFFSET('Water Data'!$F$28,0,10*ROW('Water Data'!F140))="","",OFFSET('Water Data'!$F$28,0,10*ROW('Water Data'!F140)))</f>
        <v/>
      </c>
      <c r="CA146" s="305" t="str">
        <f ca="true">+IF(OFFSET('Water Data'!$F$29,0,10*ROW('Water Data'!F140))="","",OFFSET('Water Data'!$F$29,0,10*ROW('Water Data'!F140)))</f>
        <v/>
      </c>
      <c r="CB146" s="305" t="str">
        <f ca="true">+IF(OFFSET('Water Data'!$G$27,0,10*ROW('Water Data'!G140))="","",OFFSET('Water Data'!$G$27,0,10*ROW('Water Data'!G140)))</f>
        <v/>
      </c>
      <c r="CC146" s="305" t="str">
        <f ca="true">+IF(OFFSET('Water Data'!$G$28,0,10*ROW('Water Data'!G140))="","",OFFSET('Water Data'!$G$28,0,10*ROW('Water Data'!G140)))</f>
        <v/>
      </c>
      <c r="CD146" s="305" t="str">
        <f ca="true">+IF(OFFSET('Water Data'!$G$29,0,10*ROW('Water Data'!G140))="","",OFFSET('Water Data'!$G$29,0,10*ROW('Water Data'!G140)))</f>
        <v/>
      </c>
      <c r="CE146" s="305" t="str">
        <f ca="true">+IF(OFFSET('Water Data'!$H$27,0,10*ROW('Water Data'!H140))="","",OFFSET('Water Data'!$H$27,0,10*ROW('Water Data'!H140)))</f>
        <v/>
      </c>
      <c r="CF146" s="305" t="str">
        <f ca="true">+IF(OFFSET('Water Data'!$H$28,0,10*ROW('Water Data'!H140))="","",OFFSET('Water Data'!$H$28,0,10*ROW('Water Data'!H140)))</f>
        <v/>
      </c>
      <c r="CG146" s="305" t="str">
        <f ca="true">+IF(OFFSET('Water Data'!$H$29,0,10*ROW('Water Data'!H140))="","",OFFSET('Water Data'!$H$29,0,10*ROW('Water Data'!H140)))</f>
        <v/>
      </c>
      <c r="CH146" s="305" t="str">
        <f ca="true">+IF(OFFSET('Water Data'!$I$27,0,10*ROW('Water Data'!I140))="","",OFFSET('Water Data'!$I$27,0,10*ROW('Water Data'!I140)))</f>
        <v/>
      </c>
      <c r="CI146" s="305" t="str">
        <f ca="true">+IF(OFFSET('Water Data'!$I$28,0,10*ROW('Water Data'!I140))="","",OFFSET('Water Data'!$I$28,0,10*ROW('Water Data'!I140)))</f>
        <v/>
      </c>
      <c r="CJ146" s="305" t="str">
        <f ca="true">+IF(OFFSET('Water Data'!$I$29,0,10*ROW('Water Data'!I140))="","",OFFSET('Water Data'!$I$29,0,10*ROW('Water Data'!I140)))</f>
        <v/>
      </c>
      <c r="CK146" s="305" t="str">
        <f ca="true">+IF(OFFSET('Sanitation Data'!$D$28,0,10*ROW('Sanitation Data'!D140))="","",OFFSET('Sanitation Data'!$D$28,0,10*ROW('Sanitation Data'!D140)))</f>
        <v/>
      </c>
      <c r="CL146" s="305" t="str">
        <f ca="true">+IF(OFFSET('Sanitation Data'!$D$29,0,10*ROW('Sanitation Data'!D140))="","",OFFSET('Sanitation Data'!$D$29,0,10*ROW('Sanitation Data'!D140)))</f>
        <v/>
      </c>
      <c r="CM146" s="305" t="str">
        <f ca="true">+IF(OFFSET('Sanitation Data'!$D$30,0,10*ROW('Sanitation Data'!D140))="","",OFFSET('Sanitation Data'!$D$30,0,10*ROW('Sanitation Data'!D140)))</f>
        <v/>
      </c>
      <c r="CN146" s="305" t="str">
        <f ca="true">+IF(OFFSET('Sanitation Data'!$D$31,0,10*ROW('Sanitation Data'!D140))="","",OFFSET('Sanitation Data'!$D$31,0,10*ROW('Sanitation Data'!D140)))</f>
        <v/>
      </c>
      <c r="CO146" s="305" t="str">
        <f ca="true">+IF(OFFSET('Sanitation Data'!$D$32,0,10*ROW('Sanitation Data'!D140))="","",OFFSET('Sanitation Data'!$D$32,0,10*ROW('Sanitation Data'!D140)))</f>
        <v/>
      </c>
      <c r="CP146" s="305" t="str">
        <f ca="true">+IF(OFFSET('Sanitation Data'!$E$28,0,10*ROW('Sanitation Data'!E140))="","",OFFSET('Sanitation Data'!$E$28,0,10*ROW('Sanitation Data'!E140)))</f>
        <v/>
      </c>
      <c r="CQ146" s="305" t="str">
        <f ca="true">+IF(OFFSET('Sanitation Data'!$E$29,0,10*ROW('Sanitation Data'!E140))="","",OFFSET('Sanitation Data'!$E$29,0,10*ROW('Sanitation Data'!E140)))</f>
        <v/>
      </c>
      <c r="CR146" s="305" t="str">
        <f ca="true">+IF(OFFSET('Sanitation Data'!$E$30,0,10*ROW('Sanitation Data'!E140))="","",OFFSET('Sanitation Data'!$E$30,0,10*ROW('Sanitation Data'!E140)))</f>
        <v/>
      </c>
      <c r="CS146" s="305" t="str">
        <f ca="true">+IF(OFFSET('Sanitation Data'!$E$31,0,10*ROW('Sanitation Data'!E140))="","",OFFSET('Sanitation Data'!$E$31,0,10*ROW('Sanitation Data'!E140)))</f>
        <v/>
      </c>
      <c r="CT146" s="305" t="str">
        <f ca="true">+IF(OFFSET('Sanitation Data'!$E$32,0,10*ROW('Sanitation Data'!E140))="","",OFFSET('Sanitation Data'!$E$32,0,10*ROW('Sanitation Data'!E140)))</f>
        <v/>
      </c>
      <c r="CU146" s="305" t="str">
        <f ca="true">+IF(OFFSET('Sanitation Data'!$F$28,0,10*ROW('Sanitation Data'!F140))="","",OFFSET('Sanitation Data'!$F$28,0,10*ROW('Sanitation Data'!F140)))</f>
        <v/>
      </c>
      <c r="CV146" s="305" t="str">
        <f ca="true">+IF(OFFSET('Sanitation Data'!$F$29,0,10*ROW('Sanitation Data'!F140))="","",OFFSET('Sanitation Data'!$F$29,0,10*ROW('Sanitation Data'!F140)))</f>
        <v/>
      </c>
      <c r="CW146" s="305" t="str">
        <f ca="true">+IF(OFFSET('Sanitation Data'!$F$30,0,10*ROW('Sanitation Data'!F140))="","",OFFSET('Sanitation Data'!$F$30,0,10*ROW('Sanitation Data'!F140)))</f>
        <v/>
      </c>
      <c r="CX146" s="305" t="str">
        <f ca="true">+IF(OFFSET('Sanitation Data'!$F$31,0,10*ROW('Sanitation Data'!F140))="","",OFFSET('Sanitation Data'!$F$31,0,10*ROW('Sanitation Data'!F140)))</f>
        <v/>
      </c>
      <c r="CY146" s="305" t="str">
        <f ca="true">+IF(OFFSET('Sanitation Data'!$F$32,0,10*ROW('Sanitation Data'!F140))="","",OFFSET('Sanitation Data'!$F$32,0,10*ROW('Sanitation Data'!F140)))</f>
        <v/>
      </c>
      <c r="CZ146" s="305" t="str">
        <f ca="true">+IF(OFFSET('Sanitation Data'!$G$28,0,10*ROW('Sanitation Data'!G140))="","",OFFSET('Sanitation Data'!$G$28,0,10*ROW('Sanitation Data'!G140)))</f>
        <v/>
      </c>
      <c r="DA146" s="305" t="str">
        <f ca="true">+IF(OFFSET('Sanitation Data'!$G$29,0,10*ROW('Sanitation Data'!G140))="","",OFFSET('Sanitation Data'!$G$29,0,10*ROW('Sanitation Data'!G140)))</f>
        <v/>
      </c>
      <c r="DB146" s="305" t="str">
        <f ca="true">+IF(OFFSET('Sanitation Data'!$G$30,0,10*ROW('Sanitation Data'!G140))="","",OFFSET('Sanitation Data'!$G$30,0,10*ROW('Sanitation Data'!G140)))</f>
        <v/>
      </c>
      <c r="DC146" s="305" t="str">
        <f ca="true">+IF(OFFSET('Sanitation Data'!$G$31,0,10*ROW('Sanitation Data'!G140))="","",OFFSET('Sanitation Data'!$G$31,0,10*ROW('Sanitation Data'!G140)))</f>
        <v/>
      </c>
      <c r="DD146" s="305" t="str">
        <f ca="true">+IF(OFFSET('Sanitation Data'!$G$32,0,10*ROW('Sanitation Data'!G140))="","",OFFSET('Sanitation Data'!$G$32,0,10*ROW('Sanitation Data'!G140)))</f>
        <v/>
      </c>
      <c r="DE146" s="305" t="str">
        <f ca="true">+IF(OFFSET('Sanitation Data'!$H$28,0,10*ROW('Sanitation Data'!H140))="","",OFFSET('Sanitation Data'!$H$28,0,10*ROW('Sanitation Data'!H140)))</f>
        <v/>
      </c>
      <c r="DF146" s="305" t="str">
        <f ca="true">+IF(OFFSET('Sanitation Data'!$H$29,0,10*ROW('Sanitation Data'!H140))="","",OFFSET('Sanitation Data'!$H$29,0,10*ROW('Sanitation Data'!H140)))</f>
        <v/>
      </c>
      <c r="DG146" s="305" t="str">
        <f ca="true">+IF(OFFSET('Sanitation Data'!$H$30,0,10*ROW('Sanitation Data'!H140))="","",OFFSET('Sanitation Data'!$H$30,0,10*ROW('Sanitation Data'!H140)))</f>
        <v/>
      </c>
      <c r="DH146" s="305" t="str">
        <f ca="true">+IF(OFFSET('Sanitation Data'!$H$31,0,10*ROW('Sanitation Data'!H140))="","",OFFSET('Sanitation Data'!$H$31,0,10*ROW('Sanitation Data'!H140)))</f>
        <v/>
      </c>
      <c r="DI146" s="305" t="str">
        <f ca="true">+IF(OFFSET('Sanitation Data'!$H$32,0,10*ROW('Sanitation Data'!H140))="","",OFFSET('Sanitation Data'!$H$32,0,10*ROW('Sanitation Data'!H140)))</f>
        <v/>
      </c>
      <c r="DJ146" s="305" t="str">
        <f ca="true">+IF(OFFSET('Sanitation Data'!$I$28,0,10*ROW('Sanitation Data'!I140))="","",OFFSET('Sanitation Data'!$I$28,0,10*ROW('Sanitation Data'!I140)))</f>
        <v/>
      </c>
      <c r="DK146" s="305" t="str">
        <f ca="true">+IF(OFFSET('Sanitation Data'!$I$29,0,10*ROW('Sanitation Data'!I140))="","",OFFSET('Sanitation Data'!$I$29,0,10*ROW('Sanitation Data'!I140)))</f>
        <v/>
      </c>
      <c r="DL146" s="305" t="str">
        <f ca="true">+IF(OFFSET('Sanitation Data'!$I$30,0,10*ROW('Sanitation Data'!I140))="","",OFFSET('Sanitation Data'!$I$30,0,10*ROW('Sanitation Data'!I140)))</f>
        <v/>
      </c>
      <c r="DM146" s="305" t="str">
        <f ca="true">+IF(OFFSET('Sanitation Data'!$I$31,0,10*ROW('Sanitation Data'!I140))="","",OFFSET('Sanitation Data'!$I$31,0,10*ROW('Sanitation Data'!I140)))</f>
        <v/>
      </c>
      <c r="DN146" s="305" t="str">
        <f ca="true">+IF(OFFSET('Sanitation Data'!$I$32,0,10*ROW('Sanitation Data'!I140))="","",OFFSET('Sanitation Data'!$I$32,0,10*ROW('Sanitation Data'!I140)))</f>
        <v/>
      </c>
      <c r="DO146" s="305" t="str">
        <f ca="true">+IF(OFFSET('Hygiene Data'!$D$11,0,10*ROW('Hygiene Data'!D140))="","",OFFSET('Hygiene Data'!$D$11,0,10*ROW('Hygiene Data'!D140)))</f>
        <v/>
      </c>
      <c r="DP146" s="305" t="str">
        <f ca="true">+IF(OFFSET('Hygiene Data'!$D$12,0,10*ROW('Hygiene Data'!D140))="","",OFFSET('Hygiene Data'!$D$12,0,10*ROW('Hygiene Data'!D140)))</f>
        <v/>
      </c>
      <c r="DQ146" s="305" t="str">
        <f ca="true">+IF(OFFSET('Hygiene Data'!$D$13,0,10*ROW('Hygiene Data'!D140))="","",OFFSET('Hygiene Data'!$D$13,0,10*ROW('Hygiene Data'!D140)))</f>
        <v/>
      </c>
      <c r="DR146" s="305" t="str">
        <f ca="true">+IF(OFFSET('Hygiene Data'!$E$11,0,10*ROW('Hygiene Data'!E140))="","",OFFSET('Hygiene Data'!$E$11,0,10*ROW('Hygiene Data'!E140)))</f>
        <v/>
      </c>
      <c r="DS146" s="305" t="str">
        <f ca="true">+IF(OFFSET('Hygiene Data'!$E$12,0,10*ROW('Hygiene Data'!E140))="","",OFFSET('Hygiene Data'!$E$12,0,10*ROW('Hygiene Data'!E140)))</f>
        <v/>
      </c>
      <c r="DT146" s="305" t="str">
        <f ca="true">+IF(OFFSET('Hygiene Data'!$E$13,0,10*ROW('Hygiene Data'!E140))="","",OFFSET('Hygiene Data'!$E$13,0,10*ROW('Hygiene Data'!E140)))</f>
        <v/>
      </c>
      <c r="DU146" s="305" t="str">
        <f ca="true">+IF(OFFSET('Hygiene Data'!$F$11,0,10*ROW('Hygiene Data'!F140))="","",OFFSET('Hygiene Data'!$F$11,0,10*ROW('Hygiene Data'!F140)))</f>
        <v/>
      </c>
      <c r="DV146" s="305" t="str">
        <f ca="true">+IF(OFFSET('Hygiene Data'!$F$12,0,10*ROW('Hygiene Data'!F140))="","",OFFSET('Hygiene Data'!$F$12,0,10*ROW('Hygiene Data'!F140)))</f>
        <v/>
      </c>
      <c r="DW146" s="305" t="str">
        <f ca="true">+IF(OFFSET('Hygiene Data'!$F$13,0,10*ROW('Hygiene Data'!F140))="","",OFFSET('Hygiene Data'!$F$13,0,10*ROW('Hygiene Data'!F140)))</f>
        <v/>
      </c>
      <c r="DX146" s="305" t="str">
        <f ca="true">+IF(OFFSET('Hygiene Data'!$G$11,0,10*ROW('Hygiene Data'!G140))="","",OFFSET('Hygiene Data'!$G$11,0,10*ROW('Hygiene Data'!G140)))</f>
        <v/>
      </c>
      <c r="DY146" s="305" t="str">
        <f ca="true">+IF(OFFSET('Hygiene Data'!$G$12,0,10*ROW('Hygiene Data'!G140))="","",OFFSET('Hygiene Data'!$G$12,0,10*ROW('Hygiene Data'!G140)))</f>
        <v/>
      </c>
      <c r="DZ146" s="305" t="str">
        <f ca="true">+IF(OFFSET('Hygiene Data'!$G$13,0,10*ROW('Hygiene Data'!G140))="","",OFFSET('Hygiene Data'!$G$13,0,10*ROW('Hygiene Data'!G140)))</f>
        <v/>
      </c>
      <c r="EA146" s="305" t="str">
        <f ca="true">+IF(OFFSET('Hygiene Data'!$H$11,0,10*ROW('Hygiene Data'!H140))="","",OFFSET('Hygiene Data'!$H$11,0,10*ROW('Hygiene Data'!H140)))</f>
        <v/>
      </c>
      <c r="EB146" s="305" t="str">
        <f ca="true">+IF(OFFSET('Hygiene Data'!$H$12,0,10*ROW('Hygiene Data'!H140))="","",OFFSET('Hygiene Data'!$H$12,0,10*ROW('Hygiene Data'!H140)))</f>
        <v/>
      </c>
      <c r="EC146" s="305" t="str">
        <f ca="true">+IF(OFFSET('Hygiene Data'!$H$13,0,10*ROW('Hygiene Data'!H140))="","",OFFSET('Hygiene Data'!$H$13,0,10*ROW('Hygiene Data'!H140)))</f>
        <v/>
      </c>
      <c r="ED146" s="305" t="str">
        <f ca="true">+IF(OFFSET('Hygiene Data'!$I$11,0,10*ROW('Hygiene Data'!I140))="","",OFFSET('Hygiene Data'!$I$11,0,10*ROW('Hygiene Data'!I140)))</f>
        <v/>
      </c>
      <c r="EE146" s="305" t="str">
        <f ca="true">+IF(OFFSET('Hygiene Data'!$I$12,0,10*ROW('Hygiene Data'!I140))="","",OFFSET('Hygiene Data'!$I$12,0,10*ROW('Hygiene Data'!I140)))</f>
        <v/>
      </c>
      <c r="EF146" s="305"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61" t="str">
        <f t="shared" ca="true" si="2"/>
        <v/>
      </c>
      <c r="D147" s="99"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9"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9"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9"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9"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9"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9"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9"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9"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9"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9"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9"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9"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9"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9"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9"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9"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9"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100"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100"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100"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100"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100"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100"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100"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100"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100"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100"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100"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100"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100"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100"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100"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100"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100"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100"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100"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100"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100"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100"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100"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100"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100"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100"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100"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100"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100"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100"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1"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1"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1"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1"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1"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1"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1"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1"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1"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1"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1"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1"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1"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1"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1"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1"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1"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1"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5"/>
      <c r="BS147" s="305" t="str">
        <f ca="true">+IF(OFFSET('Water Data'!$D$27,0,10*ROW('Water Data'!D141))="","",OFFSET('Water Data'!$D$27,0,10*ROW('Water Data'!D141)))</f>
        <v/>
      </c>
      <c r="BT147" s="305" t="str">
        <f ca="true">+IF(OFFSET('Water Data'!$D$28,0,10*ROW('Water Data'!D141))="","",OFFSET('Water Data'!$D$28,0,10*ROW('Water Data'!D141)))</f>
        <v/>
      </c>
      <c r="BU147" s="305" t="str">
        <f ca="true">+IF(OFFSET('Water Data'!$D$29,0,10*ROW('Water Data'!D141))="","",OFFSET('Water Data'!$D$29,0,10*ROW('Water Data'!D141)))</f>
        <v/>
      </c>
      <c r="BV147" s="305" t="str">
        <f ca="true">+IF(OFFSET('Water Data'!$E$27,0,10*ROW('Water Data'!E141))="","",OFFSET('Water Data'!$E$27,0,10*ROW('Water Data'!E141)))</f>
        <v/>
      </c>
      <c r="BW147" s="305" t="str">
        <f ca="true">+IF(OFFSET('Water Data'!$E$28,0,10*ROW('Water Data'!E141))="","",OFFSET('Water Data'!$E$28,0,10*ROW('Water Data'!E141)))</f>
        <v/>
      </c>
      <c r="BX147" s="305" t="str">
        <f ca="true">+IF(OFFSET('Water Data'!$E$29,0,10*ROW('Water Data'!E141))="","",OFFSET('Water Data'!$E$29,0,10*ROW('Water Data'!E141)))</f>
        <v/>
      </c>
      <c r="BY147" s="305" t="str">
        <f ca="true">+IF(OFFSET('Water Data'!$F$27,0,10*ROW('Water Data'!F141))="","",OFFSET('Water Data'!$F$27,0,10*ROW('Water Data'!F141)))</f>
        <v/>
      </c>
      <c r="BZ147" s="305" t="str">
        <f ca="true">+IF(OFFSET('Water Data'!$F$28,0,10*ROW('Water Data'!F141))="","",OFFSET('Water Data'!$F$28,0,10*ROW('Water Data'!F141)))</f>
        <v/>
      </c>
      <c r="CA147" s="305" t="str">
        <f ca="true">+IF(OFFSET('Water Data'!$F$29,0,10*ROW('Water Data'!F141))="","",OFFSET('Water Data'!$F$29,0,10*ROW('Water Data'!F141)))</f>
        <v/>
      </c>
      <c r="CB147" s="305" t="str">
        <f ca="true">+IF(OFFSET('Water Data'!$G$27,0,10*ROW('Water Data'!G141))="","",OFFSET('Water Data'!$G$27,0,10*ROW('Water Data'!G141)))</f>
        <v/>
      </c>
      <c r="CC147" s="305" t="str">
        <f ca="true">+IF(OFFSET('Water Data'!$G$28,0,10*ROW('Water Data'!G141))="","",OFFSET('Water Data'!$G$28,0,10*ROW('Water Data'!G141)))</f>
        <v/>
      </c>
      <c r="CD147" s="305" t="str">
        <f ca="true">+IF(OFFSET('Water Data'!$G$29,0,10*ROW('Water Data'!G141))="","",OFFSET('Water Data'!$G$29,0,10*ROW('Water Data'!G141)))</f>
        <v/>
      </c>
      <c r="CE147" s="305" t="str">
        <f ca="true">+IF(OFFSET('Water Data'!$H$27,0,10*ROW('Water Data'!H141))="","",OFFSET('Water Data'!$H$27,0,10*ROW('Water Data'!H141)))</f>
        <v/>
      </c>
      <c r="CF147" s="305" t="str">
        <f ca="true">+IF(OFFSET('Water Data'!$H$28,0,10*ROW('Water Data'!H141))="","",OFFSET('Water Data'!$H$28,0,10*ROW('Water Data'!H141)))</f>
        <v/>
      </c>
      <c r="CG147" s="305" t="str">
        <f ca="true">+IF(OFFSET('Water Data'!$H$29,0,10*ROW('Water Data'!H141))="","",OFFSET('Water Data'!$H$29,0,10*ROW('Water Data'!H141)))</f>
        <v/>
      </c>
      <c r="CH147" s="305" t="str">
        <f ca="true">+IF(OFFSET('Water Data'!$I$27,0,10*ROW('Water Data'!I141))="","",OFFSET('Water Data'!$I$27,0,10*ROW('Water Data'!I141)))</f>
        <v/>
      </c>
      <c r="CI147" s="305" t="str">
        <f ca="true">+IF(OFFSET('Water Data'!$I$28,0,10*ROW('Water Data'!I141))="","",OFFSET('Water Data'!$I$28,0,10*ROW('Water Data'!I141)))</f>
        <v/>
      </c>
      <c r="CJ147" s="305" t="str">
        <f ca="true">+IF(OFFSET('Water Data'!$I$29,0,10*ROW('Water Data'!I141))="","",OFFSET('Water Data'!$I$29,0,10*ROW('Water Data'!I141)))</f>
        <v/>
      </c>
      <c r="CK147" s="305" t="str">
        <f ca="true">+IF(OFFSET('Sanitation Data'!$D$28,0,10*ROW('Sanitation Data'!D141))="","",OFFSET('Sanitation Data'!$D$28,0,10*ROW('Sanitation Data'!D141)))</f>
        <v/>
      </c>
      <c r="CL147" s="305" t="str">
        <f ca="true">+IF(OFFSET('Sanitation Data'!$D$29,0,10*ROW('Sanitation Data'!D141))="","",OFFSET('Sanitation Data'!$D$29,0,10*ROW('Sanitation Data'!D141)))</f>
        <v/>
      </c>
      <c r="CM147" s="305" t="str">
        <f ca="true">+IF(OFFSET('Sanitation Data'!$D$30,0,10*ROW('Sanitation Data'!D141))="","",OFFSET('Sanitation Data'!$D$30,0,10*ROW('Sanitation Data'!D141)))</f>
        <v/>
      </c>
      <c r="CN147" s="305" t="str">
        <f ca="true">+IF(OFFSET('Sanitation Data'!$D$31,0,10*ROW('Sanitation Data'!D141))="","",OFFSET('Sanitation Data'!$D$31,0,10*ROW('Sanitation Data'!D141)))</f>
        <v/>
      </c>
      <c r="CO147" s="305" t="str">
        <f ca="true">+IF(OFFSET('Sanitation Data'!$D$32,0,10*ROW('Sanitation Data'!D141))="","",OFFSET('Sanitation Data'!$D$32,0,10*ROW('Sanitation Data'!D141)))</f>
        <v/>
      </c>
      <c r="CP147" s="305" t="str">
        <f ca="true">+IF(OFFSET('Sanitation Data'!$E$28,0,10*ROW('Sanitation Data'!E141))="","",OFFSET('Sanitation Data'!$E$28,0,10*ROW('Sanitation Data'!E141)))</f>
        <v/>
      </c>
      <c r="CQ147" s="305" t="str">
        <f ca="true">+IF(OFFSET('Sanitation Data'!$E$29,0,10*ROW('Sanitation Data'!E141))="","",OFFSET('Sanitation Data'!$E$29,0,10*ROW('Sanitation Data'!E141)))</f>
        <v/>
      </c>
      <c r="CR147" s="305" t="str">
        <f ca="true">+IF(OFFSET('Sanitation Data'!$E$30,0,10*ROW('Sanitation Data'!E141))="","",OFFSET('Sanitation Data'!$E$30,0,10*ROW('Sanitation Data'!E141)))</f>
        <v/>
      </c>
      <c r="CS147" s="305" t="str">
        <f ca="true">+IF(OFFSET('Sanitation Data'!$E$31,0,10*ROW('Sanitation Data'!E141))="","",OFFSET('Sanitation Data'!$E$31,0,10*ROW('Sanitation Data'!E141)))</f>
        <v/>
      </c>
      <c r="CT147" s="305" t="str">
        <f ca="true">+IF(OFFSET('Sanitation Data'!$E$32,0,10*ROW('Sanitation Data'!E141))="","",OFFSET('Sanitation Data'!$E$32,0,10*ROW('Sanitation Data'!E141)))</f>
        <v/>
      </c>
      <c r="CU147" s="305" t="str">
        <f ca="true">+IF(OFFSET('Sanitation Data'!$F$28,0,10*ROW('Sanitation Data'!F141))="","",OFFSET('Sanitation Data'!$F$28,0,10*ROW('Sanitation Data'!F141)))</f>
        <v/>
      </c>
      <c r="CV147" s="305" t="str">
        <f ca="true">+IF(OFFSET('Sanitation Data'!$F$29,0,10*ROW('Sanitation Data'!F141))="","",OFFSET('Sanitation Data'!$F$29,0,10*ROW('Sanitation Data'!F141)))</f>
        <v/>
      </c>
      <c r="CW147" s="305" t="str">
        <f ca="true">+IF(OFFSET('Sanitation Data'!$F$30,0,10*ROW('Sanitation Data'!F141))="","",OFFSET('Sanitation Data'!$F$30,0,10*ROW('Sanitation Data'!F141)))</f>
        <v/>
      </c>
      <c r="CX147" s="305" t="str">
        <f ca="true">+IF(OFFSET('Sanitation Data'!$F$31,0,10*ROW('Sanitation Data'!F141))="","",OFFSET('Sanitation Data'!$F$31,0,10*ROW('Sanitation Data'!F141)))</f>
        <v/>
      </c>
      <c r="CY147" s="305" t="str">
        <f ca="true">+IF(OFFSET('Sanitation Data'!$F$32,0,10*ROW('Sanitation Data'!F141))="","",OFFSET('Sanitation Data'!$F$32,0,10*ROW('Sanitation Data'!F141)))</f>
        <v/>
      </c>
      <c r="CZ147" s="305" t="str">
        <f ca="true">+IF(OFFSET('Sanitation Data'!$G$28,0,10*ROW('Sanitation Data'!G141))="","",OFFSET('Sanitation Data'!$G$28,0,10*ROW('Sanitation Data'!G141)))</f>
        <v/>
      </c>
      <c r="DA147" s="305" t="str">
        <f ca="true">+IF(OFFSET('Sanitation Data'!$G$29,0,10*ROW('Sanitation Data'!G141))="","",OFFSET('Sanitation Data'!$G$29,0,10*ROW('Sanitation Data'!G141)))</f>
        <v/>
      </c>
      <c r="DB147" s="305" t="str">
        <f ca="true">+IF(OFFSET('Sanitation Data'!$G$30,0,10*ROW('Sanitation Data'!G141))="","",OFFSET('Sanitation Data'!$G$30,0,10*ROW('Sanitation Data'!G141)))</f>
        <v/>
      </c>
      <c r="DC147" s="305" t="str">
        <f ca="true">+IF(OFFSET('Sanitation Data'!$G$31,0,10*ROW('Sanitation Data'!G141))="","",OFFSET('Sanitation Data'!$G$31,0,10*ROW('Sanitation Data'!G141)))</f>
        <v/>
      </c>
      <c r="DD147" s="305" t="str">
        <f ca="true">+IF(OFFSET('Sanitation Data'!$G$32,0,10*ROW('Sanitation Data'!G141))="","",OFFSET('Sanitation Data'!$G$32,0,10*ROW('Sanitation Data'!G141)))</f>
        <v/>
      </c>
      <c r="DE147" s="305" t="str">
        <f ca="true">+IF(OFFSET('Sanitation Data'!$H$28,0,10*ROW('Sanitation Data'!H141))="","",OFFSET('Sanitation Data'!$H$28,0,10*ROW('Sanitation Data'!H141)))</f>
        <v/>
      </c>
      <c r="DF147" s="305" t="str">
        <f ca="true">+IF(OFFSET('Sanitation Data'!$H$29,0,10*ROW('Sanitation Data'!H141))="","",OFFSET('Sanitation Data'!$H$29,0,10*ROW('Sanitation Data'!H141)))</f>
        <v/>
      </c>
      <c r="DG147" s="305" t="str">
        <f ca="true">+IF(OFFSET('Sanitation Data'!$H$30,0,10*ROW('Sanitation Data'!H141))="","",OFFSET('Sanitation Data'!$H$30,0,10*ROW('Sanitation Data'!H141)))</f>
        <v/>
      </c>
      <c r="DH147" s="305" t="str">
        <f ca="true">+IF(OFFSET('Sanitation Data'!$H$31,0,10*ROW('Sanitation Data'!H141))="","",OFFSET('Sanitation Data'!$H$31,0,10*ROW('Sanitation Data'!H141)))</f>
        <v/>
      </c>
      <c r="DI147" s="305" t="str">
        <f ca="true">+IF(OFFSET('Sanitation Data'!$H$32,0,10*ROW('Sanitation Data'!H141))="","",OFFSET('Sanitation Data'!$H$32,0,10*ROW('Sanitation Data'!H141)))</f>
        <v/>
      </c>
      <c r="DJ147" s="305" t="str">
        <f ca="true">+IF(OFFSET('Sanitation Data'!$I$28,0,10*ROW('Sanitation Data'!I141))="","",OFFSET('Sanitation Data'!$I$28,0,10*ROW('Sanitation Data'!I141)))</f>
        <v/>
      </c>
      <c r="DK147" s="305" t="str">
        <f ca="true">+IF(OFFSET('Sanitation Data'!$I$29,0,10*ROW('Sanitation Data'!I141))="","",OFFSET('Sanitation Data'!$I$29,0,10*ROW('Sanitation Data'!I141)))</f>
        <v/>
      </c>
      <c r="DL147" s="305" t="str">
        <f ca="true">+IF(OFFSET('Sanitation Data'!$I$30,0,10*ROW('Sanitation Data'!I141))="","",OFFSET('Sanitation Data'!$I$30,0,10*ROW('Sanitation Data'!I141)))</f>
        <v/>
      </c>
      <c r="DM147" s="305" t="str">
        <f ca="true">+IF(OFFSET('Sanitation Data'!$I$31,0,10*ROW('Sanitation Data'!I141))="","",OFFSET('Sanitation Data'!$I$31,0,10*ROW('Sanitation Data'!I141)))</f>
        <v/>
      </c>
      <c r="DN147" s="305" t="str">
        <f ca="true">+IF(OFFSET('Sanitation Data'!$I$32,0,10*ROW('Sanitation Data'!I141))="","",OFFSET('Sanitation Data'!$I$32,0,10*ROW('Sanitation Data'!I141)))</f>
        <v/>
      </c>
      <c r="DO147" s="305" t="str">
        <f ca="true">+IF(OFFSET('Hygiene Data'!$D$11,0,10*ROW('Hygiene Data'!D141))="","",OFFSET('Hygiene Data'!$D$11,0,10*ROW('Hygiene Data'!D141)))</f>
        <v/>
      </c>
      <c r="DP147" s="305" t="str">
        <f ca="true">+IF(OFFSET('Hygiene Data'!$D$12,0,10*ROW('Hygiene Data'!D141))="","",OFFSET('Hygiene Data'!$D$12,0,10*ROW('Hygiene Data'!D141)))</f>
        <v/>
      </c>
      <c r="DQ147" s="305" t="str">
        <f ca="true">+IF(OFFSET('Hygiene Data'!$D$13,0,10*ROW('Hygiene Data'!D141))="","",OFFSET('Hygiene Data'!$D$13,0,10*ROW('Hygiene Data'!D141)))</f>
        <v/>
      </c>
      <c r="DR147" s="305" t="str">
        <f ca="true">+IF(OFFSET('Hygiene Data'!$E$11,0,10*ROW('Hygiene Data'!E141))="","",OFFSET('Hygiene Data'!$E$11,0,10*ROW('Hygiene Data'!E141)))</f>
        <v/>
      </c>
      <c r="DS147" s="305" t="str">
        <f ca="true">+IF(OFFSET('Hygiene Data'!$E$12,0,10*ROW('Hygiene Data'!E141))="","",OFFSET('Hygiene Data'!$E$12,0,10*ROW('Hygiene Data'!E141)))</f>
        <v/>
      </c>
      <c r="DT147" s="305" t="str">
        <f ca="true">+IF(OFFSET('Hygiene Data'!$E$13,0,10*ROW('Hygiene Data'!E141))="","",OFFSET('Hygiene Data'!$E$13,0,10*ROW('Hygiene Data'!E141)))</f>
        <v/>
      </c>
      <c r="DU147" s="305" t="str">
        <f ca="true">+IF(OFFSET('Hygiene Data'!$F$11,0,10*ROW('Hygiene Data'!F141))="","",OFFSET('Hygiene Data'!$F$11,0,10*ROW('Hygiene Data'!F141)))</f>
        <v/>
      </c>
      <c r="DV147" s="305" t="str">
        <f ca="true">+IF(OFFSET('Hygiene Data'!$F$12,0,10*ROW('Hygiene Data'!F141))="","",OFFSET('Hygiene Data'!$F$12,0,10*ROW('Hygiene Data'!F141)))</f>
        <v/>
      </c>
      <c r="DW147" s="305" t="str">
        <f ca="true">+IF(OFFSET('Hygiene Data'!$F$13,0,10*ROW('Hygiene Data'!F141))="","",OFFSET('Hygiene Data'!$F$13,0,10*ROW('Hygiene Data'!F141)))</f>
        <v/>
      </c>
      <c r="DX147" s="305" t="str">
        <f ca="true">+IF(OFFSET('Hygiene Data'!$G$11,0,10*ROW('Hygiene Data'!G141))="","",OFFSET('Hygiene Data'!$G$11,0,10*ROW('Hygiene Data'!G141)))</f>
        <v/>
      </c>
      <c r="DY147" s="305" t="str">
        <f ca="true">+IF(OFFSET('Hygiene Data'!$G$12,0,10*ROW('Hygiene Data'!G141))="","",OFFSET('Hygiene Data'!$G$12,0,10*ROW('Hygiene Data'!G141)))</f>
        <v/>
      </c>
      <c r="DZ147" s="305" t="str">
        <f ca="true">+IF(OFFSET('Hygiene Data'!$G$13,0,10*ROW('Hygiene Data'!G141))="","",OFFSET('Hygiene Data'!$G$13,0,10*ROW('Hygiene Data'!G141)))</f>
        <v/>
      </c>
      <c r="EA147" s="305" t="str">
        <f ca="true">+IF(OFFSET('Hygiene Data'!$H$11,0,10*ROW('Hygiene Data'!H141))="","",OFFSET('Hygiene Data'!$H$11,0,10*ROW('Hygiene Data'!H141)))</f>
        <v/>
      </c>
      <c r="EB147" s="305" t="str">
        <f ca="true">+IF(OFFSET('Hygiene Data'!$H$12,0,10*ROW('Hygiene Data'!H141))="","",OFFSET('Hygiene Data'!$H$12,0,10*ROW('Hygiene Data'!H141)))</f>
        <v/>
      </c>
      <c r="EC147" s="305" t="str">
        <f ca="true">+IF(OFFSET('Hygiene Data'!$H$13,0,10*ROW('Hygiene Data'!H141))="","",OFFSET('Hygiene Data'!$H$13,0,10*ROW('Hygiene Data'!H141)))</f>
        <v/>
      </c>
      <c r="ED147" s="305" t="str">
        <f ca="true">+IF(OFFSET('Hygiene Data'!$I$11,0,10*ROW('Hygiene Data'!I141))="","",OFFSET('Hygiene Data'!$I$11,0,10*ROW('Hygiene Data'!I141)))</f>
        <v/>
      </c>
      <c r="EE147" s="305" t="str">
        <f ca="true">+IF(OFFSET('Hygiene Data'!$I$12,0,10*ROW('Hygiene Data'!I141))="","",OFFSET('Hygiene Data'!$I$12,0,10*ROW('Hygiene Data'!I141)))</f>
        <v/>
      </c>
      <c r="EF147" s="305"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61" t="str">
        <f t="shared" ca="true" si="2"/>
        <v/>
      </c>
      <c r="D148" s="99"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9"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9"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9"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9"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9"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9"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9"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9"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9"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9"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9"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9"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9"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9"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9"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9"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9"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100"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100"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100"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100"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100"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100"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100"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100"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100"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100"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100"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100"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100"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100"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100"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100"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100"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100"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100"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100"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100"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100"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100"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100"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100"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100"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100"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100"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100"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100"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1"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1"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1"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1"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1"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1"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1"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1"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1"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1"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1"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1"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1"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1"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1"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1"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1"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1"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5"/>
      <c r="BS148" s="305" t="str">
        <f ca="true">+IF(OFFSET('Water Data'!$D$27,0,10*ROW('Water Data'!D142))="","",OFFSET('Water Data'!$D$27,0,10*ROW('Water Data'!D142)))</f>
        <v/>
      </c>
      <c r="BT148" s="305" t="str">
        <f ca="true">+IF(OFFSET('Water Data'!$D$28,0,10*ROW('Water Data'!D142))="","",OFFSET('Water Data'!$D$28,0,10*ROW('Water Data'!D142)))</f>
        <v/>
      </c>
      <c r="BU148" s="305" t="str">
        <f ca="true">+IF(OFFSET('Water Data'!$D$29,0,10*ROW('Water Data'!D142))="","",OFFSET('Water Data'!$D$29,0,10*ROW('Water Data'!D142)))</f>
        <v/>
      </c>
      <c r="BV148" s="305" t="str">
        <f ca="true">+IF(OFFSET('Water Data'!$E$27,0,10*ROW('Water Data'!E142))="","",OFFSET('Water Data'!$E$27,0,10*ROW('Water Data'!E142)))</f>
        <v/>
      </c>
      <c r="BW148" s="305" t="str">
        <f ca="true">+IF(OFFSET('Water Data'!$E$28,0,10*ROW('Water Data'!E142))="","",OFFSET('Water Data'!$E$28,0,10*ROW('Water Data'!E142)))</f>
        <v/>
      </c>
      <c r="BX148" s="305" t="str">
        <f ca="true">+IF(OFFSET('Water Data'!$E$29,0,10*ROW('Water Data'!E142))="","",OFFSET('Water Data'!$E$29,0,10*ROW('Water Data'!E142)))</f>
        <v/>
      </c>
      <c r="BY148" s="305" t="str">
        <f ca="true">+IF(OFFSET('Water Data'!$F$27,0,10*ROW('Water Data'!F142))="","",OFFSET('Water Data'!$F$27,0,10*ROW('Water Data'!F142)))</f>
        <v/>
      </c>
      <c r="BZ148" s="305" t="str">
        <f ca="true">+IF(OFFSET('Water Data'!$F$28,0,10*ROW('Water Data'!F142))="","",OFFSET('Water Data'!$F$28,0,10*ROW('Water Data'!F142)))</f>
        <v/>
      </c>
      <c r="CA148" s="305" t="str">
        <f ca="true">+IF(OFFSET('Water Data'!$F$29,0,10*ROW('Water Data'!F142))="","",OFFSET('Water Data'!$F$29,0,10*ROW('Water Data'!F142)))</f>
        <v/>
      </c>
      <c r="CB148" s="305" t="str">
        <f ca="true">+IF(OFFSET('Water Data'!$G$27,0,10*ROW('Water Data'!G142))="","",OFFSET('Water Data'!$G$27,0,10*ROW('Water Data'!G142)))</f>
        <v/>
      </c>
      <c r="CC148" s="305" t="str">
        <f ca="true">+IF(OFFSET('Water Data'!$G$28,0,10*ROW('Water Data'!G142))="","",OFFSET('Water Data'!$G$28,0,10*ROW('Water Data'!G142)))</f>
        <v/>
      </c>
      <c r="CD148" s="305" t="str">
        <f ca="true">+IF(OFFSET('Water Data'!$G$29,0,10*ROW('Water Data'!G142))="","",OFFSET('Water Data'!$G$29,0,10*ROW('Water Data'!G142)))</f>
        <v/>
      </c>
      <c r="CE148" s="305" t="str">
        <f ca="true">+IF(OFFSET('Water Data'!$H$27,0,10*ROW('Water Data'!H142))="","",OFFSET('Water Data'!$H$27,0,10*ROW('Water Data'!H142)))</f>
        <v/>
      </c>
      <c r="CF148" s="305" t="str">
        <f ca="true">+IF(OFFSET('Water Data'!$H$28,0,10*ROW('Water Data'!H142))="","",OFFSET('Water Data'!$H$28,0,10*ROW('Water Data'!H142)))</f>
        <v/>
      </c>
      <c r="CG148" s="305" t="str">
        <f ca="true">+IF(OFFSET('Water Data'!$H$29,0,10*ROW('Water Data'!H142))="","",OFFSET('Water Data'!$H$29,0,10*ROW('Water Data'!H142)))</f>
        <v/>
      </c>
      <c r="CH148" s="305" t="str">
        <f ca="true">+IF(OFFSET('Water Data'!$I$27,0,10*ROW('Water Data'!I142))="","",OFFSET('Water Data'!$I$27,0,10*ROW('Water Data'!I142)))</f>
        <v/>
      </c>
      <c r="CI148" s="305" t="str">
        <f ca="true">+IF(OFFSET('Water Data'!$I$28,0,10*ROW('Water Data'!I142))="","",OFFSET('Water Data'!$I$28,0,10*ROW('Water Data'!I142)))</f>
        <v/>
      </c>
      <c r="CJ148" s="305" t="str">
        <f ca="true">+IF(OFFSET('Water Data'!$I$29,0,10*ROW('Water Data'!I142))="","",OFFSET('Water Data'!$I$29,0,10*ROW('Water Data'!I142)))</f>
        <v/>
      </c>
      <c r="CK148" s="305" t="str">
        <f ca="true">+IF(OFFSET('Sanitation Data'!$D$28,0,10*ROW('Sanitation Data'!D142))="","",OFFSET('Sanitation Data'!$D$28,0,10*ROW('Sanitation Data'!D142)))</f>
        <v/>
      </c>
      <c r="CL148" s="305" t="str">
        <f ca="true">+IF(OFFSET('Sanitation Data'!$D$29,0,10*ROW('Sanitation Data'!D142))="","",OFFSET('Sanitation Data'!$D$29,0,10*ROW('Sanitation Data'!D142)))</f>
        <v/>
      </c>
      <c r="CM148" s="305" t="str">
        <f ca="true">+IF(OFFSET('Sanitation Data'!$D$30,0,10*ROW('Sanitation Data'!D142))="","",OFFSET('Sanitation Data'!$D$30,0,10*ROW('Sanitation Data'!D142)))</f>
        <v/>
      </c>
      <c r="CN148" s="305" t="str">
        <f ca="true">+IF(OFFSET('Sanitation Data'!$D$31,0,10*ROW('Sanitation Data'!D142))="","",OFFSET('Sanitation Data'!$D$31,0,10*ROW('Sanitation Data'!D142)))</f>
        <v/>
      </c>
      <c r="CO148" s="305" t="str">
        <f ca="true">+IF(OFFSET('Sanitation Data'!$D$32,0,10*ROW('Sanitation Data'!D142))="","",OFFSET('Sanitation Data'!$D$32,0,10*ROW('Sanitation Data'!D142)))</f>
        <v/>
      </c>
      <c r="CP148" s="305" t="str">
        <f ca="true">+IF(OFFSET('Sanitation Data'!$E$28,0,10*ROW('Sanitation Data'!E142))="","",OFFSET('Sanitation Data'!$E$28,0,10*ROW('Sanitation Data'!E142)))</f>
        <v/>
      </c>
      <c r="CQ148" s="305" t="str">
        <f ca="true">+IF(OFFSET('Sanitation Data'!$E$29,0,10*ROW('Sanitation Data'!E142))="","",OFFSET('Sanitation Data'!$E$29,0,10*ROW('Sanitation Data'!E142)))</f>
        <v/>
      </c>
      <c r="CR148" s="305" t="str">
        <f ca="true">+IF(OFFSET('Sanitation Data'!$E$30,0,10*ROW('Sanitation Data'!E142))="","",OFFSET('Sanitation Data'!$E$30,0,10*ROW('Sanitation Data'!E142)))</f>
        <v/>
      </c>
      <c r="CS148" s="305" t="str">
        <f ca="true">+IF(OFFSET('Sanitation Data'!$E$31,0,10*ROW('Sanitation Data'!E142))="","",OFFSET('Sanitation Data'!$E$31,0,10*ROW('Sanitation Data'!E142)))</f>
        <v/>
      </c>
      <c r="CT148" s="305" t="str">
        <f ca="true">+IF(OFFSET('Sanitation Data'!$E$32,0,10*ROW('Sanitation Data'!E142))="","",OFFSET('Sanitation Data'!$E$32,0,10*ROW('Sanitation Data'!E142)))</f>
        <v/>
      </c>
      <c r="CU148" s="305" t="str">
        <f ca="true">+IF(OFFSET('Sanitation Data'!$F$28,0,10*ROW('Sanitation Data'!F142))="","",OFFSET('Sanitation Data'!$F$28,0,10*ROW('Sanitation Data'!F142)))</f>
        <v/>
      </c>
      <c r="CV148" s="305" t="str">
        <f ca="true">+IF(OFFSET('Sanitation Data'!$F$29,0,10*ROW('Sanitation Data'!F142))="","",OFFSET('Sanitation Data'!$F$29,0,10*ROW('Sanitation Data'!F142)))</f>
        <v/>
      </c>
      <c r="CW148" s="305" t="str">
        <f ca="true">+IF(OFFSET('Sanitation Data'!$F$30,0,10*ROW('Sanitation Data'!F142))="","",OFFSET('Sanitation Data'!$F$30,0,10*ROW('Sanitation Data'!F142)))</f>
        <v/>
      </c>
      <c r="CX148" s="305" t="str">
        <f ca="true">+IF(OFFSET('Sanitation Data'!$F$31,0,10*ROW('Sanitation Data'!F142))="","",OFFSET('Sanitation Data'!$F$31,0,10*ROW('Sanitation Data'!F142)))</f>
        <v/>
      </c>
      <c r="CY148" s="305" t="str">
        <f ca="true">+IF(OFFSET('Sanitation Data'!$F$32,0,10*ROW('Sanitation Data'!F142))="","",OFFSET('Sanitation Data'!$F$32,0,10*ROW('Sanitation Data'!F142)))</f>
        <v/>
      </c>
      <c r="CZ148" s="305" t="str">
        <f ca="true">+IF(OFFSET('Sanitation Data'!$G$28,0,10*ROW('Sanitation Data'!G142))="","",OFFSET('Sanitation Data'!$G$28,0,10*ROW('Sanitation Data'!G142)))</f>
        <v/>
      </c>
      <c r="DA148" s="305" t="str">
        <f ca="true">+IF(OFFSET('Sanitation Data'!$G$29,0,10*ROW('Sanitation Data'!G142))="","",OFFSET('Sanitation Data'!$G$29,0,10*ROW('Sanitation Data'!G142)))</f>
        <v/>
      </c>
      <c r="DB148" s="305" t="str">
        <f ca="true">+IF(OFFSET('Sanitation Data'!$G$30,0,10*ROW('Sanitation Data'!G142))="","",OFFSET('Sanitation Data'!$G$30,0,10*ROW('Sanitation Data'!G142)))</f>
        <v/>
      </c>
      <c r="DC148" s="305" t="str">
        <f ca="true">+IF(OFFSET('Sanitation Data'!$G$31,0,10*ROW('Sanitation Data'!G142))="","",OFFSET('Sanitation Data'!$G$31,0,10*ROW('Sanitation Data'!G142)))</f>
        <v/>
      </c>
      <c r="DD148" s="305" t="str">
        <f ca="true">+IF(OFFSET('Sanitation Data'!$G$32,0,10*ROW('Sanitation Data'!G142))="","",OFFSET('Sanitation Data'!$G$32,0,10*ROW('Sanitation Data'!G142)))</f>
        <v/>
      </c>
      <c r="DE148" s="305" t="str">
        <f ca="true">+IF(OFFSET('Sanitation Data'!$H$28,0,10*ROW('Sanitation Data'!H142))="","",OFFSET('Sanitation Data'!$H$28,0,10*ROW('Sanitation Data'!H142)))</f>
        <v/>
      </c>
      <c r="DF148" s="305" t="str">
        <f ca="true">+IF(OFFSET('Sanitation Data'!$H$29,0,10*ROW('Sanitation Data'!H142))="","",OFFSET('Sanitation Data'!$H$29,0,10*ROW('Sanitation Data'!H142)))</f>
        <v/>
      </c>
      <c r="DG148" s="305" t="str">
        <f ca="true">+IF(OFFSET('Sanitation Data'!$H$30,0,10*ROW('Sanitation Data'!H142))="","",OFFSET('Sanitation Data'!$H$30,0,10*ROW('Sanitation Data'!H142)))</f>
        <v/>
      </c>
      <c r="DH148" s="305" t="str">
        <f ca="true">+IF(OFFSET('Sanitation Data'!$H$31,0,10*ROW('Sanitation Data'!H142))="","",OFFSET('Sanitation Data'!$H$31,0,10*ROW('Sanitation Data'!H142)))</f>
        <v/>
      </c>
      <c r="DI148" s="305" t="str">
        <f ca="true">+IF(OFFSET('Sanitation Data'!$H$32,0,10*ROW('Sanitation Data'!H142))="","",OFFSET('Sanitation Data'!$H$32,0,10*ROW('Sanitation Data'!H142)))</f>
        <v/>
      </c>
      <c r="DJ148" s="305" t="str">
        <f ca="true">+IF(OFFSET('Sanitation Data'!$I$28,0,10*ROW('Sanitation Data'!I142))="","",OFFSET('Sanitation Data'!$I$28,0,10*ROW('Sanitation Data'!I142)))</f>
        <v/>
      </c>
      <c r="DK148" s="305" t="str">
        <f ca="true">+IF(OFFSET('Sanitation Data'!$I$29,0,10*ROW('Sanitation Data'!I142))="","",OFFSET('Sanitation Data'!$I$29,0,10*ROW('Sanitation Data'!I142)))</f>
        <v/>
      </c>
      <c r="DL148" s="305" t="str">
        <f ca="true">+IF(OFFSET('Sanitation Data'!$I$30,0,10*ROW('Sanitation Data'!I142))="","",OFFSET('Sanitation Data'!$I$30,0,10*ROW('Sanitation Data'!I142)))</f>
        <v/>
      </c>
      <c r="DM148" s="305" t="str">
        <f ca="true">+IF(OFFSET('Sanitation Data'!$I$31,0,10*ROW('Sanitation Data'!I142))="","",OFFSET('Sanitation Data'!$I$31,0,10*ROW('Sanitation Data'!I142)))</f>
        <v/>
      </c>
      <c r="DN148" s="305" t="str">
        <f ca="true">+IF(OFFSET('Sanitation Data'!$I$32,0,10*ROW('Sanitation Data'!I142))="","",OFFSET('Sanitation Data'!$I$32,0,10*ROW('Sanitation Data'!I142)))</f>
        <v/>
      </c>
      <c r="DO148" s="305" t="str">
        <f ca="true">+IF(OFFSET('Hygiene Data'!$D$11,0,10*ROW('Hygiene Data'!D142))="","",OFFSET('Hygiene Data'!$D$11,0,10*ROW('Hygiene Data'!D142)))</f>
        <v/>
      </c>
      <c r="DP148" s="305" t="str">
        <f ca="true">+IF(OFFSET('Hygiene Data'!$D$12,0,10*ROW('Hygiene Data'!D142))="","",OFFSET('Hygiene Data'!$D$12,0,10*ROW('Hygiene Data'!D142)))</f>
        <v/>
      </c>
      <c r="DQ148" s="305" t="str">
        <f ca="true">+IF(OFFSET('Hygiene Data'!$D$13,0,10*ROW('Hygiene Data'!D142))="","",OFFSET('Hygiene Data'!$D$13,0,10*ROW('Hygiene Data'!D142)))</f>
        <v/>
      </c>
      <c r="DR148" s="305" t="str">
        <f ca="true">+IF(OFFSET('Hygiene Data'!$E$11,0,10*ROW('Hygiene Data'!E142))="","",OFFSET('Hygiene Data'!$E$11,0,10*ROW('Hygiene Data'!E142)))</f>
        <v/>
      </c>
      <c r="DS148" s="305" t="str">
        <f ca="true">+IF(OFFSET('Hygiene Data'!$E$12,0,10*ROW('Hygiene Data'!E142))="","",OFFSET('Hygiene Data'!$E$12,0,10*ROW('Hygiene Data'!E142)))</f>
        <v/>
      </c>
      <c r="DT148" s="305" t="str">
        <f ca="true">+IF(OFFSET('Hygiene Data'!$E$13,0,10*ROW('Hygiene Data'!E142))="","",OFFSET('Hygiene Data'!$E$13,0,10*ROW('Hygiene Data'!E142)))</f>
        <v/>
      </c>
      <c r="DU148" s="305" t="str">
        <f ca="true">+IF(OFFSET('Hygiene Data'!$F$11,0,10*ROW('Hygiene Data'!F142))="","",OFFSET('Hygiene Data'!$F$11,0,10*ROW('Hygiene Data'!F142)))</f>
        <v/>
      </c>
      <c r="DV148" s="305" t="str">
        <f ca="true">+IF(OFFSET('Hygiene Data'!$F$12,0,10*ROW('Hygiene Data'!F142))="","",OFFSET('Hygiene Data'!$F$12,0,10*ROW('Hygiene Data'!F142)))</f>
        <v/>
      </c>
      <c r="DW148" s="305" t="str">
        <f ca="true">+IF(OFFSET('Hygiene Data'!$F$13,0,10*ROW('Hygiene Data'!F142))="","",OFFSET('Hygiene Data'!$F$13,0,10*ROW('Hygiene Data'!F142)))</f>
        <v/>
      </c>
      <c r="DX148" s="305" t="str">
        <f ca="true">+IF(OFFSET('Hygiene Data'!$G$11,0,10*ROW('Hygiene Data'!G142))="","",OFFSET('Hygiene Data'!$G$11,0,10*ROW('Hygiene Data'!G142)))</f>
        <v/>
      </c>
      <c r="DY148" s="305" t="str">
        <f ca="true">+IF(OFFSET('Hygiene Data'!$G$12,0,10*ROW('Hygiene Data'!G142))="","",OFFSET('Hygiene Data'!$G$12,0,10*ROW('Hygiene Data'!G142)))</f>
        <v/>
      </c>
      <c r="DZ148" s="305" t="str">
        <f ca="true">+IF(OFFSET('Hygiene Data'!$G$13,0,10*ROW('Hygiene Data'!G142))="","",OFFSET('Hygiene Data'!$G$13,0,10*ROW('Hygiene Data'!G142)))</f>
        <v/>
      </c>
      <c r="EA148" s="305" t="str">
        <f ca="true">+IF(OFFSET('Hygiene Data'!$H$11,0,10*ROW('Hygiene Data'!H142))="","",OFFSET('Hygiene Data'!$H$11,0,10*ROW('Hygiene Data'!H142)))</f>
        <v/>
      </c>
      <c r="EB148" s="305" t="str">
        <f ca="true">+IF(OFFSET('Hygiene Data'!$H$12,0,10*ROW('Hygiene Data'!H142))="","",OFFSET('Hygiene Data'!$H$12,0,10*ROW('Hygiene Data'!H142)))</f>
        <v/>
      </c>
      <c r="EC148" s="305" t="str">
        <f ca="true">+IF(OFFSET('Hygiene Data'!$H$13,0,10*ROW('Hygiene Data'!H142))="","",OFFSET('Hygiene Data'!$H$13,0,10*ROW('Hygiene Data'!H142)))</f>
        <v/>
      </c>
      <c r="ED148" s="305" t="str">
        <f ca="true">+IF(OFFSET('Hygiene Data'!$I$11,0,10*ROW('Hygiene Data'!I142))="","",OFFSET('Hygiene Data'!$I$11,0,10*ROW('Hygiene Data'!I142)))</f>
        <v/>
      </c>
      <c r="EE148" s="305" t="str">
        <f ca="true">+IF(OFFSET('Hygiene Data'!$I$12,0,10*ROW('Hygiene Data'!I142))="","",OFFSET('Hygiene Data'!$I$12,0,10*ROW('Hygiene Data'!I142)))</f>
        <v/>
      </c>
      <c r="EF148" s="305"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61" t="str">
        <f t="shared" ca="true" si="2"/>
        <v/>
      </c>
      <c r="D149" s="99"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9"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9"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9"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9"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9"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9"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9"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9"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9"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9"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9"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9"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9"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9"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9"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9"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9"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100"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100"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100"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100"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100"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100"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100"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100"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100"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100"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100"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100"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100"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100"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100"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100"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100"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100"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100"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100"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100"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100"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100"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100"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100"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100"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100"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100"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100"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100"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1"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1"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1"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1"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1"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1"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1"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1"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1"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1"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1"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1"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1"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1"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1"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1"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1"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1"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5"/>
      <c r="BS149" s="305" t="str">
        <f ca="true">+IF(OFFSET('Water Data'!$D$27,0,10*ROW('Water Data'!D143))="","",OFFSET('Water Data'!$D$27,0,10*ROW('Water Data'!D143)))</f>
        <v/>
      </c>
      <c r="BT149" s="305" t="str">
        <f ca="true">+IF(OFFSET('Water Data'!$D$28,0,10*ROW('Water Data'!D143))="","",OFFSET('Water Data'!$D$28,0,10*ROW('Water Data'!D143)))</f>
        <v/>
      </c>
      <c r="BU149" s="305" t="str">
        <f ca="true">+IF(OFFSET('Water Data'!$D$29,0,10*ROW('Water Data'!D143))="","",OFFSET('Water Data'!$D$29,0,10*ROW('Water Data'!D143)))</f>
        <v/>
      </c>
      <c r="BV149" s="305" t="str">
        <f ca="true">+IF(OFFSET('Water Data'!$E$27,0,10*ROW('Water Data'!E143))="","",OFFSET('Water Data'!$E$27,0,10*ROW('Water Data'!E143)))</f>
        <v/>
      </c>
      <c r="BW149" s="305" t="str">
        <f ca="true">+IF(OFFSET('Water Data'!$E$28,0,10*ROW('Water Data'!E143))="","",OFFSET('Water Data'!$E$28,0,10*ROW('Water Data'!E143)))</f>
        <v/>
      </c>
      <c r="BX149" s="305" t="str">
        <f ca="true">+IF(OFFSET('Water Data'!$E$29,0,10*ROW('Water Data'!E143))="","",OFFSET('Water Data'!$E$29,0,10*ROW('Water Data'!E143)))</f>
        <v/>
      </c>
      <c r="BY149" s="305" t="str">
        <f ca="true">+IF(OFFSET('Water Data'!$F$27,0,10*ROW('Water Data'!F143))="","",OFFSET('Water Data'!$F$27,0,10*ROW('Water Data'!F143)))</f>
        <v/>
      </c>
      <c r="BZ149" s="305" t="str">
        <f ca="true">+IF(OFFSET('Water Data'!$F$28,0,10*ROW('Water Data'!F143))="","",OFFSET('Water Data'!$F$28,0,10*ROW('Water Data'!F143)))</f>
        <v/>
      </c>
      <c r="CA149" s="305" t="str">
        <f ca="true">+IF(OFFSET('Water Data'!$F$29,0,10*ROW('Water Data'!F143))="","",OFFSET('Water Data'!$F$29,0,10*ROW('Water Data'!F143)))</f>
        <v/>
      </c>
      <c r="CB149" s="305" t="str">
        <f ca="true">+IF(OFFSET('Water Data'!$G$27,0,10*ROW('Water Data'!G143))="","",OFFSET('Water Data'!$G$27,0,10*ROW('Water Data'!G143)))</f>
        <v/>
      </c>
      <c r="CC149" s="305" t="str">
        <f ca="true">+IF(OFFSET('Water Data'!$G$28,0,10*ROW('Water Data'!G143))="","",OFFSET('Water Data'!$G$28,0,10*ROW('Water Data'!G143)))</f>
        <v/>
      </c>
      <c r="CD149" s="305" t="str">
        <f ca="true">+IF(OFFSET('Water Data'!$G$29,0,10*ROW('Water Data'!G143))="","",OFFSET('Water Data'!$G$29,0,10*ROW('Water Data'!G143)))</f>
        <v/>
      </c>
      <c r="CE149" s="305" t="str">
        <f ca="true">+IF(OFFSET('Water Data'!$H$27,0,10*ROW('Water Data'!H143))="","",OFFSET('Water Data'!$H$27,0,10*ROW('Water Data'!H143)))</f>
        <v/>
      </c>
      <c r="CF149" s="305" t="str">
        <f ca="true">+IF(OFFSET('Water Data'!$H$28,0,10*ROW('Water Data'!H143))="","",OFFSET('Water Data'!$H$28,0,10*ROW('Water Data'!H143)))</f>
        <v/>
      </c>
      <c r="CG149" s="305" t="str">
        <f ca="true">+IF(OFFSET('Water Data'!$H$29,0,10*ROW('Water Data'!H143))="","",OFFSET('Water Data'!$H$29,0,10*ROW('Water Data'!H143)))</f>
        <v/>
      </c>
      <c r="CH149" s="305" t="str">
        <f ca="true">+IF(OFFSET('Water Data'!$I$27,0,10*ROW('Water Data'!I143))="","",OFFSET('Water Data'!$I$27,0,10*ROW('Water Data'!I143)))</f>
        <v/>
      </c>
      <c r="CI149" s="305" t="str">
        <f ca="true">+IF(OFFSET('Water Data'!$I$28,0,10*ROW('Water Data'!I143))="","",OFFSET('Water Data'!$I$28,0,10*ROW('Water Data'!I143)))</f>
        <v/>
      </c>
      <c r="CJ149" s="305" t="str">
        <f ca="true">+IF(OFFSET('Water Data'!$I$29,0,10*ROW('Water Data'!I143))="","",OFFSET('Water Data'!$I$29,0,10*ROW('Water Data'!I143)))</f>
        <v/>
      </c>
      <c r="CK149" s="305" t="str">
        <f ca="true">+IF(OFFSET('Sanitation Data'!$D$28,0,10*ROW('Sanitation Data'!D143))="","",OFFSET('Sanitation Data'!$D$28,0,10*ROW('Sanitation Data'!D143)))</f>
        <v/>
      </c>
      <c r="CL149" s="305" t="str">
        <f ca="true">+IF(OFFSET('Sanitation Data'!$D$29,0,10*ROW('Sanitation Data'!D143))="","",OFFSET('Sanitation Data'!$D$29,0,10*ROW('Sanitation Data'!D143)))</f>
        <v/>
      </c>
      <c r="CM149" s="305" t="str">
        <f ca="true">+IF(OFFSET('Sanitation Data'!$D$30,0,10*ROW('Sanitation Data'!D143))="","",OFFSET('Sanitation Data'!$D$30,0,10*ROW('Sanitation Data'!D143)))</f>
        <v/>
      </c>
      <c r="CN149" s="305" t="str">
        <f ca="true">+IF(OFFSET('Sanitation Data'!$D$31,0,10*ROW('Sanitation Data'!D143))="","",OFFSET('Sanitation Data'!$D$31,0,10*ROW('Sanitation Data'!D143)))</f>
        <v/>
      </c>
      <c r="CO149" s="305" t="str">
        <f ca="true">+IF(OFFSET('Sanitation Data'!$D$32,0,10*ROW('Sanitation Data'!D143))="","",OFFSET('Sanitation Data'!$D$32,0,10*ROW('Sanitation Data'!D143)))</f>
        <v/>
      </c>
      <c r="CP149" s="305" t="str">
        <f ca="true">+IF(OFFSET('Sanitation Data'!$E$28,0,10*ROW('Sanitation Data'!E143))="","",OFFSET('Sanitation Data'!$E$28,0,10*ROW('Sanitation Data'!E143)))</f>
        <v/>
      </c>
      <c r="CQ149" s="305" t="str">
        <f ca="true">+IF(OFFSET('Sanitation Data'!$E$29,0,10*ROW('Sanitation Data'!E143))="","",OFFSET('Sanitation Data'!$E$29,0,10*ROW('Sanitation Data'!E143)))</f>
        <v/>
      </c>
      <c r="CR149" s="305" t="str">
        <f ca="true">+IF(OFFSET('Sanitation Data'!$E$30,0,10*ROW('Sanitation Data'!E143))="","",OFFSET('Sanitation Data'!$E$30,0,10*ROW('Sanitation Data'!E143)))</f>
        <v/>
      </c>
      <c r="CS149" s="305" t="str">
        <f ca="true">+IF(OFFSET('Sanitation Data'!$E$31,0,10*ROW('Sanitation Data'!E143))="","",OFFSET('Sanitation Data'!$E$31,0,10*ROW('Sanitation Data'!E143)))</f>
        <v/>
      </c>
      <c r="CT149" s="305" t="str">
        <f ca="true">+IF(OFFSET('Sanitation Data'!$E$32,0,10*ROW('Sanitation Data'!E143))="","",OFFSET('Sanitation Data'!$E$32,0,10*ROW('Sanitation Data'!E143)))</f>
        <v/>
      </c>
      <c r="CU149" s="305" t="str">
        <f ca="true">+IF(OFFSET('Sanitation Data'!$F$28,0,10*ROW('Sanitation Data'!F143))="","",OFFSET('Sanitation Data'!$F$28,0,10*ROW('Sanitation Data'!F143)))</f>
        <v/>
      </c>
      <c r="CV149" s="305" t="str">
        <f ca="true">+IF(OFFSET('Sanitation Data'!$F$29,0,10*ROW('Sanitation Data'!F143))="","",OFFSET('Sanitation Data'!$F$29,0,10*ROW('Sanitation Data'!F143)))</f>
        <v/>
      </c>
      <c r="CW149" s="305" t="str">
        <f ca="true">+IF(OFFSET('Sanitation Data'!$F$30,0,10*ROW('Sanitation Data'!F143))="","",OFFSET('Sanitation Data'!$F$30,0,10*ROW('Sanitation Data'!F143)))</f>
        <v/>
      </c>
      <c r="CX149" s="305" t="str">
        <f ca="true">+IF(OFFSET('Sanitation Data'!$F$31,0,10*ROW('Sanitation Data'!F143))="","",OFFSET('Sanitation Data'!$F$31,0,10*ROW('Sanitation Data'!F143)))</f>
        <v/>
      </c>
      <c r="CY149" s="305" t="str">
        <f ca="true">+IF(OFFSET('Sanitation Data'!$F$32,0,10*ROW('Sanitation Data'!F143))="","",OFFSET('Sanitation Data'!$F$32,0,10*ROW('Sanitation Data'!F143)))</f>
        <v/>
      </c>
      <c r="CZ149" s="305" t="str">
        <f ca="true">+IF(OFFSET('Sanitation Data'!$G$28,0,10*ROW('Sanitation Data'!G143))="","",OFFSET('Sanitation Data'!$G$28,0,10*ROW('Sanitation Data'!G143)))</f>
        <v/>
      </c>
      <c r="DA149" s="305" t="str">
        <f ca="true">+IF(OFFSET('Sanitation Data'!$G$29,0,10*ROW('Sanitation Data'!G143))="","",OFFSET('Sanitation Data'!$G$29,0,10*ROW('Sanitation Data'!G143)))</f>
        <v/>
      </c>
      <c r="DB149" s="305" t="str">
        <f ca="true">+IF(OFFSET('Sanitation Data'!$G$30,0,10*ROW('Sanitation Data'!G143))="","",OFFSET('Sanitation Data'!$G$30,0,10*ROW('Sanitation Data'!G143)))</f>
        <v/>
      </c>
      <c r="DC149" s="305" t="str">
        <f ca="true">+IF(OFFSET('Sanitation Data'!$G$31,0,10*ROW('Sanitation Data'!G143))="","",OFFSET('Sanitation Data'!$G$31,0,10*ROW('Sanitation Data'!G143)))</f>
        <v/>
      </c>
      <c r="DD149" s="305" t="str">
        <f ca="true">+IF(OFFSET('Sanitation Data'!$G$32,0,10*ROW('Sanitation Data'!G143))="","",OFFSET('Sanitation Data'!$G$32,0,10*ROW('Sanitation Data'!G143)))</f>
        <v/>
      </c>
      <c r="DE149" s="305" t="str">
        <f ca="true">+IF(OFFSET('Sanitation Data'!$H$28,0,10*ROW('Sanitation Data'!H143))="","",OFFSET('Sanitation Data'!$H$28,0,10*ROW('Sanitation Data'!H143)))</f>
        <v/>
      </c>
      <c r="DF149" s="305" t="str">
        <f ca="true">+IF(OFFSET('Sanitation Data'!$H$29,0,10*ROW('Sanitation Data'!H143))="","",OFFSET('Sanitation Data'!$H$29,0,10*ROW('Sanitation Data'!H143)))</f>
        <v/>
      </c>
      <c r="DG149" s="305" t="str">
        <f ca="true">+IF(OFFSET('Sanitation Data'!$H$30,0,10*ROW('Sanitation Data'!H143))="","",OFFSET('Sanitation Data'!$H$30,0,10*ROW('Sanitation Data'!H143)))</f>
        <v/>
      </c>
      <c r="DH149" s="305" t="str">
        <f ca="true">+IF(OFFSET('Sanitation Data'!$H$31,0,10*ROW('Sanitation Data'!H143))="","",OFFSET('Sanitation Data'!$H$31,0,10*ROW('Sanitation Data'!H143)))</f>
        <v/>
      </c>
      <c r="DI149" s="305" t="str">
        <f ca="true">+IF(OFFSET('Sanitation Data'!$H$32,0,10*ROW('Sanitation Data'!H143))="","",OFFSET('Sanitation Data'!$H$32,0,10*ROW('Sanitation Data'!H143)))</f>
        <v/>
      </c>
      <c r="DJ149" s="305" t="str">
        <f ca="true">+IF(OFFSET('Sanitation Data'!$I$28,0,10*ROW('Sanitation Data'!I143))="","",OFFSET('Sanitation Data'!$I$28,0,10*ROW('Sanitation Data'!I143)))</f>
        <v/>
      </c>
      <c r="DK149" s="305" t="str">
        <f ca="true">+IF(OFFSET('Sanitation Data'!$I$29,0,10*ROW('Sanitation Data'!I143))="","",OFFSET('Sanitation Data'!$I$29,0,10*ROW('Sanitation Data'!I143)))</f>
        <v/>
      </c>
      <c r="DL149" s="305" t="str">
        <f ca="true">+IF(OFFSET('Sanitation Data'!$I$30,0,10*ROW('Sanitation Data'!I143))="","",OFFSET('Sanitation Data'!$I$30,0,10*ROW('Sanitation Data'!I143)))</f>
        <v/>
      </c>
      <c r="DM149" s="305" t="str">
        <f ca="true">+IF(OFFSET('Sanitation Data'!$I$31,0,10*ROW('Sanitation Data'!I143))="","",OFFSET('Sanitation Data'!$I$31,0,10*ROW('Sanitation Data'!I143)))</f>
        <v/>
      </c>
      <c r="DN149" s="305" t="str">
        <f ca="true">+IF(OFFSET('Sanitation Data'!$I$32,0,10*ROW('Sanitation Data'!I143))="","",OFFSET('Sanitation Data'!$I$32,0,10*ROW('Sanitation Data'!I143)))</f>
        <v/>
      </c>
      <c r="DO149" s="305" t="str">
        <f ca="true">+IF(OFFSET('Hygiene Data'!$D$11,0,10*ROW('Hygiene Data'!D143))="","",OFFSET('Hygiene Data'!$D$11,0,10*ROW('Hygiene Data'!D143)))</f>
        <v/>
      </c>
      <c r="DP149" s="305" t="str">
        <f ca="true">+IF(OFFSET('Hygiene Data'!$D$12,0,10*ROW('Hygiene Data'!D143))="","",OFFSET('Hygiene Data'!$D$12,0,10*ROW('Hygiene Data'!D143)))</f>
        <v/>
      </c>
      <c r="DQ149" s="305" t="str">
        <f ca="true">+IF(OFFSET('Hygiene Data'!$D$13,0,10*ROW('Hygiene Data'!D143))="","",OFFSET('Hygiene Data'!$D$13,0,10*ROW('Hygiene Data'!D143)))</f>
        <v/>
      </c>
      <c r="DR149" s="305" t="str">
        <f ca="true">+IF(OFFSET('Hygiene Data'!$E$11,0,10*ROW('Hygiene Data'!E143))="","",OFFSET('Hygiene Data'!$E$11,0,10*ROW('Hygiene Data'!E143)))</f>
        <v/>
      </c>
      <c r="DS149" s="305" t="str">
        <f ca="true">+IF(OFFSET('Hygiene Data'!$E$12,0,10*ROW('Hygiene Data'!E143))="","",OFFSET('Hygiene Data'!$E$12,0,10*ROW('Hygiene Data'!E143)))</f>
        <v/>
      </c>
      <c r="DT149" s="305" t="str">
        <f ca="true">+IF(OFFSET('Hygiene Data'!$E$13,0,10*ROW('Hygiene Data'!E143))="","",OFFSET('Hygiene Data'!$E$13,0,10*ROW('Hygiene Data'!E143)))</f>
        <v/>
      </c>
      <c r="DU149" s="305" t="str">
        <f ca="true">+IF(OFFSET('Hygiene Data'!$F$11,0,10*ROW('Hygiene Data'!F143))="","",OFFSET('Hygiene Data'!$F$11,0,10*ROW('Hygiene Data'!F143)))</f>
        <v/>
      </c>
      <c r="DV149" s="305" t="str">
        <f ca="true">+IF(OFFSET('Hygiene Data'!$F$12,0,10*ROW('Hygiene Data'!F143))="","",OFFSET('Hygiene Data'!$F$12,0,10*ROW('Hygiene Data'!F143)))</f>
        <v/>
      </c>
      <c r="DW149" s="305" t="str">
        <f ca="true">+IF(OFFSET('Hygiene Data'!$F$13,0,10*ROW('Hygiene Data'!F143))="","",OFFSET('Hygiene Data'!$F$13,0,10*ROW('Hygiene Data'!F143)))</f>
        <v/>
      </c>
      <c r="DX149" s="305" t="str">
        <f ca="true">+IF(OFFSET('Hygiene Data'!$G$11,0,10*ROW('Hygiene Data'!G143))="","",OFFSET('Hygiene Data'!$G$11,0,10*ROW('Hygiene Data'!G143)))</f>
        <v/>
      </c>
      <c r="DY149" s="305" t="str">
        <f ca="true">+IF(OFFSET('Hygiene Data'!$G$12,0,10*ROW('Hygiene Data'!G143))="","",OFFSET('Hygiene Data'!$G$12,0,10*ROW('Hygiene Data'!G143)))</f>
        <v/>
      </c>
      <c r="DZ149" s="305" t="str">
        <f ca="true">+IF(OFFSET('Hygiene Data'!$G$13,0,10*ROW('Hygiene Data'!G143))="","",OFFSET('Hygiene Data'!$G$13,0,10*ROW('Hygiene Data'!G143)))</f>
        <v/>
      </c>
      <c r="EA149" s="305" t="str">
        <f ca="true">+IF(OFFSET('Hygiene Data'!$H$11,0,10*ROW('Hygiene Data'!H143))="","",OFFSET('Hygiene Data'!$H$11,0,10*ROW('Hygiene Data'!H143)))</f>
        <v/>
      </c>
      <c r="EB149" s="305" t="str">
        <f ca="true">+IF(OFFSET('Hygiene Data'!$H$12,0,10*ROW('Hygiene Data'!H143))="","",OFFSET('Hygiene Data'!$H$12,0,10*ROW('Hygiene Data'!H143)))</f>
        <v/>
      </c>
      <c r="EC149" s="305" t="str">
        <f ca="true">+IF(OFFSET('Hygiene Data'!$H$13,0,10*ROW('Hygiene Data'!H143))="","",OFFSET('Hygiene Data'!$H$13,0,10*ROW('Hygiene Data'!H143)))</f>
        <v/>
      </c>
      <c r="ED149" s="305" t="str">
        <f ca="true">+IF(OFFSET('Hygiene Data'!$I$11,0,10*ROW('Hygiene Data'!I143))="","",OFFSET('Hygiene Data'!$I$11,0,10*ROW('Hygiene Data'!I143)))</f>
        <v/>
      </c>
      <c r="EE149" s="305" t="str">
        <f ca="true">+IF(OFFSET('Hygiene Data'!$I$12,0,10*ROW('Hygiene Data'!I143))="","",OFFSET('Hygiene Data'!$I$12,0,10*ROW('Hygiene Data'!I143)))</f>
        <v/>
      </c>
      <c r="EF149" s="305"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61" t="str">
        <f t="shared" ca="true" si="2"/>
        <v/>
      </c>
      <c r="D150" s="99"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9"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9"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9"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9"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9"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9"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9"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9"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9"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9"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9"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9"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9"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9"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9"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9"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9"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100"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100"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100"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100"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100"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100"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100"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100"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100"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100"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100"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100"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100"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100"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100"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100"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100"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100"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100"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100"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100"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100"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100"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100"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100"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100"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100"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100"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100"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100"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1"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1"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1"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1"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1"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1"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1"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1"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1"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1"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1"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1"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1"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1"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1"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1"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1"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1"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5"/>
      <c r="BS150" s="305" t="str">
        <f ca="true">+IF(OFFSET('Water Data'!$D$27,0,10*ROW('Water Data'!D144))="","",OFFSET('Water Data'!$D$27,0,10*ROW('Water Data'!D144)))</f>
        <v/>
      </c>
      <c r="BT150" s="305" t="str">
        <f ca="true">+IF(OFFSET('Water Data'!$D$28,0,10*ROW('Water Data'!D144))="","",OFFSET('Water Data'!$D$28,0,10*ROW('Water Data'!D144)))</f>
        <v/>
      </c>
      <c r="BU150" s="305" t="str">
        <f ca="true">+IF(OFFSET('Water Data'!$D$29,0,10*ROW('Water Data'!D144))="","",OFFSET('Water Data'!$D$29,0,10*ROW('Water Data'!D144)))</f>
        <v/>
      </c>
      <c r="BV150" s="305" t="str">
        <f ca="true">+IF(OFFSET('Water Data'!$E$27,0,10*ROW('Water Data'!E144))="","",OFFSET('Water Data'!$E$27,0,10*ROW('Water Data'!E144)))</f>
        <v/>
      </c>
      <c r="BW150" s="305" t="str">
        <f ca="true">+IF(OFFSET('Water Data'!$E$28,0,10*ROW('Water Data'!E144))="","",OFFSET('Water Data'!$E$28,0,10*ROW('Water Data'!E144)))</f>
        <v/>
      </c>
      <c r="BX150" s="305" t="str">
        <f ca="true">+IF(OFFSET('Water Data'!$E$29,0,10*ROW('Water Data'!E144))="","",OFFSET('Water Data'!$E$29,0,10*ROW('Water Data'!E144)))</f>
        <v/>
      </c>
      <c r="BY150" s="305" t="str">
        <f ca="true">+IF(OFFSET('Water Data'!$F$27,0,10*ROW('Water Data'!F144))="","",OFFSET('Water Data'!$F$27,0,10*ROW('Water Data'!F144)))</f>
        <v/>
      </c>
      <c r="BZ150" s="305" t="str">
        <f ca="true">+IF(OFFSET('Water Data'!$F$28,0,10*ROW('Water Data'!F144))="","",OFFSET('Water Data'!$F$28,0,10*ROW('Water Data'!F144)))</f>
        <v/>
      </c>
      <c r="CA150" s="305" t="str">
        <f ca="true">+IF(OFFSET('Water Data'!$F$29,0,10*ROW('Water Data'!F144))="","",OFFSET('Water Data'!$F$29,0,10*ROW('Water Data'!F144)))</f>
        <v/>
      </c>
      <c r="CB150" s="305" t="str">
        <f ca="true">+IF(OFFSET('Water Data'!$G$27,0,10*ROW('Water Data'!G144))="","",OFFSET('Water Data'!$G$27,0,10*ROW('Water Data'!G144)))</f>
        <v/>
      </c>
      <c r="CC150" s="305" t="str">
        <f ca="true">+IF(OFFSET('Water Data'!$G$28,0,10*ROW('Water Data'!G144))="","",OFFSET('Water Data'!$G$28,0,10*ROW('Water Data'!G144)))</f>
        <v/>
      </c>
      <c r="CD150" s="305" t="str">
        <f ca="true">+IF(OFFSET('Water Data'!$G$29,0,10*ROW('Water Data'!G144))="","",OFFSET('Water Data'!$G$29,0,10*ROW('Water Data'!G144)))</f>
        <v/>
      </c>
      <c r="CE150" s="305" t="str">
        <f ca="true">+IF(OFFSET('Water Data'!$H$27,0,10*ROW('Water Data'!H144))="","",OFFSET('Water Data'!$H$27,0,10*ROW('Water Data'!H144)))</f>
        <v/>
      </c>
      <c r="CF150" s="305" t="str">
        <f ca="true">+IF(OFFSET('Water Data'!$H$28,0,10*ROW('Water Data'!H144))="","",OFFSET('Water Data'!$H$28,0,10*ROW('Water Data'!H144)))</f>
        <v/>
      </c>
      <c r="CG150" s="305" t="str">
        <f ca="true">+IF(OFFSET('Water Data'!$H$29,0,10*ROW('Water Data'!H144))="","",OFFSET('Water Data'!$H$29,0,10*ROW('Water Data'!H144)))</f>
        <v/>
      </c>
      <c r="CH150" s="305" t="str">
        <f ca="true">+IF(OFFSET('Water Data'!$I$27,0,10*ROW('Water Data'!I144))="","",OFFSET('Water Data'!$I$27,0,10*ROW('Water Data'!I144)))</f>
        <v/>
      </c>
      <c r="CI150" s="305" t="str">
        <f ca="true">+IF(OFFSET('Water Data'!$I$28,0,10*ROW('Water Data'!I144))="","",OFFSET('Water Data'!$I$28,0,10*ROW('Water Data'!I144)))</f>
        <v/>
      </c>
      <c r="CJ150" s="305" t="str">
        <f ca="true">+IF(OFFSET('Water Data'!$I$29,0,10*ROW('Water Data'!I144))="","",OFFSET('Water Data'!$I$29,0,10*ROW('Water Data'!I144)))</f>
        <v/>
      </c>
      <c r="CK150" s="305" t="str">
        <f ca="true">+IF(OFFSET('Sanitation Data'!$D$28,0,10*ROW('Sanitation Data'!D144))="","",OFFSET('Sanitation Data'!$D$28,0,10*ROW('Sanitation Data'!D144)))</f>
        <v/>
      </c>
      <c r="CL150" s="305" t="str">
        <f ca="true">+IF(OFFSET('Sanitation Data'!$D$29,0,10*ROW('Sanitation Data'!D144))="","",OFFSET('Sanitation Data'!$D$29,0,10*ROW('Sanitation Data'!D144)))</f>
        <v/>
      </c>
      <c r="CM150" s="305" t="str">
        <f ca="true">+IF(OFFSET('Sanitation Data'!$D$30,0,10*ROW('Sanitation Data'!D144))="","",OFFSET('Sanitation Data'!$D$30,0,10*ROW('Sanitation Data'!D144)))</f>
        <v/>
      </c>
      <c r="CN150" s="305" t="str">
        <f ca="true">+IF(OFFSET('Sanitation Data'!$D$31,0,10*ROW('Sanitation Data'!D144))="","",OFFSET('Sanitation Data'!$D$31,0,10*ROW('Sanitation Data'!D144)))</f>
        <v/>
      </c>
      <c r="CO150" s="305" t="str">
        <f ca="true">+IF(OFFSET('Sanitation Data'!$D$32,0,10*ROW('Sanitation Data'!D144))="","",OFFSET('Sanitation Data'!$D$32,0,10*ROW('Sanitation Data'!D144)))</f>
        <v/>
      </c>
      <c r="CP150" s="305" t="str">
        <f ca="true">+IF(OFFSET('Sanitation Data'!$E$28,0,10*ROW('Sanitation Data'!E144))="","",OFFSET('Sanitation Data'!$E$28,0,10*ROW('Sanitation Data'!E144)))</f>
        <v/>
      </c>
      <c r="CQ150" s="305" t="str">
        <f ca="true">+IF(OFFSET('Sanitation Data'!$E$29,0,10*ROW('Sanitation Data'!E144))="","",OFFSET('Sanitation Data'!$E$29,0,10*ROW('Sanitation Data'!E144)))</f>
        <v/>
      </c>
      <c r="CR150" s="305" t="str">
        <f ca="true">+IF(OFFSET('Sanitation Data'!$E$30,0,10*ROW('Sanitation Data'!E144))="","",OFFSET('Sanitation Data'!$E$30,0,10*ROW('Sanitation Data'!E144)))</f>
        <v/>
      </c>
      <c r="CS150" s="305" t="str">
        <f ca="true">+IF(OFFSET('Sanitation Data'!$E$31,0,10*ROW('Sanitation Data'!E144))="","",OFFSET('Sanitation Data'!$E$31,0,10*ROW('Sanitation Data'!E144)))</f>
        <v/>
      </c>
      <c r="CT150" s="305" t="str">
        <f ca="true">+IF(OFFSET('Sanitation Data'!$E$32,0,10*ROW('Sanitation Data'!E144))="","",OFFSET('Sanitation Data'!$E$32,0,10*ROW('Sanitation Data'!E144)))</f>
        <v/>
      </c>
      <c r="CU150" s="305" t="str">
        <f ca="true">+IF(OFFSET('Sanitation Data'!$F$28,0,10*ROW('Sanitation Data'!F144))="","",OFFSET('Sanitation Data'!$F$28,0,10*ROW('Sanitation Data'!F144)))</f>
        <v/>
      </c>
      <c r="CV150" s="305" t="str">
        <f ca="true">+IF(OFFSET('Sanitation Data'!$F$29,0,10*ROW('Sanitation Data'!F144))="","",OFFSET('Sanitation Data'!$F$29,0,10*ROW('Sanitation Data'!F144)))</f>
        <v/>
      </c>
      <c r="CW150" s="305" t="str">
        <f ca="true">+IF(OFFSET('Sanitation Data'!$F$30,0,10*ROW('Sanitation Data'!F144))="","",OFFSET('Sanitation Data'!$F$30,0,10*ROW('Sanitation Data'!F144)))</f>
        <v/>
      </c>
      <c r="CX150" s="305" t="str">
        <f ca="true">+IF(OFFSET('Sanitation Data'!$F$31,0,10*ROW('Sanitation Data'!F144))="","",OFFSET('Sanitation Data'!$F$31,0,10*ROW('Sanitation Data'!F144)))</f>
        <v/>
      </c>
      <c r="CY150" s="305" t="str">
        <f ca="true">+IF(OFFSET('Sanitation Data'!$F$32,0,10*ROW('Sanitation Data'!F144))="","",OFFSET('Sanitation Data'!$F$32,0,10*ROW('Sanitation Data'!F144)))</f>
        <v/>
      </c>
      <c r="CZ150" s="305" t="str">
        <f ca="true">+IF(OFFSET('Sanitation Data'!$G$28,0,10*ROW('Sanitation Data'!G144))="","",OFFSET('Sanitation Data'!$G$28,0,10*ROW('Sanitation Data'!G144)))</f>
        <v/>
      </c>
      <c r="DA150" s="305" t="str">
        <f ca="true">+IF(OFFSET('Sanitation Data'!$G$29,0,10*ROW('Sanitation Data'!G144))="","",OFFSET('Sanitation Data'!$G$29,0,10*ROW('Sanitation Data'!G144)))</f>
        <v/>
      </c>
      <c r="DB150" s="305" t="str">
        <f ca="true">+IF(OFFSET('Sanitation Data'!$G$30,0,10*ROW('Sanitation Data'!G144))="","",OFFSET('Sanitation Data'!$G$30,0,10*ROW('Sanitation Data'!G144)))</f>
        <v/>
      </c>
      <c r="DC150" s="305" t="str">
        <f ca="true">+IF(OFFSET('Sanitation Data'!$G$31,0,10*ROW('Sanitation Data'!G144))="","",OFFSET('Sanitation Data'!$G$31,0,10*ROW('Sanitation Data'!G144)))</f>
        <v/>
      </c>
      <c r="DD150" s="305" t="str">
        <f ca="true">+IF(OFFSET('Sanitation Data'!$G$32,0,10*ROW('Sanitation Data'!G144))="","",OFFSET('Sanitation Data'!$G$32,0,10*ROW('Sanitation Data'!G144)))</f>
        <v/>
      </c>
      <c r="DE150" s="305" t="str">
        <f ca="true">+IF(OFFSET('Sanitation Data'!$H$28,0,10*ROW('Sanitation Data'!H144))="","",OFFSET('Sanitation Data'!$H$28,0,10*ROW('Sanitation Data'!H144)))</f>
        <v/>
      </c>
      <c r="DF150" s="305" t="str">
        <f ca="true">+IF(OFFSET('Sanitation Data'!$H$29,0,10*ROW('Sanitation Data'!H144))="","",OFFSET('Sanitation Data'!$H$29,0,10*ROW('Sanitation Data'!H144)))</f>
        <v/>
      </c>
      <c r="DG150" s="305" t="str">
        <f ca="true">+IF(OFFSET('Sanitation Data'!$H$30,0,10*ROW('Sanitation Data'!H144))="","",OFFSET('Sanitation Data'!$H$30,0,10*ROW('Sanitation Data'!H144)))</f>
        <v/>
      </c>
      <c r="DH150" s="305" t="str">
        <f ca="true">+IF(OFFSET('Sanitation Data'!$H$31,0,10*ROW('Sanitation Data'!H144))="","",OFFSET('Sanitation Data'!$H$31,0,10*ROW('Sanitation Data'!H144)))</f>
        <v/>
      </c>
      <c r="DI150" s="305" t="str">
        <f ca="true">+IF(OFFSET('Sanitation Data'!$H$32,0,10*ROW('Sanitation Data'!H144))="","",OFFSET('Sanitation Data'!$H$32,0,10*ROW('Sanitation Data'!H144)))</f>
        <v/>
      </c>
      <c r="DJ150" s="305" t="str">
        <f ca="true">+IF(OFFSET('Sanitation Data'!$I$28,0,10*ROW('Sanitation Data'!I144))="","",OFFSET('Sanitation Data'!$I$28,0,10*ROW('Sanitation Data'!I144)))</f>
        <v/>
      </c>
      <c r="DK150" s="305" t="str">
        <f ca="true">+IF(OFFSET('Sanitation Data'!$I$29,0,10*ROW('Sanitation Data'!I144))="","",OFFSET('Sanitation Data'!$I$29,0,10*ROW('Sanitation Data'!I144)))</f>
        <v/>
      </c>
      <c r="DL150" s="305" t="str">
        <f ca="true">+IF(OFFSET('Sanitation Data'!$I$30,0,10*ROW('Sanitation Data'!I144))="","",OFFSET('Sanitation Data'!$I$30,0,10*ROW('Sanitation Data'!I144)))</f>
        <v/>
      </c>
      <c r="DM150" s="305" t="str">
        <f ca="true">+IF(OFFSET('Sanitation Data'!$I$31,0,10*ROW('Sanitation Data'!I144))="","",OFFSET('Sanitation Data'!$I$31,0,10*ROW('Sanitation Data'!I144)))</f>
        <v/>
      </c>
      <c r="DN150" s="305" t="str">
        <f ca="true">+IF(OFFSET('Sanitation Data'!$I$32,0,10*ROW('Sanitation Data'!I144))="","",OFFSET('Sanitation Data'!$I$32,0,10*ROW('Sanitation Data'!I144)))</f>
        <v/>
      </c>
      <c r="DO150" s="305" t="str">
        <f ca="true">+IF(OFFSET('Hygiene Data'!$D$11,0,10*ROW('Hygiene Data'!D144))="","",OFFSET('Hygiene Data'!$D$11,0,10*ROW('Hygiene Data'!D144)))</f>
        <v/>
      </c>
      <c r="DP150" s="305" t="str">
        <f ca="true">+IF(OFFSET('Hygiene Data'!$D$12,0,10*ROW('Hygiene Data'!D144))="","",OFFSET('Hygiene Data'!$D$12,0,10*ROW('Hygiene Data'!D144)))</f>
        <v/>
      </c>
      <c r="DQ150" s="305" t="str">
        <f ca="true">+IF(OFFSET('Hygiene Data'!$D$13,0,10*ROW('Hygiene Data'!D144))="","",OFFSET('Hygiene Data'!$D$13,0,10*ROW('Hygiene Data'!D144)))</f>
        <v/>
      </c>
      <c r="DR150" s="305" t="str">
        <f ca="true">+IF(OFFSET('Hygiene Data'!$E$11,0,10*ROW('Hygiene Data'!E144))="","",OFFSET('Hygiene Data'!$E$11,0,10*ROW('Hygiene Data'!E144)))</f>
        <v/>
      </c>
      <c r="DS150" s="305" t="str">
        <f ca="true">+IF(OFFSET('Hygiene Data'!$E$12,0,10*ROW('Hygiene Data'!E144))="","",OFFSET('Hygiene Data'!$E$12,0,10*ROW('Hygiene Data'!E144)))</f>
        <v/>
      </c>
      <c r="DT150" s="305" t="str">
        <f ca="true">+IF(OFFSET('Hygiene Data'!$E$13,0,10*ROW('Hygiene Data'!E144))="","",OFFSET('Hygiene Data'!$E$13,0,10*ROW('Hygiene Data'!E144)))</f>
        <v/>
      </c>
      <c r="DU150" s="305" t="str">
        <f ca="true">+IF(OFFSET('Hygiene Data'!$F$11,0,10*ROW('Hygiene Data'!F144))="","",OFFSET('Hygiene Data'!$F$11,0,10*ROW('Hygiene Data'!F144)))</f>
        <v/>
      </c>
      <c r="DV150" s="305" t="str">
        <f ca="true">+IF(OFFSET('Hygiene Data'!$F$12,0,10*ROW('Hygiene Data'!F144))="","",OFFSET('Hygiene Data'!$F$12,0,10*ROW('Hygiene Data'!F144)))</f>
        <v/>
      </c>
      <c r="DW150" s="305" t="str">
        <f ca="true">+IF(OFFSET('Hygiene Data'!$F$13,0,10*ROW('Hygiene Data'!F144))="","",OFFSET('Hygiene Data'!$F$13,0,10*ROW('Hygiene Data'!F144)))</f>
        <v/>
      </c>
      <c r="DX150" s="305" t="str">
        <f ca="true">+IF(OFFSET('Hygiene Data'!$G$11,0,10*ROW('Hygiene Data'!G144))="","",OFFSET('Hygiene Data'!$G$11,0,10*ROW('Hygiene Data'!G144)))</f>
        <v/>
      </c>
      <c r="DY150" s="305" t="str">
        <f ca="true">+IF(OFFSET('Hygiene Data'!$G$12,0,10*ROW('Hygiene Data'!G144))="","",OFFSET('Hygiene Data'!$G$12,0,10*ROW('Hygiene Data'!G144)))</f>
        <v/>
      </c>
      <c r="DZ150" s="305" t="str">
        <f ca="true">+IF(OFFSET('Hygiene Data'!$G$13,0,10*ROW('Hygiene Data'!G144))="","",OFFSET('Hygiene Data'!$G$13,0,10*ROW('Hygiene Data'!G144)))</f>
        <v/>
      </c>
      <c r="EA150" s="305" t="str">
        <f ca="true">+IF(OFFSET('Hygiene Data'!$H$11,0,10*ROW('Hygiene Data'!H144))="","",OFFSET('Hygiene Data'!$H$11,0,10*ROW('Hygiene Data'!H144)))</f>
        <v/>
      </c>
      <c r="EB150" s="305" t="str">
        <f ca="true">+IF(OFFSET('Hygiene Data'!$H$12,0,10*ROW('Hygiene Data'!H144))="","",OFFSET('Hygiene Data'!$H$12,0,10*ROW('Hygiene Data'!H144)))</f>
        <v/>
      </c>
      <c r="EC150" s="305" t="str">
        <f ca="true">+IF(OFFSET('Hygiene Data'!$H$13,0,10*ROW('Hygiene Data'!H144))="","",OFFSET('Hygiene Data'!$H$13,0,10*ROW('Hygiene Data'!H144)))</f>
        <v/>
      </c>
      <c r="ED150" s="305" t="str">
        <f ca="true">+IF(OFFSET('Hygiene Data'!$I$11,0,10*ROW('Hygiene Data'!I144))="","",OFFSET('Hygiene Data'!$I$11,0,10*ROW('Hygiene Data'!I144)))</f>
        <v/>
      </c>
      <c r="EE150" s="305" t="str">
        <f ca="true">+IF(OFFSET('Hygiene Data'!$I$12,0,10*ROW('Hygiene Data'!I144))="","",OFFSET('Hygiene Data'!$I$12,0,10*ROW('Hygiene Data'!I144)))</f>
        <v/>
      </c>
      <c r="EF150" s="305"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61" t="str">
        <f t="shared" ca="true" si="2"/>
        <v/>
      </c>
      <c r="D151" s="99"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9"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9"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9"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9"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9"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9"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9"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9"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9"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9"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9"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9"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9"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9"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9"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9"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9"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100"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100"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100"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100"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100"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100"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100"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100"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100"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100"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100"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100"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100"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100"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100"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100"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100"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100"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100"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100"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100"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100"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100"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100"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100"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100"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100"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100"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100"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100"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1"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1"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1"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1"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1"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1"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1"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1"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1"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1"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1"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1"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1"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1"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1"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1"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1"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1"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5"/>
      <c r="BS151" s="305" t="str">
        <f ca="true">+IF(OFFSET('Water Data'!$D$27,0,10*ROW('Water Data'!D145))="","",OFFSET('Water Data'!$D$27,0,10*ROW('Water Data'!D145)))</f>
        <v/>
      </c>
      <c r="BT151" s="305" t="str">
        <f ca="true">+IF(OFFSET('Water Data'!$D$28,0,10*ROW('Water Data'!D145))="","",OFFSET('Water Data'!$D$28,0,10*ROW('Water Data'!D145)))</f>
        <v/>
      </c>
      <c r="BU151" s="305" t="str">
        <f ca="true">+IF(OFFSET('Water Data'!$D$29,0,10*ROW('Water Data'!D145))="","",OFFSET('Water Data'!$D$29,0,10*ROW('Water Data'!D145)))</f>
        <v/>
      </c>
      <c r="BV151" s="305" t="str">
        <f ca="true">+IF(OFFSET('Water Data'!$E$27,0,10*ROW('Water Data'!E145))="","",OFFSET('Water Data'!$E$27,0,10*ROW('Water Data'!E145)))</f>
        <v/>
      </c>
      <c r="BW151" s="305" t="str">
        <f ca="true">+IF(OFFSET('Water Data'!$E$28,0,10*ROW('Water Data'!E145))="","",OFFSET('Water Data'!$E$28,0,10*ROW('Water Data'!E145)))</f>
        <v/>
      </c>
      <c r="BX151" s="305" t="str">
        <f ca="true">+IF(OFFSET('Water Data'!$E$29,0,10*ROW('Water Data'!E145))="","",OFFSET('Water Data'!$E$29,0,10*ROW('Water Data'!E145)))</f>
        <v/>
      </c>
      <c r="BY151" s="305" t="str">
        <f ca="true">+IF(OFFSET('Water Data'!$F$27,0,10*ROW('Water Data'!F145))="","",OFFSET('Water Data'!$F$27,0,10*ROW('Water Data'!F145)))</f>
        <v/>
      </c>
      <c r="BZ151" s="305" t="str">
        <f ca="true">+IF(OFFSET('Water Data'!$F$28,0,10*ROW('Water Data'!F145))="","",OFFSET('Water Data'!$F$28,0,10*ROW('Water Data'!F145)))</f>
        <v/>
      </c>
      <c r="CA151" s="305" t="str">
        <f ca="true">+IF(OFFSET('Water Data'!$F$29,0,10*ROW('Water Data'!F145))="","",OFFSET('Water Data'!$F$29,0,10*ROW('Water Data'!F145)))</f>
        <v/>
      </c>
      <c r="CB151" s="305" t="str">
        <f ca="true">+IF(OFFSET('Water Data'!$G$27,0,10*ROW('Water Data'!G145))="","",OFFSET('Water Data'!$G$27,0,10*ROW('Water Data'!G145)))</f>
        <v/>
      </c>
      <c r="CC151" s="305" t="str">
        <f ca="true">+IF(OFFSET('Water Data'!$G$28,0,10*ROW('Water Data'!G145))="","",OFFSET('Water Data'!$G$28,0,10*ROW('Water Data'!G145)))</f>
        <v/>
      </c>
      <c r="CD151" s="305" t="str">
        <f ca="true">+IF(OFFSET('Water Data'!$G$29,0,10*ROW('Water Data'!G145))="","",OFFSET('Water Data'!$G$29,0,10*ROW('Water Data'!G145)))</f>
        <v/>
      </c>
      <c r="CE151" s="305" t="str">
        <f ca="true">+IF(OFFSET('Water Data'!$H$27,0,10*ROW('Water Data'!H145))="","",OFFSET('Water Data'!$H$27,0,10*ROW('Water Data'!H145)))</f>
        <v/>
      </c>
      <c r="CF151" s="305" t="str">
        <f ca="true">+IF(OFFSET('Water Data'!$H$28,0,10*ROW('Water Data'!H145))="","",OFFSET('Water Data'!$H$28,0,10*ROW('Water Data'!H145)))</f>
        <v/>
      </c>
      <c r="CG151" s="305" t="str">
        <f ca="true">+IF(OFFSET('Water Data'!$H$29,0,10*ROW('Water Data'!H145))="","",OFFSET('Water Data'!$H$29,0,10*ROW('Water Data'!H145)))</f>
        <v/>
      </c>
      <c r="CH151" s="305" t="str">
        <f ca="true">+IF(OFFSET('Water Data'!$I$27,0,10*ROW('Water Data'!I145))="","",OFFSET('Water Data'!$I$27,0,10*ROW('Water Data'!I145)))</f>
        <v/>
      </c>
      <c r="CI151" s="305" t="str">
        <f ca="true">+IF(OFFSET('Water Data'!$I$28,0,10*ROW('Water Data'!I145))="","",OFFSET('Water Data'!$I$28,0,10*ROW('Water Data'!I145)))</f>
        <v/>
      </c>
      <c r="CJ151" s="305" t="str">
        <f ca="true">+IF(OFFSET('Water Data'!$I$29,0,10*ROW('Water Data'!I145))="","",OFFSET('Water Data'!$I$29,0,10*ROW('Water Data'!I145)))</f>
        <v/>
      </c>
      <c r="CK151" s="305" t="str">
        <f ca="true">+IF(OFFSET('Sanitation Data'!$D$28,0,10*ROW('Sanitation Data'!D145))="","",OFFSET('Sanitation Data'!$D$28,0,10*ROW('Sanitation Data'!D145)))</f>
        <v/>
      </c>
      <c r="CL151" s="305" t="str">
        <f ca="true">+IF(OFFSET('Sanitation Data'!$D$29,0,10*ROW('Sanitation Data'!D145))="","",OFFSET('Sanitation Data'!$D$29,0,10*ROW('Sanitation Data'!D145)))</f>
        <v/>
      </c>
      <c r="CM151" s="305" t="str">
        <f ca="true">+IF(OFFSET('Sanitation Data'!$D$30,0,10*ROW('Sanitation Data'!D145))="","",OFFSET('Sanitation Data'!$D$30,0,10*ROW('Sanitation Data'!D145)))</f>
        <v/>
      </c>
      <c r="CN151" s="305" t="str">
        <f ca="true">+IF(OFFSET('Sanitation Data'!$D$31,0,10*ROW('Sanitation Data'!D145))="","",OFFSET('Sanitation Data'!$D$31,0,10*ROW('Sanitation Data'!D145)))</f>
        <v/>
      </c>
      <c r="CO151" s="305" t="str">
        <f ca="true">+IF(OFFSET('Sanitation Data'!$D$32,0,10*ROW('Sanitation Data'!D145))="","",OFFSET('Sanitation Data'!$D$32,0,10*ROW('Sanitation Data'!D145)))</f>
        <v/>
      </c>
      <c r="CP151" s="305" t="str">
        <f ca="true">+IF(OFFSET('Sanitation Data'!$E$28,0,10*ROW('Sanitation Data'!E145))="","",OFFSET('Sanitation Data'!$E$28,0,10*ROW('Sanitation Data'!E145)))</f>
        <v/>
      </c>
      <c r="CQ151" s="305" t="str">
        <f ca="true">+IF(OFFSET('Sanitation Data'!$E$29,0,10*ROW('Sanitation Data'!E145))="","",OFFSET('Sanitation Data'!$E$29,0,10*ROW('Sanitation Data'!E145)))</f>
        <v/>
      </c>
      <c r="CR151" s="305" t="str">
        <f ca="true">+IF(OFFSET('Sanitation Data'!$E$30,0,10*ROW('Sanitation Data'!E145))="","",OFFSET('Sanitation Data'!$E$30,0,10*ROW('Sanitation Data'!E145)))</f>
        <v/>
      </c>
      <c r="CS151" s="305" t="str">
        <f ca="true">+IF(OFFSET('Sanitation Data'!$E$31,0,10*ROW('Sanitation Data'!E145))="","",OFFSET('Sanitation Data'!$E$31,0,10*ROW('Sanitation Data'!E145)))</f>
        <v/>
      </c>
      <c r="CT151" s="305" t="str">
        <f ca="true">+IF(OFFSET('Sanitation Data'!$E$32,0,10*ROW('Sanitation Data'!E145))="","",OFFSET('Sanitation Data'!$E$32,0,10*ROW('Sanitation Data'!E145)))</f>
        <v/>
      </c>
      <c r="CU151" s="305" t="str">
        <f ca="true">+IF(OFFSET('Sanitation Data'!$F$28,0,10*ROW('Sanitation Data'!F145))="","",OFFSET('Sanitation Data'!$F$28,0,10*ROW('Sanitation Data'!F145)))</f>
        <v/>
      </c>
      <c r="CV151" s="305" t="str">
        <f ca="true">+IF(OFFSET('Sanitation Data'!$F$29,0,10*ROW('Sanitation Data'!F145))="","",OFFSET('Sanitation Data'!$F$29,0,10*ROW('Sanitation Data'!F145)))</f>
        <v/>
      </c>
      <c r="CW151" s="305" t="str">
        <f ca="true">+IF(OFFSET('Sanitation Data'!$F$30,0,10*ROW('Sanitation Data'!F145))="","",OFFSET('Sanitation Data'!$F$30,0,10*ROW('Sanitation Data'!F145)))</f>
        <v/>
      </c>
      <c r="CX151" s="305" t="str">
        <f ca="true">+IF(OFFSET('Sanitation Data'!$F$31,0,10*ROW('Sanitation Data'!F145))="","",OFFSET('Sanitation Data'!$F$31,0,10*ROW('Sanitation Data'!F145)))</f>
        <v/>
      </c>
      <c r="CY151" s="305" t="str">
        <f ca="true">+IF(OFFSET('Sanitation Data'!$F$32,0,10*ROW('Sanitation Data'!F145))="","",OFFSET('Sanitation Data'!$F$32,0,10*ROW('Sanitation Data'!F145)))</f>
        <v/>
      </c>
      <c r="CZ151" s="305" t="str">
        <f ca="true">+IF(OFFSET('Sanitation Data'!$G$28,0,10*ROW('Sanitation Data'!G145))="","",OFFSET('Sanitation Data'!$G$28,0,10*ROW('Sanitation Data'!G145)))</f>
        <v/>
      </c>
      <c r="DA151" s="305" t="str">
        <f ca="true">+IF(OFFSET('Sanitation Data'!$G$29,0,10*ROW('Sanitation Data'!G145))="","",OFFSET('Sanitation Data'!$G$29,0,10*ROW('Sanitation Data'!G145)))</f>
        <v/>
      </c>
      <c r="DB151" s="305" t="str">
        <f ca="true">+IF(OFFSET('Sanitation Data'!$G$30,0,10*ROW('Sanitation Data'!G145))="","",OFFSET('Sanitation Data'!$G$30,0,10*ROW('Sanitation Data'!G145)))</f>
        <v/>
      </c>
      <c r="DC151" s="305" t="str">
        <f ca="true">+IF(OFFSET('Sanitation Data'!$G$31,0,10*ROW('Sanitation Data'!G145))="","",OFFSET('Sanitation Data'!$G$31,0,10*ROW('Sanitation Data'!G145)))</f>
        <v/>
      </c>
      <c r="DD151" s="305" t="str">
        <f ca="true">+IF(OFFSET('Sanitation Data'!$G$32,0,10*ROW('Sanitation Data'!G145))="","",OFFSET('Sanitation Data'!$G$32,0,10*ROW('Sanitation Data'!G145)))</f>
        <v/>
      </c>
      <c r="DE151" s="305" t="str">
        <f ca="true">+IF(OFFSET('Sanitation Data'!$H$28,0,10*ROW('Sanitation Data'!H145))="","",OFFSET('Sanitation Data'!$H$28,0,10*ROW('Sanitation Data'!H145)))</f>
        <v/>
      </c>
      <c r="DF151" s="305" t="str">
        <f ca="true">+IF(OFFSET('Sanitation Data'!$H$29,0,10*ROW('Sanitation Data'!H145))="","",OFFSET('Sanitation Data'!$H$29,0,10*ROW('Sanitation Data'!H145)))</f>
        <v/>
      </c>
      <c r="DG151" s="305" t="str">
        <f ca="true">+IF(OFFSET('Sanitation Data'!$H$30,0,10*ROW('Sanitation Data'!H145))="","",OFFSET('Sanitation Data'!$H$30,0,10*ROW('Sanitation Data'!H145)))</f>
        <v/>
      </c>
      <c r="DH151" s="305" t="str">
        <f ca="true">+IF(OFFSET('Sanitation Data'!$H$31,0,10*ROW('Sanitation Data'!H145))="","",OFFSET('Sanitation Data'!$H$31,0,10*ROW('Sanitation Data'!H145)))</f>
        <v/>
      </c>
      <c r="DI151" s="305" t="str">
        <f ca="true">+IF(OFFSET('Sanitation Data'!$H$32,0,10*ROW('Sanitation Data'!H145))="","",OFFSET('Sanitation Data'!$H$32,0,10*ROW('Sanitation Data'!H145)))</f>
        <v/>
      </c>
      <c r="DJ151" s="305" t="str">
        <f ca="true">+IF(OFFSET('Sanitation Data'!$I$28,0,10*ROW('Sanitation Data'!I145))="","",OFFSET('Sanitation Data'!$I$28,0,10*ROW('Sanitation Data'!I145)))</f>
        <v/>
      </c>
      <c r="DK151" s="305" t="str">
        <f ca="true">+IF(OFFSET('Sanitation Data'!$I$29,0,10*ROW('Sanitation Data'!I145))="","",OFFSET('Sanitation Data'!$I$29,0,10*ROW('Sanitation Data'!I145)))</f>
        <v/>
      </c>
      <c r="DL151" s="305" t="str">
        <f ca="true">+IF(OFFSET('Sanitation Data'!$I$30,0,10*ROW('Sanitation Data'!I145))="","",OFFSET('Sanitation Data'!$I$30,0,10*ROW('Sanitation Data'!I145)))</f>
        <v/>
      </c>
      <c r="DM151" s="305" t="str">
        <f ca="true">+IF(OFFSET('Sanitation Data'!$I$31,0,10*ROW('Sanitation Data'!I145))="","",OFFSET('Sanitation Data'!$I$31,0,10*ROW('Sanitation Data'!I145)))</f>
        <v/>
      </c>
      <c r="DN151" s="305" t="str">
        <f ca="true">+IF(OFFSET('Sanitation Data'!$I$32,0,10*ROW('Sanitation Data'!I145))="","",OFFSET('Sanitation Data'!$I$32,0,10*ROW('Sanitation Data'!I145)))</f>
        <v/>
      </c>
      <c r="DO151" s="305" t="str">
        <f ca="true">+IF(OFFSET('Hygiene Data'!$D$11,0,10*ROW('Hygiene Data'!D145))="","",OFFSET('Hygiene Data'!$D$11,0,10*ROW('Hygiene Data'!D145)))</f>
        <v/>
      </c>
      <c r="DP151" s="305" t="str">
        <f ca="true">+IF(OFFSET('Hygiene Data'!$D$12,0,10*ROW('Hygiene Data'!D145))="","",OFFSET('Hygiene Data'!$D$12,0,10*ROW('Hygiene Data'!D145)))</f>
        <v/>
      </c>
      <c r="DQ151" s="305" t="str">
        <f ca="true">+IF(OFFSET('Hygiene Data'!$D$13,0,10*ROW('Hygiene Data'!D145))="","",OFFSET('Hygiene Data'!$D$13,0,10*ROW('Hygiene Data'!D145)))</f>
        <v/>
      </c>
      <c r="DR151" s="305" t="str">
        <f ca="true">+IF(OFFSET('Hygiene Data'!$E$11,0,10*ROW('Hygiene Data'!E145))="","",OFFSET('Hygiene Data'!$E$11,0,10*ROW('Hygiene Data'!E145)))</f>
        <v/>
      </c>
      <c r="DS151" s="305" t="str">
        <f ca="true">+IF(OFFSET('Hygiene Data'!$E$12,0,10*ROW('Hygiene Data'!E145))="","",OFFSET('Hygiene Data'!$E$12,0,10*ROW('Hygiene Data'!E145)))</f>
        <v/>
      </c>
      <c r="DT151" s="305" t="str">
        <f ca="true">+IF(OFFSET('Hygiene Data'!$E$13,0,10*ROW('Hygiene Data'!E145))="","",OFFSET('Hygiene Data'!$E$13,0,10*ROW('Hygiene Data'!E145)))</f>
        <v/>
      </c>
      <c r="DU151" s="305" t="str">
        <f ca="true">+IF(OFFSET('Hygiene Data'!$F$11,0,10*ROW('Hygiene Data'!F145))="","",OFFSET('Hygiene Data'!$F$11,0,10*ROW('Hygiene Data'!F145)))</f>
        <v/>
      </c>
      <c r="DV151" s="305" t="str">
        <f ca="true">+IF(OFFSET('Hygiene Data'!$F$12,0,10*ROW('Hygiene Data'!F145))="","",OFFSET('Hygiene Data'!$F$12,0,10*ROW('Hygiene Data'!F145)))</f>
        <v/>
      </c>
      <c r="DW151" s="305" t="str">
        <f ca="true">+IF(OFFSET('Hygiene Data'!$F$13,0,10*ROW('Hygiene Data'!F145))="","",OFFSET('Hygiene Data'!$F$13,0,10*ROW('Hygiene Data'!F145)))</f>
        <v/>
      </c>
      <c r="DX151" s="305" t="str">
        <f ca="true">+IF(OFFSET('Hygiene Data'!$G$11,0,10*ROW('Hygiene Data'!G145))="","",OFFSET('Hygiene Data'!$G$11,0,10*ROW('Hygiene Data'!G145)))</f>
        <v/>
      </c>
      <c r="DY151" s="305" t="str">
        <f ca="true">+IF(OFFSET('Hygiene Data'!$G$12,0,10*ROW('Hygiene Data'!G145))="","",OFFSET('Hygiene Data'!$G$12,0,10*ROW('Hygiene Data'!G145)))</f>
        <v/>
      </c>
      <c r="DZ151" s="305" t="str">
        <f ca="true">+IF(OFFSET('Hygiene Data'!$G$13,0,10*ROW('Hygiene Data'!G145))="","",OFFSET('Hygiene Data'!$G$13,0,10*ROW('Hygiene Data'!G145)))</f>
        <v/>
      </c>
      <c r="EA151" s="305" t="str">
        <f ca="true">+IF(OFFSET('Hygiene Data'!$H$11,0,10*ROW('Hygiene Data'!H145))="","",OFFSET('Hygiene Data'!$H$11,0,10*ROW('Hygiene Data'!H145)))</f>
        <v/>
      </c>
      <c r="EB151" s="305" t="str">
        <f ca="true">+IF(OFFSET('Hygiene Data'!$H$12,0,10*ROW('Hygiene Data'!H145))="","",OFFSET('Hygiene Data'!$H$12,0,10*ROW('Hygiene Data'!H145)))</f>
        <v/>
      </c>
      <c r="EC151" s="305" t="str">
        <f ca="true">+IF(OFFSET('Hygiene Data'!$H$13,0,10*ROW('Hygiene Data'!H145))="","",OFFSET('Hygiene Data'!$H$13,0,10*ROW('Hygiene Data'!H145)))</f>
        <v/>
      </c>
      <c r="ED151" s="305" t="str">
        <f ca="true">+IF(OFFSET('Hygiene Data'!$I$11,0,10*ROW('Hygiene Data'!I145))="","",OFFSET('Hygiene Data'!$I$11,0,10*ROW('Hygiene Data'!I145)))</f>
        <v/>
      </c>
      <c r="EE151" s="305" t="str">
        <f ca="true">+IF(OFFSET('Hygiene Data'!$I$12,0,10*ROW('Hygiene Data'!I145))="","",OFFSET('Hygiene Data'!$I$12,0,10*ROW('Hygiene Data'!I145)))</f>
        <v/>
      </c>
      <c r="EF151" s="305"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61" t="str">
        <f t="shared" ca="true" si="2"/>
        <v/>
      </c>
      <c r="D152" s="99"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9"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9"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9"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9"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9"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9"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9"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9"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9"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9"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9"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9"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9"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9"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9"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9"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9"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100"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100"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100"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100"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100"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100"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100"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100"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100"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100"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100"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100"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100"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100"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100"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100"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100"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100"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100"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100"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100"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100"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100"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100"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100"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100"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100"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100"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100"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100"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1"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1"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1"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1"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1"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1"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1"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1"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1"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1"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1"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1"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1"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1"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1"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1"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1"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1"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5"/>
      <c r="BS152" s="305" t="str">
        <f ca="true">+IF(OFFSET('Water Data'!$D$27,0,10*ROW('Water Data'!D146))="","",OFFSET('Water Data'!$D$27,0,10*ROW('Water Data'!D146)))</f>
        <v/>
      </c>
      <c r="BT152" s="305" t="str">
        <f ca="true">+IF(OFFSET('Water Data'!$D$28,0,10*ROW('Water Data'!D146))="","",OFFSET('Water Data'!$D$28,0,10*ROW('Water Data'!D146)))</f>
        <v/>
      </c>
      <c r="BU152" s="305" t="str">
        <f ca="true">+IF(OFFSET('Water Data'!$D$29,0,10*ROW('Water Data'!D146))="","",OFFSET('Water Data'!$D$29,0,10*ROW('Water Data'!D146)))</f>
        <v/>
      </c>
      <c r="BV152" s="305" t="str">
        <f ca="true">+IF(OFFSET('Water Data'!$E$27,0,10*ROW('Water Data'!E146))="","",OFFSET('Water Data'!$E$27,0,10*ROW('Water Data'!E146)))</f>
        <v/>
      </c>
      <c r="BW152" s="305" t="str">
        <f ca="true">+IF(OFFSET('Water Data'!$E$28,0,10*ROW('Water Data'!E146))="","",OFFSET('Water Data'!$E$28,0,10*ROW('Water Data'!E146)))</f>
        <v/>
      </c>
      <c r="BX152" s="305" t="str">
        <f ca="true">+IF(OFFSET('Water Data'!$E$29,0,10*ROW('Water Data'!E146))="","",OFFSET('Water Data'!$E$29,0,10*ROW('Water Data'!E146)))</f>
        <v/>
      </c>
      <c r="BY152" s="305" t="str">
        <f ca="true">+IF(OFFSET('Water Data'!$F$27,0,10*ROW('Water Data'!F146))="","",OFFSET('Water Data'!$F$27,0,10*ROW('Water Data'!F146)))</f>
        <v/>
      </c>
      <c r="BZ152" s="305" t="str">
        <f ca="true">+IF(OFFSET('Water Data'!$F$28,0,10*ROW('Water Data'!F146))="","",OFFSET('Water Data'!$F$28,0,10*ROW('Water Data'!F146)))</f>
        <v/>
      </c>
      <c r="CA152" s="305" t="str">
        <f ca="true">+IF(OFFSET('Water Data'!$F$29,0,10*ROW('Water Data'!F146))="","",OFFSET('Water Data'!$F$29,0,10*ROW('Water Data'!F146)))</f>
        <v/>
      </c>
      <c r="CB152" s="305" t="str">
        <f ca="true">+IF(OFFSET('Water Data'!$G$27,0,10*ROW('Water Data'!G146))="","",OFFSET('Water Data'!$G$27,0,10*ROW('Water Data'!G146)))</f>
        <v/>
      </c>
      <c r="CC152" s="305" t="str">
        <f ca="true">+IF(OFFSET('Water Data'!$G$28,0,10*ROW('Water Data'!G146))="","",OFFSET('Water Data'!$G$28,0,10*ROW('Water Data'!G146)))</f>
        <v/>
      </c>
      <c r="CD152" s="305" t="str">
        <f ca="true">+IF(OFFSET('Water Data'!$G$29,0,10*ROW('Water Data'!G146))="","",OFFSET('Water Data'!$G$29,0,10*ROW('Water Data'!G146)))</f>
        <v/>
      </c>
      <c r="CE152" s="305" t="str">
        <f ca="true">+IF(OFFSET('Water Data'!$H$27,0,10*ROW('Water Data'!H146))="","",OFFSET('Water Data'!$H$27,0,10*ROW('Water Data'!H146)))</f>
        <v/>
      </c>
      <c r="CF152" s="305" t="str">
        <f ca="true">+IF(OFFSET('Water Data'!$H$28,0,10*ROW('Water Data'!H146))="","",OFFSET('Water Data'!$H$28,0,10*ROW('Water Data'!H146)))</f>
        <v/>
      </c>
      <c r="CG152" s="305" t="str">
        <f ca="true">+IF(OFFSET('Water Data'!$H$29,0,10*ROW('Water Data'!H146))="","",OFFSET('Water Data'!$H$29,0,10*ROW('Water Data'!H146)))</f>
        <v/>
      </c>
      <c r="CH152" s="305" t="str">
        <f ca="true">+IF(OFFSET('Water Data'!$I$27,0,10*ROW('Water Data'!I146))="","",OFFSET('Water Data'!$I$27,0,10*ROW('Water Data'!I146)))</f>
        <v/>
      </c>
      <c r="CI152" s="305" t="str">
        <f ca="true">+IF(OFFSET('Water Data'!$I$28,0,10*ROW('Water Data'!I146))="","",OFFSET('Water Data'!$I$28,0,10*ROW('Water Data'!I146)))</f>
        <v/>
      </c>
      <c r="CJ152" s="305" t="str">
        <f ca="true">+IF(OFFSET('Water Data'!$I$29,0,10*ROW('Water Data'!I146))="","",OFFSET('Water Data'!$I$29,0,10*ROW('Water Data'!I146)))</f>
        <v/>
      </c>
      <c r="CK152" s="305" t="str">
        <f ca="true">+IF(OFFSET('Sanitation Data'!$D$28,0,10*ROW('Sanitation Data'!D146))="","",OFFSET('Sanitation Data'!$D$28,0,10*ROW('Sanitation Data'!D146)))</f>
        <v/>
      </c>
      <c r="CL152" s="305" t="str">
        <f ca="true">+IF(OFFSET('Sanitation Data'!$D$29,0,10*ROW('Sanitation Data'!D146))="","",OFFSET('Sanitation Data'!$D$29,0,10*ROW('Sanitation Data'!D146)))</f>
        <v/>
      </c>
      <c r="CM152" s="305" t="str">
        <f ca="true">+IF(OFFSET('Sanitation Data'!$D$30,0,10*ROW('Sanitation Data'!D146))="","",OFFSET('Sanitation Data'!$D$30,0,10*ROW('Sanitation Data'!D146)))</f>
        <v/>
      </c>
      <c r="CN152" s="305" t="str">
        <f ca="true">+IF(OFFSET('Sanitation Data'!$D$31,0,10*ROW('Sanitation Data'!D146))="","",OFFSET('Sanitation Data'!$D$31,0,10*ROW('Sanitation Data'!D146)))</f>
        <v/>
      </c>
      <c r="CO152" s="305" t="str">
        <f ca="true">+IF(OFFSET('Sanitation Data'!$D$32,0,10*ROW('Sanitation Data'!D146))="","",OFFSET('Sanitation Data'!$D$32,0,10*ROW('Sanitation Data'!D146)))</f>
        <v/>
      </c>
      <c r="CP152" s="305" t="str">
        <f ca="true">+IF(OFFSET('Sanitation Data'!$E$28,0,10*ROW('Sanitation Data'!E146))="","",OFFSET('Sanitation Data'!$E$28,0,10*ROW('Sanitation Data'!E146)))</f>
        <v/>
      </c>
      <c r="CQ152" s="305" t="str">
        <f ca="true">+IF(OFFSET('Sanitation Data'!$E$29,0,10*ROW('Sanitation Data'!E146))="","",OFFSET('Sanitation Data'!$E$29,0,10*ROW('Sanitation Data'!E146)))</f>
        <v/>
      </c>
      <c r="CR152" s="305" t="str">
        <f ca="true">+IF(OFFSET('Sanitation Data'!$E$30,0,10*ROW('Sanitation Data'!E146))="","",OFFSET('Sanitation Data'!$E$30,0,10*ROW('Sanitation Data'!E146)))</f>
        <v/>
      </c>
      <c r="CS152" s="305" t="str">
        <f ca="true">+IF(OFFSET('Sanitation Data'!$E$31,0,10*ROW('Sanitation Data'!E146))="","",OFFSET('Sanitation Data'!$E$31,0,10*ROW('Sanitation Data'!E146)))</f>
        <v/>
      </c>
      <c r="CT152" s="305" t="str">
        <f ca="true">+IF(OFFSET('Sanitation Data'!$E$32,0,10*ROW('Sanitation Data'!E146))="","",OFFSET('Sanitation Data'!$E$32,0,10*ROW('Sanitation Data'!E146)))</f>
        <v/>
      </c>
      <c r="CU152" s="305" t="str">
        <f ca="true">+IF(OFFSET('Sanitation Data'!$F$28,0,10*ROW('Sanitation Data'!F146))="","",OFFSET('Sanitation Data'!$F$28,0,10*ROW('Sanitation Data'!F146)))</f>
        <v/>
      </c>
      <c r="CV152" s="305" t="str">
        <f ca="true">+IF(OFFSET('Sanitation Data'!$F$29,0,10*ROW('Sanitation Data'!F146))="","",OFFSET('Sanitation Data'!$F$29,0,10*ROW('Sanitation Data'!F146)))</f>
        <v/>
      </c>
      <c r="CW152" s="305" t="str">
        <f ca="true">+IF(OFFSET('Sanitation Data'!$F$30,0,10*ROW('Sanitation Data'!F146))="","",OFFSET('Sanitation Data'!$F$30,0,10*ROW('Sanitation Data'!F146)))</f>
        <v/>
      </c>
      <c r="CX152" s="305" t="str">
        <f ca="true">+IF(OFFSET('Sanitation Data'!$F$31,0,10*ROW('Sanitation Data'!F146))="","",OFFSET('Sanitation Data'!$F$31,0,10*ROW('Sanitation Data'!F146)))</f>
        <v/>
      </c>
      <c r="CY152" s="305" t="str">
        <f ca="true">+IF(OFFSET('Sanitation Data'!$F$32,0,10*ROW('Sanitation Data'!F146))="","",OFFSET('Sanitation Data'!$F$32,0,10*ROW('Sanitation Data'!F146)))</f>
        <v/>
      </c>
      <c r="CZ152" s="305" t="str">
        <f ca="true">+IF(OFFSET('Sanitation Data'!$G$28,0,10*ROW('Sanitation Data'!G146))="","",OFFSET('Sanitation Data'!$G$28,0,10*ROW('Sanitation Data'!G146)))</f>
        <v/>
      </c>
      <c r="DA152" s="305" t="str">
        <f ca="true">+IF(OFFSET('Sanitation Data'!$G$29,0,10*ROW('Sanitation Data'!G146))="","",OFFSET('Sanitation Data'!$G$29,0,10*ROW('Sanitation Data'!G146)))</f>
        <v/>
      </c>
      <c r="DB152" s="305" t="str">
        <f ca="true">+IF(OFFSET('Sanitation Data'!$G$30,0,10*ROW('Sanitation Data'!G146))="","",OFFSET('Sanitation Data'!$G$30,0,10*ROW('Sanitation Data'!G146)))</f>
        <v/>
      </c>
      <c r="DC152" s="305" t="str">
        <f ca="true">+IF(OFFSET('Sanitation Data'!$G$31,0,10*ROW('Sanitation Data'!G146))="","",OFFSET('Sanitation Data'!$G$31,0,10*ROW('Sanitation Data'!G146)))</f>
        <v/>
      </c>
      <c r="DD152" s="305" t="str">
        <f ca="true">+IF(OFFSET('Sanitation Data'!$G$32,0,10*ROW('Sanitation Data'!G146))="","",OFFSET('Sanitation Data'!$G$32,0,10*ROW('Sanitation Data'!G146)))</f>
        <v/>
      </c>
      <c r="DE152" s="305" t="str">
        <f ca="true">+IF(OFFSET('Sanitation Data'!$H$28,0,10*ROW('Sanitation Data'!H146))="","",OFFSET('Sanitation Data'!$H$28,0,10*ROW('Sanitation Data'!H146)))</f>
        <v/>
      </c>
      <c r="DF152" s="305" t="str">
        <f ca="true">+IF(OFFSET('Sanitation Data'!$H$29,0,10*ROW('Sanitation Data'!H146))="","",OFFSET('Sanitation Data'!$H$29,0,10*ROW('Sanitation Data'!H146)))</f>
        <v/>
      </c>
      <c r="DG152" s="305" t="str">
        <f ca="true">+IF(OFFSET('Sanitation Data'!$H$30,0,10*ROW('Sanitation Data'!H146))="","",OFFSET('Sanitation Data'!$H$30,0,10*ROW('Sanitation Data'!H146)))</f>
        <v/>
      </c>
      <c r="DH152" s="305" t="str">
        <f ca="true">+IF(OFFSET('Sanitation Data'!$H$31,0,10*ROW('Sanitation Data'!H146))="","",OFFSET('Sanitation Data'!$H$31,0,10*ROW('Sanitation Data'!H146)))</f>
        <v/>
      </c>
      <c r="DI152" s="305" t="str">
        <f ca="true">+IF(OFFSET('Sanitation Data'!$H$32,0,10*ROW('Sanitation Data'!H146))="","",OFFSET('Sanitation Data'!$H$32,0,10*ROW('Sanitation Data'!H146)))</f>
        <v/>
      </c>
      <c r="DJ152" s="305" t="str">
        <f ca="true">+IF(OFFSET('Sanitation Data'!$I$28,0,10*ROW('Sanitation Data'!I146))="","",OFFSET('Sanitation Data'!$I$28,0,10*ROW('Sanitation Data'!I146)))</f>
        <v/>
      </c>
      <c r="DK152" s="305" t="str">
        <f ca="true">+IF(OFFSET('Sanitation Data'!$I$29,0,10*ROW('Sanitation Data'!I146))="","",OFFSET('Sanitation Data'!$I$29,0,10*ROW('Sanitation Data'!I146)))</f>
        <v/>
      </c>
      <c r="DL152" s="305" t="str">
        <f ca="true">+IF(OFFSET('Sanitation Data'!$I$30,0,10*ROW('Sanitation Data'!I146))="","",OFFSET('Sanitation Data'!$I$30,0,10*ROW('Sanitation Data'!I146)))</f>
        <v/>
      </c>
      <c r="DM152" s="305" t="str">
        <f ca="true">+IF(OFFSET('Sanitation Data'!$I$31,0,10*ROW('Sanitation Data'!I146))="","",OFFSET('Sanitation Data'!$I$31,0,10*ROW('Sanitation Data'!I146)))</f>
        <v/>
      </c>
      <c r="DN152" s="305" t="str">
        <f ca="true">+IF(OFFSET('Sanitation Data'!$I$32,0,10*ROW('Sanitation Data'!I146))="","",OFFSET('Sanitation Data'!$I$32,0,10*ROW('Sanitation Data'!I146)))</f>
        <v/>
      </c>
      <c r="DO152" s="305" t="str">
        <f ca="true">+IF(OFFSET('Hygiene Data'!$D$11,0,10*ROW('Hygiene Data'!D146))="","",OFFSET('Hygiene Data'!$D$11,0,10*ROW('Hygiene Data'!D146)))</f>
        <v/>
      </c>
      <c r="DP152" s="305" t="str">
        <f ca="true">+IF(OFFSET('Hygiene Data'!$D$12,0,10*ROW('Hygiene Data'!D146))="","",OFFSET('Hygiene Data'!$D$12,0,10*ROW('Hygiene Data'!D146)))</f>
        <v/>
      </c>
      <c r="DQ152" s="305" t="str">
        <f ca="true">+IF(OFFSET('Hygiene Data'!$D$13,0,10*ROW('Hygiene Data'!D146))="","",OFFSET('Hygiene Data'!$D$13,0,10*ROW('Hygiene Data'!D146)))</f>
        <v/>
      </c>
      <c r="DR152" s="305" t="str">
        <f ca="true">+IF(OFFSET('Hygiene Data'!$E$11,0,10*ROW('Hygiene Data'!E146))="","",OFFSET('Hygiene Data'!$E$11,0,10*ROW('Hygiene Data'!E146)))</f>
        <v/>
      </c>
      <c r="DS152" s="305" t="str">
        <f ca="true">+IF(OFFSET('Hygiene Data'!$E$12,0,10*ROW('Hygiene Data'!E146))="","",OFFSET('Hygiene Data'!$E$12,0,10*ROW('Hygiene Data'!E146)))</f>
        <v/>
      </c>
      <c r="DT152" s="305" t="str">
        <f ca="true">+IF(OFFSET('Hygiene Data'!$E$13,0,10*ROW('Hygiene Data'!E146))="","",OFFSET('Hygiene Data'!$E$13,0,10*ROW('Hygiene Data'!E146)))</f>
        <v/>
      </c>
      <c r="DU152" s="305" t="str">
        <f ca="true">+IF(OFFSET('Hygiene Data'!$F$11,0,10*ROW('Hygiene Data'!F146))="","",OFFSET('Hygiene Data'!$F$11,0,10*ROW('Hygiene Data'!F146)))</f>
        <v/>
      </c>
      <c r="DV152" s="305" t="str">
        <f ca="true">+IF(OFFSET('Hygiene Data'!$F$12,0,10*ROW('Hygiene Data'!F146))="","",OFFSET('Hygiene Data'!$F$12,0,10*ROW('Hygiene Data'!F146)))</f>
        <v/>
      </c>
      <c r="DW152" s="305" t="str">
        <f ca="true">+IF(OFFSET('Hygiene Data'!$F$13,0,10*ROW('Hygiene Data'!F146))="","",OFFSET('Hygiene Data'!$F$13,0,10*ROW('Hygiene Data'!F146)))</f>
        <v/>
      </c>
      <c r="DX152" s="305" t="str">
        <f ca="true">+IF(OFFSET('Hygiene Data'!$G$11,0,10*ROW('Hygiene Data'!G146))="","",OFFSET('Hygiene Data'!$G$11,0,10*ROW('Hygiene Data'!G146)))</f>
        <v/>
      </c>
      <c r="DY152" s="305" t="str">
        <f ca="true">+IF(OFFSET('Hygiene Data'!$G$12,0,10*ROW('Hygiene Data'!G146))="","",OFFSET('Hygiene Data'!$G$12,0,10*ROW('Hygiene Data'!G146)))</f>
        <v/>
      </c>
      <c r="DZ152" s="305" t="str">
        <f ca="true">+IF(OFFSET('Hygiene Data'!$G$13,0,10*ROW('Hygiene Data'!G146))="","",OFFSET('Hygiene Data'!$G$13,0,10*ROW('Hygiene Data'!G146)))</f>
        <v/>
      </c>
      <c r="EA152" s="305" t="str">
        <f ca="true">+IF(OFFSET('Hygiene Data'!$H$11,0,10*ROW('Hygiene Data'!H146))="","",OFFSET('Hygiene Data'!$H$11,0,10*ROW('Hygiene Data'!H146)))</f>
        <v/>
      </c>
      <c r="EB152" s="305" t="str">
        <f ca="true">+IF(OFFSET('Hygiene Data'!$H$12,0,10*ROW('Hygiene Data'!H146))="","",OFFSET('Hygiene Data'!$H$12,0,10*ROW('Hygiene Data'!H146)))</f>
        <v/>
      </c>
      <c r="EC152" s="305" t="str">
        <f ca="true">+IF(OFFSET('Hygiene Data'!$H$13,0,10*ROW('Hygiene Data'!H146))="","",OFFSET('Hygiene Data'!$H$13,0,10*ROW('Hygiene Data'!H146)))</f>
        <v/>
      </c>
      <c r="ED152" s="305" t="str">
        <f ca="true">+IF(OFFSET('Hygiene Data'!$I$11,0,10*ROW('Hygiene Data'!I146))="","",OFFSET('Hygiene Data'!$I$11,0,10*ROW('Hygiene Data'!I146)))</f>
        <v/>
      </c>
      <c r="EE152" s="305" t="str">
        <f ca="true">+IF(OFFSET('Hygiene Data'!$I$12,0,10*ROW('Hygiene Data'!I146))="","",OFFSET('Hygiene Data'!$I$12,0,10*ROW('Hygiene Data'!I146)))</f>
        <v/>
      </c>
      <c r="EF152" s="305"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61" t="str">
        <f t="shared" ca="true" si="2"/>
        <v/>
      </c>
      <c r="D153" s="99"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9"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9"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9"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9"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9"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9"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9"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9"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9"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9"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9"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9"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9"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9"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9"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9"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9"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100"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100"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100"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100"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100"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100"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100"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100"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100"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100"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100"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100"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100"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100"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100"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100"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100"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100"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100"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100"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100"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100"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100"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100"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100"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100"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100"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100"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100"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100"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1"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1"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1"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1"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1"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1"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1"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1"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1"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1"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1"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1"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1"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1"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1"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1"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1"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1"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5"/>
      <c r="BS153" s="305" t="str">
        <f ca="true">+IF(OFFSET('Water Data'!$D$27,0,10*ROW('Water Data'!D147))="","",OFFSET('Water Data'!$D$27,0,10*ROW('Water Data'!D147)))</f>
        <v/>
      </c>
      <c r="BT153" s="305" t="str">
        <f ca="true">+IF(OFFSET('Water Data'!$D$28,0,10*ROW('Water Data'!D147))="","",OFFSET('Water Data'!$D$28,0,10*ROW('Water Data'!D147)))</f>
        <v/>
      </c>
      <c r="BU153" s="305" t="str">
        <f ca="true">+IF(OFFSET('Water Data'!$D$29,0,10*ROW('Water Data'!D147))="","",OFFSET('Water Data'!$D$29,0,10*ROW('Water Data'!D147)))</f>
        <v/>
      </c>
      <c r="BV153" s="305" t="str">
        <f ca="true">+IF(OFFSET('Water Data'!$E$27,0,10*ROW('Water Data'!E147))="","",OFFSET('Water Data'!$E$27,0,10*ROW('Water Data'!E147)))</f>
        <v/>
      </c>
      <c r="BW153" s="305" t="str">
        <f ca="true">+IF(OFFSET('Water Data'!$E$28,0,10*ROW('Water Data'!E147))="","",OFFSET('Water Data'!$E$28,0,10*ROW('Water Data'!E147)))</f>
        <v/>
      </c>
      <c r="BX153" s="305" t="str">
        <f ca="true">+IF(OFFSET('Water Data'!$E$29,0,10*ROW('Water Data'!E147))="","",OFFSET('Water Data'!$E$29,0,10*ROW('Water Data'!E147)))</f>
        <v/>
      </c>
      <c r="BY153" s="305" t="str">
        <f ca="true">+IF(OFFSET('Water Data'!$F$27,0,10*ROW('Water Data'!F147))="","",OFFSET('Water Data'!$F$27,0,10*ROW('Water Data'!F147)))</f>
        <v/>
      </c>
      <c r="BZ153" s="305" t="str">
        <f ca="true">+IF(OFFSET('Water Data'!$F$28,0,10*ROW('Water Data'!F147))="","",OFFSET('Water Data'!$F$28,0,10*ROW('Water Data'!F147)))</f>
        <v/>
      </c>
      <c r="CA153" s="305" t="str">
        <f ca="true">+IF(OFFSET('Water Data'!$F$29,0,10*ROW('Water Data'!F147))="","",OFFSET('Water Data'!$F$29,0,10*ROW('Water Data'!F147)))</f>
        <v/>
      </c>
      <c r="CB153" s="305" t="str">
        <f ca="true">+IF(OFFSET('Water Data'!$G$27,0,10*ROW('Water Data'!G147))="","",OFFSET('Water Data'!$G$27,0,10*ROW('Water Data'!G147)))</f>
        <v/>
      </c>
      <c r="CC153" s="305" t="str">
        <f ca="true">+IF(OFFSET('Water Data'!$G$28,0,10*ROW('Water Data'!G147))="","",OFFSET('Water Data'!$G$28,0,10*ROW('Water Data'!G147)))</f>
        <v/>
      </c>
      <c r="CD153" s="305" t="str">
        <f ca="true">+IF(OFFSET('Water Data'!$G$29,0,10*ROW('Water Data'!G147))="","",OFFSET('Water Data'!$G$29,0,10*ROW('Water Data'!G147)))</f>
        <v/>
      </c>
      <c r="CE153" s="305" t="str">
        <f ca="true">+IF(OFFSET('Water Data'!$H$27,0,10*ROW('Water Data'!H147))="","",OFFSET('Water Data'!$H$27,0,10*ROW('Water Data'!H147)))</f>
        <v/>
      </c>
      <c r="CF153" s="305" t="str">
        <f ca="true">+IF(OFFSET('Water Data'!$H$28,0,10*ROW('Water Data'!H147))="","",OFFSET('Water Data'!$H$28,0,10*ROW('Water Data'!H147)))</f>
        <v/>
      </c>
      <c r="CG153" s="305" t="str">
        <f ca="true">+IF(OFFSET('Water Data'!$H$29,0,10*ROW('Water Data'!H147))="","",OFFSET('Water Data'!$H$29,0,10*ROW('Water Data'!H147)))</f>
        <v/>
      </c>
      <c r="CH153" s="305" t="str">
        <f ca="true">+IF(OFFSET('Water Data'!$I$27,0,10*ROW('Water Data'!I147))="","",OFFSET('Water Data'!$I$27,0,10*ROW('Water Data'!I147)))</f>
        <v/>
      </c>
      <c r="CI153" s="305" t="str">
        <f ca="true">+IF(OFFSET('Water Data'!$I$28,0,10*ROW('Water Data'!I147))="","",OFFSET('Water Data'!$I$28,0,10*ROW('Water Data'!I147)))</f>
        <v/>
      </c>
      <c r="CJ153" s="305" t="str">
        <f ca="true">+IF(OFFSET('Water Data'!$I$29,0,10*ROW('Water Data'!I147))="","",OFFSET('Water Data'!$I$29,0,10*ROW('Water Data'!I147)))</f>
        <v/>
      </c>
      <c r="CK153" s="305" t="str">
        <f ca="true">+IF(OFFSET('Sanitation Data'!$D$28,0,10*ROW('Sanitation Data'!D147))="","",OFFSET('Sanitation Data'!$D$28,0,10*ROW('Sanitation Data'!D147)))</f>
        <v/>
      </c>
      <c r="CL153" s="305" t="str">
        <f ca="true">+IF(OFFSET('Sanitation Data'!$D$29,0,10*ROW('Sanitation Data'!D147))="","",OFFSET('Sanitation Data'!$D$29,0,10*ROW('Sanitation Data'!D147)))</f>
        <v/>
      </c>
      <c r="CM153" s="305" t="str">
        <f ca="true">+IF(OFFSET('Sanitation Data'!$D$30,0,10*ROW('Sanitation Data'!D147))="","",OFFSET('Sanitation Data'!$D$30,0,10*ROW('Sanitation Data'!D147)))</f>
        <v/>
      </c>
      <c r="CN153" s="305" t="str">
        <f ca="true">+IF(OFFSET('Sanitation Data'!$D$31,0,10*ROW('Sanitation Data'!D147))="","",OFFSET('Sanitation Data'!$D$31,0,10*ROW('Sanitation Data'!D147)))</f>
        <v/>
      </c>
      <c r="CO153" s="305" t="str">
        <f ca="true">+IF(OFFSET('Sanitation Data'!$D$32,0,10*ROW('Sanitation Data'!D147))="","",OFFSET('Sanitation Data'!$D$32,0,10*ROW('Sanitation Data'!D147)))</f>
        <v/>
      </c>
      <c r="CP153" s="305" t="str">
        <f ca="true">+IF(OFFSET('Sanitation Data'!$E$28,0,10*ROW('Sanitation Data'!E147))="","",OFFSET('Sanitation Data'!$E$28,0,10*ROW('Sanitation Data'!E147)))</f>
        <v/>
      </c>
      <c r="CQ153" s="305" t="str">
        <f ca="true">+IF(OFFSET('Sanitation Data'!$E$29,0,10*ROW('Sanitation Data'!E147))="","",OFFSET('Sanitation Data'!$E$29,0,10*ROW('Sanitation Data'!E147)))</f>
        <v/>
      </c>
      <c r="CR153" s="305" t="str">
        <f ca="true">+IF(OFFSET('Sanitation Data'!$E$30,0,10*ROW('Sanitation Data'!E147))="","",OFFSET('Sanitation Data'!$E$30,0,10*ROW('Sanitation Data'!E147)))</f>
        <v/>
      </c>
      <c r="CS153" s="305" t="str">
        <f ca="true">+IF(OFFSET('Sanitation Data'!$E$31,0,10*ROW('Sanitation Data'!E147))="","",OFFSET('Sanitation Data'!$E$31,0,10*ROW('Sanitation Data'!E147)))</f>
        <v/>
      </c>
      <c r="CT153" s="305" t="str">
        <f ca="true">+IF(OFFSET('Sanitation Data'!$E$32,0,10*ROW('Sanitation Data'!E147))="","",OFFSET('Sanitation Data'!$E$32,0,10*ROW('Sanitation Data'!E147)))</f>
        <v/>
      </c>
      <c r="CU153" s="305" t="str">
        <f ca="true">+IF(OFFSET('Sanitation Data'!$F$28,0,10*ROW('Sanitation Data'!F147))="","",OFFSET('Sanitation Data'!$F$28,0,10*ROW('Sanitation Data'!F147)))</f>
        <v/>
      </c>
      <c r="CV153" s="305" t="str">
        <f ca="true">+IF(OFFSET('Sanitation Data'!$F$29,0,10*ROW('Sanitation Data'!F147))="","",OFFSET('Sanitation Data'!$F$29,0,10*ROW('Sanitation Data'!F147)))</f>
        <v/>
      </c>
      <c r="CW153" s="305" t="str">
        <f ca="true">+IF(OFFSET('Sanitation Data'!$F$30,0,10*ROW('Sanitation Data'!F147))="","",OFFSET('Sanitation Data'!$F$30,0,10*ROW('Sanitation Data'!F147)))</f>
        <v/>
      </c>
      <c r="CX153" s="305" t="str">
        <f ca="true">+IF(OFFSET('Sanitation Data'!$F$31,0,10*ROW('Sanitation Data'!F147))="","",OFFSET('Sanitation Data'!$F$31,0,10*ROW('Sanitation Data'!F147)))</f>
        <v/>
      </c>
      <c r="CY153" s="305" t="str">
        <f ca="true">+IF(OFFSET('Sanitation Data'!$F$32,0,10*ROW('Sanitation Data'!F147))="","",OFFSET('Sanitation Data'!$F$32,0,10*ROW('Sanitation Data'!F147)))</f>
        <v/>
      </c>
      <c r="CZ153" s="305" t="str">
        <f ca="true">+IF(OFFSET('Sanitation Data'!$G$28,0,10*ROW('Sanitation Data'!G147))="","",OFFSET('Sanitation Data'!$G$28,0,10*ROW('Sanitation Data'!G147)))</f>
        <v/>
      </c>
      <c r="DA153" s="305" t="str">
        <f ca="true">+IF(OFFSET('Sanitation Data'!$G$29,0,10*ROW('Sanitation Data'!G147))="","",OFFSET('Sanitation Data'!$G$29,0,10*ROW('Sanitation Data'!G147)))</f>
        <v/>
      </c>
      <c r="DB153" s="305" t="str">
        <f ca="true">+IF(OFFSET('Sanitation Data'!$G$30,0,10*ROW('Sanitation Data'!G147))="","",OFFSET('Sanitation Data'!$G$30,0,10*ROW('Sanitation Data'!G147)))</f>
        <v/>
      </c>
      <c r="DC153" s="305" t="str">
        <f ca="true">+IF(OFFSET('Sanitation Data'!$G$31,0,10*ROW('Sanitation Data'!G147))="","",OFFSET('Sanitation Data'!$G$31,0,10*ROW('Sanitation Data'!G147)))</f>
        <v/>
      </c>
      <c r="DD153" s="305" t="str">
        <f ca="true">+IF(OFFSET('Sanitation Data'!$G$32,0,10*ROW('Sanitation Data'!G147))="","",OFFSET('Sanitation Data'!$G$32,0,10*ROW('Sanitation Data'!G147)))</f>
        <v/>
      </c>
      <c r="DE153" s="305" t="str">
        <f ca="true">+IF(OFFSET('Sanitation Data'!$H$28,0,10*ROW('Sanitation Data'!H147))="","",OFFSET('Sanitation Data'!$H$28,0,10*ROW('Sanitation Data'!H147)))</f>
        <v/>
      </c>
      <c r="DF153" s="305" t="str">
        <f ca="true">+IF(OFFSET('Sanitation Data'!$H$29,0,10*ROW('Sanitation Data'!H147))="","",OFFSET('Sanitation Data'!$H$29,0,10*ROW('Sanitation Data'!H147)))</f>
        <v/>
      </c>
      <c r="DG153" s="305" t="str">
        <f ca="true">+IF(OFFSET('Sanitation Data'!$H$30,0,10*ROW('Sanitation Data'!H147))="","",OFFSET('Sanitation Data'!$H$30,0,10*ROW('Sanitation Data'!H147)))</f>
        <v/>
      </c>
      <c r="DH153" s="305" t="str">
        <f ca="true">+IF(OFFSET('Sanitation Data'!$H$31,0,10*ROW('Sanitation Data'!H147))="","",OFFSET('Sanitation Data'!$H$31,0,10*ROW('Sanitation Data'!H147)))</f>
        <v/>
      </c>
      <c r="DI153" s="305" t="str">
        <f ca="true">+IF(OFFSET('Sanitation Data'!$H$32,0,10*ROW('Sanitation Data'!H147))="","",OFFSET('Sanitation Data'!$H$32,0,10*ROW('Sanitation Data'!H147)))</f>
        <v/>
      </c>
      <c r="DJ153" s="305" t="str">
        <f ca="true">+IF(OFFSET('Sanitation Data'!$I$28,0,10*ROW('Sanitation Data'!I147))="","",OFFSET('Sanitation Data'!$I$28,0,10*ROW('Sanitation Data'!I147)))</f>
        <v/>
      </c>
      <c r="DK153" s="305" t="str">
        <f ca="true">+IF(OFFSET('Sanitation Data'!$I$29,0,10*ROW('Sanitation Data'!I147))="","",OFFSET('Sanitation Data'!$I$29,0,10*ROW('Sanitation Data'!I147)))</f>
        <v/>
      </c>
      <c r="DL153" s="305" t="str">
        <f ca="true">+IF(OFFSET('Sanitation Data'!$I$30,0,10*ROW('Sanitation Data'!I147))="","",OFFSET('Sanitation Data'!$I$30,0,10*ROW('Sanitation Data'!I147)))</f>
        <v/>
      </c>
      <c r="DM153" s="305" t="str">
        <f ca="true">+IF(OFFSET('Sanitation Data'!$I$31,0,10*ROW('Sanitation Data'!I147))="","",OFFSET('Sanitation Data'!$I$31,0,10*ROW('Sanitation Data'!I147)))</f>
        <v/>
      </c>
      <c r="DN153" s="305" t="str">
        <f ca="true">+IF(OFFSET('Sanitation Data'!$I$32,0,10*ROW('Sanitation Data'!I147))="","",OFFSET('Sanitation Data'!$I$32,0,10*ROW('Sanitation Data'!I147)))</f>
        <v/>
      </c>
      <c r="DO153" s="305" t="str">
        <f ca="true">+IF(OFFSET('Hygiene Data'!$D$11,0,10*ROW('Hygiene Data'!D147))="","",OFFSET('Hygiene Data'!$D$11,0,10*ROW('Hygiene Data'!D147)))</f>
        <v/>
      </c>
      <c r="DP153" s="305" t="str">
        <f ca="true">+IF(OFFSET('Hygiene Data'!$D$12,0,10*ROW('Hygiene Data'!D147))="","",OFFSET('Hygiene Data'!$D$12,0,10*ROW('Hygiene Data'!D147)))</f>
        <v/>
      </c>
      <c r="DQ153" s="305" t="str">
        <f ca="true">+IF(OFFSET('Hygiene Data'!$D$13,0,10*ROW('Hygiene Data'!D147))="","",OFFSET('Hygiene Data'!$D$13,0,10*ROW('Hygiene Data'!D147)))</f>
        <v/>
      </c>
      <c r="DR153" s="305" t="str">
        <f ca="true">+IF(OFFSET('Hygiene Data'!$E$11,0,10*ROW('Hygiene Data'!E147))="","",OFFSET('Hygiene Data'!$E$11,0,10*ROW('Hygiene Data'!E147)))</f>
        <v/>
      </c>
      <c r="DS153" s="305" t="str">
        <f ca="true">+IF(OFFSET('Hygiene Data'!$E$12,0,10*ROW('Hygiene Data'!E147))="","",OFFSET('Hygiene Data'!$E$12,0,10*ROW('Hygiene Data'!E147)))</f>
        <v/>
      </c>
      <c r="DT153" s="305" t="str">
        <f ca="true">+IF(OFFSET('Hygiene Data'!$E$13,0,10*ROW('Hygiene Data'!E147))="","",OFFSET('Hygiene Data'!$E$13,0,10*ROW('Hygiene Data'!E147)))</f>
        <v/>
      </c>
      <c r="DU153" s="305" t="str">
        <f ca="true">+IF(OFFSET('Hygiene Data'!$F$11,0,10*ROW('Hygiene Data'!F147))="","",OFFSET('Hygiene Data'!$F$11,0,10*ROW('Hygiene Data'!F147)))</f>
        <v/>
      </c>
      <c r="DV153" s="305" t="str">
        <f ca="true">+IF(OFFSET('Hygiene Data'!$F$12,0,10*ROW('Hygiene Data'!F147))="","",OFFSET('Hygiene Data'!$F$12,0,10*ROW('Hygiene Data'!F147)))</f>
        <v/>
      </c>
      <c r="DW153" s="305" t="str">
        <f ca="true">+IF(OFFSET('Hygiene Data'!$F$13,0,10*ROW('Hygiene Data'!F147))="","",OFFSET('Hygiene Data'!$F$13,0,10*ROW('Hygiene Data'!F147)))</f>
        <v/>
      </c>
      <c r="DX153" s="305" t="str">
        <f ca="true">+IF(OFFSET('Hygiene Data'!$G$11,0,10*ROW('Hygiene Data'!G147))="","",OFFSET('Hygiene Data'!$G$11,0,10*ROW('Hygiene Data'!G147)))</f>
        <v/>
      </c>
      <c r="DY153" s="305" t="str">
        <f ca="true">+IF(OFFSET('Hygiene Data'!$G$12,0,10*ROW('Hygiene Data'!G147))="","",OFFSET('Hygiene Data'!$G$12,0,10*ROW('Hygiene Data'!G147)))</f>
        <v/>
      </c>
      <c r="DZ153" s="305" t="str">
        <f ca="true">+IF(OFFSET('Hygiene Data'!$G$13,0,10*ROW('Hygiene Data'!G147))="","",OFFSET('Hygiene Data'!$G$13,0,10*ROW('Hygiene Data'!G147)))</f>
        <v/>
      </c>
      <c r="EA153" s="305" t="str">
        <f ca="true">+IF(OFFSET('Hygiene Data'!$H$11,0,10*ROW('Hygiene Data'!H147))="","",OFFSET('Hygiene Data'!$H$11,0,10*ROW('Hygiene Data'!H147)))</f>
        <v/>
      </c>
      <c r="EB153" s="305" t="str">
        <f ca="true">+IF(OFFSET('Hygiene Data'!$H$12,0,10*ROW('Hygiene Data'!H147))="","",OFFSET('Hygiene Data'!$H$12,0,10*ROW('Hygiene Data'!H147)))</f>
        <v/>
      </c>
      <c r="EC153" s="305" t="str">
        <f ca="true">+IF(OFFSET('Hygiene Data'!$H$13,0,10*ROW('Hygiene Data'!H147))="","",OFFSET('Hygiene Data'!$H$13,0,10*ROW('Hygiene Data'!H147)))</f>
        <v/>
      </c>
      <c r="ED153" s="305" t="str">
        <f ca="true">+IF(OFFSET('Hygiene Data'!$I$11,0,10*ROW('Hygiene Data'!I147))="","",OFFSET('Hygiene Data'!$I$11,0,10*ROW('Hygiene Data'!I147)))</f>
        <v/>
      </c>
      <c r="EE153" s="305" t="str">
        <f ca="true">+IF(OFFSET('Hygiene Data'!$I$12,0,10*ROW('Hygiene Data'!I147))="","",OFFSET('Hygiene Data'!$I$12,0,10*ROW('Hygiene Data'!I147)))</f>
        <v/>
      </c>
      <c r="EF153" s="305"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61" t="str">
        <f t="shared" ca="true" si="2"/>
        <v/>
      </c>
      <c r="D154" s="99"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9"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9"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9"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9"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9"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9"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9"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9"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9"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9"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9"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9"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9"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9"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9"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9"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9"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100"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100"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100"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100"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100"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100"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100"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100"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100"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100"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100"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100"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100"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100"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100"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100"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100"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100"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100"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100"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100"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100"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100"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100"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100"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100"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100"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100"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100"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100"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1"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1"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1"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1"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1"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1"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1"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1"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1"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1"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1"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1"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1"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1"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1"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1"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1"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1"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5"/>
      <c r="BS154" s="305" t="str">
        <f ca="true">+IF(OFFSET('Water Data'!$D$27,0,10*ROW('Water Data'!D148))="","",OFFSET('Water Data'!$D$27,0,10*ROW('Water Data'!D148)))</f>
        <v/>
      </c>
      <c r="BT154" s="305" t="str">
        <f ca="true">+IF(OFFSET('Water Data'!$D$28,0,10*ROW('Water Data'!D148))="","",OFFSET('Water Data'!$D$28,0,10*ROW('Water Data'!D148)))</f>
        <v/>
      </c>
      <c r="BU154" s="305" t="str">
        <f ca="true">+IF(OFFSET('Water Data'!$D$29,0,10*ROW('Water Data'!D148))="","",OFFSET('Water Data'!$D$29,0,10*ROW('Water Data'!D148)))</f>
        <v/>
      </c>
      <c r="BV154" s="305" t="str">
        <f ca="true">+IF(OFFSET('Water Data'!$E$27,0,10*ROW('Water Data'!E148))="","",OFFSET('Water Data'!$E$27,0,10*ROW('Water Data'!E148)))</f>
        <v/>
      </c>
      <c r="BW154" s="305" t="str">
        <f ca="true">+IF(OFFSET('Water Data'!$E$28,0,10*ROW('Water Data'!E148))="","",OFFSET('Water Data'!$E$28,0,10*ROW('Water Data'!E148)))</f>
        <v/>
      </c>
      <c r="BX154" s="305" t="str">
        <f ca="true">+IF(OFFSET('Water Data'!$E$29,0,10*ROW('Water Data'!E148))="","",OFFSET('Water Data'!$E$29,0,10*ROW('Water Data'!E148)))</f>
        <v/>
      </c>
      <c r="BY154" s="305" t="str">
        <f ca="true">+IF(OFFSET('Water Data'!$F$27,0,10*ROW('Water Data'!F148))="","",OFFSET('Water Data'!$F$27,0,10*ROW('Water Data'!F148)))</f>
        <v/>
      </c>
      <c r="BZ154" s="305" t="str">
        <f ca="true">+IF(OFFSET('Water Data'!$F$28,0,10*ROW('Water Data'!F148))="","",OFFSET('Water Data'!$F$28,0,10*ROW('Water Data'!F148)))</f>
        <v/>
      </c>
      <c r="CA154" s="305" t="str">
        <f ca="true">+IF(OFFSET('Water Data'!$F$29,0,10*ROW('Water Data'!F148))="","",OFFSET('Water Data'!$F$29,0,10*ROW('Water Data'!F148)))</f>
        <v/>
      </c>
      <c r="CB154" s="305" t="str">
        <f ca="true">+IF(OFFSET('Water Data'!$G$27,0,10*ROW('Water Data'!G148))="","",OFFSET('Water Data'!$G$27,0,10*ROW('Water Data'!G148)))</f>
        <v/>
      </c>
      <c r="CC154" s="305" t="str">
        <f ca="true">+IF(OFFSET('Water Data'!$G$28,0,10*ROW('Water Data'!G148))="","",OFFSET('Water Data'!$G$28,0,10*ROW('Water Data'!G148)))</f>
        <v/>
      </c>
      <c r="CD154" s="305" t="str">
        <f ca="true">+IF(OFFSET('Water Data'!$G$29,0,10*ROW('Water Data'!G148))="","",OFFSET('Water Data'!$G$29,0,10*ROW('Water Data'!G148)))</f>
        <v/>
      </c>
      <c r="CE154" s="305" t="str">
        <f ca="true">+IF(OFFSET('Water Data'!$H$27,0,10*ROW('Water Data'!H148))="","",OFFSET('Water Data'!$H$27,0,10*ROW('Water Data'!H148)))</f>
        <v/>
      </c>
      <c r="CF154" s="305" t="str">
        <f ca="true">+IF(OFFSET('Water Data'!$H$28,0,10*ROW('Water Data'!H148))="","",OFFSET('Water Data'!$H$28,0,10*ROW('Water Data'!H148)))</f>
        <v/>
      </c>
      <c r="CG154" s="305" t="str">
        <f ca="true">+IF(OFFSET('Water Data'!$H$29,0,10*ROW('Water Data'!H148))="","",OFFSET('Water Data'!$H$29,0,10*ROW('Water Data'!H148)))</f>
        <v/>
      </c>
      <c r="CH154" s="305" t="str">
        <f ca="true">+IF(OFFSET('Water Data'!$I$27,0,10*ROW('Water Data'!I148))="","",OFFSET('Water Data'!$I$27,0,10*ROW('Water Data'!I148)))</f>
        <v/>
      </c>
      <c r="CI154" s="305" t="str">
        <f ca="true">+IF(OFFSET('Water Data'!$I$28,0,10*ROW('Water Data'!I148))="","",OFFSET('Water Data'!$I$28,0,10*ROW('Water Data'!I148)))</f>
        <v/>
      </c>
      <c r="CJ154" s="305" t="str">
        <f ca="true">+IF(OFFSET('Water Data'!$I$29,0,10*ROW('Water Data'!I148))="","",OFFSET('Water Data'!$I$29,0,10*ROW('Water Data'!I148)))</f>
        <v/>
      </c>
      <c r="CK154" s="305" t="str">
        <f ca="true">+IF(OFFSET('Sanitation Data'!$D$28,0,10*ROW('Sanitation Data'!D148))="","",OFFSET('Sanitation Data'!$D$28,0,10*ROW('Sanitation Data'!D148)))</f>
        <v/>
      </c>
      <c r="CL154" s="305" t="str">
        <f ca="true">+IF(OFFSET('Sanitation Data'!$D$29,0,10*ROW('Sanitation Data'!D148))="","",OFFSET('Sanitation Data'!$D$29,0,10*ROW('Sanitation Data'!D148)))</f>
        <v/>
      </c>
      <c r="CM154" s="305" t="str">
        <f ca="true">+IF(OFFSET('Sanitation Data'!$D$30,0,10*ROW('Sanitation Data'!D148))="","",OFFSET('Sanitation Data'!$D$30,0,10*ROW('Sanitation Data'!D148)))</f>
        <v/>
      </c>
      <c r="CN154" s="305" t="str">
        <f ca="true">+IF(OFFSET('Sanitation Data'!$D$31,0,10*ROW('Sanitation Data'!D148))="","",OFFSET('Sanitation Data'!$D$31,0,10*ROW('Sanitation Data'!D148)))</f>
        <v/>
      </c>
      <c r="CO154" s="305" t="str">
        <f ca="true">+IF(OFFSET('Sanitation Data'!$D$32,0,10*ROW('Sanitation Data'!D148))="","",OFFSET('Sanitation Data'!$D$32,0,10*ROW('Sanitation Data'!D148)))</f>
        <v/>
      </c>
      <c r="CP154" s="305" t="str">
        <f ca="true">+IF(OFFSET('Sanitation Data'!$E$28,0,10*ROW('Sanitation Data'!E148))="","",OFFSET('Sanitation Data'!$E$28,0,10*ROW('Sanitation Data'!E148)))</f>
        <v/>
      </c>
      <c r="CQ154" s="305" t="str">
        <f ca="true">+IF(OFFSET('Sanitation Data'!$E$29,0,10*ROW('Sanitation Data'!E148))="","",OFFSET('Sanitation Data'!$E$29,0,10*ROW('Sanitation Data'!E148)))</f>
        <v/>
      </c>
      <c r="CR154" s="305" t="str">
        <f ca="true">+IF(OFFSET('Sanitation Data'!$E$30,0,10*ROW('Sanitation Data'!E148))="","",OFFSET('Sanitation Data'!$E$30,0,10*ROW('Sanitation Data'!E148)))</f>
        <v/>
      </c>
      <c r="CS154" s="305" t="str">
        <f ca="true">+IF(OFFSET('Sanitation Data'!$E$31,0,10*ROW('Sanitation Data'!E148))="","",OFFSET('Sanitation Data'!$E$31,0,10*ROW('Sanitation Data'!E148)))</f>
        <v/>
      </c>
      <c r="CT154" s="305" t="str">
        <f ca="true">+IF(OFFSET('Sanitation Data'!$E$32,0,10*ROW('Sanitation Data'!E148))="","",OFFSET('Sanitation Data'!$E$32,0,10*ROW('Sanitation Data'!E148)))</f>
        <v/>
      </c>
      <c r="CU154" s="305" t="str">
        <f ca="true">+IF(OFFSET('Sanitation Data'!$F$28,0,10*ROW('Sanitation Data'!F148))="","",OFFSET('Sanitation Data'!$F$28,0,10*ROW('Sanitation Data'!F148)))</f>
        <v/>
      </c>
      <c r="CV154" s="305" t="str">
        <f ca="true">+IF(OFFSET('Sanitation Data'!$F$29,0,10*ROW('Sanitation Data'!F148))="","",OFFSET('Sanitation Data'!$F$29,0,10*ROW('Sanitation Data'!F148)))</f>
        <v/>
      </c>
      <c r="CW154" s="305" t="str">
        <f ca="true">+IF(OFFSET('Sanitation Data'!$F$30,0,10*ROW('Sanitation Data'!F148))="","",OFFSET('Sanitation Data'!$F$30,0,10*ROW('Sanitation Data'!F148)))</f>
        <v/>
      </c>
      <c r="CX154" s="305" t="str">
        <f ca="true">+IF(OFFSET('Sanitation Data'!$F$31,0,10*ROW('Sanitation Data'!F148))="","",OFFSET('Sanitation Data'!$F$31,0,10*ROW('Sanitation Data'!F148)))</f>
        <v/>
      </c>
      <c r="CY154" s="305" t="str">
        <f ca="true">+IF(OFFSET('Sanitation Data'!$F$32,0,10*ROW('Sanitation Data'!F148))="","",OFFSET('Sanitation Data'!$F$32,0,10*ROW('Sanitation Data'!F148)))</f>
        <v/>
      </c>
      <c r="CZ154" s="305" t="str">
        <f ca="true">+IF(OFFSET('Sanitation Data'!$G$28,0,10*ROW('Sanitation Data'!G148))="","",OFFSET('Sanitation Data'!$G$28,0,10*ROW('Sanitation Data'!G148)))</f>
        <v/>
      </c>
      <c r="DA154" s="305" t="str">
        <f ca="true">+IF(OFFSET('Sanitation Data'!$G$29,0,10*ROW('Sanitation Data'!G148))="","",OFFSET('Sanitation Data'!$G$29,0,10*ROW('Sanitation Data'!G148)))</f>
        <v/>
      </c>
      <c r="DB154" s="305" t="str">
        <f ca="true">+IF(OFFSET('Sanitation Data'!$G$30,0,10*ROW('Sanitation Data'!G148))="","",OFFSET('Sanitation Data'!$G$30,0,10*ROW('Sanitation Data'!G148)))</f>
        <v/>
      </c>
      <c r="DC154" s="305" t="str">
        <f ca="true">+IF(OFFSET('Sanitation Data'!$G$31,0,10*ROW('Sanitation Data'!G148))="","",OFFSET('Sanitation Data'!$G$31,0,10*ROW('Sanitation Data'!G148)))</f>
        <v/>
      </c>
      <c r="DD154" s="305" t="str">
        <f ca="true">+IF(OFFSET('Sanitation Data'!$G$32,0,10*ROW('Sanitation Data'!G148))="","",OFFSET('Sanitation Data'!$G$32,0,10*ROW('Sanitation Data'!G148)))</f>
        <v/>
      </c>
      <c r="DE154" s="305" t="str">
        <f ca="true">+IF(OFFSET('Sanitation Data'!$H$28,0,10*ROW('Sanitation Data'!H148))="","",OFFSET('Sanitation Data'!$H$28,0,10*ROW('Sanitation Data'!H148)))</f>
        <v/>
      </c>
      <c r="DF154" s="305" t="str">
        <f ca="true">+IF(OFFSET('Sanitation Data'!$H$29,0,10*ROW('Sanitation Data'!H148))="","",OFFSET('Sanitation Data'!$H$29,0,10*ROW('Sanitation Data'!H148)))</f>
        <v/>
      </c>
      <c r="DG154" s="305" t="str">
        <f ca="true">+IF(OFFSET('Sanitation Data'!$H$30,0,10*ROW('Sanitation Data'!H148))="","",OFFSET('Sanitation Data'!$H$30,0,10*ROW('Sanitation Data'!H148)))</f>
        <v/>
      </c>
      <c r="DH154" s="305" t="str">
        <f ca="true">+IF(OFFSET('Sanitation Data'!$H$31,0,10*ROW('Sanitation Data'!H148))="","",OFFSET('Sanitation Data'!$H$31,0,10*ROW('Sanitation Data'!H148)))</f>
        <v/>
      </c>
      <c r="DI154" s="305" t="str">
        <f ca="true">+IF(OFFSET('Sanitation Data'!$H$32,0,10*ROW('Sanitation Data'!H148))="","",OFFSET('Sanitation Data'!$H$32,0,10*ROW('Sanitation Data'!H148)))</f>
        <v/>
      </c>
      <c r="DJ154" s="305" t="str">
        <f ca="true">+IF(OFFSET('Sanitation Data'!$I$28,0,10*ROW('Sanitation Data'!I148))="","",OFFSET('Sanitation Data'!$I$28,0,10*ROW('Sanitation Data'!I148)))</f>
        <v/>
      </c>
      <c r="DK154" s="305" t="str">
        <f ca="true">+IF(OFFSET('Sanitation Data'!$I$29,0,10*ROW('Sanitation Data'!I148))="","",OFFSET('Sanitation Data'!$I$29,0,10*ROW('Sanitation Data'!I148)))</f>
        <v/>
      </c>
      <c r="DL154" s="305" t="str">
        <f ca="true">+IF(OFFSET('Sanitation Data'!$I$30,0,10*ROW('Sanitation Data'!I148))="","",OFFSET('Sanitation Data'!$I$30,0,10*ROW('Sanitation Data'!I148)))</f>
        <v/>
      </c>
      <c r="DM154" s="305" t="str">
        <f ca="true">+IF(OFFSET('Sanitation Data'!$I$31,0,10*ROW('Sanitation Data'!I148))="","",OFFSET('Sanitation Data'!$I$31,0,10*ROW('Sanitation Data'!I148)))</f>
        <v/>
      </c>
      <c r="DN154" s="305" t="str">
        <f ca="true">+IF(OFFSET('Sanitation Data'!$I$32,0,10*ROW('Sanitation Data'!I148))="","",OFFSET('Sanitation Data'!$I$32,0,10*ROW('Sanitation Data'!I148)))</f>
        <v/>
      </c>
      <c r="DO154" s="305" t="str">
        <f ca="true">+IF(OFFSET('Hygiene Data'!$D$11,0,10*ROW('Hygiene Data'!D148))="","",OFFSET('Hygiene Data'!$D$11,0,10*ROW('Hygiene Data'!D148)))</f>
        <v/>
      </c>
      <c r="DP154" s="305" t="str">
        <f ca="true">+IF(OFFSET('Hygiene Data'!$D$12,0,10*ROW('Hygiene Data'!D148))="","",OFFSET('Hygiene Data'!$D$12,0,10*ROW('Hygiene Data'!D148)))</f>
        <v/>
      </c>
      <c r="DQ154" s="305" t="str">
        <f ca="true">+IF(OFFSET('Hygiene Data'!$D$13,0,10*ROW('Hygiene Data'!D148))="","",OFFSET('Hygiene Data'!$D$13,0,10*ROW('Hygiene Data'!D148)))</f>
        <v/>
      </c>
      <c r="DR154" s="305" t="str">
        <f ca="true">+IF(OFFSET('Hygiene Data'!$E$11,0,10*ROW('Hygiene Data'!E148))="","",OFFSET('Hygiene Data'!$E$11,0,10*ROW('Hygiene Data'!E148)))</f>
        <v/>
      </c>
      <c r="DS154" s="305" t="str">
        <f ca="true">+IF(OFFSET('Hygiene Data'!$E$12,0,10*ROW('Hygiene Data'!E148))="","",OFFSET('Hygiene Data'!$E$12,0,10*ROW('Hygiene Data'!E148)))</f>
        <v/>
      </c>
      <c r="DT154" s="305" t="str">
        <f ca="true">+IF(OFFSET('Hygiene Data'!$E$13,0,10*ROW('Hygiene Data'!E148))="","",OFFSET('Hygiene Data'!$E$13,0,10*ROW('Hygiene Data'!E148)))</f>
        <v/>
      </c>
      <c r="DU154" s="305" t="str">
        <f ca="true">+IF(OFFSET('Hygiene Data'!$F$11,0,10*ROW('Hygiene Data'!F148))="","",OFFSET('Hygiene Data'!$F$11,0,10*ROW('Hygiene Data'!F148)))</f>
        <v/>
      </c>
      <c r="DV154" s="305" t="str">
        <f ca="true">+IF(OFFSET('Hygiene Data'!$F$12,0,10*ROW('Hygiene Data'!F148))="","",OFFSET('Hygiene Data'!$F$12,0,10*ROW('Hygiene Data'!F148)))</f>
        <v/>
      </c>
      <c r="DW154" s="305" t="str">
        <f ca="true">+IF(OFFSET('Hygiene Data'!$F$13,0,10*ROW('Hygiene Data'!F148))="","",OFFSET('Hygiene Data'!$F$13,0,10*ROW('Hygiene Data'!F148)))</f>
        <v/>
      </c>
      <c r="DX154" s="305" t="str">
        <f ca="true">+IF(OFFSET('Hygiene Data'!$G$11,0,10*ROW('Hygiene Data'!G148))="","",OFFSET('Hygiene Data'!$G$11,0,10*ROW('Hygiene Data'!G148)))</f>
        <v/>
      </c>
      <c r="DY154" s="305" t="str">
        <f ca="true">+IF(OFFSET('Hygiene Data'!$G$12,0,10*ROW('Hygiene Data'!G148))="","",OFFSET('Hygiene Data'!$G$12,0,10*ROW('Hygiene Data'!G148)))</f>
        <v/>
      </c>
      <c r="DZ154" s="305" t="str">
        <f ca="true">+IF(OFFSET('Hygiene Data'!$G$13,0,10*ROW('Hygiene Data'!G148))="","",OFFSET('Hygiene Data'!$G$13,0,10*ROW('Hygiene Data'!G148)))</f>
        <v/>
      </c>
      <c r="EA154" s="305" t="str">
        <f ca="true">+IF(OFFSET('Hygiene Data'!$H$11,0,10*ROW('Hygiene Data'!H148))="","",OFFSET('Hygiene Data'!$H$11,0,10*ROW('Hygiene Data'!H148)))</f>
        <v/>
      </c>
      <c r="EB154" s="305" t="str">
        <f ca="true">+IF(OFFSET('Hygiene Data'!$H$12,0,10*ROW('Hygiene Data'!H148))="","",OFFSET('Hygiene Data'!$H$12,0,10*ROW('Hygiene Data'!H148)))</f>
        <v/>
      </c>
      <c r="EC154" s="305" t="str">
        <f ca="true">+IF(OFFSET('Hygiene Data'!$H$13,0,10*ROW('Hygiene Data'!H148))="","",OFFSET('Hygiene Data'!$H$13,0,10*ROW('Hygiene Data'!H148)))</f>
        <v/>
      </c>
      <c r="ED154" s="305" t="str">
        <f ca="true">+IF(OFFSET('Hygiene Data'!$I$11,0,10*ROW('Hygiene Data'!I148))="","",OFFSET('Hygiene Data'!$I$11,0,10*ROW('Hygiene Data'!I148)))</f>
        <v/>
      </c>
      <c r="EE154" s="305" t="str">
        <f ca="true">+IF(OFFSET('Hygiene Data'!$I$12,0,10*ROW('Hygiene Data'!I148))="","",OFFSET('Hygiene Data'!$I$12,0,10*ROW('Hygiene Data'!I148)))</f>
        <v/>
      </c>
      <c r="EF154" s="305"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61" t="str">
        <f t="shared" ca="true" si="2"/>
        <v/>
      </c>
      <c r="D155" s="99"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9"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9"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9"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9"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9"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9"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9"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9"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9"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9"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9"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9"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9"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9"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9"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9"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9"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100"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100"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100"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100"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100"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100"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100"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100"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100"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100"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100"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100"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100"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100"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100"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100"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100"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100"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100"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100"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100"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100"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100"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100"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100"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100"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100"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100"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100"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100"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1"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1"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1"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1"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1"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1"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1"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1"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1"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1"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1"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1"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1"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1"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1"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1"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1"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1"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5"/>
      <c r="BS155" s="305" t="str">
        <f ca="true">+IF(OFFSET('Water Data'!$D$27,0,10*ROW('Water Data'!D149))="","",OFFSET('Water Data'!$D$27,0,10*ROW('Water Data'!D149)))</f>
        <v/>
      </c>
      <c r="BT155" s="305" t="str">
        <f ca="true">+IF(OFFSET('Water Data'!$D$28,0,10*ROW('Water Data'!D149))="","",OFFSET('Water Data'!$D$28,0,10*ROW('Water Data'!D149)))</f>
        <v/>
      </c>
      <c r="BU155" s="305" t="str">
        <f ca="true">+IF(OFFSET('Water Data'!$D$29,0,10*ROW('Water Data'!D149))="","",OFFSET('Water Data'!$D$29,0,10*ROW('Water Data'!D149)))</f>
        <v/>
      </c>
      <c r="BV155" s="305" t="str">
        <f ca="true">+IF(OFFSET('Water Data'!$E$27,0,10*ROW('Water Data'!E149))="","",OFFSET('Water Data'!$E$27,0,10*ROW('Water Data'!E149)))</f>
        <v/>
      </c>
      <c r="BW155" s="305" t="str">
        <f ca="true">+IF(OFFSET('Water Data'!$E$28,0,10*ROW('Water Data'!E149))="","",OFFSET('Water Data'!$E$28,0,10*ROW('Water Data'!E149)))</f>
        <v/>
      </c>
      <c r="BX155" s="305" t="str">
        <f ca="true">+IF(OFFSET('Water Data'!$E$29,0,10*ROW('Water Data'!E149))="","",OFFSET('Water Data'!$E$29,0,10*ROW('Water Data'!E149)))</f>
        <v/>
      </c>
      <c r="BY155" s="305" t="str">
        <f ca="true">+IF(OFFSET('Water Data'!$F$27,0,10*ROW('Water Data'!F149))="","",OFFSET('Water Data'!$F$27,0,10*ROW('Water Data'!F149)))</f>
        <v/>
      </c>
      <c r="BZ155" s="305" t="str">
        <f ca="true">+IF(OFFSET('Water Data'!$F$28,0,10*ROW('Water Data'!F149))="","",OFFSET('Water Data'!$F$28,0,10*ROW('Water Data'!F149)))</f>
        <v/>
      </c>
      <c r="CA155" s="305" t="str">
        <f ca="true">+IF(OFFSET('Water Data'!$F$29,0,10*ROW('Water Data'!F149))="","",OFFSET('Water Data'!$F$29,0,10*ROW('Water Data'!F149)))</f>
        <v/>
      </c>
      <c r="CB155" s="305" t="str">
        <f ca="true">+IF(OFFSET('Water Data'!$G$27,0,10*ROW('Water Data'!G149))="","",OFFSET('Water Data'!$G$27,0,10*ROW('Water Data'!G149)))</f>
        <v/>
      </c>
      <c r="CC155" s="305" t="str">
        <f ca="true">+IF(OFFSET('Water Data'!$G$28,0,10*ROW('Water Data'!G149))="","",OFFSET('Water Data'!$G$28,0,10*ROW('Water Data'!G149)))</f>
        <v/>
      </c>
      <c r="CD155" s="305" t="str">
        <f ca="true">+IF(OFFSET('Water Data'!$G$29,0,10*ROW('Water Data'!G149))="","",OFFSET('Water Data'!$G$29,0,10*ROW('Water Data'!G149)))</f>
        <v/>
      </c>
      <c r="CE155" s="305" t="str">
        <f ca="true">+IF(OFFSET('Water Data'!$H$27,0,10*ROW('Water Data'!H149))="","",OFFSET('Water Data'!$H$27,0,10*ROW('Water Data'!H149)))</f>
        <v/>
      </c>
      <c r="CF155" s="305" t="str">
        <f ca="true">+IF(OFFSET('Water Data'!$H$28,0,10*ROW('Water Data'!H149))="","",OFFSET('Water Data'!$H$28,0,10*ROW('Water Data'!H149)))</f>
        <v/>
      </c>
      <c r="CG155" s="305" t="str">
        <f ca="true">+IF(OFFSET('Water Data'!$H$29,0,10*ROW('Water Data'!H149))="","",OFFSET('Water Data'!$H$29,0,10*ROW('Water Data'!H149)))</f>
        <v/>
      </c>
      <c r="CH155" s="305" t="str">
        <f ca="true">+IF(OFFSET('Water Data'!$I$27,0,10*ROW('Water Data'!I149))="","",OFFSET('Water Data'!$I$27,0,10*ROW('Water Data'!I149)))</f>
        <v/>
      </c>
      <c r="CI155" s="305" t="str">
        <f ca="true">+IF(OFFSET('Water Data'!$I$28,0,10*ROW('Water Data'!I149))="","",OFFSET('Water Data'!$I$28,0,10*ROW('Water Data'!I149)))</f>
        <v/>
      </c>
      <c r="CJ155" s="305" t="str">
        <f ca="true">+IF(OFFSET('Water Data'!$I$29,0,10*ROW('Water Data'!I149))="","",OFFSET('Water Data'!$I$29,0,10*ROW('Water Data'!I149)))</f>
        <v/>
      </c>
      <c r="CK155" s="305" t="str">
        <f ca="true">+IF(OFFSET('Sanitation Data'!$D$28,0,10*ROW('Sanitation Data'!D149))="","",OFFSET('Sanitation Data'!$D$28,0,10*ROW('Sanitation Data'!D149)))</f>
        <v/>
      </c>
      <c r="CL155" s="305" t="str">
        <f ca="true">+IF(OFFSET('Sanitation Data'!$D$29,0,10*ROW('Sanitation Data'!D149))="","",OFFSET('Sanitation Data'!$D$29,0,10*ROW('Sanitation Data'!D149)))</f>
        <v/>
      </c>
      <c r="CM155" s="305" t="str">
        <f ca="true">+IF(OFFSET('Sanitation Data'!$D$30,0,10*ROW('Sanitation Data'!D149))="","",OFFSET('Sanitation Data'!$D$30,0,10*ROW('Sanitation Data'!D149)))</f>
        <v/>
      </c>
      <c r="CN155" s="305" t="str">
        <f ca="true">+IF(OFFSET('Sanitation Data'!$D$31,0,10*ROW('Sanitation Data'!D149))="","",OFFSET('Sanitation Data'!$D$31,0,10*ROW('Sanitation Data'!D149)))</f>
        <v/>
      </c>
      <c r="CO155" s="305" t="str">
        <f ca="true">+IF(OFFSET('Sanitation Data'!$D$32,0,10*ROW('Sanitation Data'!D149))="","",OFFSET('Sanitation Data'!$D$32,0,10*ROW('Sanitation Data'!D149)))</f>
        <v/>
      </c>
      <c r="CP155" s="305" t="str">
        <f ca="true">+IF(OFFSET('Sanitation Data'!$E$28,0,10*ROW('Sanitation Data'!E149))="","",OFFSET('Sanitation Data'!$E$28,0,10*ROW('Sanitation Data'!E149)))</f>
        <v/>
      </c>
      <c r="CQ155" s="305" t="str">
        <f ca="true">+IF(OFFSET('Sanitation Data'!$E$29,0,10*ROW('Sanitation Data'!E149))="","",OFFSET('Sanitation Data'!$E$29,0,10*ROW('Sanitation Data'!E149)))</f>
        <v/>
      </c>
      <c r="CR155" s="305" t="str">
        <f ca="true">+IF(OFFSET('Sanitation Data'!$E$30,0,10*ROW('Sanitation Data'!E149))="","",OFFSET('Sanitation Data'!$E$30,0,10*ROW('Sanitation Data'!E149)))</f>
        <v/>
      </c>
      <c r="CS155" s="305" t="str">
        <f ca="true">+IF(OFFSET('Sanitation Data'!$E$31,0,10*ROW('Sanitation Data'!E149))="","",OFFSET('Sanitation Data'!$E$31,0,10*ROW('Sanitation Data'!E149)))</f>
        <v/>
      </c>
      <c r="CT155" s="305" t="str">
        <f ca="true">+IF(OFFSET('Sanitation Data'!$E$32,0,10*ROW('Sanitation Data'!E149))="","",OFFSET('Sanitation Data'!$E$32,0,10*ROW('Sanitation Data'!E149)))</f>
        <v/>
      </c>
      <c r="CU155" s="305" t="str">
        <f ca="true">+IF(OFFSET('Sanitation Data'!$F$28,0,10*ROW('Sanitation Data'!F149))="","",OFFSET('Sanitation Data'!$F$28,0,10*ROW('Sanitation Data'!F149)))</f>
        <v/>
      </c>
      <c r="CV155" s="305" t="str">
        <f ca="true">+IF(OFFSET('Sanitation Data'!$F$29,0,10*ROW('Sanitation Data'!F149))="","",OFFSET('Sanitation Data'!$F$29,0,10*ROW('Sanitation Data'!F149)))</f>
        <v/>
      </c>
      <c r="CW155" s="305" t="str">
        <f ca="true">+IF(OFFSET('Sanitation Data'!$F$30,0,10*ROW('Sanitation Data'!F149))="","",OFFSET('Sanitation Data'!$F$30,0,10*ROW('Sanitation Data'!F149)))</f>
        <v/>
      </c>
      <c r="CX155" s="305" t="str">
        <f ca="true">+IF(OFFSET('Sanitation Data'!$F$31,0,10*ROW('Sanitation Data'!F149))="","",OFFSET('Sanitation Data'!$F$31,0,10*ROW('Sanitation Data'!F149)))</f>
        <v/>
      </c>
      <c r="CY155" s="305" t="str">
        <f ca="true">+IF(OFFSET('Sanitation Data'!$F$32,0,10*ROW('Sanitation Data'!F149))="","",OFFSET('Sanitation Data'!$F$32,0,10*ROW('Sanitation Data'!F149)))</f>
        <v/>
      </c>
      <c r="CZ155" s="305" t="str">
        <f ca="true">+IF(OFFSET('Sanitation Data'!$G$28,0,10*ROW('Sanitation Data'!G149))="","",OFFSET('Sanitation Data'!$G$28,0,10*ROW('Sanitation Data'!G149)))</f>
        <v/>
      </c>
      <c r="DA155" s="305" t="str">
        <f ca="true">+IF(OFFSET('Sanitation Data'!$G$29,0,10*ROW('Sanitation Data'!G149))="","",OFFSET('Sanitation Data'!$G$29,0,10*ROW('Sanitation Data'!G149)))</f>
        <v/>
      </c>
      <c r="DB155" s="305" t="str">
        <f ca="true">+IF(OFFSET('Sanitation Data'!$G$30,0,10*ROW('Sanitation Data'!G149))="","",OFFSET('Sanitation Data'!$G$30,0,10*ROW('Sanitation Data'!G149)))</f>
        <v/>
      </c>
      <c r="DC155" s="305" t="str">
        <f ca="true">+IF(OFFSET('Sanitation Data'!$G$31,0,10*ROW('Sanitation Data'!G149))="","",OFFSET('Sanitation Data'!$G$31,0,10*ROW('Sanitation Data'!G149)))</f>
        <v/>
      </c>
      <c r="DD155" s="305" t="str">
        <f ca="true">+IF(OFFSET('Sanitation Data'!$G$32,0,10*ROW('Sanitation Data'!G149))="","",OFFSET('Sanitation Data'!$G$32,0,10*ROW('Sanitation Data'!G149)))</f>
        <v/>
      </c>
      <c r="DE155" s="305" t="str">
        <f ca="true">+IF(OFFSET('Sanitation Data'!$H$28,0,10*ROW('Sanitation Data'!H149))="","",OFFSET('Sanitation Data'!$H$28,0,10*ROW('Sanitation Data'!H149)))</f>
        <v/>
      </c>
      <c r="DF155" s="305" t="str">
        <f ca="true">+IF(OFFSET('Sanitation Data'!$H$29,0,10*ROW('Sanitation Data'!H149))="","",OFFSET('Sanitation Data'!$H$29,0,10*ROW('Sanitation Data'!H149)))</f>
        <v/>
      </c>
      <c r="DG155" s="305" t="str">
        <f ca="true">+IF(OFFSET('Sanitation Data'!$H$30,0,10*ROW('Sanitation Data'!H149))="","",OFFSET('Sanitation Data'!$H$30,0,10*ROW('Sanitation Data'!H149)))</f>
        <v/>
      </c>
      <c r="DH155" s="305" t="str">
        <f ca="true">+IF(OFFSET('Sanitation Data'!$H$31,0,10*ROW('Sanitation Data'!H149))="","",OFFSET('Sanitation Data'!$H$31,0,10*ROW('Sanitation Data'!H149)))</f>
        <v/>
      </c>
      <c r="DI155" s="305" t="str">
        <f ca="true">+IF(OFFSET('Sanitation Data'!$H$32,0,10*ROW('Sanitation Data'!H149))="","",OFFSET('Sanitation Data'!$H$32,0,10*ROW('Sanitation Data'!H149)))</f>
        <v/>
      </c>
      <c r="DJ155" s="305" t="str">
        <f ca="true">+IF(OFFSET('Sanitation Data'!$I$28,0,10*ROW('Sanitation Data'!I149))="","",OFFSET('Sanitation Data'!$I$28,0,10*ROW('Sanitation Data'!I149)))</f>
        <v/>
      </c>
      <c r="DK155" s="305" t="str">
        <f ca="true">+IF(OFFSET('Sanitation Data'!$I$29,0,10*ROW('Sanitation Data'!I149))="","",OFFSET('Sanitation Data'!$I$29,0,10*ROW('Sanitation Data'!I149)))</f>
        <v/>
      </c>
      <c r="DL155" s="305" t="str">
        <f ca="true">+IF(OFFSET('Sanitation Data'!$I$30,0,10*ROW('Sanitation Data'!I149))="","",OFFSET('Sanitation Data'!$I$30,0,10*ROW('Sanitation Data'!I149)))</f>
        <v/>
      </c>
      <c r="DM155" s="305" t="str">
        <f ca="true">+IF(OFFSET('Sanitation Data'!$I$31,0,10*ROW('Sanitation Data'!I149))="","",OFFSET('Sanitation Data'!$I$31,0,10*ROW('Sanitation Data'!I149)))</f>
        <v/>
      </c>
      <c r="DN155" s="305" t="str">
        <f ca="true">+IF(OFFSET('Sanitation Data'!$I$32,0,10*ROW('Sanitation Data'!I149))="","",OFFSET('Sanitation Data'!$I$32,0,10*ROW('Sanitation Data'!I149)))</f>
        <v/>
      </c>
      <c r="DO155" s="305" t="str">
        <f ca="true">+IF(OFFSET('Hygiene Data'!$D$11,0,10*ROW('Hygiene Data'!D149))="","",OFFSET('Hygiene Data'!$D$11,0,10*ROW('Hygiene Data'!D149)))</f>
        <v/>
      </c>
      <c r="DP155" s="305" t="str">
        <f ca="true">+IF(OFFSET('Hygiene Data'!$D$12,0,10*ROW('Hygiene Data'!D149))="","",OFFSET('Hygiene Data'!$D$12,0,10*ROW('Hygiene Data'!D149)))</f>
        <v/>
      </c>
      <c r="DQ155" s="305" t="str">
        <f ca="true">+IF(OFFSET('Hygiene Data'!$D$13,0,10*ROW('Hygiene Data'!D149))="","",OFFSET('Hygiene Data'!$D$13,0,10*ROW('Hygiene Data'!D149)))</f>
        <v/>
      </c>
      <c r="DR155" s="305" t="str">
        <f ca="true">+IF(OFFSET('Hygiene Data'!$E$11,0,10*ROW('Hygiene Data'!E149))="","",OFFSET('Hygiene Data'!$E$11,0,10*ROW('Hygiene Data'!E149)))</f>
        <v/>
      </c>
      <c r="DS155" s="305" t="str">
        <f ca="true">+IF(OFFSET('Hygiene Data'!$E$12,0,10*ROW('Hygiene Data'!E149))="","",OFFSET('Hygiene Data'!$E$12,0,10*ROW('Hygiene Data'!E149)))</f>
        <v/>
      </c>
      <c r="DT155" s="305" t="str">
        <f ca="true">+IF(OFFSET('Hygiene Data'!$E$13,0,10*ROW('Hygiene Data'!E149))="","",OFFSET('Hygiene Data'!$E$13,0,10*ROW('Hygiene Data'!E149)))</f>
        <v/>
      </c>
      <c r="DU155" s="305" t="str">
        <f ca="true">+IF(OFFSET('Hygiene Data'!$F$11,0,10*ROW('Hygiene Data'!F149))="","",OFFSET('Hygiene Data'!$F$11,0,10*ROW('Hygiene Data'!F149)))</f>
        <v/>
      </c>
      <c r="DV155" s="305" t="str">
        <f ca="true">+IF(OFFSET('Hygiene Data'!$F$12,0,10*ROW('Hygiene Data'!F149))="","",OFFSET('Hygiene Data'!$F$12,0,10*ROW('Hygiene Data'!F149)))</f>
        <v/>
      </c>
      <c r="DW155" s="305" t="str">
        <f ca="true">+IF(OFFSET('Hygiene Data'!$F$13,0,10*ROW('Hygiene Data'!F149))="","",OFFSET('Hygiene Data'!$F$13,0,10*ROW('Hygiene Data'!F149)))</f>
        <v/>
      </c>
      <c r="DX155" s="305" t="str">
        <f ca="true">+IF(OFFSET('Hygiene Data'!$G$11,0,10*ROW('Hygiene Data'!G149))="","",OFFSET('Hygiene Data'!$G$11,0,10*ROW('Hygiene Data'!G149)))</f>
        <v/>
      </c>
      <c r="DY155" s="305" t="str">
        <f ca="true">+IF(OFFSET('Hygiene Data'!$G$12,0,10*ROW('Hygiene Data'!G149))="","",OFFSET('Hygiene Data'!$G$12,0,10*ROW('Hygiene Data'!G149)))</f>
        <v/>
      </c>
      <c r="DZ155" s="305" t="str">
        <f ca="true">+IF(OFFSET('Hygiene Data'!$G$13,0,10*ROW('Hygiene Data'!G149))="","",OFFSET('Hygiene Data'!$G$13,0,10*ROW('Hygiene Data'!G149)))</f>
        <v/>
      </c>
      <c r="EA155" s="305" t="str">
        <f ca="true">+IF(OFFSET('Hygiene Data'!$H$11,0,10*ROW('Hygiene Data'!H149))="","",OFFSET('Hygiene Data'!$H$11,0,10*ROW('Hygiene Data'!H149)))</f>
        <v/>
      </c>
      <c r="EB155" s="305" t="str">
        <f ca="true">+IF(OFFSET('Hygiene Data'!$H$12,0,10*ROW('Hygiene Data'!H149))="","",OFFSET('Hygiene Data'!$H$12,0,10*ROW('Hygiene Data'!H149)))</f>
        <v/>
      </c>
      <c r="EC155" s="305" t="str">
        <f ca="true">+IF(OFFSET('Hygiene Data'!$H$13,0,10*ROW('Hygiene Data'!H149))="","",OFFSET('Hygiene Data'!$H$13,0,10*ROW('Hygiene Data'!H149)))</f>
        <v/>
      </c>
      <c r="ED155" s="305" t="str">
        <f ca="true">+IF(OFFSET('Hygiene Data'!$I$11,0,10*ROW('Hygiene Data'!I149))="","",OFFSET('Hygiene Data'!$I$11,0,10*ROW('Hygiene Data'!I149)))</f>
        <v/>
      </c>
      <c r="EE155" s="305" t="str">
        <f ca="true">+IF(OFFSET('Hygiene Data'!$I$12,0,10*ROW('Hygiene Data'!I149))="","",OFFSET('Hygiene Data'!$I$12,0,10*ROW('Hygiene Data'!I149)))</f>
        <v/>
      </c>
      <c r="EF155" s="305"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61" t="str">
        <f t="shared" ca="true" si="2"/>
        <v/>
      </c>
      <c r="D156" s="99"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9"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9"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9"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9"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9"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9"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9"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9"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9"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9"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9"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9"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9"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9"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9"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9"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9"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100"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100"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100"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100"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100"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100"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100"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100"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100"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100"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100"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100"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100"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100"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100"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100"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100"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100"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100"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100"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100"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100"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100"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100"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100"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100"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100"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100"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100"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100"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1"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1"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1"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1"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1"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1"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1"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1"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1"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1"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1"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1"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1"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1"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1"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1"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1"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1"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5"/>
      <c r="BS156" s="305" t="str">
        <f ca="true">+IF(OFFSET('Water Data'!$D$27,0,10*ROW('Water Data'!D150))="","",OFFSET('Water Data'!$D$27,0,10*ROW('Water Data'!D150)))</f>
        <v/>
      </c>
      <c r="BT156" s="305" t="str">
        <f ca="true">+IF(OFFSET('Water Data'!$D$28,0,10*ROW('Water Data'!D150))="","",OFFSET('Water Data'!$D$28,0,10*ROW('Water Data'!D150)))</f>
        <v/>
      </c>
      <c r="BU156" s="305" t="str">
        <f ca="true">+IF(OFFSET('Water Data'!$D$29,0,10*ROW('Water Data'!D150))="","",OFFSET('Water Data'!$D$29,0,10*ROW('Water Data'!D150)))</f>
        <v/>
      </c>
      <c r="BV156" s="305" t="str">
        <f ca="true">+IF(OFFSET('Water Data'!$E$27,0,10*ROW('Water Data'!E150))="","",OFFSET('Water Data'!$E$27,0,10*ROW('Water Data'!E150)))</f>
        <v/>
      </c>
      <c r="BW156" s="305" t="str">
        <f ca="true">+IF(OFFSET('Water Data'!$E$28,0,10*ROW('Water Data'!E150))="","",OFFSET('Water Data'!$E$28,0,10*ROW('Water Data'!E150)))</f>
        <v/>
      </c>
      <c r="BX156" s="305" t="str">
        <f ca="true">+IF(OFFSET('Water Data'!$E$29,0,10*ROW('Water Data'!E150))="","",OFFSET('Water Data'!$E$29,0,10*ROW('Water Data'!E150)))</f>
        <v/>
      </c>
      <c r="BY156" s="305" t="str">
        <f ca="true">+IF(OFFSET('Water Data'!$F$27,0,10*ROW('Water Data'!F150))="","",OFFSET('Water Data'!$F$27,0,10*ROW('Water Data'!F150)))</f>
        <v/>
      </c>
      <c r="BZ156" s="305" t="str">
        <f ca="true">+IF(OFFSET('Water Data'!$F$28,0,10*ROW('Water Data'!F150))="","",OFFSET('Water Data'!$F$28,0,10*ROW('Water Data'!F150)))</f>
        <v/>
      </c>
      <c r="CA156" s="305" t="str">
        <f ca="true">+IF(OFFSET('Water Data'!$F$29,0,10*ROW('Water Data'!F150))="","",OFFSET('Water Data'!$F$29,0,10*ROW('Water Data'!F150)))</f>
        <v/>
      </c>
      <c r="CB156" s="305" t="str">
        <f ca="true">+IF(OFFSET('Water Data'!$G$27,0,10*ROW('Water Data'!G150))="","",OFFSET('Water Data'!$G$27,0,10*ROW('Water Data'!G150)))</f>
        <v/>
      </c>
      <c r="CC156" s="305" t="str">
        <f ca="true">+IF(OFFSET('Water Data'!$G$28,0,10*ROW('Water Data'!G150))="","",OFFSET('Water Data'!$G$28,0,10*ROW('Water Data'!G150)))</f>
        <v/>
      </c>
      <c r="CD156" s="305" t="str">
        <f ca="true">+IF(OFFSET('Water Data'!$G$29,0,10*ROW('Water Data'!G150))="","",OFFSET('Water Data'!$G$29,0,10*ROW('Water Data'!G150)))</f>
        <v/>
      </c>
      <c r="CE156" s="305" t="str">
        <f ca="true">+IF(OFFSET('Water Data'!$H$27,0,10*ROW('Water Data'!H150))="","",OFFSET('Water Data'!$H$27,0,10*ROW('Water Data'!H150)))</f>
        <v/>
      </c>
      <c r="CF156" s="305" t="str">
        <f ca="true">+IF(OFFSET('Water Data'!$H$28,0,10*ROW('Water Data'!H150))="","",OFFSET('Water Data'!$H$28,0,10*ROW('Water Data'!H150)))</f>
        <v/>
      </c>
      <c r="CG156" s="305" t="str">
        <f ca="true">+IF(OFFSET('Water Data'!$H$29,0,10*ROW('Water Data'!H150))="","",OFFSET('Water Data'!$H$29,0,10*ROW('Water Data'!H150)))</f>
        <v/>
      </c>
      <c r="CH156" s="305" t="str">
        <f ca="true">+IF(OFFSET('Water Data'!$I$27,0,10*ROW('Water Data'!I150))="","",OFFSET('Water Data'!$I$27,0,10*ROW('Water Data'!I150)))</f>
        <v/>
      </c>
      <c r="CI156" s="305" t="str">
        <f ca="true">+IF(OFFSET('Water Data'!$I$28,0,10*ROW('Water Data'!I150))="","",OFFSET('Water Data'!$I$28,0,10*ROW('Water Data'!I150)))</f>
        <v/>
      </c>
      <c r="CJ156" s="305" t="str">
        <f ca="true">+IF(OFFSET('Water Data'!$I$29,0,10*ROW('Water Data'!I150))="","",OFFSET('Water Data'!$I$29,0,10*ROW('Water Data'!I150)))</f>
        <v/>
      </c>
      <c r="CK156" s="305" t="str">
        <f ca="true">+IF(OFFSET('Sanitation Data'!$D$28,0,10*ROW('Sanitation Data'!D150))="","",OFFSET('Sanitation Data'!$D$28,0,10*ROW('Sanitation Data'!D150)))</f>
        <v/>
      </c>
      <c r="CL156" s="305" t="str">
        <f ca="true">+IF(OFFSET('Sanitation Data'!$D$29,0,10*ROW('Sanitation Data'!D150))="","",OFFSET('Sanitation Data'!$D$29,0,10*ROW('Sanitation Data'!D150)))</f>
        <v/>
      </c>
      <c r="CM156" s="305" t="str">
        <f ca="true">+IF(OFFSET('Sanitation Data'!$D$30,0,10*ROW('Sanitation Data'!D150))="","",OFFSET('Sanitation Data'!$D$30,0,10*ROW('Sanitation Data'!D150)))</f>
        <v/>
      </c>
      <c r="CN156" s="305" t="str">
        <f ca="true">+IF(OFFSET('Sanitation Data'!$D$31,0,10*ROW('Sanitation Data'!D150))="","",OFFSET('Sanitation Data'!$D$31,0,10*ROW('Sanitation Data'!D150)))</f>
        <v/>
      </c>
      <c r="CO156" s="305" t="str">
        <f ca="true">+IF(OFFSET('Sanitation Data'!$D$32,0,10*ROW('Sanitation Data'!D150))="","",OFFSET('Sanitation Data'!$D$32,0,10*ROW('Sanitation Data'!D150)))</f>
        <v/>
      </c>
      <c r="CP156" s="305" t="str">
        <f ca="true">+IF(OFFSET('Sanitation Data'!$E$28,0,10*ROW('Sanitation Data'!E150))="","",OFFSET('Sanitation Data'!$E$28,0,10*ROW('Sanitation Data'!E150)))</f>
        <v/>
      </c>
      <c r="CQ156" s="305" t="str">
        <f ca="true">+IF(OFFSET('Sanitation Data'!$E$29,0,10*ROW('Sanitation Data'!E150))="","",OFFSET('Sanitation Data'!$E$29,0,10*ROW('Sanitation Data'!E150)))</f>
        <v/>
      </c>
      <c r="CR156" s="305" t="str">
        <f ca="true">+IF(OFFSET('Sanitation Data'!$E$30,0,10*ROW('Sanitation Data'!E150))="","",OFFSET('Sanitation Data'!$E$30,0,10*ROW('Sanitation Data'!E150)))</f>
        <v/>
      </c>
      <c r="CS156" s="305" t="str">
        <f ca="true">+IF(OFFSET('Sanitation Data'!$E$31,0,10*ROW('Sanitation Data'!E150))="","",OFFSET('Sanitation Data'!$E$31,0,10*ROW('Sanitation Data'!E150)))</f>
        <v/>
      </c>
      <c r="CT156" s="305" t="str">
        <f ca="true">+IF(OFFSET('Sanitation Data'!$E$32,0,10*ROW('Sanitation Data'!E150))="","",OFFSET('Sanitation Data'!$E$32,0,10*ROW('Sanitation Data'!E150)))</f>
        <v/>
      </c>
      <c r="CU156" s="305" t="str">
        <f ca="true">+IF(OFFSET('Sanitation Data'!$F$28,0,10*ROW('Sanitation Data'!F150))="","",OFFSET('Sanitation Data'!$F$28,0,10*ROW('Sanitation Data'!F150)))</f>
        <v/>
      </c>
      <c r="CV156" s="305" t="str">
        <f ca="true">+IF(OFFSET('Sanitation Data'!$F$29,0,10*ROW('Sanitation Data'!F150))="","",OFFSET('Sanitation Data'!$F$29,0,10*ROW('Sanitation Data'!F150)))</f>
        <v/>
      </c>
      <c r="CW156" s="305" t="str">
        <f ca="true">+IF(OFFSET('Sanitation Data'!$F$30,0,10*ROW('Sanitation Data'!F150))="","",OFFSET('Sanitation Data'!$F$30,0,10*ROW('Sanitation Data'!F150)))</f>
        <v/>
      </c>
      <c r="CX156" s="305" t="str">
        <f ca="true">+IF(OFFSET('Sanitation Data'!$F$31,0,10*ROW('Sanitation Data'!F150))="","",OFFSET('Sanitation Data'!$F$31,0,10*ROW('Sanitation Data'!F150)))</f>
        <v/>
      </c>
      <c r="CY156" s="305" t="str">
        <f ca="true">+IF(OFFSET('Sanitation Data'!$F$32,0,10*ROW('Sanitation Data'!F150))="","",OFFSET('Sanitation Data'!$F$32,0,10*ROW('Sanitation Data'!F150)))</f>
        <v/>
      </c>
      <c r="CZ156" s="305" t="str">
        <f ca="true">+IF(OFFSET('Sanitation Data'!$G$28,0,10*ROW('Sanitation Data'!G150))="","",OFFSET('Sanitation Data'!$G$28,0,10*ROW('Sanitation Data'!G150)))</f>
        <v/>
      </c>
      <c r="DA156" s="305" t="str">
        <f ca="true">+IF(OFFSET('Sanitation Data'!$G$29,0,10*ROW('Sanitation Data'!G150))="","",OFFSET('Sanitation Data'!$G$29,0,10*ROW('Sanitation Data'!G150)))</f>
        <v/>
      </c>
      <c r="DB156" s="305" t="str">
        <f ca="true">+IF(OFFSET('Sanitation Data'!$G$30,0,10*ROW('Sanitation Data'!G150))="","",OFFSET('Sanitation Data'!$G$30,0,10*ROW('Sanitation Data'!G150)))</f>
        <v/>
      </c>
      <c r="DC156" s="305" t="str">
        <f ca="true">+IF(OFFSET('Sanitation Data'!$G$31,0,10*ROW('Sanitation Data'!G150))="","",OFFSET('Sanitation Data'!$G$31,0,10*ROW('Sanitation Data'!G150)))</f>
        <v/>
      </c>
      <c r="DD156" s="305" t="str">
        <f ca="true">+IF(OFFSET('Sanitation Data'!$G$32,0,10*ROW('Sanitation Data'!G150))="","",OFFSET('Sanitation Data'!$G$32,0,10*ROW('Sanitation Data'!G150)))</f>
        <v/>
      </c>
      <c r="DE156" s="305" t="str">
        <f ca="true">+IF(OFFSET('Sanitation Data'!$H$28,0,10*ROW('Sanitation Data'!H150))="","",OFFSET('Sanitation Data'!$H$28,0,10*ROW('Sanitation Data'!H150)))</f>
        <v/>
      </c>
      <c r="DF156" s="305" t="str">
        <f ca="true">+IF(OFFSET('Sanitation Data'!$H$29,0,10*ROW('Sanitation Data'!H150))="","",OFFSET('Sanitation Data'!$H$29,0,10*ROW('Sanitation Data'!H150)))</f>
        <v/>
      </c>
      <c r="DG156" s="305" t="str">
        <f ca="true">+IF(OFFSET('Sanitation Data'!$H$30,0,10*ROW('Sanitation Data'!H150))="","",OFFSET('Sanitation Data'!$H$30,0,10*ROW('Sanitation Data'!H150)))</f>
        <v/>
      </c>
      <c r="DH156" s="305" t="str">
        <f ca="true">+IF(OFFSET('Sanitation Data'!$H$31,0,10*ROW('Sanitation Data'!H150))="","",OFFSET('Sanitation Data'!$H$31,0,10*ROW('Sanitation Data'!H150)))</f>
        <v/>
      </c>
      <c r="DI156" s="305" t="str">
        <f ca="true">+IF(OFFSET('Sanitation Data'!$H$32,0,10*ROW('Sanitation Data'!H150))="","",OFFSET('Sanitation Data'!$H$32,0,10*ROW('Sanitation Data'!H150)))</f>
        <v/>
      </c>
      <c r="DJ156" s="305" t="str">
        <f ca="true">+IF(OFFSET('Sanitation Data'!$I$28,0,10*ROW('Sanitation Data'!I150))="","",OFFSET('Sanitation Data'!$I$28,0,10*ROW('Sanitation Data'!I150)))</f>
        <v/>
      </c>
      <c r="DK156" s="305" t="str">
        <f ca="true">+IF(OFFSET('Sanitation Data'!$I$29,0,10*ROW('Sanitation Data'!I150))="","",OFFSET('Sanitation Data'!$I$29,0,10*ROW('Sanitation Data'!I150)))</f>
        <v/>
      </c>
      <c r="DL156" s="305" t="str">
        <f ca="true">+IF(OFFSET('Sanitation Data'!$I$30,0,10*ROW('Sanitation Data'!I150))="","",OFFSET('Sanitation Data'!$I$30,0,10*ROW('Sanitation Data'!I150)))</f>
        <v/>
      </c>
      <c r="DM156" s="305" t="str">
        <f ca="true">+IF(OFFSET('Sanitation Data'!$I$31,0,10*ROW('Sanitation Data'!I150))="","",OFFSET('Sanitation Data'!$I$31,0,10*ROW('Sanitation Data'!I150)))</f>
        <v/>
      </c>
      <c r="DN156" s="305" t="str">
        <f ca="true">+IF(OFFSET('Sanitation Data'!$I$32,0,10*ROW('Sanitation Data'!I150))="","",OFFSET('Sanitation Data'!$I$32,0,10*ROW('Sanitation Data'!I150)))</f>
        <v/>
      </c>
      <c r="DO156" s="305" t="str">
        <f ca="true">+IF(OFFSET('Hygiene Data'!$D$11,0,10*ROW('Hygiene Data'!D150))="","",OFFSET('Hygiene Data'!$D$11,0,10*ROW('Hygiene Data'!D150)))</f>
        <v/>
      </c>
      <c r="DP156" s="305" t="str">
        <f ca="true">+IF(OFFSET('Hygiene Data'!$D$12,0,10*ROW('Hygiene Data'!D150))="","",OFFSET('Hygiene Data'!$D$12,0,10*ROW('Hygiene Data'!D150)))</f>
        <v/>
      </c>
      <c r="DQ156" s="305" t="str">
        <f ca="true">+IF(OFFSET('Hygiene Data'!$D$13,0,10*ROW('Hygiene Data'!D150))="","",OFFSET('Hygiene Data'!$D$13,0,10*ROW('Hygiene Data'!D150)))</f>
        <v/>
      </c>
      <c r="DR156" s="305" t="str">
        <f ca="true">+IF(OFFSET('Hygiene Data'!$E$11,0,10*ROW('Hygiene Data'!E150))="","",OFFSET('Hygiene Data'!$E$11,0,10*ROW('Hygiene Data'!E150)))</f>
        <v/>
      </c>
      <c r="DS156" s="305" t="str">
        <f ca="true">+IF(OFFSET('Hygiene Data'!$E$12,0,10*ROW('Hygiene Data'!E150))="","",OFFSET('Hygiene Data'!$E$12,0,10*ROW('Hygiene Data'!E150)))</f>
        <v/>
      </c>
      <c r="DT156" s="305" t="str">
        <f ca="true">+IF(OFFSET('Hygiene Data'!$E$13,0,10*ROW('Hygiene Data'!E150))="","",OFFSET('Hygiene Data'!$E$13,0,10*ROW('Hygiene Data'!E150)))</f>
        <v/>
      </c>
      <c r="DU156" s="305" t="str">
        <f ca="true">+IF(OFFSET('Hygiene Data'!$F$11,0,10*ROW('Hygiene Data'!F150))="","",OFFSET('Hygiene Data'!$F$11,0,10*ROW('Hygiene Data'!F150)))</f>
        <v/>
      </c>
      <c r="DV156" s="305" t="str">
        <f ca="true">+IF(OFFSET('Hygiene Data'!$F$12,0,10*ROW('Hygiene Data'!F150))="","",OFFSET('Hygiene Data'!$F$12,0,10*ROW('Hygiene Data'!F150)))</f>
        <v/>
      </c>
      <c r="DW156" s="305" t="str">
        <f ca="true">+IF(OFFSET('Hygiene Data'!$F$13,0,10*ROW('Hygiene Data'!F150))="","",OFFSET('Hygiene Data'!$F$13,0,10*ROW('Hygiene Data'!F150)))</f>
        <v/>
      </c>
      <c r="DX156" s="305" t="str">
        <f ca="true">+IF(OFFSET('Hygiene Data'!$G$11,0,10*ROW('Hygiene Data'!G150))="","",OFFSET('Hygiene Data'!$G$11,0,10*ROW('Hygiene Data'!G150)))</f>
        <v/>
      </c>
      <c r="DY156" s="305" t="str">
        <f ca="true">+IF(OFFSET('Hygiene Data'!$G$12,0,10*ROW('Hygiene Data'!G150))="","",OFFSET('Hygiene Data'!$G$12,0,10*ROW('Hygiene Data'!G150)))</f>
        <v/>
      </c>
      <c r="DZ156" s="305" t="str">
        <f ca="true">+IF(OFFSET('Hygiene Data'!$G$13,0,10*ROW('Hygiene Data'!G150))="","",OFFSET('Hygiene Data'!$G$13,0,10*ROW('Hygiene Data'!G150)))</f>
        <v/>
      </c>
      <c r="EA156" s="305" t="str">
        <f ca="true">+IF(OFFSET('Hygiene Data'!$H$11,0,10*ROW('Hygiene Data'!H150))="","",OFFSET('Hygiene Data'!$H$11,0,10*ROW('Hygiene Data'!H150)))</f>
        <v/>
      </c>
      <c r="EB156" s="305" t="str">
        <f ca="true">+IF(OFFSET('Hygiene Data'!$H$12,0,10*ROW('Hygiene Data'!H150))="","",OFFSET('Hygiene Data'!$H$12,0,10*ROW('Hygiene Data'!H150)))</f>
        <v/>
      </c>
      <c r="EC156" s="305" t="str">
        <f ca="true">+IF(OFFSET('Hygiene Data'!$H$13,0,10*ROW('Hygiene Data'!H150))="","",OFFSET('Hygiene Data'!$H$13,0,10*ROW('Hygiene Data'!H150)))</f>
        <v/>
      </c>
      <c r="ED156" s="305" t="str">
        <f ca="true">+IF(OFFSET('Hygiene Data'!$I$11,0,10*ROW('Hygiene Data'!I150))="","",OFFSET('Hygiene Data'!$I$11,0,10*ROW('Hygiene Data'!I150)))</f>
        <v/>
      </c>
      <c r="EE156" s="305" t="str">
        <f ca="true">+IF(OFFSET('Hygiene Data'!$I$12,0,10*ROW('Hygiene Data'!I150))="","",OFFSET('Hygiene Data'!$I$12,0,10*ROW('Hygiene Data'!I150)))</f>
        <v/>
      </c>
      <c r="EF156" s="305"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61" t="str">
        <f t="shared" ca="true" si="2"/>
        <v/>
      </c>
      <c r="D157" s="99"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9"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9"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9"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9"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9"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9"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9"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9"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9"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9"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9"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9"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9"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9"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9"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9"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9"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100"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100"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100"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100"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100"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100"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100"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100"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100"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100"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100"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100"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100"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100"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100"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100"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100"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100"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100"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100"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100"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100"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100"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100"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100"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100"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100"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100"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100"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100"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1"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1"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1"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1"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1"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1"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1"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1"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1"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1"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1"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1"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1"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1"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1"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1"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1"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1"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5"/>
      <c r="BS157" s="305" t="str">
        <f ca="true">+IF(OFFSET('Water Data'!$D$27,0,10*ROW('Water Data'!D151))="","",OFFSET('Water Data'!$D$27,0,10*ROW('Water Data'!D151)))</f>
        <v/>
      </c>
      <c r="BT157" s="305" t="str">
        <f ca="true">+IF(OFFSET('Water Data'!$D$28,0,10*ROW('Water Data'!D151))="","",OFFSET('Water Data'!$D$28,0,10*ROW('Water Data'!D151)))</f>
        <v/>
      </c>
      <c r="BU157" s="305" t="str">
        <f ca="true">+IF(OFFSET('Water Data'!$D$29,0,10*ROW('Water Data'!D151))="","",OFFSET('Water Data'!$D$29,0,10*ROW('Water Data'!D151)))</f>
        <v/>
      </c>
      <c r="BV157" s="305" t="str">
        <f ca="true">+IF(OFFSET('Water Data'!$E$27,0,10*ROW('Water Data'!E151))="","",OFFSET('Water Data'!$E$27,0,10*ROW('Water Data'!E151)))</f>
        <v/>
      </c>
      <c r="BW157" s="305" t="str">
        <f ca="true">+IF(OFFSET('Water Data'!$E$28,0,10*ROW('Water Data'!E151))="","",OFFSET('Water Data'!$E$28,0,10*ROW('Water Data'!E151)))</f>
        <v/>
      </c>
      <c r="BX157" s="305" t="str">
        <f ca="true">+IF(OFFSET('Water Data'!$E$29,0,10*ROW('Water Data'!E151))="","",OFFSET('Water Data'!$E$29,0,10*ROW('Water Data'!E151)))</f>
        <v/>
      </c>
      <c r="BY157" s="305" t="str">
        <f ca="true">+IF(OFFSET('Water Data'!$F$27,0,10*ROW('Water Data'!F151))="","",OFFSET('Water Data'!$F$27,0,10*ROW('Water Data'!F151)))</f>
        <v/>
      </c>
      <c r="BZ157" s="305" t="str">
        <f ca="true">+IF(OFFSET('Water Data'!$F$28,0,10*ROW('Water Data'!F151))="","",OFFSET('Water Data'!$F$28,0,10*ROW('Water Data'!F151)))</f>
        <v/>
      </c>
      <c r="CA157" s="305" t="str">
        <f ca="true">+IF(OFFSET('Water Data'!$F$29,0,10*ROW('Water Data'!F151))="","",OFFSET('Water Data'!$F$29,0,10*ROW('Water Data'!F151)))</f>
        <v/>
      </c>
      <c r="CB157" s="305" t="str">
        <f ca="true">+IF(OFFSET('Water Data'!$G$27,0,10*ROW('Water Data'!G151))="","",OFFSET('Water Data'!$G$27,0,10*ROW('Water Data'!G151)))</f>
        <v/>
      </c>
      <c r="CC157" s="305" t="str">
        <f ca="true">+IF(OFFSET('Water Data'!$G$28,0,10*ROW('Water Data'!G151))="","",OFFSET('Water Data'!$G$28,0,10*ROW('Water Data'!G151)))</f>
        <v/>
      </c>
      <c r="CD157" s="305" t="str">
        <f ca="true">+IF(OFFSET('Water Data'!$G$29,0,10*ROW('Water Data'!G151))="","",OFFSET('Water Data'!$G$29,0,10*ROW('Water Data'!G151)))</f>
        <v/>
      </c>
      <c r="CE157" s="305" t="str">
        <f ca="true">+IF(OFFSET('Water Data'!$H$27,0,10*ROW('Water Data'!H151))="","",OFFSET('Water Data'!$H$27,0,10*ROW('Water Data'!H151)))</f>
        <v/>
      </c>
      <c r="CF157" s="305" t="str">
        <f ca="true">+IF(OFFSET('Water Data'!$H$28,0,10*ROW('Water Data'!H151))="","",OFFSET('Water Data'!$H$28,0,10*ROW('Water Data'!H151)))</f>
        <v/>
      </c>
      <c r="CG157" s="305" t="str">
        <f ca="true">+IF(OFFSET('Water Data'!$H$29,0,10*ROW('Water Data'!H151))="","",OFFSET('Water Data'!$H$29,0,10*ROW('Water Data'!H151)))</f>
        <v/>
      </c>
      <c r="CH157" s="305" t="str">
        <f ca="true">+IF(OFFSET('Water Data'!$I$27,0,10*ROW('Water Data'!I151))="","",OFFSET('Water Data'!$I$27,0,10*ROW('Water Data'!I151)))</f>
        <v/>
      </c>
      <c r="CI157" s="305" t="str">
        <f ca="true">+IF(OFFSET('Water Data'!$I$28,0,10*ROW('Water Data'!I151))="","",OFFSET('Water Data'!$I$28,0,10*ROW('Water Data'!I151)))</f>
        <v/>
      </c>
      <c r="CJ157" s="305" t="str">
        <f ca="true">+IF(OFFSET('Water Data'!$I$29,0,10*ROW('Water Data'!I151))="","",OFFSET('Water Data'!$I$29,0,10*ROW('Water Data'!I151)))</f>
        <v/>
      </c>
      <c r="CK157" s="305" t="str">
        <f ca="true">+IF(OFFSET('Sanitation Data'!$D$28,0,10*ROW('Sanitation Data'!D151))="","",OFFSET('Sanitation Data'!$D$28,0,10*ROW('Sanitation Data'!D151)))</f>
        <v/>
      </c>
      <c r="CL157" s="305" t="str">
        <f ca="true">+IF(OFFSET('Sanitation Data'!$D$29,0,10*ROW('Sanitation Data'!D151))="","",OFFSET('Sanitation Data'!$D$29,0,10*ROW('Sanitation Data'!D151)))</f>
        <v/>
      </c>
      <c r="CM157" s="305" t="str">
        <f ca="true">+IF(OFFSET('Sanitation Data'!$D$30,0,10*ROW('Sanitation Data'!D151))="","",OFFSET('Sanitation Data'!$D$30,0,10*ROW('Sanitation Data'!D151)))</f>
        <v/>
      </c>
      <c r="CN157" s="305" t="str">
        <f ca="true">+IF(OFFSET('Sanitation Data'!$D$31,0,10*ROW('Sanitation Data'!D151))="","",OFFSET('Sanitation Data'!$D$31,0,10*ROW('Sanitation Data'!D151)))</f>
        <v/>
      </c>
      <c r="CO157" s="305" t="str">
        <f ca="true">+IF(OFFSET('Sanitation Data'!$D$32,0,10*ROW('Sanitation Data'!D151))="","",OFFSET('Sanitation Data'!$D$32,0,10*ROW('Sanitation Data'!D151)))</f>
        <v/>
      </c>
      <c r="CP157" s="305" t="str">
        <f ca="true">+IF(OFFSET('Sanitation Data'!$E$28,0,10*ROW('Sanitation Data'!E151))="","",OFFSET('Sanitation Data'!$E$28,0,10*ROW('Sanitation Data'!E151)))</f>
        <v/>
      </c>
      <c r="CQ157" s="305" t="str">
        <f ca="true">+IF(OFFSET('Sanitation Data'!$E$29,0,10*ROW('Sanitation Data'!E151))="","",OFFSET('Sanitation Data'!$E$29,0,10*ROW('Sanitation Data'!E151)))</f>
        <v/>
      </c>
      <c r="CR157" s="305" t="str">
        <f ca="true">+IF(OFFSET('Sanitation Data'!$E$30,0,10*ROW('Sanitation Data'!E151))="","",OFFSET('Sanitation Data'!$E$30,0,10*ROW('Sanitation Data'!E151)))</f>
        <v/>
      </c>
      <c r="CS157" s="305" t="str">
        <f ca="true">+IF(OFFSET('Sanitation Data'!$E$31,0,10*ROW('Sanitation Data'!E151))="","",OFFSET('Sanitation Data'!$E$31,0,10*ROW('Sanitation Data'!E151)))</f>
        <v/>
      </c>
      <c r="CT157" s="305" t="str">
        <f ca="true">+IF(OFFSET('Sanitation Data'!$E$32,0,10*ROW('Sanitation Data'!E151))="","",OFFSET('Sanitation Data'!$E$32,0,10*ROW('Sanitation Data'!E151)))</f>
        <v/>
      </c>
      <c r="CU157" s="305" t="str">
        <f ca="true">+IF(OFFSET('Sanitation Data'!$F$28,0,10*ROW('Sanitation Data'!F151))="","",OFFSET('Sanitation Data'!$F$28,0,10*ROW('Sanitation Data'!F151)))</f>
        <v/>
      </c>
      <c r="CV157" s="305" t="str">
        <f ca="true">+IF(OFFSET('Sanitation Data'!$F$29,0,10*ROW('Sanitation Data'!F151))="","",OFFSET('Sanitation Data'!$F$29,0,10*ROW('Sanitation Data'!F151)))</f>
        <v/>
      </c>
      <c r="CW157" s="305" t="str">
        <f ca="true">+IF(OFFSET('Sanitation Data'!$F$30,0,10*ROW('Sanitation Data'!F151))="","",OFFSET('Sanitation Data'!$F$30,0,10*ROW('Sanitation Data'!F151)))</f>
        <v/>
      </c>
      <c r="CX157" s="305" t="str">
        <f ca="true">+IF(OFFSET('Sanitation Data'!$F$31,0,10*ROW('Sanitation Data'!F151))="","",OFFSET('Sanitation Data'!$F$31,0,10*ROW('Sanitation Data'!F151)))</f>
        <v/>
      </c>
      <c r="CY157" s="305" t="str">
        <f ca="true">+IF(OFFSET('Sanitation Data'!$F$32,0,10*ROW('Sanitation Data'!F151))="","",OFFSET('Sanitation Data'!$F$32,0,10*ROW('Sanitation Data'!F151)))</f>
        <v/>
      </c>
      <c r="CZ157" s="305" t="str">
        <f ca="true">+IF(OFFSET('Sanitation Data'!$G$28,0,10*ROW('Sanitation Data'!G151))="","",OFFSET('Sanitation Data'!$G$28,0,10*ROW('Sanitation Data'!G151)))</f>
        <v/>
      </c>
      <c r="DA157" s="305" t="str">
        <f ca="true">+IF(OFFSET('Sanitation Data'!$G$29,0,10*ROW('Sanitation Data'!G151))="","",OFFSET('Sanitation Data'!$G$29,0,10*ROW('Sanitation Data'!G151)))</f>
        <v/>
      </c>
      <c r="DB157" s="305" t="str">
        <f ca="true">+IF(OFFSET('Sanitation Data'!$G$30,0,10*ROW('Sanitation Data'!G151))="","",OFFSET('Sanitation Data'!$G$30,0,10*ROW('Sanitation Data'!G151)))</f>
        <v/>
      </c>
      <c r="DC157" s="305" t="str">
        <f ca="true">+IF(OFFSET('Sanitation Data'!$G$31,0,10*ROW('Sanitation Data'!G151))="","",OFFSET('Sanitation Data'!$G$31,0,10*ROW('Sanitation Data'!G151)))</f>
        <v/>
      </c>
      <c r="DD157" s="305" t="str">
        <f ca="true">+IF(OFFSET('Sanitation Data'!$G$32,0,10*ROW('Sanitation Data'!G151))="","",OFFSET('Sanitation Data'!$G$32,0,10*ROW('Sanitation Data'!G151)))</f>
        <v/>
      </c>
      <c r="DE157" s="305" t="str">
        <f ca="true">+IF(OFFSET('Sanitation Data'!$H$28,0,10*ROW('Sanitation Data'!H151))="","",OFFSET('Sanitation Data'!$H$28,0,10*ROW('Sanitation Data'!H151)))</f>
        <v/>
      </c>
      <c r="DF157" s="305" t="str">
        <f ca="true">+IF(OFFSET('Sanitation Data'!$H$29,0,10*ROW('Sanitation Data'!H151))="","",OFFSET('Sanitation Data'!$H$29,0,10*ROW('Sanitation Data'!H151)))</f>
        <v/>
      </c>
      <c r="DG157" s="305" t="str">
        <f ca="true">+IF(OFFSET('Sanitation Data'!$H$30,0,10*ROW('Sanitation Data'!H151))="","",OFFSET('Sanitation Data'!$H$30,0,10*ROW('Sanitation Data'!H151)))</f>
        <v/>
      </c>
      <c r="DH157" s="305" t="str">
        <f ca="true">+IF(OFFSET('Sanitation Data'!$H$31,0,10*ROW('Sanitation Data'!H151))="","",OFFSET('Sanitation Data'!$H$31,0,10*ROW('Sanitation Data'!H151)))</f>
        <v/>
      </c>
      <c r="DI157" s="305" t="str">
        <f ca="true">+IF(OFFSET('Sanitation Data'!$H$32,0,10*ROW('Sanitation Data'!H151))="","",OFFSET('Sanitation Data'!$H$32,0,10*ROW('Sanitation Data'!H151)))</f>
        <v/>
      </c>
      <c r="DJ157" s="305" t="str">
        <f ca="true">+IF(OFFSET('Sanitation Data'!$I$28,0,10*ROW('Sanitation Data'!I151))="","",OFFSET('Sanitation Data'!$I$28,0,10*ROW('Sanitation Data'!I151)))</f>
        <v/>
      </c>
      <c r="DK157" s="305" t="str">
        <f ca="true">+IF(OFFSET('Sanitation Data'!$I$29,0,10*ROW('Sanitation Data'!I151))="","",OFFSET('Sanitation Data'!$I$29,0,10*ROW('Sanitation Data'!I151)))</f>
        <v/>
      </c>
      <c r="DL157" s="305" t="str">
        <f ca="true">+IF(OFFSET('Sanitation Data'!$I$30,0,10*ROW('Sanitation Data'!I151))="","",OFFSET('Sanitation Data'!$I$30,0,10*ROW('Sanitation Data'!I151)))</f>
        <v/>
      </c>
      <c r="DM157" s="305" t="str">
        <f ca="true">+IF(OFFSET('Sanitation Data'!$I$31,0,10*ROW('Sanitation Data'!I151))="","",OFFSET('Sanitation Data'!$I$31,0,10*ROW('Sanitation Data'!I151)))</f>
        <v/>
      </c>
      <c r="DN157" s="305" t="str">
        <f ca="true">+IF(OFFSET('Sanitation Data'!$I$32,0,10*ROW('Sanitation Data'!I151))="","",OFFSET('Sanitation Data'!$I$32,0,10*ROW('Sanitation Data'!I151)))</f>
        <v/>
      </c>
      <c r="DO157" s="305" t="str">
        <f ca="true">+IF(OFFSET('Hygiene Data'!$D$11,0,10*ROW('Hygiene Data'!D151))="","",OFFSET('Hygiene Data'!$D$11,0,10*ROW('Hygiene Data'!D151)))</f>
        <v/>
      </c>
      <c r="DP157" s="305" t="str">
        <f ca="true">+IF(OFFSET('Hygiene Data'!$D$12,0,10*ROW('Hygiene Data'!D151))="","",OFFSET('Hygiene Data'!$D$12,0,10*ROW('Hygiene Data'!D151)))</f>
        <v/>
      </c>
      <c r="DQ157" s="305" t="str">
        <f ca="true">+IF(OFFSET('Hygiene Data'!$D$13,0,10*ROW('Hygiene Data'!D151))="","",OFFSET('Hygiene Data'!$D$13,0,10*ROW('Hygiene Data'!D151)))</f>
        <v/>
      </c>
      <c r="DR157" s="305" t="str">
        <f ca="true">+IF(OFFSET('Hygiene Data'!$E$11,0,10*ROW('Hygiene Data'!E151))="","",OFFSET('Hygiene Data'!$E$11,0,10*ROW('Hygiene Data'!E151)))</f>
        <v/>
      </c>
      <c r="DS157" s="305" t="str">
        <f ca="true">+IF(OFFSET('Hygiene Data'!$E$12,0,10*ROW('Hygiene Data'!E151))="","",OFFSET('Hygiene Data'!$E$12,0,10*ROW('Hygiene Data'!E151)))</f>
        <v/>
      </c>
      <c r="DT157" s="305" t="str">
        <f ca="true">+IF(OFFSET('Hygiene Data'!$E$13,0,10*ROW('Hygiene Data'!E151))="","",OFFSET('Hygiene Data'!$E$13,0,10*ROW('Hygiene Data'!E151)))</f>
        <v/>
      </c>
      <c r="DU157" s="305" t="str">
        <f ca="true">+IF(OFFSET('Hygiene Data'!$F$11,0,10*ROW('Hygiene Data'!F151))="","",OFFSET('Hygiene Data'!$F$11,0,10*ROW('Hygiene Data'!F151)))</f>
        <v/>
      </c>
      <c r="DV157" s="305" t="str">
        <f ca="true">+IF(OFFSET('Hygiene Data'!$F$12,0,10*ROW('Hygiene Data'!F151))="","",OFFSET('Hygiene Data'!$F$12,0,10*ROW('Hygiene Data'!F151)))</f>
        <v/>
      </c>
      <c r="DW157" s="305" t="str">
        <f ca="true">+IF(OFFSET('Hygiene Data'!$F$13,0,10*ROW('Hygiene Data'!F151))="","",OFFSET('Hygiene Data'!$F$13,0,10*ROW('Hygiene Data'!F151)))</f>
        <v/>
      </c>
      <c r="DX157" s="305" t="str">
        <f ca="true">+IF(OFFSET('Hygiene Data'!$G$11,0,10*ROW('Hygiene Data'!G151))="","",OFFSET('Hygiene Data'!$G$11,0,10*ROW('Hygiene Data'!G151)))</f>
        <v/>
      </c>
      <c r="DY157" s="305" t="str">
        <f ca="true">+IF(OFFSET('Hygiene Data'!$G$12,0,10*ROW('Hygiene Data'!G151))="","",OFFSET('Hygiene Data'!$G$12,0,10*ROW('Hygiene Data'!G151)))</f>
        <v/>
      </c>
      <c r="DZ157" s="305" t="str">
        <f ca="true">+IF(OFFSET('Hygiene Data'!$G$13,0,10*ROW('Hygiene Data'!G151))="","",OFFSET('Hygiene Data'!$G$13,0,10*ROW('Hygiene Data'!G151)))</f>
        <v/>
      </c>
      <c r="EA157" s="305" t="str">
        <f ca="true">+IF(OFFSET('Hygiene Data'!$H$11,0,10*ROW('Hygiene Data'!H151))="","",OFFSET('Hygiene Data'!$H$11,0,10*ROW('Hygiene Data'!H151)))</f>
        <v/>
      </c>
      <c r="EB157" s="305" t="str">
        <f ca="true">+IF(OFFSET('Hygiene Data'!$H$12,0,10*ROW('Hygiene Data'!H151))="","",OFFSET('Hygiene Data'!$H$12,0,10*ROW('Hygiene Data'!H151)))</f>
        <v/>
      </c>
      <c r="EC157" s="305" t="str">
        <f ca="true">+IF(OFFSET('Hygiene Data'!$H$13,0,10*ROW('Hygiene Data'!H151))="","",OFFSET('Hygiene Data'!$H$13,0,10*ROW('Hygiene Data'!H151)))</f>
        <v/>
      </c>
      <c r="ED157" s="305" t="str">
        <f ca="true">+IF(OFFSET('Hygiene Data'!$I$11,0,10*ROW('Hygiene Data'!I151))="","",OFFSET('Hygiene Data'!$I$11,0,10*ROW('Hygiene Data'!I151)))</f>
        <v/>
      </c>
      <c r="EE157" s="305" t="str">
        <f ca="true">+IF(OFFSET('Hygiene Data'!$I$12,0,10*ROW('Hygiene Data'!I151))="","",OFFSET('Hygiene Data'!$I$12,0,10*ROW('Hygiene Data'!I151)))</f>
        <v/>
      </c>
      <c r="EF157" s="305"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61" t="str">
        <f t="shared" ca="true" si="2"/>
        <v/>
      </c>
      <c r="D158" s="99"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9"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9"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9"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9"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9"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9"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9"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9"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9"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9"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9"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9"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9"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9"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9"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9"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9"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100"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100"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100"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100"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100"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100"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100"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100"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100"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100"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100"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100"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100"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100"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100"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100"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100"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100"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100"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100"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100"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100"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100"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100"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100"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100"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100"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100"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100"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100"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1"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1"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1"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1"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1"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1"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1"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1"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1"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1"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1"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1"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1"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1"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1"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1"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1"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1"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5"/>
      <c r="BS158" s="305" t="str">
        <f ca="true">+IF(OFFSET('Water Data'!$D$27,0,10*ROW('Water Data'!D152))="","",OFFSET('Water Data'!$D$27,0,10*ROW('Water Data'!D152)))</f>
        <v/>
      </c>
      <c r="BT158" s="305" t="str">
        <f ca="true">+IF(OFFSET('Water Data'!$D$28,0,10*ROW('Water Data'!D152))="","",OFFSET('Water Data'!$D$28,0,10*ROW('Water Data'!D152)))</f>
        <v/>
      </c>
      <c r="BU158" s="305" t="str">
        <f ca="true">+IF(OFFSET('Water Data'!$D$29,0,10*ROW('Water Data'!D152))="","",OFFSET('Water Data'!$D$29,0,10*ROW('Water Data'!D152)))</f>
        <v/>
      </c>
      <c r="BV158" s="305" t="str">
        <f ca="true">+IF(OFFSET('Water Data'!$E$27,0,10*ROW('Water Data'!E152))="","",OFFSET('Water Data'!$E$27,0,10*ROW('Water Data'!E152)))</f>
        <v/>
      </c>
      <c r="BW158" s="305" t="str">
        <f ca="true">+IF(OFFSET('Water Data'!$E$28,0,10*ROW('Water Data'!E152))="","",OFFSET('Water Data'!$E$28,0,10*ROW('Water Data'!E152)))</f>
        <v/>
      </c>
      <c r="BX158" s="305" t="str">
        <f ca="true">+IF(OFFSET('Water Data'!$E$29,0,10*ROW('Water Data'!E152))="","",OFFSET('Water Data'!$E$29,0,10*ROW('Water Data'!E152)))</f>
        <v/>
      </c>
      <c r="BY158" s="305" t="str">
        <f ca="true">+IF(OFFSET('Water Data'!$F$27,0,10*ROW('Water Data'!F152))="","",OFFSET('Water Data'!$F$27,0,10*ROW('Water Data'!F152)))</f>
        <v/>
      </c>
      <c r="BZ158" s="305" t="str">
        <f ca="true">+IF(OFFSET('Water Data'!$F$28,0,10*ROW('Water Data'!F152))="","",OFFSET('Water Data'!$F$28,0,10*ROW('Water Data'!F152)))</f>
        <v/>
      </c>
      <c r="CA158" s="305" t="str">
        <f ca="true">+IF(OFFSET('Water Data'!$F$29,0,10*ROW('Water Data'!F152))="","",OFFSET('Water Data'!$F$29,0,10*ROW('Water Data'!F152)))</f>
        <v/>
      </c>
      <c r="CB158" s="305" t="str">
        <f ca="true">+IF(OFFSET('Water Data'!$G$27,0,10*ROW('Water Data'!G152))="","",OFFSET('Water Data'!$G$27,0,10*ROW('Water Data'!G152)))</f>
        <v/>
      </c>
      <c r="CC158" s="305" t="str">
        <f ca="true">+IF(OFFSET('Water Data'!$G$28,0,10*ROW('Water Data'!G152))="","",OFFSET('Water Data'!$G$28,0,10*ROW('Water Data'!G152)))</f>
        <v/>
      </c>
      <c r="CD158" s="305" t="str">
        <f ca="true">+IF(OFFSET('Water Data'!$G$29,0,10*ROW('Water Data'!G152))="","",OFFSET('Water Data'!$G$29,0,10*ROW('Water Data'!G152)))</f>
        <v/>
      </c>
      <c r="CE158" s="305" t="str">
        <f ca="true">+IF(OFFSET('Water Data'!$H$27,0,10*ROW('Water Data'!H152))="","",OFFSET('Water Data'!$H$27,0,10*ROW('Water Data'!H152)))</f>
        <v/>
      </c>
      <c r="CF158" s="305" t="str">
        <f ca="true">+IF(OFFSET('Water Data'!$H$28,0,10*ROW('Water Data'!H152))="","",OFFSET('Water Data'!$H$28,0,10*ROW('Water Data'!H152)))</f>
        <v/>
      </c>
      <c r="CG158" s="305" t="str">
        <f ca="true">+IF(OFFSET('Water Data'!$H$29,0,10*ROW('Water Data'!H152))="","",OFFSET('Water Data'!$H$29,0,10*ROW('Water Data'!H152)))</f>
        <v/>
      </c>
      <c r="CH158" s="305" t="str">
        <f ca="true">+IF(OFFSET('Water Data'!$I$27,0,10*ROW('Water Data'!I152))="","",OFFSET('Water Data'!$I$27,0,10*ROW('Water Data'!I152)))</f>
        <v/>
      </c>
      <c r="CI158" s="305" t="str">
        <f ca="true">+IF(OFFSET('Water Data'!$I$28,0,10*ROW('Water Data'!I152))="","",OFFSET('Water Data'!$I$28,0,10*ROW('Water Data'!I152)))</f>
        <v/>
      </c>
      <c r="CJ158" s="305" t="str">
        <f ca="true">+IF(OFFSET('Water Data'!$I$29,0,10*ROW('Water Data'!I152))="","",OFFSET('Water Data'!$I$29,0,10*ROW('Water Data'!I152)))</f>
        <v/>
      </c>
      <c r="CK158" s="305" t="str">
        <f ca="true">+IF(OFFSET('Sanitation Data'!$D$28,0,10*ROW('Sanitation Data'!D152))="","",OFFSET('Sanitation Data'!$D$28,0,10*ROW('Sanitation Data'!D152)))</f>
        <v/>
      </c>
      <c r="CL158" s="305" t="str">
        <f ca="true">+IF(OFFSET('Sanitation Data'!$D$29,0,10*ROW('Sanitation Data'!D152))="","",OFFSET('Sanitation Data'!$D$29,0,10*ROW('Sanitation Data'!D152)))</f>
        <v/>
      </c>
      <c r="CM158" s="305" t="str">
        <f ca="true">+IF(OFFSET('Sanitation Data'!$D$30,0,10*ROW('Sanitation Data'!D152))="","",OFFSET('Sanitation Data'!$D$30,0,10*ROW('Sanitation Data'!D152)))</f>
        <v/>
      </c>
      <c r="CN158" s="305" t="str">
        <f ca="true">+IF(OFFSET('Sanitation Data'!$D$31,0,10*ROW('Sanitation Data'!D152))="","",OFFSET('Sanitation Data'!$D$31,0,10*ROW('Sanitation Data'!D152)))</f>
        <v/>
      </c>
      <c r="CO158" s="305" t="str">
        <f ca="true">+IF(OFFSET('Sanitation Data'!$D$32,0,10*ROW('Sanitation Data'!D152))="","",OFFSET('Sanitation Data'!$D$32,0,10*ROW('Sanitation Data'!D152)))</f>
        <v/>
      </c>
      <c r="CP158" s="305" t="str">
        <f ca="true">+IF(OFFSET('Sanitation Data'!$E$28,0,10*ROW('Sanitation Data'!E152))="","",OFFSET('Sanitation Data'!$E$28,0,10*ROW('Sanitation Data'!E152)))</f>
        <v/>
      </c>
      <c r="CQ158" s="305" t="str">
        <f ca="true">+IF(OFFSET('Sanitation Data'!$E$29,0,10*ROW('Sanitation Data'!E152))="","",OFFSET('Sanitation Data'!$E$29,0,10*ROW('Sanitation Data'!E152)))</f>
        <v/>
      </c>
      <c r="CR158" s="305" t="str">
        <f ca="true">+IF(OFFSET('Sanitation Data'!$E$30,0,10*ROW('Sanitation Data'!E152))="","",OFFSET('Sanitation Data'!$E$30,0,10*ROW('Sanitation Data'!E152)))</f>
        <v/>
      </c>
      <c r="CS158" s="305" t="str">
        <f ca="true">+IF(OFFSET('Sanitation Data'!$E$31,0,10*ROW('Sanitation Data'!E152))="","",OFFSET('Sanitation Data'!$E$31,0,10*ROW('Sanitation Data'!E152)))</f>
        <v/>
      </c>
      <c r="CT158" s="305" t="str">
        <f ca="true">+IF(OFFSET('Sanitation Data'!$E$32,0,10*ROW('Sanitation Data'!E152))="","",OFFSET('Sanitation Data'!$E$32,0,10*ROW('Sanitation Data'!E152)))</f>
        <v/>
      </c>
      <c r="CU158" s="305" t="str">
        <f ca="true">+IF(OFFSET('Sanitation Data'!$F$28,0,10*ROW('Sanitation Data'!F152))="","",OFFSET('Sanitation Data'!$F$28,0,10*ROW('Sanitation Data'!F152)))</f>
        <v/>
      </c>
      <c r="CV158" s="305" t="str">
        <f ca="true">+IF(OFFSET('Sanitation Data'!$F$29,0,10*ROW('Sanitation Data'!F152))="","",OFFSET('Sanitation Data'!$F$29,0,10*ROW('Sanitation Data'!F152)))</f>
        <v/>
      </c>
      <c r="CW158" s="305" t="str">
        <f ca="true">+IF(OFFSET('Sanitation Data'!$F$30,0,10*ROW('Sanitation Data'!F152))="","",OFFSET('Sanitation Data'!$F$30,0,10*ROW('Sanitation Data'!F152)))</f>
        <v/>
      </c>
      <c r="CX158" s="305" t="str">
        <f ca="true">+IF(OFFSET('Sanitation Data'!$F$31,0,10*ROW('Sanitation Data'!F152))="","",OFFSET('Sanitation Data'!$F$31,0,10*ROW('Sanitation Data'!F152)))</f>
        <v/>
      </c>
      <c r="CY158" s="305" t="str">
        <f ca="true">+IF(OFFSET('Sanitation Data'!$F$32,0,10*ROW('Sanitation Data'!F152))="","",OFFSET('Sanitation Data'!$F$32,0,10*ROW('Sanitation Data'!F152)))</f>
        <v/>
      </c>
      <c r="CZ158" s="305" t="str">
        <f ca="true">+IF(OFFSET('Sanitation Data'!$G$28,0,10*ROW('Sanitation Data'!G152))="","",OFFSET('Sanitation Data'!$G$28,0,10*ROW('Sanitation Data'!G152)))</f>
        <v/>
      </c>
      <c r="DA158" s="305" t="str">
        <f ca="true">+IF(OFFSET('Sanitation Data'!$G$29,0,10*ROW('Sanitation Data'!G152))="","",OFFSET('Sanitation Data'!$G$29,0,10*ROW('Sanitation Data'!G152)))</f>
        <v/>
      </c>
      <c r="DB158" s="305" t="str">
        <f ca="true">+IF(OFFSET('Sanitation Data'!$G$30,0,10*ROW('Sanitation Data'!G152))="","",OFFSET('Sanitation Data'!$G$30,0,10*ROW('Sanitation Data'!G152)))</f>
        <v/>
      </c>
      <c r="DC158" s="305" t="str">
        <f ca="true">+IF(OFFSET('Sanitation Data'!$G$31,0,10*ROW('Sanitation Data'!G152))="","",OFFSET('Sanitation Data'!$G$31,0,10*ROW('Sanitation Data'!G152)))</f>
        <v/>
      </c>
      <c r="DD158" s="305" t="str">
        <f ca="true">+IF(OFFSET('Sanitation Data'!$G$32,0,10*ROW('Sanitation Data'!G152))="","",OFFSET('Sanitation Data'!$G$32,0,10*ROW('Sanitation Data'!G152)))</f>
        <v/>
      </c>
      <c r="DE158" s="305" t="str">
        <f ca="true">+IF(OFFSET('Sanitation Data'!$H$28,0,10*ROW('Sanitation Data'!H152))="","",OFFSET('Sanitation Data'!$H$28,0,10*ROW('Sanitation Data'!H152)))</f>
        <v/>
      </c>
      <c r="DF158" s="305" t="str">
        <f ca="true">+IF(OFFSET('Sanitation Data'!$H$29,0,10*ROW('Sanitation Data'!H152))="","",OFFSET('Sanitation Data'!$H$29,0,10*ROW('Sanitation Data'!H152)))</f>
        <v/>
      </c>
      <c r="DG158" s="305" t="str">
        <f ca="true">+IF(OFFSET('Sanitation Data'!$H$30,0,10*ROW('Sanitation Data'!H152))="","",OFFSET('Sanitation Data'!$H$30,0,10*ROW('Sanitation Data'!H152)))</f>
        <v/>
      </c>
      <c r="DH158" s="305" t="str">
        <f ca="true">+IF(OFFSET('Sanitation Data'!$H$31,0,10*ROW('Sanitation Data'!H152))="","",OFFSET('Sanitation Data'!$H$31,0,10*ROW('Sanitation Data'!H152)))</f>
        <v/>
      </c>
      <c r="DI158" s="305" t="str">
        <f ca="true">+IF(OFFSET('Sanitation Data'!$H$32,0,10*ROW('Sanitation Data'!H152))="","",OFFSET('Sanitation Data'!$H$32,0,10*ROW('Sanitation Data'!H152)))</f>
        <v/>
      </c>
      <c r="DJ158" s="305" t="str">
        <f ca="true">+IF(OFFSET('Sanitation Data'!$I$28,0,10*ROW('Sanitation Data'!I152))="","",OFFSET('Sanitation Data'!$I$28,0,10*ROW('Sanitation Data'!I152)))</f>
        <v/>
      </c>
      <c r="DK158" s="305" t="str">
        <f ca="true">+IF(OFFSET('Sanitation Data'!$I$29,0,10*ROW('Sanitation Data'!I152))="","",OFFSET('Sanitation Data'!$I$29,0,10*ROW('Sanitation Data'!I152)))</f>
        <v/>
      </c>
      <c r="DL158" s="305" t="str">
        <f ca="true">+IF(OFFSET('Sanitation Data'!$I$30,0,10*ROW('Sanitation Data'!I152))="","",OFFSET('Sanitation Data'!$I$30,0,10*ROW('Sanitation Data'!I152)))</f>
        <v/>
      </c>
      <c r="DM158" s="305" t="str">
        <f ca="true">+IF(OFFSET('Sanitation Data'!$I$31,0,10*ROW('Sanitation Data'!I152))="","",OFFSET('Sanitation Data'!$I$31,0,10*ROW('Sanitation Data'!I152)))</f>
        <v/>
      </c>
      <c r="DN158" s="305" t="str">
        <f ca="true">+IF(OFFSET('Sanitation Data'!$I$32,0,10*ROW('Sanitation Data'!I152))="","",OFFSET('Sanitation Data'!$I$32,0,10*ROW('Sanitation Data'!I152)))</f>
        <v/>
      </c>
      <c r="DO158" s="305" t="str">
        <f ca="true">+IF(OFFSET('Hygiene Data'!$D$11,0,10*ROW('Hygiene Data'!D152))="","",OFFSET('Hygiene Data'!$D$11,0,10*ROW('Hygiene Data'!D152)))</f>
        <v/>
      </c>
      <c r="DP158" s="305" t="str">
        <f ca="true">+IF(OFFSET('Hygiene Data'!$D$12,0,10*ROW('Hygiene Data'!D152))="","",OFFSET('Hygiene Data'!$D$12,0,10*ROW('Hygiene Data'!D152)))</f>
        <v/>
      </c>
      <c r="DQ158" s="305" t="str">
        <f ca="true">+IF(OFFSET('Hygiene Data'!$D$13,0,10*ROW('Hygiene Data'!D152))="","",OFFSET('Hygiene Data'!$D$13,0,10*ROW('Hygiene Data'!D152)))</f>
        <v/>
      </c>
      <c r="DR158" s="305" t="str">
        <f ca="true">+IF(OFFSET('Hygiene Data'!$E$11,0,10*ROW('Hygiene Data'!E152))="","",OFFSET('Hygiene Data'!$E$11,0,10*ROW('Hygiene Data'!E152)))</f>
        <v/>
      </c>
      <c r="DS158" s="305" t="str">
        <f ca="true">+IF(OFFSET('Hygiene Data'!$E$12,0,10*ROW('Hygiene Data'!E152))="","",OFFSET('Hygiene Data'!$E$12,0,10*ROW('Hygiene Data'!E152)))</f>
        <v/>
      </c>
      <c r="DT158" s="305" t="str">
        <f ca="true">+IF(OFFSET('Hygiene Data'!$E$13,0,10*ROW('Hygiene Data'!E152))="","",OFFSET('Hygiene Data'!$E$13,0,10*ROW('Hygiene Data'!E152)))</f>
        <v/>
      </c>
      <c r="DU158" s="305" t="str">
        <f ca="true">+IF(OFFSET('Hygiene Data'!$F$11,0,10*ROW('Hygiene Data'!F152))="","",OFFSET('Hygiene Data'!$F$11,0,10*ROW('Hygiene Data'!F152)))</f>
        <v/>
      </c>
      <c r="DV158" s="305" t="str">
        <f ca="true">+IF(OFFSET('Hygiene Data'!$F$12,0,10*ROW('Hygiene Data'!F152))="","",OFFSET('Hygiene Data'!$F$12,0,10*ROW('Hygiene Data'!F152)))</f>
        <v/>
      </c>
      <c r="DW158" s="305" t="str">
        <f ca="true">+IF(OFFSET('Hygiene Data'!$F$13,0,10*ROW('Hygiene Data'!F152))="","",OFFSET('Hygiene Data'!$F$13,0,10*ROW('Hygiene Data'!F152)))</f>
        <v/>
      </c>
      <c r="DX158" s="305" t="str">
        <f ca="true">+IF(OFFSET('Hygiene Data'!$G$11,0,10*ROW('Hygiene Data'!G152))="","",OFFSET('Hygiene Data'!$G$11,0,10*ROW('Hygiene Data'!G152)))</f>
        <v/>
      </c>
      <c r="DY158" s="305" t="str">
        <f ca="true">+IF(OFFSET('Hygiene Data'!$G$12,0,10*ROW('Hygiene Data'!G152))="","",OFFSET('Hygiene Data'!$G$12,0,10*ROW('Hygiene Data'!G152)))</f>
        <v/>
      </c>
      <c r="DZ158" s="305" t="str">
        <f ca="true">+IF(OFFSET('Hygiene Data'!$G$13,0,10*ROW('Hygiene Data'!G152))="","",OFFSET('Hygiene Data'!$G$13,0,10*ROW('Hygiene Data'!G152)))</f>
        <v/>
      </c>
      <c r="EA158" s="305" t="str">
        <f ca="true">+IF(OFFSET('Hygiene Data'!$H$11,0,10*ROW('Hygiene Data'!H152))="","",OFFSET('Hygiene Data'!$H$11,0,10*ROW('Hygiene Data'!H152)))</f>
        <v/>
      </c>
      <c r="EB158" s="305" t="str">
        <f ca="true">+IF(OFFSET('Hygiene Data'!$H$12,0,10*ROW('Hygiene Data'!H152))="","",OFFSET('Hygiene Data'!$H$12,0,10*ROW('Hygiene Data'!H152)))</f>
        <v/>
      </c>
      <c r="EC158" s="305" t="str">
        <f ca="true">+IF(OFFSET('Hygiene Data'!$H$13,0,10*ROW('Hygiene Data'!H152))="","",OFFSET('Hygiene Data'!$H$13,0,10*ROW('Hygiene Data'!H152)))</f>
        <v/>
      </c>
      <c r="ED158" s="305" t="str">
        <f ca="true">+IF(OFFSET('Hygiene Data'!$I$11,0,10*ROW('Hygiene Data'!I152))="","",OFFSET('Hygiene Data'!$I$11,0,10*ROW('Hygiene Data'!I152)))</f>
        <v/>
      </c>
      <c r="EE158" s="305" t="str">
        <f ca="true">+IF(OFFSET('Hygiene Data'!$I$12,0,10*ROW('Hygiene Data'!I152))="","",OFFSET('Hygiene Data'!$I$12,0,10*ROW('Hygiene Data'!I152)))</f>
        <v/>
      </c>
      <c r="EF158" s="305"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61" t="str">
        <f t="shared" ca="true" si="2"/>
        <v/>
      </c>
      <c r="D159" s="99"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9"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9"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9"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9"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9"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9"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9"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9"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9"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9"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9"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9"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9"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9"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9"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9"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9"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100"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100"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100"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100"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100"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100"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100"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100"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100"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100"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100"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100"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100"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100"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100"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100"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100"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100"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100"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100"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100"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100"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100"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100"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100"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100"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100"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100"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100"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100"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1"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1"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1"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1"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1"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1"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1"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1"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1"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1"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1"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1"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1"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1"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1"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1"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1"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1"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5"/>
      <c r="BS159" s="305" t="str">
        <f ca="true">+IF(OFFSET('Water Data'!$D$27,0,10*ROW('Water Data'!D153))="","",OFFSET('Water Data'!$D$27,0,10*ROW('Water Data'!D153)))</f>
        <v/>
      </c>
      <c r="BT159" s="305" t="str">
        <f ca="true">+IF(OFFSET('Water Data'!$D$28,0,10*ROW('Water Data'!D153))="","",OFFSET('Water Data'!$D$28,0,10*ROW('Water Data'!D153)))</f>
        <v/>
      </c>
      <c r="BU159" s="305" t="str">
        <f ca="true">+IF(OFFSET('Water Data'!$D$29,0,10*ROW('Water Data'!D153))="","",OFFSET('Water Data'!$D$29,0,10*ROW('Water Data'!D153)))</f>
        <v/>
      </c>
      <c r="BV159" s="305" t="str">
        <f ca="true">+IF(OFFSET('Water Data'!$E$27,0,10*ROW('Water Data'!E153))="","",OFFSET('Water Data'!$E$27,0,10*ROW('Water Data'!E153)))</f>
        <v/>
      </c>
      <c r="BW159" s="305" t="str">
        <f ca="true">+IF(OFFSET('Water Data'!$E$28,0,10*ROW('Water Data'!E153))="","",OFFSET('Water Data'!$E$28,0,10*ROW('Water Data'!E153)))</f>
        <v/>
      </c>
      <c r="BX159" s="305" t="str">
        <f ca="true">+IF(OFFSET('Water Data'!$E$29,0,10*ROW('Water Data'!E153))="","",OFFSET('Water Data'!$E$29,0,10*ROW('Water Data'!E153)))</f>
        <v/>
      </c>
      <c r="BY159" s="305" t="str">
        <f ca="true">+IF(OFFSET('Water Data'!$F$27,0,10*ROW('Water Data'!F153))="","",OFFSET('Water Data'!$F$27,0,10*ROW('Water Data'!F153)))</f>
        <v/>
      </c>
      <c r="BZ159" s="305" t="str">
        <f ca="true">+IF(OFFSET('Water Data'!$F$28,0,10*ROW('Water Data'!F153))="","",OFFSET('Water Data'!$F$28,0,10*ROW('Water Data'!F153)))</f>
        <v/>
      </c>
      <c r="CA159" s="305" t="str">
        <f ca="true">+IF(OFFSET('Water Data'!$F$29,0,10*ROW('Water Data'!F153))="","",OFFSET('Water Data'!$F$29,0,10*ROW('Water Data'!F153)))</f>
        <v/>
      </c>
      <c r="CB159" s="305" t="str">
        <f ca="true">+IF(OFFSET('Water Data'!$G$27,0,10*ROW('Water Data'!G153))="","",OFFSET('Water Data'!$G$27,0,10*ROW('Water Data'!G153)))</f>
        <v/>
      </c>
      <c r="CC159" s="305" t="str">
        <f ca="true">+IF(OFFSET('Water Data'!$G$28,0,10*ROW('Water Data'!G153))="","",OFFSET('Water Data'!$G$28,0,10*ROW('Water Data'!G153)))</f>
        <v/>
      </c>
      <c r="CD159" s="305" t="str">
        <f ca="true">+IF(OFFSET('Water Data'!$G$29,0,10*ROW('Water Data'!G153))="","",OFFSET('Water Data'!$G$29,0,10*ROW('Water Data'!G153)))</f>
        <v/>
      </c>
      <c r="CE159" s="305" t="str">
        <f ca="true">+IF(OFFSET('Water Data'!$H$27,0,10*ROW('Water Data'!H153))="","",OFFSET('Water Data'!$H$27,0,10*ROW('Water Data'!H153)))</f>
        <v/>
      </c>
      <c r="CF159" s="305" t="str">
        <f ca="true">+IF(OFFSET('Water Data'!$H$28,0,10*ROW('Water Data'!H153))="","",OFFSET('Water Data'!$H$28,0,10*ROW('Water Data'!H153)))</f>
        <v/>
      </c>
      <c r="CG159" s="305" t="str">
        <f ca="true">+IF(OFFSET('Water Data'!$H$29,0,10*ROW('Water Data'!H153))="","",OFFSET('Water Data'!$H$29,0,10*ROW('Water Data'!H153)))</f>
        <v/>
      </c>
      <c r="CH159" s="305" t="str">
        <f ca="true">+IF(OFFSET('Water Data'!$I$27,0,10*ROW('Water Data'!I153))="","",OFFSET('Water Data'!$I$27,0,10*ROW('Water Data'!I153)))</f>
        <v/>
      </c>
      <c r="CI159" s="305" t="str">
        <f ca="true">+IF(OFFSET('Water Data'!$I$28,0,10*ROW('Water Data'!I153))="","",OFFSET('Water Data'!$I$28,0,10*ROW('Water Data'!I153)))</f>
        <v/>
      </c>
      <c r="CJ159" s="305" t="str">
        <f ca="true">+IF(OFFSET('Water Data'!$I$29,0,10*ROW('Water Data'!I153))="","",OFFSET('Water Data'!$I$29,0,10*ROW('Water Data'!I153)))</f>
        <v/>
      </c>
      <c r="CK159" s="305" t="str">
        <f ca="true">+IF(OFFSET('Sanitation Data'!$D$28,0,10*ROW('Sanitation Data'!D153))="","",OFFSET('Sanitation Data'!$D$28,0,10*ROW('Sanitation Data'!D153)))</f>
        <v/>
      </c>
      <c r="CL159" s="305" t="str">
        <f ca="true">+IF(OFFSET('Sanitation Data'!$D$29,0,10*ROW('Sanitation Data'!D153))="","",OFFSET('Sanitation Data'!$D$29,0,10*ROW('Sanitation Data'!D153)))</f>
        <v/>
      </c>
      <c r="CM159" s="305" t="str">
        <f ca="true">+IF(OFFSET('Sanitation Data'!$D$30,0,10*ROW('Sanitation Data'!D153))="","",OFFSET('Sanitation Data'!$D$30,0,10*ROW('Sanitation Data'!D153)))</f>
        <v/>
      </c>
      <c r="CN159" s="305" t="str">
        <f ca="true">+IF(OFFSET('Sanitation Data'!$D$31,0,10*ROW('Sanitation Data'!D153))="","",OFFSET('Sanitation Data'!$D$31,0,10*ROW('Sanitation Data'!D153)))</f>
        <v/>
      </c>
      <c r="CO159" s="305" t="str">
        <f ca="true">+IF(OFFSET('Sanitation Data'!$D$32,0,10*ROW('Sanitation Data'!D153))="","",OFFSET('Sanitation Data'!$D$32,0,10*ROW('Sanitation Data'!D153)))</f>
        <v/>
      </c>
      <c r="CP159" s="305" t="str">
        <f ca="true">+IF(OFFSET('Sanitation Data'!$E$28,0,10*ROW('Sanitation Data'!E153))="","",OFFSET('Sanitation Data'!$E$28,0,10*ROW('Sanitation Data'!E153)))</f>
        <v/>
      </c>
      <c r="CQ159" s="305" t="str">
        <f ca="true">+IF(OFFSET('Sanitation Data'!$E$29,0,10*ROW('Sanitation Data'!E153))="","",OFFSET('Sanitation Data'!$E$29,0,10*ROW('Sanitation Data'!E153)))</f>
        <v/>
      </c>
      <c r="CR159" s="305" t="str">
        <f ca="true">+IF(OFFSET('Sanitation Data'!$E$30,0,10*ROW('Sanitation Data'!E153))="","",OFFSET('Sanitation Data'!$E$30,0,10*ROW('Sanitation Data'!E153)))</f>
        <v/>
      </c>
      <c r="CS159" s="305" t="str">
        <f ca="true">+IF(OFFSET('Sanitation Data'!$E$31,0,10*ROW('Sanitation Data'!E153))="","",OFFSET('Sanitation Data'!$E$31,0,10*ROW('Sanitation Data'!E153)))</f>
        <v/>
      </c>
      <c r="CT159" s="305" t="str">
        <f ca="true">+IF(OFFSET('Sanitation Data'!$E$32,0,10*ROW('Sanitation Data'!E153))="","",OFFSET('Sanitation Data'!$E$32,0,10*ROW('Sanitation Data'!E153)))</f>
        <v/>
      </c>
      <c r="CU159" s="305" t="str">
        <f ca="true">+IF(OFFSET('Sanitation Data'!$F$28,0,10*ROW('Sanitation Data'!F153))="","",OFFSET('Sanitation Data'!$F$28,0,10*ROW('Sanitation Data'!F153)))</f>
        <v/>
      </c>
      <c r="CV159" s="305" t="str">
        <f ca="true">+IF(OFFSET('Sanitation Data'!$F$29,0,10*ROW('Sanitation Data'!F153))="","",OFFSET('Sanitation Data'!$F$29,0,10*ROW('Sanitation Data'!F153)))</f>
        <v/>
      </c>
      <c r="CW159" s="305" t="str">
        <f ca="true">+IF(OFFSET('Sanitation Data'!$F$30,0,10*ROW('Sanitation Data'!F153))="","",OFFSET('Sanitation Data'!$F$30,0,10*ROW('Sanitation Data'!F153)))</f>
        <v/>
      </c>
      <c r="CX159" s="305" t="str">
        <f ca="true">+IF(OFFSET('Sanitation Data'!$F$31,0,10*ROW('Sanitation Data'!F153))="","",OFFSET('Sanitation Data'!$F$31,0,10*ROW('Sanitation Data'!F153)))</f>
        <v/>
      </c>
      <c r="CY159" s="305" t="str">
        <f ca="true">+IF(OFFSET('Sanitation Data'!$F$32,0,10*ROW('Sanitation Data'!F153))="","",OFFSET('Sanitation Data'!$F$32,0,10*ROW('Sanitation Data'!F153)))</f>
        <v/>
      </c>
      <c r="CZ159" s="305" t="str">
        <f ca="true">+IF(OFFSET('Sanitation Data'!$G$28,0,10*ROW('Sanitation Data'!G153))="","",OFFSET('Sanitation Data'!$G$28,0,10*ROW('Sanitation Data'!G153)))</f>
        <v/>
      </c>
      <c r="DA159" s="305" t="str">
        <f ca="true">+IF(OFFSET('Sanitation Data'!$G$29,0,10*ROW('Sanitation Data'!G153))="","",OFFSET('Sanitation Data'!$G$29,0,10*ROW('Sanitation Data'!G153)))</f>
        <v/>
      </c>
      <c r="DB159" s="305" t="str">
        <f ca="true">+IF(OFFSET('Sanitation Data'!$G$30,0,10*ROW('Sanitation Data'!G153))="","",OFFSET('Sanitation Data'!$G$30,0,10*ROW('Sanitation Data'!G153)))</f>
        <v/>
      </c>
      <c r="DC159" s="305" t="str">
        <f ca="true">+IF(OFFSET('Sanitation Data'!$G$31,0,10*ROW('Sanitation Data'!G153))="","",OFFSET('Sanitation Data'!$G$31,0,10*ROW('Sanitation Data'!G153)))</f>
        <v/>
      </c>
      <c r="DD159" s="305" t="str">
        <f ca="true">+IF(OFFSET('Sanitation Data'!$G$32,0,10*ROW('Sanitation Data'!G153))="","",OFFSET('Sanitation Data'!$G$32,0,10*ROW('Sanitation Data'!G153)))</f>
        <v/>
      </c>
      <c r="DE159" s="305" t="str">
        <f ca="true">+IF(OFFSET('Sanitation Data'!$H$28,0,10*ROW('Sanitation Data'!H153))="","",OFFSET('Sanitation Data'!$H$28,0,10*ROW('Sanitation Data'!H153)))</f>
        <v/>
      </c>
      <c r="DF159" s="305" t="str">
        <f ca="true">+IF(OFFSET('Sanitation Data'!$H$29,0,10*ROW('Sanitation Data'!H153))="","",OFFSET('Sanitation Data'!$H$29,0,10*ROW('Sanitation Data'!H153)))</f>
        <v/>
      </c>
      <c r="DG159" s="305" t="str">
        <f ca="true">+IF(OFFSET('Sanitation Data'!$H$30,0,10*ROW('Sanitation Data'!H153))="","",OFFSET('Sanitation Data'!$H$30,0,10*ROW('Sanitation Data'!H153)))</f>
        <v/>
      </c>
      <c r="DH159" s="305" t="str">
        <f ca="true">+IF(OFFSET('Sanitation Data'!$H$31,0,10*ROW('Sanitation Data'!H153))="","",OFFSET('Sanitation Data'!$H$31,0,10*ROW('Sanitation Data'!H153)))</f>
        <v/>
      </c>
      <c r="DI159" s="305" t="str">
        <f ca="true">+IF(OFFSET('Sanitation Data'!$H$32,0,10*ROW('Sanitation Data'!H153))="","",OFFSET('Sanitation Data'!$H$32,0,10*ROW('Sanitation Data'!H153)))</f>
        <v/>
      </c>
      <c r="DJ159" s="305" t="str">
        <f ca="true">+IF(OFFSET('Sanitation Data'!$I$28,0,10*ROW('Sanitation Data'!I153))="","",OFFSET('Sanitation Data'!$I$28,0,10*ROW('Sanitation Data'!I153)))</f>
        <v/>
      </c>
      <c r="DK159" s="305" t="str">
        <f ca="true">+IF(OFFSET('Sanitation Data'!$I$29,0,10*ROW('Sanitation Data'!I153))="","",OFFSET('Sanitation Data'!$I$29,0,10*ROW('Sanitation Data'!I153)))</f>
        <v/>
      </c>
      <c r="DL159" s="305" t="str">
        <f ca="true">+IF(OFFSET('Sanitation Data'!$I$30,0,10*ROW('Sanitation Data'!I153))="","",OFFSET('Sanitation Data'!$I$30,0,10*ROW('Sanitation Data'!I153)))</f>
        <v/>
      </c>
      <c r="DM159" s="305" t="str">
        <f ca="true">+IF(OFFSET('Sanitation Data'!$I$31,0,10*ROW('Sanitation Data'!I153))="","",OFFSET('Sanitation Data'!$I$31,0,10*ROW('Sanitation Data'!I153)))</f>
        <v/>
      </c>
      <c r="DN159" s="305" t="str">
        <f ca="true">+IF(OFFSET('Sanitation Data'!$I$32,0,10*ROW('Sanitation Data'!I153))="","",OFFSET('Sanitation Data'!$I$32,0,10*ROW('Sanitation Data'!I153)))</f>
        <v/>
      </c>
      <c r="DO159" s="305" t="str">
        <f ca="true">+IF(OFFSET('Hygiene Data'!$D$11,0,10*ROW('Hygiene Data'!D153))="","",OFFSET('Hygiene Data'!$D$11,0,10*ROW('Hygiene Data'!D153)))</f>
        <v/>
      </c>
      <c r="DP159" s="305" t="str">
        <f ca="true">+IF(OFFSET('Hygiene Data'!$D$12,0,10*ROW('Hygiene Data'!D153))="","",OFFSET('Hygiene Data'!$D$12,0,10*ROW('Hygiene Data'!D153)))</f>
        <v/>
      </c>
      <c r="DQ159" s="305" t="str">
        <f ca="true">+IF(OFFSET('Hygiene Data'!$D$13,0,10*ROW('Hygiene Data'!D153))="","",OFFSET('Hygiene Data'!$D$13,0,10*ROW('Hygiene Data'!D153)))</f>
        <v/>
      </c>
      <c r="DR159" s="305" t="str">
        <f ca="true">+IF(OFFSET('Hygiene Data'!$E$11,0,10*ROW('Hygiene Data'!E153))="","",OFFSET('Hygiene Data'!$E$11,0,10*ROW('Hygiene Data'!E153)))</f>
        <v/>
      </c>
      <c r="DS159" s="305" t="str">
        <f ca="true">+IF(OFFSET('Hygiene Data'!$E$12,0,10*ROW('Hygiene Data'!E153))="","",OFFSET('Hygiene Data'!$E$12,0,10*ROW('Hygiene Data'!E153)))</f>
        <v/>
      </c>
      <c r="DT159" s="305" t="str">
        <f ca="true">+IF(OFFSET('Hygiene Data'!$E$13,0,10*ROW('Hygiene Data'!E153))="","",OFFSET('Hygiene Data'!$E$13,0,10*ROW('Hygiene Data'!E153)))</f>
        <v/>
      </c>
      <c r="DU159" s="305" t="str">
        <f ca="true">+IF(OFFSET('Hygiene Data'!$F$11,0,10*ROW('Hygiene Data'!F153))="","",OFFSET('Hygiene Data'!$F$11,0,10*ROW('Hygiene Data'!F153)))</f>
        <v/>
      </c>
      <c r="DV159" s="305" t="str">
        <f ca="true">+IF(OFFSET('Hygiene Data'!$F$12,0,10*ROW('Hygiene Data'!F153))="","",OFFSET('Hygiene Data'!$F$12,0,10*ROW('Hygiene Data'!F153)))</f>
        <v/>
      </c>
      <c r="DW159" s="305" t="str">
        <f ca="true">+IF(OFFSET('Hygiene Data'!$F$13,0,10*ROW('Hygiene Data'!F153))="","",OFFSET('Hygiene Data'!$F$13,0,10*ROW('Hygiene Data'!F153)))</f>
        <v/>
      </c>
      <c r="DX159" s="305" t="str">
        <f ca="true">+IF(OFFSET('Hygiene Data'!$G$11,0,10*ROW('Hygiene Data'!G153))="","",OFFSET('Hygiene Data'!$G$11,0,10*ROW('Hygiene Data'!G153)))</f>
        <v/>
      </c>
      <c r="DY159" s="305" t="str">
        <f ca="true">+IF(OFFSET('Hygiene Data'!$G$12,0,10*ROW('Hygiene Data'!G153))="","",OFFSET('Hygiene Data'!$G$12,0,10*ROW('Hygiene Data'!G153)))</f>
        <v/>
      </c>
      <c r="DZ159" s="305" t="str">
        <f ca="true">+IF(OFFSET('Hygiene Data'!$G$13,0,10*ROW('Hygiene Data'!G153))="","",OFFSET('Hygiene Data'!$G$13,0,10*ROW('Hygiene Data'!G153)))</f>
        <v/>
      </c>
      <c r="EA159" s="305" t="str">
        <f ca="true">+IF(OFFSET('Hygiene Data'!$H$11,0,10*ROW('Hygiene Data'!H153))="","",OFFSET('Hygiene Data'!$H$11,0,10*ROW('Hygiene Data'!H153)))</f>
        <v/>
      </c>
      <c r="EB159" s="305" t="str">
        <f ca="true">+IF(OFFSET('Hygiene Data'!$H$12,0,10*ROW('Hygiene Data'!H153))="","",OFFSET('Hygiene Data'!$H$12,0,10*ROW('Hygiene Data'!H153)))</f>
        <v/>
      </c>
      <c r="EC159" s="305" t="str">
        <f ca="true">+IF(OFFSET('Hygiene Data'!$H$13,0,10*ROW('Hygiene Data'!H153))="","",OFFSET('Hygiene Data'!$H$13,0,10*ROW('Hygiene Data'!H153)))</f>
        <v/>
      </c>
      <c r="ED159" s="305" t="str">
        <f ca="true">+IF(OFFSET('Hygiene Data'!$I$11,0,10*ROW('Hygiene Data'!I153))="","",OFFSET('Hygiene Data'!$I$11,0,10*ROW('Hygiene Data'!I153)))</f>
        <v/>
      </c>
      <c r="EE159" s="305" t="str">
        <f ca="true">+IF(OFFSET('Hygiene Data'!$I$12,0,10*ROW('Hygiene Data'!I153))="","",OFFSET('Hygiene Data'!$I$12,0,10*ROW('Hygiene Data'!I153)))</f>
        <v/>
      </c>
      <c r="EF159" s="305"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61" t="str">
        <f t="shared" ca="true" si="2"/>
        <v/>
      </c>
      <c r="D160" s="99"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9"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9"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9"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9"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9"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9"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9"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9"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9"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9"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9"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9"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9"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9"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9"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9"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9"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100"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100"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100"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100"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100"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100"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100"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100"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100"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100"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100"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100"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100"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100"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100"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100"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100"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100"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100"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100"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100"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100"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100"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100"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100"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100"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100"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100"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100"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100"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1"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1"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1"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1"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1"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1"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1"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1"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1"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1"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1"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1"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1"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1"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1"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1"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1"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1"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5"/>
      <c r="BS160" s="305" t="str">
        <f ca="true">+IF(OFFSET('Water Data'!$D$27,0,10*ROW('Water Data'!D154))="","",OFFSET('Water Data'!$D$27,0,10*ROW('Water Data'!D154)))</f>
        <v/>
      </c>
      <c r="BT160" s="305" t="str">
        <f ca="true">+IF(OFFSET('Water Data'!$D$28,0,10*ROW('Water Data'!D154))="","",OFFSET('Water Data'!$D$28,0,10*ROW('Water Data'!D154)))</f>
        <v/>
      </c>
      <c r="BU160" s="305" t="str">
        <f ca="true">+IF(OFFSET('Water Data'!$D$29,0,10*ROW('Water Data'!D154))="","",OFFSET('Water Data'!$D$29,0,10*ROW('Water Data'!D154)))</f>
        <v/>
      </c>
      <c r="BV160" s="305" t="str">
        <f ca="true">+IF(OFFSET('Water Data'!$E$27,0,10*ROW('Water Data'!E154))="","",OFFSET('Water Data'!$E$27,0,10*ROW('Water Data'!E154)))</f>
        <v/>
      </c>
      <c r="BW160" s="305" t="str">
        <f ca="true">+IF(OFFSET('Water Data'!$E$28,0,10*ROW('Water Data'!E154))="","",OFFSET('Water Data'!$E$28,0,10*ROW('Water Data'!E154)))</f>
        <v/>
      </c>
      <c r="BX160" s="305" t="str">
        <f ca="true">+IF(OFFSET('Water Data'!$E$29,0,10*ROW('Water Data'!E154))="","",OFFSET('Water Data'!$E$29,0,10*ROW('Water Data'!E154)))</f>
        <v/>
      </c>
      <c r="BY160" s="305" t="str">
        <f ca="true">+IF(OFFSET('Water Data'!$F$27,0,10*ROW('Water Data'!F154))="","",OFFSET('Water Data'!$F$27,0,10*ROW('Water Data'!F154)))</f>
        <v/>
      </c>
      <c r="BZ160" s="305" t="str">
        <f ca="true">+IF(OFFSET('Water Data'!$F$28,0,10*ROW('Water Data'!F154))="","",OFFSET('Water Data'!$F$28,0,10*ROW('Water Data'!F154)))</f>
        <v/>
      </c>
      <c r="CA160" s="305" t="str">
        <f ca="true">+IF(OFFSET('Water Data'!$F$29,0,10*ROW('Water Data'!F154))="","",OFFSET('Water Data'!$F$29,0,10*ROW('Water Data'!F154)))</f>
        <v/>
      </c>
      <c r="CB160" s="305" t="str">
        <f ca="true">+IF(OFFSET('Water Data'!$G$27,0,10*ROW('Water Data'!G154))="","",OFFSET('Water Data'!$G$27,0,10*ROW('Water Data'!G154)))</f>
        <v/>
      </c>
      <c r="CC160" s="305" t="str">
        <f ca="true">+IF(OFFSET('Water Data'!$G$28,0,10*ROW('Water Data'!G154))="","",OFFSET('Water Data'!$G$28,0,10*ROW('Water Data'!G154)))</f>
        <v/>
      </c>
      <c r="CD160" s="305" t="str">
        <f ca="true">+IF(OFFSET('Water Data'!$G$29,0,10*ROW('Water Data'!G154))="","",OFFSET('Water Data'!$G$29,0,10*ROW('Water Data'!G154)))</f>
        <v/>
      </c>
      <c r="CE160" s="305" t="str">
        <f ca="true">+IF(OFFSET('Water Data'!$H$27,0,10*ROW('Water Data'!H154))="","",OFFSET('Water Data'!$H$27,0,10*ROW('Water Data'!H154)))</f>
        <v/>
      </c>
      <c r="CF160" s="305" t="str">
        <f ca="true">+IF(OFFSET('Water Data'!$H$28,0,10*ROW('Water Data'!H154))="","",OFFSET('Water Data'!$H$28,0,10*ROW('Water Data'!H154)))</f>
        <v/>
      </c>
      <c r="CG160" s="305" t="str">
        <f ca="true">+IF(OFFSET('Water Data'!$H$29,0,10*ROW('Water Data'!H154))="","",OFFSET('Water Data'!$H$29,0,10*ROW('Water Data'!H154)))</f>
        <v/>
      </c>
      <c r="CH160" s="305" t="str">
        <f ca="true">+IF(OFFSET('Water Data'!$I$27,0,10*ROW('Water Data'!I154))="","",OFFSET('Water Data'!$I$27,0,10*ROW('Water Data'!I154)))</f>
        <v/>
      </c>
      <c r="CI160" s="305" t="str">
        <f ca="true">+IF(OFFSET('Water Data'!$I$28,0,10*ROW('Water Data'!I154))="","",OFFSET('Water Data'!$I$28,0,10*ROW('Water Data'!I154)))</f>
        <v/>
      </c>
      <c r="CJ160" s="305" t="str">
        <f ca="true">+IF(OFFSET('Water Data'!$I$29,0,10*ROW('Water Data'!I154))="","",OFFSET('Water Data'!$I$29,0,10*ROW('Water Data'!I154)))</f>
        <v/>
      </c>
      <c r="CK160" s="305" t="str">
        <f ca="true">+IF(OFFSET('Sanitation Data'!$D$28,0,10*ROW('Sanitation Data'!D154))="","",OFFSET('Sanitation Data'!$D$28,0,10*ROW('Sanitation Data'!D154)))</f>
        <v/>
      </c>
      <c r="CL160" s="305" t="str">
        <f ca="true">+IF(OFFSET('Sanitation Data'!$D$29,0,10*ROW('Sanitation Data'!D154))="","",OFFSET('Sanitation Data'!$D$29,0,10*ROW('Sanitation Data'!D154)))</f>
        <v/>
      </c>
      <c r="CM160" s="305" t="str">
        <f ca="true">+IF(OFFSET('Sanitation Data'!$D$30,0,10*ROW('Sanitation Data'!D154))="","",OFFSET('Sanitation Data'!$D$30,0,10*ROW('Sanitation Data'!D154)))</f>
        <v/>
      </c>
      <c r="CN160" s="305" t="str">
        <f ca="true">+IF(OFFSET('Sanitation Data'!$D$31,0,10*ROW('Sanitation Data'!D154))="","",OFFSET('Sanitation Data'!$D$31,0,10*ROW('Sanitation Data'!D154)))</f>
        <v/>
      </c>
      <c r="CO160" s="305" t="str">
        <f ca="true">+IF(OFFSET('Sanitation Data'!$D$32,0,10*ROW('Sanitation Data'!D154))="","",OFFSET('Sanitation Data'!$D$32,0,10*ROW('Sanitation Data'!D154)))</f>
        <v/>
      </c>
      <c r="CP160" s="305" t="str">
        <f ca="true">+IF(OFFSET('Sanitation Data'!$E$28,0,10*ROW('Sanitation Data'!E154))="","",OFFSET('Sanitation Data'!$E$28,0,10*ROW('Sanitation Data'!E154)))</f>
        <v/>
      </c>
      <c r="CQ160" s="305" t="str">
        <f ca="true">+IF(OFFSET('Sanitation Data'!$E$29,0,10*ROW('Sanitation Data'!E154))="","",OFFSET('Sanitation Data'!$E$29,0,10*ROW('Sanitation Data'!E154)))</f>
        <v/>
      </c>
      <c r="CR160" s="305" t="str">
        <f ca="true">+IF(OFFSET('Sanitation Data'!$E$30,0,10*ROW('Sanitation Data'!E154))="","",OFFSET('Sanitation Data'!$E$30,0,10*ROW('Sanitation Data'!E154)))</f>
        <v/>
      </c>
      <c r="CS160" s="305" t="str">
        <f ca="true">+IF(OFFSET('Sanitation Data'!$E$31,0,10*ROW('Sanitation Data'!E154))="","",OFFSET('Sanitation Data'!$E$31,0,10*ROW('Sanitation Data'!E154)))</f>
        <v/>
      </c>
      <c r="CT160" s="305" t="str">
        <f ca="true">+IF(OFFSET('Sanitation Data'!$E$32,0,10*ROW('Sanitation Data'!E154))="","",OFFSET('Sanitation Data'!$E$32,0,10*ROW('Sanitation Data'!E154)))</f>
        <v/>
      </c>
      <c r="CU160" s="305" t="str">
        <f ca="true">+IF(OFFSET('Sanitation Data'!$F$28,0,10*ROW('Sanitation Data'!F154))="","",OFFSET('Sanitation Data'!$F$28,0,10*ROW('Sanitation Data'!F154)))</f>
        <v/>
      </c>
      <c r="CV160" s="305" t="str">
        <f ca="true">+IF(OFFSET('Sanitation Data'!$F$29,0,10*ROW('Sanitation Data'!F154))="","",OFFSET('Sanitation Data'!$F$29,0,10*ROW('Sanitation Data'!F154)))</f>
        <v/>
      </c>
      <c r="CW160" s="305" t="str">
        <f ca="true">+IF(OFFSET('Sanitation Data'!$F$30,0,10*ROW('Sanitation Data'!F154))="","",OFFSET('Sanitation Data'!$F$30,0,10*ROW('Sanitation Data'!F154)))</f>
        <v/>
      </c>
      <c r="CX160" s="305" t="str">
        <f ca="true">+IF(OFFSET('Sanitation Data'!$F$31,0,10*ROW('Sanitation Data'!F154))="","",OFFSET('Sanitation Data'!$F$31,0,10*ROW('Sanitation Data'!F154)))</f>
        <v/>
      </c>
      <c r="CY160" s="305" t="str">
        <f ca="true">+IF(OFFSET('Sanitation Data'!$F$32,0,10*ROW('Sanitation Data'!F154))="","",OFFSET('Sanitation Data'!$F$32,0,10*ROW('Sanitation Data'!F154)))</f>
        <v/>
      </c>
      <c r="CZ160" s="305" t="str">
        <f ca="true">+IF(OFFSET('Sanitation Data'!$G$28,0,10*ROW('Sanitation Data'!G154))="","",OFFSET('Sanitation Data'!$G$28,0,10*ROW('Sanitation Data'!G154)))</f>
        <v/>
      </c>
      <c r="DA160" s="305" t="str">
        <f ca="true">+IF(OFFSET('Sanitation Data'!$G$29,0,10*ROW('Sanitation Data'!G154))="","",OFFSET('Sanitation Data'!$G$29,0,10*ROW('Sanitation Data'!G154)))</f>
        <v/>
      </c>
      <c r="DB160" s="305" t="str">
        <f ca="true">+IF(OFFSET('Sanitation Data'!$G$30,0,10*ROW('Sanitation Data'!G154))="","",OFFSET('Sanitation Data'!$G$30,0,10*ROW('Sanitation Data'!G154)))</f>
        <v/>
      </c>
      <c r="DC160" s="305" t="str">
        <f ca="true">+IF(OFFSET('Sanitation Data'!$G$31,0,10*ROW('Sanitation Data'!G154))="","",OFFSET('Sanitation Data'!$G$31,0,10*ROW('Sanitation Data'!G154)))</f>
        <v/>
      </c>
      <c r="DD160" s="305" t="str">
        <f ca="true">+IF(OFFSET('Sanitation Data'!$G$32,0,10*ROW('Sanitation Data'!G154))="","",OFFSET('Sanitation Data'!$G$32,0,10*ROW('Sanitation Data'!G154)))</f>
        <v/>
      </c>
      <c r="DE160" s="305" t="str">
        <f ca="true">+IF(OFFSET('Sanitation Data'!$H$28,0,10*ROW('Sanitation Data'!H154))="","",OFFSET('Sanitation Data'!$H$28,0,10*ROW('Sanitation Data'!H154)))</f>
        <v/>
      </c>
      <c r="DF160" s="305" t="str">
        <f ca="true">+IF(OFFSET('Sanitation Data'!$H$29,0,10*ROW('Sanitation Data'!H154))="","",OFFSET('Sanitation Data'!$H$29,0,10*ROW('Sanitation Data'!H154)))</f>
        <v/>
      </c>
      <c r="DG160" s="305" t="str">
        <f ca="true">+IF(OFFSET('Sanitation Data'!$H$30,0,10*ROW('Sanitation Data'!H154))="","",OFFSET('Sanitation Data'!$H$30,0,10*ROW('Sanitation Data'!H154)))</f>
        <v/>
      </c>
      <c r="DH160" s="305" t="str">
        <f ca="true">+IF(OFFSET('Sanitation Data'!$H$31,0,10*ROW('Sanitation Data'!H154))="","",OFFSET('Sanitation Data'!$H$31,0,10*ROW('Sanitation Data'!H154)))</f>
        <v/>
      </c>
      <c r="DI160" s="305" t="str">
        <f ca="true">+IF(OFFSET('Sanitation Data'!$H$32,0,10*ROW('Sanitation Data'!H154))="","",OFFSET('Sanitation Data'!$H$32,0,10*ROW('Sanitation Data'!H154)))</f>
        <v/>
      </c>
      <c r="DJ160" s="305" t="str">
        <f ca="true">+IF(OFFSET('Sanitation Data'!$I$28,0,10*ROW('Sanitation Data'!I154))="","",OFFSET('Sanitation Data'!$I$28,0,10*ROW('Sanitation Data'!I154)))</f>
        <v/>
      </c>
      <c r="DK160" s="305" t="str">
        <f ca="true">+IF(OFFSET('Sanitation Data'!$I$29,0,10*ROW('Sanitation Data'!I154))="","",OFFSET('Sanitation Data'!$I$29,0,10*ROW('Sanitation Data'!I154)))</f>
        <v/>
      </c>
      <c r="DL160" s="305" t="str">
        <f ca="true">+IF(OFFSET('Sanitation Data'!$I$30,0,10*ROW('Sanitation Data'!I154))="","",OFFSET('Sanitation Data'!$I$30,0,10*ROW('Sanitation Data'!I154)))</f>
        <v/>
      </c>
      <c r="DM160" s="305" t="str">
        <f ca="true">+IF(OFFSET('Sanitation Data'!$I$31,0,10*ROW('Sanitation Data'!I154))="","",OFFSET('Sanitation Data'!$I$31,0,10*ROW('Sanitation Data'!I154)))</f>
        <v/>
      </c>
      <c r="DN160" s="305" t="str">
        <f ca="true">+IF(OFFSET('Sanitation Data'!$I$32,0,10*ROW('Sanitation Data'!I154))="","",OFFSET('Sanitation Data'!$I$32,0,10*ROW('Sanitation Data'!I154)))</f>
        <v/>
      </c>
      <c r="DO160" s="305" t="str">
        <f ca="true">+IF(OFFSET('Hygiene Data'!$D$11,0,10*ROW('Hygiene Data'!D154))="","",OFFSET('Hygiene Data'!$D$11,0,10*ROW('Hygiene Data'!D154)))</f>
        <v/>
      </c>
      <c r="DP160" s="305" t="str">
        <f ca="true">+IF(OFFSET('Hygiene Data'!$D$12,0,10*ROW('Hygiene Data'!D154))="","",OFFSET('Hygiene Data'!$D$12,0,10*ROW('Hygiene Data'!D154)))</f>
        <v/>
      </c>
      <c r="DQ160" s="305" t="str">
        <f ca="true">+IF(OFFSET('Hygiene Data'!$D$13,0,10*ROW('Hygiene Data'!D154))="","",OFFSET('Hygiene Data'!$D$13,0,10*ROW('Hygiene Data'!D154)))</f>
        <v/>
      </c>
      <c r="DR160" s="305" t="str">
        <f ca="true">+IF(OFFSET('Hygiene Data'!$E$11,0,10*ROW('Hygiene Data'!E154))="","",OFFSET('Hygiene Data'!$E$11,0,10*ROW('Hygiene Data'!E154)))</f>
        <v/>
      </c>
      <c r="DS160" s="305" t="str">
        <f ca="true">+IF(OFFSET('Hygiene Data'!$E$12,0,10*ROW('Hygiene Data'!E154))="","",OFFSET('Hygiene Data'!$E$12,0,10*ROW('Hygiene Data'!E154)))</f>
        <v/>
      </c>
      <c r="DT160" s="305" t="str">
        <f ca="true">+IF(OFFSET('Hygiene Data'!$E$13,0,10*ROW('Hygiene Data'!E154))="","",OFFSET('Hygiene Data'!$E$13,0,10*ROW('Hygiene Data'!E154)))</f>
        <v/>
      </c>
      <c r="DU160" s="305" t="str">
        <f ca="true">+IF(OFFSET('Hygiene Data'!$F$11,0,10*ROW('Hygiene Data'!F154))="","",OFFSET('Hygiene Data'!$F$11,0,10*ROW('Hygiene Data'!F154)))</f>
        <v/>
      </c>
      <c r="DV160" s="305" t="str">
        <f ca="true">+IF(OFFSET('Hygiene Data'!$F$12,0,10*ROW('Hygiene Data'!F154))="","",OFFSET('Hygiene Data'!$F$12,0,10*ROW('Hygiene Data'!F154)))</f>
        <v/>
      </c>
      <c r="DW160" s="305" t="str">
        <f ca="true">+IF(OFFSET('Hygiene Data'!$F$13,0,10*ROW('Hygiene Data'!F154))="","",OFFSET('Hygiene Data'!$F$13,0,10*ROW('Hygiene Data'!F154)))</f>
        <v/>
      </c>
      <c r="DX160" s="305" t="str">
        <f ca="true">+IF(OFFSET('Hygiene Data'!$G$11,0,10*ROW('Hygiene Data'!G154))="","",OFFSET('Hygiene Data'!$G$11,0,10*ROW('Hygiene Data'!G154)))</f>
        <v/>
      </c>
      <c r="DY160" s="305" t="str">
        <f ca="true">+IF(OFFSET('Hygiene Data'!$G$12,0,10*ROW('Hygiene Data'!G154))="","",OFFSET('Hygiene Data'!$G$12,0,10*ROW('Hygiene Data'!G154)))</f>
        <v/>
      </c>
      <c r="DZ160" s="305" t="str">
        <f ca="true">+IF(OFFSET('Hygiene Data'!$G$13,0,10*ROW('Hygiene Data'!G154))="","",OFFSET('Hygiene Data'!$G$13,0,10*ROW('Hygiene Data'!G154)))</f>
        <v/>
      </c>
      <c r="EA160" s="305" t="str">
        <f ca="true">+IF(OFFSET('Hygiene Data'!$H$11,0,10*ROW('Hygiene Data'!H154))="","",OFFSET('Hygiene Data'!$H$11,0,10*ROW('Hygiene Data'!H154)))</f>
        <v/>
      </c>
      <c r="EB160" s="305" t="str">
        <f ca="true">+IF(OFFSET('Hygiene Data'!$H$12,0,10*ROW('Hygiene Data'!H154))="","",OFFSET('Hygiene Data'!$H$12,0,10*ROW('Hygiene Data'!H154)))</f>
        <v/>
      </c>
      <c r="EC160" s="305" t="str">
        <f ca="true">+IF(OFFSET('Hygiene Data'!$H$13,0,10*ROW('Hygiene Data'!H154))="","",OFFSET('Hygiene Data'!$H$13,0,10*ROW('Hygiene Data'!H154)))</f>
        <v/>
      </c>
      <c r="ED160" s="305" t="str">
        <f ca="true">+IF(OFFSET('Hygiene Data'!$I$11,0,10*ROW('Hygiene Data'!I154))="","",OFFSET('Hygiene Data'!$I$11,0,10*ROW('Hygiene Data'!I154)))</f>
        <v/>
      </c>
      <c r="EE160" s="305" t="str">
        <f ca="true">+IF(OFFSET('Hygiene Data'!$I$12,0,10*ROW('Hygiene Data'!I154))="","",OFFSET('Hygiene Data'!$I$12,0,10*ROW('Hygiene Data'!I154)))</f>
        <v/>
      </c>
      <c r="EF160" s="305"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61" t="str">
        <f t="shared" ca="true" si="2"/>
        <v/>
      </c>
      <c r="D161" s="99"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9"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9"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9"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9"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9"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9"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9"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9"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9"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9"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9"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9"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9"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9"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9"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9"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9"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100"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100"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100"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100"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100"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100"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100"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100"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100"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100"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100"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100"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100"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100"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100"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100"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100"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100"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100"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100"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100"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100"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100"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100"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100"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100"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100"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100"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100"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100"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1"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1"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1"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1"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1"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1"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1"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1"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1"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1"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1"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1"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1"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1"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1"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1"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1"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1"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5"/>
      <c r="BS161" s="305" t="str">
        <f ca="true">+IF(OFFSET('Water Data'!$D$27,0,10*ROW('Water Data'!D155))="","",OFFSET('Water Data'!$D$27,0,10*ROW('Water Data'!D155)))</f>
        <v/>
      </c>
      <c r="BT161" s="305" t="str">
        <f ca="true">+IF(OFFSET('Water Data'!$D$28,0,10*ROW('Water Data'!D155))="","",OFFSET('Water Data'!$D$28,0,10*ROW('Water Data'!D155)))</f>
        <v/>
      </c>
      <c r="BU161" s="305" t="str">
        <f ca="true">+IF(OFFSET('Water Data'!$D$29,0,10*ROW('Water Data'!D155))="","",OFFSET('Water Data'!$D$29,0,10*ROW('Water Data'!D155)))</f>
        <v/>
      </c>
      <c r="BV161" s="305" t="str">
        <f ca="true">+IF(OFFSET('Water Data'!$E$27,0,10*ROW('Water Data'!E155))="","",OFFSET('Water Data'!$E$27,0,10*ROW('Water Data'!E155)))</f>
        <v/>
      </c>
      <c r="BW161" s="305" t="str">
        <f ca="true">+IF(OFFSET('Water Data'!$E$28,0,10*ROW('Water Data'!E155))="","",OFFSET('Water Data'!$E$28,0,10*ROW('Water Data'!E155)))</f>
        <v/>
      </c>
      <c r="BX161" s="305" t="str">
        <f ca="true">+IF(OFFSET('Water Data'!$E$29,0,10*ROW('Water Data'!E155))="","",OFFSET('Water Data'!$E$29,0,10*ROW('Water Data'!E155)))</f>
        <v/>
      </c>
      <c r="BY161" s="305" t="str">
        <f ca="true">+IF(OFFSET('Water Data'!$F$27,0,10*ROW('Water Data'!F155))="","",OFFSET('Water Data'!$F$27,0,10*ROW('Water Data'!F155)))</f>
        <v/>
      </c>
      <c r="BZ161" s="305" t="str">
        <f ca="true">+IF(OFFSET('Water Data'!$F$28,0,10*ROW('Water Data'!F155))="","",OFFSET('Water Data'!$F$28,0,10*ROW('Water Data'!F155)))</f>
        <v/>
      </c>
      <c r="CA161" s="305" t="str">
        <f ca="true">+IF(OFFSET('Water Data'!$F$29,0,10*ROW('Water Data'!F155))="","",OFFSET('Water Data'!$F$29,0,10*ROW('Water Data'!F155)))</f>
        <v/>
      </c>
      <c r="CB161" s="305" t="str">
        <f ca="true">+IF(OFFSET('Water Data'!$G$27,0,10*ROW('Water Data'!G155))="","",OFFSET('Water Data'!$G$27,0,10*ROW('Water Data'!G155)))</f>
        <v/>
      </c>
      <c r="CC161" s="305" t="str">
        <f ca="true">+IF(OFFSET('Water Data'!$G$28,0,10*ROW('Water Data'!G155))="","",OFFSET('Water Data'!$G$28,0,10*ROW('Water Data'!G155)))</f>
        <v/>
      </c>
      <c r="CD161" s="305" t="str">
        <f ca="true">+IF(OFFSET('Water Data'!$G$29,0,10*ROW('Water Data'!G155))="","",OFFSET('Water Data'!$G$29,0,10*ROW('Water Data'!G155)))</f>
        <v/>
      </c>
      <c r="CE161" s="305" t="str">
        <f ca="true">+IF(OFFSET('Water Data'!$H$27,0,10*ROW('Water Data'!H155))="","",OFFSET('Water Data'!$H$27,0,10*ROW('Water Data'!H155)))</f>
        <v/>
      </c>
      <c r="CF161" s="305" t="str">
        <f ca="true">+IF(OFFSET('Water Data'!$H$28,0,10*ROW('Water Data'!H155))="","",OFFSET('Water Data'!$H$28,0,10*ROW('Water Data'!H155)))</f>
        <v/>
      </c>
      <c r="CG161" s="305" t="str">
        <f ca="true">+IF(OFFSET('Water Data'!$H$29,0,10*ROW('Water Data'!H155))="","",OFFSET('Water Data'!$H$29,0,10*ROW('Water Data'!H155)))</f>
        <v/>
      </c>
      <c r="CH161" s="305" t="str">
        <f ca="true">+IF(OFFSET('Water Data'!$I$27,0,10*ROW('Water Data'!I155))="","",OFFSET('Water Data'!$I$27,0,10*ROW('Water Data'!I155)))</f>
        <v/>
      </c>
      <c r="CI161" s="305" t="str">
        <f ca="true">+IF(OFFSET('Water Data'!$I$28,0,10*ROW('Water Data'!I155))="","",OFFSET('Water Data'!$I$28,0,10*ROW('Water Data'!I155)))</f>
        <v/>
      </c>
      <c r="CJ161" s="305" t="str">
        <f ca="true">+IF(OFFSET('Water Data'!$I$29,0,10*ROW('Water Data'!I155))="","",OFFSET('Water Data'!$I$29,0,10*ROW('Water Data'!I155)))</f>
        <v/>
      </c>
      <c r="CK161" s="305" t="str">
        <f ca="true">+IF(OFFSET('Sanitation Data'!$D$28,0,10*ROW('Sanitation Data'!D155))="","",OFFSET('Sanitation Data'!$D$28,0,10*ROW('Sanitation Data'!D155)))</f>
        <v/>
      </c>
      <c r="CL161" s="305" t="str">
        <f ca="true">+IF(OFFSET('Sanitation Data'!$D$29,0,10*ROW('Sanitation Data'!D155))="","",OFFSET('Sanitation Data'!$D$29,0,10*ROW('Sanitation Data'!D155)))</f>
        <v/>
      </c>
      <c r="CM161" s="305" t="str">
        <f ca="true">+IF(OFFSET('Sanitation Data'!$D$30,0,10*ROW('Sanitation Data'!D155))="","",OFFSET('Sanitation Data'!$D$30,0,10*ROW('Sanitation Data'!D155)))</f>
        <v/>
      </c>
      <c r="CN161" s="305" t="str">
        <f ca="true">+IF(OFFSET('Sanitation Data'!$D$31,0,10*ROW('Sanitation Data'!D155))="","",OFFSET('Sanitation Data'!$D$31,0,10*ROW('Sanitation Data'!D155)))</f>
        <v/>
      </c>
      <c r="CO161" s="305" t="str">
        <f ca="true">+IF(OFFSET('Sanitation Data'!$D$32,0,10*ROW('Sanitation Data'!D155))="","",OFFSET('Sanitation Data'!$D$32,0,10*ROW('Sanitation Data'!D155)))</f>
        <v/>
      </c>
      <c r="CP161" s="305" t="str">
        <f ca="true">+IF(OFFSET('Sanitation Data'!$E$28,0,10*ROW('Sanitation Data'!E155))="","",OFFSET('Sanitation Data'!$E$28,0,10*ROW('Sanitation Data'!E155)))</f>
        <v/>
      </c>
      <c r="CQ161" s="305" t="str">
        <f ca="true">+IF(OFFSET('Sanitation Data'!$E$29,0,10*ROW('Sanitation Data'!E155))="","",OFFSET('Sanitation Data'!$E$29,0,10*ROW('Sanitation Data'!E155)))</f>
        <v/>
      </c>
      <c r="CR161" s="305" t="str">
        <f ca="true">+IF(OFFSET('Sanitation Data'!$E$30,0,10*ROW('Sanitation Data'!E155))="","",OFFSET('Sanitation Data'!$E$30,0,10*ROW('Sanitation Data'!E155)))</f>
        <v/>
      </c>
      <c r="CS161" s="305" t="str">
        <f ca="true">+IF(OFFSET('Sanitation Data'!$E$31,0,10*ROW('Sanitation Data'!E155))="","",OFFSET('Sanitation Data'!$E$31,0,10*ROW('Sanitation Data'!E155)))</f>
        <v/>
      </c>
      <c r="CT161" s="305" t="str">
        <f ca="true">+IF(OFFSET('Sanitation Data'!$E$32,0,10*ROW('Sanitation Data'!E155))="","",OFFSET('Sanitation Data'!$E$32,0,10*ROW('Sanitation Data'!E155)))</f>
        <v/>
      </c>
      <c r="CU161" s="305" t="str">
        <f ca="true">+IF(OFFSET('Sanitation Data'!$F$28,0,10*ROW('Sanitation Data'!F155))="","",OFFSET('Sanitation Data'!$F$28,0,10*ROW('Sanitation Data'!F155)))</f>
        <v/>
      </c>
      <c r="CV161" s="305" t="str">
        <f ca="true">+IF(OFFSET('Sanitation Data'!$F$29,0,10*ROW('Sanitation Data'!F155))="","",OFFSET('Sanitation Data'!$F$29,0,10*ROW('Sanitation Data'!F155)))</f>
        <v/>
      </c>
      <c r="CW161" s="305" t="str">
        <f ca="true">+IF(OFFSET('Sanitation Data'!$F$30,0,10*ROW('Sanitation Data'!F155))="","",OFFSET('Sanitation Data'!$F$30,0,10*ROW('Sanitation Data'!F155)))</f>
        <v/>
      </c>
      <c r="CX161" s="305" t="str">
        <f ca="true">+IF(OFFSET('Sanitation Data'!$F$31,0,10*ROW('Sanitation Data'!F155))="","",OFFSET('Sanitation Data'!$F$31,0,10*ROW('Sanitation Data'!F155)))</f>
        <v/>
      </c>
      <c r="CY161" s="305" t="str">
        <f ca="true">+IF(OFFSET('Sanitation Data'!$F$32,0,10*ROW('Sanitation Data'!F155))="","",OFFSET('Sanitation Data'!$F$32,0,10*ROW('Sanitation Data'!F155)))</f>
        <v/>
      </c>
      <c r="CZ161" s="305" t="str">
        <f ca="true">+IF(OFFSET('Sanitation Data'!$G$28,0,10*ROW('Sanitation Data'!G155))="","",OFFSET('Sanitation Data'!$G$28,0,10*ROW('Sanitation Data'!G155)))</f>
        <v/>
      </c>
      <c r="DA161" s="305" t="str">
        <f ca="true">+IF(OFFSET('Sanitation Data'!$G$29,0,10*ROW('Sanitation Data'!G155))="","",OFFSET('Sanitation Data'!$G$29,0,10*ROW('Sanitation Data'!G155)))</f>
        <v/>
      </c>
      <c r="DB161" s="305" t="str">
        <f ca="true">+IF(OFFSET('Sanitation Data'!$G$30,0,10*ROW('Sanitation Data'!G155))="","",OFFSET('Sanitation Data'!$G$30,0,10*ROW('Sanitation Data'!G155)))</f>
        <v/>
      </c>
      <c r="DC161" s="305" t="str">
        <f ca="true">+IF(OFFSET('Sanitation Data'!$G$31,0,10*ROW('Sanitation Data'!G155))="","",OFFSET('Sanitation Data'!$G$31,0,10*ROW('Sanitation Data'!G155)))</f>
        <v/>
      </c>
      <c r="DD161" s="305" t="str">
        <f ca="true">+IF(OFFSET('Sanitation Data'!$G$32,0,10*ROW('Sanitation Data'!G155))="","",OFFSET('Sanitation Data'!$G$32,0,10*ROW('Sanitation Data'!G155)))</f>
        <v/>
      </c>
      <c r="DE161" s="305" t="str">
        <f ca="true">+IF(OFFSET('Sanitation Data'!$H$28,0,10*ROW('Sanitation Data'!H155))="","",OFFSET('Sanitation Data'!$H$28,0,10*ROW('Sanitation Data'!H155)))</f>
        <v/>
      </c>
      <c r="DF161" s="305" t="str">
        <f ca="true">+IF(OFFSET('Sanitation Data'!$H$29,0,10*ROW('Sanitation Data'!H155))="","",OFFSET('Sanitation Data'!$H$29,0,10*ROW('Sanitation Data'!H155)))</f>
        <v/>
      </c>
      <c r="DG161" s="305" t="str">
        <f ca="true">+IF(OFFSET('Sanitation Data'!$H$30,0,10*ROW('Sanitation Data'!H155))="","",OFFSET('Sanitation Data'!$H$30,0,10*ROW('Sanitation Data'!H155)))</f>
        <v/>
      </c>
      <c r="DH161" s="305" t="str">
        <f ca="true">+IF(OFFSET('Sanitation Data'!$H$31,0,10*ROW('Sanitation Data'!H155))="","",OFFSET('Sanitation Data'!$H$31,0,10*ROW('Sanitation Data'!H155)))</f>
        <v/>
      </c>
      <c r="DI161" s="305" t="str">
        <f ca="true">+IF(OFFSET('Sanitation Data'!$H$32,0,10*ROW('Sanitation Data'!H155))="","",OFFSET('Sanitation Data'!$H$32,0,10*ROW('Sanitation Data'!H155)))</f>
        <v/>
      </c>
      <c r="DJ161" s="305" t="str">
        <f ca="true">+IF(OFFSET('Sanitation Data'!$I$28,0,10*ROW('Sanitation Data'!I155))="","",OFFSET('Sanitation Data'!$I$28,0,10*ROW('Sanitation Data'!I155)))</f>
        <v/>
      </c>
      <c r="DK161" s="305" t="str">
        <f ca="true">+IF(OFFSET('Sanitation Data'!$I$29,0,10*ROW('Sanitation Data'!I155))="","",OFFSET('Sanitation Data'!$I$29,0,10*ROW('Sanitation Data'!I155)))</f>
        <v/>
      </c>
      <c r="DL161" s="305" t="str">
        <f ca="true">+IF(OFFSET('Sanitation Data'!$I$30,0,10*ROW('Sanitation Data'!I155))="","",OFFSET('Sanitation Data'!$I$30,0,10*ROW('Sanitation Data'!I155)))</f>
        <v/>
      </c>
      <c r="DM161" s="305" t="str">
        <f ca="true">+IF(OFFSET('Sanitation Data'!$I$31,0,10*ROW('Sanitation Data'!I155))="","",OFFSET('Sanitation Data'!$I$31,0,10*ROW('Sanitation Data'!I155)))</f>
        <v/>
      </c>
      <c r="DN161" s="305" t="str">
        <f ca="true">+IF(OFFSET('Sanitation Data'!$I$32,0,10*ROW('Sanitation Data'!I155))="","",OFFSET('Sanitation Data'!$I$32,0,10*ROW('Sanitation Data'!I155)))</f>
        <v/>
      </c>
      <c r="DO161" s="305" t="str">
        <f ca="true">+IF(OFFSET('Hygiene Data'!$D$11,0,10*ROW('Hygiene Data'!D155))="","",OFFSET('Hygiene Data'!$D$11,0,10*ROW('Hygiene Data'!D155)))</f>
        <v/>
      </c>
      <c r="DP161" s="305" t="str">
        <f ca="true">+IF(OFFSET('Hygiene Data'!$D$12,0,10*ROW('Hygiene Data'!D155))="","",OFFSET('Hygiene Data'!$D$12,0,10*ROW('Hygiene Data'!D155)))</f>
        <v/>
      </c>
      <c r="DQ161" s="305" t="str">
        <f ca="true">+IF(OFFSET('Hygiene Data'!$D$13,0,10*ROW('Hygiene Data'!D155))="","",OFFSET('Hygiene Data'!$D$13,0,10*ROW('Hygiene Data'!D155)))</f>
        <v/>
      </c>
      <c r="DR161" s="305" t="str">
        <f ca="true">+IF(OFFSET('Hygiene Data'!$E$11,0,10*ROW('Hygiene Data'!E155))="","",OFFSET('Hygiene Data'!$E$11,0,10*ROW('Hygiene Data'!E155)))</f>
        <v/>
      </c>
      <c r="DS161" s="305" t="str">
        <f ca="true">+IF(OFFSET('Hygiene Data'!$E$12,0,10*ROW('Hygiene Data'!E155))="","",OFFSET('Hygiene Data'!$E$12,0,10*ROW('Hygiene Data'!E155)))</f>
        <v/>
      </c>
      <c r="DT161" s="305" t="str">
        <f ca="true">+IF(OFFSET('Hygiene Data'!$E$13,0,10*ROW('Hygiene Data'!E155))="","",OFFSET('Hygiene Data'!$E$13,0,10*ROW('Hygiene Data'!E155)))</f>
        <v/>
      </c>
      <c r="DU161" s="305" t="str">
        <f ca="true">+IF(OFFSET('Hygiene Data'!$F$11,0,10*ROW('Hygiene Data'!F155))="","",OFFSET('Hygiene Data'!$F$11,0,10*ROW('Hygiene Data'!F155)))</f>
        <v/>
      </c>
      <c r="DV161" s="305" t="str">
        <f ca="true">+IF(OFFSET('Hygiene Data'!$F$12,0,10*ROW('Hygiene Data'!F155))="","",OFFSET('Hygiene Data'!$F$12,0,10*ROW('Hygiene Data'!F155)))</f>
        <v/>
      </c>
      <c r="DW161" s="305" t="str">
        <f ca="true">+IF(OFFSET('Hygiene Data'!$F$13,0,10*ROW('Hygiene Data'!F155))="","",OFFSET('Hygiene Data'!$F$13,0,10*ROW('Hygiene Data'!F155)))</f>
        <v/>
      </c>
      <c r="DX161" s="305" t="str">
        <f ca="true">+IF(OFFSET('Hygiene Data'!$G$11,0,10*ROW('Hygiene Data'!G155))="","",OFFSET('Hygiene Data'!$G$11,0,10*ROW('Hygiene Data'!G155)))</f>
        <v/>
      </c>
      <c r="DY161" s="305" t="str">
        <f ca="true">+IF(OFFSET('Hygiene Data'!$G$12,0,10*ROW('Hygiene Data'!G155))="","",OFFSET('Hygiene Data'!$G$12,0,10*ROW('Hygiene Data'!G155)))</f>
        <v/>
      </c>
      <c r="DZ161" s="305" t="str">
        <f ca="true">+IF(OFFSET('Hygiene Data'!$G$13,0,10*ROW('Hygiene Data'!G155))="","",OFFSET('Hygiene Data'!$G$13,0,10*ROW('Hygiene Data'!G155)))</f>
        <v/>
      </c>
      <c r="EA161" s="305" t="str">
        <f ca="true">+IF(OFFSET('Hygiene Data'!$H$11,0,10*ROW('Hygiene Data'!H155))="","",OFFSET('Hygiene Data'!$H$11,0,10*ROW('Hygiene Data'!H155)))</f>
        <v/>
      </c>
      <c r="EB161" s="305" t="str">
        <f ca="true">+IF(OFFSET('Hygiene Data'!$H$12,0,10*ROW('Hygiene Data'!H155))="","",OFFSET('Hygiene Data'!$H$12,0,10*ROW('Hygiene Data'!H155)))</f>
        <v/>
      </c>
      <c r="EC161" s="305" t="str">
        <f ca="true">+IF(OFFSET('Hygiene Data'!$H$13,0,10*ROW('Hygiene Data'!H155))="","",OFFSET('Hygiene Data'!$H$13,0,10*ROW('Hygiene Data'!H155)))</f>
        <v/>
      </c>
      <c r="ED161" s="305" t="str">
        <f ca="true">+IF(OFFSET('Hygiene Data'!$I$11,0,10*ROW('Hygiene Data'!I155))="","",OFFSET('Hygiene Data'!$I$11,0,10*ROW('Hygiene Data'!I155)))</f>
        <v/>
      </c>
      <c r="EE161" s="305" t="str">
        <f ca="true">+IF(OFFSET('Hygiene Data'!$I$12,0,10*ROW('Hygiene Data'!I155))="","",OFFSET('Hygiene Data'!$I$12,0,10*ROW('Hygiene Data'!I155)))</f>
        <v/>
      </c>
      <c r="EF161" s="305"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61" t="str">
        <f t="shared" ca="true" si="2"/>
        <v/>
      </c>
      <c r="D162" s="99"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9"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9"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9"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9"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9"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9"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9"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9"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9"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9"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9"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9"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9"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9"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9"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9"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9"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100"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100"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100"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100"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100"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100"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100"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100"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100"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100"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100"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100"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100"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100"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100"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100"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100"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100"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100"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100"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100"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100"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100"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100"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100"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100"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100"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100"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100"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100"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1"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1"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1"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1"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1"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1"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1"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1"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1"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1"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1"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1"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1"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1"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1"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1"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1"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1"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5"/>
      <c r="BS162" s="305" t="str">
        <f ca="true">+IF(OFFSET('Water Data'!$D$27,0,10*ROW('Water Data'!D156))="","",OFFSET('Water Data'!$D$27,0,10*ROW('Water Data'!D156)))</f>
        <v/>
      </c>
      <c r="BT162" s="305" t="str">
        <f ca="true">+IF(OFFSET('Water Data'!$D$28,0,10*ROW('Water Data'!D156))="","",OFFSET('Water Data'!$D$28,0,10*ROW('Water Data'!D156)))</f>
        <v/>
      </c>
      <c r="BU162" s="305" t="str">
        <f ca="true">+IF(OFFSET('Water Data'!$D$29,0,10*ROW('Water Data'!D156))="","",OFFSET('Water Data'!$D$29,0,10*ROW('Water Data'!D156)))</f>
        <v/>
      </c>
      <c r="BV162" s="305" t="str">
        <f ca="true">+IF(OFFSET('Water Data'!$E$27,0,10*ROW('Water Data'!E156))="","",OFFSET('Water Data'!$E$27,0,10*ROW('Water Data'!E156)))</f>
        <v/>
      </c>
      <c r="BW162" s="305" t="str">
        <f ca="true">+IF(OFFSET('Water Data'!$E$28,0,10*ROW('Water Data'!E156))="","",OFFSET('Water Data'!$E$28,0,10*ROW('Water Data'!E156)))</f>
        <v/>
      </c>
      <c r="BX162" s="305" t="str">
        <f ca="true">+IF(OFFSET('Water Data'!$E$29,0,10*ROW('Water Data'!E156))="","",OFFSET('Water Data'!$E$29,0,10*ROW('Water Data'!E156)))</f>
        <v/>
      </c>
      <c r="BY162" s="305" t="str">
        <f ca="true">+IF(OFFSET('Water Data'!$F$27,0,10*ROW('Water Data'!F156))="","",OFFSET('Water Data'!$F$27,0,10*ROW('Water Data'!F156)))</f>
        <v/>
      </c>
      <c r="BZ162" s="305" t="str">
        <f ca="true">+IF(OFFSET('Water Data'!$F$28,0,10*ROW('Water Data'!F156))="","",OFFSET('Water Data'!$F$28,0,10*ROW('Water Data'!F156)))</f>
        <v/>
      </c>
      <c r="CA162" s="305" t="str">
        <f ca="true">+IF(OFFSET('Water Data'!$F$29,0,10*ROW('Water Data'!F156))="","",OFFSET('Water Data'!$F$29,0,10*ROW('Water Data'!F156)))</f>
        <v/>
      </c>
      <c r="CB162" s="305" t="str">
        <f ca="true">+IF(OFFSET('Water Data'!$G$27,0,10*ROW('Water Data'!G156))="","",OFFSET('Water Data'!$G$27,0,10*ROW('Water Data'!G156)))</f>
        <v/>
      </c>
      <c r="CC162" s="305" t="str">
        <f ca="true">+IF(OFFSET('Water Data'!$G$28,0,10*ROW('Water Data'!G156))="","",OFFSET('Water Data'!$G$28,0,10*ROW('Water Data'!G156)))</f>
        <v/>
      </c>
      <c r="CD162" s="305" t="str">
        <f ca="true">+IF(OFFSET('Water Data'!$G$29,0,10*ROW('Water Data'!G156))="","",OFFSET('Water Data'!$G$29,0,10*ROW('Water Data'!G156)))</f>
        <v/>
      </c>
      <c r="CE162" s="305" t="str">
        <f ca="true">+IF(OFFSET('Water Data'!$H$27,0,10*ROW('Water Data'!H156))="","",OFFSET('Water Data'!$H$27,0,10*ROW('Water Data'!H156)))</f>
        <v/>
      </c>
      <c r="CF162" s="305" t="str">
        <f ca="true">+IF(OFFSET('Water Data'!$H$28,0,10*ROW('Water Data'!H156))="","",OFFSET('Water Data'!$H$28,0,10*ROW('Water Data'!H156)))</f>
        <v/>
      </c>
      <c r="CG162" s="305" t="str">
        <f ca="true">+IF(OFFSET('Water Data'!$H$29,0,10*ROW('Water Data'!H156))="","",OFFSET('Water Data'!$H$29,0,10*ROW('Water Data'!H156)))</f>
        <v/>
      </c>
      <c r="CH162" s="305" t="str">
        <f ca="true">+IF(OFFSET('Water Data'!$I$27,0,10*ROW('Water Data'!I156))="","",OFFSET('Water Data'!$I$27,0,10*ROW('Water Data'!I156)))</f>
        <v/>
      </c>
      <c r="CI162" s="305" t="str">
        <f ca="true">+IF(OFFSET('Water Data'!$I$28,0,10*ROW('Water Data'!I156))="","",OFFSET('Water Data'!$I$28,0,10*ROW('Water Data'!I156)))</f>
        <v/>
      </c>
      <c r="CJ162" s="305" t="str">
        <f ca="true">+IF(OFFSET('Water Data'!$I$29,0,10*ROW('Water Data'!I156))="","",OFFSET('Water Data'!$I$29,0,10*ROW('Water Data'!I156)))</f>
        <v/>
      </c>
      <c r="CK162" s="305" t="str">
        <f ca="true">+IF(OFFSET('Sanitation Data'!$D$28,0,10*ROW('Sanitation Data'!D156))="","",OFFSET('Sanitation Data'!$D$28,0,10*ROW('Sanitation Data'!D156)))</f>
        <v/>
      </c>
      <c r="CL162" s="305" t="str">
        <f ca="true">+IF(OFFSET('Sanitation Data'!$D$29,0,10*ROW('Sanitation Data'!D156))="","",OFFSET('Sanitation Data'!$D$29,0,10*ROW('Sanitation Data'!D156)))</f>
        <v/>
      </c>
      <c r="CM162" s="305" t="str">
        <f ca="true">+IF(OFFSET('Sanitation Data'!$D$30,0,10*ROW('Sanitation Data'!D156))="","",OFFSET('Sanitation Data'!$D$30,0,10*ROW('Sanitation Data'!D156)))</f>
        <v/>
      </c>
      <c r="CN162" s="305" t="str">
        <f ca="true">+IF(OFFSET('Sanitation Data'!$D$31,0,10*ROW('Sanitation Data'!D156))="","",OFFSET('Sanitation Data'!$D$31,0,10*ROW('Sanitation Data'!D156)))</f>
        <v/>
      </c>
      <c r="CO162" s="305" t="str">
        <f ca="true">+IF(OFFSET('Sanitation Data'!$D$32,0,10*ROW('Sanitation Data'!D156))="","",OFFSET('Sanitation Data'!$D$32,0,10*ROW('Sanitation Data'!D156)))</f>
        <v/>
      </c>
      <c r="CP162" s="305" t="str">
        <f ca="true">+IF(OFFSET('Sanitation Data'!$E$28,0,10*ROW('Sanitation Data'!E156))="","",OFFSET('Sanitation Data'!$E$28,0,10*ROW('Sanitation Data'!E156)))</f>
        <v/>
      </c>
      <c r="CQ162" s="305" t="str">
        <f ca="true">+IF(OFFSET('Sanitation Data'!$E$29,0,10*ROW('Sanitation Data'!E156))="","",OFFSET('Sanitation Data'!$E$29,0,10*ROW('Sanitation Data'!E156)))</f>
        <v/>
      </c>
      <c r="CR162" s="305" t="str">
        <f ca="true">+IF(OFFSET('Sanitation Data'!$E$30,0,10*ROW('Sanitation Data'!E156))="","",OFFSET('Sanitation Data'!$E$30,0,10*ROW('Sanitation Data'!E156)))</f>
        <v/>
      </c>
      <c r="CS162" s="305" t="str">
        <f ca="true">+IF(OFFSET('Sanitation Data'!$E$31,0,10*ROW('Sanitation Data'!E156))="","",OFFSET('Sanitation Data'!$E$31,0,10*ROW('Sanitation Data'!E156)))</f>
        <v/>
      </c>
      <c r="CT162" s="305" t="str">
        <f ca="true">+IF(OFFSET('Sanitation Data'!$E$32,0,10*ROW('Sanitation Data'!E156))="","",OFFSET('Sanitation Data'!$E$32,0,10*ROW('Sanitation Data'!E156)))</f>
        <v/>
      </c>
      <c r="CU162" s="305" t="str">
        <f ca="true">+IF(OFFSET('Sanitation Data'!$F$28,0,10*ROW('Sanitation Data'!F156))="","",OFFSET('Sanitation Data'!$F$28,0,10*ROW('Sanitation Data'!F156)))</f>
        <v/>
      </c>
      <c r="CV162" s="305" t="str">
        <f ca="true">+IF(OFFSET('Sanitation Data'!$F$29,0,10*ROW('Sanitation Data'!F156))="","",OFFSET('Sanitation Data'!$F$29,0,10*ROW('Sanitation Data'!F156)))</f>
        <v/>
      </c>
      <c r="CW162" s="305" t="str">
        <f ca="true">+IF(OFFSET('Sanitation Data'!$F$30,0,10*ROW('Sanitation Data'!F156))="","",OFFSET('Sanitation Data'!$F$30,0,10*ROW('Sanitation Data'!F156)))</f>
        <v/>
      </c>
      <c r="CX162" s="305" t="str">
        <f ca="true">+IF(OFFSET('Sanitation Data'!$F$31,0,10*ROW('Sanitation Data'!F156))="","",OFFSET('Sanitation Data'!$F$31,0,10*ROW('Sanitation Data'!F156)))</f>
        <v/>
      </c>
      <c r="CY162" s="305" t="str">
        <f ca="true">+IF(OFFSET('Sanitation Data'!$F$32,0,10*ROW('Sanitation Data'!F156))="","",OFFSET('Sanitation Data'!$F$32,0,10*ROW('Sanitation Data'!F156)))</f>
        <v/>
      </c>
      <c r="CZ162" s="305" t="str">
        <f ca="true">+IF(OFFSET('Sanitation Data'!$G$28,0,10*ROW('Sanitation Data'!G156))="","",OFFSET('Sanitation Data'!$G$28,0,10*ROW('Sanitation Data'!G156)))</f>
        <v/>
      </c>
      <c r="DA162" s="305" t="str">
        <f ca="true">+IF(OFFSET('Sanitation Data'!$G$29,0,10*ROW('Sanitation Data'!G156))="","",OFFSET('Sanitation Data'!$G$29,0,10*ROW('Sanitation Data'!G156)))</f>
        <v/>
      </c>
      <c r="DB162" s="305" t="str">
        <f ca="true">+IF(OFFSET('Sanitation Data'!$G$30,0,10*ROW('Sanitation Data'!G156))="","",OFFSET('Sanitation Data'!$G$30,0,10*ROW('Sanitation Data'!G156)))</f>
        <v/>
      </c>
      <c r="DC162" s="305" t="str">
        <f ca="true">+IF(OFFSET('Sanitation Data'!$G$31,0,10*ROW('Sanitation Data'!G156))="","",OFFSET('Sanitation Data'!$G$31,0,10*ROW('Sanitation Data'!G156)))</f>
        <v/>
      </c>
      <c r="DD162" s="305" t="str">
        <f ca="true">+IF(OFFSET('Sanitation Data'!$G$32,0,10*ROW('Sanitation Data'!G156))="","",OFFSET('Sanitation Data'!$G$32,0,10*ROW('Sanitation Data'!G156)))</f>
        <v/>
      </c>
      <c r="DE162" s="305" t="str">
        <f ca="true">+IF(OFFSET('Sanitation Data'!$H$28,0,10*ROW('Sanitation Data'!H156))="","",OFFSET('Sanitation Data'!$H$28,0,10*ROW('Sanitation Data'!H156)))</f>
        <v/>
      </c>
      <c r="DF162" s="305" t="str">
        <f ca="true">+IF(OFFSET('Sanitation Data'!$H$29,0,10*ROW('Sanitation Data'!H156))="","",OFFSET('Sanitation Data'!$H$29,0,10*ROW('Sanitation Data'!H156)))</f>
        <v/>
      </c>
      <c r="DG162" s="305" t="str">
        <f ca="true">+IF(OFFSET('Sanitation Data'!$H$30,0,10*ROW('Sanitation Data'!H156))="","",OFFSET('Sanitation Data'!$H$30,0,10*ROW('Sanitation Data'!H156)))</f>
        <v/>
      </c>
      <c r="DH162" s="305" t="str">
        <f ca="true">+IF(OFFSET('Sanitation Data'!$H$31,0,10*ROW('Sanitation Data'!H156))="","",OFFSET('Sanitation Data'!$H$31,0,10*ROW('Sanitation Data'!H156)))</f>
        <v/>
      </c>
      <c r="DI162" s="305" t="str">
        <f ca="true">+IF(OFFSET('Sanitation Data'!$H$32,0,10*ROW('Sanitation Data'!H156))="","",OFFSET('Sanitation Data'!$H$32,0,10*ROW('Sanitation Data'!H156)))</f>
        <v/>
      </c>
      <c r="DJ162" s="305" t="str">
        <f ca="true">+IF(OFFSET('Sanitation Data'!$I$28,0,10*ROW('Sanitation Data'!I156))="","",OFFSET('Sanitation Data'!$I$28,0,10*ROW('Sanitation Data'!I156)))</f>
        <v/>
      </c>
      <c r="DK162" s="305" t="str">
        <f ca="true">+IF(OFFSET('Sanitation Data'!$I$29,0,10*ROW('Sanitation Data'!I156))="","",OFFSET('Sanitation Data'!$I$29,0,10*ROW('Sanitation Data'!I156)))</f>
        <v/>
      </c>
      <c r="DL162" s="305" t="str">
        <f ca="true">+IF(OFFSET('Sanitation Data'!$I$30,0,10*ROW('Sanitation Data'!I156))="","",OFFSET('Sanitation Data'!$I$30,0,10*ROW('Sanitation Data'!I156)))</f>
        <v/>
      </c>
      <c r="DM162" s="305" t="str">
        <f ca="true">+IF(OFFSET('Sanitation Data'!$I$31,0,10*ROW('Sanitation Data'!I156))="","",OFFSET('Sanitation Data'!$I$31,0,10*ROW('Sanitation Data'!I156)))</f>
        <v/>
      </c>
      <c r="DN162" s="305" t="str">
        <f ca="true">+IF(OFFSET('Sanitation Data'!$I$32,0,10*ROW('Sanitation Data'!I156))="","",OFFSET('Sanitation Data'!$I$32,0,10*ROW('Sanitation Data'!I156)))</f>
        <v/>
      </c>
      <c r="DO162" s="305" t="str">
        <f ca="true">+IF(OFFSET('Hygiene Data'!$D$11,0,10*ROW('Hygiene Data'!D156))="","",OFFSET('Hygiene Data'!$D$11,0,10*ROW('Hygiene Data'!D156)))</f>
        <v/>
      </c>
      <c r="DP162" s="305" t="str">
        <f ca="true">+IF(OFFSET('Hygiene Data'!$D$12,0,10*ROW('Hygiene Data'!D156))="","",OFFSET('Hygiene Data'!$D$12,0,10*ROW('Hygiene Data'!D156)))</f>
        <v/>
      </c>
      <c r="DQ162" s="305" t="str">
        <f ca="true">+IF(OFFSET('Hygiene Data'!$D$13,0,10*ROW('Hygiene Data'!D156))="","",OFFSET('Hygiene Data'!$D$13,0,10*ROW('Hygiene Data'!D156)))</f>
        <v/>
      </c>
      <c r="DR162" s="305" t="str">
        <f ca="true">+IF(OFFSET('Hygiene Data'!$E$11,0,10*ROW('Hygiene Data'!E156))="","",OFFSET('Hygiene Data'!$E$11,0,10*ROW('Hygiene Data'!E156)))</f>
        <v/>
      </c>
      <c r="DS162" s="305" t="str">
        <f ca="true">+IF(OFFSET('Hygiene Data'!$E$12,0,10*ROW('Hygiene Data'!E156))="","",OFFSET('Hygiene Data'!$E$12,0,10*ROW('Hygiene Data'!E156)))</f>
        <v/>
      </c>
      <c r="DT162" s="305" t="str">
        <f ca="true">+IF(OFFSET('Hygiene Data'!$E$13,0,10*ROW('Hygiene Data'!E156))="","",OFFSET('Hygiene Data'!$E$13,0,10*ROW('Hygiene Data'!E156)))</f>
        <v/>
      </c>
      <c r="DU162" s="305" t="str">
        <f ca="true">+IF(OFFSET('Hygiene Data'!$F$11,0,10*ROW('Hygiene Data'!F156))="","",OFFSET('Hygiene Data'!$F$11,0,10*ROW('Hygiene Data'!F156)))</f>
        <v/>
      </c>
      <c r="DV162" s="305" t="str">
        <f ca="true">+IF(OFFSET('Hygiene Data'!$F$12,0,10*ROW('Hygiene Data'!F156))="","",OFFSET('Hygiene Data'!$F$12,0,10*ROW('Hygiene Data'!F156)))</f>
        <v/>
      </c>
      <c r="DW162" s="305" t="str">
        <f ca="true">+IF(OFFSET('Hygiene Data'!$F$13,0,10*ROW('Hygiene Data'!F156))="","",OFFSET('Hygiene Data'!$F$13,0,10*ROW('Hygiene Data'!F156)))</f>
        <v/>
      </c>
      <c r="DX162" s="305" t="str">
        <f ca="true">+IF(OFFSET('Hygiene Data'!$G$11,0,10*ROW('Hygiene Data'!G156))="","",OFFSET('Hygiene Data'!$G$11,0,10*ROW('Hygiene Data'!G156)))</f>
        <v/>
      </c>
      <c r="DY162" s="305" t="str">
        <f ca="true">+IF(OFFSET('Hygiene Data'!$G$12,0,10*ROW('Hygiene Data'!G156))="","",OFFSET('Hygiene Data'!$G$12,0,10*ROW('Hygiene Data'!G156)))</f>
        <v/>
      </c>
      <c r="DZ162" s="305" t="str">
        <f ca="true">+IF(OFFSET('Hygiene Data'!$G$13,0,10*ROW('Hygiene Data'!G156))="","",OFFSET('Hygiene Data'!$G$13,0,10*ROW('Hygiene Data'!G156)))</f>
        <v/>
      </c>
      <c r="EA162" s="305" t="str">
        <f ca="true">+IF(OFFSET('Hygiene Data'!$H$11,0,10*ROW('Hygiene Data'!H156))="","",OFFSET('Hygiene Data'!$H$11,0,10*ROW('Hygiene Data'!H156)))</f>
        <v/>
      </c>
      <c r="EB162" s="305" t="str">
        <f ca="true">+IF(OFFSET('Hygiene Data'!$H$12,0,10*ROW('Hygiene Data'!H156))="","",OFFSET('Hygiene Data'!$H$12,0,10*ROW('Hygiene Data'!H156)))</f>
        <v/>
      </c>
      <c r="EC162" s="305" t="str">
        <f ca="true">+IF(OFFSET('Hygiene Data'!$H$13,0,10*ROW('Hygiene Data'!H156))="","",OFFSET('Hygiene Data'!$H$13,0,10*ROW('Hygiene Data'!H156)))</f>
        <v/>
      </c>
      <c r="ED162" s="305" t="str">
        <f ca="true">+IF(OFFSET('Hygiene Data'!$I$11,0,10*ROW('Hygiene Data'!I156))="","",OFFSET('Hygiene Data'!$I$11,0,10*ROW('Hygiene Data'!I156)))</f>
        <v/>
      </c>
      <c r="EE162" s="305" t="str">
        <f ca="true">+IF(OFFSET('Hygiene Data'!$I$12,0,10*ROW('Hygiene Data'!I156))="","",OFFSET('Hygiene Data'!$I$12,0,10*ROW('Hygiene Data'!I156)))</f>
        <v/>
      </c>
      <c r="EF162" s="305"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61" t="str">
        <f t="shared" ca="true" si="2"/>
        <v/>
      </c>
      <c r="D163" s="99"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9"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9"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9"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9"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9"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9"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9"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9"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9"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9"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9"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9"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9"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9"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9"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9"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9"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100"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100"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100"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100"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100"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100"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100"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100"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100"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100"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100"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100"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100"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100"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100"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100"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100"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100"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100"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100"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100"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100"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100"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100"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100"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100"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100"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100"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100"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100"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1"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1"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1"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1"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1"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1"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1"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1"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1"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1"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1"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1"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1"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1"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1"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1"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1"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1"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5"/>
      <c r="BS163" s="305" t="str">
        <f ca="true">+IF(OFFSET('Water Data'!$D$27,0,10*ROW('Water Data'!D157))="","",OFFSET('Water Data'!$D$27,0,10*ROW('Water Data'!D157)))</f>
        <v/>
      </c>
      <c r="BT163" s="305" t="str">
        <f ca="true">+IF(OFFSET('Water Data'!$D$28,0,10*ROW('Water Data'!D157))="","",OFFSET('Water Data'!$D$28,0,10*ROW('Water Data'!D157)))</f>
        <v/>
      </c>
      <c r="BU163" s="305" t="str">
        <f ca="true">+IF(OFFSET('Water Data'!$D$29,0,10*ROW('Water Data'!D157))="","",OFFSET('Water Data'!$D$29,0,10*ROW('Water Data'!D157)))</f>
        <v/>
      </c>
      <c r="BV163" s="305" t="str">
        <f ca="true">+IF(OFFSET('Water Data'!$E$27,0,10*ROW('Water Data'!E157))="","",OFFSET('Water Data'!$E$27,0,10*ROW('Water Data'!E157)))</f>
        <v/>
      </c>
      <c r="BW163" s="305" t="str">
        <f ca="true">+IF(OFFSET('Water Data'!$E$28,0,10*ROW('Water Data'!E157))="","",OFFSET('Water Data'!$E$28,0,10*ROW('Water Data'!E157)))</f>
        <v/>
      </c>
      <c r="BX163" s="305" t="str">
        <f ca="true">+IF(OFFSET('Water Data'!$E$29,0,10*ROW('Water Data'!E157))="","",OFFSET('Water Data'!$E$29,0,10*ROW('Water Data'!E157)))</f>
        <v/>
      </c>
      <c r="BY163" s="305" t="str">
        <f ca="true">+IF(OFFSET('Water Data'!$F$27,0,10*ROW('Water Data'!F157))="","",OFFSET('Water Data'!$F$27,0,10*ROW('Water Data'!F157)))</f>
        <v/>
      </c>
      <c r="BZ163" s="305" t="str">
        <f ca="true">+IF(OFFSET('Water Data'!$F$28,0,10*ROW('Water Data'!F157))="","",OFFSET('Water Data'!$F$28,0,10*ROW('Water Data'!F157)))</f>
        <v/>
      </c>
      <c r="CA163" s="305" t="str">
        <f ca="true">+IF(OFFSET('Water Data'!$F$29,0,10*ROW('Water Data'!F157))="","",OFFSET('Water Data'!$F$29,0,10*ROW('Water Data'!F157)))</f>
        <v/>
      </c>
      <c r="CB163" s="305" t="str">
        <f ca="true">+IF(OFFSET('Water Data'!$G$27,0,10*ROW('Water Data'!G157))="","",OFFSET('Water Data'!$G$27,0,10*ROW('Water Data'!G157)))</f>
        <v/>
      </c>
      <c r="CC163" s="305" t="str">
        <f ca="true">+IF(OFFSET('Water Data'!$G$28,0,10*ROW('Water Data'!G157))="","",OFFSET('Water Data'!$G$28,0,10*ROW('Water Data'!G157)))</f>
        <v/>
      </c>
      <c r="CD163" s="305" t="str">
        <f ca="true">+IF(OFFSET('Water Data'!$G$29,0,10*ROW('Water Data'!G157))="","",OFFSET('Water Data'!$G$29,0,10*ROW('Water Data'!G157)))</f>
        <v/>
      </c>
      <c r="CE163" s="305" t="str">
        <f ca="true">+IF(OFFSET('Water Data'!$H$27,0,10*ROW('Water Data'!H157))="","",OFFSET('Water Data'!$H$27,0,10*ROW('Water Data'!H157)))</f>
        <v/>
      </c>
      <c r="CF163" s="305" t="str">
        <f ca="true">+IF(OFFSET('Water Data'!$H$28,0,10*ROW('Water Data'!H157))="","",OFFSET('Water Data'!$H$28,0,10*ROW('Water Data'!H157)))</f>
        <v/>
      </c>
      <c r="CG163" s="305" t="str">
        <f ca="true">+IF(OFFSET('Water Data'!$H$29,0,10*ROW('Water Data'!H157))="","",OFFSET('Water Data'!$H$29,0,10*ROW('Water Data'!H157)))</f>
        <v/>
      </c>
      <c r="CH163" s="305" t="str">
        <f ca="true">+IF(OFFSET('Water Data'!$I$27,0,10*ROW('Water Data'!I157))="","",OFFSET('Water Data'!$I$27,0,10*ROW('Water Data'!I157)))</f>
        <v/>
      </c>
      <c r="CI163" s="305" t="str">
        <f ca="true">+IF(OFFSET('Water Data'!$I$28,0,10*ROW('Water Data'!I157))="","",OFFSET('Water Data'!$I$28,0,10*ROW('Water Data'!I157)))</f>
        <v/>
      </c>
      <c r="CJ163" s="305" t="str">
        <f ca="true">+IF(OFFSET('Water Data'!$I$29,0,10*ROW('Water Data'!I157))="","",OFFSET('Water Data'!$I$29,0,10*ROW('Water Data'!I157)))</f>
        <v/>
      </c>
      <c r="CK163" s="305" t="str">
        <f ca="true">+IF(OFFSET('Sanitation Data'!$D$28,0,10*ROW('Sanitation Data'!D157))="","",OFFSET('Sanitation Data'!$D$28,0,10*ROW('Sanitation Data'!D157)))</f>
        <v/>
      </c>
      <c r="CL163" s="305" t="str">
        <f ca="true">+IF(OFFSET('Sanitation Data'!$D$29,0,10*ROW('Sanitation Data'!D157))="","",OFFSET('Sanitation Data'!$D$29,0,10*ROW('Sanitation Data'!D157)))</f>
        <v/>
      </c>
      <c r="CM163" s="305" t="str">
        <f ca="true">+IF(OFFSET('Sanitation Data'!$D$30,0,10*ROW('Sanitation Data'!D157))="","",OFFSET('Sanitation Data'!$D$30,0,10*ROW('Sanitation Data'!D157)))</f>
        <v/>
      </c>
      <c r="CN163" s="305" t="str">
        <f ca="true">+IF(OFFSET('Sanitation Data'!$D$31,0,10*ROW('Sanitation Data'!D157))="","",OFFSET('Sanitation Data'!$D$31,0,10*ROW('Sanitation Data'!D157)))</f>
        <v/>
      </c>
      <c r="CO163" s="305" t="str">
        <f ca="true">+IF(OFFSET('Sanitation Data'!$D$32,0,10*ROW('Sanitation Data'!D157))="","",OFFSET('Sanitation Data'!$D$32,0,10*ROW('Sanitation Data'!D157)))</f>
        <v/>
      </c>
      <c r="CP163" s="305" t="str">
        <f ca="true">+IF(OFFSET('Sanitation Data'!$E$28,0,10*ROW('Sanitation Data'!E157))="","",OFFSET('Sanitation Data'!$E$28,0,10*ROW('Sanitation Data'!E157)))</f>
        <v/>
      </c>
      <c r="CQ163" s="305" t="str">
        <f ca="true">+IF(OFFSET('Sanitation Data'!$E$29,0,10*ROW('Sanitation Data'!E157))="","",OFFSET('Sanitation Data'!$E$29,0,10*ROW('Sanitation Data'!E157)))</f>
        <v/>
      </c>
      <c r="CR163" s="305" t="str">
        <f ca="true">+IF(OFFSET('Sanitation Data'!$E$30,0,10*ROW('Sanitation Data'!E157))="","",OFFSET('Sanitation Data'!$E$30,0,10*ROW('Sanitation Data'!E157)))</f>
        <v/>
      </c>
      <c r="CS163" s="305" t="str">
        <f ca="true">+IF(OFFSET('Sanitation Data'!$E$31,0,10*ROW('Sanitation Data'!E157))="","",OFFSET('Sanitation Data'!$E$31,0,10*ROW('Sanitation Data'!E157)))</f>
        <v/>
      </c>
      <c r="CT163" s="305" t="str">
        <f ca="true">+IF(OFFSET('Sanitation Data'!$E$32,0,10*ROW('Sanitation Data'!E157))="","",OFFSET('Sanitation Data'!$E$32,0,10*ROW('Sanitation Data'!E157)))</f>
        <v/>
      </c>
      <c r="CU163" s="305" t="str">
        <f ca="true">+IF(OFFSET('Sanitation Data'!$F$28,0,10*ROW('Sanitation Data'!F157))="","",OFFSET('Sanitation Data'!$F$28,0,10*ROW('Sanitation Data'!F157)))</f>
        <v/>
      </c>
      <c r="CV163" s="305" t="str">
        <f ca="true">+IF(OFFSET('Sanitation Data'!$F$29,0,10*ROW('Sanitation Data'!F157))="","",OFFSET('Sanitation Data'!$F$29,0,10*ROW('Sanitation Data'!F157)))</f>
        <v/>
      </c>
      <c r="CW163" s="305" t="str">
        <f ca="true">+IF(OFFSET('Sanitation Data'!$F$30,0,10*ROW('Sanitation Data'!F157))="","",OFFSET('Sanitation Data'!$F$30,0,10*ROW('Sanitation Data'!F157)))</f>
        <v/>
      </c>
      <c r="CX163" s="305" t="str">
        <f ca="true">+IF(OFFSET('Sanitation Data'!$F$31,0,10*ROW('Sanitation Data'!F157))="","",OFFSET('Sanitation Data'!$F$31,0,10*ROW('Sanitation Data'!F157)))</f>
        <v/>
      </c>
      <c r="CY163" s="305" t="str">
        <f ca="true">+IF(OFFSET('Sanitation Data'!$F$32,0,10*ROW('Sanitation Data'!F157))="","",OFFSET('Sanitation Data'!$F$32,0,10*ROW('Sanitation Data'!F157)))</f>
        <v/>
      </c>
      <c r="CZ163" s="305" t="str">
        <f ca="true">+IF(OFFSET('Sanitation Data'!$G$28,0,10*ROW('Sanitation Data'!G157))="","",OFFSET('Sanitation Data'!$G$28,0,10*ROW('Sanitation Data'!G157)))</f>
        <v/>
      </c>
      <c r="DA163" s="305" t="str">
        <f ca="true">+IF(OFFSET('Sanitation Data'!$G$29,0,10*ROW('Sanitation Data'!G157))="","",OFFSET('Sanitation Data'!$G$29,0,10*ROW('Sanitation Data'!G157)))</f>
        <v/>
      </c>
      <c r="DB163" s="305" t="str">
        <f ca="true">+IF(OFFSET('Sanitation Data'!$G$30,0,10*ROW('Sanitation Data'!G157))="","",OFFSET('Sanitation Data'!$G$30,0,10*ROW('Sanitation Data'!G157)))</f>
        <v/>
      </c>
      <c r="DC163" s="305" t="str">
        <f ca="true">+IF(OFFSET('Sanitation Data'!$G$31,0,10*ROW('Sanitation Data'!G157))="","",OFFSET('Sanitation Data'!$G$31,0,10*ROW('Sanitation Data'!G157)))</f>
        <v/>
      </c>
      <c r="DD163" s="305" t="str">
        <f ca="true">+IF(OFFSET('Sanitation Data'!$G$32,0,10*ROW('Sanitation Data'!G157))="","",OFFSET('Sanitation Data'!$G$32,0,10*ROW('Sanitation Data'!G157)))</f>
        <v/>
      </c>
      <c r="DE163" s="305" t="str">
        <f ca="true">+IF(OFFSET('Sanitation Data'!$H$28,0,10*ROW('Sanitation Data'!H157))="","",OFFSET('Sanitation Data'!$H$28,0,10*ROW('Sanitation Data'!H157)))</f>
        <v/>
      </c>
      <c r="DF163" s="305" t="str">
        <f ca="true">+IF(OFFSET('Sanitation Data'!$H$29,0,10*ROW('Sanitation Data'!H157))="","",OFFSET('Sanitation Data'!$H$29,0,10*ROW('Sanitation Data'!H157)))</f>
        <v/>
      </c>
      <c r="DG163" s="305" t="str">
        <f ca="true">+IF(OFFSET('Sanitation Data'!$H$30,0,10*ROW('Sanitation Data'!H157))="","",OFFSET('Sanitation Data'!$H$30,0,10*ROW('Sanitation Data'!H157)))</f>
        <v/>
      </c>
      <c r="DH163" s="305" t="str">
        <f ca="true">+IF(OFFSET('Sanitation Data'!$H$31,0,10*ROW('Sanitation Data'!H157))="","",OFFSET('Sanitation Data'!$H$31,0,10*ROW('Sanitation Data'!H157)))</f>
        <v/>
      </c>
      <c r="DI163" s="305" t="str">
        <f ca="true">+IF(OFFSET('Sanitation Data'!$H$32,0,10*ROW('Sanitation Data'!H157))="","",OFFSET('Sanitation Data'!$H$32,0,10*ROW('Sanitation Data'!H157)))</f>
        <v/>
      </c>
      <c r="DJ163" s="305" t="str">
        <f ca="true">+IF(OFFSET('Sanitation Data'!$I$28,0,10*ROW('Sanitation Data'!I157))="","",OFFSET('Sanitation Data'!$I$28,0,10*ROW('Sanitation Data'!I157)))</f>
        <v/>
      </c>
      <c r="DK163" s="305" t="str">
        <f ca="true">+IF(OFFSET('Sanitation Data'!$I$29,0,10*ROW('Sanitation Data'!I157))="","",OFFSET('Sanitation Data'!$I$29,0,10*ROW('Sanitation Data'!I157)))</f>
        <v/>
      </c>
      <c r="DL163" s="305" t="str">
        <f ca="true">+IF(OFFSET('Sanitation Data'!$I$30,0,10*ROW('Sanitation Data'!I157))="","",OFFSET('Sanitation Data'!$I$30,0,10*ROW('Sanitation Data'!I157)))</f>
        <v/>
      </c>
      <c r="DM163" s="305" t="str">
        <f ca="true">+IF(OFFSET('Sanitation Data'!$I$31,0,10*ROW('Sanitation Data'!I157))="","",OFFSET('Sanitation Data'!$I$31,0,10*ROW('Sanitation Data'!I157)))</f>
        <v/>
      </c>
      <c r="DN163" s="305" t="str">
        <f ca="true">+IF(OFFSET('Sanitation Data'!$I$32,0,10*ROW('Sanitation Data'!I157))="","",OFFSET('Sanitation Data'!$I$32,0,10*ROW('Sanitation Data'!I157)))</f>
        <v/>
      </c>
      <c r="DO163" s="305" t="str">
        <f ca="true">+IF(OFFSET('Hygiene Data'!$D$11,0,10*ROW('Hygiene Data'!D157))="","",OFFSET('Hygiene Data'!$D$11,0,10*ROW('Hygiene Data'!D157)))</f>
        <v/>
      </c>
      <c r="DP163" s="305" t="str">
        <f ca="true">+IF(OFFSET('Hygiene Data'!$D$12,0,10*ROW('Hygiene Data'!D157))="","",OFFSET('Hygiene Data'!$D$12,0,10*ROW('Hygiene Data'!D157)))</f>
        <v/>
      </c>
      <c r="DQ163" s="305" t="str">
        <f ca="true">+IF(OFFSET('Hygiene Data'!$D$13,0,10*ROW('Hygiene Data'!D157))="","",OFFSET('Hygiene Data'!$D$13,0,10*ROW('Hygiene Data'!D157)))</f>
        <v/>
      </c>
      <c r="DR163" s="305" t="str">
        <f ca="true">+IF(OFFSET('Hygiene Data'!$E$11,0,10*ROW('Hygiene Data'!E157))="","",OFFSET('Hygiene Data'!$E$11,0,10*ROW('Hygiene Data'!E157)))</f>
        <v/>
      </c>
      <c r="DS163" s="305" t="str">
        <f ca="true">+IF(OFFSET('Hygiene Data'!$E$12,0,10*ROW('Hygiene Data'!E157))="","",OFFSET('Hygiene Data'!$E$12,0,10*ROW('Hygiene Data'!E157)))</f>
        <v/>
      </c>
      <c r="DT163" s="305" t="str">
        <f ca="true">+IF(OFFSET('Hygiene Data'!$E$13,0,10*ROW('Hygiene Data'!E157))="","",OFFSET('Hygiene Data'!$E$13,0,10*ROW('Hygiene Data'!E157)))</f>
        <v/>
      </c>
      <c r="DU163" s="305" t="str">
        <f ca="true">+IF(OFFSET('Hygiene Data'!$F$11,0,10*ROW('Hygiene Data'!F157))="","",OFFSET('Hygiene Data'!$F$11,0,10*ROW('Hygiene Data'!F157)))</f>
        <v/>
      </c>
      <c r="DV163" s="305" t="str">
        <f ca="true">+IF(OFFSET('Hygiene Data'!$F$12,0,10*ROW('Hygiene Data'!F157))="","",OFFSET('Hygiene Data'!$F$12,0,10*ROW('Hygiene Data'!F157)))</f>
        <v/>
      </c>
      <c r="DW163" s="305" t="str">
        <f ca="true">+IF(OFFSET('Hygiene Data'!$F$13,0,10*ROW('Hygiene Data'!F157))="","",OFFSET('Hygiene Data'!$F$13,0,10*ROW('Hygiene Data'!F157)))</f>
        <v/>
      </c>
      <c r="DX163" s="305" t="str">
        <f ca="true">+IF(OFFSET('Hygiene Data'!$G$11,0,10*ROW('Hygiene Data'!G157))="","",OFFSET('Hygiene Data'!$G$11,0,10*ROW('Hygiene Data'!G157)))</f>
        <v/>
      </c>
      <c r="DY163" s="305" t="str">
        <f ca="true">+IF(OFFSET('Hygiene Data'!$G$12,0,10*ROW('Hygiene Data'!G157))="","",OFFSET('Hygiene Data'!$G$12,0,10*ROW('Hygiene Data'!G157)))</f>
        <v/>
      </c>
      <c r="DZ163" s="305" t="str">
        <f ca="true">+IF(OFFSET('Hygiene Data'!$G$13,0,10*ROW('Hygiene Data'!G157))="","",OFFSET('Hygiene Data'!$G$13,0,10*ROW('Hygiene Data'!G157)))</f>
        <v/>
      </c>
      <c r="EA163" s="305" t="str">
        <f ca="true">+IF(OFFSET('Hygiene Data'!$H$11,0,10*ROW('Hygiene Data'!H157))="","",OFFSET('Hygiene Data'!$H$11,0,10*ROW('Hygiene Data'!H157)))</f>
        <v/>
      </c>
      <c r="EB163" s="305" t="str">
        <f ca="true">+IF(OFFSET('Hygiene Data'!$H$12,0,10*ROW('Hygiene Data'!H157))="","",OFFSET('Hygiene Data'!$H$12,0,10*ROW('Hygiene Data'!H157)))</f>
        <v/>
      </c>
      <c r="EC163" s="305" t="str">
        <f ca="true">+IF(OFFSET('Hygiene Data'!$H$13,0,10*ROW('Hygiene Data'!H157))="","",OFFSET('Hygiene Data'!$H$13,0,10*ROW('Hygiene Data'!H157)))</f>
        <v/>
      </c>
      <c r="ED163" s="305" t="str">
        <f ca="true">+IF(OFFSET('Hygiene Data'!$I$11,0,10*ROW('Hygiene Data'!I157))="","",OFFSET('Hygiene Data'!$I$11,0,10*ROW('Hygiene Data'!I157)))</f>
        <v/>
      </c>
      <c r="EE163" s="305" t="str">
        <f ca="true">+IF(OFFSET('Hygiene Data'!$I$12,0,10*ROW('Hygiene Data'!I157))="","",OFFSET('Hygiene Data'!$I$12,0,10*ROW('Hygiene Data'!I157)))</f>
        <v/>
      </c>
      <c r="EF163" s="305"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61" t="str">
        <f t="shared" ca="true" si="2"/>
        <v/>
      </c>
      <c r="D164" s="99"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9"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9"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9"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9"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9"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9"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9"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9"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9"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9"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9"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9"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9"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9"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9"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9"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9"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100"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100"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100"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100"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100"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100"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100"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100"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100"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100"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100"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100"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100"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100"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100"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100"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100"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100"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100"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100"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100"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100"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100"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100"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100"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100"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100"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100"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100"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100"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1"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1"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1"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1"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1"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1"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1"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1"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1"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1"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1"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1"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1"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1"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1"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1"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1"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1"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5"/>
      <c r="BS164" s="305" t="str">
        <f ca="true">+IF(OFFSET('Water Data'!$D$27,0,10*ROW('Water Data'!D158))="","",OFFSET('Water Data'!$D$27,0,10*ROW('Water Data'!D158)))</f>
        <v/>
      </c>
      <c r="BT164" s="305" t="str">
        <f ca="true">+IF(OFFSET('Water Data'!$D$28,0,10*ROW('Water Data'!D158))="","",OFFSET('Water Data'!$D$28,0,10*ROW('Water Data'!D158)))</f>
        <v/>
      </c>
      <c r="BU164" s="305" t="str">
        <f ca="true">+IF(OFFSET('Water Data'!$D$29,0,10*ROW('Water Data'!D158))="","",OFFSET('Water Data'!$D$29,0,10*ROW('Water Data'!D158)))</f>
        <v/>
      </c>
      <c r="BV164" s="305" t="str">
        <f ca="true">+IF(OFFSET('Water Data'!$E$27,0,10*ROW('Water Data'!E158))="","",OFFSET('Water Data'!$E$27,0,10*ROW('Water Data'!E158)))</f>
        <v/>
      </c>
      <c r="BW164" s="305" t="str">
        <f ca="true">+IF(OFFSET('Water Data'!$E$28,0,10*ROW('Water Data'!E158))="","",OFFSET('Water Data'!$E$28,0,10*ROW('Water Data'!E158)))</f>
        <v/>
      </c>
      <c r="BX164" s="305" t="str">
        <f ca="true">+IF(OFFSET('Water Data'!$E$29,0,10*ROW('Water Data'!E158))="","",OFFSET('Water Data'!$E$29,0,10*ROW('Water Data'!E158)))</f>
        <v/>
      </c>
      <c r="BY164" s="305" t="str">
        <f ca="true">+IF(OFFSET('Water Data'!$F$27,0,10*ROW('Water Data'!F158))="","",OFFSET('Water Data'!$F$27,0,10*ROW('Water Data'!F158)))</f>
        <v/>
      </c>
      <c r="BZ164" s="305" t="str">
        <f ca="true">+IF(OFFSET('Water Data'!$F$28,0,10*ROW('Water Data'!F158))="","",OFFSET('Water Data'!$F$28,0,10*ROW('Water Data'!F158)))</f>
        <v/>
      </c>
      <c r="CA164" s="305" t="str">
        <f ca="true">+IF(OFFSET('Water Data'!$F$29,0,10*ROW('Water Data'!F158))="","",OFFSET('Water Data'!$F$29,0,10*ROW('Water Data'!F158)))</f>
        <v/>
      </c>
      <c r="CB164" s="305" t="str">
        <f ca="true">+IF(OFFSET('Water Data'!$G$27,0,10*ROW('Water Data'!G158))="","",OFFSET('Water Data'!$G$27,0,10*ROW('Water Data'!G158)))</f>
        <v/>
      </c>
      <c r="CC164" s="305" t="str">
        <f ca="true">+IF(OFFSET('Water Data'!$G$28,0,10*ROW('Water Data'!G158))="","",OFFSET('Water Data'!$G$28,0,10*ROW('Water Data'!G158)))</f>
        <v/>
      </c>
      <c r="CD164" s="305" t="str">
        <f ca="true">+IF(OFFSET('Water Data'!$G$29,0,10*ROW('Water Data'!G158))="","",OFFSET('Water Data'!$G$29,0,10*ROW('Water Data'!G158)))</f>
        <v/>
      </c>
      <c r="CE164" s="305" t="str">
        <f ca="true">+IF(OFFSET('Water Data'!$H$27,0,10*ROW('Water Data'!H158))="","",OFFSET('Water Data'!$H$27,0,10*ROW('Water Data'!H158)))</f>
        <v/>
      </c>
      <c r="CF164" s="305" t="str">
        <f ca="true">+IF(OFFSET('Water Data'!$H$28,0,10*ROW('Water Data'!H158))="","",OFFSET('Water Data'!$H$28,0,10*ROW('Water Data'!H158)))</f>
        <v/>
      </c>
      <c r="CG164" s="305" t="str">
        <f ca="true">+IF(OFFSET('Water Data'!$H$29,0,10*ROW('Water Data'!H158))="","",OFFSET('Water Data'!$H$29,0,10*ROW('Water Data'!H158)))</f>
        <v/>
      </c>
      <c r="CH164" s="305" t="str">
        <f ca="true">+IF(OFFSET('Water Data'!$I$27,0,10*ROW('Water Data'!I158))="","",OFFSET('Water Data'!$I$27,0,10*ROW('Water Data'!I158)))</f>
        <v/>
      </c>
      <c r="CI164" s="305" t="str">
        <f ca="true">+IF(OFFSET('Water Data'!$I$28,0,10*ROW('Water Data'!I158))="","",OFFSET('Water Data'!$I$28,0,10*ROW('Water Data'!I158)))</f>
        <v/>
      </c>
      <c r="CJ164" s="305" t="str">
        <f ca="true">+IF(OFFSET('Water Data'!$I$29,0,10*ROW('Water Data'!I158))="","",OFFSET('Water Data'!$I$29,0,10*ROW('Water Data'!I158)))</f>
        <v/>
      </c>
      <c r="CK164" s="305" t="str">
        <f ca="true">+IF(OFFSET('Sanitation Data'!$D$28,0,10*ROW('Sanitation Data'!D158))="","",OFFSET('Sanitation Data'!$D$28,0,10*ROW('Sanitation Data'!D158)))</f>
        <v/>
      </c>
      <c r="CL164" s="305" t="str">
        <f ca="true">+IF(OFFSET('Sanitation Data'!$D$29,0,10*ROW('Sanitation Data'!D158))="","",OFFSET('Sanitation Data'!$D$29,0,10*ROW('Sanitation Data'!D158)))</f>
        <v/>
      </c>
      <c r="CM164" s="305" t="str">
        <f ca="true">+IF(OFFSET('Sanitation Data'!$D$30,0,10*ROW('Sanitation Data'!D158))="","",OFFSET('Sanitation Data'!$D$30,0,10*ROW('Sanitation Data'!D158)))</f>
        <v/>
      </c>
      <c r="CN164" s="305" t="str">
        <f ca="true">+IF(OFFSET('Sanitation Data'!$D$31,0,10*ROW('Sanitation Data'!D158))="","",OFFSET('Sanitation Data'!$D$31,0,10*ROW('Sanitation Data'!D158)))</f>
        <v/>
      </c>
      <c r="CO164" s="305" t="str">
        <f ca="true">+IF(OFFSET('Sanitation Data'!$D$32,0,10*ROW('Sanitation Data'!D158))="","",OFFSET('Sanitation Data'!$D$32,0,10*ROW('Sanitation Data'!D158)))</f>
        <v/>
      </c>
      <c r="CP164" s="305" t="str">
        <f ca="true">+IF(OFFSET('Sanitation Data'!$E$28,0,10*ROW('Sanitation Data'!E158))="","",OFFSET('Sanitation Data'!$E$28,0,10*ROW('Sanitation Data'!E158)))</f>
        <v/>
      </c>
      <c r="CQ164" s="305" t="str">
        <f ca="true">+IF(OFFSET('Sanitation Data'!$E$29,0,10*ROW('Sanitation Data'!E158))="","",OFFSET('Sanitation Data'!$E$29,0,10*ROW('Sanitation Data'!E158)))</f>
        <v/>
      </c>
      <c r="CR164" s="305" t="str">
        <f ca="true">+IF(OFFSET('Sanitation Data'!$E$30,0,10*ROW('Sanitation Data'!E158))="","",OFFSET('Sanitation Data'!$E$30,0,10*ROW('Sanitation Data'!E158)))</f>
        <v/>
      </c>
      <c r="CS164" s="305" t="str">
        <f ca="true">+IF(OFFSET('Sanitation Data'!$E$31,0,10*ROW('Sanitation Data'!E158))="","",OFFSET('Sanitation Data'!$E$31,0,10*ROW('Sanitation Data'!E158)))</f>
        <v/>
      </c>
      <c r="CT164" s="305" t="str">
        <f ca="true">+IF(OFFSET('Sanitation Data'!$E$32,0,10*ROW('Sanitation Data'!E158))="","",OFFSET('Sanitation Data'!$E$32,0,10*ROW('Sanitation Data'!E158)))</f>
        <v/>
      </c>
      <c r="CU164" s="305" t="str">
        <f ca="true">+IF(OFFSET('Sanitation Data'!$F$28,0,10*ROW('Sanitation Data'!F158))="","",OFFSET('Sanitation Data'!$F$28,0,10*ROW('Sanitation Data'!F158)))</f>
        <v/>
      </c>
      <c r="CV164" s="305" t="str">
        <f ca="true">+IF(OFFSET('Sanitation Data'!$F$29,0,10*ROW('Sanitation Data'!F158))="","",OFFSET('Sanitation Data'!$F$29,0,10*ROW('Sanitation Data'!F158)))</f>
        <v/>
      </c>
      <c r="CW164" s="305" t="str">
        <f ca="true">+IF(OFFSET('Sanitation Data'!$F$30,0,10*ROW('Sanitation Data'!F158))="","",OFFSET('Sanitation Data'!$F$30,0,10*ROW('Sanitation Data'!F158)))</f>
        <v/>
      </c>
      <c r="CX164" s="305" t="str">
        <f ca="true">+IF(OFFSET('Sanitation Data'!$F$31,0,10*ROW('Sanitation Data'!F158))="","",OFFSET('Sanitation Data'!$F$31,0,10*ROW('Sanitation Data'!F158)))</f>
        <v/>
      </c>
      <c r="CY164" s="305" t="str">
        <f ca="true">+IF(OFFSET('Sanitation Data'!$F$32,0,10*ROW('Sanitation Data'!F158))="","",OFFSET('Sanitation Data'!$F$32,0,10*ROW('Sanitation Data'!F158)))</f>
        <v/>
      </c>
      <c r="CZ164" s="305" t="str">
        <f ca="true">+IF(OFFSET('Sanitation Data'!$G$28,0,10*ROW('Sanitation Data'!G158))="","",OFFSET('Sanitation Data'!$G$28,0,10*ROW('Sanitation Data'!G158)))</f>
        <v/>
      </c>
      <c r="DA164" s="305" t="str">
        <f ca="true">+IF(OFFSET('Sanitation Data'!$G$29,0,10*ROW('Sanitation Data'!G158))="","",OFFSET('Sanitation Data'!$G$29,0,10*ROW('Sanitation Data'!G158)))</f>
        <v/>
      </c>
      <c r="DB164" s="305" t="str">
        <f ca="true">+IF(OFFSET('Sanitation Data'!$G$30,0,10*ROW('Sanitation Data'!G158))="","",OFFSET('Sanitation Data'!$G$30,0,10*ROW('Sanitation Data'!G158)))</f>
        <v/>
      </c>
      <c r="DC164" s="305" t="str">
        <f ca="true">+IF(OFFSET('Sanitation Data'!$G$31,0,10*ROW('Sanitation Data'!G158))="","",OFFSET('Sanitation Data'!$G$31,0,10*ROW('Sanitation Data'!G158)))</f>
        <v/>
      </c>
      <c r="DD164" s="305" t="str">
        <f ca="true">+IF(OFFSET('Sanitation Data'!$G$32,0,10*ROW('Sanitation Data'!G158))="","",OFFSET('Sanitation Data'!$G$32,0,10*ROW('Sanitation Data'!G158)))</f>
        <v/>
      </c>
      <c r="DE164" s="305" t="str">
        <f ca="true">+IF(OFFSET('Sanitation Data'!$H$28,0,10*ROW('Sanitation Data'!H158))="","",OFFSET('Sanitation Data'!$H$28,0,10*ROW('Sanitation Data'!H158)))</f>
        <v/>
      </c>
      <c r="DF164" s="305" t="str">
        <f ca="true">+IF(OFFSET('Sanitation Data'!$H$29,0,10*ROW('Sanitation Data'!H158))="","",OFFSET('Sanitation Data'!$H$29,0,10*ROW('Sanitation Data'!H158)))</f>
        <v/>
      </c>
      <c r="DG164" s="305" t="str">
        <f ca="true">+IF(OFFSET('Sanitation Data'!$H$30,0,10*ROW('Sanitation Data'!H158))="","",OFFSET('Sanitation Data'!$H$30,0,10*ROW('Sanitation Data'!H158)))</f>
        <v/>
      </c>
      <c r="DH164" s="305" t="str">
        <f ca="true">+IF(OFFSET('Sanitation Data'!$H$31,0,10*ROW('Sanitation Data'!H158))="","",OFFSET('Sanitation Data'!$H$31,0,10*ROW('Sanitation Data'!H158)))</f>
        <v/>
      </c>
      <c r="DI164" s="305" t="str">
        <f ca="true">+IF(OFFSET('Sanitation Data'!$H$32,0,10*ROW('Sanitation Data'!H158))="","",OFFSET('Sanitation Data'!$H$32,0,10*ROW('Sanitation Data'!H158)))</f>
        <v/>
      </c>
      <c r="DJ164" s="305" t="str">
        <f ca="true">+IF(OFFSET('Sanitation Data'!$I$28,0,10*ROW('Sanitation Data'!I158))="","",OFFSET('Sanitation Data'!$I$28,0,10*ROW('Sanitation Data'!I158)))</f>
        <v/>
      </c>
      <c r="DK164" s="305" t="str">
        <f ca="true">+IF(OFFSET('Sanitation Data'!$I$29,0,10*ROW('Sanitation Data'!I158))="","",OFFSET('Sanitation Data'!$I$29,0,10*ROW('Sanitation Data'!I158)))</f>
        <v/>
      </c>
      <c r="DL164" s="305" t="str">
        <f ca="true">+IF(OFFSET('Sanitation Data'!$I$30,0,10*ROW('Sanitation Data'!I158))="","",OFFSET('Sanitation Data'!$I$30,0,10*ROW('Sanitation Data'!I158)))</f>
        <v/>
      </c>
      <c r="DM164" s="305" t="str">
        <f ca="true">+IF(OFFSET('Sanitation Data'!$I$31,0,10*ROW('Sanitation Data'!I158))="","",OFFSET('Sanitation Data'!$I$31,0,10*ROW('Sanitation Data'!I158)))</f>
        <v/>
      </c>
      <c r="DN164" s="305" t="str">
        <f ca="true">+IF(OFFSET('Sanitation Data'!$I$32,0,10*ROW('Sanitation Data'!I158))="","",OFFSET('Sanitation Data'!$I$32,0,10*ROW('Sanitation Data'!I158)))</f>
        <v/>
      </c>
      <c r="DO164" s="305" t="str">
        <f ca="true">+IF(OFFSET('Hygiene Data'!$D$11,0,10*ROW('Hygiene Data'!D158))="","",OFFSET('Hygiene Data'!$D$11,0,10*ROW('Hygiene Data'!D158)))</f>
        <v/>
      </c>
      <c r="DP164" s="305" t="str">
        <f ca="true">+IF(OFFSET('Hygiene Data'!$D$12,0,10*ROW('Hygiene Data'!D158))="","",OFFSET('Hygiene Data'!$D$12,0,10*ROW('Hygiene Data'!D158)))</f>
        <v/>
      </c>
      <c r="DQ164" s="305" t="str">
        <f ca="true">+IF(OFFSET('Hygiene Data'!$D$13,0,10*ROW('Hygiene Data'!D158))="","",OFFSET('Hygiene Data'!$D$13,0,10*ROW('Hygiene Data'!D158)))</f>
        <v/>
      </c>
      <c r="DR164" s="305" t="str">
        <f ca="true">+IF(OFFSET('Hygiene Data'!$E$11,0,10*ROW('Hygiene Data'!E158))="","",OFFSET('Hygiene Data'!$E$11,0,10*ROW('Hygiene Data'!E158)))</f>
        <v/>
      </c>
      <c r="DS164" s="305" t="str">
        <f ca="true">+IF(OFFSET('Hygiene Data'!$E$12,0,10*ROW('Hygiene Data'!E158))="","",OFFSET('Hygiene Data'!$E$12,0,10*ROW('Hygiene Data'!E158)))</f>
        <v/>
      </c>
      <c r="DT164" s="305" t="str">
        <f ca="true">+IF(OFFSET('Hygiene Data'!$E$13,0,10*ROW('Hygiene Data'!E158))="","",OFFSET('Hygiene Data'!$E$13,0,10*ROW('Hygiene Data'!E158)))</f>
        <v/>
      </c>
      <c r="DU164" s="305" t="str">
        <f ca="true">+IF(OFFSET('Hygiene Data'!$F$11,0,10*ROW('Hygiene Data'!F158))="","",OFFSET('Hygiene Data'!$F$11,0,10*ROW('Hygiene Data'!F158)))</f>
        <v/>
      </c>
      <c r="DV164" s="305" t="str">
        <f ca="true">+IF(OFFSET('Hygiene Data'!$F$12,0,10*ROW('Hygiene Data'!F158))="","",OFFSET('Hygiene Data'!$F$12,0,10*ROW('Hygiene Data'!F158)))</f>
        <v/>
      </c>
      <c r="DW164" s="305" t="str">
        <f ca="true">+IF(OFFSET('Hygiene Data'!$F$13,0,10*ROW('Hygiene Data'!F158))="","",OFFSET('Hygiene Data'!$F$13,0,10*ROW('Hygiene Data'!F158)))</f>
        <v/>
      </c>
      <c r="DX164" s="305" t="str">
        <f ca="true">+IF(OFFSET('Hygiene Data'!$G$11,0,10*ROW('Hygiene Data'!G158))="","",OFFSET('Hygiene Data'!$G$11,0,10*ROW('Hygiene Data'!G158)))</f>
        <v/>
      </c>
      <c r="DY164" s="305" t="str">
        <f ca="true">+IF(OFFSET('Hygiene Data'!$G$12,0,10*ROW('Hygiene Data'!G158))="","",OFFSET('Hygiene Data'!$G$12,0,10*ROW('Hygiene Data'!G158)))</f>
        <v/>
      </c>
      <c r="DZ164" s="305" t="str">
        <f ca="true">+IF(OFFSET('Hygiene Data'!$G$13,0,10*ROW('Hygiene Data'!G158))="","",OFFSET('Hygiene Data'!$G$13,0,10*ROW('Hygiene Data'!G158)))</f>
        <v/>
      </c>
      <c r="EA164" s="305" t="str">
        <f ca="true">+IF(OFFSET('Hygiene Data'!$H$11,0,10*ROW('Hygiene Data'!H158))="","",OFFSET('Hygiene Data'!$H$11,0,10*ROW('Hygiene Data'!H158)))</f>
        <v/>
      </c>
      <c r="EB164" s="305" t="str">
        <f ca="true">+IF(OFFSET('Hygiene Data'!$H$12,0,10*ROW('Hygiene Data'!H158))="","",OFFSET('Hygiene Data'!$H$12,0,10*ROW('Hygiene Data'!H158)))</f>
        <v/>
      </c>
      <c r="EC164" s="305" t="str">
        <f ca="true">+IF(OFFSET('Hygiene Data'!$H$13,0,10*ROW('Hygiene Data'!H158))="","",OFFSET('Hygiene Data'!$H$13,0,10*ROW('Hygiene Data'!H158)))</f>
        <v/>
      </c>
      <c r="ED164" s="305" t="str">
        <f ca="true">+IF(OFFSET('Hygiene Data'!$I$11,0,10*ROW('Hygiene Data'!I158))="","",OFFSET('Hygiene Data'!$I$11,0,10*ROW('Hygiene Data'!I158)))</f>
        <v/>
      </c>
      <c r="EE164" s="305" t="str">
        <f ca="true">+IF(OFFSET('Hygiene Data'!$I$12,0,10*ROW('Hygiene Data'!I158))="","",OFFSET('Hygiene Data'!$I$12,0,10*ROW('Hygiene Data'!I158)))</f>
        <v/>
      </c>
      <c r="EF164" s="305"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61" t="str">
        <f t="shared" ca="true" si="2"/>
        <v/>
      </c>
      <c r="D165" s="99"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9"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9"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9"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9"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9"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9"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9"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9"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9"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9"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9"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9"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9"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9"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9"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9"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9"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100"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100"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100"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100"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100"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100"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100"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100"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100"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100"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100"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100"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100"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100"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100"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100"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100"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100"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100"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100"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100"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100"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100"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100"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100"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100"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100"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100"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100"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100"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1"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1"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1"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1"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1"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1"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1"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1"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1"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1"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1"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1"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1"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1"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1"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1"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1"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1"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5"/>
      <c r="BS165" s="305" t="str">
        <f ca="true">+IF(OFFSET('Water Data'!$D$27,0,10*ROW('Water Data'!D159))="","",OFFSET('Water Data'!$D$27,0,10*ROW('Water Data'!D159)))</f>
        <v/>
      </c>
      <c r="BT165" s="305" t="str">
        <f ca="true">+IF(OFFSET('Water Data'!$D$28,0,10*ROW('Water Data'!D159))="","",OFFSET('Water Data'!$D$28,0,10*ROW('Water Data'!D159)))</f>
        <v/>
      </c>
      <c r="BU165" s="305" t="str">
        <f ca="true">+IF(OFFSET('Water Data'!$D$29,0,10*ROW('Water Data'!D159))="","",OFFSET('Water Data'!$D$29,0,10*ROW('Water Data'!D159)))</f>
        <v/>
      </c>
      <c r="BV165" s="305" t="str">
        <f ca="true">+IF(OFFSET('Water Data'!$E$27,0,10*ROW('Water Data'!E159))="","",OFFSET('Water Data'!$E$27,0,10*ROW('Water Data'!E159)))</f>
        <v/>
      </c>
      <c r="BW165" s="305" t="str">
        <f ca="true">+IF(OFFSET('Water Data'!$E$28,0,10*ROW('Water Data'!E159))="","",OFFSET('Water Data'!$E$28,0,10*ROW('Water Data'!E159)))</f>
        <v/>
      </c>
      <c r="BX165" s="305" t="str">
        <f ca="true">+IF(OFFSET('Water Data'!$E$29,0,10*ROW('Water Data'!E159))="","",OFFSET('Water Data'!$E$29,0,10*ROW('Water Data'!E159)))</f>
        <v/>
      </c>
      <c r="BY165" s="305" t="str">
        <f ca="true">+IF(OFFSET('Water Data'!$F$27,0,10*ROW('Water Data'!F159))="","",OFFSET('Water Data'!$F$27,0,10*ROW('Water Data'!F159)))</f>
        <v/>
      </c>
      <c r="BZ165" s="305" t="str">
        <f ca="true">+IF(OFFSET('Water Data'!$F$28,0,10*ROW('Water Data'!F159))="","",OFFSET('Water Data'!$F$28,0,10*ROW('Water Data'!F159)))</f>
        <v/>
      </c>
      <c r="CA165" s="305" t="str">
        <f ca="true">+IF(OFFSET('Water Data'!$F$29,0,10*ROW('Water Data'!F159))="","",OFFSET('Water Data'!$F$29,0,10*ROW('Water Data'!F159)))</f>
        <v/>
      </c>
      <c r="CB165" s="305" t="str">
        <f ca="true">+IF(OFFSET('Water Data'!$G$27,0,10*ROW('Water Data'!G159))="","",OFFSET('Water Data'!$G$27,0,10*ROW('Water Data'!G159)))</f>
        <v/>
      </c>
      <c r="CC165" s="305" t="str">
        <f ca="true">+IF(OFFSET('Water Data'!$G$28,0,10*ROW('Water Data'!G159))="","",OFFSET('Water Data'!$G$28,0,10*ROW('Water Data'!G159)))</f>
        <v/>
      </c>
      <c r="CD165" s="305" t="str">
        <f ca="true">+IF(OFFSET('Water Data'!$G$29,0,10*ROW('Water Data'!G159))="","",OFFSET('Water Data'!$G$29,0,10*ROW('Water Data'!G159)))</f>
        <v/>
      </c>
      <c r="CE165" s="305" t="str">
        <f ca="true">+IF(OFFSET('Water Data'!$H$27,0,10*ROW('Water Data'!H159))="","",OFFSET('Water Data'!$H$27,0,10*ROW('Water Data'!H159)))</f>
        <v/>
      </c>
      <c r="CF165" s="305" t="str">
        <f ca="true">+IF(OFFSET('Water Data'!$H$28,0,10*ROW('Water Data'!H159))="","",OFFSET('Water Data'!$H$28,0,10*ROW('Water Data'!H159)))</f>
        <v/>
      </c>
      <c r="CG165" s="305" t="str">
        <f ca="true">+IF(OFFSET('Water Data'!$H$29,0,10*ROW('Water Data'!H159))="","",OFFSET('Water Data'!$H$29,0,10*ROW('Water Data'!H159)))</f>
        <v/>
      </c>
      <c r="CH165" s="305" t="str">
        <f ca="true">+IF(OFFSET('Water Data'!$I$27,0,10*ROW('Water Data'!I159))="","",OFFSET('Water Data'!$I$27,0,10*ROW('Water Data'!I159)))</f>
        <v/>
      </c>
      <c r="CI165" s="305" t="str">
        <f ca="true">+IF(OFFSET('Water Data'!$I$28,0,10*ROW('Water Data'!I159))="","",OFFSET('Water Data'!$I$28,0,10*ROW('Water Data'!I159)))</f>
        <v/>
      </c>
      <c r="CJ165" s="305" t="str">
        <f ca="true">+IF(OFFSET('Water Data'!$I$29,0,10*ROW('Water Data'!I159))="","",OFFSET('Water Data'!$I$29,0,10*ROW('Water Data'!I159)))</f>
        <v/>
      </c>
      <c r="CK165" s="305" t="str">
        <f ca="true">+IF(OFFSET('Sanitation Data'!$D$28,0,10*ROW('Sanitation Data'!D159))="","",OFFSET('Sanitation Data'!$D$28,0,10*ROW('Sanitation Data'!D159)))</f>
        <v/>
      </c>
      <c r="CL165" s="305" t="str">
        <f ca="true">+IF(OFFSET('Sanitation Data'!$D$29,0,10*ROW('Sanitation Data'!D159))="","",OFFSET('Sanitation Data'!$D$29,0,10*ROW('Sanitation Data'!D159)))</f>
        <v/>
      </c>
      <c r="CM165" s="305" t="str">
        <f ca="true">+IF(OFFSET('Sanitation Data'!$D$30,0,10*ROW('Sanitation Data'!D159))="","",OFFSET('Sanitation Data'!$D$30,0,10*ROW('Sanitation Data'!D159)))</f>
        <v/>
      </c>
      <c r="CN165" s="305" t="str">
        <f ca="true">+IF(OFFSET('Sanitation Data'!$D$31,0,10*ROW('Sanitation Data'!D159))="","",OFFSET('Sanitation Data'!$D$31,0,10*ROW('Sanitation Data'!D159)))</f>
        <v/>
      </c>
      <c r="CO165" s="305" t="str">
        <f ca="true">+IF(OFFSET('Sanitation Data'!$D$32,0,10*ROW('Sanitation Data'!D159))="","",OFFSET('Sanitation Data'!$D$32,0,10*ROW('Sanitation Data'!D159)))</f>
        <v/>
      </c>
      <c r="CP165" s="305" t="str">
        <f ca="true">+IF(OFFSET('Sanitation Data'!$E$28,0,10*ROW('Sanitation Data'!E159))="","",OFFSET('Sanitation Data'!$E$28,0,10*ROW('Sanitation Data'!E159)))</f>
        <v/>
      </c>
      <c r="CQ165" s="305" t="str">
        <f ca="true">+IF(OFFSET('Sanitation Data'!$E$29,0,10*ROW('Sanitation Data'!E159))="","",OFFSET('Sanitation Data'!$E$29,0,10*ROW('Sanitation Data'!E159)))</f>
        <v/>
      </c>
      <c r="CR165" s="305" t="str">
        <f ca="true">+IF(OFFSET('Sanitation Data'!$E$30,0,10*ROW('Sanitation Data'!E159))="","",OFFSET('Sanitation Data'!$E$30,0,10*ROW('Sanitation Data'!E159)))</f>
        <v/>
      </c>
      <c r="CS165" s="305" t="str">
        <f ca="true">+IF(OFFSET('Sanitation Data'!$E$31,0,10*ROW('Sanitation Data'!E159))="","",OFFSET('Sanitation Data'!$E$31,0,10*ROW('Sanitation Data'!E159)))</f>
        <v/>
      </c>
      <c r="CT165" s="305" t="str">
        <f ca="true">+IF(OFFSET('Sanitation Data'!$E$32,0,10*ROW('Sanitation Data'!E159))="","",OFFSET('Sanitation Data'!$E$32,0,10*ROW('Sanitation Data'!E159)))</f>
        <v/>
      </c>
      <c r="CU165" s="305" t="str">
        <f ca="true">+IF(OFFSET('Sanitation Data'!$F$28,0,10*ROW('Sanitation Data'!F159))="","",OFFSET('Sanitation Data'!$F$28,0,10*ROW('Sanitation Data'!F159)))</f>
        <v/>
      </c>
      <c r="CV165" s="305" t="str">
        <f ca="true">+IF(OFFSET('Sanitation Data'!$F$29,0,10*ROW('Sanitation Data'!F159))="","",OFFSET('Sanitation Data'!$F$29,0,10*ROW('Sanitation Data'!F159)))</f>
        <v/>
      </c>
      <c r="CW165" s="305" t="str">
        <f ca="true">+IF(OFFSET('Sanitation Data'!$F$30,0,10*ROW('Sanitation Data'!F159))="","",OFFSET('Sanitation Data'!$F$30,0,10*ROW('Sanitation Data'!F159)))</f>
        <v/>
      </c>
      <c r="CX165" s="305" t="str">
        <f ca="true">+IF(OFFSET('Sanitation Data'!$F$31,0,10*ROW('Sanitation Data'!F159))="","",OFFSET('Sanitation Data'!$F$31,0,10*ROW('Sanitation Data'!F159)))</f>
        <v/>
      </c>
      <c r="CY165" s="305" t="str">
        <f ca="true">+IF(OFFSET('Sanitation Data'!$F$32,0,10*ROW('Sanitation Data'!F159))="","",OFFSET('Sanitation Data'!$F$32,0,10*ROW('Sanitation Data'!F159)))</f>
        <v/>
      </c>
      <c r="CZ165" s="305" t="str">
        <f ca="true">+IF(OFFSET('Sanitation Data'!$G$28,0,10*ROW('Sanitation Data'!G159))="","",OFFSET('Sanitation Data'!$G$28,0,10*ROW('Sanitation Data'!G159)))</f>
        <v/>
      </c>
      <c r="DA165" s="305" t="str">
        <f ca="true">+IF(OFFSET('Sanitation Data'!$G$29,0,10*ROW('Sanitation Data'!G159))="","",OFFSET('Sanitation Data'!$G$29,0,10*ROW('Sanitation Data'!G159)))</f>
        <v/>
      </c>
      <c r="DB165" s="305" t="str">
        <f ca="true">+IF(OFFSET('Sanitation Data'!$G$30,0,10*ROW('Sanitation Data'!G159))="","",OFFSET('Sanitation Data'!$G$30,0,10*ROW('Sanitation Data'!G159)))</f>
        <v/>
      </c>
      <c r="DC165" s="305" t="str">
        <f ca="true">+IF(OFFSET('Sanitation Data'!$G$31,0,10*ROW('Sanitation Data'!G159))="","",OFFSET('Sanitation Data'!$G$31,0,10*ROW('Sanitation Data'!G159)))</f>
        <v/>
      </c>
      <c r="DD165" s="305" t="str">
        <f ca="true">+IF(OFFSET('Sanitation Data'!$G$32,0,10*ROW('Sanitation Data'!G159))="","",OFFSET('Sanitation Data'!$G$32,0,10*ROW('Sanitation Data'!G159)))</f>
        <v/>
      </c>
      <c r="DE165" s="305" t="str">
        <f ca="true">+IF(OFFSET('Sanitation Data'!$H$28,0,10*ROW('Sanitation Data'!H159))="","",OFFSET('Sanitation Data'!$H$28,0,10*ROW('Sanitation Data'!H159)))</f>
        <v/>
      </c>
      <c r="DF165" s="305" t="str">
        <f ca="true">+IF(OFFSET('Sanitation Data'!$H$29,0,10*ROW('Sanitation Data'!H159))="","",OFFSET('Sanitation Data'!$H$29,0,10*ROW('Sanitation Data'!H159)))</f>
        <v/>
      </c>
      <c r="DG165" s="305" t="str">
        <f ca="true">+IF(OFFSET('Sanitation Data'!$H$30,0,10*ROW('Sanitation Data'!H159))="","",OFFSET('Sanitation Data'!$H$30,0,10*ROW('Sanitation Data'!H159)))</f>
        <v/>
      </c>
      <c r="DH165" s="305" t="str">
        <f ca="true">+IF(OFFSET('Sanitation Data'!$H$31,0,10*ROW('Sanitation Data'!H159))="","",OFFSET('Sanitation Data'!$H$31,0,10*ROW('Sanitation Data'!H159)))</f>
        <v/>
      </c>
      <c r="DI165" s="305" t="str">
        <f ca="true">+IF(OFFSET('Sanitation Data'!$H$32,0,10*ROW('Sanitation Data'!H159))="","",OFFSET('Sanitation Data'!$H$32,0,10*ROW('Sanitation Data'!H159)))</f>
        <v/>
      </c>
      <c r="DJ165" s="305" t="str">
        <f ca="true">+IF(OFFSET('Sanitation Data'!$I$28,0,10*ROW('Sanitation Data'!I159))="","",OFFSET('Sanitation Data'!$I$28,0,10*ROW('Sanitation Data'!I159)))</f>
        <v/>
      </c>
      <c r="DK165" s="305" t="str">
        <f ca="true">+IF(OFFSET('Sanitation Data'!$I$29,0,10*ROW('Sanitation Data'!I159))="","",OFFSET('Sanitation Data'!$I$29,0,10*ROW('Sanitation Data'!I159)))</f>
        <v/>
      </c>
      <c r="DL165" s="305" t="str">
        <f ca="true">+IF(OFFSET('Sanitation Data'!$I$30,0,10*ROW('Sanitation Data'!I159))="","",OFFSET('Sanitation Data'!$I$30,0,10*ROW('Sanitation Data'!I159)))</f>
        <v/>
      </c>
      <c r="DM165" s="305" t="str">
        <f ca="true">+IF(OFFSET('Sanitation Data'!$I$31,0,10*ROW('Sanitation Data'!I159))="","",OFFSET('Sanitation Data'!$I$31,0,10*ROW('Sanitation Data'!I159)))</f>
        <v/>
      </c>
      <c r="DN165" s="305" t="str">
        <f ca="true">+IF(OFFSET('Sanitation Data'!$I$32,0,10*ROW('Sanitation Data'!I159))="","",OFFSET('Sanitation Data'!$I$32,0,10*ROW('Sanitation Data'!I159)))</f>
        <v/>
      </c>
      <c r="DO165" s="305" t="str">
        <f ca="true">+IF(OFFSET('Hygiene Data'!$D$11,0,10*ROW('Hygiene Data'!D159))="","",OFFSET('Hygiene Data'!$D$11,0,10*ROW('Hygiene Data'!D159)))</f>
        <v/>
      </c>
      <c r="DP165" s="305" t="str">
        <f ca="true">+IF(OFFSET('Hygiene Data'!$D$12,0,10*ROW('Hygiene Data'!D159))="","",OFFSET('Hygiene Data'!$D$12,0,10*ROW('Hygiene Data'!D159)))</f>
        <v/>
      </c>
      <c r="DQ165" s="305" t="str">
        <f ca="true">+IF(OFFSET('Hygiene Data'!$D$13,0,10*ROW('Hygiene Data'!D159))="","",OFFSET('Hygiene Data'!$D$13,0,10*ROW('Hygiene Data'!D159)))</f>
        <v/>
      </c>
      <c r="DR165" s="305" t="str">
        <f ca="true">+IF(OFFSET('Hygiene Data'!$E$11,0,10*ROW('Hygiene Data'!E159))="","",OFFSET('Hygiene Data'!$E$11,0,10*ROW('Hygiene Data'!E159)))</f>
        <v/>
      </c>
      <c r="DS165" s="305" t="str">
        <f ca="true">+IF(OFFSET('Hygiene Data'!$E$12,0,10*ROW('Hygiene Data'!E159))="","",OFFSET('Hygiene Data'!$E$12,0,10*ROW('Hygiene Data'!E159)))</f>
        <v/>
      </c>
      <c r="DT165" s="305" t="str">
        <f ca="true">+IF(OFFSET('Hygiene Data'!$E$13,0,10*ROW('Hygiene Data'!E159))="","",OFFSET('Hygiene Data'!$E$13,0,10*ROW('Hygiene Data'!E159)))</f>
        <v/>
      </c>
      <c r="DU165" s="305" t="str">
        <f ca="true">+IF(OFFSET('Hygiene Data'!$F$11,0,10*ROW('Hygiene Data'!F159))="","",OFFSET('Hygiene Data'!$F$11,0,10*ROW('Hygiene Data'!F159)))</f>
        <v/>
      </c>
      <c r="DV165" s="305" t="str">
        <f ca="true">+IF(OFFSET('Hygiene Data'!$F$12,0,10*ROW('Hygiene Data'!F159))="","",OFFSET('Hygiene Data'!$F$12,0,10*ROW('Hygiene Data'!F159)))</f>
        <v/>
      </c>
      <c r="DW165" s="305" t="str">
        <f ca="true">+IF(OFFSET('Hygiene Data'!$F$13,0,10*ROW('Hygiene Data'!F159))="","",OFFSET('Hygiene Data'!$F$13,0,10*ROW('Hygiene Data'!F159)))</f>
        <v/>
      </c>
      <c r="DX165" s="305" t="str">
        <f ca="true">+IF(OFFSET('Hygiene Data'!$G$11,0,10*ROW('Hygiene Data'!G159))="","",OFFSET('Hygiene Data'!$G$11,0,10*ROW('Hygiene Data'!G159)))</f>
        <v/>
      </c>
      <c r="DY165" s="305" t="str">
        <f ca="true">+IF(OFFSET('Hygiene Data'!$G$12,0,10*ROW('Hygiene Data'!G159))="","",OFFSET('Hygiene Data'!$G$12,0,10*ROW('Hygiene Data'!G159)))</f>
        <v/>
      </c>
      <c r="DZ165" s="305" t="str">
        <f ca="true">+IF(OFFSET('Hygiene Data'!$G$13,0,10*ROW('Hygiene Data'!G159))="","",OFFSET('Hygiene Data'!$G$13,0,10*ROW('Hygiene Data'!G159)))</f>
        <v/>
      </c>
      <c r="EA165" s="305" t="str">
        <f ca="true">+IF(OFFSET('Hygiene Data'!$H$11,0,10*ROW('Hygiene Data'!H159))="","",OFFSET('Hygiene Data'!$H$11,0,10*ROW('Hygiene Data'!H159)))</f>
        <v/>
      </c>
      <c r="EB165" s="305" t="str">
        <f ca="true">+IF(OFFSET('Hygiene Data'!$H$12,0,10*ROW('Hygiene Data'!H159))="","",OFFSET('Hygiene Data'!$H$12,0,10*ROW('Hygiene Data'!H159)))</f>
        <v/>
      </c>
      <c r="EC165" s="305" t="str">
        <f ca="true">+IF(OFFSET('Hygiene Data'!$H$13,0,10*ROW('Hygiene Data'!H159))="","",OFFSET('Hygiene Data'!$H$13,0,10*ROW('Hygiene Data'!H159)))</f>
        <v/>
      </c>
      <c r="ED165" s="305" t="str">
        <f ca="true">+IF(OFFSET('Hygiene Data'!$I$11,0,10*ROW('Hygiene Data'!I159))="","",OFFSET('Hygiene Data'!$I$11,0,10*ROW('Hygiene Data'!I159)))</f>
        <v/>
      </c>
      <c r="EE165" s="305" t="str">
        <f ca="true">+IF(OFFSET('Hygiene Data'!$I$12,0,10*ROW('Hygiene Data'!I159))="","",OFFSET('Hygiene Data'!$I$12,0,10*ROW('Hygiene Data'!I159)))</f>
        <v/>
      </c>
      <c r="EF165" s="305"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61" t="str">
        <f t="shared" ca="true" si="2"/>
        <v/>
      </c>
      <c r="D166" s="99"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9"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9"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9"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9"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9"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9"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9"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9"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9"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9"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9"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9"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9"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9"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9"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9"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9"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100"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100"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100"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100"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100"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100"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100"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100"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100"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100"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100"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100"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100"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100"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100"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100"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100"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100"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100"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100"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100"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100"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100"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100"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100"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100"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100"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100"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100"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100"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1"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1"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1"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1"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1"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1"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1"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1"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1"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1"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1"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1"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1"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1"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1"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1"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1"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1"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5"/>
      <c r="BS166" s="305" t="str">
        <f ca="true">+IF(OFFSET('Water Data'!$D$27,0,10*ROW('Water Data'!D160))="","",OFFSET('Water Data'!$D$27,0,10*ROW('Water Data'!D160)))</f>
        <v/>
      </c>
      <c r="BT166" s="305" t="str">
        <f ca="true">+IF(OFFSET('Water Data'!$D$28,0,10*ROW('Water Data'!D160))="","",OFFSET('Water Data'!$D$28,0,10*ROW('Water Data'!D160)))</f>
        <v/>
      </c>
      <c r="BU166" s="305" t="str">
        <f ca="true">+IF(OFFSET('Water Data'!$D$29,0,10*ROW('Water Data'!D160))="","",OFFSET('Water Data'!$D$29,0,10*ROW('Water Data'!D160)))</f>
        <v/>
      </c>
      <c r="BV166" s="305" t="str">
        <f ca="true">+IF(OFFSET('Water Data'!$E$27,0,10*ROW('Water Data'!E160))="","",OFFSET('Water Data'!$E$27,0,10*ROW('Water Data'!E160)))</f>
        <v/>
      </c>
      <c r="BW166" s="305" t="str">
        <f ca="true">+IF(OFFSET('Water Data'!$E$28,0,10*ROW('Water Data'!E160))="","",OFFSET('Water Data'!$E$28,0,10*ROW('Water Data'!E160)))</f>
        <v/>
      </c>
      <c r="BX166" s="305" t="str">
        <f ca="true">+IF(OFFSET('Water Data'!$E$29,0,10*ROW('Water Data'!E160))="","",OFFSET('Water Data'!$E$29,0,10*ROW('Water Data'!E160)))</f>
        <v/>
      </c>
      <c r="BY166" s="305" t="str">
        <f ca="true">+IF(OFFSET('Water Data'!$F$27,0,10*ROW('Water Data'!F160))="","",OFFSET('Water Data'!$F$27,0,10*ROW('Water Data'!F160)))</f>
        <v/>
      </c>
      <c r="BZ166" s="305" t="str">
        <f ca="true">+IF(OFFSET('Water Data'!$F$28,0,10*ROW('Water Data'!F160))="","",OFFSET('Water Data'!$F$28,0,10*ROW('Water Data'!F160)))</f>
        <v/>
      </c>
      <c r="CA166" s="305" t="str">
        <f ca="true">+IF(OFFSET('Water Data'!$F$29,0,10*ROW('Water Data'!F160))="","",OFFSET('Water Data'!$F$29,0,10*ROW('Water Data'!F160)))</f>
        <v/>
      </c>
      <c r="CB166" s="305" t="str">
        <f ca="true">+IF(OFFSET('Water Data'!$G$27,0,10*ROW('Water Data'!G160))="","",OFFSET('Water Data'!$G$27,0,10*ROW('Water Data'!G160)))</f>
        <v/>
      </c>
      <c r="CC166" s="305" t="str">
        <f ca="true">+IF(OFFSET('Water Data'!$G$28,0,10*ROW('Water Data'!G160))="","",OFFSET('Water Data'!$G$28,0,10*ROW('Water Data'!G160)))</f>
        <v/>
      </c>
      <c r="CD166" s="305" t="str">
        <f ca="true">+IF(OFFSET('Water Data'!$G$29,0,10*ROW('Water Data'!G160))="","",OFFSET('Water Data'!$G$29,0,10*ROW('Water Data'!G160)))</f>
        <v/>
      </c>
      <c r="CE166" s="305" t="str">
        <f ca="true">+IF(OFFSET('Water Data'!$H$27,0,10*ROW('Water Data'!H160))="","",OFFSET('Water Data'!$H$27,0,10*ROW('Water Data'!H160)))</f>
        <v/>
      </c>
      <c r="CF166" s="305" t="str">
        <f ca="true">+IF(OFFSET('Water Data'!$H$28,0,10*ROW('Water Data'!H160))="","",OFFSET('Water Data'!$H$28,0,10*ROW('Water Data'!H160)))</f>
        <v/>
      </c>
      <c r="CG166" s="305" t="str">
        <f ca="true">+IF(OFFSET('Water Data'!$H$29,0,10*ROW('Water Data'!H160))="","",OFFSET('Water Data'!$H$29,0,10*ROW('Water Data'!H160)))</f>
        <v/>
      </c>
      <c r="CH166" s="305" t="str">
        <f ca="true">+IF(OFFSET('Water Data'!$I$27,0,10*ROW('Water Data'!I160))="","",OFFSET('Water Data'!$I$27,0,10*ROW('Water Data'!I160)))</f>
        <v/>
      </c>
      <c r="CI166" s="305" t="str">
        <f ca="true">+IF(OFFSET('Water Data'!$I$28,0,10*ROW('Water Data'!I160))="","",OFFSET('Water Data'!$I$28,0,10*ROW('Water Data'!I160)))</f>
        <v/>
      </c>
      <c r="CJ166" s="305" t="str">
        <f ca="true">+IF(OFFSET('Water Data'!$I$29,0,10*ROW('Water Data'!I160))="","",OFFSET('Water Data'!$I$29,0,10*ROW('Water Data'!I160)))</f>
        <v/>
      </c>
      <c r="CK166" s="305" t="str">
        <f ca="true">+IF(OFFSET('Sanitation Data'!$D$28,0,10*ROW('Sanitation Data'!D160))="","",OFFSET('Sanitation Data'!$D$28,0,10*ROW('Sanitation Data'!D160)))</f>
        <v/>
      </c>
      <c r="CL166" s="305" t="str">
        <f ca="true">+IF(OFFSET('Sanitation Data'!$D$29,0,10*ROW('Sanitation Data'!D160))="","",OFFSET('Sanitation Data'!$D$29,0,10*ROW('Sanitation Data'!D160)))</f>
        <v/>
      </c>
      <c r="CM166" s="305" t="str">
        <f ca="true">+IF(OFFSET('Sanitation Data'!$D$30,0,10*ROW('Sanitation Data'!D160))="","",OFFSET('Sanitation Data'!$D$30,0,10*ROW('Sanitation Data'!D160)))</f>
        <v/>
      </c>
      <c r="CN166" s="305" t="str">
        <f ca="true">+IF(OFFSET('Sanitation Data'!$D$31,0,10*ROW('Sanitation Data'!D160))="","",OFFSET('Sanitation Data'!$D$31,0,10*ROW('Sanitation Data'!D160)))</f>
        <v/>
      </c>
      <c r="CO166" s="305" t="str">
        <f ca="true">+IF(OFFSET('Sanitation Data'!$D$32,0,10*ROW('Sanitation Data'!D160))="","",OFFSET('Sanitation Data'!$D$32,0,10*ROW('Sanitation Data'!D160)))</f>
        <v/>
      </c>
      <c r="CP166" s="305" t="str">
        <f ca="true">+IF(OFFSET('Sanitation Data'!$E$28,0,10*ROW('Sanitation Data'!E160))="","",OFFSET('Sanitation Data'!$E$28,0,10*ROW('Sanitation Data'!E160)))</f>
        <v/>
      </c>
      <c r="CQ166" s="305" t="str">
        <f ca="true">+IF(OFFSET('Sanitation Data'!$E$29,0,10*ROW('Sanitation Data'!E160))="","",OFFSET('Sanitation Data'!$E$29,0,10*ROW('Sanitation Data'!E160)))</f>
        <v/>
      </c>
      <c r="CR166" s="305" t="str">
        <f ca="true">+IF(OFFSET('Sanitation Data'!$E$30,0,10*ROW('Sanitation Data'!E160))="","",OFFSET('Sanitation Data'!$E$30,0,10*ROW('Sanitation Data'!E160)))</f>
        <v/>
      </c>
      <c r="CS166" s="305" t="str">
        <f ca="true">+IF(OFFSET('Sanitation Data'!$E$31,0,10*ROW('Sanitation Data'!E160))="","",OFFSET('Sanitation Data'!$E$31,0,10*ROW('Sanitation Data'!E160)))</f>
        <v/>
      </c>
      <c r="CT166" s="305" t="str">
        <f ca="true">+IF(OFFSET('Sanitation Data'!$E$32,0,10*ROW('Sanitation Data'!E160))="","",OFFSET('Sanitation Data'!$E$32,0,10*ROW('Sanitation Data'!E160)))</f>
        <v/>
      </c>
      <c r="CU166" s="305" t="str">
        <f ca="true">+IF(OFFSET('Sanitation Data'!$F$28,0,10*ROW('Sanitation Data'!F160))="","",OFFSET('Sanitation Data'!$F$28,0,10*ROW('Sanitation Data'!F160)))</f>
        <v/>
      </c>
      <c r="CV166" s="305" t="str">
        <f ca="true">+IF(OFFSET('Sanitation Data'!$F$29,0,10*ROW('Sanitation Data'!F160))="","",OFFSET('Sanitation Data'!$F$29,0,10*ROW('Sanitation Data'!F160)))</f>
        <v/>
      </c>
      <c r="CW166" s="305" t="str">
        <f ca="true">+IF(OFFSET('Sanitation Data'!$F$30,0,10*ROW('Sanitation Data'!F160))="","",OFFSET('Sanitation Data'!$F$30,0,10*ROW('Sanitation Data'!F160)))</f>
        <v/>
      </c>
      <c r="CX166" s="305" t="str">
        <f ca="true">+IF(OFFSET('Sanitation Data'!$F$31,0,10*ROW('Sanitation Data'!F160))="","",OFFSET('Sanitation Data'!$F$31,0,10*ROW('Sanitation Data'!F160)))</f>
        <v/>
      </c>
      <c r="CY166" s="305" t="str">
        <f ca="true">+IF(OFFSET('Sanitation Data'!$F$32,0,10*ROW('Sanitation Data'!F160))="","",OFFSET('Sanitation Data'!$F$32,0,10*ROW('Sanitation Data'!F160)))</f>
        <v/>
      </c>
      <c r="CZ166" s="305" t="str">
        <f ca="true">+IF(OFFSET('Sanitation Data'!$G$28,0,10*ROW('Sanitation Data'!G160))="","",OFFSET('Sanitation Data'!$G$28,0,10*ROW('Sanitation Data'!G160)))</f>
        <v/>
      </c>
      <c r="DA166" s="305" t="str">
        <f ca="true">+IF(OFFSET('Sanitation Data'!$G$29,0,10*ROW('Sanitation Data'!G160))="","",OFFSET('Sanitation Data'!$G$29,0,10*ROW('Sanitation Data'!G160)))</f>
        <v/>
      </c>
      <c r="DB166" s="305" t="str">
        <f ca="true">+IF(OFFSET('Sanitation Data'!$G$30,0,10*ROW('Sanitation Data'!G160))="","",OFFSET('Sanitation Data'!$G$30,0,10*ROW('Sanitation Data'!G160)))</f>
        <v/>
      </c>
      <c r="DC166" s="305" t="str">
        <f ca="true">+IF(OFFSET('Sanitation Data'!$G$31,0,10*ROW('Sanitation Data'!G160))="","",OFFSET('Sanitation Data'!$G$31,0,10*ROW('Sanitation Data'!G160)))</f>
        <v/>
      </c>
      <c r="DD166" s="305" t="str">
        <f ca="true">+IF(OFFSET('Sanitation Data'!$G$32,0,10*ROW('Sanitation Data'!G160))="","",OFFSET('Sanitation Data'!$G$32,0,10*ROW('Sanitation Data'!G160)))</f>
        <v/>
      </c>
      <c r="DE166" s="305" t="str">
        <f ca="true">+IF(OFFSET('Sanitation Data'!$H$28,0,10*ROW('Sanitation Data'!H160))="","",OFFSET('Sanitation Data'!$H$28,0,10*ROW('Sanitation Data'!H160)))</f>
        <v/>
      </c>
      <c r="DF166" s="305" t="str">
        <f ca="true">+IF(OFFSET('Sanitation Data'!$H$29,0,10*ROW('Sanitation Data'!H160))="","",OFFSET('Sanitation Data'!$H$29,0,10*ROW('Sanitation Data'!H160)))</f>
        <v/>
      </c>
      <c r="DG166" s="305" t="str">
        <f ca="true">+IF(OFFSET('Sanitation Data'!$H$30,0,10*ROW('Sanitation Data'!H160))="","",OFFSET('Sanitation Data'!$H$30,0,10*ROW('Sanitation Data'!H160)))</f>
        <v/>
      </c>
      <c r="DH166" s="305" t="str">
        <f ca="true">+IF(OFFSET('Sanitation Data'!$H$31,0,10*ROW('Sanitation Data'!H160))="","",OFFSET('Sanitation Data'!$H$31,0,10*ROW('Sanitation Data'!H160)))</f>
        <v/>
      </c>
      <c r="DI166" s="305" t="str">
        <f ca="true">+IF(OFFSET('Sanitation Data'!$H$32,0,10*ROW('Sanitation Data'!H160))="","",OFFSET('Sanitation Data'!$H$32,0,10*ROW('Sanitation Data'!H160)))</f>
        <v/>
      </c>
      <c r="DJ166" s="305" t="str">
        <f ca="true">+IF(OFFSET('Sanitation Data'!$I$28,0,10*ROW('Sanitation Data'!I160))="","",OFFSET('Sanitation Data'!$I$28,0,10*ROW('Sanitation Data'!I160)))</f>
        <v/>
      </c>
      <c r="DK166" s="305" t="str">
        <f ca="true">+IF(OFFSET('Sanitation Data'!$I$29,0,10*ROW('Sanitation Data'!I160))="","",OFFSET('Sanitation Data'!$I$29,0,10*ROW('Sanitation Data'!I160)))</f>
        <v/>
      </c>
      <c r="DL166" s="305" t="str">
        <f ca="true">+IF(OFFSET('Sanitation Data'!$I$30,0,10*ROW('Sanitation Data'!I160))="","",OFFSET('Sanitation Data'!$I$30,0,10*ROW('Sanitation Data'!I160)))</f>
        <v/>
      </c>
      <c r="DM166" s="305" t="str">
        <f ca="true">+IF(OFFSET('Sanitation Data'!$I$31,0,10*ROW('Sanitation Data'!I160))="","",OFFSET('Sanitation Data'!$I$31,0,10*ROW('Sanitation Data'!I160)))</f>
        <v/>
      </c>
      <c r="DN166" s="305" t="str">
        <f ca="true">+IF(OFFSET('Sanitation Data'!$I$32,0,10*ROW('Sanitation Data'!I160))="","",OFFSET('Sanitation Data'!$I$32,0,10*ROW('Sanitation Data'!I160)))</f>
        <v/>
      </c>
      <c r="DO166" s="305" t="str">
        <f ca="true">+IF(OFFSET('Hygiene Data'!$D$11,0,10*ROW('Hygiene Data'!D160))="","",OFFSET('Hygiene Data'!$D$11,0,10*ROW('Hygiene Data'!D160)))</f>
        <v/>
      </c>
      <c r="DP166" s="305" t="str">
        <f ca="true">+IF(OFFSET('Hygiene Data'!$D$12,0,10*ROW('Hygiene Data'!D160))="","",OFFSET('Hygiene Data'!$D$12,0,10*ROW('Hygiene Data'!D160)))</f>
        <v/>
      </c>
      <c r="DQ166" s="305" t="str">
        <f ca="true">+IF(OFFSET('Hygiene Data'!$D$13,0,10*ROW('Hygiene Data'!D160))="","",OFFSET('Hygiene Data'!$D$13,0,10*ROW('Hygiene Data'!D160)))</f>
        <v/>
      </c>
      <c r="DR166" s="305" t="str">
        <f ca="true">+IF(OFFSET('Hygiene Data'!$E$11,0,10*ROW('Hygiene Data'!E160))="","",OFFSET('Hygiene Data'!$E$11,0,10*ROW('Hygiene Data'!E160)))</f>
        <v/>
      </c>
      <c r="DS166" s="305" t="str">
        <f ca="true">+IF(OFFSET('Hygiene Data'!$E$12,0,10*ROW('Hygiene Data'!E160))="","",OFFSET('Hygiene Data'!$E$12,0,10*ROW('Hygiene Data'!E160)))</f>
        <v/>
      </c>
      <c r="DT166" s="305" t="str">
        <f ca="true">+IF(OFFSET('Hygiene Data'!$E$13,0,10*ROW('Hygiene Data'!E160))="","",OFFSET('Hygiene Data'!$E$13,0,10*ROW('Hygiene Data'!E160)))</f>
        <v/>
      </c>
      <c r="DU166" s="305" t="str">
        <f ca="true">+IF(OFFSET('Hygiene Data'!$F$11,0,10*ROW('Hygiene Data'!F160))="","",OFFSET('Hygiene Data'!$F$11,0,10*ROW('Hygiene Data'!F160)))</f>
        <v/>
      </c>
      <c r="DV166" s="305" t="str">
        <f ca="true">+IF(OFFSET('Hygiene Data'!$F$12,0,10*ROW('Hygiene Data'!F160))="","",OFFSET('Hygiene Data'!$F$12,0,10*ROW('Hygiene Data'!F160)))</f>
        <v/>
      </c>
      <c r="DW166" s="305" t="str">
        <f ca="true">+IF(OFFSET('Hygiene Data'!$F$13,0,10*ROW('Hygiene Data'!F160))="","",OFFSET('Hygiene Data'!$F$13,0,10*ROW('Hygiene Data'!F160)))</f>
        <v/>
      </c>
      <c r="DX166" s="305" t="str">
        <f ca="true">+IF(OFFSET('Hygiene Data'!$G$11,0,10*ROW('Hygiene Data'!G160))="","",OFFSET('Hygiene Data'!$G$11,0,10*ROW('Hygiene Data'!G160)))</f>
        <v/>
      </c>
      <c r="DY166" s="305" t="str">
        <f ca="true">+IF(OFFSET('Hygiene Data'!$G$12,0,10*ROW('Hygiene Data'!G160))="","",OFFSET('Hygiene Data'!$G$12,0,10*ROW('Hygiene Data'!G160)))</f>
        <v/>
      </c>
      <c r="DZ166" s="305" t="str">
        <f ca="true">+IF(OFFSET('Hygiene Data'!$G$13,0,10*ROW('Hygiene Data'!G160))="","",OFFSET('Hygiene Data'!$G$13,0,10*ROW('Hygiene Data'!G160)))</f>
        <v/>
      </c>
      <c r="EA166" s="305" t="str">
        <f ca="true">+IF(OFFSET('Hygiene Data'!$H$11,0,10*ROW('Hygiene Data'!H160))="","",OFFSET('Hygiene Data'!$H$11,0,10*ROW('Hygiene Data'!H160)))</f>
        <v/>
      </c>
      <c r="EB166" s="305" t="str">
        <f ca="true">+IF(OFFSET('Hygiene Data'!$H$12,0,10*ROW('Hygiene Data'!H160))="","",OFFSET('Hygiene Data'!$H$12,0,10*ROW('Hygiene Data'!H160)))</f>
        <v/>
      </c>
      <c r="EC166" s="305" t="str">
        <f ca="true">+IF(OFFSET('Hygiene Data'!$H$13,0,10*ROW('Hygiene Data'!H160))="","",OFFSET('Hygiene Data'!$H$13,0,10*ROW('Hygiene Data'!H160)))</f>
        <v/>
      </c>
      <c r="ED166" s="305" t="str">
        <f ca="true">+IF(OFFSET('Hygiene Data'!$I$11,0,10*ROW('Hygiene Data'!I160))="","",OFFSET('Hygiene Data'!$I$11,0,10*ROW('Hygiene Data'!I160)))</f>
        <v/>
      </c>
      <c r="EE166" s="305" t="str">
        <f ca="true">+IF(OFFSET('Hygiene Data'!$I$12,0,10*ROW('Hygiene Data'!I160))="","",OFFSET('Hygiene Data'!$I$12,0,10*ROW('Hygiene Data'!I160)))</f>
        <v/>
      </c>
      <c r="EF166" s="305"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61" t="str">
        <f t="shared" ca="true" si="2"/>
        <v/>
      </c>
      <c r="D167" s="99"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9"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9"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9"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9"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9"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9"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9"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9"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9"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9"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9"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9"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9"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9"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9"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9"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9"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100"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100"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100"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100"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100"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100"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100"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100"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100"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100"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100"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100"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100"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100"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100"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100"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100"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100"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100"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100"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100"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100"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100"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100"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100"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100"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100"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100"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100"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100"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1"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1"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1"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1"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1"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1"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1"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1"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1"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1"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1"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1"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1"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1"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1"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1"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1"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1"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5"/>
      <c r="BS167" s="305" t="str">
        <f ca="true">+IF(OFFSET('Water Data'!$D$27,0,10*ROW('Water Data'!D161))="","",OFFSET('Water Data'!$D$27,0,10*ROW('Water Data'!D161)))</f>
        <v/>
      </c>
      <c r="BT167" s="305" t="str">
        <f ca="true">+IF(OFFSET('Water Data'!$D$28,0,10*ROW('Water Data'!D161))="","",OFFSET('Water Data'!$D$28,0,10*ROW('Water Data'!D161)))</f>
        <v/>
      </c>
      <c r="BU167" s="305" t="str">
        <f ca="true">+IF(OFFSET('Water Data'!$D$29,0,10*ROW('Water Data'!D161))="","",OFFSET('Water Data'!$D$29,0,10*ROW('Water Data'!D161)))</f>
        <v/>
      </c>
      <c r="BV167" s="305" t="str">
        <f ca="true">+IF(OFFSET('Water Data'!$E$27,0,10*ROW('Water Data'!E161))="","",OFFSET('Water Data'!$E$27,0,10*ROW('Water Data'!E161)))</f>
        <v/>
      </c>
      <c r="BW167" s="305" t="str">
        <f ca="true">+IF(OFFSET('Water Data'!$E$28,0,10*ROW('Water Data'!E161))="","",OFFSET('Water Data'!$E$28,0,10*ROW('Water Data'!E161)))</f>
        <v/>
      </c>
      <c r="BX167" s="305" t="str">
        <f ca="true">+IF(OFFSET('Water Data'!$E$29,0,10*ROW('Water Data'!E161))="","",OFFSET('Water Data'!$E$29,0,10*ROW('Water Data'!E161)))</f>
        <v/>
      </c>
      <c r="BY167" s="305" t="str">
        <f ca="true">+IF(OFFSET('Water Data'!$F$27,0,10*ROW('Water Data'!F161))="","",OFFSET('Water Data'!$F$27,0,10*ROW('Water Data'!F161)))</f>
        <v/>
      </c>
      <c r="BZ167" s="305" t="str">
        <f ca="true">+IF(OFFSET('Water Data'!$F$28,0,10*ROW('Water Data'!F161))="","",OFFSET('Water Data'!$F$28,0,10*ROW('Water Data'!F161)))</f>
        <v/>
      </c>
      <c r="CA167" s="305" t="str">
        <f ca="true">+IF(OFFSET('Water Data'!$F$29,0,10*ROW('Water Data'!F161))="","",OFFSET('Water Data'!$F$29,0,10*ROW('Water Data'!F161)))</f>
        <v/>
      </c>
      <c r="CB167" s="305" t="str">
        <f ca="true">+IF(OFFSET('Water Data'!$G$27,0,10*ROW('Water Data'!G161))="","",OFFSET('Water Data'!$G$27,0,10*ROW('Water Data'!G161)))</f>
        <v/>
      </c>
      <c r="CC167" s="305" t="str">
        <f ca="true">+IF(OFFSET('Water Data'!$G$28,0,10*ROW('Water Data'!G161))="","",OFFSET('Water Data'!$G$28,0,10*ROW('Water Data'!G161)))</f>
        <v/>
      </c>
      <c r="CD167" s="305" t="str">
        <f ca="true">+IF(OFFSET('Water Data'!$G$29,0,10*ROW('Water Data'!G161))="","",OFFSET('Water Data'!$G$29,0,10*ROW('Water Data'!G161)))</f>
        <v/>
      </c>
      <c r="CE167" s="305" t="str">
        <f ca="true">+IF(OFFSET('Water Data'!$H$27,0,10*ROW('Water Data'!H161))="","",OFFSET('Water Data'!$H$27,0,10*ROW('Water Data'!H161)))</f>
        <v/>
      </c>
      <c r="CF167" s="305" t="str">
        <f ca="true">+IF(OFFSET('Water Data'!$H$28,0,10*ROW('Water Data'!H161))="","",OFFSET('Water Data'!$H$28,0,10*ROW('Water Data'!H161)))</f>
        <v/>
      </c>
      <c r="CG167" s="305" t="str">
        <f ca="true">+IF(OFFSET('Water Data'!$H$29,0,10*ROW('Water Data'!H161))="","",OFFSET('Water Data'!$H$29,0,10*ROW('Water Data'!H161)))</f>
        <v/>
      </c>
      <c r="CH167" s="305" t="str">
        <f ca="true">+IF(OFFSET('Water Data'!$I$27,0,10*ROW('Water Data'!I161))="","",OFFSET('Water Data'!$I$27,0,10*ROW('Water Data'!I161)))</f>
        <v/>
      </c>
      <c r="CI167" s="305" t="str">
        <f ca="true">+IF(OFFSET('Water Data'!$I$28,0,10*ROW('Water Data'!I161))="","",OFFSET('Water Data'!$I$28,0,10*ROW('Water Data'!I161)))</f>
        <v/>
      </c>
      <c r="CJ167" s="305" t="str">
        <f ca="true">+IF(OFFSET('Water Data'!$I$29,0,10*ROW('Water Data'!I161))="","",OFFSET('Water Data'!$I$29,0,10*ROW('Water Data'!I161)))</f>
        <v/>
      </c>
      <c r="CK167" s="305" t="str">
        <f ca="true">+IF(OFFSET('Sanitation Data'!$D$28,0,10*ROW('Sanitation Data'!D161))="","",OFFSET('Sanitation Data'!$D$28,0,10*ROW('Sanitation Data'!D161)))</f>
        <v/>
      </c>
      <c r="CL167" s="305" t="str">
        <f ca="true">+IF(OFFSET('Sanitation Data'!$D$29,0,10*ROW('Sanitation Data'!D161))="","",OFFSET('Sanitation Data'!$D$29,0,10*ROW('Sanitation Data'!D161)))</f>
        <v/>
      </c>
      <c r="CM167" s="305" t="str">
        <f ca="true">+IF(OFFSET('Sanitation Data'!$D$30,0,10*ROW('Sanitation Data'!D161))="","",OFFSET('Sanitation Data'!$D$30,0,10*ROW('Sanitation Data'!D161)))</f>
        <v/>
      </c>
      <c r="CN167" s="305" t="str">
        <f ca="true">+IF(OFFSET('Sanitation Data'!$D$31,0,10*ROW('Sanitation Data'!D161))="","",OFFSET('Sanitation Data'!$D$31,0,10*ROW('Sanitation Data'!D161)))</f>
        <v/>
      </c>
      <c r="CO167" s="305" t="str">
        <f ca="true">+IF(OFFSET('Sanitation Data'!$D$32,0,10*ROW('Sanitation Data'!D161))="","",OFFSET('Sanitation Data'!$D$32,0,10*ROW('Sanitation Data'!D161)))</f>
        <v/>
      </c>
      <c r="CP167" s="305" t="str">
        <f ca="true">+IF(OFFSET('Sanitation Data'!$E$28,0,10*ROW('Sanitation Data'!E161))="","",OFFSET('Sanitation Data'!$E$28,0,10*ROW('Sanitation Data'!E161)))</f>
        <v/>
      </c>
      <c r="CQ167" s="305" t="str">
        <f ca="true">+IF(OFFSET('Sanitation Data'!$E$29,0,10*ROW('Sanitation Data'!E161))="","",OFFSET('Sanitation Data'!$E$29,0,10*ROW('Sanitation Data'!E161)))</f>
        <v/>
      </c>
      <c r="CR167" s="305" t="str">
        <f ca="true">+IF(OFFSET('Sanitation Data'!$E$30,0,10*ROW('Sanitation Data'!E161))="","",OFFSET('Sanitation Data'!$E$30,0,10*ROW('Sanitation Data'!E161)))</f>
        <v/>
      </c>
      <c r="CS167" s="305" t="str">
        <f ca="true">+IF(OFFSET('Sanitation Data'!$E$31,0,10*ROW('Sanitation Data'!E161))="","",OFFSET('Sanitation Data'!$E$31,0,10*ROW('Sanitation Data'!E161)))</f>
        <v/>
      </c>
      <c r="CT167" s="305" t="str">
        <f ca="true">+IF(OFFSET('Sanitation Data'!$E$32,0,10*ROW('Sanitation Data'!E161))="","",OFFSET('Sanitation Data'!$E$32,0,10*ROW('Sanitation Data'!E161)))</f>
        <v/>
      </c>
      <c r="CU167" s="305" t="str">
        <f ca="true">+IF(OFFSET('Sanitation Data'!$F$28,0,10*ROW('Sanitation Data'!F161))="","",OFFSET('Sanitation Data'!$F$28,0,10*ROW('Sanitation Data'!F161)))</f>
        <v/>
      </c>
      <c r="CV167" s="305" t="str">
        <f ca="true">+IF(OFFSET('Sanitation Data'!$F$29,0,10*ROW('Sanitation Data'!F161))="","",OFFSET('Sanitation Data'!$F$29,0,10*ROW('Sanitation Data'!F161)))</f>
        <v/>
      </c>
      <c r="CW167" s="305" t="str">
        <f ca="true">+IF(OFFSET('Sanitation Data'!$F$30,0,10*ROW('Sanitation Data'!F161))="","",OFFSET('Sanitation Data'!$F$30,0,10*ROW('Sanitation Data'!F161)))</f>
        <v/>
      </c>
      <c r="CX167" s="305" t="str">
        <f ca="true">+IF(OFFSET('Sanitation Data'!$F$31,0,10*ROW('Sanitation Data'!F161))="","",OFFSET('Sanitation Data'!$F$31,0,10*ROW('Sanitation Data'!F161)))</f>
        <v/>
      </c>
      <c r="CY167" s="305" t="str">
        <f ca="true">+IF(OFFSET('Sanitation Data'!$F$32,0,10*ROW('Sanitation Data'!F161))="","",OFFSET('Sanitation Data'!$F$32,0,10*ROW('Sanitation Data'!F161)))</f>
        <v/>
      </c>
      <c r="CZ167" s="305" t="str">
        <f ca="true">+IF(OFFSET('Sanitation Data'!$G$28,0,10*ROW('Sanitation Data'!G161))="","",OFFSET('Sanitation Data'!$G$28,0,10*ROW('Sanitation Data'!G161)))</f>
        <v/>
      </c>
      <c r="DA167" s="305" t="str">
        <f ca="true">+IF(OFFSET('Sanitation Data'!$G$29,0,10*ROW('Sanitation Data'!G161))="","",OFFSET('Sanitation Data'!$G$29,0,10*ROW('Sanitation Data'!G161)))</f>
        <v/>
      </c>
      <c r="DB167" s="305" t="str">
        <f ca="true">+IF(OFFSET('Sanitation Data'!$G$30,0,10*ROW('Sanitation Data'!G161))="","",OFFSET('Sanitation Data'!$G$30,0,10*ROW('Sanitation Data'!G161)))</f>
        <v/>
      </c>
      <c r="DC167" s="305" t="str">
        <f ca="true">+IF(OFFSET('Sanitation Data'!$G$31,0,10*ROW('Sanitation Data'!G161))="","",OFFSET('Sanitation Data'!$G$31,0,10*ROW('Sanitation Data'!G161)))</f>
        <v/>
      </c>
      <c r="DD167" s="305" t="str">
        <f ca="true">+IF(OFFSET('Sanitation Data'!$G$32,0,10*ROW('Sanitation Data'!G161))="","",OFFSET('Sanitation Data'!$G$32,0,10*ROW('Sanitation Data'!G161)))</f>
        <v/>
      </c>
      <c r="DE167" s="305" t="str">
        <f ca="true">+IF(OFFSET('Sanitation Data'!$H$28,0,10*ROW('Sanitation Data'!H161))="","",OFFSET('Sanitation Data'!$H$28,0,10*ROW('Sanitation Data'!H161)))</f>
        <v/>
      </c>
      <c r="DF167" s="305" t="str">
        <f ca="true">+IF(OFFSET('Sanitation Data'!$H$29,0,10*ROW('Sanitation Data'!H161))="","",OFFSET('Sanitation Data'!$H$29,0,10*ROW('Sanitation Data'!H161)))</f>
        <v/>
      </c>
      <c r="DG167" s="305" t="str">
        <f ca="true">+IF(OFFSET('Sanitation Data'!$H$30,0,10*ROW('Sanitation Data'!H161))="","",OFFSET('Sanitation Data'!$H$30,0,10*ROW('Sanitation Data'!H161)))</f>
        <v/>
      </c>
      <c r="DH167" s="305" t="str">
        <f ca="true">+IF(OFFSET('Sanitation Data'!$H$31,0,10*ROW('Sanitation Data'!H161))="","",OFFSET('Sanitation Data'!$H$31,0,10*ROW('Sanitation Data'!H161)))</f>
        <v/>
      </c>
      <c r="DI167" s="305" t="str">
        <f ca="true">+IF(OFFSET('Sanitation Data'!$H$32,0,10*ROW('Sanitation Data'!H161))="","",OFFSET('Sanitation Data'!$H$32,0,10*ROW('Sanitation Data'!H161)))</f>
        <v/>
      </c>
      <c r="DJ167" s="305" t="str">
        <f ca="true">+IF(OFFSET('Sanitation Data'!$I$28,0,10*ROW('Sanitation Data'!I161))="","",OFFSET('Sanitation Data'!$I$28,0,10*ROW('Sanitation Data'!I161)))</f>
        <v/>
      </c>
      <c r="DK167" s="305" t="str">
        <f ca="true">+IF(OFFSET('Sanitation Data'!$I$29,0,10*ROW('Sanitation Data'!I161))="","",OFFSET('Sanitation Data'!$I$29,0,10*ROW('Sanitation Data'!I161)))</f>
        <v/>
      </c>
      <c r="DL167" s="305" t="str">
        <f ca="true">+IF(OFFSET('Sanitation Data'!$I$30,0,10*ROW('Sanitation Data'!I161))="","",OFFSET('Sanitation Data'!$I$30,0,10*ROW('Sanitation Data'!I161)))</f>
        <v/>
      </c>
      <c r="DM167" s="305" t="str">
        <f ca="true">+IF(OFFSET('Sanitation Data'!$I$31,0,10*ROW('Sanitation Data'!I161))="","",OFFSET('Sanitation Data'!$I$31,0,10*ROW('Sanitation Data'!I161)))</f>
        <v/>
      </c>
      <c r="DN167" s="305" t="str">
        <f ca="true">+IF(OFFSET('Sanitation Data'!$I$32,0,10*ROW('Sanitation Data'!I161))="","",OFFSET('Sanitation Data'!$I$32,0,10*ROW('Sanitation Data'!I161)))</f>
        <v/>
      </c>
      <c r="DO167" s="305" t="str">
        <f ca="true">+IF(OFFSET('Hygiene Data'!$D$11,0,10*ROW('Hygiene Data'!D161))="","",OFFSET('Hygiene Data'!$D$11,0,10*ROW('Hygiene Data'!D161)))</f>
        <v/>
      </c>
      <c r="DP167" s="305" t="str">
        <f ca="true">+IF(OFFSET('Hygiene Data'!$D$12,0,10*ROW('Hygiene Data'!D161))="","",OFFSET('Hygiene Data'!$D$12,0,10*ROW('Hygiene Data'!D161)))</f>
        <v/>
      </c>
      <c r="DQ167" s="305" t="str">
        <f ca="true">+IF(OFFSET('Hygiene Data'!$D$13,0,10*ROW('Hygiene Data'!D161))="","",OFFSET('Hygiene Data'!$D$13,0,10*ROW('Hygiene Data'!D161)))</f>
        <v/>
      </c>
      <c r="DR167" s="305" t="str">
        <f ca="true">+IF(OFFSET('Hygiene Data'!$E$11,0,10*ROW('Hygiene Data'!E161))="","",OFFSET('Hygiene Data'!$E$11,0,10*ROW('Hygiene Data'!E161)))</f>
        <v/>
      </c>
      <c r="DS167" s="305" t="str">
        <f ca="true">+IF(OFFSET('Hygiene Data'!$E$12,0,10*ROW('Hygiene Data'!E161))="","",OFFSET('Hygiene Data'!$E$12,0,10*ROW('Hygiene Data'!E161)))</f>
        <v/>
      </c>
      <c r="DT167" s="305" t="str">
        <f ca="true">+IF(OFFSET('Hygiene Data'!$E$13,0,10*ROW('Hygiene Data'!E161))="","",OFFSET('Hygiene Data'!$E$13,0,10*ROW('Hygiene Data'!E161)))</f>
        <v/>
      </c>
      <c r="DU167" s="305" t="str">
        <f ca="true">+IF(OFFSET('Hygiene Data'!$F$11,0,10*ROW('Hygiene Data'!F161))="","",OFFSET('Hygiene Data'!$F$11,0,10*ROW('Hygiene Data'!F161)))</f>
        <v/>
      </c>
      <c r="DV167" s="305" t="str">
        <f ca="true">+IF(OFFSET('Hygiene Data'!$F$12,0,10*ROW('Hygiene Data'!F161))="","",OFFSET('Hygiene Data'!$F$12,0,10*ROW('Hygiene Data'!F161)))</f>
        <v/>
      </c>
      <c r="DW167" s="305" t="str">
        <f ca="true">+IF(OFFSET('Hygiene Data'!$F$13,0,10*ROW('Hygiene Data'!F161))="","",OFFSET('Hygiene Data'!$F$13,0,10*ROW('Hygiene Data'!F161)))</f>
        <v/>
      </c>
      <c r="DX167" s="305" t="str">
        <f ca="true">+IF(OFFSET('Hygiene Data'!$G$11,0,10*ROW('Hygiene Data'!G161))="","",OFFSET('Hygiene Data'!$G$11,0,10*ROW('Hygiene Data'!G161)))</f>
        <v/>
      </c>
      <c r="DY167" s="305" t="str">
        <f ca="true">+IF(OFFSET('Hygiene Data'!$G$12,0,10*ROW('Hygiene Data'!G161))="","",OFFSET('Hygiene Data'!$G$12,0,10*ROW('Hygiene Data'!G161)))</f>
        <v/>
      </c>
      <c r="DZ167" s="305" t="str">
        <f ca="true">+IF(OFFSET('Hygiene Data'!$G$13,0,10*ROW('Hygiene Data'!G161))="","",OFFSET('Hygiene Data'!$G$13,0,10*ROW('Hygiene Data'!G161)))</f>
        <v/>
      </c>
      <c r="EA167" s="305" t="str">
        <f ca="true">+IF(OFFSET('Hygiene Data'!$H$11,0,10*ROW('Hygiene Data'!H161))="","",OFFSET('Hygiene Data'!$H$11,0,10*ROW('Hygiene Data'!H161)))</f>
        <v/>
      </c>
      <c r="EB167" s="305" t="str">
        <f ca="true">+IF(OFFSET('Hygiene Data'!$H$12,0,10*ROW('Hygiene Data'!H161))="","",OFFSET('Hygiene Data'!$H$12,0,10*ROW('Hygiene Data'!H161)))</f>
        <v/>
      </c>
      <c r="EC167" s="305" t="str">
        <f ca="true">+IF(OFFSET('Hygiene Data'!$H$13,0,10*ROW('Hygiene Data'!H161))="","",OFFSET('Hygiene Data'!$H$13,0,10*ROW('Hygiene Data'!H161)))</f>
        <v/>
      </c>
      <c r="ED167" s="305" t="str">
        <f ca="true">+IF(OFFSET('Hygiene Data'!$I$11,0,10*ROW('Hygiene Data'!I161))="","",OFFSET('Hygiene Data'!$I$11,0,10*ROW('Hygiene Data'!I161)))</f>
        <v/>
      </c>
      <c r="EE167" s="305" t="str">
        <f ca="true">+IF(OFFSET('Hygiene Data'!$I$12,0,10*ROW('Hygiene Data'!I161))="","",OFFSET('Hygiene Data'!$I$12,0,10*ROW('Hygiene Data'!I161)))</f>
        <v/>
      </c>
      <c r="EF167" s="305"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61" t="str">
        <f t="shared" ca="true" si="2"/>
        <v/>
      </c>
      <c r="D168" s="99"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9"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9"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9"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9"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9"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9"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9"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9"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9"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9"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9"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9"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9"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9"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9"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9"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9"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100"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100"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100"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100"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100"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100"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100"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100"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100"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100"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100"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100"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100"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100"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100"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100"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100"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100"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100"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100"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100"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100"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100"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100"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100"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100"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100"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100"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100"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100"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1"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1"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1"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1"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1"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1"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1"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1"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1"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1"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1"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1"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1"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1"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1"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1"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1"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1"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5"/>
      <c r="BS168" s="305" t="str">
        <f ca="true">+IF(OFFSET('Water Data'!$D$27,0,10*ROW('Water Data'!D162))="","",OFFSET('Water Data'!$D$27,0,10*ROW('Water Data'!D162)))</f>
        <v/>
      </c>
      <c r="BT168" s="305" t="str">
        <f ca="true">+IF(OFFSET('Water Data'!$D$28,0,10*ROW('Water Data'!D162))="","",OFFSET('Water Data'!$D$28,0,10*ROW('Water Data'!D162)))</f>
        <v/>
      </c>
      <c r="BU168" s="305" t="str">
        <f ca="true">+IF(OFFSET('Water Data'!$D$29,0,10*ROW('Water Data'!D162))="","",OFFSET('Water Data'!$D$29,0,10*ROW('Water Data'!D162)))</f>
        <v/>
      </c>
      <c r="BV168" s="305" t="str">
        <f ca="true">+IF(OFFSET('Water Data'!$E$27,0,10*ROW('Water Data'!E162))="","",OFFSET('Water Data'!$E$27,0,10*ROW('Water Data'!E162)))</f>
        <v/>
      </c>
      <c r="BW168" s="305" t="str">
        <f ca="true">+IF(OFFSET('Water Data'!$E$28,0,10*ROW('Water Data'!E162))="","",OFFSET('Water Data'!$E$28,0,10*ROW('Water Data'!E162)))</f>
        <v/>
      </c>
      <c r="BX168" s="305" t="str">
        <f ca="true">+IF(OFFSET('Water Data'!$E$29,0,10*ROW('Water Data'!E162))="","",OFFSET('Water Data'!$E$29,0,10*ROW('Water Data'!E162)))</f>
        <v/>
      </c>
      <c r="BY168" s="305" t="str">
        <f ca="true">+IF(OFFSET('Water Data'!$F$27,0,10*ROW('Water Data'!F162))="","",OFFSET('Water Data'!$F$27,0,10*ROW('Water Data'!F162)))</f>
        <v/>
      </c>
      <c r="BZ168" s="305" t="str">
        <f ca="true">+IF(OFFSET('Water Data'!$F$28,0,10*ROW('Water Data'!F162))="","",OFFSET('Water Data'!$F$28,0,10*ROW('Water Data'!F162)))</f>
        <v/>
      </c>
      <c r="CA168" s="305" t="str">
        <f ca="true">+IF(OFFSET('Water Data'!$F$29,0,10*ROW('Water Data'!F162))="","",OFFSET('Water Data'!$F$29,0,10*ROW('Water Data'!F162)))</f>
        <v/>
      </c>
      <c r="CB168" s="305" t="str">
        <f ca="true">+IF(OFFSET('Water Data'!$G$27,0,10*ROW('Water Data'!G162))="","",OFFSET('Water Data'!$G$27,0,10*ROW('Water Data'!G162)))</f>
        <v/>
      </c>
      <c r="CC168" s="305" t="str">
        <f ca="true">+IF(OFFSET('Water Data'!$G$28,0,10*ROW('Water Data'!G162))="","",OFFSET('Water Data'!$G$28,0,10*ROW('Water Data'!G162)))</f>
        <v/>
      </c>
      <c r="CD168" s="305" t="str">
        <f ca="true">+IF(OFFSET('Water Data'!$G$29,0,10*ROW('Water Data'!G162))="","",OFFSET('Water Data'!$G$29,0,10*ROW('Water Data'!G162)))</f>
        <v/>
      </c>
      <c r="CE168" s="305" t="str">
        <f ca="true">+IF(OFFSET('Water Data'!$H$27,0,10*ROW('Water Data'!H162))="","",OFFSET('Water Data'!$H$27,0,10*ROW('Water Data'!H162)))</f>
        <v/>
      </c>
      <c r="CF168" s="305" t="str">
        <f ca="true">+IF(OFFSET('Water Data'!$H$28,0,10*ROW('Water Data'!H162))="","",OFFSET('Water Data'!$H$28,0,10*ROW('Water Data'!H162)))</f>
        <v/>
      </c>
      <c r="CG168" s="305" t="str">
        <f ca="true">+IF(OFFSET('Water Data'!$H$29,0,10*ROW('Water Data'!H162))="","",OFFSET('Water Data'!$H$29,0,10*ROW('Water Data'!H162)))</f>
        <v/>
      </c>
      <c r="CH168" s="305" t="str">
        <f ca="true">+IF(OFFSET('Water Data'!$I$27,0,10*ROW('Water Data'!I162))="","",OFFSET('Water Data'!$I$27,0,10*ROW('Water Data'!I162)))</f>
        <v/>
      </c>
      <c r="CI168" s="305" t="str">
        <f ca="true">+IF(OFFSET('Water Data'!$I$28,0,10*ROW('Water Data'!I162))="","",OFFSET('Water Data'!$I$28,0,10*ROW('Water Data'!I162)))</f>
        <v/>
      </c>
      <c r="CJ168" s="305" t="str">
        <f ca="true">+IF(OFFSET('Water Data'!$I$29,0,10*ROW('Water Data'!I162))="","",OFFSET('Water Data'!$I$29,0,10*ROW('Water Data'!I162)))</f>
        <v/>
      </c>
      <c r="CK168" s="305" t="str">
        <f ca="true">+IF(OFFSET('Sanitation Data'!$D$28,0,10*ROW('Sanitation Data'!D162))="","",OFFSET('Sanitation Data'!$D$28,0,10*ROW('Sanitation Data'!D162)))</f>
        <v/>
      </c>
      <c r="CL168" s="305" t="str">
        <f ca="true">+IF(OFFSET('Sanitation Data'!$D$29,0,10*ROW('Sanitation Data'!D162))="","",OFFSET('Sanitation Data'!$D$29,0,10*ROW('Sanitation Data'!D162)))</f>
        <v/>
      </c>
      <c r="CM168" s="305" t="str">
        <f ca="true">+IF(OFFSET('Sanitation Data'!$D$30,0,10*ROW('Sanitation Data'!D162))="","",OFFSET('Sanitation Data'!$D$30,0,10*ROW('Sanitation Data'!D162)))</f>
        <v/>
      </c>
      <c r="CN168" s="305" t="str">
        <f ca="true">+IF(OFFSET('Sanitation Data'!$D$31,0,10*ROW('Sanitation Data'!D162))="","",OFFSET('Sanitation Data'!$D$31,0,10*ROW('Sanitation Data'!D162)))</f>
        <v/>
      </c>
      <c r="CO168" s="305" t="str">
        <f ca="true">+IF(OFFSET('Sanitation Data'!$D$32,0,10*ROW('Sanitation Data'!D162))="","",OFFSET('Sanitation Data'!$D$32,0,10*ROW('Sanitation Data'!D162)))</f>
        <v/>
      </c>
      <c r="CP168" s="305" t="str">
        <f ca="true">+IF(OFFSET('Sanitation Data'!$E$28,0,10*ROW('Sanitation Data'!E162))="","",OFFSET('Sanitation Data'!$E$28,0,10*ROW('Sanitation Data'!E162)))</f>
        <v/>
      </c>
      <c r="CQ168" s="305" t="str">
        <f ca="true">+IF(OFFSET('Sanitation Data'!$E$29,0,10*ROW('Sanitation Data'!E162))="","",OFFSET('Sanitation Data'!$E$29,0,10*ROW('Sanitation Data'!E162)))</f>
        <v/>
      </c>
      <c r="CR168" s="305" t="str">
        <f ca="true">+IF(OFFSET('Sanitation Data'!$E$30,0,10*ROW('Sanitation Data'!E162))="","",OFFSET('Sanitation Data'!$E$30,0,10*ROW('Sanitation Data'!E162)))</f>
        <v/>
      </c>
      <c r="CS168" s="305" t="str">
        <f ca="true">+IF(OFFSET('Sanitation Data'!$E$31,0,10*ROW('Sanitation Data'!E162))="","",OFFSET('Sanitation Data'!$E$31,0,10*ROW('Sanitation Data'!E162)))</f>
        <v/>
      </c>
      <c r="CT168" s="305" t="str">
        <f ca="true">+IF(OFFSET('Sanitation Data'!$E$32,0,10*ROW('Sanitation Data'!E162))="","",OFFSET('Sanitation Data'!$E$32,0,10*ROW('Sanitation Data'!E162)))</f>
        <v/>
      </c>
      <c r="CU168" s="305" t="str">
        <f ca="true">+IF(OFFSET('Sanitation Data'!$F$28,0,10*ROW('Sanitation Data'!F162))="","",OFFSET('Sanitation Data'!$F$28,0,10*ROW('Sanitation Data'!F162)))</f>
        <v/>
      </c>
      <c r="CV168" s="305" t="str">
        <f ca="true">+IF(OFFSET('Sanitation Data'!$F$29,0,10*ROW('Sanitation Data'!F162))="","",OFFSET('Sanitation Data'!$F$29,0,10*ROW('Sanitation Data'!F162)))</f>
        <v/>
      </c>
      <c r="CW168" s="305" t="str">
        <f ca="true">+IF(OFFSET('Sanitation Data'!$F$30,0,10*ROW('Sanitation Data'!F162))="","",OFFSET('Sanitation Data'!$F$30,0,10*ROW('Sanitation Data'!F162)))</f>
        <v/>
      </c>
      <c r="CX168" s="305" t="str">
        <f ca="true">+IF(OFFSET('Sanitation Data'!$F$31,0,10*ROW('Sanitation Data'!F162))="","",OFFSET('Sanitation Data'!$F$31,0,10*ROW('Sanitation Data'!F162)))</f>
        <v/>
      </c>
      <c r="CY168" s="305" t="str">
        <f ca="true">+IF(OFFSET('Sanitation Data'!$F$32,0,10*ROW('Sanitation Data'!F162))="","",OFFSET('Sanitation Data'!$F$32,0,10*ROW('Sanitation Data'!F162)))</f>
        <v/>
      </c>
      <c r="CZ168" s="305" t="str">
        <f ca="true">+IF(OFFSET('Sanitation Data'!$G$28,0,10*ROW('Sanitation Data'!G162))="","",OFFSET('Sanitation Data'!$G$28,0,10*ROW('Sanitation Data'!G162)))</f>
        <v/>
      </c>
      <c r="DA168" s="305" t="str">
        <f ca="true">+IF(OFFSET('Sanitation Data'!$G$29,0,10*ROW('Sanitation Data'!G162))="","",OFFSET('Sanitation Data'!$G$29,0,10*ROW('Sanitation Data'!G162)))</f>
        <v/>
      </c>
      <c r="DB168" s="305" t="str">
        <f ca="true">+IF(OFFSET('Sanitation Data'!$G$30,0,10*ROW('Sanitation Data'!G162))="","",OFFSET('Sanitation Data'!$G$30,0,10*ROW('Sanitation Data'!G162)))</f>
        <v/>
      </c>
      <c r="DC168" s="305" t="str">
        <f ca="true">+IF(OFFSET('Sanitation Data'!$G$31,0,10*ROW('Sanitation Data'!G162))="","",OFFSET('Sanitation Data'!$G$31,0,10*ROW('Sanitation Data'!G162)))</f>
        <v/>
      </c>
      <c r="DD168" s="305" t="str">
        <f ca="true">+IF(OFFSET('Sanitation Data'!$G$32,0,10*ROW('Sanitation Data'!G162))="","",OFFSET('Sanitation Data'!$G$32,0,10*ROW('Sanitation Data'!G162)))</f>
        <v/>
      </c>
      <c r="DE168" s="305" t="str">
        <f ca="true">+IF(OFFSET('Sanitation Data'!$H$28,0,10*ROW('Sanitation Data'!H162))="","",OFFSET('Sanitation Data'!$H$28,0,10*ROW('Sanitation Data'!H162)))</f>
        <v/>
      </c>
      <c r="DF168" s="305" t="str">
        <f ca="true">+IF(OFFSET('Sanitation Data'!$H$29,0,10*ROW('Sanitation Data'!H162))="","",OFFSET('Sanitation Data'!$H$29,0,10*ROW('Sanitation Data'!H162)))</f>
        <v/>
      </c>
      <c r="DG168" s="305" t="str">
        <f ca="true">+IF(OFFSET('Sanitation Data'!$H$30,0,10*ROW('Sanitation Data'!H162))="","",OFFSET('Sanitation Data'!$H$30,0,10*ROW('Sanitation Data'!H162)))</f>
        <v/>
      </c>
      <c r="DH168" s="305" t="str">
        <f ca="true">+IF(OFFSET('Sanitation Data'!$H$31,0,10*ROW('Sanitation Data'!H162))="","",OFFSET('Sanitation Data'!$H$31,0,10*ROW('Sanitation Data'!H162)))</f>
        <v/>
      </c>
      <c r="DI168" s="305" t="str">
        <f ca="true">+IF(OFFSET('Sanitation Data'!$H$32,0,10*ROW('Sanitation Data'!H162))="","",OFFSET('Sanitation Data'!$H$32,0,10*ROW('Sanitation Data'!H162)))</f>
        <v/>
      </c>
      <c r="DJ168" s="305" t="str">
        <f ca="true">+IF(OFFSET('Sanitation Data'!$I$28,0,10*ROW('Sanitation Data'!I162))="","",OFFSET('Sanitation Data'!$I$28,0,10*ROW('Sanitation Data'!I162)))</f>
        <v/>
      </c>
      <c r="DK168" s="305" t="str">
        <f ca="true">+IF(OFFSET('Sanitation Data'!$I$29,0,10*ROW('Sanitation Data'!I162))="","",OFFSET('Sanitation Data'!$I$29,0,10*ROW('Sanitation Data'!I162)))</f>
        <v/>
      </c>
      <c r="DL168" s="305" t="str">
        <f ca="true">+IF(OFFSET('Sanitation Data'!$I$30,0,10*ROW('Sanitation Data'!I162))="","",OFFSET('Sanitation Data'!$I$30,0,10*ROW('Sanitation Data'!I162)))</f>
        <v/>
      </c>
      <c r="DM168" s="305" t="str">
        <f ca="true">+IF(OFFSET('Sanitation Data'!$I$31,0,10*ROW('Sanitation Data'!I162))="","",OFFSET('Sanitation Data'!$I$31,0,10*ROW('Sanitation Data'!I162)))</f>
        <v/>
      </c>
      <c r="DN168" s="305" t="str">
        <f ca="true">+IF(OFFSET('Sanitation Data'!$I$32,0,10*ROW('Sanitation Data'!I162))="","",OFFSET('Sanitation Data'!$I$32,0,10*ROW('Sanitation Data'!I162)))</f>
        <v/>
      </c>
      <c r="DO168" s="305" t="str">
        <f ca="true">+IF(OFFSET('Hygiene Data'!$D$11,0,10*ROW('Hygiene Data'!D162))="","",OFFSET('Hygiene Data'!$D$11,0,10*ROW('Hygiene Data'!D162)))</f>
        <v/>
      </c>
      <c r="DP168" s="305" t="str">
        <f ca="true">+IF(OFFSET('Hygiene Data'!$D$12,0,10*ROW('Hygiene Data'!D162))="","",OFFSET('Hygiene Data'!$D$12,0,10*ROW('Hygiene Data'!D162)))</f>
        <v/>
      </c>
      <c r="DQ168" s="305" t="str">
        <f ca="true">+IF(OFFSET('Hygiene Data'!$D$13,0,10*ROW('Hygiene Data'!D162))="","",OFFSET('Hygiene Data'!$D$13,0,10*ROW('Hygiene Data'!D162)))</f>
        <v/>
      </c>
      <c r="DR168" s="305" t="str">
        <f ca="true">+IF(OFFSET('Hygiene Data'!$E$11,0,10*ROW('Hygiene Data'!E162))="","",OFFSET('Hygiene Data'!$E$11,0,10*ROW('Hygiene Data'!E162)))</f>
        <v/>
      </c>
      <c r="DS168" s="305" t="str">
        <f ca="true">+IF(OFFSET('Hygiene Data'!$E$12,0,10*ROW('Hygiene Data'!E162))="","",OFFSET('Hygiene Data'!$E$12,0,10*ROW('Hygiene Data'!E162)))</f>
        <v/>
      </c>
      <c r="DT168" s="305" t="str">
        <f ca="true">+IF(OFFSET('Hygiene Data'!$E$13,0,10*ROW('Hygiene Data'!E162))="","",OFFSET('Hygiene Data'!$E$13,0,10*ROW('Hygiene Data'!E162)))</f>
        <v/>
      </c>
      <c r="DU168" s="305" t="str">
        <f ca="true">+IF(OFFSET('Hygiene Data'!$F$11,0,10*ROW('Hygiene Data'!F162))="","",OFFSET('Hygiene Data'!$F$11,0,10*ROW('Hygiene Data'!F162)))</f>
        <v/>
      </c>
      <c r="DV168" s="305" t="str">
        <f ca="true">+IF(OFFSET('Hygiene Data'!$F$12,0,10*ROW('Hygiene Data'!F162))="","",OFFSET('Hygiene Data'!$F$12,0,10*ROW('Hygiene Data'!F162)))</f>
        <v/>
      </c>
      <c r="DW168" s="305" t="str">
        <f ca="true">+IF(OFFSET('Hygiene Data'!$F$13,0,10*ROW('Hygiene Data'!F162))="","",OFFSET('Hygiene Data'!$F$13,0,10*ROW('Hygiene Data'!F162)))</f>
        <v/>
      </c>
      <c r="DX168" s="305" t="str">
        <f ca="true">+IF(OFFSET('Hygiene Data'!$G$11,0,10*ROW('Hygiene Data'!G162))="","",OFFSET('Hygiene Data'!$G$11,0,10*ROW('Hygiene Data'!G162)))</f>
        <v/>
      </c>
      <c r="DY168" s="305" t="str">
        <f ca="true">+IF(OFFSET('Hygiene Data'!$G$12,0,10*ROW('Hygiene Data'!G162))="","",OFFSET('Hygiene Data'!$G$12,0,10*ROW('Hygiene Data'!G162)))</f>
        <v/>
      </c>
      <c r="DZ168" s="305" t="str">
        <f ca="true">+IF(OFFSET('Hygiene Data'!$G$13,0,10*ROW('Hygiene Data'!G162))="","",OFFSET('Hygiene Data'!$G$13,0,10*ROW('Hygiene Data'!G162)))</f>
        <v/>
      </c>
      <c r="EA168" s="305" t="str">
        <f ca="true">+IF(OFFSET('Hygiene Data'!$H$11,0,10*ROW('Hygiene Data'!H162))="","",OFFSET('Hygiene Data'!$H$11,0,10*ROW('Hygiene Data'!H162)))</f>
        <v/>
      </c>
      <c r="EB168" s="305" t="str">
        <f ca="true">+IF(OFFSET('Hygiene Data'!$H$12,0,10*ROW('Hygiene Data'!H162))="","",OFFSET('Hygiene Data'!$H$12,0,10*ROW('Hygiene Data'!H162)))</f>
        <v/>
      </c>
      <c r="EC168" s="305" t="str">
        <f ca="true">+IF(OFFSET('Hygiene Data'!$H$13,0,10*ROW('Hygiene Data'!H162))="","",OFFSET('Hygiene Data'!$H$13,0,10*ROW('Hygiene Data'!H162)))</f>
        <v/>
      </c>
      <c r="ED168" s="305" t="str">
        <f ca="true">+IF(OFFSET('Hygiene Data'!$I$11,0,10*ROW('Hygiene Data'!I162))="","",OFFSET('Hygiene Data'!$I$11,0,10*ROW('Hygiene Data'!I162)))</f>
        <v/>
      </c>
      <c r="EE168" s="305" t="str">
        <f ca="true">+IF(OFFSET('Hygiene Data'!$I$12,0,10*ROW('Hygiene Data'!I162))="","",OFFSET('Hygiene Data'!$I$12,0,10*ROW('Hygiene Data'!I162)))</f>
        <v/>
      </c>
      <c r="EF168" s="305"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61" t="str">
        <f t="shared" ca="true" si="2"/>
        <v/>
      </c>
      <c r="D169" s="99"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9"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9"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9"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9"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9"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9"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9"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9"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9"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9"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9"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9"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9"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9"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9"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9"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9"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100"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100"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100"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100"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100"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100"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100"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100"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100"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100"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100"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100"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100"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100"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100"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100"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100"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100"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100"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100"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100"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100"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100"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100"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100"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100"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100"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100"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100"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100"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1"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1"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1"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1"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1"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1"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1"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1"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1"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1"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1"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1"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1"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1"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1"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1"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1"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1"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5"/>
      <c r="BS169" s="305" t="str">
        <f ca="true">+IF(OFFSET('Water Data'!$D$27,0,10*ROW('Water Data'!D163))="","",OFFSET('Water Data'!$D$27,0,10*ROW('Water Data'!D163)))</f>
        <v/>
      </c>
      <c r="BT169" s="305" t="str">
        <f ca="true">+IF(OFFSET('Water Data'!$D$28,0,10*ROW('Water Data'!D163))="","",OFFSET('Water Data'!$D$28,0,10*ROW('Water Data'!D163)))</f>
        <v/>
      </c>
      <c r="BU169" s="305" t="str">
        <f ca="true">+IF(OFFSET('Water Data'!$D$29,0,10*ROW('Water Data'!D163))="","",OFFSET('Water Data'!$D$29,0,10*ROW('Water Data'!D163)))</f>
        <v/>
      </c>
      <c r="BV169" s="305" t="str">
        <f ca="true">+IF(OFFSET('Water Data'!$E$27,0,10*ROW('Water Data'!E163))="","",OFFSET('Water Data'!$E$27,0,10*ROW('Water Data'!E163)))</f>
        <v/>
      </c>
      <c r="BW169" s="305" t="str">
        <f ca="true">+IF(OFFSET('Water Data'!$E$28,0,10*ROW('Water Data'!E163))="","",OFFSET('Water Data'!$E$28,0,10*ROW('Water Data'!E163)))</f>
        <v/>
      </c>
      <c r="BX169" s="305" t="str">
        <f ca="true">+IF(OFFSET('Water Data'!$E$29,0,10*ROW('Water Data'!E163))="","",OFFSET('Water Data'!$E$29,0,10*ROW('Water Data'!E163)))</f>
        <v/>
      </c>
      <c r="BY169" s="305" t="str">
        <f ca="true">+IF(OFFSET('Water Data'!$F$27,0,10*ROW('Water Data'!F163))="","",OFFSET('Water Data'!$F$27,0,10*ROW('Water Data'!F163)))</f>
        <v/>
      </c>
      <c r="BZ169" s="305" t="str">
        <f ca="true">+IF(OFFSET('Water Data'!$F$28,0,10*ROW('Water Data'!F163))="","",OFFSET('Water Data'!$F$28,0,10*ROW('Water Data'!F163)))</f>
        <v/>
      </c>
      <c r="CA169" s="305" t="str">
        <f ca="true">+IF(OFFSET('Water Data'!$F$29,0,10*ROW('Water Data'!F163))="","",OFFSET('Water Data'!$F$29,0,10*ROW('Water Data'!F163)))</f>
        <v/>
      </c>
      <c r="CB169" s="305" t="str">
        <f ca="true">+IF(OFFSET('Water Data'!$G$27,0,10*ROW('Water Data'!G163))="","",OFFSET('Water Data'!$G$27,0,10*ROW('Water Data'!G163)))</f>
        <v/>
      </c>
      <c r="CC169" s="305" t="str">
        <f ca="true">+IF(OFFSET('Water Data'!$G$28,0,10*ROW('Water Data'!G163))="","",OFFSET('Water Data'!$G$28,0,10*ROW('Water Data'!G163)))</f>
        <v/>
      </c>
      <c r="CD169" s="305" t="str">
        <f ca="true">+IF(OFFSET('Water Data'!$G$29,0,10*ROW('Water Data'!G163))="","",OFFSET('Water Data'!$G$29,0,10*ROW('Water Data'!G163)))</f>
        <v/>
      </c>
      <c r="CE169" s="305" t="str">
        <f ca="true">+IF(OFFSET('Water Data'!$H$27,0,10*ROW('Water Data'!H163))="","",OFFSET('Water Data'!$H$27,0,10*ROW('Water Data'!H163)))</f>
        <v/>
      </c>
      <c r="CF169" s="305" t="str">
        <f ca="true">+IF(OFFSET('Water Data'!$H$28,0,10*ROW('Water Data'!H163))="","",OFFSET('Water Data'!$H$28,0,10*ROW('Water Data'!H163)))</f>
        <v/>
      </c>
      <c r="CG169" s="305" t="str">
        <f ca="true">+IF(OFFSET('Water Data'!$H$29,0,10*ROW('Water Data'!H163))="","",OFFSET('Water Data'!$H$29,0,10*ROW('Water Data'!H163)))</f>
        <v/>
      </c>
      <c r="CH169" s="305" t="str">
        <f ca="true">+IF(OFFSET('Water Data'!$I$27,0,10*ROW('Water Data'!I163))="","",OFFSET('Water Data'!$I$27,0,10*ROW('Water Data'!I163)))</f>
        <v/>
      </c>
      <c r="CI169" s="305" t="str">
        <f ca="true">+IF(OFFSET('Water Data'!$I$28,0,10*ROW('Water Data'!I163))="","",OFFSET('Water Data'!$I$28,0,10*ROW('Water Data'!I163)))</f>
        <v/>
      </c>
      <c r="CJ169" s="305" t="str">
        <f ca="true">+IF(OFFSET('Water Data'!$I$29,0,10*ROW('Water Data'!I163))="","",OFFSET('Water Data'!$I$29,0,10*ROW('Water Data'!I163)))</f>
        <v/>
      </c>
      <c r="CK169" s="305" t="str">
        <f ca="true">+IF(OFFSET('Sanitation Data'!$D$28,0,10*ROW('Sanitation Data'!D163))="","",OFFSET('Sanitation Data'!$D$28,0,10*ROW('Sanitation Data'!D163)))</f>
        <v/>
      </c>
      <c r="CL169" s="305" t="str">
        <f ca="true">+IF(OFFSET('Sanitation Data'!$D$29,0,10*ROW('Sanitation Data'!D163))="","",OFFSET('Sanitation Data'!$D$29,0,10*ROW('Sanitation Data'!D163)))</f>
        <v/>
      </c>
      <c r="CM169" s="305" t="str">
        <f ca="true">+IF(OFFSET('Sanitation Data'!$D$30,0,10*ROW('Sanitation Data'!D163))="","",OFFSET('Sanitation Data'!$D$30,0,10*ROW('Sanitation Data'!D163)))</f>
        <v/>
      </c>
      <c r="CN169" s="305" t="str">
        <f ca="true">+IF(OFFSET('Sanitation Data'!$D$31,0,10*ROW('Sanitation Data'!D163))="","",OFFSET('Sanitation Data'!$D$31,0,10*ROW('Sanitation Data'!D163)))</f>
        <v/>
      </c>
      <c r="CO169" s="305" t="str">
        <f ca="true">+IF(OFFSET('Sanitation Data'!$D$32,0,10*ROW('Sanitation Data'!D163))="","",OFFSET('Sanitation Data'!$D$32,0,10*ROW('Sanitation Data'!D163)))</f>
        <v/>
      </c>
      <c r="CP169" s="305" t="str">
        <f ca="true">+IF(OFFSET('Sanitation Data'!$E$28,0,10*ROW('Sanitation Data'!E163))="","",OFFSET('Sanitation Data'!$E$28,0,10*ROW('Sanitation Data'!E163)))</f>
        <v/>
      </c>
      <c r="CQ169" s="305" t="str">
        <f ca="true">+IF(OFFSET('Sanitation Data'!$E$29,0,10*ROW('Sanitation Data'!E163))="","",OFFSET('Sanitation Data'!$E$29,0,10*ROW('Sanitation Data'!E163)))</f>
        <v/>
      </c>
      <c r="CR169" s="305" t="str">
        <f ca="true">+IF(OFFSET('Sanitation Data'!$E$30,0,10*ROW('Sanitation Data'!E163))="","",OFFSET('Sanitation Data'!$E$30,0,10*ROW('Sanitation Data'!E163)))</f>
        <v/>
      </c>
      <c r="CS169" s="305" t="str">
        <f ca="true">+IF(OFFSET('Sanitation Data'!$E$31,0,10*ROW('Sanitation Data'!E163))="","",OFFSET('Sanitation Data'!$E$31,0,10*ROW('Sanitation Data'!E163)))</f>
        <v/>
      </c>
      <c r="CT169" s="305" t="str">
        <f ca="true">+IF(OFFSET('Sanitation Data'!$E$32,0,10*ROW('Sanitation Data'!E163))="","",OFFSET('Sanitation Data'!$E$32,0,10*ROW('Sanitation Data'!E163)))</f>
        <v/>
      </c>
      <c r="CU169" s="305" t="str">
        <f ca="true">+IF(OFFSET('Sanitation Data'!$F$28,0,10*ROW('Sanitation Data'!F163))="","",OFFSET('Sanitation Data'!$F$28,0,10*ROW('Sanitation Data'!F163)))</f>
        <v/>
      </c>
      <c r="CV169" s="305" t="str">
        <f ca="true">+IF(OFFSET('Sanitation Data'!$F$29,0,10*ROW('Sanitation Data'!F163))="","",OFFSET('Sanitation Data'!$F$29,0,10*ROW('Sanitation Data'!F163)))</f>
        <v/>
      </c>
      <c r="CW169" s="305" t="str">
        <f ca="true">+IF(OFFSET('Sanitation Data'!$F$30,0,10*ROW('Sanitation Data'!F163))="","",OFFSET('Sanitation Data'!$F$30,0,10*ROW('Sanitation Data'!F163)))</f>
        <v/>
      </c>
      <c r="CX169" s="305" t="str">
        <f ca="true">+IF(OFFSET('Sanitation Data'!$F$31,0,10*ROW('Sanitation Data'!F163))="","",OFFSET('Sanitation Data'!$F$31,0,10*ROW('Sanitation Data'!F163)))</f>
        <v/>
      </c>
      <c r="CY169" s="305" t="str">
        <f ca="true">+IF(OFFSET('Sanitation Data'!$F$32,0,10*ROW('Sanitation Data'!F163))="","",OFFSET('Sanitation Data'!$F$32,0,10*ROW('Sanitation Data'!F163)))</f>
        <v/>
      </c>
      <c r="CZ169" s="305" t="str">
        <f ca="true">+IF(OFFSET('Sanitation Data'!$G$28,0,10*ROW('Sanitation Data'!G163))="","",OFFSET('Sanitation Data'!$G$28,0,10*ROW('Sanitation Data'!G163)))</f>
        <v/>
      </c>
      <c r="DA169" s="305" t="str">
        <f ca="true">+IF(OFFSET('Sanitation Data'!$G$29,0,10*ROW('Sanitation Data'!G163))="","",OFFSET('Sanitation Data'!$G$29,0,10*ROW('Sanitation Data'!G163)))</f>
        <v/>
      </c>
      <c r="DB169" s="305" t="str">
        <f ca="true">+IF(OFFSET('Sanitation Data'!$G$30,0,10*ROW('Sanitation Data'!G163))="","",OFFSET('Sanitation Data'!$G$30,0,10*ROW('Sanitation Data'!G163)))</f>
        <v/>
      </c>
      <c r="DC169" s="305" t="str">
        <f ca="true">+IF(OFFSET('Sanitation Data'!$G$31,0,10*ROW('Sanitation Data'!G163))="","",OFFSET('Sanitation Data'!$G$31,0,10*ROW('Sanitation Data'!G163)))</f>
        <v/>
      </c>
      <c r="DD169" s="305" t="str">
        <f ca="true">+IF(OFFSET('Sanitation Data'!$G$32,0,10*ROW('Sanitation Data'!G163))="","",OFFSET('Sanitation Data'!$G$32,0,10*ROW('Sanitation Data'!G163)))</f>
        <v/>
      </c>
      <c r="DE169" s="305" t="str">
        <f ca="true">+IF(OFFSET('Sanitation Data'!$H$28,0,10*ROW('Sanitation Data'!H163))="","",OFFSET('Sanitation Data'!$H$28,0,10*ROW('Sanitation Data'!H163)))</f>
        <v/>
      </c>
      <c r="DF169" s="305" t="str">
        <f ca="true">+IF(OFFSET('Sanitation Data'!$H$29,0,10*ROW('Sanitation Data'!H163))="","",OFFSET('Sanitation Data'!$H$29,0,10*ROW('Sanitation Data'!H163)))</f>
        <v/>
      </c>
      <c r="DG169" s="305" t="str">
        <f ca="true">+IF(OFFSET('Sanitation Data'!$H$30,0,10*ROW('Sanitation Data'!H163))="","",OFFSET('Sanitation Data'!$H$30,0,10*ROW('Sanitation Data'!H163)))</f>
        <v/>
      </c>
      <c r="DH169" s="305" t="str">
        <f ca="true">+IF(OFFSET('Sanitation Data'!$H$31,0,10*ROW('Sanitation Data'!H163))="","",OFFSET('Sanitation Data'!$H$31,0,10*ROW('Sanitation Data'!H163)))</f>
        <v/>
      </c>
      <c r="DI169" s="305" t="str">
        <f ca="true">+IF(OFFSET('Sanitation Data'!$H$32,0,10*ROW('Sanitation Data'!H163))="","",OFFSET('Sanitation Data'!$H$32,0,10*ROW('Sanitation Data'!H163)))</f>
        <v/>
      </c>
      <c r="DJ169" s="305" t="str">
        <f ca="true">+IF(OFFSET('Sanitation Data'!$I$28,0,10*ROW('Sanitation Data'!I163))="","",OFFSET('Sanitation Data'!$I$28,0,10*ROW('Sanitation Data'!I163)))</f>
        <v/>
      </c>
      <c r="DK169" s="305" t="str">
        <f ca="true">+IF(OFFSET('Sanitation Data'!$I$29,0,10*ROW('Sanitation Data'!I163))="","",OFFSET('Sanitation Data'!$I$29,0,10*ROW('Sanitation Data'!I163)))</f>
        <v/>
      </c>
      <c r="DL169" s="305" t="str">
        <f ca="true">+IF(OFFSET('Sanitation Data'!$I$30,0,10*ROW('Sanitation Data'!I163))="","",OFFSET('Sanitation Data'!$I$30,0,10*ROW('Sanitation Data'!I163)))</f>
        <v/>
      </c>
      <c r="DM169" s="305" t="str">
        <f ca="true">+IF(OFFSET('Sanitation Data'!$I$31,0,10*ROW('Sanitation Data'!I163))="","",OFFSET('Sanitation Data'!$I$31,0,10*ROW('Sanitation Data'!I163)))</f>
        <v/>
      </c>
      <c r="DN169" s="305" t="str">
        <f ca="true">+IF(OFFSET('Sanitation Data'!$I$32,0,10*ROW('Sanitation Data'!I163))="","",OFFSET('Sanitation Data'!$I$32,0,10*ROW('Sanitation Data'!I163)))</f>
        <v/>
      </c>
      <c r="DO169" s="305" t="str">
        <f ca="true">+IF(OFFSET('Hygiene Data'!$D$11,0,10*ROW('Hygiene Data'!D163))="","",OFFSET('Hygiene Data'!$D$11,0,10*ROW('Hygiene Data'!D163)))</f>
        <v/>
      </c>
      <c r="DP169" s="305" t="str">
        <f ca="true">+IF(OFFSET('Hygiene Data'!$D$12,0,10*ROW('Hygiene Data'!D163))="","",OFFSET('Hygiene Data'!$D$12,0,10*ROW('Hygiene Data'!D163)))</f>
        <v/>
      </c>
      <c r="DQ169" s="305" t="str">
        <f ca="true">+IF(OFFSET('Hygiene Data'!$D$13,0,10*ROW('Hygiene Data'!D163))="","",OFFSET('Hygiene Data'!$D$13,0,10*ROW('Hygiene Data'!D163)))</f>
        <v/>
      </c>
      <c r="DR169" s="305" t="str">
        <f ca="true">+IF(OFFSET('Hygiene Data'!$E$11,0,10*ROW('Hygiene Data'!E163))="","",OFFSET('Hygiene Data'!$E$11,0,10*ROW('Hygiene Data'!E163)))</f>
        <v/>
      </c>
      <c r="DS169" s="305" t="str">
        <f ca="true">+IF(OFFSET('Hygiene Data'!$E$12,0,10*ROW('Hygiene Data'!E163))="","",OFFSET('Hygiene Data'!$E$12,0,10*ROW('Hygiene Data'!E163)))</f>
        <v/>
      </c>
      <c r="DT169" s="305" t="str">
        <f ca="true">+IF(OFFSET('Hygiene Data'!$E$13,0,10*ROW('Hygiene Data'!E163))="","",OFFSET('Hygiene Data'!$E$13,0,10*ROW('Hygiene Data'!E163)))</f>
        <v/>
      </c>
      <c r="DU169" s="305" t="str">
        <f ca="true">+IF(OFFSET('Hygiene Data'!$F$11,0,10*ROW('Hygiene Data'!F163))="","",OFFSET('Hygiene Data'!$F$11,0,10*ROW('Hygiene Data'!F163)))</f>
        <v/>
      </c>
      <c r="DV169" s="305" t="str">
        <f ca="true">+IF(OFFSET('Hygiene Data'!$F$12,0,10*ROW('Hygiene Data'!F163))="","",OFFSET('Hygiene Data'!$F$12,0,10*ROW('Hygiene Data'!F163)))</f>
        <v/>
      </c>
      <c r="DW169" s="305" t="str">
        <f ca="true">+IF(OFFSET('Hygiene Data'!$F$13,0,10*ROW('Hygiene Data'!F163))="","",OFFSET('Hygiene Data'!$F$13,0,10*ROW('Hygiene Data'!F163)))</f>
        <v/>
      </c>
      <c r="DX169" s="305" t="str">
        <f ca="true">+IF(OFFSET('Hygiene Data'!$G$11,0,10*ROW('Hygiene Data'!G163))="","",OFFSET('Hygiene Data'!$G$11,0,10*ROW('Hygiene Data'!G163)))</f>
        <v/>
      </c>
      <c r="DY169" s="305" t="str">
        <f ca="true">+IF(OFFSET('Hygiene Data'!$G$12,0,10*ROW('Hygiene Data'!G163))="","",OFFSET('Hygiene Data'!$G$12,0,10*ROW('Hygiene Data'!G163)))</f>
        <v/>
      </c>
      <c r="DZ169" s="305" t="str">
        <f ca="true">+IF(OFFSET('Hygiene Data'!$G$13,0,10*ROW('Hygiene Data'!G163))="","",OFFSET('Hygiene Data'!$G$13,0,10*ROW('Hygiene Data'!G163)))</f>
        <v/>
      </c>
      <c r="EA169" s="305" t="str">
        <f ca="true">+IF(OFFSET('Hygiene Data'!$H$11,0,10*ROW('Hygiene Data'!H163))="","",OFFSET('Hygiene Data'!$H$11,0,10*ROW('Hygiene Data'!H163)))</f>
        <v/>
      </c>
      <c r="EB169" s="305" t="str">
        <f ca="true">+IF(OFFSET('Hygiene Data'!$H$12,0,10*ROW('Hygiene Data'!H163))="","",OFFSET('Hygiene Data'!$H$12,0,10*ROW('Hygiene Data'!H163)))</f>
        <v/>
      </c>
      <c r="EC169" s="305" t="str">
        <f ca="true">+IF(OFFSET('Hygiene Data'!$H$13,0,10*ROW('Hygiene Data'!H163))="","",OFFSET('Hygiene Data'!$H$13,0,10*ROW('Hygiene Data'!H163)))</f>
        <v/>
      </c>
      <c r="ED169" s="305" t="str">
        <f ca="true">+IF(OFFSET('Hygiene Data'!$I$11,0,10*ROW('Hygiene Data'!I163))="","",OFFSET('Hygiene Data'!$I$11,0,10*ROW('Hygiene Data'!I163)))</f>
        <v/>
      </c>
      <c r="EE169" s="305" t="str">
        <f ca="true">+IF(OFFSET('Hygiene Data'!$I$12,0,10*ROW('Hygiene Data'!I163))="","",OFFSET('Hygiene Data'!$I$12,0,10*ROW('Hygiene Data'!I163)))</f>
        <v/>
      </c>
      <c r="EF169" s="305"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61" t="str">
        <f t="shared" ca="true" si="2"/>
        <v/>
      </c>
      <c r="D170" s="99"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9"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9"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9"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9"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9"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9"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9"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9"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9"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9"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9"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9"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9"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9"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9"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9"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9"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100"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100"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100"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100"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100"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100"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100"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100"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100"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100"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100"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100"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100"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100"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100"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100"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100"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100"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100"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100"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100"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100"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100"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100"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100"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100"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100"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100"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100"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100"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1"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1"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1"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1"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1"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1"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1"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1"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1"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1"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1"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1"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1"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1"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1"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1"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1"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1"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5"/>
      <c r="BS170" s="305" t="str">
        <f ca="true">+IF(OFFSET('Water Data'!$D$27,0,10*ROW('Water Data'!D164))="","",OFFSET('Water Data'!$D$27,0,10*ROW('Water Data'!D164)))</f>
        <v/>
      </c>
      <c r="BT170" s="305" t="str">
        <f ca="true">+IF(OFFSET('Water Data'!$D$28,0,10*ROW('Water Data'!D164))="","",OFFSET('Water Data'!$D$28,0,10*ROW('Water Data'!D164)))</f>
        <v/>
      </c>
      <c r="BU170" s="305" t="str">
        <f ca="true">+IF(OFFSET('Water Data'!$D$29,0,10*ROW('Water Data'!D164))="","",OFFSET('Water Data'!$D$29,0,10*ROW('Water Data'!D164)))</f>
        <v/>
      </c>
      <c r="BV170" s="305" t="str">
        <f ca="true">+IF(OFFSET('Water Data'!$E$27,0,10*ROW('Water Data'!E164))="","",OFFSET('Water Data'!$E$27,0,10*ROW('Water Data'!E164)))</f>
        <v/>
      </c>
      <c r="BW170" s="305" t="str">
        <f ca="true">+IF(OFFSET('Water Data'!$E$28,0,10*ROW('Water Data'!E164))="","",OFFSET('Water Data'!$E$28,0,10*ROW('Water Data'!E164)))</f>
        <v/>
      </c>
      <c r="BX170" s="305" t="str">
        <f ca="true">+IF(OFFSET('Water Data'!$E$29,0,10*ROW('Water Data'!E164))="","",OFFSET('Water Data'!$E$29,0,10*ROW('Water Data'!E164)))</f>
        <v/>
      </c>
      <c r="BY170" s="305" t="str">
        <f ca="true">+IF(OFFSET('Water Data'!$F$27,0,10*ROW('Water Data'!F164))="","",OFFSET('Water Data'!$F$27,0,10*ROW('Water Data'!F164)))</f>
        <v/>
      </c>
      <c r="BZ170" s="305" t="str">
        <f ca="true">+IF(OFFSET('Water Data'!$F$28,0,10*ROW('Water Data'!F164))="","",OFFSET('Water Data'!$F$28,0,10*ROW('Water Data'!F164)))</f>
        <v/>
      </c>
      <c r="CA170" s="305" t="str">
        <f ca="true">+IF(OFFSET('Water Data'!$F$29,0,10*ROW('Water Data'!F164))="","",OFFSET('Water Data'!$F$29,0,10*ROW('Water Data'!F164)))</f>
        <v/>
      </c>
      <c r="CB170" s="305" t="str">
        <f ca="true">+IF(OFFSET('Water Data'!$G$27,0,10*ROW('Water Data'!G164))="","",OFFSET('Water Data'!$G$27,0,10*ROW('Water Data'!G164)))</f>
        <v/>
      </c>
      <c r="CC170" s="305" t="str">
        <f ca="true">+IF(OFFSET('Water Data'!$G$28,0,10*ROW('Water Data'!G164))="","",OFFSET('Water Data'!$G$28,0,10*ROW('Water Data'!G164)))</f>
        <v/>
      </c>
      <c r="CD170" s="305" t="str">
        <f ca="true">+IF(OFFSET('Water Data'!$G$29,0,10*ROW('Water Data'!G164))="","",OFFSET('Water Data'!$G$29,0,10*ROW('Water Data'!G164)))</f>
        <v/>
      </c>
      <c r="CE170" s="305" t="str">
        <f ca="true">+IF(OFFSET('Water Data'!$H$27,0,10*ROW('Water Data'!H164))="","",OFFSET('Water Data'!$H$27,0,10*ROW('Water Data'!H164)))</f>
        <v/>
      </c>
      <c r="CF170" s="305" t="str">
        <f ca="true">+IF(OFFSET('Water Data'!$H$28,0,10*ROW('Water Data'!H164))="","",OFFSET('Water Data'!$H$28,0,10*ROW('Water Data'!H164)))</f>
        <v/>
      </c>
      <c r="CG170" s="305" t="str">
        <f ca="true">+IF(OFFSET('Water Data'!$H$29,0,10*ROW('Water Data'!H164))="","",OFFSET('Water Data'!$H$29,0,10*ROW('Water Data'!H164)))</f>
        <v/>
      </c>
      <c r="CH170" s="305" t="str">
        <f ca="true">+IF(OFFSET('Water Data'!$I$27,0,10*ROW('Water Data'!I164))="","",OFFSET('Water Data'!$I$27,0,10*ROW('Water Data'!I164)))</f>
        <v/>
      </c>
      <c r="CI170" s="305" t="str">
        <f ca="true">+IF(OFFSET('Water Data'!$I$28,0,10*ROW('Water Data'!I164))="","",OFFSET('Water Data'!$I$28,0,10*ROW('Water Data'!I164)))</f>
        <v/>
      </c>
      <c r="CJ170" s="305" t="str">
        <f ca="true">+IF(OFFSET('Water Data'!$I$29,0,10*ROW('Water Data'!I164))="","",OFFSET('Water Data'!$I$29,0,10*ROW('Water Data'!I164)))</f>
        <v/>
      </c>
      <c r="CK170" s="305" t="str">
        <f ca="true">+IF(OFFSET('Sanitation Data'!$D$28,0,10*ROW('Sanitation Data'!D164))="","",OFFSET('Sanitation Data'!$D$28,0,10*ROW('Sanitation Data'!D164)))</f>
        <v/>
      </c>
      <c r="CL170" s="305" t="str">
        <f ca="true">+IF(OFFSET('Sanitation Data'!$D$29,0,10*ROW('Sanitation Data'!D164))="","",OFFSET('Sanitation Data'!$D$29,0,10*ROW('Sanitation Data'!D164)))</f>
        <v/>
      </c>
      <c r="CM170" s="305" t="str">
        <f ca="true">+IF(OFFSET('Sanitation Data'!$D$30,0,10*ROW('Sanitation Data'!D164))="","",OFFSET('Sanitation Data'!$D$30,0,10*ROW('Sanitation Data'!D164)))</f>
        <v/>
      </c>
      <c r="CN170" s="305" t="str">
        <f ca="true">+IF(OFFSET('Sanitation Data'!$D$31,0,10*ROW('Sanitation Data'!D164))="","",OFFSET('Sanitation Data'!$D$31,0,10*ROW('Sanitation Data'!D164)))</f>
        <v/>
      </c>
      <c r="CO170" s="305" t="str">
        <f ca="true">+IF(OFFSET('Sanitation Data'!$D$32,0,10*ROW('Sanitation Data'!D164))="","",OFFSET('Sanitation Data'!$D$32,0,10*ROW('Sanitation Data'!D164)))</f>
        <v/>
      </c>
      <c r="CP170" s="305" t="str">
        <f ca="true">+IF(OFFSET('Sanitation Data'!$E$28,0,10*ROW('Sanitation Data'!E164))="","",OFFSET('Sanitation Data'!$E$28,0,10*ROW('Sanitation Data'!E164)))</f>
        <v/>
      </c>
      <c r="CQ170" s="305" t="str">
        <f ca="true">+IF(OFFSET('Sanitation Data'!$E$29,0,10*ROW('Sanitation Data'!E164))="","",OFFSET('Sanitation Data'!$E$29,0,10*ROW('Sanitation Data'!E164)))</f>
        <v/>
      </c>
      <c r="CR170" s="305" t="str">
        <f ca="true">+IF(OFFSET('Sanitation Data'!$E$30,0,10*ROW('Sanitation Data'!E164))="","",OFFSET('Sanitation Data'!$E$30,0,10*ROW('Sanitation Data'!E164)))</f>
        <v/>
      </c>
      <c r="CS170" s="305" t="str">
        <f ca="true">+IF(OFFSET('Sanitation Data'!$E$31,0,10*ROW('Sanitation Data'!E164))="","",OFFSET('Sanitation Data'!$E$31,0,10*ROW('Sanitation Data'!E164)))</f>
        <v/>
      </c>
      <c r="CT170" s="305" t="str">
        <f ca="true">+IF(OFFSET('Sanitation Data'!$E$32,0,10*ROW('Sanitation Data'!E164))="","",OFFSET('Sanitation Data'!$E$32,0,10*ROW('Sanitation Data'!E164)))</f>
        <v/>
      </c>
      <c r="CU170" s="305" t="str">
        <f ca="true">+IF(OFFSET('Sanitation Data'!$F$28,0,10*ROW('Sanitation Data'!F164))="","",OFFSET('Sanitation Data'!$F$28,0,10*ROW('Sanitation Data'!F164)))</f>
        <v/>
      </c>
      <c r="CV170" s="305" t="str">
        <f ca="true">+IF(OFFSET('Sanitation Data'!$F$29,0,10*ROW('Sanitation Data'!F164))="","",OFFSET('Sanitation Data'!$F$29,0,10*ROW('Sanitation Data'!F164)))</f>
        <v/>
      </c>
      <c r="CW170" s="305" t="str">
        <f ca="true">+IF(OFFSET('Sanitation Data'!$F$30,0,10*ROW('Sanitation Data'!F164))="","",OFFSET('Sanitation Data'!$F$30,0,10*ROW('Sanitation Data'!F164)))</f>
        <v/>
      </c>
      <c r="CX170" s="305" t="str">
        <f ca="true">+IF(OFFSET('Sanitation Data'!$F$31,0,10*ROW('Sanitation Data'!F164))="","",OFFSET('Sanitation Data'!$F$31,0,10*ROW('Sanitation Data'!F164)))</f>
        <v/>
      </c>
      <c r="CY170" s="305" t="str">
        <f ca="true">+IF(OFFSET('Sanitation Data'!$F$32,0,10*ROW('Sanitation Data'!F164))="","",OFFSET('Sanitation Data'!$F$32,0,10*ROW('Sanitation Data'!F164)))</f>
        <v/>
      </c>
      <c r="CZ170" s="305" t="str">
        <f ca="true">+IF(OFFSET('Sanitation Data'!$G$28,0,10*ROW('Sanitation Data'!G164))="","",OFFSET('Sanitation Data'!$G$28,0,10*ROW('Sanitation Data'!G164)))</f>
        <v/>
      </c>
      <c r="DA170" s="305" t="str">
        <f ca="true">+IF(OFFSET('Sanitation Data'!$G$29,0,10*ROW('Sanitation Data'!G164))="","",OFFSET('Sanitation Data'!$G$29,0,10*ROW('Sanitation Data'!G164)))</f>
        <v/>
      </c>
      <c r="DB170" s="305" t="str">
        <f ca="true">+IF(OFFSET('Sanitation Data'!$G$30,0,10*ROW('Sanitation Data'!G164))="","",OFFSET('Sanitation Data'!$G$30,0,10*ROW('Sanitation Data'!G164)))</f>
        <v/>
      </c>
      <c r="DC170" s="305" t="str">
        <f ca="true">+IF(OFFSET('Sanitation Data'!$G$31,0,10*ROW('Sanitation Data'!G164))="","",OFFSET('Sanitation Data'!$G$31,0,10*ROW('Sanitation Data'!G164)))</f>
        <v/>
      </c>
      <c r="DD170" s="305" t="str">
        <f ca="true">+IF(OFFSET('Sanitation Data'!$G$32,0,10*ROW('Sanitation Data'!G164))="","",OFFSET('Sanitation Data'!$G$32,0,10*ROW('Sanitation Data'!G164)))</f>
        <v/>
      </c>
      <c r="DE170" s="305" t="str">
        <f ca="true">+IF(OFFSET('Sanitation Data'!$H$28,0,10*ROW('Sanitation Data'!H164))="","",OFFSET('Sanitation Data'!$H$28,0,10*ROW('Sanitation Data'!H164)))</f>
        <v/>
      </c>
      <c r="DF170" s="305" t="str">
        <f ca="true">+IF(OFFSET('Sanitation Data'!$H$29,0,10*ROW('Sanitation Data'!H164))="","",OFFSET('Sanitation Data'!$H$29,0,10*ROW('Sanitation Data'!H164)))</f>
        <v/>
      </c>
      <c r="DG170" s="305" t="str">
        <f ca="true">+IF(OFFSET('Sanitation Data'!$H$30,0,10*ROW('Sanitation Data'!H164))="","",OFFSET('Sanitation Data'!$H$30,0,10*ROW('Sanitation Data'!H164)))</f>
        <v/>
      </c>
      <c r="DH170" s="305" t="str">
        <f ca="true">+IF(OFFSET('Sanitation Data'!$H$31,0,10*ROW('Sanitation Data'!H164))="","",OFFSET('Sanitation Data'!$H$31,0,10*ROW('Sanitation Data'!H164)))</f>
        <v/>
      </c>
      <c r="DI170" s="305" t="str">
        <f ca="true">+IF(OFFSET('Sanitation Data'!$H$32,0,10*ROW('Sanitation Data'!H164))="","",OFFSET('Sanitation Data'!$H$32,0,10*ROW('Sanitation Data'!H164)))</f>
        <v/>
      </c>
      <c r="DJ170" s="305" t="str">
        <f ca="true">+IF(OFFSET('Sanitation Data'!$I$28,0,10*ROW('Sanitation Data'!I164))="","",OFFSET('Sanitation Data'!$I$28,0,10*ROW('Sanitation Data'!I164)))</f>
        <v/>
      </c>
      <c r="DK170" s="305" t="str">
        <f ca="true">+IF(OFFSET('Sanitation Data'!$I$29,0,10*ROW('Sanitation Data'!I164))="","",OFFSET('Sanitation Data'!$I$29,0,10*ROW('Sanitation Data'!I164)))</f>
        <v/>
      </c>
      <c r="DL170" s="305" t="str">
        <f ca="true">+IF(OFFSET('Sanitation Data'!$I$30,0,10*ROW('Sanitation Data'!I164))="","",OFFSET('Sanitation Data'!$I$30,0,10*ROW('Sanitation Data'!I164)))</f>
        <v/>
      </c>
      <c r="DM170" s="305" t="str">
        <f ca="true">+IF(OFFSET('Sanitation Data'!$I$31,0,10*ROW('Sanitation Data'!I164))="","",OFFSET('Sanitation Data'!$I$31,0,10*ROW('Sanitation Data'!I164)))</f>
        <v/>
      </c>
      <c r="DN170" s="305" t="str">
        <f ca="true">+IF(OFFSET('Sanitation Data'!$I$32,0,10*ROW('Sanitation Data'!I164))="","",OFFSET('Sanitation Data'!$I$32,0,10*ROW('Sanitation Data'!I164)))</f>
        <v/>
      </c>
      <c r="DO170" s="305" t="str">
        <f ca="true">+IF(OFFSET('Hygiene Data'!$D$11,0,10*ROW('Hygiene Data'!D164))="","",OFFSET('Hygiene Data'!$D$11,0,10*ROW('Hygiene Data'!D164)))</f>
        <v/>
      </c>
      <c r="DP170" s="305" t="str">
        <f ca="true">+IF(OFFSET('Hygiene Data'!$D$12,0,10*ROW('Hygiene Data'!D164))="","",OFFSET('Hygiene Data'!$D$12,0,10*ROW('Hygiene Data'!D164)))</f>
        <v/>
      </c>
      <c r="DQ170" s="305" t="str">
        <f ca="true">+IF(OFFSET('Hygiene Data'!$D$13,0,10*ROW('Hygiene Data'!D164))="","",OFFSET('Hygiene Data'!$D$13,0,10*ROW('Hygiene Data'!D164)))</f>
        <v/>
      </c>
      <c r="DR170" s="305" t="str">
        <f ca="true">+IF(OFFSET('Hygiene Data'!$E$11,0,10*ROW('Hygiene Data'!E164))="","",OFFSET('Hygiene Data'!$E$11,0,10*ROW('Hygiene Data'!E164)))</f>
        <v/>
      </c>
      <c r="DS170" s="305" t="str">
        <f ca="true">+IF(OFFSET('Hygiene Data'!$E$12,0,10*ROW('Hygiene Data'!E164))="","",OFFSET('Hygiene Data'!$E$12,0,10*ROW('Hygiene Data'!E164)))</f>
        <v/>
      </c>
      <c r="DT170" s="305" t="str">
        <f ca="true">+IF(OFFSET('Hygiene Data'!$E$13,0,10*ROW('Hygiene Data'!E164))="","",OFFSET('Hygiene Data'!$E$13,0,10*ROW('Hygiene Data'!E164)))</f>
        <v/>
      </c>
      <c r="DU170" s="305" t="str">
        <f ca="true">+IF(OFFSET('Hygiene Data'!$F$11,0,10*ROW('Hygiene Data'!F164))="","",OFFSET('Hygiene Data'!$F$11,0,10*ROW('Hygiene Data'!F164)))</f>
        <v/>
      </c>
      <c r="DV170" s="305" t="str">
        <f ca="true">+IF(OFFSET('Hygiene Data'!$F$12,0,10*ROW('Hygiene Data'!F164))="","",OFFSET('Hygiene Data'!$F$12,0,10*ROW('Hygiene Data'!F164)))</f>
        <v/>
      </c>
      <c r="DW170" s="305" t="str">
        <f ca="true">+IF(OFFSET('Hygiene Data'!$F$13,0,10*ROW('Hygiene Data'!F164))="","",OFFSET('Hygiene Data'!$F$13,0,10*ROW('Hygiene Data'!F164)))</f>
        <v/>
      </c>
      <c r="DX170" s="305" t="str">
        <f ca="true">+IF(OFFSET('Hygiene Data'!$G$11,0,10*ROW('Hygiene Data'!G164))="","",OFFSET('Hygiene Data'!$G$11,0,10*ROW('Hygiene Data'!G164)))</f>
        <v/>
      </c>
      <c r="DY170" s="305" t="str">
        <f ca="true">+IF(OFFSET('Hygiene Data'!$G$12,0,10*ROW('Hygiene Data'!G164))="","",OFFSET('Hygiene Data'!$G$12,0,10*ROW('Hygiene Data'!G164)))</f>
        <v/>
      </c>
      <c r="DZ170" s="305" t="str">
        <f ca="true">+IF(OFFSET('Hygiene Data'!$G$13,0,10*ROW('Hygiene Data'!G164))="","",OFFSET('Hygiene Data'!$G$13,0,10*ROW('Hygiene Data'!G164)))</f>
        <v/>
      </c>
      <c r="EA170" s="305" t="str">
        <f ca="true">+IF(OFFSET('Hygiene Data'!$H$11,0,10*ROW('Hygiene Data'!H164))="","",OFFSET('Hygiene Data'!$H$11,0,10*ROW('Hygiene Data'!H164)))</f>
        <v/>
      </c>
      <c r="EB170" s="305" t="str">
        <f ca="true">+IF(OFFSET('Hygiene Data'!$H$12,0,10*ROW('Hygiene Data'!H164))="","",OFFSET('Hygiene Data'!$H$12,0,10*ROW('Hygiene Data'!H164)))</f>
        <v/>
      </c>
      <c r="EC170" s="305" t="str">
        <f ca="true">+IF(OFFSET('Hygiene Data'!$H$13,0,10*ROW('Hygiene Data'!H164))="","",OFFSET('Hygiene Data'!$H$13,0,10*ROW('Hygiene Data'!H164)))</f>
        <v/>
      </c>
      <c r="ED170" s="305" t="str">
        <f ca="true">+IF(OFFSET('Hygiene Data'!$I$11,0,10*ROW('Hygiene Data'!I164))="","",OFFSET('Hygiene Data'!$I$11,0,10*ROW('Hygiene Data'!I164)))</f>
        <v/>
      </c>
      <c r="EE170" s="305" t="str">
        <f ca="true">+IF(OFFSET('Hygiene Data'!$I$12,0,10*ROW('Hygiene Data'!I164))="","",OFFSET('Hygiene Data'!$I$12,0,10*ROW('Hygiene Data'!I164)))</f>
        <v/>
      </c>
      <c r="EF170" s="305"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61" t="str">
        <f t="shared" ca="true" si="2"/>
        <v/>
      </c>
      <c r="D171" s="99"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9"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9"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9"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9"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9"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9"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9"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9"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9"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9"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9"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9"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9"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9"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9"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9"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9"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100"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100"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100"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100"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100"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100"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100"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100"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100"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100"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100"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100"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100"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100"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100"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100"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100"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100"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100"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100"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100"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100"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100"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100"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100"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100"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100"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100"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100"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100"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1"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1"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1"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1"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1"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1"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1"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1"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1"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1"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1"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1"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1"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1"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1"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1"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1"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1"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5"/>
      <c r="BS171" s="305" t="str">
        <f ca="true">+IF(OFFSET('Water Data'!$D$27,0,10*ROW('Water Data'!D165))="","",OFFSET('Water Data'!$D$27,0,10*ROW('Water Data'!D165)))</f>
        <v/>
      </c>
      <c r="BT171" s="305" t="str">
        <f ca="true">+IF(OFFSET('Water Data'!$D$28,0,10*ROW('Water Data'!D165))="","",OFFSET('Water Data'!$D$28,0,10*ROW('Water Data'!D165)))</f>
        <v/>
      </c>
      <c r="BU171" s="305" t="str">
        <f ca="true">+IF(OFFSET('Water Data'!$D$29,0,10*ROW('Water Data'!D165))="","",OFFSET('Water Data'!$D$29,0,10*ROW('Water Data'!D165)))</f>
        <v/>
      </c>
      <c r="BV171" s="305" t="str">
        <f ca="true">+IF(OFFSET('Water Data'!$E$27,0,10*ROW('Water Data'!E165))="","",OFFSET('Water Data'!$E$27,0,10*ROW('Water Data'!E165)))</f>
        <v/>
      </c>
      <c r="BW171" s="305" t="str">
        <f ca="true">+IF(OFFSET('Water Data'!$E$28,0,10*ROW('Water Data'!E165))="","",OFFSET('Water Data'!$E$28,0,10*ROW('Water Data'!E165)))</f>
        <v/>
      </c>
      <c r="BX171" s="305" t="str">
        <f ca="true">+IF(OFFSET('Water Data'!$E$29,0,10*ROW('Water Data'!E165))="","",OFFSET('Water Data'!$E$29,0,10*ROW('Water Data'!E165)))</f>
        <v/>
      </c>
      <c r="BY171" s="305" t="str">
        <f ca="true">+IF(OFFSET('Water Data'!$F$27,0,10*ROW('Water Data'!F165))="","",OFFSET('Water Data'!$F$27,0,10*ROW('Water Data'!F165)))</f>
        <v/>
      </c>
      <c r="BZ171" s="305" t="str">
        <f ca="true">+IF(OFFSET('Water Data'!$F$28,0,10*ROW('Water Data'!F165))="","",OFFSET('Water Data'!$F$28,0,10*ROW('Water Data'!F165)))</f>
        <v/>
      </c>
      <c r="CA171" s="305" t="str">
        <f ca="true">+IF(OFFSET('Water Data'!$F$29,0,10*ROW('Water Data'!F165))="","",OFFSET('Water Data'!$F$29,0,10*ROW('Water Data'!F165)))</f>
        <v/>
      </c>
      <c r="CB171" s="305" t="str">
        <f ca="true">+IF(OFFSET('Water Data'!$G$27,0,10*ROW('Water Data'!G165))="","",OFFSET('Water Data'!$G$27,0,10*ROW('Water Data'!G165)))</f>
        <v/>
      </c>
      <c r="CC171" s="305" t="str">
        <f ca="true">+IF(OFFSET('Water Data'!$G$28,0,10*ROW('Water Data'!G165))="","",OFFSET('Water Data'!$G$28,0,10*ROW('Water Data'!G165)))</f>
        <v/>
      </c>
      <c r="CD171" s="305" t="str">
        <f ca="true">+IF(OFFSET('Water Data'!$G$29,0,10*ROW('Water Data'!G165))="","",OFFSET('Water Data'!$G$29,0,10*ROW('Water Data'!G165)))</f>
        <v/>
      </c>
      <c r="CE171" s="305" t="str">
        <f ca="true">+IF(OFFSET('Water Data'!$H$27,0,10*ROW('Water Data'!H165))="","",OFFSET('Water Data'!$H$27,0,10*ROW('Water Data'!H165)))</f>
        <v/>
      </c>
      <c r="CF171" s="305" t="str">
        <f ca="true">+IF(OFFSET('Water Data'!$H$28,0,10*ROW('Water Data'!H165))="","",OFFSET('Water Data'!$H$28,0,10*ROW('Water Data'!H165)))</f>
        <v/>
      </c>
      <c r="CG171" s="305" t="str">
        <f ca="true">+IF(OFFSET('Water Data'!$H$29,0,10*ROW('Water Data'!H165))="","",OFFSET('Water Data'!$H$29,0,10*ROW('Water Data'!H165)))</f>
        <v/>
      </c>
      <c r="CH171" s="305" t="str">
        <f ca="true">+IF(OFFSET('Water Data'!$I$27,0,10*ROW('Water Data'!I165))="","",OFFSET('Water Data'!$I$27,0,10*ROW('Water Data'!I165)))</f>
        <v/>
      </c>
      <c r="CI171" s="305" t="str">
        <f ca="true">+IF(OFFSET('Water Data'!$I$28,0,10*ROW('Water Data'!I165))="","",OFFSET('Water Data'!$I$28,0,10*ROW('Water Data'!I165)))</f>
        <v/>
      </c>
      <c r="CJ171" s="305" t="str">
        <f ca="true">+IF(OFFSET('Water Data'!$I$29,0,10*ROW('Water Data'!I165))="","",OFFSET('Water Data'!$I$29,0,10*ROW('Water Data'!I165)))</f>
        <v/>
      </c>
      <c r="CK171" s="305" t="str">
        <f ca="true">+IF(OFFSET('Sanitation Data'!$D$28,0,10*ROW('Sanitation Data'!D165))="","",OFFSET('Sanitation Data'!$D$28,0,10*ROW('Sanitation Data'!D165)))</f>
        <v/>
      </c>
      <c r="CL171" s="305" t="str">
        <f ca="true">+IF(OFFSET('Sanitation Data'!$D$29,0,10*ROW('Sanitation Data'!D165))="","",OFFSET('Sanitation Data'!$D$29,0,10*ROW('Sanitation Data'!D165)))</f>
        <v/>
      </c>
      <c r="CM171" s="305" t="str">
        <f ca="true">+IF(OFFSET('Sanitation Data'!$D$30,0,10*ROW('Sanitation Data'!D165))="","",OFFSET('Sanitation Data'!$D$30,0,10*ROW('Sanitation Data'!D165)))</f>
        <v/>
      </c>
      <c r="CN171" s="305" t="str">
        <f ca="true">+IF(OFFSET('Sanitation Data'!$D$31,0,10*ROW('Sanitation Data'!D165))="","",OFFSET('Sanitation Data'!$D$31,0,10*ROW('Sanitation Data'!D165)))</f>
        <v/>
      </c>
      <c r="CO171" s="305" t="str">
        <f ca="true">+IF(OFFSET('Sanitation Data'!$D$32,0,10*ROW('Sanitation Data'!D165))="","",OFFSET('Sanitation Data'!$D$32,0,10*ROW('Sanitation Data'!D165)))</f>
        <v/>
      </c>
      <c r="CP171" s="305" t="str">
        <f ca="true">+IF(OFFSET('Sanitation Data'!$E$28,0,10*ROW('Sanitation Data'!E165))="","",OFFSET('Sanitation Data'!$E$28,0,10*ROW('Sanitation Data'!E165)))</f>
        <v/>
      </c>
      <c r="CQ171" s="305" t="str">
        <f ca="true">+IF(OFFSET('Sanitation Data'!$E$29,0,10*ROW('Sanitation Data'!E165))="","",OFFSET('Sanitation Data'!$E$29,0,10*ROW('Sanitation Data'!E165)))</f>
        <v/>
      </c>
      <c r="CR171" s="305" t="str">
        <f ca="true">+IF(OFFSET('Sanitation Data'!$E$30,0,10*ROW('Sanitation Data'!E165))="","",OFFSET('Sanitation Data'!$E$30,0,10*ROW('Sanitation Data'!E165)))</f>
        <v/>
      </c>
      <c r="CS171" s="305" t="str">
        <f ca="true">+IF(OFFSET('Sanitation Data'!$E$31,0,10*ROW('Sanitation Data'!E165))="","",OFFSET('Sanitation Data'!$E$31,0,10*ROW('Sanitation Data'!E165)))</f>
        <v/>
      </c>
      <c r="CT171" s="305" t="str">
        <f ca="true">+IF(OFFSET('Sanitation Data'!$E$32,0,10*ROW('Sanitation Data'!E165))="","",OFFSET('Sanitation Data'!$E$32,0,10*ROW('Sanitation Data'!E165)))</f>
        <v/>
      </c>
      <c r="CU171" s="305" t="str">
        <f ca="true">+IF(OFFSET('Sanitation Data'!$F$28,0,10*ROW('Sanitation Data'!F165))="","",OFFSET('Sanitation Data'!$F$28,0,10*ROW('Sanitation Data'!F165)))</f>
        <v/>
      </c>
      <c r="CV171" s="305" t="str">
        <f ca="true">+IF(OFFSET('Sanitation Data'!$F$29,0,10*ROW('Sanitation Data'!F165))="","",OFFSET('Sanitation Data'!$F$29,0,10*ROW('Sanitation Data'!F165)))</f>
        <v/>
      </c>
      <c r="CW171" s="305" t="str">
        <f ca="true">+IF(OFFSET('Sanitation Data'!$F$30,0,10*ROW('Sanitation Data'!F165))="","",OFFSET('Sanitation Data'!$F$30,0,10*ROW('Sanitation Data'!F165)))</f>
        <v/>
      </c>
      <c r="CX171" s="305" t="str">
        <f ca="true">+IF(OFFSET('Sanitation Data'!$F$31,0,10*ROW('Sanitation Data'!F165))="","",OFFSET('Sanitation Data'!$F$31,0,10*ROW('Sanitation Data'!F165)))</f>
        <v/>
      </c>
      <c r="CY171" s="305" t="str">
        <f ca="true">+IF(OFFSET('Sanitation Data'!$F$32,0,10*ROW('Sanitation Data'!F165))="","",OFFSET('Sanitation Data'!$F$32,0,10*ROW('Sanitation Data'!F165)))</f>
        <v/>
      </c>
      <c r="CZ171" s="305" t="str">
        <f ca="true">+IF(OFFSET('Sanitation Data'!$G$28,0,10*ROW('Sanitation Data'!G165))="","",OFFSET('Sanitation Data'!$G$28,0,10*ROW('Sanitation Data'!G165)))</f>
        <v/>
      </c>
      <c r="DA171" s="305" t="str">
        <f ca="true">+IF(OFFSET('Sanitation Data'!$G$29,0,10*ROW('Sanitation Data'!G165))="","",OFFSET('Sanitation Data'!$G$29,0,10*ROW('Sanitation Data'!G165)))</f>
        <v/>
      </c>
      <c r="DB171" s="305" t="str">
        <f ca="true">+IF(OFFSET('Sanitation Data'!$G$30,0,10*ROW('Sanitation Data'!G165))="","",OFFSET('Sanitation Data'!$G$30,0,10*ROW('Sanitation Data'!G165)))</f>
        <v/>
      </c>
      <c r="DC171" s="305" t="str">
        <f ca="true">+IF(OFFSET('Sanitation Data'!$G$31,0,10*ROW('Sanitation Data'!G165))="","",OFFSET('Sanitation Data'!$G$31,0,10*ROW('Sanitation Data'!G165)))</f>
        <v/>
      </c>
      <c r="DD171" s="305" t="str">
        <f ca="true">+IF(OFFSET('Sanitation Data'!$G$32,0,10*ROW('Sanitation Data'!G165))="","",OFFSET('Sanitation Data'!$G$32,0,10*ROW('Sanitation Data'!G165)))</f>
        <v/>
      </c>
      <c r="DE171" s="305" t="str">
        <f ca="true">+IF(OFFSET('Sanitation Data'!$H$28,0,10*ROW('Sanitation Data'!H165))="","",OFFSET('Sanitation Data'!$H$28,0,10*ROW('Sanitation Data'!H165)))</f>
        <v/>
      </c>
      <c r="DF171" s="305" t="str">
        <f ca="true">+IF(OFFSET('Sanitation Data'!$H$29,0,10*ROW('Sanitation Data'!H165))="","",OFFSET('Sanitation Data'!$H$29,0,10*ROW('Sanitation Data'!H165)))</f>
        <v/>
      </c>
      <c r="DG171" s="305" t="str">
        <f ca="true">+IF(OFFSET('Sanitation Data'!$H$30,0,10*ROW('Sanitation Data'!H165))="","",OFFSET('Sanitation Data'!$H$30,0,10*ROW('Sanitation Data'!H165)))</f>
        <v/>
      </c>
      <c r="DH171" s="305" t="str">
        <f ca="true">+IF(OFFSET('Sanitation Data'!$H$31,0,10*ROW('Sanitation Data'!H165))="","",OFFSET('Sanitation Data'!$H$31,0,10*ROW('Sanitation Data'!H165)))</f>
        <v/>
      </c>
      <c r="DI171" s="305" t="str">
        <f ca="true">+IF(OFFSET('Sanitation Data'!$H$32,0,10*ROW('Sanitation Data'!H165))="","",OFFSET('Sanitation Data'!$H$32,0,10*ROW('Sanitation Data'!H165)))</f>
        <v/>
      </c>
      <c r="DJ171" s="305" t="str">
        <f ca="true">+IF(OFFSET('Sanitation Data'!$I$28,0,10*ROW('Sanitation Data'!I165))="","",OFFSET('Sanitation Data'!$I$28,0,10*ROW('Sanitation Data'!I165)))</f>
        <v/>
      </c>
      <c r="DK171" s="305" t="str">
        <f ca="true">+IF(OFFSET('Sanitation Data'!$I$29,0,10*ROW('Sanitation Data'!I165))="","",OFFSET('Sanitation Data'!$I$29,0,10*ROW('Sanitation Data'!I165)))</f>
        <v/>
      </c>
      <c r="DL171" s="305" t="str">
        <f ca="true">+IF(OFFSET('Sanitation Data'!$I$30,0,10*ROW('Sanitation Data'!I165))="","",OFFSET('Sanitation Data'!$I$30,0,10*ROW('Sanitation Data'!I165)))</f>
        <v/>
      </c>
      <c r="DM171" s="305" t="str">
        <f ca="true">+IF(OFFSET('Sanitation Data'!$I$31,0,10*ROW('Sanitation Data'!I165))="","",OFFSET('Sanitation Data'!$I$31,0,10*ROW('Sanitation Data'!I165)))</f>
        <v/>
      </c>
      <c r="DN171" s="305" t="str">
        <f ca="true">+IF(OFFSET('Sanitation Data'!$I$32,0,10*ROW('Sanitation Data'!I165))="","",OFFSET('Sanitation Data'!$I$32,0,10*ROW('Sanitation Data'!I165)))</f>
        <v/>
      </c>
      <c r="DO171" s="305" t="str">
        <f ca="true">+IF(OFFSET('Hygiene Data'!$D$11,0,10*ROW('Hygiene Data'!D165))="","",OFFSET('Hygiene Data'!$D$11,0,10*ROW('Hygiene Data'!D165)))</f>
        <v/>
      </c>
      <c r="DP171" s="305" t="str">
        <f ca="true">+IF(OFFSET('Hygiene Data'!$D$12,0,10*ROW('Hygiene Data'!D165))="","",OFFSET('Hygiene Data'!$D$12,0,10*ROW('Hygiene Data'!D165)))</f>
        <v/>
      </c>
      <c r="DQ171" s="305" t="str">
        <f ca="true">+IF(OFFSET('Hygiene Data'!$D$13,0,10*ROW('Hygiene Data'!D165))="","",OFFSET('Hygiene Data'!$D$13,0,10*ROW('Hygiene Data'!D165)))</f>
        <v/>
      </c>
      <c r="DR171" s="305" t="str">
        <f ca="true">+IF(OFFSET('Hygiene Data'!$E$11,0,10*ROW('Hygiene Data'!E165))="","",OFFSET('Hygiene Data'!$E$11,0,10*ROW('Hygiene Data'!E165)))</f>
        <v/>
      </c>
      <c r="DS171" s="305" t="str">
        <f ca="true">+IF(OFFSET('Hygiene Data'!$E$12,0,10*ROW('Hygiene Data'!E165))="","",OFFSET('Hygiene Data'!$E$12,0,10*ROW('Hygiene Data'!E165)))</f>
        <v/>
      </c>
      <c r="DT171" s="305" t="str">
        <f ca="true">+IF(OFFSET('Hygiene Data'!$E$13,0,10*ROW('Hygiene Data'!E165))="","",OFFSET('Hygiene Data'!$E$13,0,10*ROW('Hygiene Data'!E165)))</f>
        <v/>
      </c>
      <c r="DU171" s="305" t="str">
        <f ca="true">+IF(OFFSET('Hygiene Data'!$F$11,0,10*ROW('Hygiene Data'!F165))="","",OFFSET('Hygiene Data'!$F$11,0,10*ROW('Hygiene Data'!F165)))</f>
        <v/>
      </c>
      <c r="DV171" s="305" t="str">
        <f ca="true">+IF(OFFSET('Hygiene Data'!$F$12,0,10*ROW('Hygiene Data'!F165))="","",OFFSET('Hygiene Data'!$F$12,0,10*ROW('Hygiene Data'!F165)))</f>
        <v/>
      </c>
      <c r="DW171" s="305" t="str">
        <f ca="true">+IF(OFFSET('Hygiene Data'!$F$13,0,10*ROW('Hygiene Data'!F165))="","",OFFSET('Hygiene Data'!$F$13,0,10*ROW('Hygiene Data'!F165)))</f>
        <v/>
      </c>
      <c r="DX171" s="305" t="str">
        <f ca="true">+IF(OFFSET('Hygiene Data'!$G$11,0,10*ROW('Hygiene Data'!G165))="","",OFFSET('Hygiene Data'!$G$11,0,10*ROW('Hygiene Data'!G165)))</f>
        <v/>
      </c>
      <c r="DY171" s="305" t="str">
        <f ca="true">+IF(OFFSET('Hygiene Data'!$G$12,0,10*ROW('Hygiene Data'!G165))="","",OFFSET('Hygiene Data'!$G$12,0,10*ROW('Hygiene Data'!G165)))</f>
        <v/>
      </c>
      <c r="DZ171" s="305" t="str">
        <f ca="true">+IF(OFFSET('Hygiene Data'!$G$13,0,10*ROW('Hygiene Data'!G165))="","",OFFSET('Hygiene Data'!$G$13,0,10*ROW('Hygiene Data'!G165)))</f>
        <v/>
      </c>
      <c r="EA171" s="305" t="str">
        <f ca="true">+IF(OFFSET('Hygiene Data'!$H$11,0,10*ROW('Hygiene Data'!H165))="","",OFFSET('Hygiene Data'!$H$11,0,10*ROW('Hygiene Data'!H165)))</f>
        <v/>
      </c>
      <c r="EB171" s="305" t="str">
        <f ca="true">+IF(OFFSET('Hygiene Data'!$H$12,0,10*ROW('Hygiene Data'!H165))="","",OFFSET('Hygiene Data'!$H$12,0,10*ROW('Hygiene Data'!H165)))</f>
        <v/>
      </c>
      <c r="EC171" s="305" t="str">
        <f ca="true">+IF(OFFSET('Hygiene Data'!$H$13,0,10*ROW('Hygiene Data'!H165))="","",OFFSET('Hygiene Data'!$H$13,0,10*ROW('Hygiene Data'!H165)))</f>
        <v/>
      </c>
      <c r="ED171" s="305" t="str">
        <f ca="true">+IF(OFFSET('Hygiene Data'!$I$11,0,10*ROW('Hygiene Data'!I165))="","",OFFSET('Hygiene Data'!$I$11,0,10*ROW('Hygiene Data'!I165)))</f>
        <v/>
      </c>
      <c r="EE171" s="305" t="str">
        <f ca="true">+IF(OFFSET('Hygiene Data'!$I$12,0,10*ROW('Hygiene Data'!I165))="","",OFFSET('Hygiene Data'!$I$12,0,10*ROW('Hygiene Data'!I165)))</f>
        <v/>
      </c>
      <c r="EF171" s="305"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61" t="str">
        <f t="shared" ca="true" si="2"/>
        <v/>
      </c>
      <c r="D172" s="99"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9"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9"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9"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9"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9"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9"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9"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9"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9"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9"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9"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9"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9"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9"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9"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9"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9"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100"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100"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100"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100"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100"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100"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100"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100"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100"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100"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100"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100"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100"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100"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100"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100"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100"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100"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100"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100"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100"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100"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100"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100"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100"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100"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100"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100"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100"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100"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1"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1"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1"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1"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1"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1"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1"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1"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1"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1"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1"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1"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1"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1"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1"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1"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1"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1"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5"/>
      <c r="BS172" s="305" t="str">
        <f ca="true">+IF(OFFSET('Water Data'!$D$27,0,10*ROW('Water Data'!D166))="","",OFFSET('Water Data'!$D$27,0,10*ROW('Water Data'!D166)))</f>
        <v/>
      </c>
      <c r="BT172" s="305" t="str">
        <f ca="true">+IF(OFFSET('Water Data'!$D$28,0,10*ROW('Water Data'!D166))="","",OFFSET('Water Data'!$D$28,0,10*ROW('Water Data'!D166)))</f>
        <v/>
      </c>
      <c r="BU172" s="305" t="str">
        <f ca="true">+IF(OFFSET('Water Data'!$D$29,0,10*ROW('Water Data'!D166))="","",OFFSET('Water Data'!$D$29,0,10*ROW('Water Data'!D166)))</f>
        <v/>
      </c>
      <c r="BV172" s="305" t="str">
        <f ca="true">+IF(OFFSET('Water Data'!$E$27,0,10*ROW('Water Data'!E166))="","",OFFSET('Water Data'!$E$27,0,10*ROW('Water Data'!E166)))</f>
        <v/>
      </c>
      <c r="BW172" s="305" t="str">
        <f ca="true">+IF(OFFSET('Water Data'!$E$28,0,10*ROW('Water Data'!E166))="","",OFFSET('Water Data'!$E$28,0,10*ROW('Water Data'!E166)))</f>
        <v/>
      </c>
      <c r="BX172" s="305" t="str">
        <f ca="true">+IF(OFFSET('Water Data'!$E$29,0,10*ROW('Water Data'!E166))="","",OFFSET('Water Data'!$E$29,0,10*ROW('Water Data'!E166)))</f>
        <v/>
      </c>
      <c r="BY172" s="305" t="str">
        <f ca="true">+IF(OFFSET('Water Data'!$F$27,0,10*ROW('Water Data'!F166))="","",OFFSET('Water Data'!$F$27,0,10*ROW('Water Data'!F166)))</f>
        <v/>
      </c>
      <c r="BZ172" s="305" t="str">
        <f ca="true">+IF(OFFSET('Water Data'!$F$28,0,10*ROW('Water Data'!F166))="","",OFFSET('Water Data'!$F$28,0,10*ROW('Water Data'!F166)))</f>
        <v/>
      </c>
      <c r="CA172" s="305" t="str">
        <f ca="true">+IF(OFFSET('Water Data'!$F$29,0,10*ROW('Water Data'!F166))="","",OFFSET('Water Data'!$F$29,0,10*ROW('Water Data'!F166)))</f>
        <v/>
      </c>
      <c r="CB172" s="305" t="str">
        <f ca="true">+IF(OFFSET('Water Data'!$G$27,0,10*ROW('Water Data'!G166))="","",OFFSET('Water Data'!$G$27,0,10*ROW('Water Data'!G166)))</f>
        <v/>
      </c>
      <c r="CC172" s="305" t="str">
        <f ca="true">+IF(OFFSET('Water Data'!$G$28,0,10*ROW('Water Data'!G166))="","",OFFSET('Water Data'!$G$28,0,10*ROW('Water Data'!G166)))</f>
        <v/>
      </c>
      <c r="CD172" s="305" t="str">
        <f ca="true">+IF(OFFSET('Water Data'!$G$29,0,10*ROW('Water Data'!G166))="","",OFFSET('Water Data'!$G$29,0,10*ROW('Water Data'!G166)))</f>
        <v/>
      </c>
      <c r="CE172" s="305" t="str">
        <f ca="true">+IF(OFFSET('Water Data'!$H$27,0,10*ROW('Water Data'!H166))="","",OFFSET('Water Data'!$H$27,0,10*ROW('Water Data'!H166)))</f>
        <v/>
      </c>
      <c r="CF172" s="305" t="str">
        <f ca="true">+IF(OFFSET('Water Data'!$H$28,0,10*ROW('Water Data'!H166))="","",OFFSET('Water Data'!$H$28,0,10*ROW('Water Data'!H166)))</f>
        <v/>
      </c>
      <c r="CG172" s="305" t="str">
        <f ca="true">+IF(OFFSET('Water Data'!$H$29,0,10*ROW('Water Data'!H166))="","",OFFSET('Water Data'!$H$29,0,10*ROW('Water Data'!H166)))</f>
        <v/>
      </c>
      <c r="CH172" s="305" t="str">
        <f ca="true">+IF(OFFSET('Water Data'!$I$27,0,10*ROW('Water Data'!I166))="","",OFFSET('Water Data'!$I$27,0,10*ROW('Water Data'!I166)))</f>
        <v/>
      </c>
      <c r="CI172" s="305" t="str">
        <f ca="true">+IF(OFFSET('Water Data'!$I$28,0,10*ROW('Water Data'!I166))="","",OFFSET('Water Data'!$I$28,0,10*ROW('Water Data'!I166)))</f>
        <v/>
      </c>
      <c r="CJ172" s="305" t="str">
        <f ca="true">+IF(OFFSET('Water Data'!$I$29,0,10*ROW('Water Data'!I166))="","",OFFSET('Water Data'!$I$29,0,10*ROW('Water Data'!I166)))</f>
        <v/>
      </c>
      <c r="CK172" s="305" t="str">
        <f ca="true">+IF(OFFSET('Sanitation Data'!$D$28,0,10*ROW('Sanitation Data'!D166))="","",OFFSET('Sanitation Data'!$D$28,0,10*ROW('Sanitation Data'!D166)))</f>
        <v/>
      </c>
      <c r="CL172" s="305" t="str">
        <f ca="true">+IF(OFFSET('Sanitation Data'!$D$29,0,10*ROW('Sanitation Data'!D166))="","",OFFSET('Sanitation Data'!$D$29,0,10*ROW('Sanitation Data'!D166)))</f>
        <v/>
      </c>
      <c r="CM172" s="305" t="str">
        <f ca="true">+IF(OFFSET('Sanitation Data'!$D$30,0,10*ROW('Sanitation Data'!D166))="","",OFFSET('Sanitation Data'!$D$30,0,10*ROW('Sanitation Data'!D166)))</f>
        <v/>
      </c>
      <c r="CN172" s="305" t="str">
        <f ca="true">+IF(OFFSET('Sanitation Data'!$D$31,0,10*ROW('Sanitation Data'!D166))="","",OFFSET('Sanitation Data'!$D$31,0,10*ROW('Sanitation Data'!D166)))</f>
        <v/>
      </c>
      <c r="CO172" s="305" t="str">
        <f ca="true">+IF(OFFSET('Sanitation Data'!$D$32,0,10*ROW('Sanitation Data'!D166))="","",OFFSET('Sanitation Data'!$D$32,0,10*ROW('Sanitation Data'!D166)))</f>
        <v/>
      </c>
      <c r="CP172" s="305" t="str">
        <f ca="true">+IF(OFFSET('Sanitation Data'!$E$28,0,10*ROW('Sanitation Data'!E166))="","",OFFSET('Sanitation Data'!$E$28,0,10*ROW('Sanitation Data'!E166)))</f>
        <v/>
      </c>
      <c r="CQ172" s="305" t="str">
        <f ca="true">+IF(OFFSET('Sanitation Data'!$E$29,0,10*ROW('Sanitation Data'!E166))="","",OFFSET('Sanitation Data'!$E$29,0,10*ROW('Sanitation Data'!E166)))</f>
        <v/>
      </c>
      <c r="CR172" s="305" t="str">
        <f ca="true">+IF(OFFSET('Sanitation Data'!$E$30,0,10*ROW('Sanitation Data'!E166))="","",OFFSET('Sanitation Data'!$E$30,0,10*ROW('Sanitation Data'!E166)))</f>
        <v/>
      </c>
      <c r="CS172" s="305" t="str">
        <f ca="true">+IF(OFFSET('Sanitation Data'!$E$31,0,10*ROW('Sanitation Data'!E166))="","",OFFSET('Sanitation Data'!$E$31,0,10*ROW('Sanitation Data'!E166)))</f>
        <v/>
      </c>
      <c r="CT172" s="305" t="str">
        <f ca="true">+IF(OFFSET('Sanitation Data'!$E$32,0,10*ROW('Sanitation Data'!E166))="","",OFFSET('Sanitation Data'!$E$32,0,10*ROW('Sanitation Data'!E166)))</f>
        <v/>
      </c>
      <c r="CU172" s="305" t="str">
        <f ca="true">+IF(OFFSET('Sanitation Data'!$F$28,0,10*ROW('Sanitation Data'!F166))="","",OFFSET('Sanitation Data'!$F$28,0,10*ROW('Sanitation Data'!F166)))</f>
        <v/>
      </c>
      <c r="CV172" s="305" t="str">
        <f ca="true">+IF(OFFSET('Sanitation Data'!$F$29,0,10*ROW('Sanitation Data'!F166))="","",OFFSET('Sanitation Data'!$F$29,0,10*ROW('Sanitation Data'!F166)))</f>
        <v/>
      </c>
      <c r="CW172" s="305" t="str">
        <f ca="true">+IF(OFFSET('Sanitation Data'!$F$30,0,10*ROW('Sanitation Data'!F166))="","",OFFSET('Sanitation Data'!$F$30,0,10*ROW('Sanitation Data'!F166)))</f>
        <v/>
      </c>
      <c r="CX172" s="305" t="str">
        <f ca="true">+IF(OFFSET('Sanitation Data'!$F$31,0,10*ROW('Sanitation Data'!F166))="","",OFFSET('Sanitation Data'!$F$31,0,10*ROW('Sanitation Data'!F166)))</f>
        <v/>
      </c>
      <c r="CY172" s="305" t="str">
        <f ca="true">+IF(OFFSET('Sanitation Data'!$F$32,0,10*ROW('Sanitation Data'!F166))="","",OFFSET('Sanitation Data'!$F$32,0,10*ROW('Sanitation Data'!F166)))</f>
        <v/>
      </c>
      <c r="CZ172" s="305" t="str">
        <f ca="true">+IF(OFFSET('Sanitation Data'!$G$28,0,10*ROW('Sanitation Data'!G166))="","",OFFSET('Sanitation Data'!$G$28,0,10*ROW('Sanitation Data'!G166)))</f>
        <v/>
      </c>
      <c r="DA172" s="305" t="str">
        <f ca="true">+IF(OFFSET('Sanitation Data'!$G$29,0,10*ROW('Sanitation Data'!G166))="","",OFFSET('Sanitation Data'!$G$29,0,10*ROW('Sanitation Data'!G166)))</f>
        <v/>
      </c>
      <c r="DB172" s="305" t="str">
        <f ca="true">+IF(OFFSET('Sanitation Data'!$G$30,0,10*ROW('Sanitation Data'!G166))="","",OFFSET('Sanitation Data'!$G$30,0,10*ROW('Sanitation Data'!G166)))</f>
        <v/>
      </c>
      <c r="DC172" s="305" t="str">
        <f ca="true">+IF(OFFSET('Sanitation Data'!$G$31,0,10*ROW('Sanitation Data'!G166))="","",OFFSET('Sanitation Data'!$G$31,0,10*ROW('Sanitation Data'!G166)))</f>
        <v/>
      </c>
      <c r="DD172" s="305" t="str">
        <f ca="true">+IF(OFFSET('Sanitation Data'!$G$32,0,10*ROW('Sanitation Data'!G166))="","",OFFSET('Sanitation Data'!$G$32,0,10*ROW('Sanitation Data'!G166)))</f>
        <v/>
      </c>
      <c r="DE172" s="305" t="str">
        <f ca="true">+IF(OFFSET('Sanitation Data'!$H$28,0,10*ROW('Sanitation Data'!H166))="","",OFFSET('Sanitation Data'!$H$28,0,10*ROW('Sanitation Data'!H166)))</f>
        <v/>
      </c>
      <c r="DF172" s="305" t="str">
        <f ca="true">+IF(OFFSET('Sanitation Data'!$H$29,0,10*ROW('Sanitation Data'!H166))="","",OFFSET('Sanitation Data'!$H$29,0,10*ROW('Sanitation Data'!H166)))</f>
        <v/>
      </c>
      <c r="DG172" s="305" t="str">
        <f ca="true">+IF(OFFSET('Sanitation Data'!$H$30,0,10*ROW('Sanitation Data'!H166))="","",OFFSET('Sanitation Data'!$H$30,0,10*ROW('Sanitation Data'!H166)))</f>
        <v/>
      </c>
      <c r="DH172" s="305" t="str">
        <f ca="true">+IF(OFFSET('Sanitation Data'!$H$31,0,10*ROW('Sanitation Data'!H166))="","",OFFSET('Sanitation Data'!$H$31,0,10*ROW('Sanitation Data'!H166)))</f>
        <v/>
      </c>
      <c r="DI172" s="305" t="str">
        <f ca="true">+IF(OFFSET('Sanitation Data'!$H$32,0,10*ROW('Sanitation Data'!H166))="","",OFFSET('Sanitation Data'!$H$32,0,10*ROW('Sanitation Data'!H166)))</f>
        <v/>
      </c>
      <c r="DJ172" s="305" t="str">
        <f ca="true">+IF(OFFSET('Sanitation Data'!$I$28,0,10*ROW('Sanitation Data'!I166))="","",OFFSET('Sanitation Data'!$I$28,0,10*ROW('Sanitation Data'!I166)))</f>
        <v/>
      </c>
      <c r="DK172" s="305" t="str">
        <f ca="true">+IF(OFFSET('Sanitation Data'!$I$29,0,10*ROW('Sanitation Data'!I166))="","",OFFSET('Sanitation Data'!$I$29,0,10*ROW('Sanitation Data'!I166)))</f>
        <v/>
      </c>
      <c r="DL172" s="305" t="str">
        <f ca="true">+IF(OFFSET('Sanitation Data'!$I$30,0,10*ROW('Sanitation Data'!I166))="","",OFFSET('Sanitation Data'!$I$30,0,10*ROW('Sanitation Data'!I166)))</f>
        <v/>
      </c>
      <c r="DM172" s="305" t="str">
        <f ca="true">+IF(OFFSET('Sanitation Data'!$I$31,0,10*ROW('Sanitation Data'!I166))="","",OFFSET('Sanitation Data'!$I$31,0,10*ROW('Sanitation Data'!I166)))</f>
        <v/>
      </c>
      <c r="DN172" s="305" t="str">
        <f ca="true">+IF(OFFSET('Sanitation Data'!$I$32,0,10*ROW('Sanitation Data'!I166))="","",OFFSET('Sanitation Data'!$I$32,0,10*ROW('Sanitation Data'!I166)))</f>
        <v/>
      </c>
      <c r="DO172" s="305" t="str">
        <f ca="true">+IF(OFFSET('Hygiene Data'!$D$11,0,10*ROW('Hygiene Data'!D166))="","",OFFSET('Hygiene Data'!$D$11,0,10*ROW('Hygiene Data'!D166)))</f>
        <v/>
      </c>
      <c r="DP172" s="305" t="str">
        <f ca="true">+IF(OFFSET('Hygiene Data'!$D$12,0,10*ROW('Hygiene Data'!D166))="","",OFFSET('Hygiene Data'!$D$12,0,10*ROW('Hygiene Data'!D166)))</f>
        <v/>
      </c>
      <c r="DQ172" s="305" t="str">
        <f ca="true">+IF(OFFSET('Hygiene Data'!$D$13,0,10*ROW('Hygiene Data'!D166))="","",OFFSET('Hygiene Data'!$D$13,0,10*ROW('Hygiene Data'!D166)))</f>
        <v/>
      </c>
      <c r="DR172" s="305" t="str">
        <f ca="true">+IF(OFFSET('Hygiene Data'!$E$11,0,10*ROW('Hygiene Data'!E166))="","",OFFSET('Hygiene Data'!$E$11,0,10*ROW('Hygiene Data'!E166)))</f>
        <v/>
      </c>
      <c r="DS172" s="305" t="str">
        <f ca="true">+IF(OFFSET('Hygiene Data'!$E$12,0,10*ROW('Hygiene Data'!E166))="","",OFFSET('Hygiene Data'!$E$12,0,10*ROW('Hygiene Data'!E166)))</f>
        <v/>
      </c>
      <c r="DT172" s="305" t="str">
        <f ca="true">+IF(OFFSET('Hygiene Data'!$E$13,0,10*ROW('Hygiene Data'!E166))="","",OFFSET('Hygiene Data'!$E$13,0,10*ROW('Hygiene Data'!E166)))</f>
        <v/>
      </c>
      <c r="DU172" s="305" t="str">
        <f ca="true">+IF(OFFSET('Hygiene Data'!$F$11,0,10*ROW('Hygiene Data'!F166))="","",OFFSET('Hygiene Data'!$F$11,0,10*ROW('Hygiene Data'!F166)))</f>
        <v/>
      </c>
      <c r="DV172" s="305" t="str">
        <f ca="true">+IF(OFFSET('Hygiene Data'!$F$12,0,10*ROW('Hygiene Data'!F166))="","",OFFSET('Hygiene Data'!$F$12,0,10*ROW('Hygiene Data'!F166)))</f>
        <v/>
      </c>
      <c r="DW172" s="305" t="str">
        <f ca="true">+IF(OFFSET('Hygiene Data'!$F$13,0,10*ROW('Hygiene Data'!F166))="","",OFFSET('Hygiene Data'!$F$13,0,10*ROW('Hygiene Data'!F166)))</f>
        <v/>
      </c>
      <c r="DX172" s="305" t="str">
        <f ca="true">+IF(OFFSET('Hygiene Data'!$G$11,0,10*ROW('Hygiene Data'!G166))="","",OFFSET('Hygiene Data'!$G$11,0,10*ROW('Hygiene Data'!G166)))</f>
        <v/>
      </c>
      <c r="DY172" s="305" t="str">
        <f ca="true">+IF(OFFSET('Hygiene Data'!$G$12,0,10*ROW('Hygiene Data'!G166))="","",OFFSET('Hygiene Data'!$G$12,0,10*ROW('Hygiene Data'!G166)))</f>
        <v/>
      </c>
      <c r="DZ172" s="305" t="str">
        <f ca="true">+IF(OFFSET('Hygiene Data'!$G$13,0,10*ROW('Hygiene Data'!G166))="","",OFFSET('Hygiene Data'!$G$13,0,10*ROW('Hygiene Data'!G166)))</f>
        <v/>
      </c>
      <c r="EA172" s="305" t="str">
        <f ca="true">+IF(OFFSET('Hygiene Data'!$H$11,0,10*ROW('Hygiene Data'!H166))="","",OFFSET('Hygiene Data'!$H$11,0,10*ROW('Hygiene Data'!H166)))</f>
        <v/>
      </c>
      <c r="EB172" s="305" t="str">
        <f ca="true">+IF(OFFSET('Hygiene Data'!$H$12,0,10*ROW('Hygiene Data'!H166))="","",OFFSET('Hygiene Data'!$H$12,0,10*ROW('Hygiene Data'!H166)))</f>
        <v/>
      </c>
      <c r="EC172" s="305" t="str">
        <f ca="true">+IF(OFFSET('Hygiene Data'!$H$13,0,10*ROW('Hygiene Data'!H166))="","",OFFSET('Hygiene Data'!$H$13,0,10*ROW('Hygiene Data'!H166)))</f>
        <v/>
      </c>
      <c r="ED172" s="305" t="str">
        <f ca="true">+IF(OFFSET('Hygiene Data'!$I$11,0,10*ROW('Hygiene Data'!I166))="","",OFFSET('Hygiene Data'!$I$11,0,10*ROW('Hygiene Data'!I166)))</f>
        <v/>
      </c>
      <c r="EE172" s="305" t="str">
        <f ca="true">+IF(OFFSET('Hygiene Data'!$I$12,0,10*ROW('Hygiene Data'!I166))="","",OFFSET('Hygiene Data'!$I$12,0,10*ROW('Hygiene Data'!I166)))</f>
        <v/>
      </c>
      <c r="EF172" s="305"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61" t="str">
        <f t="shared" ca="true" si="2"/>
        <v/>
      </c>
      <c r="D173" s="99"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9"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9"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9"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9"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9"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9"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9"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9"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9"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9"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9"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9"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9"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9"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9"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9"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9"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100"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100"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100"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100"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100"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100"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100"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100"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100"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100"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100"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100"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100"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100"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100"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100"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100"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100"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100"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100"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100"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100"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100"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100"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100"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100"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100"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100"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100"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100"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1"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1"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1"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1"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1"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1"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1"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1"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1"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1"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1"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1"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1"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1"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1"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1"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1"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1"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5"/>
      <c r="BS173" s="305" t="str">
        <f ca="true">+IF(OFFSET('Water Data'!$D$27,0,10*ROW('Water Data'!D167))="","",OFFSET('Water Data'!$D$27,0,10*ROW('Water Data'!D167)))</f>
        <v/>
      </c>
      <c r="BT173" s="305" t="str">
        <f ca="true">+IF(OFFSET('Water Data'!$D$28,0,10*ROW('Water Data'!D167))="","",OFFSET('Water Data'!$D$28,0,10*ROW('Water Data'!D167)))</f>
        <v/>
      </c>
      <c r="BU173" s="305" t="str">
        <f ca="true">+IF(OFFSET('Water Data'!$D$29,0,10*ROW('Water Data'!D167))="","",OFFSET('Water Data'!$D$29,0,10*ROW('Water Data'!D167)))</f>
        <v/>
      </c>
      <c r="BV173" s="305" t="str">
        <f ca="true">+IF(OFFSET('Water Data'!$E$27,0,10*ROW('Water Data'!E167))="","",OFFSET('Water Data'!$E$27,0,10*ROW('Water Data'!E167)))</f>
        <v/>
      </c>
      <c r="BW173" s="305" t="str">
        <f ca="true">+IF(OFFSET('Water Data'!$E$28,0,10*ROW('Water Data'!E167))="","",OFFSET('Water Data'!$E$28,0,10*ROW('Water Data'!E167)))</f>
        <v/>
      </c>
      <c r="BX173" s="305" t="str">
        <f ca="true">+IF(OFFSET('Water Data'!$E$29,0,10*ROW('Water Data'!E167))="","",OFFSET('Water Data'!$E$29,0,10*ROW('Water Data'!E167)))</f>
        <v/>
      </c>
      <c r="BY173" s="305" t="str">
        <f ca="true">+IF(OFFSET('Water Data'!$F$27,0,10*ROW('Water Data'!F167))="","",OFFSET('Water Data'!$F$27,0,10*ROW('Water Data'!F167)))</f>
        <v/>
      </c>
      <c r="BZ173" s="305" t="str">
        <f ca="true">+IF(OFFSET('Water Data'!$F$28,0,10*ROW('Water Data'!F167))="","",OFFSET('Water Data'!$F$28,0,10*ROW('Water Data'!F167)))</f>
        <v/>
      </c>
      <c r="CA173" s="305" t="str">
        <f ca="true">+IF(OFFSET('Water Data'!$F$29,0,10*ROW('Water Data'!F167))="","",OFFSET('Water Data'!$F$29,0,10*ROW('Water Data'!F167)))</f>
        <v/>
      </c>
      <c r="CB173" s="305" t="str">
        <f ca="true">+IF(OFFSET('Water Data'!$G$27,0,10*ROW('Water Data'!G167))="","",OFFSET('Water Data'!$G$27,0,10*ROW('Water Data'!G167)))</f>
        <v/>
      </c>
      <c r="CC173" s="305" t="str">
        <f ca="true">+IF(OFFSET('Water Data'!$G$28,0,10*ROW('Water Data'!G167))="","",OFFSET('Water Data'!$G$28,0,10*ROW('Water Data'!G167)))</f>
        <v/>
      </c>
      <c r="CD173" s="305" t="str">
        <f ca="true">+IF(OFFSET('Water Data'!$G$29,0,10*ROW('Water Data'!G167))="","",OFFSET('Water Data'!$G$29,0,10*ROW('Water Data'!G167)))</f>
        <v/>
      </c>
      <c r="CE173" s="305" t="str">
        <f ca="true">+IF(OFFSET('Water Data'!$H$27,0,10*ROW('Water Data'!H167))="","",OFFSET('Water Data'!$H$27,0,10*ROW('Water Data'!H167)))</f>
        <v/>
      </c>
      <c r="CF173" s="305" t="str">
        <f ca="true">+IF(OFFSET('Water Data'!$H$28,0,10*ROW('Water Data'!H167))="","",OFFSET('Water Data'!$H$28,0,10*ROW('Water Data'!H167)))</f>
        <v/>
      </c>
      <c r="CG173" s="305" t="str">
        <f ca="true">+IF(OFFSET('Water Data'!$H$29,0,10*ROW('Water Data'!H167))="","",OFFSET('Water Data'!$H$29,0,10*ROW('Water Data'!H167)))</f>
        <v/>
      </c>
      <c r="CH173" s="305" t="str">
        <f ca="true">+IF(OFFSET('Water Data'!$I$27,0,10*ROW('Water Data'!I167))="","",OFFSET('Water Data'!$I$27,0,10*ROW('Water Data'!I167)))</f>
        <v/>
      </c>
      <c r="CI173" s="305" t="str">
        <f ca="true">+IF(OFFSET('Water Data'!$I$28,0,10*ROW('Water Data'!I167))="","",OFFSET('Water Data'!$I$28,0,10*ROW('Water Data'!I167)))</f>
        <v/>
      </c>
      <c r="CJ173" s="305" t="str">
        <f ca="true">+IF(OFFSET('Water Data'!$I$29,0,10*ROW('Water Data'!I167))="","",OFFSET('Water Data'!$I$29,0,10*ROW('Water Data'!I167)))</f>
        <v/>
      </c>
      <c r="CK173" s="305" t="str">
        <f ca="true">+IF(OFFSET('Sanitation Data'!$D$28,0,10*ROW('Sanitation Data'!D167))="","",OFFSET('Sanitation Data'!$D$28,0,10*ROW('Sanitation Data'!D167)))</f>
        <v/>
      </c>
      <c r="CL173" s="305" t="str">
        <f ca="true">+IF(OFFSET('Sanitation Data'!$D$29,0,10*ROW('Sanitation Data'!D167))="","",OFFSET('Sanitation Data'!$D$29,0,10*ROW('Sanitation Data'!D167)))</f>
        <v/>
      </c>
      <c r="CM173" s="305" t="str">
        <f ca="true">+IF(OFFSET('Sanitation Data'!$D$30,0,10*ROW('Sanitation Data'!D167))="","",OFFSET('Sanitation Data'!$D$30,0,10*ROW('Sanitation Data'!D167)))</f>
        <v/>
      </c>
      <c r="CN173" s="305" t="str">
        <f ca="true">+IF(OFFSET('Sanitation Data'!$D$31,0,10*ROW('Sanitation Data'!D167))="","",OFFSET('Sanitation Data'!$D$31,0,10*ROW('Sanitation Data'!D167)))</f>
        <v/>
      </c>
      <c r="CO173" s="305" t="str">
        <f ca="true">+IF(OFFSET('Sanitation Data'!$D$32,0,10*ROW('Sanitation Data'!D167))="","",OFFSET('Sanitation Data'!$D$32,0,10*ROW('Sanitation Data'!D167)))</f>
        <v/>
      </c>
      <c r="CP173" s="305" t="str">
        <f ca="true">+IF(OFFSET('Sanitation Data'!$E$28,0,10*ROW('Sanitation Data'!E167))="","",OFFSET('Sanitation Data'!$E$28,0,10*ROW('Sanitation Data'!E167)))</f>
        <v/>
      </c>
      <c r="CQ173" s="305" t="str">
        <f ca="true">+IF(OFFSET('Sanitation Data'!$E$29,0,10*ROW('Sanitation Data'!E167))="","",OFFSET('Sanitation Data'!$E$29,0,10*ROW('Sanitation Data'!E167)))</f>
        <v/>
      </c>
      <c r="CR173" s="305" t="str">
        <f ca="true">+IF(OFFSET('Sanitation Data'!$E$30,0,10*ROW('Sanitation Data'!E167))="","",OFFSET('Sanitation Data'!$E$30,0,10*ROW('Sanitation Data'!E167)))</f>
        <v/>
      </c>
      <c r="CS173" s="305" t="str">
        <f ca="true">+IF(OFFSET('Sanitation Data'!$E$31,0,10*ROW('Sanitation Data'!E167))="","",OFFSET('Sanitation Data'!$E$31,0,10*ROW('Sanitation Data'!E167)))</f>
        <v/>
      </c>
      <c r="CT173" s="305" t="str">
        <f ca="true">+IF(OFFSET('Sanitation Data'!$E$32,0,10*ROW('Sanitation Data'!E167))="","",OFFSET('Sanitation Data'!$E$32,0,10*ROW('Sanitation Data'!E167)))</f>
        <v/>
      </c>
      <c r="CU173" s="305" t="str">
        <f ca="true">+IF(OFFSET('Sanitation Data'!$F$28,0,10*ROW('Sanitation Data'!F167))="","",OFFSET('Sanitation Data'!$F$28,0,10*ROW('Sanitation Data'!F167)))</f>
        <v/>
      </c>
      <c r="CV173" s="305" t="str">
        <f ca="true">+IF(OFFSET('Sanitation Data'!$F$29,0,10*ROW('Sanitation Data'!F167))="","",OFFSET('Sanitation Data'!$F$29,0,10*ROW('Sanitation Data'!F167)))</f>
        <v/>
      </c>
      <c r="CW173" s="305" t="str">
        <f ca="true">+IF(OFFSET('Sanitation Data'!$F$30,0,10*ROW('Sanitation Data'!F167))="","",OFFSET('Sanitation Data'!$F$30,0,10*ROW('Sanitation Data'!F167)))</f>
        <v/>
      </c>
      <c r="CX173" s="305" t="str">
        <f ca="true">+IF(OFFSET('Sanitation Data'!$F$31,0,10*ROW('Sanitation Data'!F167))="","",OFFSET('Sanitation Data'!$F$31,0,10*ROW('Sanitation Data'!F167)))</f>
        <v/>
      </c>
      <c r="CY173" s="305" t="str">
        <f ca="true">+IF(OFFSET('Sanitation Data'!$F$32,0,10*ROW('Sanitation Data'!F167))="","",OFFSET('Sanitation Data'!$F$32,0,10*ROW('Sanitation Data'!F167)))</f>
        <v/>
      </c>
      <c r="CZ173" s="305" t="str">
        <f ca="true">+IF(OFFSET('Sanitation Data'!$G$28,0,10*ROW('Sanitation Data'!G167))="","",OFFSET('Sanitation Data'!$G$28,0,10*ROW('Sanitation Data'!G167)))</f>
        <v/>
      </c>
      <c r="DA173" s="305" t="str">
        <f ca="true">+IF(OFFSET('Sanitation Data'!$G$29,0,10*ROW('Sanitation Data'!G167))="","",OFFSET('Sanitation Data'!$G$29,0,10*ROW('Sanitation Data'!G167)))</f>
        <v/>
      </c>
      <c r="DB173" s="305" t="str">
        <f ca="true">+IF(OFFSET('Sanitation Data'!$G$30,0,10*ROW('Sanitation Data'!G167))="","",OFFSET('Sanitation Data'!$G$30,0,10*ROW('Sanitation Data'!G167)))</f>
        <v/>
      </c>
      <c r="DC173" s="305" t="str">
        <f ca="true">+IF(OFFSET('Sanitation Data'!$G$31,0,10*ROW('Sanitation Data'!G167))="","",OFFSET('Sanitation Data'!$G$31,0,10*ROW('Sanitation Data'!G167)))</f>
        <v/>
      </c>
      <c r="DD173" s="305" t="str">
        <f ca="true">+IF(OFFSET('Sanitation Data'!$G$32,0,10*ROW('Sanitation Data'!G167))="","",OFFSET('Sanitation Data'!$G$32,0,10*ROW('Sanitation Data'!G167)))</f>
        <v/>
      </c>
      <c r="DE173" s="305" t="str">
        <f ca="true">+IF(OFFSET('Sanitation Data'!$H$28,0,10*ROW('Sanitation Data'!H167))="","",OFFSET('Sanitation Data'!$H$28,0,10*ROW('Sanitation Data'!H167)))</f>
        <v/>
      </c>
      <c r="DF173" s="305" t="str">
        <f ca="true">+IF(OFFSET('Sanitation Data'!$H$29,0,10*ROW('Sanitation Data'!H167))="","",OFFSET('Sanitation Data'!$H$29,0,10*ROW('Sanitation Data'!H167)))</f>
        <v/>
      </c>
      <c r="DG173" s="305" t="str">
        <f ca="true">+IF(OFFSET('Sanitation Data'!$H$30,0,10*ROW('Sanitation Data'!H167))="","",OFFSET('Sanitation Data'!$H$30,0,10*ROW('Sanitation Data'!H167)))</f>
        <v/>
      </c>
      <c r="DH173" s="305" t="str">
        <f ca="true">+IF(OFFSET('Sanitation Data'!$H$31,0,10*ROW('Sanitation Data'!H167))="","",OFFSET('Sanitation Data'!$H$31,0,10*ROW('Sanitation Data'!H167)))</f>
        <v/>
      </c>
      <c r="DI173" s="305" t="str">
        <f ca="true">+IF(OFFSET('Sanitation Data'!$H$32,0,10*ROW('Sanitation Data'!H167))="","",OFFSET('Sanitation Data'!$H$32,0,10*ROW('Sanitation Data'!H167)))</f>
        <v/>
      </c>
      <c r="DJ173" s="305" t="str">
        <f ca="true">+IF(OFFSET('Sanitation Data'!$I$28,0,10*ROW('Sanitation Data'!I167))="","",OFFSET('Sanitation Data'!$I$28,0,10*ROW('Sanitation Data'!I167)))</f>
        <v/>
      </c>
      <c r="DK173" s="305" t="str">
        <f ca="true">+IF(OFFSET('Sanitation Data'!$I$29,0,10*ROW('Sanitation Data'!I167))="","",OFFSET('Sanitation Data'!$I$29,0,10*ROW('Sanitation Data'!I167)))</f>
        <v/>
      </c>
      <c r="DL173" s="305" t="str">
        <f ca="true">+IF(OFFSET('Sanitation Data'!$I$30,0,10*ROW('Sanitation Data'!I167))="","",OFFSET('Sanitation Data'!$I$30,0,10*ROW('Sanitation Data'!I167)))</f>
        <v/>
      </c>
      <c r="DM173" s="305" t="str">
        <f ca="true">+IF(OFFSET('Sanitation Data'!$I$31,0,10*ROW('Sanitation Data'!I167))="","",OFFSET('Sanitation Data'!$I$31,0,10*ROW('Sanitation Data'!I167)))</f>
        <v/>
      </c>
      <c r="DN173" s="305" t="str">
        <f ca="true">+IF(OFFSET('Sanitation Data'!$I$32,0,10*ROW('Sanitation Data'!I167))="","",OFFSET('Sanitation Data'!$I$32,0,10*ROW('Sanitation Data'!I167)))</f>
        <v/>
      </c>
      <c r="DO173" s="305" t="str">
        <f ca="true">+IF(OFFSET('Hygiene Data'!$D$11,0,10*ROW('Hygiene Data'!D167))="","",OFFSET('Hygiene Data'!$D$11,0,10*ROW('Hygiene Data'!D167)))</f>
        <v/>
      </c>
      <c r="DP173" s="305" t="str">
        <f ca="true">+IF(OFFSET('Hygiene Data'!$D$12,0,10*ROW('Hygiene Data'!D167))="","",OFFSET('Hygiene Data'!$D$12,0,10*ROW('Hygiene Data'!D167)))</f>
        <v/>
      </c>
      <c r="DQ173" s="305" t="str">
        <f ca="true">+IF(OFFSET('Hygiene Data'!$D$13,0,10*ROW('Hygiene Data'!D167))="","",OFFSET('Hygiene Data'!$D$13,0,10*ROW('Hygiene Data'!D167)))</f>
        <v/>
      </c>
      <c r="DR173" s="305" t="str">
        <f ca="true">+IF(OFFSET('Hygiene Data'!$E$11,0,10*ROW('Hygiene Data'!E167))="","",OFFSET('Hygiene Data'!$E$11,0,10*ROW('Hygiene Data'!E167)))</f>
        <v/>
      </c>
      <c r="DS173" s="305" t="str">
        <f ca="true">+IF(OFFSET('Hygiene Data'!$E$12,0,10*ROW('Hygiene Data'!E167))="","",OFFSET('Hygiene Data'!$E$12,0,10*ROW('Hygiene Data'!E167)))</f>
        <v/>
      </c>
      <c r="DT173" s="305" t="str">
        <f ca="true">+IF(OFFSET('Hygiene Data'!$E$13,0,10*ROW('Hygiene Data'!E167))="","",OFFSET('Hygiene Data'!$E$13,0,10*ROW('Hygiene Data'!E167)))</f>
        <v/>
      </c>
      <c r="DU173" s="305" t="str">
        <f ca="true">+IF(OFFSET('Hygiene Data'!$F$11,0,10*ROW('Hygiene Data'!F167))="","",OFFSET('Hygiene Data'!$F$11,0,10*ROW('Hygiene Data'!F167)))</f>
        <v/>
      </c>
      <c r="DV173" s="305" t="str">
        <f ca="true">+IF(OFFSET('Hygiene Data'!$F$12,0,10*ROW('Hygiene Data'!F167))="","",OFFSET('Hygiene Data'!$F$12,0,10*ROW('Hygiene Data'!F167)))</f>
        <v/>
      </c>
      <c r="DW173" s="305" t="str">
        <f ca="true">+IF(OFFSET('Hygiene Data'!$F$13,0,10*ROW('Hygiene Data'!F167))="","",OFFSET('Hygiene Data'!$F$13,0,10*ROW('Hygiene Data'!F167)))</f>
        <v/>
      </c>
      <c r="DX173" s="305" t="str">
        <f ca="true">+IF(OFFSET('Hygiene Data'!$G$11,0,10*ROW('Hygiene Data'!G167))="","",OFFSET('Hygiene Data'!$G$11,0,10*ROW('Hygiene Data'!G167)))</f>
        <v/>
      </c>
      <c r="DY173" s="305" t="str">
        <f ca="true">+IF(OFFSET('Hygiene Data'!$G$12,0,10*ROW('Hygiene Data'!G167))="","",OFFSET('Hygiene Data'!$G$12,0,10*ROW('Hygiene Data'!G167)))</f>
        <v/>
      </c>
      <c r="DZ173" s="305" t="str">
        <f ca="true">+IF(OFFSET('Hygiene Data'!$G$13,0,10*ROW('Hygiene Data'!G167))="","",OFFSET('Hygiene Data'!$G$13,0,10*ROW('Hygiene Data'!G167)))</f>
        <v/>
      </c>
      <c r="EA173" s="305" t="str">
        <f ca="true">+IF(OFFSET('Hygiene Data'!$H$11,0,10*ROW('Hygiene Data'!H167))="","",OFFSET('Hygiene Data'!$H$11,0,10*ROW('Hygiene Data'!H167)))</f>
        <v/>
      </c>
      <c r="EB173" s="305" t="str">
        <f ca="true">+IF(OFFSET('Hygiene Data'!$H$12,0,10*ROW('Hygiene Data'!H167))="","",OFFSET('Hygiene Data'!$H$12,0,10*ROW('Hygiene Data'!H167)))</f>
        <v/>
      </c>
      <c r="EC173" s="305" t="str">
        <f ca="true">+IF(OFFSET('Hygiene Data'!$H$13,0,10*ROW('Hygiene Data'!H167))="","",OFFSET('Hygiene Data'!$H$13,0,10*ROW('Hygiene Data'!H167)))</f>
        <v/>
      </c>
      <c r="ED173" s="305" t="str">
        <f ca="true">+IF(OFFSET('Hygiene Data'!$I$11,0,10*ROW('Hygiene Data'!I167))="","",OFFSET('Hygiene Data'!$I$11,0,10*ROW('Hygiene Data'!I167)))</f>
        <v/>
      </c>
      <c r="EE173" s="305" t="str">
        <f ca="true">+IF(OFFSET('Hygiene Data'!$I$12,0,10*ROW('Hygiene Data'!I167))="","",OFFSET('Hygiene Data'!$I$12,0,10*ROW('Hygiene Data'!I167)))</f>
        <v/>
      </c>
      <c r="EF173" s="305"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61" t="str">
        <f t="shared" ca="true" si="2"/>
        <v/>
      </c>
      <c r="D174" s="99"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9"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9"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9"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9"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9"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9"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9"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9"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9"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9"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9"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9"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9"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9"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9"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9"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9"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100"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100"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100"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100"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100"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100"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100"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100"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100"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100"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100"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100"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100"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100"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100"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100"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100"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100"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100"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100"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100"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100"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100"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100"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100"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100"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100"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100"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100"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100"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1"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1"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1"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1"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1"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1"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1"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1"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1"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1"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1"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1"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1"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1"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1"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1"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1"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1"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5"/>
      <c r="BS174" s="305" t="str">
        <f ca="true">+IF(OFFSET('Water Data'!$D$27,0,10*ROW('Water Data'!D168))="","",OFFSET('Water Data'!$D$27,0,10*ROW('Water Data'!D168)))</f>
        <v/>
      </c>
      <c r="BT174" s="305" t="str">
        <f ca="true">+IF(OFFSET('Water Data'!$D$28,0,10*ROW('Water Data'!D168))="","",OFFSET('Water Data'!$D$28,0,10*ROW('Water Data'!D168)))</f>
        <v/>
      </c>
      <c r="BU174" s="305" t="str">
        <f ca="true">+IF(OFFSET('Water Data'!$D$29,0,10*ROW('Water Data'!D168))="","",OFFSET('Water Data'!$D$29,0,10*ROW('Water Data'!D168)))</f>
        <v/>
      </c>
      <c r="BV174" s="305" t="str">
        <f ca="true">+IF(OFFSET('Water Data'!$E$27,0,10*ROW('Water Data'!E168))="","",OFFSET('Water Data'!$E$27,0,10*ROW('Water Data'!E168)))</f>
        <v/>
      </c>
      <c r="BW174" s="305" t="str">
        <f ca="true">+IF(OFFSET('Water Data'!$E$28,0,10*ROW('Water Data'!E168))="","",OFFSET('Water Data'!$E$28,0,10*ROW('Water Data'!E168)))</f>
        <v/>
      </c>
      <c r="BX174" s="305" t="str">
        <f ca="true">+IF(OFFSET('Water Data'!$E$29,0,10*ROW('Water Data'!E168))="","",OFFSET('Water Data'!$E$29,0,10*ROW('Water Data'!E168)))</f>
        <v/>
      </c>
      <c r="BY174" s="305" t="str">
        <f ca="true">+IF(OFFSET('Water Data'!$F$27,0,10*ROW('Water Data'!F168))="","",OFFSET('Water Data'!$F$27,0,10*ROW('Water Data'!F168)))</f>
        <v/>
      </c>
      <c r="BZ174" s="305" t="str">
        <f ca="true">+IF(OFFSET('Water Data'!$F$28,0,10*ROW('Water Data'!F168))="","",OFFSET('Water Data'!$F$28,0,10*ROW('Water Data'!F168)))</f>
        <v/>
      </c>
      <c r="CA174" s="305" t="str">
        <f ca="true">+IF(OFFSET('Water Data'!$F$29,0,10*ROW('Water Data'!F168))="","",OFFSET('Water Data'!$F$29,0,10*ROW('Water Data'!F168)))</f>
        <v/>
      </c>
      <c r="CB174" s="305" t="str">
        <f ca="true">+IF(OFFSET('Water Data'!$G$27,0,10*ROW('Water Data'!G168))="","",OFFSET('Water Data'!$G$27,0,10*ROW('Water Data'!G168)))</f>
        <v/>
      </c>
      <c r="CC174" s="305" t="str">
        <f ca="true">+IF(OFFSET('Water Data'!$G$28,0,10*ROW('Water Data'!G168))="","",OFFSET('Water Data'!$G$28,0,10*ROW('Water Data'!G168)))</f>
        <v/>
      </c>
      <c r="CD174" s="305" t="str">
        <f ca="true">+IF(OFFSET('Water Data'!$G$29,0,10*ROW('Water Data'!G168))="","",OFFSET('Water Data'!$G$29,0,10*ROW('Water Data'!G168)))</f>
        <v/>
      </c>
      <c r="CE174" s="305" t="str">
        <f ca="true">+IF(OFFSET('Water Data'!$H$27,0,10*ROW('Water Data'!H168))="","",OFFSET('Water Data'!$H$27,0,10*ROW('Water Data'!H168)))</f>
        <v/>
      </c>
      <c r="CF174" s="305" t="str">
        <f ca="true">+IF(OFFSET('Water Data'!$H$28,0,10*ROW('Water Data'!H168))="","",OFFSET('Water Data'!$H$28,0,10*ROW('Water Data'!H168)))</f>
        <v/>
      </c>
      <c r="CG174" s="305" t="str">
        <f ca="true">+IF(OFFSET('Water Data'!$H$29,0,10*ROW('Water Data'!H168))="","",OFFSET('Water Data'!$H$29,0,10*ROW('Water Data'!H168)))</f>
        <v/>
      </c>
      <c r="CH174" s="305" t="str">
        <f ca="true">+IF(OFFSET('Water Data'!$I$27,0,10*ROW('Water Data'!I168))="","",OFFSET('Water Data'!$I$27,0,10*ROW('Water Data'!I168)))</f>
        <v/>
      </c>
      <c r="CI174" s="305" t="str">
        <f ca="true">+IF(OFFSET('Water Data'!$I$28,0,10*ROW('Water Data'!I168))="","",OFFSET('Water Data'!$I$28,0,10*ROW('Water Data'!I168)))</f>
        <v/>
      </c>
      <c r="CJ174" s="305" t="str">
        <f ca="true">+IF(OFFSET('Water Data'!$I$29,0,10*ROW('Water Data'!I168))="","",OFFSET('Water Data'!$I$29,0,10*ROW('Water Data'!I168)))</f>
        <v/>
      </c>
      <c r="CK174" s="305" t="str">
        <f ca="true">+IF(OFFSET('Sanitation Data'!$D$28,0,10*ROW('Sanitation Data'!D168))="","",OFFSET('Sanitation Data'!$D$28,0,10*ROW('Sanitation Data'!D168)))</f>
        <v/>
      </c>
      <c r="CL174" s="305" t="str">
        <f ca="true">+IF(OFFSET('Sanitation Data'!$D$29,0,10*ROW('Sanitation Data'!D168))="","",OFFSET('Sanitation Data'!$D$29,0,10*ROW('Sanitation Data'!D168)))</f>
        <v/>
      </c>
      <c r="CM174" s="305" t="str">
        <f ca="true">+IF(OFFSET('Sanitation Data'!$D$30,0,10*ROW('Sanitation Data'!D168))="","",OFFSET('Sanitation Data'!$D$30,0,10*ROW('Sanitation Data'!D168)))</f>
        <v/>
      </c>
      <c r="CN174" s="305" t="str">
        <f ca="true">+IF(OFFSET('Sanitation Data'!$D$31,0,10*ROW('Sanitation Data'!D168))="","",OFFSET('Sanitation Data'!$D$31,0,10*ROW('Sanitation Data'!D168)))</f>
        <v/>
      </c>
      <c r="CO174" s="305" t="str">
        <f ca="true">+IF(OFFSET('Sanitation Data'!$D$32,0,10*ROW('Sanitation Data'!D168))="","",OFFSET('Sanitation Data'!$D$32,0,10*ROW('Sanitation Data'!D168)))</f>
        <v/>
      </c>
      <c r="CP174" s="305" t="str">
        <f ca="true">+IF(OFFSET('Sanitation Data'!$E$28,0,10*ROW('Sanitation Data'!E168))="","",OFFSET('Sanitation Data'!$E$28,0,10*ROW('Sanitation Data'!E168)))</f>
        <v/>
      </c>
      <c r="CQ174" s="305" t="str">
        <f ca="true">+IF(OFFSET('Sanitation Data'!$E$29,0,10*ROW('Sanitation Data'!E168))="","",OFFSET('Sanitation Data'!$E$29,0,10*ROW('Sanitation Data'!E168)))</f>
        <v/>
      </c>
      <c r="CR174" s="305" t="str">
        <f ca="true">+IF(OFFSET('Sanitation Data'!$E$30,0,10*ROW('Sanitation Data'!E168))="","",OFFSET('Sanitation Data'!$E$30,0,10*ROW('Sanitation Data'!E168)))</f>
        <v/>
      </c>
      <c r="CS174" s="305" t="str">
        <f ca="true">+IF(OFFSET('Sanitation Data'!$E$31,0,10*ROW('Sanitation Data'!E168))="","",OFFSET('Sanitation Data'!$E$31,0,10*ROW('Sanitation Data'!E168)))</f>
        <v/>
      </c>
      <c r="CT174" s="305" t="str">
        <f ca="true">+IF(OFFSET('Sanitation Data'!$E$32,0,10*ROW('Sanitation Data'!E168))="","",OFFSET('Sanitation Data'!$E$32,0,10*ROW('Sanitation Data'!E168)))</f>
        <v/>
      </c>
      <c r="CU174" s="305" t="str">
        <f ca="true">+IF(OFFSET('Sanitation Data'!$F$28,0,10*ROW('Sanitation Data'!F168))="","",OFFSET('Sanitation Data'!$F$28,0,10*ROW('Sanitation Data'!F168)))</f>
        <v/>
      </c>
      <c r="CV174" s="305" t="str">
        <f ca="true">+IF(OFFSET('Sanitation Data'!$F$29,0,10*ROW('Sanitation Data'!F168))="","",OFFSET('Sanitation Data'!$F$29,0,10*ROW('Sanitation Data'!F168)))</f>
        <v/>
      </c>
      <c r="CW174" s="305" t="str">
        <f ca="true">+IF(OFFSET('Sanitation Data'!$F$30,0,10*ROW('Sanitation Data'!F168))="","",OFFSET('Sanitation Data'!$F$30,0,10*ROW('Sanitation Data'!F168)))</f>
        <v/>
      </c>
      <c r="CX174" s="305" t="str">
        <f ca="true">+IF(OFFSET('Sanitation Data'!$F$31,0,10*ROW('Sanitation Data'!F168))="","",OFFSET('Sanitation Data'!$F$31,0,10*ROW('Sanitation Data'!F168)))</f>
        <v/>
      </c>
      <c r="CY174" s="305" t="str">
        <f ca="true">+IF(OFFSET('Sanitation Data'!$F$32,0,10*ROW('Sanitation Data'!F168))="","",OFFSET('Sanitation Data'!$F$32,0,10*ROW('Sanitation Data'!F168)))</f>
        <v/>
      </c>
      <c r="CZ174" s="305" t="str">
        <f ca="true">+IF(OFFSET('Sanitation Data'!$G$28,0,10*ROW('Sanitation Data'!G168))="","",OFFSET('Sanitation Data'!$G$28,0,10*ROW('Sanitation Data'!G168)))</f>
        <v/>
      </c>
      <c r="DA174" s="305" t="str">
        <f ca="true">+IF(OFFSET('Sanitation Data'!$G$29,0,10*ROW('Sanitation Data'!G168))="","",OFFSET('Sanitation Data'!$G$29,0,10*ROW('Sanitation Data'!G168)))</f>
        <v/>
      </c>
      <c r="DB174" s="305" t="str">
        <f ca="true">+IF(OFFSET('Sanitation Data'!$G$30,0,10*ROW('Sanitation Data'!G168))="","",OFFSET('Sanitation Data'!$G$30,0,10*ROW('Sanitation Data'!G168)))</f>
        <v/>
      </c>
      <c r="DC174" s="305" t="str">
        <f ca="true">+IF(OFFSET('Sanitation Data'!$G$31,0,10*ROW('Sanitation Data'!G168))="","",OFFSET('Sanitation Data'!$G$31,0,10*ROW('Sanitation Data'!G168)))</f>
        <v/>
      </c>
      <c r="DD174" s="305" t="str">
        <f ca="true">+IF(OFFSET('Sanitation Data'!$G$32,0,10*ROW('Sanitation Data'!G168))="","",OFFSET('Sanitation Data'!$G$32,0,10*ROW('Sanitation Data'!G168)))</f>
        <v/>
      </c>
      <c r="DE174" s="305" t="str">
        <f ca="true">+IF(OFFSET('Sanitation Data'!$H$28,0,10*ROW('Sanitation Data'!H168))="","",OFFSET('Sanitation Data'!$H$28,0,10*ROW('Sanitation Data'!H168)))</f>
        <v/>
      </c>
      <c r="DF174" s="305" t="str">
        <f ca="true">+IF(OFFSET('Sanitation Data'!$H$29,0,10*ROW('Sanitation Data'!H168))="","",OFFSET('Sanitation Data'!$H$29,0,10*ROW('Sanitation Data'!H168)))</f>
        <v/>
      </c>
      <c r="DG174" s="305" t="str">
        <f ca="true">+IF(OFFSET('Sanitation Data'!$H$30,0,10*ROW('Sanitation Data'!H168))="","",OFFSET('Sanitation Data'!$H$30,0,10*ROW('Sanitation Data'!H168)))</f>
        <v/>
      </c>
      <c r="DH174" s="305" t="str">
        <f ca="true">+IF(OFFSET('Sanitation Data'!$H$31,0,10*ROW('Sanitation Data'!H168))="","",OFFSET('Sanitation Data'!$H$31,0,10*ROW('Sanitation Data'!H168)))</f>
        <v/>
      </c>
      <c r="DI174" s="305" t="str">
        <f ca="true">+IF(OFFSET('Sanitation Data'!$H$32,0,10*ROW('Sanitation Data'!H168))="","",OFFSET('Sanitation Data'!$H$32,0,10*ROW('Sanitation Data'!H168)))</f>
        <v/>
      </c>
      <c r="DJ174" s="305" t="str">
        <f ca="true">+IF(OFFSET('Sanitation Data'!$I$28,0,10*ROW('Sanitation Data'!I168))="","",OFFSET('Sanitation Data'!$I$28,0,10*ROW('Sanitation Data'!I168)))</f>
        <v/>
      </c>
      <c r="DK174" s="305" t="str">
        <f ca="true">+IF(OFFSET('Sanitation Data'!$I$29,0,10*ROW('Sanitation Data'!I168))="","",OFFSET('Sanitation Data'!$I$29,0,10*ROW('Sanitation Data'!I168)))</f>
        <v/>
      </c>
      <c r="DL174" s="305" t="str">
        <f ca="true">+IF(OFFSET('Sanitation Data'!$I$30,0,10*ROW('Sanitation Data'!I168))="","",OFFSET('Sanitation Data'!$I$30,0,10*ROW('Sanitation Data'!I168)))</f>
        <v/>
      </c>
      <c r="DM174" s="305" t="str">
        <f ca="true">+IF(OFFSET('Sanitation Data'!$I$31,0,10*ROW('Sanitation Data'!I168))="","",OFFSET('Sanitation Data'!$I$31,0,10*ROW('Sanitation Data'!I168)))</f>
        <v/>
      </c>
      <c r="DN174" s="305" t="str">
        <f ca="true">+IF(OFFSET('Sanitation Data'!$I$32,0,10*ROW('Sanitation Data'!I168))="","",OFFSET('Sanitation Data'!$I$32,0,10*ROW('Sanitation Data'!I168)))</f>
        <v/>
      </c>
      <c r="DO174" s="305" t="str">
        <f ca="true">+IF(OFFSET('Hygiene Data'!$D$11,0,10*ROW('Hygiene Data'!D168))="","",OFFSET('Hygiene Data'!$D$11,0,10*ROW('Hygiene Data'!D168)))</f>
        <v/>
      </c>
      <c r="DP174" s="305" t="str">
        <f ca="true">+IF(OFFSET('Hygiene Data'!$D$12,0,10*ROW('Hygiene Data'!D168))="","",OFFSET('Hygiene Data'!$D$12,0,10*ROW('Hygiene Data'!D168)))</f>
        <v/>
      </c>
      <c r="DQ174" s="305" t="str">
        <f ca="true">+IF(OFFSET('Hygiene Data'!$D$13,0,10*ROW('Hygiene Data'!D168))="","",OFFSET('Hygiene Data'!$D$13,0,10*ROW('Hygiene Data'!D168)))</f>
        <v/>
      </c>
      <c r="DR174" s="305" t="str">
        <f ca="true">+IF(OFFSET('Hygiene Data'!$E$11,0,10*ROW('Hygiene Data'!E168))="","",OFFSET('Hygiene Data'!$E$11,0,10*ROW('Hygiene Data'!E168)))</f>
        <v/>
      </c>
      <c r="DS174" s="305" t="str">
        <f ca="true">+IF(OFFSET('Hygiene Data'!$E$12,0,10*ROW('Hygiene Data'!E168))="","",OFFSET('Hygiene Data'!$E$12,0,10*ROW('Hygiene Data'!E168)))</f>
        <v/>
      </c>
      <c r="DT174" s="305" t="str">
        <f ca="true">+IF(OFFSET('Hygiene Data'!$E$13,0,10*ROW('Hygiene Data'!E168))="","",OFFSET('Hygiene Data'!$E$13,0,10*ROW('Hygiene Data'!E168)))</f>
        <v/>
      </c>
      <c r="DU174" s="305" t="str">
        <f ca="true">+IF(OFFSET('Hygiene Data'!$F$11,0,10*ROW('Hygiene Data'!F168))="","",OFFSET('Hygiene Data'!$F$11,0,10*ROW('Hygiene Data'!F168)))</f>
        <v/>
      </c>
      <c r="DV174" s="305" t="str">
        <f ca="true">+IF(OFFSET('Hygiene Data'!$F$12,0,10*ROW('Hygiene Data'!F168))="","",OFFSET('Hygiene Data'!$F$12,0,10*ROW('Hygiene Data'!F168)))</f>
        <v/>
      </c>
      <c r="DW174" s="305" t="str">
        <f ca="true">+IF(OFFSET('Hygiene Data'!$F$13,0,10*ROW('Hygiene Data'!F168))="","",OFFSET('Hygiene Data'!$F$13,0,10*ROW('Hygiene Data'!F168)))</f>
        <v/>
      </c>
      <c r="DX174" s="305" t="str">
        <f ca="true">+IF(OFFSET('Hygiene Data'!$G$11,0,10*ROW('Hygiene Data'!G168))="","",OFFSET('Hygiene Data'!$G$11,0,10*ROW('Hygiene Data'!G168)))</f>
        <v/>
      </c>
      <c r="DY174" s="305" t="str">
        <f ca="true">+IF(OFFSET('Hygiene Data'!$G$12,0,10*ROW('Hygiene Data'!G168))="","",OFFSET('Hygiene Data'!$G$12,0,10*ROW('Hygiene Data'!G168)))</f>
        <v/>
      </c>
      <c r="DZ174" s="305" t="str">
        <f ca="true">+IF(OFFSET('Hygiene Data'!$G$13,0,10*ROW('Hygiene Data'!G168))="","",OFFSET('Hygiene Data'!$G$13,0,10*ROW('Hygiene Data'!G168)))</f>
        <v/>
      </c>
      <c r="EA174" s="305" t="str">
        <f ca="true">+IF(OFFSET('Hygiene Data'!$H$11,0,10*ROW('Hygiene Data'!H168))="","",OFFSET('Hygiene Data'!$H$11,0,10*ROW('Hygiene Data'!H168)))</f>
        <v/>
      </c>
      <c r="EB174" s="305" t="str">
        <f ca="true">+IF(OFFSET('Hygiene Data'!$H$12,0,10*ROW('Hygiene Data'!H168))="","",OFFSET('Hygiene Data'!$H$12,0,10*ROW('Hygiene Data'!H168)))</f>
        <v/>
      </c>
      <c r="EC174" s="305" t="str">
        <f ca="true">+IF(OFFSET('Hygiene Data'!$H$13,0,10*ROW('Hygiene Data'!H168))="","",OFFSET('Hygiene Data'!$H$13,0,10*ROW('Hygiene Data'!H168)))</f>
        <v/>
      </c>
      <c r="ED174" s="305" t="str">
        <f ca="true">+IF(OFFSET('Hygiene Data'!$I$11,0,10*ROW('Hygiene Data'!I168))="","",OFFSET('Hygiene Data'!$I$11,0,10*ROW('Hygiene Data'!I168)))</f>
        <v/>
      </c>
      <c r="EE174" s="305" t="str">
        <f ca="true">+IF(OFFSET('Hygiene Data'!$I$12,0,10*ROW('Hygiene Data'!I168))="","",OFFSET('Hygiene Data'!$I$12,0,10*ROW('Hygiene Data'!I168)))</f>
        <v/>
      </c>
      <c r="EF174" s="305"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61" t="str">
        <f t="shared" ca="true" si="2"/>
        <v/>
      </c>
      <c r="D175" s="99"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9"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9"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9"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9"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9"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9"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9"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9"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9"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9"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9"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9"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9"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9"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9"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9"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9"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100"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100"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100"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100"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100"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100"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100"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100"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100"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100"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100"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100"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100"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100"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100"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100"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100"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100"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100"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100"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100"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100"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100"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100"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100"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100"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100"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100"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100"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100"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1"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1"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1"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1"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1"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1"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1"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1"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1"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1"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1"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1"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1"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1"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1"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1"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1"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1"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5"/>
      <c r="BS175" s="305" t="str">
        <f ca="true">+IF(OFFSET('Water Data'!$D$27,0,10*ROW('Water Data'!D169))="","",OFFSET('Water Data'!$D$27,0,10*ROW('Water Data'!D169)))</f>
        <v/>
      </c>
      <c r="BT175" s="305" t="str">
        <f ca="true">+IF(OFFSET('Water Data'!$D$28,0,10*ROW('Water Data'!D169))="","",OFFSET('Water Data'!$D$28,0,10*ROW('Water Data'!D169)))</f>
        <v/>
      </c>
      <c r="BU175" s="305" t="str">
        <f ca="true">+IF(OFFSET('Water Data'!$D$29,0,10*ROW('Water Data'!D169))="","",OFFSET('Water Data'!$D$29,0,10*ROW('Water Data'!D169)))</f>
        <v/>
      </c>
      <c r="BV175" s="305" t="str">
        <f ca="true">+IF(OFFSET('Water Data'!$E$27,0,10*ROW('Water Data'!E169))="","",OFFSET('Water Data'!$E$27,0,10*ROW('Water Data'!E169)))</f>
        <v/>
      </c>
      <c r="BW175" s="305" t="str">
        <f ca="true">+IF(OFFSET('Water Data'!$E$28,0,10*ROW('Water Data'!E169))="","",OFFSET('Water Data'!$E$28,0,10*ROW('Water Data'!E169)))</f>
        <v/>
      </c>
      <c r="BX175" s="305" t="str">
        <f ca="true">+IF(OFFSET('Water Data'!$E$29,0,10*ROW('Water Data'!E169))="","",OFFSET('Water Data'!$E$29,0,10*ROW('Water Data'!E169)))</f>
        <v/>
      </c>
      <c r="BY175" s="305" t="str">
        <f ca="true">+IF(OFFSET('Water Data'!$F$27,0,10*ROW('Water Data'!F169))="","",OFFSET('Water Data'!$F$27,0,10*ROW('Water Data'!F169)))</f>
        <v/>
      </c>
      <c r="BZ175" s="305" t="str">
        <f ca="true">+IF(OFFSET('Water Data'!$F$28,0,10*ROW('Water Data'!F169))="","",OFFSET('Water Data'!$F$28,0,10*ROW('Water Data'!F169)))</f>
        <v/>
      </c>
      <c r="CA175" s="305" t="str">
        <f ca="true">+IF(OFFSET('Water Data'!$F$29,0,10*ROW('Water Data'!F169))="","",OFFSET('Water Data'!$F$29,0,10*ROW('Water Data'!F169)))</f>
        <v/>
      </c>
      <c r="CB175" s="305" t="str">
        <f ca="true">+IF(OFFSET('Water Data'!$G$27,0,10*ROW('Water Data'!G169))="","",OFFSET('Water Data'!$G$27,0,10*ROW('Water Data'!G169)))</f>
        <v/>
      </c>
      <c r="CC175" s="305" t="str">
        <f ca="true">+IF(OFFSET('Water Data'!$G$28,0,10*ROW('Water Data'!G169))="","",OFFSET('Water Data'!$G$28,0,10*ROW('Water Data'!G169)))</f>
        <v/>
      </c>
      <c r="CD175" s="305" t="str">
        <f ca="true">+IF(OFFSET('Water Data'!$G$29,0,10*ROW('Water Data'!G169))="","",OFFSET('Water Data'!$G$29,0,10*ROW('Water Data'!G169)))</f>
        <v/>
      </c>
      <c r="CE175" s="305" t="str">
        <f ca="true">+IF(OFFSET('Water Data'!$H$27,0,10*ROW('Water Data'!H169))="","",OFFSET('Water Data'!$H$27,0,10*ROW('Water Data'!H169)))</f>
        <v/>
      </c>
      <c r="CF175" s="305" t="str">
        <f ca="true">+IF(OFFSET('Water Data'!$H$28,0,10*ROW('Water Data'!H169))="","",OFFSET('Water Data'!$H$28,0,10*ROW('Water Data'!H169)))</f>
        <v/>
      </c>
      <c r="CG175" s="305" t="str">
        <f ca="true">+IF(OFFSET('Water Data'!$H$29,0,10*ROW('Water Data'!H169))="","",OFFSET('Water Data'!$H$29,0,10*ROW('Water Data'!H169)))</f>
        <v/>
      </c>
      <c r="CH175" s="305" t="str">
        <f ca="true">+IF(OFFSET('Water Data'!$I$27,0,10*ROW('Water Data'!I169))="","",OFFSET('Water Data'!$I$27,0,10*ROW('Water Data'!I169)))</f>
        <v/>
      </c>
      <c r="CI175" s="305" t="str">
        <f ca="true">+IF(OFFSET('Water Data'!$I$28,0,10*ROW('Water Data'!I169))="","",OFFSET('Water Data'!$I$28,0,10*ROW('Water Data'!I169)))</f>
        <v/>
      </c>
      <c r="CJ175" s="305" t="str">
        <f ca="true">+IF(OFFSET('Water Data'!$I$29,0,10*ROW('Water Data'!I169))="","",OFFSET('Water Data'!$I$29,0,10*ROW('Water Data'!I169)))</f>
        <v/>
      </c>
      <c r="CK175" s="305" t="str">
        <f ca="true">+IF(OFFSET('Sanitation Data'!$D$28,0,10*ROW('Sanitation Data'!D169))="","",OFFSET('Sanitation Data'!$D$28,0,10*ROW('Sanitation Data'!D169)))</f>
        <v/>
      </c>
      <c r="CL175" s="305" t="str">
        <f ca="true">+IF(OFFSET('Sanitation Data'!$D$29,0,10*ROW('Sanitation Data'!D169))="","",OFFSET('Sanitation Data'!$D$29,0,10*ROW('Sanitation Data'!D169)))</f>
        <v/>
      </c>
      <c r="CM175" s="305" t="str">
        <f ca="true">+IF(OFFSET('Sanitation Data'!$D$30,0,10*ROW('Sanitation Data'!D169))="","",OFFSET('Sanitation Data'!$D$30,0,10*ROW('Sanitation Data'!D169)))</f>
        <v/>
      </c>
      <c r="CN175" s="305" t="str">
        <f ca="true">+IF(OFFSET('Sanitation Data'!$D$31,0,10*ROW('Sanitation Data'!D169))="","",OFFSET('Sanitation Data'!$D$31,0,10*ROW('Sanitation Data'!D169)))</f>
        <v/>
      </c>
      <c r="CO175" s="305" t="str">
        <f ca="true">+IF(OFFSET('Sanitation Data'!$D$32,0,10*ROW('Sanitation Data'!D169))="","",OFFSET('Sanitation Data'!$D$32,0,10*ROW('Sanitation Data'!D169)))</f>
        <v/>
      </c>
      <c r="CP175" s="305" t="str">
        <f ca="true">+IF(OFFSET('Sanitation Data'!$E$28,0,10*ROW('Sanitation Data'!E169))="","",OFFSET('Sanitation Data'!$E$28,0,10*ROW('Sanitation Data'!E169)))</f>
        <v/>
      </c>
      <c r="CQ175" s="305" t="str">
        <f ca="true">+IF(OFFSET('Sanitation Data'!$E$29,0,10*ROW('Sanitation Data'!E169))="","",OFFSET('Sanitation Data'!$E$29,0,10*ROW('Sanitation Data'!E169)))</f>
        <v/>
      </c>
      <c r="CR175" s="305" t="str">
        <f ca="true">+IF(OFFSET('Sanitation Data'!$E$30,0,10*ROW('Sanitation Data'!E169))="","",OFFSET('Sanitation Data'!$E$30,0,10*ROW('Sanitation Data'!E169)))</f>
        <v/>
      </c>
      <c r="CS175" s="305" t="str">
        <f ca="true">+IF(OFFSET('Sanitation Data'!$E$31,0,10*ROW('Sanitation Data'!E169))="","",OFFSET('Sanitation Data'!$E$31,0,10*ROW('Sanitation Data'!E169)))</f>
        <v/>
      </c>
      <c r="CT175" s="305" t="str">
        <f ca="true">+IF(OFFSET('Sanitation Data'!$E$32,0,10*ROW('Sanitation Data'!E169))="","",OFFSET('Sanitation Data'!$E$32,0,10*ROW('Sanitation Data'!E169)))</f>
        <v/>
      </c>
      <c r="CU175" s="305" t="str">
        <f ca="true">+IF(OFFSET('Sanitation Data'!$F$28,0,10*ROW('Sanitation Data'!F169))="","",OFFSET('Sanitation Data'!$F$28,0,10*ROW('Sanitation Data'!F169)))</f>
        <v/>
      </c>
      <c r="CV175" s="305" t="str">
        <f ca="true">+IF(OFFSET('Sanitation Data'!$F$29,0,10*ROW('Sanitation Data'!F169))="","",OFFSET('Sanitation Data'!$F$29,0,10*ROW('Sanitation Data'!F169)))</f>
        <v/>
      </c>
      <c r="CW175" s="305" t="str">
        <f ca="true">+IF(OFFSET('Sanitation Data'!$F$30,0,10*ROW('Sanitation Data'!F169))="","",OFFSET('Sanitation Data'!$F$30,0,10*ROW('Sanitation Data'!F169)))</f>
        <v/>
      </c>
      <c r="CX175" s="305" t="str">
        <f ca="true">+IF(OFFSET('Sanitation Data'!$F$31,0,10*ROW('Sanitation Data'!F169))="","",OFFSET('Sanitation Data'!$F$31,0,10*ROW('Sanitation Data'!F169)))</f>
        <v/>
      </c>
      <c r="CY175" s="305" t="str">
        <f ca="true">+IF(OFFSET('Sanitation Data'!$F$32,0,10*ROW('Sanitation Data'!F169))="","",OFFSET('Sanitation Data'!$F$32,0,10*ROW('Sanitation Data'!F169)))</f>
        <v/>
      </c>
      <c r="CZ175" s="305" t="str">
        <f ca="true">+IF(OFFSET('Sanitation Data'!$G$28,0,10*ROW('Sanitation Data'!G169))="","",OFFSET('Sanitation Data'!$G$28,0,10*ROW('Sanitation Data'!G169)))</f>
        <v/>
      </c>
      <c r="DA175" s="305" t="str">
        <f ca="true">+IF(OFFSET('Sanitation Data'!$G$29,0,10*ROW('Sanitation Data'!G169))="","",OFFSET('Sanitation Data'!$G$29,0,10*ROW('Sanitation Data'!G169)))</f>
        <v/>
      </c>
      <c r="DB175" s="305" t="str">
        <f ca="true">+IF(OFFSET('Sanitation Data'!$G$30,0,10*ROW('Sanitation Data'!G169))="","",OFFSET('Sanitation Data'!$G$30,0,10*ROW('Sanitation Data'!G169)))</f>
        <v/>
      </c>
      <c r="DC175" s="305" t="str">
        <f ca="true">+IF(OFFSET('Sanitation Data'!$G$31,0,10*ROW('Sanitation Data'!G169))="","",OFFSET('Sanitation Data'!$G$31,0,10*ROW('Sanitation Data'!G169)))</f>
        <v/>
      </c>
      <c r="DD175" s="305" t="str">
        <f ca="true">+IF(OFFSET('Sanitation Data'!$G$32,0,10*ROW('Sanitation Data'!G169))="","",OFFSET('Sanitation Data'!$G$32,0,10*ROW('Sanitation Data'!G169)))</f>
        <v/>
      </c>
      <c r="DE175" s="305" t="str">
        <f ca="true">+IF(OFFSET('Sanitation Data'!$H$28,0,10*ROW('Sanitation Data'!H169))="","",OFFSET('Sanitation Data'!$H$28,0,10*ROW('Sanitation Data'!H169)))</f>
        <v/>
      </c>
      <c r="DF175" s="305" t="str">
        <f ca="true">+IF(OFFSET('Sanitation Data'!$H$29,0,10*ROW('Sanitation Data'!H169))="","",OFFSET('Sanitation Data'!$H$29,0,10*ROW('Sanitation Data'!H169)))</f>
        <v/>
      </c>
      <c r="DG175" s="305" t="str">
        <f ca="true">+IF(OFFSET('Sanitation Data'!$H$30,0,10*ROW('Sanitation Data'!H169))="","",OFFSET('Sanitation Data'!$H$30,0,10*ROW('Sanitation Data'!H169)))</f>
        <v/>
      </c>
      <c r="DH175" s="305" t="str">
        <f ca="true">+IF(OFFSET('Sanitation Data'!$H$31,0,10*ROW('Sanitation Data'!H169))="","",OFFSET('Sanitation Data'!$H$31,0,10*ROW('Sanitation Data'!H169)))</f>
        <v/>
      </c>
      <c r="DI175" s="305" t="str">
        <f ca="true">+IF(OFFSET('Sanitation Data'!$H$32,0,10*ROW('Sanitation Data'!H169))="","",OFFSET('Sanitation Data'!$H$32,0,10*ROW('Sanitation Data'!H169)))</f>
        <v/>
      </c>
      <c r="DJ175" s="305" t="str">
        <f ca="true">+IF(OFFSET('Sanitation Data'!$I$28,0,10*ROW('Sanitation Data'!I169))="","",OFFSET('Sanitation Data'!$I$28,0,10*ROW('Sanitation Data'!I169)))</f>
        <v/>
      </c>
      <c r="DK175" s="305" t="str">
        <f ca="true">+IF(OFFSET('Sanitation Data'!$I$29,0,10*ROW('Sanitation Data'!I169))="","",OFFSET('Sanitation Data'!$I$29,0,10*ROW('Sanitation Data'!I169)))</f>
        <v/>
      </c>
      <c r="DL175" s="305" t="str">
        <f ca="true">+IF(OFFSET('Sanitation Data'!$I$30,0,10*ROW('Sanitation Data'!I169))="","",OFFSET('Sanitation Data'!$I$30,0,10*ROW('Sanitation Data'!I169)))</f>
        <v/>
      </c>
      <c r="DM175" s="305" t="str">
        <f ca="true">+IF(OFFSET('Sanitation Data'!$I$31,0,10*ROW('Sanitation Data'!I169))="","",OFFSET('Sanitation Data'!$I$31,0,10*ROW('Sanitation Data'!I169)))</f>
        <v/>
      </c>
      <c r="DN175" s="305" t="str">
        <f ca="true">+IF(OFFSET('Sanitation Data'!$I$32,0,10*ROW('Sanitation Data'!I169))="","",OFFSET('Sanitation Data'!$I$32,0,10*ROW('Sanitation Data'!I169)))</f>
        <v/>
      </c>
      <c r="DO175" s="305" t="str">
        <f ca="true">+IF(OFFSET('Hygiene Data'!$D$11,0,10*ROW('Hygiene Data'!D169))="","",OFFSET('Hygiene Data'!$D$11,0,10*ROW('Hygiene Data'!D169)))</f>
        <v/>
      </c>
      <c r="DP175" s="305" t="str">
        <f ca="true">+IF(OFFSET('Hygiene Data'!$D$12,0,10*ROW('Hygiene Data'!D169))="","",OFFSET('Hygiene Data'!$D$12,0,10*ROW('Hygiene Data'!D169)))</f>
        <v/>
      </c>
      <c r="DQ175" s="305" t="str">
        <f ca="true">+IF(OFFSET('Hygiene Data'!$D$13,0,10*ROW('Hygiene Data'!D169))="","",OFFSET('Hygiene Data'!$D$13,0,10*ROW('Hygiene Data'!D169)))</f>
        <v/>
      </c>
      <c r="DR175" s="305" t="str">
        <f ca="true">+IF(OFFSET('Hygiene Data'!$E$11,0,10*ROW('Hygiene Data'!E169))="","",OFFSET('Hygiene Data'!$E$11,0,10*ROW('Hygiene Data'!E169)))</f>
        <v/>
      </c>
      <c r="DS175" s="305" t="str">
        <f ca="true">+IF(OFFSET('Hygiene Data'!$E$12,0,10*ROW('Hygiene Data'!E169))="","",OFFSET('Hygiene Data'!$E$12,0,10*ROW('Hygiene Data'!E169)))</f>
        <v/>
      </c>
      <c r="DT175" s="305" t="str">
        <f ca="true">+IF(OFFSET('Hygiene Data'!$E$13,0,10*ROW('Hygiene Data'!E169))="","",OFFSET('Hygiene Data'!$E$13,0,10*ROW('Hygiene Data'!E169)))</f>
        <v/>
      </c>
      <c r="DU175" s="305" t="str">
        <f ca="true">+IF(OFFSET('Hygiene Data'!$F$11,0,10*ROW('Hygiene Data'!F169))="","",OFFSET('Hygiene Data'!$F$11,0,10*ROW('Hygiene Data'!F169)))</f>
        <v/>
      </c>
      <c r="DV175" s="305" t="str">
        <f ca="true">+IF(OFFSET('Hygiene Data'!$F$12,0,10*ROW('Hygiene Data'!F169))="","",OFFSET('Hygiene Data'!$F$12,0,10*ROW('Hygiene Data'!F169)))</f>
        <v/>
      </c>
      <c r="DW175" s="305" t="str">
        <f ca="true">+IF(OFFSET('Hygiene Data'!$F$13,0,10*ROW('Hygiene Data'!F169))="","",OFFSET('Hygiene Data'!$F$13,0,10*ROW('Hygiene Data'!F169)))</f>
        <v/>
      </c>
      <c r="DX175" s="305" t="str">
        <f ca="true">+IF(OFFSET('Hygiene Data'!$G$11,0,10*ROW('Hygiene Data'!G169))="","",OFFSET('Hygiene Data'!$G$11,0,10*ROW('Hygiene Data'!G169)))</f>
        <v/>
      </c>
      <c r="DY175" s="305" t="str">
        <f ca="true">+IF(OFFSET('Hygiene Data'!$G$12,0,10*ROW('Hygiene Data'!G169))="","",OFFSET('Hygiene Data'!$G$12,0,10*ROW('Hygiene Data'!G169)))</f>
        <v/>
      </c>
      <c r="DZ175" s="305" t="str">
        <f ca="true">+IF(OFFSET('Hygiene Data'!$G$13,0,10*ROW('Hygiene Data'!G169))="","",OFFSET('Hygiene Data'!$G$13,0,10*ROW('Hygiene Data'!G169)))</f>
        <v/>
      </c>
      <c r="EA175" s="305" t="str">
        <f ca="true">+IF(OFFSET('Hygiene Data'!$H$11,0,10*ROW('Hygiene Data'!H169))="","",OFFSET('Hygiene Data'!$H$11,0,10*ROW('Hygiene Data'!H169)))</f>
        <v/>
      </c>
      <c r="EB175" s="305" t="str">
        <f ca="true">+IF(OFFSET('Hygiene Data'!$H$12,0,10*ROW('Hygiene Data'!H169))="","",OFFSET('Hygiene Data'!$H$12,0,10*ROW('Hygiene Data'!H169)))</f>
        <v/>
      </c>
      <c r="EC175" s="305" t="str">
        <f ca="true">+IF(OFFSET('Hygiene Data'!$H$13,0,10*ROW('Hygiene Data'!H169))="","",OFFSET('Hygiene Data'!$H$13,0,10*ROW('Hygiene Data'!H169)))</f>
        <v/>
      </c>
      <c r="ED175" s="305" t="str">
        <f ca="true">+IF(OFFSET('Hygiene Data'!$I$11,0,10*ROW('Hygiene Data'!I169))="","",OFFSET('Hygiene Data'!$I$11,0,10*ROW('Hygiene Data'!I169)))</f>
        <v/>
      </c>
      <c r="EE175" s="305" t="str">
        <f ca="true">+IF(OFFSET('Hygiene Data'!$I$12,0,10*ROW('Hygiene Data'!I169))="","",OFFSET('Hygiene Data'!$I$12,0,10*ROW('Hygiene Data'!I169)))</f>
        <v/>
      </c>
      <c r="EF175" s="305"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61" t="str">
        <f t="shared" ca="true" si="2"/>
        <v/>
      </c>
      <c r="D176" s="99"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9"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9"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9"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9"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9"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9"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9"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9"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9"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9"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9"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9"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9"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9"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9"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9"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9"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100"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100"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100"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100"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100"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100"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100"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100"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100"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100"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100"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100"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100"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100"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100"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100"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100"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100"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100"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100"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100"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100"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100"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100"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100"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100"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100"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100"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100"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100"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1"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1"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1"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1"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1"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1"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1"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1"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1"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1"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1"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1"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1"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1"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1"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1"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1"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1"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5"/>
      <c r="BS176" s="305" t="str">
        <f ca="true">+IF(OFFSET('Water Data'!$D$27,0,10*ROW('Water Data'!D170))="","",OFFSET('Water Data'!$D$27,0,10*ROW('Water Data'!D170)))</f>
        <v/>
      </c>
      <c r="BT176" s="305" t="str">
        <f ca="true">+IF(OFFSET('Water Data'!$D$28,0,10*ROW('Water Data'!D170))="","",OFFSET('Water Data'!$D$28,0,10*ROW('Water Data'!D170)))</f>
        <v/>
      </c>
      <c r="BU176" s="305" t="str">
        <f ca="true">+IF(OFFSET('Water Data'!$D$29,0,10*ROW('Water Data'!D170))="","",OFFSET('Water Data'!$D$29,0,10*ROW('Water Data'!D170)))</f>
        <v/>
      </c>
      <c r="BV176" s="305" t="str">
        <f ca="true">+IF(OFFSET('Water Data'!$E$27,0,10*ROW('Water Data'!E170))="","",OFFSET('Water Data'!$E$27,0,10*ROW('Water Data'!E170)))</f>
        <v/>
      </c>
      <c r="BW176" s="305" t="str">
        <f ca="true">+IF(OFFSET('Water Data'!$E$28,0,10*ROW('Water Data'!E170))="","",OFFSET('Water Data'!$E$28,0,10*ROW('Water Data'!E170)))</f>
        <v/>
      </c>
      <c r="BX176" s="305" t="str">
        <f ca="true">+IF(OFFSET('Water Data'!$E$29,0,10*ROW('Water Data'!E170))="","",OFFSET('Water Data'!$E$29,0,10*ROW('Water Data'!E170)))</f>
        <v/>
      </c>
      <c r="BY176" s="305" t="str">
        <f ca="true">+IF(OFFSET('Water Data'!$F$27,0,10*ROW('Water Data'!F170))="","",OFFSET('Water Data'!$F$27,0,10*ROW('Water Data'!F170)))</f>
        <v/>
      </c>
      <c r="BZ176" s="305" t="str">
        <f ca="true">+IF(OFFSET('Water Data'!$F$28,0,10*ROW('Water Data'!F170))="","",OFFSET('Water Data'!$F$28,0,10*ROW('Water Data'!F170)))</f>
        <v/>
      </c>
      <c r="CA176" s="305" t="str">
        <f ca="true">+IF(OFFSET('Water Data'!$F$29,0,10*ROW('Water Data'!F170))="","",OFFSET('Water Data'!$F$29,0,10*ROW('Water Data'!F170)))</f>
        <v/>
      </c>
      <c r="CB176" s="305" t="str">
        <f ca="true">+IF(OFFSET('Water Data'!$G$27,0,10*ROW('Water Data'!G170))="","",OFFSET('Water Data'!$G$27,0,10*ROW('Water Data'!G170)))</f>
        <v/>
      </c>
      <c r="CC176" s="305" t="str">
        <f ca="true">+IF(OFFSET('Water Data'!$G$28,0,10*ROW('Water Data'!G170))="","",OFFSET('Water Data'!$G$28,0,10*ROW('Water Data'!G170)))</f>
        <v/>
      </c>
      <c r="CD176" s="305" t="str">
        <f ca="true">+IF(OFFSET('Water Data'!$G$29,0,10*ROW('Water Data'!G170))="","",OFFSET('Water Data'!$G$29,0,10*ROW('Water Data'!G170)))</f>
        <v/>
      </c>
      <c r="CE176" s="305" t="str">
        <f ca="true">+IF(OFFSET('Water Data'!$H$27,0,10*ROW('Water Data'!H170))="","",OFFSET('Water Data'!$H$27,0,10*ROW('Water Data'!H170)))</f>
        <v/>
      </c>
      <c r="CF176" s="305" t="str">
        <f ca="true">+IF(OFFSET('Water Data'!$H$28,0,10*ROW('Water Data'!H170))="","",OFFSET('Water Data'!$H$28,0,10*ROW('Water Data'!H170)))</f>
        <v/>
      </c>
      <c r="CG176" s="305" t="str">
        <f ca="true">+IF(OFFSET('Water Data'!$H$29,0,10*ROW('Water Data'!H170))="","",OFFSET('Water Data'!$H$29,0,10*ROW('Water Data'!H170)))</f>
        <v/>
      </c>
      <c r="CH176" s="305" t="str">
        <f ca="true">+IF(OFFSET('Water Data'!$I$27,0,10*ROW('Water Data'!I170))="","",OFFSET('Water Data'!$I$27,0,10*ROW('Water Data'!I170)))</f>
        <v/>
      </c>
      <c r="CI176" s="305" t="str">
        <f ca="true">+IF(OFFSET('Water Data'!$I$28,0,10*ROW('Water Data'!I170))="","",OFFSET('Water Data'!$I$28,0,10*ROW('Water Data'!I170)))</f>
        <v/>
      </c>
      <c r="CJ176" s="305" t="str">
        <f ca="true">+IF(OFFSET('Water Data'!$I$29,0,10*ROW('Water Data'!I170))="","",OFFSET('Water Data'!$I$29,0,10*ROW('Water Data'!I170)))</f>
        <v/>
      </c>
      <c r="CK176" s="305" t="str">
        <f ca="true">+IF(OFFSET('Sanitation Data'!$D$28,0,10*ROW('Sanitation Data'!D170))="","",OFFSET('Sanitation Data'!$D$28,0,10*ROW('Sanitation Data'!D170)))</f>
        <v/>
      </c>
      <c r="CL176" s="305" t="str">
        <f ca="true">+IF(OFFSET('Sanitation Data'!$D$29,0,10*ROW('Sanitation Data'!D170))="","",OFFSET('Sanitation Data'!$D$29,0,10*ROW('Sanitation Data'!D170)))</f>
        <v/>
      </c>
      <c r="CM176" s="305" t="str">
        <f ca="true">+IF(OFFSET('Sanitation Data'!$D$30,0,10*ROW('Sanitation Data'!D170))="","",OFFSET('Sanitation Data'!$D$30,0,10*ROW('Sanitation Data'!D170)))</f>
        <v/>
      </c>
      <c r="CN176" s="305" t="str">
        <f ca="true">+IF(OFFSET('Sanitation Data'!$D$31,0,10*ROW('Sanitation Data'!D170))="","",OFFSET('Sanitation Data'!$D$31,0,10*ROW('Sanitation Data'!D170)))</f>
        <v/>
      </c>
      <c r="CO176" s="305" t="str">
        <f ca="true">+IF(OFFSET('Sanitation Data'!$D$32,0,10*ROW('Sanitation Data'!D170))="","",OFFSET('Sanitation Data'!$D$32,0,10*ROW('Sanitation Data'!D170)))</f>
        <v/>
      </c>
      <c r="CP176" s="305" t="str">
        <f ca="true">+IF(OFFSET('Sanitation Data'!$E$28,0,10*ROW('Sanitation Data'!E170))="","",OFFSET('Sanitation Data'!$E$28,0,10*ROW('Sanitation Data'!E170)))</f>
        <v/>
      </c>
      <c r="CQ176" s="305" t="str">
        <f ca="true">+IF(OFFSET('Sanitation Data'!$E$29,0,10*ROW('Sanitation Data'!E170))="","",OFFSET('Sanitation Data'!$E$29,0,10*ROW('Sanitation Data'!E170)))</f>
        <v/>
      </c>
      <c r="CR176" s="305" t="str">
        <f ca="true">+IF(OFFSET('Sanitation Data'!$E$30,0,10*ROW('Sanitation Data'!E170))="","",OFFSET('Sanitation Data'!$E$30,0,10*ROW('Sanitation Data'!E170)))</f>
        <v/>
      </c>
      <c r="CS176" s="305" t="str">
        <f ca="true">+IF(OFFSET('Sanitation Data'!$E$31,0,10*ROW('Sanitation Data'!E170))="","",OFFSET('Sanitation Data'!$E$31,0,10*ROW('Sanitation Data'!E170)))</f>
        <v/>
      </c>
      <c r="CT176" s="305" t="str">
        <f ca="true">+IF(OFFSET('Sanitation Data'!$E$32,0,10*ROW('Sanitation Data'!E170))="","",OFFSET('Sanitation Data'!$E$32,0,10*ROW('Sanitation Data'!E170)))</f>
        <v/>
      </c>
      <c r="CU176" s="305" t="str">
        <f ca="true">+IF(OFFSET('Sanitation Data'!$F$28,0,10*ROW('Sanitation Data'!F170))="","",OFFSET('Sanitation Data'!$F$28,0,10*ROW('Sanitation Data'!F170)))</f>
        <v/>
      </c>
      <c r="CV176" s="305" t="str">
        <f ca="true">+IF(OFFSET('Sanitation Data'!$F$29,0,10*ROW('Sanitation Data'!F170))="","",OFFSET('Sanitation Data'!$F$29,0,10*ROW('Sanitation Data'!F170)))</f>
        <v/>
      </c>
      <c r="CW176" s="305" t="str">
        <f ca="true">+IF(OFFSET('Sanitation Data'!$F$30,0,10*ROW('Sanitation Data'!F170))="","",OFFSET('Sanitation Data'!$F$30,0,10*ROW('Sanitation Data'!F170)))</f>
        <v/>
      </c>
      <c r="CX176" s="305" t="str">
        <f ca="true">+IF(OFFSET('Sanitation Data'!$F$31,0,10*ROW('Sanitation Data'!F170))="","",OFFSET('Sanitation Data'!$F$31,0,10*ROW('Sanitation Data'!F170)))</f>
        <v/>
      </c>
      <c r="CY176" s="305" t="str">
        <f ca="true">+IF(OFFSET('Sanitation Data'!$F$32,0,10*ROW('Sanitation Data'!F170))="","",OFFSET('Sanitation Data'!$F$32,0,10*ROW('Sanitation Data'!F170)))</f>
        <v/>
      </c>
      <c r="CZ176" s="305" t="str">
        <f ca="true">+IF(OFFSET('Sanitation Data'!$G$28,0,10*ROW('Sanitation Data'!G170))="","",OFFSET('Sanitation Data'!$G$28,0,10*ROW('Sanitation Data'!G170)))</f>
        <v/>
      </c>
      <c r="DA176" s="305" t="str">
        <f ca="true">+IF(OFFSET('Sanitation Data'!$G$29,0,10*ROW('Sanitation Data'!G170))="","",OFFSET('Sanitation Data'!$G$29,0,10*ROW('Sanitation Data'!G170)))</f>
        <v/>
      </c>
      <c r="DB176" s="305" t="str">
        <f ca="true">+IF(OFFSET('Sanitation Data'!$G$30,0,10*ROW('Sanitation Data'!G170))="","",OFFSET('Sanitation Data'!$G$30,0,10*ROW('Sanitation Data'!G170)))</f>
        <v/>
      </c>
      <c r="DC176" s="305" t="str">
        <f ca="true">+IF(OFFSET('Sanitation Data'!$G$31,0,10*ROW('Sanitation Data'!G170))="","",OFFSET('Sanitation Data'!$G$31,0,10*ROW('Sanitation Data'!G170)))</f>
        <v/>
      </c>
      <c r="DD176" s="305" t="str">
        <f ca="true">+IF(OFFSET('Sanitation Data'!$G$32,0,10*ROW('Sanitation Data'!G170))="","",OFFSET('Sanitation Data'!$G$32,0,10*ROW('Sanitation Data'!G170)))</f>
        <v/>
      </c>
      <c r="DE176" s="305" t="str">
        <f ca="true">+IF(OFFSET('Sanitation Data'!$H$28,0,10*ROW('Sanitation Data'!H170))="","",OFFSET('Sanitation Data'!$H$28,0,10*ROW('Sanitation Data'!H170)))</f>
        <v/>
      </c>
      <c r="DF176" s="305" t="str">
        <f ca="true">+IF(OFFSET('Sanitation Data'!$H$29,0,10*ROW('Sanitation Data'!H170))="","",OFFSET('Sanitation Data'!$H$29,0,10*ROW('Sanitation Data'!H170)))</f>
        <v/>
      </c>
      <c r="DG176" s="305" t="str">
        <f ca="true">+IF(OFFSET('Sanitation Data'!$H$30,0,10*ROW('Sanitation Data'!H170))="","",OFFSET('Sanitation Data'!$H$30,0,10*ROW('Sanitation Data'!H170)))</f>
        <v/>
      </c>
      <c r="DH176" s="305" t="str">
        <f ca="true">+IF(OFFSET('Sanitation Data'!$H$31,0,10*ROW('Sanitation Data'!H170))="","",OFFSET('Sanitation Data'!$H$31,0,10*ROW('Sanitation Data'!H170)))</f>
        <v/>
      </c>
      <c r="DI176" s="305" t="str">
        <f ca="true">+IF(OFFSET('Sanitation Data'!$H$32,0,10*ROW('Sanitation Data'!H170))="","",OFFSET('Sanitation Data'!$H$32,0,10*ROW('Sanitation Data'!H170)))</f>
        <v/>
      </c>
      <c r="DJ176" s="305" t="str">
        <f ca="true">+IF(OFFSET('Sanitation Data'!$I$28,0,10*ROW('Sanitation Data'!I170))="","",OFFSET('Sanitation Data'!$I$28,0,10*ROW('Sanitation Data'!I170)))</f>
        <v/>
      </c>
      <c r="DK176" s="305" t="str">
        <f ca="true">+IF(OFFSET('Sanitation Data'!$I$29,0,10*ROW('Sanitation Data'!I170))="","",OFFSET('Sanitation Data'!$I$29,0,10*ROW('Sanitation Data'!I170)))</f>
        <v/>
      </c>
      <c r="DL176" s="305" t="str">
        <f ca="true">+IF(OFFSET('Sanitation Data'!$I$30,0,10*ROW('Sanitation Data'!I170))="","",OFFSET('Sanitation Data'!$I$30,0,10*ROW('Sanitation Data'!I170)))</f>
        <v/>
      </c>
      <c r="DM176" s="305" t="str">
        <f ca="true">+IF(OFFSET('Sanitation Data'!$I$31,0,10*ROW('Sanitation Data'!I170))="","",OFFSET('Sanitation Data'!$I$31,0,10*ROW('Sanitation Data'!I170)))</f>
        <v/>
      </c>
      <c r="DN176" s="305" t="str">
        <f ca="true">+IF(OFFSET('Sanitation Data'!$I$32,0,10*ROW('Sanitation Data'!I170))="","",OFFSET('Sanitation Data'!$I$32,0,10*ROW('Sanitation Data'!I170)))</f>
        <v/>
      </c>
      <c r="DO176" s="305" t="str">
        <f ca="true">+IF(OFFSET('Hygiene Data'!$D$11,0,10*ROW('Hygiene Data'!D170))="","",OFFSET('Hygiene Data'!$D$11,0,10*ROW('Hygiene Data'!D170)))</f>
        <v/>
      </c>
      <c r="DP176" s="305" t="str">
        <f ca="true">+IF(OFFSET('Hygiene Data'!$D$12,0,10*ROW('Hygiene Data'!D170))="","",OFFSET('Hygiene Data'!$D$12,0,10*ROW('Hygiene Data'!D170)))</f>
        <v/>
      </c>
      <c r="DQ176" s="305" t="str">
        <f ca="true">+IF(OFFSET('Hygiene Data'!$D$13,0,10*ROW('Hygiene Data'!D170))="","",OFFSET('Hygiene Data'!$D$13,0,10*ROW('Hygiene Data'!D170)))</f>
        <v/>
      </c>
      <c r="DR176" s="305" t="str">
        <f ca="true">+IF(OFFSET('Hygiene Data'!$E$11,0,10*ROW('Hygiene Data'!E170))="","",OFFSET('Hygiene Data'!$E$11,0,10*ROW('Hygiene Data'!E170)))</f>
        <v/>
      </c>
      <c r="DS176" s="305" t="str">
        <f ca="true">+IF(OFFSET('Hygiene Data'!$E$12,0,10*ROW('Hygiene Data'!E170))="","",OFFSET('Hygiene Data'!$E$12,0,10*ROW('Hygiene Data'!E170)))</f>
        <v/>
      </c>
      <c r="DT176" s="305" t="str">
        <f ca="true">+IF(OFFSET('Hygiene Data'!$E$13,0,10*ROW('Hygiene Data'!E170))="","",OFFSET('Hygiene Data'!$E$13,0,10*ROW('Hygiene Data'!E170)))</f>
        <v/>
      </c>
      <c r="DU176" s="305" t="str">
        <f ca="true">+IF(OFFSET('Hygiene Data'!$F$11,0,10*ROW('Hygiene Data'!F170))="","",OFFSET('Hygiene Data'!$F$11,0,10*ROW('Hygiene Data'!F170)))</f>
        <v/>
      </c>
      <c r="DV176" s="305" t="str">
        <f ca="true">+IF(OFFSET('Hygiene Data'!$F$12,0,10*ROW('Hygiene Data'!F170))="","",OFFSET('Hygiene Data'!$F$12,0,10*ROW('Hygiene Data'!F170)))</f>
        <v/>
      </c>
      <c r="DW176" s="305" t="str">
        <f ca="true">+IF(OFFSET('Hygiene Data'!$F$13,0,10*ROW('Hygiene Data'!F170))="","",OFFSET('Hygiene Data'!$F$13,0,10*ROW('Hygiene Data'!F170)))</f>
        <v/>
      </c>
      <c r="DX176" s="305" t="str">
        <f ca="true">+IF(OFFSET('Hygiene Data'!$G$11,0,10*ROW('Hygiene Data'!G170))="","",OFFSET('Hygiene Data'!$G$11,0,10*ROW('Hygiene Data'!G170)))</f>
        <v/>
      </c>
      <c r="DY176" s="305" t="str">
        <f ca="true">+IF(OFFSET('Hygiene Data'!$G$12,0,10*ROW('Hygiene Data'!G170))="","",OFFSET('Hygiene Data'!$G$12,0,10*ROW('Hygiene Data'!G170)))</f>
        <v/>
      </c>
      <c r="DZ176" s="305" t="str">
        <f ca="true">+IF(OFFSET('Hygiene Data'!$G$13,0,10*ROW('Hygiene Data'!G170))="","",OFFSET('Hygiene Data'!$G$13,0,10*ROW('Hygiene Data'!G170)))</f>
        <v/>
      </c>
      <c r="EA176" s="305" t="str">
        <f ca="true">+IF(OFFSET('Hygiene Data'!$H$11,0,10*ROW('Hygiene Data'!H170))="","",OFFSET('Hygiene Data'!$H$11,0,10*ROW('Hygiene Data'!H170)))</f>
        <v/>
      </c>
      <c r="EB176" s="305" t="str">
        <f ca="true">+IF(OFFSET('Hygiene Data'!$H$12,0,10*ROW('Hygiene Data'!H170))="","",OFFSET('Hygiene Data'!$H$12,0,10*ROW('Hygiene Data'!H170)))</f>
        <v/>
      </c>
      <c r="EC176" s="305" t="str">
        <f ca="true">+IF(OFFSET('Hygiene Data'!$H$13,0,10*ROW('Hygiene Data'!H170))="","",OFFSET('Hygiene Data'!$H$13,0,10*ROW('Hygiene Data'!H170)))</f>
        <v/>
      </c>
      <c r="ED176" s="305" t="str">
        <f ca="true">+IF(OFFSET('Hygiene Data'!$I$11,0,10*ROW('Hygiene Data'!I170))="","",OFFSET('Hygiene Data'!$I$11,0,10*ROW('Hygiene Data'!I170)))</f>
        <v/>
      </c>
      <c r="EE176" s="305" t="str">
        <f ca="true">+IF(OFFSET('Hygiene Data'!$I$12,0,10*ROW('Hygiene Data'!I170))="","",OFFSET('Hygiene Data'!$I$12,0,10*ROW('Hygiene Data'!I170)))</f>
        <v/>
      </c>
      <c r="EF176" s="305"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61" t="str">
        <f t="shared" ca="true" si="2"/>
        <v/>
      </c>
      <c r="D177" s="99"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9"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9"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9"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9"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9"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9"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9"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9"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9"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9"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9"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9"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9"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9"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9"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9"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9"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100"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100"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100"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100"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100"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100"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100"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100"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100"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100"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100"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100"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100"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100"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100"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100"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100"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100"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100"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100"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100"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100"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100"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100"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100"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100"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100"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100"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100"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100"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1"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1"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1"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1"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1"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1"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1"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1"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1"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1"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1"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1"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1"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1"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1"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1"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1"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1"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5"/>
      <c r="BS177" s="305" t="str">
        <f ca="true">+IF(OFFSET('Water Data'!$D$27,0,10*ROW('Water Data'!D171))="","",OFFSET('Water Data'!$D$27,0,10*ROW('Water Data'!D171)))</f>
        <v/>
      </c>
      <c r="BT177" s="305" t="str">
        <f ca="true">+IF(OFFSET('Water Data'!$D$28,0,10*ROW('Water Data'!D171))="","",OFFSET('Water Data'!$D$28,0,10*ROW('Water Data'!D171)))</f>
        <v/>
      </c>
      <c r="BU177" s="305" t="str">
        <f ca="true">+IF(OFFSET('Water Data'!$D$29,0,10*ROW('Water Data'!D171))="","",OFFSET('Water Data'!$D$29,0,10*ROW('Water Data'!D171)))</f>
        <v/>
      </c>
      <c r="BV177" s="305" t="str">
        <f ca="true">+IF(OFFSET('Water Data'!$E$27,0,10*ROW('Water Data'!E171))="","",OFFSET('Water Data'!$E$27,0,10*ROW('Water Data'!E171)))</f>
        <v/>
      </c>
      <c r="BW177" s="305" t="str">
        <f ca="true">+IF(OFFSET('Water Data'!$E$28,0,10*ROW('Water Data'!E171))="","",OFFSET('Water Data'!$E$28,0,10*ROW('Water Data'!E171)))</f>
        <v/>
      </c>
      <c r="BX177" s="305" t="str">
        <f ca="true">+IF(OFFSET('Water Data'!$E$29,0,10*ROW('Water Data'!E171))="","",OFFSET('Water Data'!$E$29,0,10*ROW('Water Data'!E171)))</f>
        <v/>
      </c>
      <c r="BY177" s="305" t="str">
        <f ca="true">+IF(OFFSET('Water Data'!$F$27,0,10*ROW('Water Data'!F171))="","",OFFSET('Water Data'!$F$27,0,10*ROW('Water Data'!F171)))</f>
        <v/>
      </c>
      <c r="BZ177" s="305" t="str">
        <f ca="true">+IF(OFFSET('Water Data'!$F$28,0,10*ROW('Water Data'!F171))="","",OFFSET('Water Data'!$F$28,0,10*ROW('Water Data'!F171)))</f>
        <v/>
      </c>
      <c r="CA177" s="305" t="str">
        <f ca="true">+IF(OFFSET('Water Data'!$F$29,0,10*ROW('Water Data'!F171))="","",OFFSET('Water Data'!$F$29,0,10*ROW('Water Data'!F171)))</f>
        <v/>
      </c>
      <c r="CB177" s="305" t="str">
        <f ca="true">+IF(OFFSET('Water Data'!$G$27,0,10*ROW('Water Data'!G171))="","",OFFSET('Water Data'!$G$27,0,10*ROW('Water Data'!G171)))</f>
        <v/>
      </c>
      <c r="CC177" s="305" t="str">
        <f ca="true">+IF(OFFSET('Water Data'!$G$28,0,10*ROW('Water Data'!G171))="","",OFFSET('Water Data'!$G$28,0,10*ROW('Water Data'!G171)))</f>
        <v/>
      </c>
      <c r="CD177" s="305" t="str">
        <f ca="true">+IF(OFFSET('Water Data'!$G$29,0,10*ROW('Water Data'!G171))="","",OFFSET('Water Data'!$G$29,0,10*ROW('Water Data'!G171)))</f>
        <v/>
      </c>
      <c r="CE177" s="305" t="str">
        <f ca="true">+IF(OFFSET('Water Data'!$H$27,0,10*ROW('Water Data'!H171))="","",OFFSET('Water Data'!$H$27,0,10*ROW('Water Data'!H171)))</f>
        <v/>
      </c>
      <c r="CF177" s="305" t="str">
        <f ca="true">+IF(OFFSET('Water Data'!$H$28,0,10*ROW('Water Data'!H171))="","",OFFSET('Water Data'!$H$28,0,10*ROW('Water Data'!H171)))</f>
        <v/>
      </c>
      <c r="CG177" s="305" t="str">
        <f ca="true">+IF(OFFSET('Water Data'!$H$29,0,10*ROW('Water Data'!H171))="","",OFFSET('Water Data'!$H$29,0,10*ROW('Water Data'!H171)))</f>
        <v/>
      </c>
      <c r="CH177" s="305" t="str">
        <f ca="true">+IF(OFFSET('Water Data'!$I$27,0,10*ROW('Water Data'!I171))="","",OFFSET('Water Data'!$I$27,0,10*ROW('Water Data'!I171)))</f>
        <v/>
      </c>
      <c r="CI177" s="305" t="str">
        <f ca="true">+IF(OFFSET('Water Data'!$I$28,0,10*ROW('Water Data'!I171))="","",OFFSET('Water Data'!$I$28,0,10*ROW('Water Data'!I171)))</f>
        <v/>
      </c>
      <c r="CJ177" s="305" t="str">
        <f ca="true">+IF(OFFSET('Water Data'!$I$29,0,10*ROW('Water Data'!I171))="","",OFFSET('Water Data'!$I$29,0,10*ROW('Water Data'!I171)))</f>
        <v/>
      </c>
      <c r="CK177" s="305" t="str">
        <f ca="true">+IF(OFFSET('Sanitation Data'!$D$28,0,10*ROW('Sanitation Data'!D171))="","",OFFSET('Sanitation Data'!$D$28,0,10*ROW('Sanitation Data'!D171)))</f>
        <v/>
      </c>
      <c r="CL177" s="305" t="str">
        <f ca="true">+IF(OFFSET('Sanitation Data'!$D$29,0,10*ROW('Sanitation Data'!D171))="","",OFFSET('Sanitation Data'!$D$29,0,10*ROW('Sanitation Data'!D171)))</f>
        <v/>
      </c>
      <c r="CM177" s="305" t="str">
        <f ca="true">+IF(OFFSET('Sanitation Data'!$D$30,0,10*ROW('Sanitation Data'!D171))="","",OFFSET('Sanitation Data'!$D$30,0,10*ROW('Sanitation Data'!D171)))</f>
        <v/>
      </c>
      <c r="CN177" s="305" t="str">
        <f ca="true">+IF(OFFSET('Sanitation Data'!$D$31,0,10*ROW('Sanitation Data'!D171))="","",OFFSET('Sanitation Data'!$D$31,0,10*ROW('Sanitation Data'!D171)))</f>
        <v/>
      </c>
      <c r="CO177" s="305" t="str">
        <f ca="true">+IF(OFFSET('Sanitation Data'!$D$32,0,10*ROW('Sanitation Data'!D171))="","",OFFSET('Sanitation Data'!$D$32,0,10*ROW('Sanitation Data'!D171)))</f>
        <v/>
      </c>
      <c r="CP177" s="305" t="str">
        <f ca="true">+IF(OFFSET('Sanitation Data'!$E$28,0,10*ROW('Sanitation Data'!E171))="","",OFFSET('Sanitation Data'!$E$28,0,10*ROW('Sanitation Data'!E171)))</f>
        <v/>
      </c>
      <c r="CQ177" s="305" t="str">
        <f ca="true">+IF(OFFSET('Sanitation Data'!$E$29,0,10*ROW('Sanitation Data'!E171))="","",OFFSET('Sanitation Data'!$E$29,0,10*ROW('Sanitation Data'!E171)))</f>
        <v/>
      </c>
      <c r="CR177" s="305" t="str">
        <f ca="true">+IF(OFFSET('Sanitation Data'!$E$30,0,10*ROW('Sanitation Data'!E171))="","",OFFSET('Sanitation Data'!$E$30,0,10*ROW('Sanitation Data'!E171)))</f>
        <v/>
      </c>
      <c r="CS177" s="305" t="str">
        <f ca="true">+IF(OFFSET('Sanitation Data'!$E$31,0,10*ROW('Sanitation Data'!E171))="","",OFFSET('Sanitation Data'!$E$31,0,10*ROW('Sanitation Data'!E171)))</f>
        <v/>
      </c>
      <c r="CT177" s="305" t="str">
        <f ca="true">+IF(OFFSET('Sanitation Data'!$E$32,0,10*ROW('Sanitation Data'!E171))="","",OFFSET('Sanitation Data'!$E$32,0,10*ROW('Sanitation Data'!E171)))</f>
        <v/>
      </c>
      <c r="CU177" s="305" t="str">
        <f ca="true">+IF(OFFSET('Sanitation Data'!$F$28,0,10*ROW('Sanitation Data'!F171))="","",OFFSET('Sanitation Data'!$F$28,0,10*ROW('Sanitation Data'!F171)))</f>
        <v/>
      </c>
      <c r="CV177" s="305" t="str">
        <f ca="true">+IF(OFFSET('Sanitation Data'!$F$29,0,10*ROW('Sanitation Data'!F171))="","",OFFSET('Sanitation Data'!$F$29,0,10*ROW('Sanitation Data'!F171)))</f>
        <v/>
      </c>
      <c r="CW177" s="305" t="str">
        <f ca="true">+IF(OFFSET('Sanitation Data'!$F$30,0,10*ROW('Sanitation Data'!F171))="","",OFFSET('Sanitation Data'!$F$30,0,10*ROW('Sanitation Data'!F171)))</f>
        <v/>
      </c>
      <c r="CX177" s="305" t="str">
        <f ca="true">+IF(OFFSET('Sanitation Data'!$F$31,0,10*ROW('Sanitation Data'!F171))="","",OFFSET('Sanitation Data'!$F$31,0,10*ROW('Sanitation Data'!F171)))</f>
        <v/>
      </c>
      <c r="CY177" s="305" t="str">
        <f ca="true">+IF(OFFSET('Sanitation Data'!$F$32,0,10*ROW('Sanitation Data'!F171))="","",OFFSET('Sanitation Data'!$F$32,0,10*ROW('Sanitation Data'!F171)))</f>
        <v/>
      </c>
      <c r="CZ177" s="305" t="str">
        <f ca="true">+IF(OFFSET('Sanitation Data'!$G$28,0,10*ROW('Sanitation Data'!G171))="","",OFFSET('Sanitation Data'!$G$28,0,10*ROW('Sanitation Data'!G171)))</f>
        <v/>
      </c>
      <c r="DA177" s="305" t="str">
        <f ca="true">+IF(OFFSET('Sanitation Data'!$G$29,0,10*ROW('Sanitation Data'!G171))="","",OFFSET('Sanitation Data'!$G$29,0,10*ROW('Sanitation Data'!G171)))</f>
        <v/>
      </c>
      <c r="DB177" s="305" t="str">
        <f ca="true">+IF(OFFSET('Sanitation Data'!$G$30,0,10*ROW('Sanitation Data'!G171))="","",OFFSET('Sanitation Data'!$G$30,0,10*ROW('Sanitation Data'!G171)))</f>
        <v/>
      </c>
      <c r="DC177" s="305" t="str">
        <f ca="true">+IF(OFFSET('Sanitation Data'!$G$31,0,10*ROW('Sanitation Data'!G171))="","",OFFSET('Sanitation Data'!$G$31,0,10*ROW('Sanitation Data'!G171)))</f>
        <v/>
      </c>
      <c r="DD177" s="305" t="str">
        <f ca="true">+IF(OFFSET('Sanitation Data'!$G$32,0,10*ROW('Sanitation Data'!G171))="","",OFFSET('Sanitation Data'!$G$32,0,10*ROW('Sanitation Data'!G171)))</f>
        <v/>
      </c>
      <c r="DE177" s="305" t="str">
        <f ca="true">+IF(OFFSET('Sanitation Data'!$H$28,0,10*ROW('Sanitation Data'!H171))="","",OFFSET('Sanitation Data'!$H$28,0,10*ROW('Sanitation Data'!H171)))</f>
        <v/>
      </c>
      <c r="DF177" s="305" t="str">
        <f ca="true">+IF(OFFSET('Sanitation Data'!$H$29,0,10*ROW('Sanitation Data'!H171))="","",OFFSET('Sanitation Data'!$H$29,0,10*ROW('Sanitation Data'!H171)))</f>
        <v/>
      </c>
      <c r="DG177" s="305" t="str">
        <f ca="true">+IF(OFFSET('Sanitation Data'!$H$30,0,10*ROW('Sanitation Data'!H171))="","",OFFSET('Sanitation Data'!$H$30,0,10*ROW('Sanitation Data'!H171)))</f>
        <v/>
      </c>
      <c r="DH177" s="305" t="str">
        <f ca="true">+IF(OFFSET('Sanitation Data'!$H$31,0,10*ROW('Sanitation Data'!H171))="","",OFFSET('Sanitation Data'!$H$31,0,10*ROW('Sanitation Data'!H171)))</f>
        <v/>
      </c>
      <c r="DI177" s="305" t="str">
        <f ca="true">+IF(OFFSET('Sanitation Data'!$H$32,0,10*ROW('Sanitation Data'!H171))="","",OFFSET('Sanitation Data'!$H$32,0,10*ROW('Sanitation Data'!H171)))</f>
        <v/>
      </c>
      <c r="DJ177" s="305" t="str">
        <f ca="true">+IF(OFFSET('Sanitation Data'!$I$28,0,10*ROW('Sanitation Data'!I171))="","",OFFSET('Sanitation Data'!$I$28,0,10*ROW('Sanitation Data'!I171)))</f>
        <v/>
      </c>
      <c r="DK177" s="305" t="str">
        <f ca="true">+IF(OFFSET('Sanitation Data'!$I$29,0,10*ROW('Sanitation Data'!I171))="","",OFFSET('Sanitation Data'!$I$29,0,10*ROW('Sanitation Data'!I171)))</f>
        <v/>
      </c>
      <c r="DL177" s="305" t="str">
        <f ca="true">+IF(OFFSET('Sanitation Data'!$I$30,0,10*ROW('Sanitation Data'!I171))="","",OFFSET('Sanitation Data'!$I$30,0,10*ROW('Sanitation Data'!I171)))</f>
        <v/>
      </c>
      <c r="DM177" s="305" t="str">
        <f ca="true">+IF(OFFSET('Sanitation Data'!$I$31,0,10*ROW('Sanitation Data'!I171))="","",OFFSET('Sanitation Data'!$I$31,0,10*ROW('Sanitation Data'!I171)))</f>
        <v/>
      </c>
      <c r="DN177" s="305" t="str">
        <f ca="true">+IF(OFFSET('Sanitation Data'!$I$32,0,10*ROW('Sanitation Data'!I171))="","",OFFSET('Sanitation Data'!$I$32,0,10*ROW('Sanitation Data'!I171)))</f>
        <v/>
      </c>
      <c r="DO177" s="305" t="str">
        <f ca="true">+IF(OFFSET('Hygiene Data'!$D$11,0,10*ROW('Hygiene Data'!D171))="","",OFFSET('Hygiene Data'!$D$11,0,10*ROW('Hygiene Data'!D171)))</f>
        <v/>
      </c>
      <c r="DP177" s="305" t="str">
        <f ca="true">+IF(OFFSET('Hygiene Data'!$D$12,0,10*ROW('Hygiene Data'!D171))="","",OFFSET('Hygiene Data'!$D$12,0,10*ROW('Hygiene Data'!D171)))</f>
        <v/>
      </c>
      <c r="DQ177" s="305" t="str">
        <f ca="true">+IF(OFFSET('Hygiene Data'!$D$13,0,10*ROW('Hygiene Data'!D171))="","",OFFSET('Hygiene Data'!$D$13,0,10*ROW('Hygiene Data'!D171)))</f>
        <v/>
      </c>
      <c r="DR177" s="305" t="str">
        <f ca="true">+IF(OFFSET('Hygiene Data'!$E$11,0,10*ROW('Hygiene Data'!E171))="","",OFFSET('Hygiene Data'!$E$11,0,10*ROW('Hygiene Data'!E171)))</f>
        <v/>
      </c>
      <c r="DS177" s="305" t="str">
        <f ca="true">+IF(OFFSET('Hygiene Data'!$E$12,0,10*ROW('Hygiene Data'!E171))="","",OFFSET('Hygiene Data'!$E$12,0,10*ROW('Hygiene Data'!E171)))</f>
        <v/>
      </c>
      <c r="DT177" s="305" t="str">
        <f ca="true">+IF(OFFSET('Hygiene Data'!$E$13,0,10*ROW('Hygiene Data'!E171))="","",OFFSET('Hygiene Data'!$E$13,0,10*ROW('Hygiene Data'!E171)))</f>
        <v/>
      </c>
      <c r="DU177" s="305" t="str">
        <f ca="true">+IF(OFFSET('Hygiene Data'!$F$11,0,10*ROW('Hygiene Data'!F171))="","",OFFSET('Hygiene Data'!$F$11,0,10*ROW('Hygiene Data'!F171)))</f>
        <v/>
      </c>
      <c r="DV177" s="305" t="str">
        <f ca="true">+IF(OFFSET('Hygiene Data'!$F$12,0,10*ROW('Hygiene Data'!F171))="","",OFFSET('Hygiene Data'!$F$12,0,10*ROW('Hygiene Data'!F171)))</f>
        <v/>
      </c>
      <c r="DW177" s="305" t="str">
        <f ca="true">+IF(OFFSET('Hygiene Data'!$F$13,0,10*ROW('Hygiene Data'!F171))="","",OFFSET('Hygiene Data'!$F$13,0,10*ROW('Hygiene Data'!F171)))</f>
        <v/>
      </c>
      <c r="DX177" s="305" t="str">
        <f ca="true">+IF(OFFSET('Hygiene Data'!$G$11,0,10*ROW('Hygiene Data'!G171))="","",OFFSET('Hygiene Data'!$G$11,0,10*ROW('Hygiene Data'!G171)))</f>
        <v/>
      </c>
      <c r="DY177" s="305" t="str">
        <f ca="true">+IF(OFFSET('Hygiene Data'!$G$12,0,10*ROW('Hygiene Data'!G171))="","",OFFSET('Hygiene Data'!$G$12,0,10*ROW('Hygiene Data'!G171)))</f>
        <v/>
      </c>
      <c r="DZ177" s="305" t="str">
        <f ca="true">+IF(OFFSET('Hygiene Data'!$G$13,0,10*ROW('Hygiene Data'!G171))="","",OFFSET('Hygiene Data'!$G$13,0,10*ROW('Hygiene Data'!G171)))</f>
        <v/>
      </c>
      <c r="EA177" s="305" t="str">
        <f ca="true">+IF(OFFSET('Hygiene Data'!$H$11,0,10*ROW('Hygiene Data'!H171))="","",OFFSET('Hygiene Data'!$H$11,0,10*ROW('Hygiene Data'!H171)))</f>
        <v/>
      </c>
      <c r="EB177" s="305" t="str">
        <f ca="true">+IF(OFFSET('Hygiene Data'!$H$12,0,10*ROW('Hygiene Data'!H171))="","",OFFSET('Hygiene Data'!$H$12,0,10*ROW('Hygiene Data'!H171)))</f>
        <v/>
      </c>
      <c r="EC177" s="305" t="str">
        <f ca="true">+IF(OFFSET('Hygiene Data'!$H$13,0,10*ROW('Hygiene Data'!H171))="","",OFFSET('Hygiene Data'!$H$13,0,10*ROW('Hygiene Data'!H171)))</f>
        <v/>
      </c>
      <c r="ED177" s="305" t="str">
        <f ca="true">+IF(OFFSET('Hygiene Data'!$I$11,0,10*ROW('Hygiene Data'!I171))="","",OFFSET('Hygiene Data'!$I$11,0,10*ROW('Hygiene Data'!I171)))</f>
        <v/>
      </c>
      <c r="EE177" s="305" t="str">
        <f ca="true">+IF(OFFSET('Hygiene Data'!$I$12,0,10*ROW('Hygiene Data'!I171))="","",OFFSET('Hygiene Data'!$I$12,0,10*ROW('Hygiene Data'!I171)))</f>
        <v/>
      </c>
      <c r="EF177" s="305"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61" t="str">
        <f t="shared" ca="true" si="2"/>
        <v/>
      </c>
      <c r="D178" s="99"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9"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9"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9"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9"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9"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9"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9"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9"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9"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9"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9"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9"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9"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9"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9"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9"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9"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100"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100"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100"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100"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100"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100"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100"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100"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100"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100"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100"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100"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100"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100"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100"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100"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100"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100"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100"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100"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100"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100"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100"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100"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100"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100"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100"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100"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100"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100"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1"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1"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1"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1"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1"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1"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1"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1"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1"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1"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1"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1"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1"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1"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1"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1"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1"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1"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5"/>
      <c r="BS178" s="305" t="str">
        <f ca="true">+IF(OFFSET('Water Data'!$D$27,0,10*ROW('Water Data'!D172))="","",OFFSET('Water Data'!$D$27,0,10*ROW('Water Data'!D172)))</f>
        <v/>
      </c>
      <c r="BT178" s="305" t="str">
        <f ca="true">+IF(OFFSET('Water Data'!$D$28,0,10*ROW('Water Data'!D172))="","",OFFSET('Water Data'!$D$28,0,10*ROW('Water Data'!D172)))</f>
        <v/>
      </c>
      <c r="BU178" s="305" t="str">
        <f ca="true">+IF(OFFSET('Water Data'!$D$29,0,10*ROW('Water Data'!D172))="","",OFFSET('Water Data'!$D$29,0,10*ROW('Water Data'!D172)))</f>
        <v/>
      </c>
      <c r="BV178" s="305" t="str">
        <f ca="true">+IF(OFFSET('Water Data'!$E$27,0,10*ROW('Water Data'!E172))="","",OFFSET('Water Data'!$E$27,0,10*ROW('Water Data'!E172)))</f>
        <v/>
      </c>
      <c r="BW178" s="305" t="str">
        <f ca="true">+IF(OFFSET('Water Data'!$E$28,0,10*ROW('Water Data'!E172))="","",OFFSET('Water Data'!$E$28,0,10*ROW('Water Data'!E172)))</f>
        <v/>
      </c>
      <c r="BX178" s="305" t="str">
        <f ca="true">+IF(OFFSET('Water Data'!$E$29,0,10*ROW('Water Data'!E172))="","",OFFSET('Water Data'!$E$29,0,10*ROW('Water Data'!E172)))</f>
        <v/>
      </c>
      <c r="BY178" s="305" t="str">
        <f ca="true">+IF(OFFSET('Water Data'!$F$27,0,10*ROW('Water Data'!F172))="","",OFFSET('Water Data'!$F$27,0,10*ROW('Water Data'!F172)))</f>
        <v/>
      </c>
      <c r="BZ178" s="305" t="str">
        <f ca="true">+IF(OFFSET('Water Data'!$F$28,0,10*ROW('Water Data'!F172))="","",OFFSET('Water Data'!$F$28,0,10*ROW('Water Data'!F172)))</f>
        <v/>
      </c>
      <c r="CA178" s="305" t="str">
        <f ca="true">+IF(OFFSET('Water Data'!$F$29,0,10*ROW('Water Data'!F172))="","",OFFSET('Water Data'!$F$29,0,10*ROW('Water Data'!F172)))</f>
        <v/>
      </c>
      <c r="CB178" s="305" t="str">
        <f ca="true">+IF(OFFSET('Water Data'!$G$27,0,10*ROW('Water Data'!G172))="","",OFFSET('Water Data'!$G$27,0,10*ROW('Water Data'!G172)))</f>
        <v/>
      </c>
      <c r="CC178" s="305" t="str">
        <f ca="true">+IF(OFFSET('Water Data'!$G$28,0,10*ROW('Water Data'!G172))="","",OFFSET('Water Data'!$G$28,0,10*ROW('Water Data'!G172)))</f>
        <v/>
      </c>
      <c r="CD178" s="305" t="str">
        <f ca="true">+IF(OFFSET('Water Data'!$G$29,0,10*ROW('Water Data'!G172))="","",OFFSET('Water Data'!$G$29,0,10*ROW('Water Data'!G172)))</f>
        <v/>
      </c>
      <c r="CE178" s="305" t="str">
        <f ca="true">+IF(OFFSET('Water Data'!$H$27,0,10*ROW('Water Data'!H172))="","",OFFSET('Water Data'!$H$27,0,10*ROW('Water Data'!H172)))</f>
        <v/>
      </c>
      <c r="CF178" s="305" t="str">
        <f ca="true">+IF(OFFSET('Water Data'!$H$28,0,10*ROW('Water Data'!H172))="","",OFFSET('Water Data'!$H$28,0,10*ROW('Water Data'!H172)))</f>
        <v/>
      </c>
      <c r="CG178" s="305" t="str">
        <f ca="true">+IF(OFFSET('Water Data'!$H$29,0,10*ROW('Water Data'!H172))="","",OFFSET('Water Data'!$H$29,0,10*ROW('Water Data'!H172)))</f>
        <v/>
      </c>
      <c r="CH178" s="305" t="str">
        <f ca="true">+IF(OFFSET('Water Data'!$I$27,0,10*ROW('Water Data'!I172))="","",OFFSET('Water Data'!$I$27,0,10*ROW('Water Data'!I172)))</f>
        <v/>
      </c>
      <c r="CI178" s="305" t="str">
        <f ca="true">+IF(OFFSET('Water Data'!$I$28,0,10*ROW('Water Data'!I172))="","",OFFSET('Water Data'!$I$28,0,10*ROW('Water Data'!I172)))</f>
        <v/>
      </c>
      <c r="CJ178" s="305" t="str">
        <f ca="true">+IF(OFFSET('Water Data'!$I$29,0,10*ROW('Water Data'!I172))="","",OFFSET('Water Data'!$I$29,0,10*ROW('Water Data'!I172)))</f>
        <v/>
      </c>
      <c r="CK178" s="305" t="str">
        <f ca="true">+IF(OFFSET('Sanitation Data'!$D$28,0,10*ROW('Sanitation Data'!D172))="","",OFFSET('Sanitation Data'!$D$28,0,10*ROW('Sanitation Data'!D172)))</f>
        <v/>
      </c>
      <c r="CL178" s="305" t="str">
        <f ca="true">+IF(OFFSET('Sanitation Data'!$D$29,0,10*ROW('Sanitation Data'!D172))="","",OFFSET('Sanitation Data'!$D$29,0,10*ROW('Sanitation Data'!D172)))</f>
        <v/>
      </c>
      <c r="CM178" s="305" t="str">
        <f ca="true">+IF(OFFSET('Sanitation Data'!$D$30,0,10*ROW('Sanitation Data'!D172))="","",OFFSET('Sanitation Data'!$D$30,0,10*ROW('Sanitation Data'!D172)))</f>
        <v/>
      </c>
      <c r="CN178" s="305" t="str">
        <f ca="true">+IF(OFFSET('Sanitation Data'!$D$31,0,10*ROW('Sanitation Data'!D172))="","",OFFSET('Sanitation Data'!$D$31,0,10*ROW('Sanitation Data'!D172)))</f>
        <v/>
      </c>
      <c r="CO178" s="305" t="str">
        <f ca="true">+IF(OFFSET('Sanitation Data'!$D$32,0,10*ROW('Sanitation Data'!D172))="","",OFFSET('Sanitation Data'!$D$32,0,10*ROW('Sanitation Data'!D172)))</f>
        <v/>
      </c>
      <c r="CP178" s="305" t="str">
        <f ca="true">+IF(OFFSET('Sanitation Data'!$E$28,0,10*ROW('Sanitation Data'!E172))="","",OFFSET('Sanitation Data'!$E$28,0,10*ROW('Sanitation Data'!E172)))</f>
        <v/>
      </c>
      <c r="CQ178" s="305" t="str">
        <f ca="true">+IF(OFFSET('Sanitation Data'!$E$29,0,10*ROW('Sanitation Data'!E172))="","",OFFSET('Sanitation Data'!$E$29,0,10*ROW('Sanitation Data'!E172)))</f>
        <v/>
      </c>
      <c r="CR178" s="305" t="str">
        <f ca="true">+IF(OFFSET('Sanitation Data'!$E$30,0,10*ROW('Sanitation Data'!E172))="","",OFFSET('Sanitation Data'!$E$30,0,10*ROW('Sanitation Data'!E172)))</f>
        <v/>
      </c>
      <c r="CS178" s="305" t="str">
        <f ca="true">+IF(OFFSET('Sanitation Data'!$E$31,0,10*ROW('Sanitation Data'!E172))="","",OFFSET('Sanitation Data'!$E$31,0,10*ROW('Sanitation Data'!E172)))</f>
        <v/>
      </c>
      <c r="CT178" s="305" t="str">
        <f ca="true">+IF(OFFSET('Sanitation Data'!$E$32,0,10*ROW('Sanitation Data'!E172))="","",OFFSET('Sanitation Data'!$E$32,0,10*ROW('Sanitation Data'!E172)))</f>
        <v/>
      </c>
      <c r="CU178" s="305" t="str">
        <f ca="true">+IF(OFFSET('Sanitation Data'!$F$28,0,10*ROW('Sanitation Data'!F172))="","",OFFSET('Sanitation Data'!$F$28,0,10*ROW('Sanitation Data'!F172)))</f>
        <v/>
      </c>
      <c r="CV178" s="305" t="str">
        <f ca="true">+IF(OFFSET('Sanitation Data'!$F$29,0,10*ROW('Sanitation Data'!F172))="","",OFFSET('Sanitation Data'!$F$29,0,10*ROW('Sanitation Data'!F172)))</f>
        <v/>
      </c>
      <c r="CW178" s="305" t="str">
        <f ca="true">+IF(OFFSET('Sanitation Data'!$F$30,0,10*ROW('Sanitation Data'!F172))="","",OFFSET('Sanitation Data'!$F$30,0,10*ROW('Sanitation Data'!F172)))</f>
        <v/>
      </c>
      <c r="CX178" s="305" t="str">
        <f ca="true">+IF(OFFSET('Sanitation Data'!$F$31,0,10*ROW('Sanitation Data'!F172))="","",OFFSET('Sanitation Data'!$F$31,0,10*ROW('Sanitation Data'!F172)))</f>
        <v/>
      </c>
      <c r="CY178" s="305" t="str">
        <f ca="true">+IF(OFFSET('Sanitation Data'!$F$32,0,10*ROW('Sanitation Data'!F172))="","",OFFSET('Sanitation Data'!$F$32,0,10*ROW('Sanitation Data'!F172)))</f>
        <v/>
      </c>
      <c r="CZ178" s="305" t="str">
        <f ca="true">+IF(OFFSET('Sanitation Data'!$G$28,0,10*ROW('Sanitation Data'!G172))="","",OFFSET('Sanitation Data'!$G$28,0,10*ROW('Sanitation Data'!G172)))</f>
        <v/>
      </c>
      <c r="DA178" s="305" t="str">
        <f ca="true">+IF(OFFSET('Sanitation Data'!$G$29,0,10*ROW('Sanitation Data'!G172))="","",OFFSET('Sanitation Data'!$G$29,0,10*ROW('Sanitation Data'!G172)))</f>
        <v/>
      </c>
      <c r="DB178" s="305" t="str">
        <f ca="true">+IF(OFFSET('Sanitation Data'!$G$30,0,10*ROW('Sanitation Data'!G172))="","",OFFSET('Sanitation Data'!$G$30,0,10*ROW('Sanitation Data'!G172)))</f>
        <v/>
      </c>
      <c r="DC178" s="305" t="str">
        <f ca="true">+IF(OFFSET('Sanitation Data'!$G$31,0,10*ROW('Sanitation Data'!G172))="","",OFFSET('Sanitation Data'!$G$31,0,10*ROW('Sanitation Data'!G172)))</f>
        <v/>
      </c>
      <c r="DD178" s="305" t="str">
        <f ca="true">+IF(OFFSET('Sanitation Data'!$G$32,0,10*ROW('Sanitation Data'!G172))="","",OFFSET('Sanitation Data'!$G$32,0,10*ROW('Sanitation Data'!G172)))</f>
        <v/>
      </c>
      <c r="DE178" s="305" t="str">
        <f ca="true">+IF(OFFSET('Sanitation Data'!$H$28,0,10*ROW('Sanitation Data'!H172))="","",OFFSET('Sanitation Data'!$H$28,0,10*ROW('Sanitation Data'!H172)))</f>
        <v/>
      </c>
      <c r="DF178" s="305" t="str">
        <f ca="true">+IF(OFFSET('Sanitation Data'!$H$29,0,10*ROW('Sanitation Data'!H172))="","",OFFSET('Sanitation Data'!$H$29,0,10*ROW('Sanitation Data'!H172)))</f>
        <v/>
      </c>
      <c r="DG178" s="305" t="str">
        <f ca="true">+IF(OFFSET('Sanitation Data'!$H$30,0,10*ROW('Sanitation Data'!H172))="","",OFFSET('Sanitation Data'!$H$30,0,10*ROW('Sanitation Data'!H172)))</f>
        <v/>
      </c>
      <c r="DH178" s="305" t="str">
        <f ca="true">+IF(OFFSET('Sanitation Data'!$H$31,0,10*ROW('Sanitation Data'!H172))="","",OFFSET('Sanitation Data'!$H$31,0,10*ROW('Sanitation Data'!H172)))</f>
        <v/>
      </c>
      <c r="DI178" s="305" t="str">
        <f ca="true">+IF(OFFSET('Sanitation Data'!$H$32,0,10*ROW('Sanitation Data'!H172))="","",OFFSET('Sanitation Data'!$H$32,0,10*ROW('Sanitation Data'!H172)))</f>
        <v/>
      </c>
      <c r="DJ178" s="305" t="str">
        <f ca="true">+IF(OFFSET('Sanitation Data'!$I$28,0,10*ROW('Sanitation Data'!I172))="","",OFFSET('Sanitation Data'!$I$28,0,10*ROW('Sanitation Data'!I172)))</f>
        <v/>
      </c>
      <c r="DK178" s="305" t="str">
        <f ca="true">+IF(OFFSET('Sanitation Data'!$I$29,0,10*ROW('Sanitation Data'!I172))="","",OFFSET('Sanitation Data'!$I$29,0,10*ROW('Sanitation Data'!I172)))</f>
        <v/>
      </c>
      <c r="DL178" s="305" t="str">
        <f ca="true">+IF(OFFSET('Sanitation Data'!$I$30,0,10*ROW('Sanitation Data'!I172))="","",OFFSET('Sanitation Data'!$I$30,0,10*ROW('Sanitation Data'!I172)))</f>
        <v/>
      </c>
      <c r="DM178" s="305" t="str">
        <f ca="true">+IF(OFFSET('Sanitation Data'!$I$31,0,10*ROW('Sanitation Data'!I172))="","",OFFSET('Sanitation Data'!$I$31,0,10*ROW('Sanitation Data'!I172)))</f>
        <v/>
      </c>
      <c r="DN178" s="305" t="str">
        <f ca="true">+IF(OFFSET('Sanitation Data'!$I$32,0,10*ROW('Sanitation Data'!I172))="","",OFFSET('Sanitation Data'!$I$32,0,10*ROW('Sanitation Data'!I172)))</f>
        <v/>
      </c>
      <c r="DO178" s="305" t="str">
        <f ca="true">+IF(OFFSET('Hygiene Data'!$D$11,0,10*ROW('Hygiene Data'!D172))="","",OFFSET('Hygiene Data'!$D$11,0,10*ROW('Hygiene Data'!D172)))</f>
        <v/>
      </c>
      <c r="DP178" s="305" t="str">
        <f ca="true">+IF(OFFSET('Hygiene Data'!$D$12,0,10*ROW('Hygiene Data'!D172))="","",OFFSET('Hygiene Data'!$D$12,0,10*ROW('Hygiene Data'!D172)))</f>
        <v/>
      </c>
      <c r="DQ178" s="305" t="str">
        <f ca="true">+IF(OFFSET('Hygiene Data'!$D$13,0,10*ROW('Hygiene Data'!D172))="","",OFFSET('Hygiene Data'!$D$13,0,10*ROW('Hygiene Data'!D172)))</f>
        <v/>
      </c>
      <c r="DR178" s="305" t="str">
        <f ca="true">+IF(OFFSET('Hygiene Data'!$E$11,0,10*ROW('Hygiene Data'!E172))="","",OFFSET('Hygiene Data'!$E$11,0,10*ROW('Hygiene Data'!E172)))</f>
        <v/>
      </c>
      <c r="DS178" s="305" t="str">
        <f ca="true">+IF(OFFSET('Hygiene Data'!$E$12,0,10*ROW('Hygiene Data'!E172))="","",OFFSET('Hygiene Data'!$E$12,0,10*ROW('Hygiene Data'!E172)))</f>
        <v/>
      </c>
      <c r="DT178" s="305" t="str">
        <f ca="true">+IF(OFFSET('Hygiene Data'!$E$13,0,10*ROW('Hygiene Data'!E172))="","",OFFSET('Hygiene Data'!$E$13,0,10*ROW('Hygiene Data'!E172)))</f>
        <v/>
      </c>
      <c r="DU178" s="305" t="str">
        <f ca="true">+IF(OFFSET('Hygiene Data'!$F$11,0,10*ROW('Hygiene Data'!F172))="","",OFFSET('Hygiene Data'!$F$11,0,10*ROW('Hygiene Data'!F172)))</f>
        <v/>
      </c>
      <c r="DV178" s="305" t="str">
        <f ca="true">+IF(OFFSET('Hygiene Data'!$F$12,0,10*ROW('Hygiene Data'!F172))="","",OFFSET('Hygiene Data'!$F$12,0,10*ROW('Hygiene Data'!F172)))</f>
        <v/>
      </c>
      <c r="DW178" s="305" t="str">
        <f ca="true">+IF(OFFSET('Hygiene Data'!$F$13,0,10*ROW('Hygiene Data'!F172))="","",OFFSET('Hygiene Data'!$F$13,0,10*ROW('Hygiene Data'!F172)))</f>
        <v/>
      </c>
      <c r="DX178" s="305" t="str">
        <f ca="true">+IF(OFFSET('Hygiene Data'!$G$11,0,10*ROW('Hygiene Data'!G172))="","",OFFSET('Hygiene Data'!$G$11,0,10*ROW('Hygiene Data'!G172)))</f>
        <v/>
      </c>
      <c r="DY178" s="305" t="str">
        <f ca="true">+IF(OFFSET('Hygiene Data'!$G$12,0,10*ROW('Hygiene Data'!G172))="","",OFFSET('Hygiene Data'!$G$12,0,10*ROW('Hygiene Data'!G172)))</f>
        <v/>
      </c>
      <c r="DZ178" s="305" t="str">
        <f ca="true">+IF(OFFSET('Hygiene Data'!$G$13,0,10*ROW('Hygiene Data'!G172))="","",OFFSET('Hygiene Data'!$G$13,0,10*ROW('Hygiene Data'!G172)))</f>
        <v/>
      </c>
      <c r="EA178" s="305" t="str">
        <f ca="true">+IF(OFFSET('Hygiene Data'!$H$11,0,10*ROW('Hygiene Data'!H172))="","",OFFSET('Hygiene Data'!$H$11,0,10*ROW('Hygiene Data'!H172)))</f>
        <v/>
      </c>
      <c r="EB178" s="305" t="str">
        <f ca="true">+IF(OFFSET('Hygiene Data'!$H$12,0,10*ROW('Hygiene Data'!H172))="","",OFFSET('Hygiene Data'!$H$12,0,10*ROW('Hygiene Data'!H172)))</f>
        <v/>
      </c>
      <c r="EC178" s="305" t="str">
        <f ca="true">+IF(OFFSET('Hygiene Data'!$H$13,0,10*ROW('Hygiene Data'!H172))="","",OFFSET('Hygiene Data'!$H$13,0,10*ROW('Hygiene Data'!H172)))</f>
        <v/>
      </c>
      <c r="ED178" s="305" t="str">
        <f ca="true">+IF(OFFSET('Hygiene Data'!$I$11,0,10*ROW('Hygiene Data'!I172))="","",OFFSET('Hygiene Data'!$I$11,0,10*ROW('Hygiene Data'!I172)))</f>
        <v/>
      </c>
      <c r="EE178" s="305" t="str">
        <f ca="true">+IF(OFFSET('Hygiene Data'!$I$12,0,10*ROW('Hygiene Data'!I172))="","",OFFSET('Hygiene Data'!$I$12,0,10*ROW('Hygiene Data'!I172)))</f>
        <v/>
      </c>
      <c r="EF178" s="305"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61" t="str">
        <f t="shared" ca="true" si="2"/>
        <v/>
      </c>
      <c r="D179" s="99"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9"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9"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9"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9"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9"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9"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9"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9"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9"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9"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9"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9"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9"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9"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9"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9"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9"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100"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100"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100"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100"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100"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100"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100"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100"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100"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100"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100"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100"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100"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100"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100"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100"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100"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100"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100"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100"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100"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100"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100"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100"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100"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100"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100"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100"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100"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100"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1"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1"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1"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1"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1"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1"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1"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1"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1"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1"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1"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1"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1"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1"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1"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1"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1"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1"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5"/>
      <c r="BS179" s="305" t="str">
        <f ca="true">+IF(OFFSET('Water Data'!$D$27,0,10*ROW('Water Data'!D173))="","",OFFSET('Water Data'!$D$27,0,10*ROW('Water Data'!D173)))</f>
        <v/>
      </c>
      <c r="BT179" s="305" t="str">
        <f ca="true">+IF(OFFSET('Water Data'!$D$28,0,10*ROW('Water Data'!D173))="","",OFFSET('Water Data'!$D$28,0,10*ROW('Water Data'!D173)))</f>
        <v/>
      </c>
      <c r="BU179" s="305" t="str">
        <f ca="true">+IF(OFFSET('Water Data'!$D$29,0,10*ROW('Water Data'!D173))="","",OFFSET('Water Data'!$D$29,0,10*ROW('Water Data'!D173)))</f>
        <v/>
      </c>
      <c r="BV179" s="305" t="str">
        <f ca="true">+IF(OFFSET('Water Data'!$E$27,0,10*ROW('Water Data'!E173))="","",OFFSET('Water Data'!$E$27,0,10*ROW('Water Data'!E173)))</f>
        <v/>
      </c>
      <c r="BW179" s="305" t="str">
        <f ca="true">+IF(OFFSET('Water Data'!$E$28,0,10*ROW('Water Data'!E173))="","",OFFSET('Water Data'!$E$28,0,10*ROW('Water Data'!E173)))</f>
        <v/>
      </c>
      <c r="BX179" s="305" t="str">
        <f ca="true">+IF(OFFSET('Water Data'!$E$29,0,10*ROW('Water Data'!E173))="","",OFFSET('Water Data'!$E$29,0,10*ROW('Water Data'!E173)))</f>
        <v/>
      </c>
      <c r="BY179" s="305" t="str">
        <f ca="true">+IF(OFFSET('Water Data'!$F$27,0,10*ROW('Water Data'!F173))="","",OFFSET('Water Data'!$F$27,0,10*ROW('Water Data'!F173)))</f>
        <v/>
      </c>
      <c r="BZ179" s="305" t="str">
        <f ca="true">+IF(OFFSET('Water Data'!$F$28,0,10*ROW('Water Data'!F173))="","",OFFSET('Water Data'!$F$28,0,10*ROW('Water Data'!F173)))</f>
        <v/>
      </c>
      <c r="CA179" s="305" t="str">
        <f ca="true">+IF(OFFSET('Water Data'!$F$29,0,10*ROW('Water Data'!F173))="","",OFFSET('Water Data'!$F$29,0,10*ROW('Water Data'!F173)))</f>
        <v/>
      </c>
      <c r="CB179" s="305" t="str">
        <f ca="true">+IF(OFFSET('Water Data'!$G$27,0,10*ROW('Water Data'!G173))="","",OFFSET('Water Data'!$G$27,0,10*ROW('Water Data'!G173)))</f>
        <v/>
      </c>
      <c r="CC179" s="305" t="str">
        <f ca="true">+IF(OFFSET('Water Data'!$G$28,0,10*ROW('Water Data'!G173))="","",OFFSET('Water Data'!$G$28,0,10*ROW('Water Data'!G173)))</f>
        <v/>
      </c>
      <c r="CD179" s="305" t="str">
        <f ca="true">+IF(OFFSET('Water Data'!$G$29,0,10*ROW('Water Data'!G173))="","",OFFSET('Water Data'!$G$29,0,10*ROW('Water Data'!G173)))</f>
        <v/>
      </c>
      <c r="CE179" s="305" t="str">
        <f ca="true">+IF(OFFSET('Water Data'!$H$27,0,10*ROW('Water Data'!H173))="","",OFFSET('Water Data'!$H$27,0,10*ROW('Water Data'!H173)))</f>
        <v/>
      </c>
      <c r="CF179" s="305" t="str">
        <f ca="true">+IF(OFFSET('Water Data'!$H$28,0,10*ROW('Water Data'!H173))="","",OFFSET('Water Data'!$H$28,0,10*ROW('Water Data'!H173)))</f>
        <v/>
      </c>
      <c r="CG179" s="305" t="str">
        <f ca="true">+IF(OFFSET('Water Data'!$H$29,0,10*ROW('Water Data'!H173))="","",OFFSET('Water Data'!$H$29,0,10*ROW('Water Data'!H173)))</f>
        <v/>
      </c>
      <c r="CH179" s="305" t="str">
        <f ca="true">+IF(OFFSET('Water Data'!$I$27,0,10*ROW('Water Data'!I173))="","",OFFSET('Water Data'!$I$27,0,10*ROW('Water Data'!I173)))</f>
        <v/>
      </c>
      <c r="CI179" s="305" t="str">
        <f ca="true">+IF(OFFSET('Water Data'!$I$28,0,10*ROW('Water Data'!I173))="","",OFFSET('Water Data'!$I$28,0,10*ROW('Water Data'!I173)))</f>
        <v/>
      </c>
      <c r="CJ179" s="305" t="str">
        <f ca="true">+IF(OFFSET('Water Data'!$I$29,0,10*ROW('Water Data'!I173))="","",OFFSET('Water Data'!$I$29,0,10*ROW('Water Data'!I173)))</f>
        <v/>
      </c>
      <c r="CK179" s="305" t="str">
        <f ca="true">+IF(OFFSET('Sanitation Data'!$D$28,0,10*ROW('Sanitation Data'!D173))="","",OFFSET('Sanitation Data'!$D$28,0,10*ROW('Sanitation Data'!D173)))</f>
        <v/>
      </c>
      <c r="CL179" s="305" t="str">
        <f ca="true">+IF(OFFSET('Sanitation Data'!$D$29,0,10*ROW('Sanitation Data'!D173))="","",OFFSET('Sanitation Data'!$D$29,0,10*ROW('Sanitation Data'!D173)))</f>
        <v/>
      </c>
      <c r="CM179" s="305" t="str">
        <f ca="true">+IF(OFFSET('Sanitation Data'!$D$30,0,10*ROW('Sanitation Data'!D173))="","",OFFSET('Sanitation Data'!$D$30,0,10*ROW('Sanitation Data'!D173)))</f>
        <v/>
      </c>
      <c r="CN179" s="305" t="str">
        <f ca="true">+IF(OFFSET('Sanitation Data'!$D$31,0,10*ROW('Sanitation Data'!D173))="","",OFFSET('Sanitation Data'!$D$31,0,10*ROW('Sanitation Data'!D173)))</f>
        <v/>
      </c>
      <c r="CO179" s="305" t="str">
        <f ca="true">+IF(OFFSET('Sanitation Data'!$D$32,0,10*ROW('Sanitation Data'!D173))="","",OFFSET('Sanitation Data'!$D$32,0,10*ROW('Sanitation Data'!D173)))</f>
        <v/>
      </c>
      <c r="CP179" s="305" t="str">
        <f ca="true">+IF(OFFSET('Sanitation Data'!$E$28,0,10*ROW('Sanitation Data'!E173))="","",OFFSET('Sanitation Data'!$E$28,0,10*ROW('Sanitation Data'!E173)))</f>
        <v/>
      </c>
      <c r="CQ179" s="305" t="str">
        <f ca="true">+IF(OFFSET('Sanitation Data'!$E$29,0,10*ROW('Sanitation Data'!E173))="","",OFFSET('Sanitation Data'!$E$29,0,10*ROW('Sanitation Data'!E173)))</f>
        <v/>
      </c>
      <c r="CR179" s="305" t="str">
        <f ca="true">+IF(OFFSET('Sanitation Data'!$E$30,0,10*ROW('Sanitation Data'!E173))="","",OFFSET('Sanitation Data'!$E$30,0,10*ROW('Sanitation Data'!E173)))</f>
        <v/>
      </c>
      <c r="CS179" s="305" t="str">
        <f ca="true">+IF(OFFSET('Sanitation Data'!$E$31,0,10*ROW('Sanitation Data'!E173))="","",OFFSET('Sanitation Data'!$E$31,0,10*ROW('Sanitation Data'!E173)))</f>
        <v/>
      </c>
      <c r="CT179" s="305" t="str">
        <f ca="true">+IF(OFFSET('Sanitation Data'!$E$32,0,10*ROW('Sanitation Data'!E173))="","",OFFSET('Sanitation Data'!$E$32,0,10*ROW('Sanitation Data'!E173)))</f>
        <v/>
      </c>
      <c r="CU179" s="305" t="str">
        <f ca="true">+IF(OFFSET('Sanitation Data'!$F$28,0,10*ROW('Sanitation Data'!F173))="","",OFFSET('Sanitation Data'!$F$28,0,10*ROW('Sanitation Data'!F173)))</f>
        <v/>
      </c>
      <c r="CV179" s="305" t="str">
        <f ca="true">+IF(OFFSET('Sanitation Data'!$F$29,0,10*ROW('Sanitation Data'!F173))="","",OFFSET('Sanitation Data'!$F$29,0,10*ROW('Sanitation Data'!F173)))</f>
        <v/>
      </c>
      <c r="CW179" s="305" t="str">
        <f ca="true">+IF(OFFSET('Sanitation Data'!$F$30,0,10*ROW('Sanitation Data'!F173))="","",OFFSET('Sanitation Data'!$F$30,0,10*ROW('Sanitation Data'!F173)))</f>
        <v/>
      </c>
      <c r="CX179" s="305" t="str">
        <f ca="true">+IF(OFFSET('Sanitation Data'!$F$31,0,10*ROW('Sanitation Data'!F173))="","",OFFSET('Sanitation Data'!$F$31,0,10*ROW('Sanitation Data'!F173)))</f>
        <v/>
      </c>
      <c r="CY179" s="305" t="str">
        <f ca="true">+IF(OFFSET('Sanitation Data'!$F$32,0,10*ROW('Sanitation Data'!F173))="","",OFFSET('Sanitation Data'!$F$32,0,10*ROW('Sanitation Data'!F173)))</f>
        <v/>
      </c>
      <c r="CZ179" s="305" t="str">
        <f ca="true">+IF(OFFSET('Sanitation Data'!$G$28,0,10*ROW('Sanitation Data'!G173))="","",OFFSET('Sanitation Data'!$G$28,0,10*ROW('Sanitation Data'!G173)))</f>
        <v/>
      </c>
      <c r="DA179" s="305" t="str">
        <f ca="true">+IF(OFFSET('Sanitation Data'!$G$29,0,10*ROW('Sanitation Data'!G173))="","",OFFSET('Sanitation Data'!$G$29,0,10*ROW('Sanitation Data'!G173)))</f>
        <v/>
      </c>
      <c r="DB179" s="305" t="str">
        <f ca="true">+IF(OFFSET('Sanitation Data'!$G$30,0,10*ROW('Sanitation Data'!G173))="","",OFFSET('Sanitation Data'!$G$30,0,10*ROW('Sanitation Data'!G173)))</f>
        <v/>
      </c>
      <c r="DC179" s="305" t="str">
        <f ca="true">+IF(OFFSET('Sanitation Data'!$G$31,0,10*ROW('Sanitation Data'!G173))="","",OFFSET('Sanitation Data'!$G$31,0,10*ROW('Sanitation Data'!G173)))</f>
        <v/>
      </c>
      <c r="DD179" s="305" t="str">
        <f ca="true">+IF(OFFSET('Sanitation Data'!$G$32,0,10*ROW('Sanitation Data'!G173))="","",OFFSET('Sanitation Data'!$G$32,0,10*ROW('Sanitation Data'!G173)))</f>
        <v/>
      </c>
      <c r="DE179" s="305" t="str">
        <f ca="true">+IF(OFFSET('Sanitation Data'!$H$28,0,10*ROW('Sanitation Data'!H173))="","",OFFSET('Sanitation Data'!$H$28,0,10*ROW('Sanitation Data'!H173)))</f>
        <v/>
      </c>
      <c r="DF179" s="305" t="str">
        <f ca="true">+IF(OFFSET('Sanitation Data'!$H$29,0,10*ROW('Sanitation Data'!H173))="","",OFFSET('Sanitation Data'!$H$29,0,10*ROW('Sanitation Data'!H173)))</f>
        <v/>
      </c>
      <c r="DG179" s="305" t="str">
        <f ca="true">+IF(OFFSET('Sanitation Data'!$H$30,0,10*ROW('Sanitation Data'!H173))="","",OFFSET('Sanitation Data'!$H$30,0,10*ROW('Sanitation Data'!H173)))</f>
        <v/>
      </c>
      <c r="DH179" s="305" t="str">
        <f ca="true">+IF(OFFSET('Sanitation Data'!$H$31,0,10*ROW('Sanitation Data'!H173))="","",OFFSET('Sanitation Data'!$H$31,0,10*ROW('Sanitation Data'!H173)))</f>
        <v/>
      </c>
      <c r="DI179" s="305" t="str">
        <f ca="true">+IF(OFFSET('Sanitation Data'!$H$32,0,10*ROW('Sanitation Data'!H173))="","",OFFSET('Sanitation Data'!$H$32,0,10*ROW('Sanitation Data'!H173)))</f>
        <v/>
      </c>
      <c r="DJ179" s="305" t="str">
        <f ca="true">+IF(OFFSET('Sanitation Data'!$I$28,0,10*ROW('Sanitation Data'!I173))="","",OFFSET('Sanitation Data'!$I$28,0,10*ROW('Sanitation Data'!I173)))</f>
        <v/>
      </c>
      <c r="DK179" s="305" t="str">
        <f ca="true">+IF(OFFSET('Sanitation Data'!$I$29,0,10*ROW('Sanitation Data'!I173))="","",OFFSET('Sanitation Data'!$I$29,0,10*ROW('Sanitation Data'!I173)))</f>
        <v/>
      </c>
      <c r="DL179" s="305" t="str">
        <f ca="true">+IF(OFFSET('Sanitation Data'!$I$30,0,10*ROW('Sanitation Data'!I173))="","",OFFSET('Sanitation Data'!$I$30,0,10*ROW('Sanitation Data'!I173)))</f>
        <v/>
      </c>
      <c r="DM179" s="305" t="str">
        <f ca="true">+IF(OFFSET('Sanitation Data'!$I$31,0,10*ROW('Sanitation Data'!I173))="","",OFFSET('Sanitation Data'!$I$31,0,10*ROW('Sanitation Data'!I173)))</f>
        <v/>
      </c>
      <c r="DN179" s="305" t="str">
        <f ca="true">+IF(OFFSET('Sanitation Data'!$I$32,0,10*ROW('Sanitation Data'!I173))="","",OFFSET('Sanitation Data'!$I$32,0,10*ROW('Sanitation Data'!I173)))</f>
        <v/>
      </c>
      <c r="DO179" s="305" t="str">
        <f ca="true">+IF(OFFSET('Hygiene Data'!$D$11,0,10*ROW('Hygiene Data'!D173))="","",OFFSET('Hygiene Data'!$D$11,0,10*ROW('Hygiene Data'!D173)))</f>
        <v/>
      </c>
      <c r="DP179" s="305" t="str">
        <f ca="true">+IF(OFFSET('Hygiene Data'!$D$12,0,10*ROW('Hygiene Data'!D173))="","",OFFSET('Hygiene Data'!$D$12,0,10*ROW('Hygiene Data'!D173)))</f>
        <v/>
      </c>
      <c r="DQ179" s="305" t="str">
        <f ca="true">+IF(OFFSET('Hygiene Data'!$D$13,0,10*ROW('Hygiene Data'!D173))="","",OFFSET('Hygiene Data'!$D$13,0,10*ROW('Hygiene Data'!D173)))</f>
        <v/>
      </c>
      <c r="DR179" s="305" t="str">
        <f ca="true">+IF(OFFSET('Hygiene Data'!$E$11,0,10*ROW('Hygiene Data'!E173))="","",OFFSET('Hygiene Data'!$E$11,0,10*ROW('Hygiene Data'!E173)))</f>
        <v/>
      </c>
      <c r="DS179" s="305" t="str">
        <f ca="true">+IF(OFFSET('Hygiene Data'!$E$12,0,10*ROW('Hygiene Data'!E173))="","",OFFSET('Hygiene Data'!$E$12,0,10*ROW('Hygiene Data'!E173)))</f>
        <v/>
      </c>
      <c r="DT179" s="305" t="str">
        <f ca="true">+IF(OFFSET('Hygiene Data'!$E$13,0,10*ROW('Hygiene Data'!E173))="","",OFFSET('Hygiene Data'!$E$13,0,10*ROW('Hygiene Data'!E173)))</f>
        <v/>
      </c>
      <c r="DU179" s="305" t="str">
        <f ca="true">+IF(OFFSET('Hygiene Data'!$F$11,0,10*ROW('Hygiene Data'!F173))="","",OFFSET('Hygiene Data'!$F$11,0,10*ROW('Hygiene Data'!F173)))</f>
        <v/>
      </c>
      <c r="DV179" s="305" t="str">
        <f ca="true">+IF(OFFSET('Hygiene Data'!$F$12,0,10*ROW('Hygiene Data'!F173))="","",OFFSET('Hygiene Data'!$F$12,0,10*ROW('Hygiene Data'!F173)))</f>
        <v/>
      </c>
      <c r="DW179" s="305" t="str">
        <f ca="true">+IF(OFFSET('Hygiene Data'!$F$13,0,10*ROW('Hygiene Data'!F173))="","",OFFSET('Hygiene Data'!$F$13,0,10*ROW('Hygiene Data'!F173)))</f>
        <v/>
      </c>
      <c r="DX179" s="305" t="str">
        <f ca="true">+IF(OFFSET('Hygiene Data'!$G$11,0,10*ROW('Hygiene Data'!G173))="","",OFFSET('Hygiene Data'!$G$11,0,10*ROW('Hygiene Data'!G173)))</f>
        <v/>
      </c>
      <c r="DY179" s="305" t="str">
        <f ca="true">+IF(OFFSET('Hygiene Data'!$G$12,0,10*ROW('Hygiene Data'!G173))="","",OFFSET('Hygiene Data'!$G$12,0,10*ROW('Hygiene Data'!G173)))</f>
        <v/>
      </c>
      <c r="DZ179" s="305" t="str">
        <f ca="true">+IF(OFFSET('Hygiene Data'!$G$13,0,10*ROW('Hygiene Data'!G173))="","",OFFSET('Hygiene Data'!$G$13,0,10*ROW('Hygiene Data'!G173)))</f>
        <v/>
      </c>
      <c r="EA179" s="305" t="str">
        <f ca="true">+IF(OFFSET('Hygiene Data'!$H$11,0,10*ROW('Hygiene Data'!H173))="","",OFFSET('Hygiene Data'!$H$11,0,10*ROW('Hygiene Data'!H173)))</f>
        <v/>
      </c>
      <c r="EB179" s="305" t="str">
        <f ca="true">+IF(OFFSET('Hygiene Data'!$H$12,0,10*ROW('Hygiene Data'!H173))="","",OFFSET('Hygiene Data'!$H$12,0,10*ROW('Hygiene Data'!H173)))</f>
        <v/>
      </c>
      <c r="EC179" s="305" t="str">
        <f ca="true">+IF(OFFSET('Hygiene Data'!$H$13,0,10*ROW('Hygiene Data'!H173))="","",OFFSET('Hygiene Data'!$H$13,0,10*ROW('Hygiene Data'!H173)))</f>
        <v/>
      </c>
      <c r="ED179" s="305" t="str">
        <f ca="true">+IF(OFFSET('Hygiene Data'!$I$11,0,10*ROW('Hygiene Data'!I173))="","",OFFSET('Hygiene Data'!$I$11,0,10*ROW('Hygiene Data'!I173)))</f>
        <v/>
      </c>
      <c r="EE179" s="305" t="str">
        <f ca="true">+IF(OFFSET('Hygiene Data'!$I$12,0,10*ROW('Hygiene Data'!I173))="","",OFFSET('Hygiene Data'!$I$12,0,10*ROW('Hygiene Data'!I173)))</f>
        <v/>
      </c>
      <c r="EF179" s="305"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61" t="str">
        <f t="shared" ca="true" si="2"/>
        <v/>
      </c>
      <c r="D180" s="99"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9"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9"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9"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9"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9"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9"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9"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9"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9"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9"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9"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9"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9"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9"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9"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9"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9"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100"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100"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100"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100"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100"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100"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100"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100"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100"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100"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100"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100"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100"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100"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100"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100"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100"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100"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100"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100"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100"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100"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100"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100"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100"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100"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100"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100"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100"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100"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1"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1"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1"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1"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1"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1"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1"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1"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1"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1"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1"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1"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1"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1"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1"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1"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1"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1"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5"/>
      <c r="BS180" s="305" t="str">
        <f ca="true">+IF(OFFSET('Water Data'!$D$27,0,10*ROW('Water Data'!D174))="","",OFFSET('Water Data'!$D$27,0,10*ROW('Water Data'!D174)))</f>
        <v/>
      </c>
      <c r="BT180" s="305" t="str">
        <f ca="true">+IF(OFFSET('Water Data'!$D$28,0,10*ROW('Water Data'!D174))="","",OFFSET('Water Data'!$D$28,0,10*ROW('Water Data'!D174)))</f>
        <v/>
      </c>
      <c r="BU180" s="305" t="str">
        <f ca="true">+IF(OFFSET('Water Data'!$D$29,0,10*ROW('Water Data'!D174))="","",OFFSET('Water Data'!$D$29,0,10*ROW('Water Data'!D174)))</f>
        <v/>
      </c>
      <c r="BV180" s="305" t="str">
        <f ca="true">+IF(OFFSET('Water Data'!$E$27,0,10*ROW('Water Data'!E174))="","",OFFSET('Water Data'!$E$27,0,10*ROW('Water Data'!E174)))</f>
        <v/>
      </c>
      <c r="BW180" s="305" t="str">
        <f ca="true">+IF(OFFSET('Water Data'!$E$28,0,10*ROW('Water Data'!E174))="","",OFFSET('Water Data'!$E$28,0,10*ROW('Water Data'!E174)))</f>
        <v/>
      </c>
      <c r="BX180" s="305" t="str">
        <f ca="true">+IF(OFFSET('Water Data'!$E$29,0,10*ROW('Water Data'!E174))="","",OFFSET('Water Data'!$E$29,0,10*ROW('Water Data'!E174)))</f>
        <v/>
      </c>
      <c r="BY180" s="305" t="str">
        <f ca="true">+IF(OFFSET('Water Data'!$F$27,0,10*ROW('Water Data'!F174))="","",OFFSET('Water Data'!$F$27,0,10*ROW('Water Data'!F174)))</f>
        <v/>
      </c>
      <c r="BZ180" s="305" t="str">
        <f ca="true">+IF(OFFSET('Water Data'!$F$28,0,10*ROW('Water Data'!F174))="","",OFFSET('Water Data'!$F$28,0,10*ROW('Water Data'!F174)))</f>
        <v/>
      </c>
      <c r="CA180" s="305" t="str">
        <f ca="true">+IF(OFFSET('Water Data'!$F$29,0,10*ROW('Water Data'!F174))="","",OFFSET('Water Data'!$F$29,0,10*ROW('Water Data'!F174)))</f>
        <v/>
      </c>
      <c r="CB180" s="305" t="str">
        <f ca="true">+IF(OFFSET('Water Data'!$G$27,0,10*ROW('Water Data'!G174))="","",OFFSET('Water Data'!$G$27,0,10*ROW('Water Data'!G174)))</f>
        <v/>
      </c>
      <c r="CC180" s="305" t="str">
        <f ca="true">+IF(OFFSET('Water Data'!$G$28,0,10*ROW('Water Data'!G174))="","",OFFSET('Water Data'!$G$28,0,10*ROW('Water Data'!G174)))</f>
        <v/>
      </c>
      <c r="CD180" s="305" t="str">
        <f ca="true">+IF(OFFSET('Water Data'!$G$29,0,10*ROW('Water Data'!G174))="","",OFFSET('Water Data'!$G$29,0,10*ROW('Water Data'!G174)))</f>
        <v/>
      </c>
      <c r="CE180" s="305" t="str">
        <f ca="true">+IF(OFFSET('Water Data'!$H$27,0,10*ROW('Water Data'!H174))="","",OFFSET('Water Data'!$H$27,0,10*ROW('Water Data'!H174)))</f>
        <v/>
      </c>
      <c r="CF180" s="305" t="str">
        <f ca="true">+IF(OFFSET('Water Data'!$H$28,0,10*ROW('Water Data'!H174))="","",OFFSET('Water Data'!$H$28,0,10*ROW('Water Data'!H174)))</f>
        <v/>
      </c>
      <c r="CG180" s="305" t="str">
        <f ca="true">+IF(OFFSET('Water Data'!$H$29,0,10*ROW('Water Data'!H174))="","",OFFSET('Water Data'!$H$29,0,10*ROW('Water Data'!H174)))</f>
        <v/>
      </c>
      <c r="CH180" s="305" t="str">
        <f ca="true">+IF(OFFSET('Water Data'!$I$27,0,10*ROW('Water Data'!I174))="","",OFFSET('Water Data'!$I$27,0,10*ROW('Water Data'!I174)))</f>
        <v/>
      </c>
      <c r="CI180" s="305" t="str">
        <f ca="true">+IF(OFFSET('Water Data'!$I$28,0,10*ROW('Water Data'!I174))="","",OFFSET('Water Data'!$I$28,0,10*ROW('Water Data'!I174)))</f>
        <v/>
      </c>
      <c r="CJ180" s="305" t="str">
        <f ca="true">+IF(OFFSET('Water Data'!$I$29,0,10*ROW('Water Data'!I174))="","",OFFSET('Water Data'!$I$29,0,10*ROW('Water Data'!I174)))</f>
        <v/>
      </c>
      <c r="CK180" s="305" t="str">
        <f ca="true">+IF(OFFSET('Sanitation Data'!$D$28,0,10*ROW('Sanitation Data'!D174))="","",OFFSET('Sanitation Data'!$D$28,0,10*ROW('Sanitation Data'!D174)))</f>
        <v/>
      </c>
      <c r="CL180" s="305" t="str">
        <f ca="true">+IF(OFFSET('Sanitation Data'!$D$29,0,10*ROW('Sanitation Data'!D174))="","",OFFSET('Sanitation Data'!$D$29,0,10*ROW('Sanitation Data'!D174)))</f>
        <v/>
      </c>
      <c r="CM180" s="305" t="str">
        <f ca="true">+IF(OFFSET('Sanitation Data'!$D$30,0,10*ROW('Sanitation Data'!D174))="","",OFFSET('Sanitation Data'!$D$30,0,10*ROW('Sanitation Data'!D174)))</f>
        <v/>
      </c>
      <c r="CN180" s="305" t="str">
        <f ca="true">+IF(OFFSET('Sanitation Data'!$D$31,0,10*ROW('Sanitation Data'!D174))="","",OFFSET('Sanitation Data'!$D$31,0,10*ROW('Sanitation Data'!D174)))</f>
        <v/>
      </c>
      <c r="CO180" s="305" t="str">
        <f ca="true">+IF(OFFSET('Sanitation Data'!$D$32,0,10*ROW('Sanitation Data'!D174))="","",OFFSET('Sanitation Data'!$D$32,0,10*ROW('Sanitation Data'!D174)))</f>
        <v/>
      </c>
      <c r="CP180" s="305" t="str">
        <f ca="true">+IF(OFFSET('Sanitation Data'!$E$28,0,10*ROW('Sanitation Data'!E174))="","",OFFSET('Sanitation Data'!$E$28,0,10*ROW('Sanitation Data'!E174)))</f>
        <v/>
      </c>
      <c r="CQ180" s="305" t="str">
        <f ca="true">+IF(OFFSET('Sanitation Data'!$E$29,0,10*ROW('Sanitation Data'!E174))="","",OFFSET('Sanitation Data'!$E$29,0,10*ROW('Sanitation Data'!E174)))</f>
        <v/>
      </c>
      <c r="CR180" s="305" t="str">
        <f ca="true">+IF(OFFSET('Sanitation Data'!$E$30,0,10*ROW('Sanitation Data'!E174))="","",OFFSET('Sanitation Data'!$E$30,0,10*ROW('Sanitation Data'!E174)))</f>
        <v/>
      </c>
      <c r="CS180" s="305" t="str">
        <f ca="true">+IF(OFFSET('Sanitation Data'!$E$31,0,10*ROW('Sanitation Data'!E174))="","",OFFSET('Sanitation Data'!$E$31,0,10*ROW('Sanitation Data'!E174)))</f>
        <v/>
      </c>
      <c r="CT180" s="305" t="str">
        <f ca="true">+IF(OFFSET('Sanitation Data'!$E$32,0,10*ROW('Sanitation Data'!E174))="","",OFFSET('Sanitation Data'!$E$32,0,10*ROW('Sanitation Data'!E174)))</f>
        <v/>
      </c>
      <c r="CU180" s="305" t="str">
        <f ca="true">+IF(OFFSET('Sanitation Data'!$F$28,0,10*ROW('Sanitation Data'!F174))="","",OFFSET('Sanitation Data'!$F$28,0,10*ROW('Sanitation Data'!F174)))</f>
        <v/>
      </c>
      <c r="CV180" s="305" t="str">
        <f ca="true">+IF(OFFSET('Sanitation Data'!$F$29,0,10*ROW('Sanitation Data'!F174))="","",OFFSET('Sanitation Data'!$F$29,0,10*ROW('Sanitation Data'!F174)))</f>
        <v/>
      </c>
      <c r="CW180" s="305" t="str">
        <f ca="true">+IF(OFFSET('Sanitation Data'!$F$30,0,10*ROW('Sanitation Data'!F174))="","",OFFSET('Sanitation Data'!$F$30,0,10*ROW('Sanitation Data'!F174)))</f>
        <v/>
      </c>
      <c r="CX180" s="305" t="str">
        <f ca="true">+IF(OFFSET('Sanitation Data'!$F$31,0,10*ROW('Sanitation Data'!F174))="","",OFFSET('Sanitation Data'!$F$31,0,10*ROW('Sanitation Data'!F174)))</f>
        <v/>
      </c>
      <c r="CY180" s="305" t="str">
        <f ca="true">+IF(OFFSET('Sanitation Data'!$F$32,0,10*ROW('Sanitation Data'!F174))="","",OFFSET('Sanitation Data'!$F$32,0,10*ROW('Sanitation Data'!F174)))</f>
        <v/>
      </c>
      <c r="CZ180" s="305" t="str">
        <f ca="true">+IF(OFFSET('Sanitation Data'!$G$28,0,10*ROW('Sanitation Data'!G174))="","",OFFSET('Sanitation Data'!$G$28,0,10*ROW('Sanitation Data'!G174)))</f>
        <v/>
      </c>
      <c r="DA180" s="305" t="str">
        <f ca="true">+IF(OFFSET('Sanitation Data'!$G$29,0,10*ROW('Sanitation Data'!G174))="","",OFFSET('Sanitation Data'!$G$29,0,10*ROW('Sanitation Data'!G174)))</f>
        <v/>
      </c>
      <c r="DB180" s="305" t="str">
        <f ca="true">+IF(OFFSET('Sanitation Data'!$G$30,0,10*ROW('Sanitation Data'!G174))="","",OFFSET('Sanitation Data'!$G$30,0,10*ROW('Sanitation Data'!G174)))</f>
        <v/>
      </c>
      <c r="DC180" s="305" t="str">
        <f ca="true">+IF(OFFSET('Sanitation Data'!$G$31,0,10*ROW('Sanitation Data'!G174))="","",OFFSET('Sanitation Data'!$G$31,0,10*ROW('Sanitation Data'!G174)))</f>
        <v/>
      </c>
      <c r="DD180" s="305" t="str">
        <f ca="true">+IF(OFFSET('Sanitation Data'!$G$32,0,10*ROW('Sanitation Data'!G174))="","",OFFSET('Sanitation Data'!$G$32,0,10*ROW('Sanitation Data'!G174)))</f>
        <v/>
      </c>
      <c r="DE180" s="305" t="str">
        <f ca="true">+IF(OFFSET('Sanitation Data'!$H$28,0,10*ROW('Sanitation Data'!H174))="","",OFFSET('Sanitation Data'!$H$28,0,10*ROW('Sanitation Data'!H174)))</f>
        <v/>
      </c>
      <c r="DF180" s="305" t="str">
        <f ca="true">+IF(OFFSET('Sanitation Data'!$H$29,0,10*ROW('Sanitation Data'!H174))="","",OFFSET('Sanitation Data'!$H$29,0,10*ROW('Sanitation Data'!H174)))</f>
        <v/>
      </c>
      <c r="DG180" s="305" t="str">
        <f ca="true">+IF(OFFSET('Sanitation Data'!$H$30,0,10*ROW('Sanitation Data'!H174))="","",OFFSET('Sanitation Data'!$H$30,0,10*ROW('Sanitation Data'!H174)))</f>
        <v/>
      </c>
      <c r="DH180" s="305" t="str">
        <f ca="true">+IF(OFFSET('Sanitation Data'!$H$31,0,10*ROW('Sanitation Data'!H174))="","",OFFSET('Sanitation Data'!$H$31,0,10*ROW('Sanitation Data'!H174)))</f>
        <v/>
      </c>
      <c r="DI180" s="305" t="str">
        <f ca="true">+IF(OFFSET('Sanitation Data'!$H$32,0,10*ROW('Sanitation Data'!H174))="","",OFFSET('Sanitation Data'!$H$32,0,10*ROW('Sanitation Data'!H174)))</f>
        <v/>
      </c>
      <c r="DJ180" s="305" t="str">
        <f ca="true">+IF(OFFSET('Sanitation Data'!$I$28,0,10*ROW('Sanitation Data'!I174))="","",OFFSET('Sanitation Data'!$I$28,0,10*ROW('Sanitation Data'!I174)))</f>
        <v/>
      </c>
      <c r="DK180" s="305" t="str">
        <f ca="true">+IF(OFFSET('Sanitation Data'!$I$29,0,10*ROW('Sanitation Data'!I174))="","",OFFSET('Sanitation Data'!$I$29,0,10*ROW('Sanitation Data'!I174)))</f>
        <v/>
      </c>
      <c r="DL180" s="305" t="str">
        <f ca="true">+IF(OFFSET('Sanitation Data'!$I$30,0,10*ROW('Sanitation Data'!I174))="","",OFFSET('Sanitation Data'!$I$30,0,10*ROW('Sanitation Data'!I174)))</f>
        <v/>
      </c>
      <c r="DM180" s="305" t="str">
        <f ca="true">+IF(OFFSET('Sanitation Data'!$I$31,0,10*ROW('Sanitation Data'!I174))="","",OFFSET('Sanitation Data'!$I$31,0,10*ROW('Sanitation Data'!I174)))</f>
        <v/>
      </c>
      <c r="DN180" s="305" t="str">
        <f ca="true">+IF(OFFSET('Sanitation Data'!$I$32,0,10*ROW('Sanitation Data'!I174))="","",OFFSET('Sanitation Data'!$I$32,0,10*ROW('Sanitation Data'!I174)))</f>
        <v/>
      </c>
      <c r="DO180" s="305" t="str">
        <f ca="true">+IF(OFFSET('Hygiene Data'!$D$11,0,10*ROW('Hygiene Data'!D174))="","",OFFSET('Hygiene Data'!$D$11,0,10*ROW('Hygiene Data'!D174)))</f>
        <v/>
      </c>
      <c r="DP180" s="305" t="str">
        <f ca="true">+IF(OFFSET('Hygiene Data'!$D$12,0,10*ROW('Hygiene Data'!D174))="","",OFFSET('Hygiene Data'!$D$12,0,10*ROW('Hygiene Data'!D174)))</f>
        <v/>
      </c>
      <c r="DQ180" s="305" t="str">
        <f ca="true">+IF(OFFSET('Hygiene Data'!$D$13,0,10*ROW('Hygiene Data'!D174))="","",OFFSET('Hygiene Data'!$D$13,0,10*ROW('Hygiene Data'!D174)))</f>
        <v/>
      </c>
      <c r="DR180" s="305" t="str">
        <f ca="true">+IF(OFFSET('Hygiene Data'!$E$11,0,10*ROW('Hygiene Data'!E174))="","",OFFSET('Hygiene Data'!$E$11,0,10*ROW('Hygiene Data'!E174)))</f>
        <v/>
      </c>
      <c r="DS180" s="305" t="str">
        <f ca="true">+IF(OFFSET('Hygiene Data'!$E$12,0,10*ROW('Hygiene Data'!E174))="","",OFFSET('Hygiene Data'!$E$12,0,10*ROW('Hygiene Data'!E174)))</f>
        <v/>
      </c>
      <c r="DT180" s="305" t="str">
        <f ca="true">+IF(OFFSET('Hygiene Data'!$E$13,0,10*ROW('Hygiene Data'!E174))="","",OFFSET('Hygiene Data'!$E$13,0,10*ROW('Hygiene Data'!E174)))</f>
        <v/>
      </c>
      <c r="DU180" s="305" t="str">
        <f ca="true">+IF(OFFSET('Hygiene Data'!$F$11,0,10*ROW('Hygiene Data'!F174))="","",OFFSET('Hygiene Data'!$F$11,0,10*ROW('Hygiene Data'!F174)))</f>
        <v/>
      </c>
      <c r="DV180" s="305" t="str">
        <f ca="true">+IF(OFFSET('Hygiene Data'!$F$12,0,10*ROW('Hygiene Data'!F174))="","",OFFSET('Hygiene Data'!$F$12,0,10*ROW('Hygiene Data'!F174)))</f>
        <v/>
      </c>
      <c r="DW180" s="305" t="str">
        <f ca="true">+IF(OFFSET('Hygiene Data'!$F$13,0,10*ROW('Hygiene Data'!F174))="","",OFFSET('Hygiene Data'!$F$13,0,10*ROW('Hygiene Data'!F174)))</f>
        <v/>
      </c>
      <c r="DX180" s="305" t="str">
        <f ca="true">+IF(OFFSET('Hygiene Data'!$G$11,0,10*ROW('Hygiene Data'!G174))="","",OFFSET('Hygiene Data'!$G$11,0,10*ROW('Hygiene Data'!G174)))</f>
        <v/>
      </c>
      <c r="DY180" s="305" t="str">
        <f ca="true">+IF(OFFSET('Hygiene Data'!$G$12,0,10*ROW('Hygiene Data'!G174))="","",OFFSET('Hygiene Data'!$G$12,0,10*ROW('Hygiene Data'!G174)))</f>
        <v/>
      </c>
      <c r="DZ180" s="305" t="str">
        <f ca="true">+IF(OFFSET('Hygiene Data'!$G$13,0,10*ROW('Hygiene Data'!G174))="","",OFFSET('Hygiene Data'!$G$13,0,10*ROW('Hygiene Data'!G174)))</f>
        <v/>
      </c>
      <c r="EA180" s="305" t="str">
        <f ca="true">+IF(OFFSET('Hygiene Data'!$H$11,0,10*ROW('Hygiene Data'!H174))="","",OFFSET('Hygiene Data'!$H$11,0,10*ROW('Hygiene Data'!H174)))</f>
        <v/>
      </c>
      <c r="EB180" s="305" t="str">
        <f ca="true">+IF(OFFSET('Hygiene Data'!$H$12,0,10*ROW('Hygiene Data'!H174))="","",OFFSET('Hygiene Data'!$H$12,0,10*ROW('Hygiene Data'!H174)))</f>
        <v/>
      </c>
      <c r="EC180" s="305" t="str">
        <f ca="true">+IF(OFFSET('Hygiene Data'!$H$13,0,10*ROW('Hygiene Data'!H174))="","",OFFSET('Hygiene Data'!$H$13,0,10*ROW('Hygiene Data'!H174)))</f>
        <v/>
      </c>
      <c r="ED180" s="305" t="str">
        <f ca="true">+IF(OFFSET('Hygiene Data'!$I$11,0,10*ROW('Hygiene Data'!I174))="","",OFFSET('Hygiene Data'!$I$11,0,10*ROW('Hygiene Data'!I174)))</f>
        <v/>
      </c>
      <c r="EE180" s="305" t="str">
        <f ca="true">+IF(OFFSET('Hygiene Data'!$I$12,0,10*ROW('Hygiene Data'!I174))="","",OFFSET('Hygiene Data'!$I$12,0,10*ROW('Hygiene Data'!I174)))</f>
        <v/>
      </c>
      <c r="EF180" s="305"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61" t="str">
        <f t="shared" ca="true" si="2"/>
        <v/>
      </c>
      <c r="D181" s="99"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9"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9"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9"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9"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9"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9"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9"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9"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9"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9"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9"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9"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9"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9"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9"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9"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9"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100"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100"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100"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100"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100"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100"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100"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100"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100"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100"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100"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100"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100"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100"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100"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100"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100"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100"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100"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100"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100"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100"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100"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100"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100"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100"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100"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100"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100"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100"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1"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1"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1"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1"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1"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1"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1"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1"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1"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1"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1"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1"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1"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1"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1"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1"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1"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1"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5"/>
      <c r="BS181" s="305" t="str">
        <f ca="true">+IF(OFFSET('Water Data'!$D$27,0,10*ROW('Water Data'!D175))="","",OFFSET('Water Data'!$D$27,0,10*ROW('Water Data'!D175)))</f>
        <v/>
      </c>
      <c r="BT181" s="305" t="str">
        <f ca="true">+IF(OFFSET('Water Data'!$D$28,0,10*ROW('Water Data'!D175))="","",OFFSET('Water Data'!$D$28,0,10*ROW('Water Data'!D175)))</f>
        <v/>
      </c>
      <c r="BU181" s="305" t="str">
        <f ca="true">+IF(OFFSET('Water Data'!$D$29,0,10*ROW('Water Data'!D175))="","",OFFSET('Water Data'!$D$29,0,10*ROW('Water Data'!D175)))</f>
        <v/>
      </c>
      <c r="BV181" s="305" t="str">
        <f ca="true">+IF(OFFSET('Water Data'!$E$27,0,10*ROW('Water Data'!E175))="","",OFFSET('Water Data'!$E$27,0,10*ROW('Water Data'!E175)))</f>
        <v/>
      </c>
      <c r="BW181" s="305" t="str">
        <f ca="true">+IF(OFFSET('Water Data'!$E$28,0,10*ROW('Water Data'!E175))="","",OFFSET('Water Data'!$E$28,0,10*ROW('Water Data'!E175)))</f>
        <v/>
      </c>
      <c r="BX181" s="305" t="str">
        <f ca="true">+IF(OFFSET('Water Data'!$E$29,0,10*ROW('Water Data'!E175))="","",OFFSET('Water Data'!$E$29,0,10*ROW('Water Data'!E175)))</f>
        <v/>
      </c>
      <c r="BY181" s="305" t="str">
        <f ca="true">+IF(OFFSET('Water Data'!$F$27,0,10*ROW('Water Data'!F175))="","",OFFSET('Water Data'!$F$27,0,10*ROW('Water Data'!F175)))</f>
        <v/>
      </c>
      <c r="BZ181" s="305" t="str">
        <f ca="true">+IF(OFFSET('Water Data'!$F$28,0,10*ROW('Water Data'!F175))="","",OFFSET('Water Data'!$F$28,0,10*ROW('Water Data'!F175)))</f>
        <v/>
      </c>
      <c r="CA181" s="305" t="str">
        <f ca="true">+IF(OFFSET('Water Data'!$F$29,0,10*ROW('Water Data'!F175))="","",OFFSET('Water Data'!$F$29,0,10*ROW('Water Data'!F175)))</f>
        <v/>
      </c>
      <c r="CB181" s="305" t="str">
        <f ca="true">+IF(OFFSET('Water Data'!$G$27,0,10*ROW('Water Data'!G175))="","",OFFSET('Water Data'!$G$27,0,10*ROW('Water Data'!G175)))</f>
        <v/>
      </c>
      <c r="CC181" s="305" t="str">
        <f ca="true">+IF(OFFSET('Water Data'!$G$28,0,10*ROW('Water Data'!G175))="","",OFFSET('Water Data'!$G$28,0,10*ROW('Water Data'!G175)))</f>
        <v/>
      </c>
      <c r="CD181" s="305" t="str">
        <f ca="true">+IF(OFFSET('Water Data'!$G$29,0,10*ROW('Water Data'!G175))="","",OFFSET('Water Data'!$G$29,0,10*ROW('Water Data'!G175)))</f>
        <v/>
      </c>
      <c r="CE181" s="305" t="str">
        <f ca="true">+IF(OFFSET('Water Data'!$H$27,0,10*ROW('Water Data'!H175))="","",OFFSET('Water Data'!$H$27,0,10*ROW('Water Data'!H175)))</f>
        <v/>
      </c>
      <c r="CF181" s="305" t="str">
        <f ca="true">+IF(OFFSET('Water Data'!$H$28,0,10*ROW('Water Data'!H175))="","",OFFSET('Water Data'!$H$28,0,10*ROW('Water Data'!H175)))</f>
        <v/>
      </c>
      <c r="CG181" s="305" t="str">
        <f ca="true">+IF(OFFSET('Water Data'!$H$29,0,10*ROW('Water Data'!H175))="","",OFFSET('Water Data'!$H$29,0,10*ROW('Water Data'!H175)))</f>
        <v/>
      </c>
      <c r="CH181" s="305" t="str">
        <f ca="true">+IF(OFFSET('Water Data'!$I$27,0,10*ROW('Water Data'!I175))="","",OFFSET('Water Data'!$I$27,0,10*ROW('Water Data'!I175)))</f>
        <v/>
      </c>
      <c r="CI181" s="305" t="str">
        <f ca="true">+IF(OFFSET('Water Data'!$I$28,0,10*ROW('Water Data'!I175))="","",OFFSET('Water Data'!$I$28,0,10*ROW('Water Data'!I175)))</f>
        <v/>
      </c>
      <c r="CJ181" s="305" t="str">
        <f ca="true">+IF(OFFSET('Water Data'!$I$29,0,10*ROW('Water Data'!I175))="","",OFFSET('Water Data'!$I$29,0,10*ROW('Water Data'!I175)))</f>
        <v/>
      </c>
      <c r="CK181" s="305" t="str">
        <f ca="true">+IF(OFFSET('Sanitation Data'!$D$28,0,10*ROW('Sanitation Data'!D175))="","",OFFSET('Sanitation Data'!$D$28,0,10*ROW('Sanitation Data'!D175)))</f>
        <v/>
      </c>
      <c r="CL181" s="305" t="str">
        <f ca="true">+IF(OFFSET('Sanitation Data'!$D$29,0,10*ROW('Sanitation Data'!D175))="","",OFFSET('Sanitation Data'!$D$29,0,10*ROW('Sanitation Data'!D175)))</f>
        <v/>
      </c>
      <c r="CM181" s="305" t="str">
        <f ca="true">+IF(OFFSET('Sanitation Data'!$D$30,0,10*ROW('Sanitation Data'!D175))="","",OFFSET('Sanitation Data'!$D$30,0,10*ROW('Sanitation Data'!D175)))</f>
        <v/>
      </c>
      <c r="CN181" s="305" t="str">
        <f ca="true">+IF(OFFSET('Sanitation Data'!$D$31,0,10*ROW('Sanitation Data'!D175))="","",OFFSET('Sanitation Data'!$D$31,0,10*ROW('Sanitation Data'!D175)))</f>
        <v/>
      </c>
      <c r="CO181" s="305" t="str">
        <f ca="true">+IF(OFFSET('Sanitation Data'!$D$32,0,10*ROW('Sanitation Data'!D175))="","",OFFSET('Sanitation Data'!$D$32,0,10*ROW('Sanitation Data'!D175)))</f>
        <v/>
      </c>
      <c r="CP181" s="305" t="str">
        <f ca="true">+IF(OFFSET('Sanitation Data'!$E$28,0,10*ROW('Sanitation Data'!E175))="","",OFFSET('Sanitation Data'!$E$28,0,10*ROW('Sanitation Data'!E175)))</f>
        <v/>
      </c>
      <c r="CQ181" s="305" t="str">
        <f ca="true">+IF(OFFSET('Sanitation Data'!$E$29,0,10*ROW('Sanitation Data'!E175))="","",OFFSET('Sanitation Data'!$E$29,0,10*ROW('Sanitation Data'!E175)))</f>
        <v/>
      </c>
      <c r="CR181" s="305" t="str">
        <f ca="true">+IF(OFFSET('Sanitation Data'!$E$30,0,10*ROW('Sanitation Data'!E175))="","",OFFSET('Sanitation Data'!$E$30,0,10*ROW('Sanitation Data'!E175)))</f>
        <v/>
      </c>
      <c r="CS181" s="305" t="str">
        <f ca="true">+IF(OFFSET('Sanitation Data'!$E$31,0,10*ROW('Sanitation Data'!E175))="","",OFFSET('Sanitation Data'!$E$31,0,10*ROW('Sanitation Data'!E175)))</f>
        <v/>
      </c>
      <c r="CT181" s="305" t="str">
        <f ca="true">+IF(OFFSET('Sanitation Data'!$E$32,0,10*ROW('Sanitation Data'!E175))="","",OFFSET('Sanitation Data'!$E$32,0,10*ROW('Sanitation Data'!E175)))</f>
        <v/>
      </c>
      <c r="CU181" s="305" t="str">
        <f ca="true">+IF(OFFSET('Sanitation Data'!$F$28,0,10*ROW('Sanitation Data'!F175))="","",OFFSET('Sanitation Data'!$F$28,0,10*ROW('Sanitation Data'!F175)))</f>
        <v/>
      </c>
      <c r="CV181" s="305" t="str">
        <f ca="true">+IF(OFFSET('Sanitation Data'!$F$29,0,10*ROW('Sanitation Data'!F175))="","",OFFSET('Sanitation Data'!$F$29,0,10*ROW('Sanitation Data'!F175)))</f>
        <v/>
      </c>
      <c r="CW181" s="305" t="str">
        <f ca="true">+IF(OFFSET('Sanitation Data'!$F$30,0,10*ROW('Sanitation Data'!F175))="","",OFFSET('Sanitation Data'!$F$30,0,10*ROW('Sanitation Data'!F175)))</f>
        <v/>
      </c>
      <c r="CX181" s="305" t="str">
        <f ca="true">+IF(OFFSET('Sanitation Data'!$F$31,0,10*ROW('Sanitation Data'!F175))="","",OFFSET('Sanitation Data'!$F$31,0,10*ROW('Sanitation Data'!F175)))</f>
        <v/>
      </c>
      <c r="CY181" s="305" t="str">
        <f ca="true">+IF(OFFSET('Sanitation Data'!$F$32,0,10*ROW('Sanitation Data'!F175))="","",OFFSET('Sanitation Data'!$F$32,0,10*ROW('Sanitation Data'!F175)))</f>
        <v/>
      </c>
      <c r="CZ181" s="305" t="str">
        <f ca="true">+IF(OFFSET('Sanitation Data'!$G$28,0,10*ROW('Sanitation Data'!G175))="","",OFFSET('Sanitation Data'!$G$28,0,10*ROW('Sanitation Data'!G175)))</f>
        <v/>
      </c>
      <c r="DA181" s="305" t="str">
        <f ca="true">+IF(OFFSET('Sanitation Data'!$G$29,0,10*ROW('Sanitation Data'!G175))="","",OFFSET('Sanitation Data'!$G$29,0,10*ROW('Sanitation Data'!G175)))</f>
        <v/>
      </c>
      <c r="DB181" s="305" t="str">
        <f ca="true">+IF(OFFSET('Sanitation Data'!$G$30,0,10*ROW('Sanitation Data'!G175))="","",OFFSET('Sanitation Data'!$G$30,0,10*ROW('Sanitation Data'!G175)))</f>
        <v/>
      </c>
      <c r="DC181" s="305" t="str">
        <f ca="true">+IF(OFFSET('Sanitation Data'!$G$31,0,10*ROW('Sanitation Data'!G175))="","",OFFSET('Sanitation Data'!$G$31,0,10*ROW('Sanitation Data'!G175)))</f>
        <v/>
      </c>
      <c r="DD181" s="305" t="str">
        <f ca="true">+IF(OFFSET('Sanitation Data'!$G$32,0,10*ROW('Sanitation Data'!G175))="","",OFFSET('Sanitation Data'!$G$32,0,10*ROW('Sanitation Data'!G175)))</f>
        <v/>
      </c>
      <c r="DE181" s="305" t="str">
        <f ca="true">+IF(OFFSET('Sanitation Data'!$H$28,0,10*ROW('Sanitation Data'!H175))="","",OFFSET('Sanitation Data'!$H$28,0,10*ROW('Sanitation Data'!H175)))</f>
        <v/>
      </c>
      <c r="DF181" s="305" t="str">
        <f ca="true">+IF(OFFSET('Sanitation Data'!$H$29,0,10*ROW('Sanitation Data'!H175))="","",OFFSET('Sanitation Data'!$H$29,0,10*ROW('Sanitation Data'!H175)))</f>
        <v/>
      </c>
      <c r="DG181" s="305" t="str">
        <f ca="true">+IF(OFFSET('Sanitation Data'!$H$30,0,10*ROW('Sanitation Data'!H175))="","",OFFSET('Sanitation Data'!$H$30,0,10*ROW('Sanitation Data'!H175)))</f>
        <v/>
      </c>
      <c r="DH181" s="305" t="str">
        <f ca="true">+IF(OFFSET('Sanitation Data'!$H$31,0,10*ROW('Sanitation Data'!H175))="","",OFFSET('Sanitation Data'!$H$31,0,10*ROW('Sanitation Data'!H175)))</f>
        <v/>
      </c>
      <c r="DI181" s="305" t="str">
        <f ca="true">+IF(OFFSET('Sanitation Data'!$H$32,0,10*ROW('Sanitation Data'!H175))="","",OFFSET('Sanitation Data'!$H$32,0,10*ROW('Sanitation Data'!H175)))</f>
        <v/>
      </c>
      <c r="DJ181" s="305" t="str">
        <f ca="true">+IF(OFFSET('Sanitation Data'!$I$28,0,10*ROW('Sanitation Data'!I175))="","",OFFSET('Sanitation Data'!$I$28,0,10*ROW('Sanitation Data'!I175)))</f>
        <v/>
      </c>
      <c r="DK181" s="305" t="str">
        <f ca="true">+IF(OFFSET('Sanitation Data'!$I$29,0,10*ROW('Sanitation Data'!I175))="","",OFFSET('Sanitation Data'!$I$29,0,10*ROW('Sanitation Data'!I175)))</f>
        <v/>
      </c>
      <c r="DL181" s="305" t="str">
        <f ca="true">+IF(OFFSET('Sanitation Data'!$I$30,0,10*ROW('Sanitation Data'!I175))="","",OFFSET('Sanitation Data'!$I$30,0,10*ROW('Sanitation Data'!I175)))</f>
        <v/>
      </c>
      <c r="DM181" s="305" t="str">
        <f ca="true">+IF(OFFSET('Sanitation Data'!$I$31,0,10*ROW('Sanitation Data'!I175))="","",OFFSET('Sanitation Data'!$I$31,0,10*ROW('Sanitation Data'!I175)))</f>
        <v/>
      </c>
      <c r="DN181" s="305" t="str">
        <f ca="true">+IF(OFFSET('Sanitation Data'!$I$32,0,10*ROW('Sanitation Data'!I175))="","",OFFSET('Sanitation Data'!$I$32,0,10*ROW('Sanitation Data'!I175)))</f>
        <v/>
      </c>
      <c r="DO181" s="305" t="str">
        <f ca="true">+IF(OFFSET('Hygiene Data'!$D$11,0,10*ROW('Hygiene Data'!D175))="","",OFFSET('Hygiene Data'!$D$11,0,10*ROW('Hygiene Data'!D175)))</f>
        <v/>
      </c>
      <c r="DP181" s="305" t="str">
        <f ca="true">+IF(OFFSET('Hygiene Data'!$D$12,0,10*ROW('Hygiene Data'!D175))="","",OFFSET('Hygiene Data'!$D$12,0,10*ROW('Hygiene Data'!D175)))</f>
        <v/>
      </c>
      <c r="DQ181" s="305" t="str">
        <f ca="true">+IF(OFFSET('Hygiene Data'!$D$13,0,10*ROW('Hygiene Data'!D175))="","",OFFSET('Hygiene Data'!$D$13,0,10*ROW('Hygiene Data'!D175)))</f>
        <v/>
      </c>
      <c r="DR181" s="305" t="str">
        <f ca="true">+IF(OFFSET('Hygiene Data'!$E$11,0,10*ROW('Hygiene Data'!E175))="","",OFFSET('Hygiene Data'!$E$11,0,10*ROW('Hygiene Data'!E175)))</f>
        <v/>
      </c>
      <c r="DS181" s="305" t="str">
        <f ca="true">+IF(OFFSET('Hygiene Data'!$E$12,0,10*ROW('Hygiene Data'!E175))="","",OFFSET('Hygiene Data'!$E$12,0,10*ROW('Hygiene Data'!E175)))</f>
        <v/>
      </c>
      <c r="DT181" s="305" t="str">
        <f ca="true">+IF(OFFSET('Hygiene Data'!$E$13,0,10*ROW('Hygiene Data'!E175))="","",OFFSET('Hygiene Data'!$E$13,0,10*ROW('Hygiene Data'!E175)))</f>
        <v/>
      </c>
      <c r="DU181" s="305" t="str">
        <f ca="true">+IF(OFFSET('Hygiene Data'!$F$11,0,10*ROW('Hygiene Data'!F175))="","",OFFSET('Hygiene Data'!$F$11,0,10*ROW('Hygiene Data'!F175)))</f>
        <v/>
      </c>
      <c r="DV181" s="305" t="str">
        <f ca="true">+IF(OFFSET('Hygiene Data'!$F$12,0,10*ROW('Hygiene Data'!F175))="","",OFFSET('Hygiene Data'!$F$12,0,10*ROW('Hygiene Data'!F175)))</f>
        <v/>
      </c>
      <c r="DW181" s="305" t="str">
        <f ca="true">+IF(OFFSET('Hygiene Data'!$F$13,0,10*ROW('Hygiene Data'!F175))="","",OFFSET('Hygiene Data'!$F$13,0,10*ROW('Hygiene Data'!F175)))</f>
        <v/>
      </c>
      <c r="DX181" s="305" t="str">
        <f ca="true">+IF(OFFSET('Hygiene Data'!$G$11,0,10*ROW('Hygiene Data'!G175))="","",OFFSET('Hygiene Data'!$G$11,0,10*ROW('Hygiene Data'!G175)))</f>
        <v/>
      </c>
      <c r="DY181" s="305" t="str">
        <f ca="true">+IF(OFFSET('Hygiene Data'!$G$12,0,10*ROW('Hygiene Data'!G175))="","",OFFSET('Hygiene Data'!$G$12,0,10*ROW('Hygiene Data'!G175)))</f>
        <v/>
      </c>
      <c r="DZ181" s="305" t="str">
        <f ca="true">+IF(OFFSET('Hygiene Data'!$G$13,0,10*ROW('Hygiene Data'!G175))="","",OFFSET('Hygiene Data'!$G$13,0,10*ROW('Hygiene Data'!G175)))</f>
        <v/>
      </c>
      <c r="EA181" s="305" t="str">
        <f ca="true">+IF(OFFSET('Hygiene Data'!$H$11,0,10*ROW('Hygiene Data'!H175))="","",OFFSET('Hygiene Data'!$H$11,0,10*ROW('Hygiene Data'!H175)))</f>
        <v/>
      </c>
      <c r="EB181" s="305" t="str">
        <f ca="true">+IF(OFFSET('Hygiene Data'!$H$12,0,10*ROW('Hygiene Data'!H175))="","",OFFSET('Hygiene Data'!$H$12,0,10*ROW('Hygiene Data'!H175)))</f>
        <v/>
      </c>
      <c r="EC181" s="305" t="str">
        <f ca="true">+IF(OFFSET('Hygiene Data'!$H$13,0,10*ROW('Hygiene Data'!H175))="","",OFFSET('Hygiene Data'!$H$13,0,10*ROW('Hygiene Data'!H175)))</f>
        <v/>
      </c>
      <c r="ED181" s="305" t="str">
        <f ca="true">+IF(OFFSET('Hygiene Data'!$I$11,0,10*ROW('Hygiene Data'!I175))="","",OFFSET('Hygiene Data'!$I$11,0,10*ROW('Hygiene Data'!I175)))</f>
        <v/>
      </c>
      <c r="EE181" s="305" t="str">
        <f ca="true">+IF(OFFSET('Hygiene Data'!$I$12,0,10*ROW('Hygiene Data'!I175))="","",OFFSET('Hygiene Data'!$I$12,0,10*ROW('Hygiene Data'!I175)))</f>
        <v/>
      </c>
      <c r="EF181" s="305"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61" t="str">
        <f t="shared" ca="true" si="2"/>
        <v/>
      </c>
      <c r="D182" s="99"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9"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9"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9"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9"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9"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9"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9"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9"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9"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9"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9"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9"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9"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9"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9"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9"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9"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100"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100"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100"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100"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100"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100"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100"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100"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100"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100"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100"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100"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100"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100"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100"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100"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100"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100"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100"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100"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100"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100"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100"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100"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100"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100"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100"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100"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100"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100"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1"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1"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1"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1"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1"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1"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1"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1"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1"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1"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1"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1"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1"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1"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1"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1"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1"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1"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5"/>
      <c r="BS182" s="305" t="str">
        <f ca="true">+IF(OFFSET('Water Data'!$D$27,0,10*ROW('Water Data'!D176))="","",OFFSET('Water Data'!$D$27,0,10*ROW('Water Data'!D176)))</f>
        <v/>
      </c>
      <c r="BT182" s="305" t="str">
        <f ca="true">+IF(OFFSET('Water Data'!$D$28,0,10*ROW('Water Data'!D176))="","",OFFSET('Water Data'!$D$28,0,10*ROW('Water Data'!D176)))</f>
        <v/>
      </c>
      <c r="BU182" s="305" t="str">
        <f ca="true">+IF(OFFSET('Water Data'!$D$29,0,10*ROW('Water Data'!D176))="","",OFFSET('Water Data'!$D$29,0,10*ROW('Water Data'!D176)))</f>
        <v/>
      </c>
      <c r="BV182" s="305" t="str">
        <f ca="true">+IF(OFFSET('Water Data'!$E$27,0,10*ROW('Water Data'!E176))="","",OFFSET('Water Data'!$E$27,0,10*ROW('Water Data'!E176)))</f>
        <v/>
      </c>
      <c r="BW182" s="305" t="str">
        <f ca="true">+IF(OFFSET('Water Data'!$E$28,0,10*ROW('Water Data'!E176))="","",OFFSET('Water Data'!$E$28,0,10*ROW('Water Data'!E176)))</f>
        <v/>
      </c>
      <c r="BX182" s="305" t="str">
        <f ca="true">+IF(OFFSET('Water Data'!$E$29,0,10*ROW('Water Data'!E176))="","",OFFSET('Water Data'!$E$29,0,10*ROW('Water Data'!E176)))</f>
        <v/>
      </c>
      <c r="BY182" s="305" t="str">
        <f ca="true">+IF(OFFSET('Water Data'!$F$27,0,10*ROW('Water Data'!F176))="","",OFFSET('Water Data'!$F$27,0,10*ROW('Water Data'!F176)))</f>
        <v/>
      </c>
      <c r="BZ182" s="305" t="str">
        <f ca="true">+IF(OFFSET('Water Data'!$F$28,0,10*ROW('Water Data'!F176))="","",OFFSET('Water Data'!$F$28,0,10*ROW('Water Data'!F176)))</f>
        <v/>
      </c>
      <c r="CA182" s="305" t="str">
        <f ca="true">+IF(OFFSET('Water Data'!$F$29,0,10*ROW('Water Data'!F176))="","",OFFSET('Water Data'!$F$29,0,10*ROW('Water Data'!F176)))</f>
        <v/>
      </c>
      <c r="CB182" s="305" t="str">
        <f ca="true">+IF(OFFSET('Water Data'!$G$27,0,10*ROW('Water Data'!G176))="","",OFFSET('Water Data'!$G$27,0,10*ROW('Water Data'!G176)))</f>
        <v/>
      </c>
      <c r="CC182" s="305" t="str">
        <f ca="true">+IF(OFFSET('Water Data'!$G$28,0,10*ROW('Water Data'!G176))="","",OFFSET('Water Data'!$G$28,0,10*ROW('Water Data'!G176)))</f>
        <v/>
      </c>
      <c r="CD182" s="305" t="str">
        <f ca="true">+IF(OFFSET('Water Data'!$G$29,0,10*ROW('Water Data'!G176))="","",OFFSET('Water Data'!$G$29,0,10*ROW('Water Data'!G176)))</f>
        <v/>
      </c>
      <c r="CE182" s="305" t="str">
        <f ca="true">+IF(OFFSET('Water Data'!$H$27,0,10*ROW('Water Data'!H176))="","",OFFSET('Water Data'!$H$27,0,10*ROW('Water Data'!H176)))</f>
        <v/>
      </c>
      <c r="CF182" s="305" t="str">
        <f ca="true">+IF(OFFSET('Water Data'!$H$28,0,10*ROW('Water Data'!H176))="","",OFFSET('Water Data'!$H$28,0,10*ROW('Water Data'!H176)))</f>
        <v/>
      </c>
      <c r="CG182" s="305" t="str">
        <f ca="true">+IF(OFFSET('Water Data'!$H$29,0,10*ROW('Water Data'!H176))="","",OFFSET('Water Data'!$H$29,0,10*ROW('Water Data'!H176)))</f>
        <v/>
      </c>
      <c r="CH182" s="305" t="str">
        <f ca="true">+IF(OFFSET('Water Data'!$I$27,0,10*ROW('Water Data'!I176))="","",OFFSET('Water Data'!$I$27,0,10*ROW('Water Data'!I176)))</f>
        <v/>
      </c>
      <c r="CI182" s="305" t="str">
        <f ca="true">+IF(OFFSET('Water Data'!$I$28,0,10*ROW('Water Data'!I176))="","",OFFSET('Water Data'!$I$28,0,10*ROW('Water Data'!I176)))</f>
        <v/>
      </c>
      <c r="CJ182" s="305" t="str">
        <f ca="true">+IF(OFFSET('Water Data'!$I$29,0,10*ROW('Water Data'!I176))="","",OFFSET('Water Data'!$I$29,0,10*ROW('Water Data'!I176)))</f>
        <v/>
      </c>
      <c r="CK182" s="305" t="str">
        <f ca="true">+IF(OFFSET('Sanitation Data'!$D$28,0,10*ROW('Sanitation Data'!D176))="","",OFFSET('Sanitation Data'!$D$28,0,10*ROW('Sanitation Data'!D176)))</f>
        <v/>
      </c>
      <c r="CL182" s="305" t="str">
        <f ca="true">+IF(OFFSET('Sanitation Data'!$D$29,0,10*ROW('Sanitation Data'!D176))="","",OFFSET('Sanitation Data'!$D$29,0,10*ROW('Sanitation Data'!D176)))</f>
        <v/>
      </c>
      <c r="CM182" s="305" t="str">
        <f ca="true">+IF(OFFSET('Sanitation Data'!$D$30,0,10*ROW('Sanitation Data'!D176))="","",OFFSET('Sanitation Data'!$D$30,0,10*ROW('Sanitation Data'!D176)))</f>
        <v/>
      </c>
      <c r="CN182" s="305" t="str">
        <f ca="true">+IF(OFFSET('Sanitation Data'!$D$31,0,10*ROW('Sanitation Data'!D176))="","",OFFSET('Sanitation Data'!$D$31,0,10*ROW('Sanitation Data'!D176)))</f>
        <v/>
      </c>
      <c r="CO182" s="305" t="str">
        <f ca="true">+IF(OFFSET('Sanitation Data'!$D$32,0,10*ROW('Sanitation Data'!D176))="","",OFFSET('Sanitation Data'!$D$32,0,10*ROW('Sanitation Data'!D176)))</f>
        <v/>
      </c>
      <c r="CP182" s="305" t="str">
        <f ca="true">+IF(OFFSET('Sanitation Data'!$E$28,0,10*ROW('Sanitation Data'!E176))="","",OFFSET('Sanitation Data'!$E$28,0,10*ROW('Sanitation Data'!E176)))</f>
        <v/>
      </c>
      <c r="CQ182" s="305" t="str">
        <f ca="true">+IF(OFFSET('Sanitation Data'!$E$29,0,10*ROW('Sanitation Data'!E176))="","",OFFSET('Sanitation Data'!$E$29,0,10*ROW('Sanitation Data'!E176)))</f>
        <v/>
      </c>
      <c r="CR182" s="305" t="str">
        <f ca="true">+IF(OFFSET('Sanitation Data'!$E$30,0,10*ROW('Sanitation Data'!E176))="","",OFFSET('Sanitation Data'!$E$30,0,10*ROW('Sanitation Data'!E176)))</f>
        <v/>
      </c>
      <c r="CS182" s="305" t="str">
        <f ca="true">+IF(OFFSET('Sanitation Data'!$E$31,0,10*ROW('Sanitation Data'!E176))="","",OFFSET('Sanitation Data'!$E$31,0,10*ROW('Sanitation Data'!E176)))</f>
        <v/>
      </c>
      <c r="CT182" s="305" t="str">
        <f ca="true">+IF(OFFSET('Sanitation Data'!$E$32,0,10*ROW('Sanitation Data'!E176))="","",OFFSET('Sanitation Data'!$E$32,0,10*ROW('Sanitation Data'!E176)))</f>
        <v/>
      </c>
      <c r="CU182" s="305" t="str">
        <f ca="true">+IF(OFFSET('Sanitation Data'!$F$28,0,10*ROW('Sanitation Data'!F176))="","",OFFSET('Sanitation Data'!$F$28,0,10*ROW('Sanitation Data'!F176)))</f>
        <v/>
      </c>
      <c r="CV182" s="305" t="str">
        <f ca="true">+IF(OFFSET('Sanitation Data'!$F$29,0,10*ROW('Sanitation Data'!F176))="","",OFFSET('Sanitation Data'!$F$29,0,10*ROW('Sanitation Data'!F176)))</f>
        <v/>
      </c>
      <c r="CW182" s="305" t="str">
        <f ca="true">+IF(OFFSET('Sanitation Data'!$F$30,0,10*ROW('Sanitation Data'!F176))="","",OFFSET('Sanitation Data'!$F$30,0,10*ROW('Sanitation Data'!F176)))</f>
        <v/>
      </c>
      <c r="CX182" s="305" t="str">
        <f ca="true">+IF(OFFSET('Sanitation Data'!$F$31,0,10*ROW('Sanitation Data'!F176))="","",OFFSET('Sanitation Data'!$F$31,0,10*ROW('Sanitation Data'!F176)))</f>
        <v/>
      </c>
      <c r="CY182" s="305" t="str">
        <f ca="true">+IF(OFFSET('Sanitation Data'!$F$32,0,10*ROW('Sanitation Data'!F176))="","",OFFSET('Sanitation Data'!$F$32,0,10*ROW('Sanitation Data'!F176)))</f>
        <v/>
      </c>
      <c r="CZ182" s="305" t="str">
        <f ca="true">+IF(OFFSET('Sanitation Data'!$G$28,0,10*ROW('Sanitation Data'!G176))="","",OFFSET('Sanitation Data'!$G$28,0,10*ROW('Sanitation Data'!G176)))</f>
        <v/>
      </c>
      <c r="DA182" s="305" t="str">
        <f ca="true">+IF(OFFSET('Sanitation Data'!$G$29,0,10*ROW('Sanitation Data'!G176))="","",OFFSET('Sanitation Data'!$G$29,0,10*ROW('Sanitation Data'!G176)))</f>
        <v/>
      </c>
      <c r="DB182" s="305" t="str">
        <f ca="true">+IF(OFFSET('Sanitation Data'!$G$30,0,10*ROW('Sanitation Data'!G176))="","",OFFSET('Sanitation Data'!$G$30,0,10*ROW('Sanitation Data'!G176)))</f>
        <v/>
      </c>
      <c r="DC182" s="305" t="str">
        <f ca="true">+IF(OFFSET('Sanitation Data'!$G$31,0,10*ROW('Sanitation Data'!G176))="","",OFFSET('Sanitation Data'!$G$31,0,10*ROW('Sanitation Data'!G176)))</f>
        <v/>
      </c>
      <c r="DD182" s="305" t="str">
        <f ca="true">+IF(OFFSET('Sanitation Data'!$G$32,0,10*ROW('Sanitation Data'!G176))="","",OFFSET('Sanitation Data'!$G$32,0,10*ROW('Sanitation Data'!G176)))</f>
        <v/>
      </c>
      <c r="DE182" s="305" t="str">
        <f ca="true">+IF(OFFSET('Sanitation Data'!$H$28,0,10*ROW('Sanitation Data'!H176))="","",OFFSET('Sanitation Data'!$H$28,0,10*ROW('Sanitation Data'!H176)))</f>
        <v/>
      </c>
      <c r="DF182" s="305" t="str">
        <f ca="true">+IF(OFFSET('Sanitation Data'!$H$29,0,10*ROW('Sanitation Data'!H176))="","",OFFSET('Sanitation Data'!$H$29,0,10*ROW('Sanitation Data'!H176)))</f>
        <v/>
      </c>
      <c r="DG182" s="305" t="str">
        <f ca="true">+IF(OFFSET('Sanitation Data'!$H$30,0,10*ROW('Sanitation Data'!H176))="","",OFFSET('Sanitation Data'!$H$30,0,10*ROW('Sanitation Data'!H176)))</f>
        <v/>
      </c>
      <c r="DH182" s="305" t="str">
        <f ca="true">+IF(OFFSET('Sanitation Data'!$H$31,0,10*ROW('Sanitation Data'!H176))="","",OFFSET('Sanitation Data'!$H$31,0,10*ROW('Sanitation Data'!H176)))</f>
        <v/>
      </c>
      <c r="DI182" s="305" t="str">
        <f ca="true">+IF(OFFSET('Sanitation Data'!$H$32,0,10*ROW('Sanitation Data'!H176))="","",OFFSET('Sanitation Data'!$H$32,0,10*ROW('Sanitation Data'!H176)))</f>
        <v/>
      </c>
      <c r="DJ182" s="305" t="str">
        <f ca="true">+IF(OFFSET('Sanitation Data'!$I$28,0,10*ROW('Sanitation Data'!I176))="","",OFFSET('Sanitation Data'!$I$28,0,10*ROW('Sanitation Data'!I176)))</f>
        <v/>
      </c>
      <c r="DK182" s="305" t="str">
        <f ca="true">+IF(OFFSET('Sanitation Data'!$I$29,0,10*ROW('Sanitation Data'!I176))="","",OFFSET('Sanitation Data'!$I$29,0,10*ROW('Sanitation Data'!I176)))</f>
        <v/>
      </c>
      <c r="DL182" s="305" t="str">
        <f ca="true">+IF(OFFSET('Sanitation Data'!$I$30,0,10*ROW('Sanitation Data'!I176))="","",OFFSET('Sanitation Data'!$I$30,0,10*ROW('Sanitation Data'!I176)))</f>
        <v/>
      </c>
      <c r="DM182" s="305" t="str">
        <f ca="true">+IF(OFFSET('Sanitation Data'!$I$31,0,10*ROW('Sanitation Data'!I176))="","",OFFSET('Sanitation Data'!$I$31,0,10*ROW('Sanitation Data'!I176)))</f>
        <v/>
      </c>
      <c r="DN182" s="305" t="str">
        <f ca="true">+IF(OFFSET('Sanitation Data'!$I$32,0,10*ROW('Sanitation Data'!I176))="","",OFFSET('Sanitation Data'!$I$32,0,10*ROW('Sanitation Data'!I176)))</f>
        <v/>
      </c>
      <c r="DO182" s="305" t="str">
        <f ca="true">+IF(OFFSET('Hygiene Data'!$D$11,0,10*ROW('Hygiene Data'!D176))="","",OFFSET('Hygiene Data'!$D$11,0,10*ROW('Hygiene Data'!D176)))</f>
        <v/>
      </c>
      <c r="DP182" s="305" t="str">
        <f ca="true">+IF(OFFSET('Hygiene Data'!$D$12,0,10*ROW('Hygiene Data'!D176))="","",OFFSET('Hygiene Data'!$D$12,0,10*ROW('Hygiene Data'!D176)))</f>
        <v/>
      </c>
      <c r="DQ182" s="305" t="str">
        <f ca="true">+IF(OFFSET('Hygiene Data'!$D$13,0,10*ROW('Hygiene Data'!D176))="","",OFFSET('Hygiene Data'!$D$13,0,10*ROW('Hygiene Data'!D176)))</f>
        <v/>
      </c>
      <c r="DR182" s="305" t="str">
        <f ca="true">+IF(OFFSET('Hygiene Data'!$E$11,0,10*ROW('Hygiene Data'!E176))="","",OFFSET('Hygiene Data'!$E$11,0,10*ROW('Hygiene Data'!E176)))</f>
        <v/>
      </c>
      <c r="DS182" s="305" t="str">
        <f ca="true">+IF(OFFSET('Hygiene Data'!$E$12,0,10*ROW('Hygiene Data'!E176))="","",OFFSET('Hygiene Data'!$E$12,0,10*ROW('Hygiene Data'!E176)))</f>
        <v/>
      </c>
      <c r="DT182" s="305" t="str">
        <f ca="true">+IF(OFFSET('Hygiene Data'!$E$13,0,10*ROW('Hygiene Data'!E176))="","",OFFSET('Hygiene Data'!$E$13,0,10*ROW('Hygiene Data'!E176)))</f>
        <v/>
      </c>
      <c r="DU182" s="305" t="str">
        <f ca="true">+IF(OFFSET('Hygiene Data'!$F$11,0,10*ROW('Hygiene Data'!F176))="","",OFFSET('Hygiene Data'!$F$11,0,10*ROW('Hygiene Data'!F176)))</f>
        <v/>
      </c>
      <c r="DV182" s="305" t="str">
        <f ca="true">+IF(OFFSET('Hygiene Data'!$F$12,0,10*ROW('Hygiene Data'!F176))="","",OFFSET('Hygiene Data'!$F$12,0,10*ROW('Hygiene Data'!F176)))</f>
        <v/>
      </c>
      <c r="DW182" s="305" t="str">
        <f ca="true">+IF(OFFSET('Hygiene Data'!$F$13,0,10*ROW('Hygiene Data'!F176))="","",OFFSET('Hygiene Data'!$F$13,0,10*ROW('Hygiene Data'!F176)))</f>
        <v/>
      </c>
      <c r="DX182" s="305" t="str">
        <f ca="true">+IF(OFFSET('Hygiene Data'!$G$11,0,10*ROW('Hygiene Data'!G176))="","",OFFSET('Hygiene Data'!$G$11,0,10*ROW('Hygiene Data'!G176)))</f>
        <v/>
      </c>
      <c r="DY182" s="305" t="str">
        <f ca="true">+IF(OFFSET('Hygiene Data'!$G$12,0,10*ROW('Hygiene Data'!G176))="","",OFFSET('Hygiene Data'!$G$12,0,10*ROW('Hygiene Data'!G176)))</f>
        <v/>
      </c>
      <c r="DZ182" s="305" t="str">
        <f ca="true">+IF(OFFSET('Hygiene Data'!$G$13,0,10*ROW('Hygiene Data'!G176))="","",OFFSET('Hygiene Data'!$G$13,0,10*ROW('Hygiene Data'!G176)))</f>
        <v/>
      </c>
      <c r="EA182" s="305" t="str">
        <f ca="true">+IF(OFFSET('Hygiene Data'!$H$11,0,10*ROW('Hygiene Data'!H176))="","",OFFSET('Hygiene Data'!$H$11,0,10*ROW('Hygiene Data'!H176)))</f>
        <v/>
      </c>
      <c r="EB182" s="305" t="str">
        <f ca="true">+IF(OFFSET('Hygiene Data'!$H$12,0,10*ROW('Hygiene Data'!H176))="","",OFFSET('Hygiene Data'!$H$12,0,10*ROW('Hygiene Data'!H176)))</f>
        <v/>
      </c>
      <c r="EC182" s="305" t="str">
        <f ca="true">+IF(OFFSET('Hygiene Data'!$H$13,0,10*ROW('Hygiene Data'!H176))="","",OFFSET('Hygiene Data'!$H$13,0,10*ROW('Hygiene Data'!H176)))</f>
        <v/>
      </c>
      <c r="ED182" s="305" t="str">
        <f ca="true">+IF(OFFSET('Hygiene Data'!$I$11,0,10*ROW('Hygiene Data'!I176))="","",OFFSET('Hygiene Data'!$I$11,0,10*ROW('Hygiene Data'!I176)))</f>
        <v/>
      </c>
      <c r="EE182" s="305" t="str">
        <f ca="true">+IF(OFFSET('Hygiene Data'!$I$12,0,10*ROW('Hygiene Data'!I176))="","",OFFSET('Hygiene Data'!$I$12,0,10*ROW('Hygiene Data'!I176)))</f>
        <v/>
      </c>
      <c r="EF182" s="305"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61" t="str">
        <f t="shared" ca="true" si="2"/>
        <v/>
      </c>
      <c r="D183" s="99"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9"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9"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9"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9"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9"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9"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9"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9"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9"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9"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9"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9"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9"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9"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9"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9"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9"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100"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100"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100"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100"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100"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100"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100"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100"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100"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100"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100"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100"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100"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100"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100"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100"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100"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100"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100"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100"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100"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100"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100"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100"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100"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100"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100"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100"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100"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100"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1"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1"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1"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1"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1"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1"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1"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1"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1"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1"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1"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1"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1"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1"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1"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1"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1"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1"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5"/>
      <c r="BS183" s="305" t="str">
        <f ca="true">+IF(OFFSET('Water Data'!$D$27,0,10*ROW('Water Data'!D177))="","",OFFSET('Water Data'!$D$27,0,10*ROW('Water Data'!D177)))</f>
        <v/>
      </c>
      <c r="BT183" s="305" t="str">
        <f ca="true">+IF(OFFSET('Water Data'!$D$28,0,10*ROW('Water Data'!D177))="","",OFFSET('Water Data'!$D$28,0,10*ROW('Water Data'!D177)))</f>
        <v/>
      </c>
      <c r="BU183" s="305" t="str">
        <f ca="true">+IF(OFFSET('Water Data'!$D$29,0,10*ROW('Water Data'!D177))="","",OFFSET('Water Data'!$D$29,0,10*ROW('Water Data'!D177)))</f>
        <v/>
      </c>
      <c r="BV183" s="305" t="str">
        <f ca="true">+IF(OFFSET('Water Data'!$E$27,0,10*ROW('Water Data'!E177))="","",OFFSET('Water Data'!$E$27,0,10*ROW('Water Data'!E177)))</f>
        <v/>
      </c>
      <c r="BW183" s="305" t="str">
        <f ca="true">+IF(OFFSET('Water Data'!$E$28,0,10*ROW('Water Data'!E177))="","",OFFSET('Water Data'!$E$28,0,10*ROW('Water Data'!E177)))</f>
        <v/>
      </c>
      <c r="BX183" s="305" t="str">
        <f ca="true">+IF(OFFSET('Water Data'!$E$29,0,10*ROW('Water Data'!E177))="","",OFFSET('Water Data'!$E$29,0,10*ROW('Water Data'!E177)))</f>
        <v/>
      </c>
      <c r="BY183" s="305" t="str">
        <f ca="true">+IF(OFFSET('Water Data'!$F$27,0,10*ROW('Water Data'!F177))="","",OFFSET('Water Data'!$F$27,0,10*ROW('Water Data'!F177)))</f>
        <v/>
      </c>
      <c r="BZ183" s="305" t="str">
        <f ca="true">+IF(OFFSET('Water Data'!$F$28,0,10*ROW('Water Data'!F177))="","",OFFSET('Water Data'!$F$28,0,10*ROW('Water Data'!F177)))</f>
        <v/>
      </c>
      <c r="CA183" s="305" t="str">
        <f ca="true">+IF(OFFSET('Water Data'!$F$29,0,10*ROW('Water Data'!F177))="","",OFFSET('Water Data'!$F$29,0,10*ROW('Water Data'!F177)))</f>
        <v/>
      </c>
      <c r="CB183" s="305" t="str">
        <f ca="true">+IF(OFFSET('Water Data'!$G$27,0,10*ROW('Water Data'!G177))="","",OFFSET('Water Data'!$G$27,0,10*ROW('Water Data'!G177)))</f>
        <v/>
      </c>
      <c r="CC183" s="305" t="str">
        <f ca="true">+IF(OFFSET('Water Data'!$G$28,0,10*ROW('Water Data'!G177))="","",OFFSET('Water Data'!$G$28,0,10*ROW('Water Data'!G177)))</f>
        <v/>
      </c>
      <c r="CD183" s="305" t="str">
        <f ca="true">+IF(OFFSET('Water Data'!$G$29,0,10*ROW('Water Data'!G177))="","",OFFSET('Water Data'!$G$29,0,10*ROW('Water Data'!G177)))</f>
        <v/>
      </c>
      <c r="CE183" s="305" t="str">
        <f ca="true">+IF(OFFSET('Water Data'!$H$27,0,10*ROW('Water Data'!H177))="","",OFFSET('Water Data'!$H$27,0,10*ROW('Water Data'!H177)))</f>
        <v/>
      </c>
      <c r="CF183" s="305" t="str">
        <f ca="true">+IF(OFFSET('Water Data'!$H$28,0,10*ROW('Water Data'!H177))="","",OFFSET('Water Data'!$H$28,0,10*ROW('Water Data'!H177)))</f>
        <v/>
      </c>
      <c r="CG183" s="305" t="str">
        <f ca="true">+IF(OFFSET('Water Data'!$H$29,0,10*ROW('Water Data'!H177))="","",OFFSET('Water Data'!$H$29,0,10*ROW('Water Data'!H177)))</f>
        <v/>
      </c>
      <c r="CH183" s="305" t="str">
        <f ca="true">+IF(OFFSET('Water Data'!$I$27,0,10*ROW('Water Data'!I177))="","",OFFSET('Water Data'!$I$27,0,10*ROW('Water Data'!I177)))</f>
        <v/>
      </c>
      <c r="CI183" s="305" t="str">
        <f ca="true">+IF(OFFSET('Water Data'!$I$28,0,10*ROW('Water Data'!I177))="","",OFFSET('Water Data'!$I$28,0,10*ROW('Water Data'!I177)))</f>
        <v/>
      </c>
      <c r="CJ183" s="305" t="str">
        <f ca="true">+IF(OFFSET('Water Data'!$I$29,0,10*ROW('Water Data'!I177))="","",OFFSET('Water Data'!$I$29,0,10*ROW('Water Data'!I177)))</f>
        <v/>
      </c>
      <c r="CK183" s="305" t="str">
        <f ca="true">+IF(OFFSET('Sanitation Data'!$D$28,0,10*ROW('Sanitation Data'!D177))="","",OFFSET('Sanitation Data'!$D$28,0,10*ROW('Sanitation Data'!D177)))</f>
        <v/>
      </c>
      <c r="CL183" s="305" t="str">
        <f ca="true">+IF(OFFSET('Sanitation Data'!$D$29,0,10*ROW('Sanitation Data'!D177))="","",OFFSET('Sanitation Data'!$D$29,0,10*ROW('Sanitation Data'!D177)))</f>
        <v/>
      </c>
      <c r="CM183" s="305" t="str">
        <f ca="true">+IF(OFFSET('Sanitation Data'!$D$30,0,10*ROW('Sanitation Data'!D177))="","",OFFSET('Sanitation Data'!$D$30,0,10*ROW('Sanitation Data'!D177)))</f>
        <v/>
      </c>
      <c r="CN183" s="305" t="str">
        <f ca="true">+IF(OFFSET('Sanitation Data'!$D$31,0,10*ROW('Sanitation Data'!D177))="","",OFFSET('Sanitation Data'!$D$31,0,10*ROW('Sanitation Data'!D177)))</f>
        <v/>
      </c>
      <c r="CO183" s="305" t="str">
        <f ca="true">+IF(OFFSET('Sanitation Data'!$D$32,0,10*ROW('Sanitation Data'!D177))="","",OFFSET('Sanitation Data'!$D$32,0,10*ROW('Sanitation Data'!D177)))</f>
        <v/>
      </c>
      <c r="CP183" s="305" t="str">
        <f ca="true">+IF(OFFSET('Sanitation Data'!$E$28,0,10*ROW('Sanitation Data'!E177))="","",OFFSET('Sanitation Data'!$E$28,0,10*ROW('Sanitation Data'!E177)))</f>
        <v/>
      </c>
      <c r="CQ183" s="305" t="str">
        <f ca="true">+IF(OFFSET('Sanitation Data'!$E$29,0,10*ROW('Sanitation Data'!E177))="","",OFFSET('Sanitation Data'!$E$29,0,10*ROW('Sanitation Data'!E177)))</f>
        <v/>
      </c>
      <c r="CR183" s="305" t="str">
        <f ca="true">+IF(OFFSET('Sanitation Data'!$E$30,0,10*ROW('Sanitation Data'!E177))="","",OFFSET('Sanitation Data'!$E$30,0,10*ROW('Sanitation Data'!E177)))</f>
        <v/>
      </c>
      <c r="CS183" s="305" t="str">
        <f ca="true">+IF(OFFSET('Sanitation Data'!$E$31,0,10*ROW('Sanitation Data'!E177))="","",OFFSET('Sanitation Data'!$E$31,0,10*ROW('Sanitation Data'!E177)))</f>
        <v/>
      </c>
      <c r="CT183" s="305" t="str">
        <f ca="true">+IF(OFFSET('Sanitation Data'!$E$32,0,10*ROW('Sanitation Data'!E177))="","",OFFSET('Sanitation Data'!$E$32,0,10*ROW('Sanitation Data'!E177)))</f>
        <v/>
      </c>
      <c r="CU183" s="305" t="str">
        <f ca="true">+IF(OFFSET('Sanitation Data'!$F$28,0,10*ROW('Sanitation Data'!F177))="","",OFFSET('Sanitation Data'!$F$28,0,10*ROW('Sanitation Data'!F177)))</f>
        <v/>
      </c>
      <c r="CV183" s="305" t="str">
        <f ca="true">+IF(OFFSET('Sanitation Data'!$F$29,0,10*ROW('Sanitation Data'!F177))="","",OFFSET('Sanitation Data'!$F$29,0,10*ROW('Sanitation Data'!F177)))</f>
        <v/>
      </c>
      <c r="CW183" s="305" t="str">
        <f ca="true">+IF(OFFSET('Sanitation Data'!$F$30,0,10*ROW('Sanitation Data'!F177))="","",OFFSET('Sanitation Data'!$F$30,0,10*ROW('Sanitation Data'!F177)))</f>
        <v/>
      </c>
      <c r="CX183" s="305" t="str">
        <f ca="true">+IF(OFFSET('Sanitation Data'!$F$31,0,10*ROW('Sanitation Data'!F177))="","",OFFSET('Sanitation Data'!$F$31,0,10*ROW('Sanitation Data'!F177)))</f>
        <v/>
      </c>
      <c r="CY183" s="305" t="str">
        <f ca="true">+IF(OFFSET('Sanitation Data'!$F$32,0,10*ROW('Sanitation Data'!F177))="","",OFFSET('Sanitation Data'!$F$32,0,10*ROW('Sanitation Data'!F177)))</f>
        <v/>
      </c>
      <c r="CZ183" s="305" t="str">
        <f ca="true">+IF(OFFSET('Sanitation Data'!$G$28,0,10*ROW('Sanitation Data'!G177))="","",OFFSET('Sanitation Data'!$G$28,0,10*ROW('Sanitation Data'!G177)))</f>
        <v/>
      </c>
      <c r="DA183" s="305" t="str">
        <f ca="true">+IF(OFFSET('Sanitation Data'!$G$29,0,10*ROW('Sanitation Data'!G177))="","",OFFSET('Sanitation Data'!$G$29,0,10*ROW('Sanitation Data'!G177)))</f>
        <v/>
      </c>
      <c r="DB183" s="305" t="str">
        <f ca="true">+IF(OFFSET('Sanitation Data'!$G$30,0,10*ROW('Sanitation Data'!G177))="","",OFFSET('Sanitation Data'!$G$30,0,10*ROW('Sanitation Data'!G177)))</f>
        <v/>
      </c>
      <c r="DC183" s="305" t="str">
        <f ca="true">+IF(OFFSET('Sanitation Data'!$G$31,0,10*ROW('Sanitation Data'!G177))="","",OFFSET('Sanitation Data'!$G$31,0,10*ROW('Sanitation Data'!G177)))</f>
        <v/>
      </c>
      <c r="DD183" s="305" t="str">
        <f ca="true">+IF(OFFSET('Sanitation Data'!$G$32,0,10*ROW('Sanitation Data'!G177))="","",OFFSET('Sanitation Data'!$G$32,0,10*ROW('Sanitation Data'!G177)))</f>
        <v/>
      </c>
      <c r="DE183" s="305" t="str">
        <f ca="true">+IF(OFFSET('Sanitation Data'!$H$28,0,10*ROW('Sanitation Data'!H177))="","",OFFSET('Sanitation Data'!$H$28,0,10*ROW('Sanitation Data'!H177)))</f>
        <v/>
      </c>
      <c r="DF183" s="305" t="str">
        <f ca="true">+IF(OFFSET('Sanitation Data'!$H$29,0,10*ROW('Sanitation Data'!H177))="","",OFFSET('Sanitation Data'!$H$29,0,10*ROW('Sanitation Data'!H177)))</f>
        <v/>
      </c>
      <c r="DG183" s="305" t="str">
        <f ca="true">+IF(OFFSET('Sanitation Data'!$H$30,0,10*ROW('Sanitation Data'!H177))="","",OFFSET('Sanitation Data'!$H$30,0,10*ROW('Sanitation Data'!H177)))</f>
        <v/>
      </c>
      <c r="DH183" s="305" t="str">
        <f ca="true">+IF(OFFSET('Sanitation Data'!$H$31,0,10*ROW('Sanitation Data'!H177))="","",OFFSET('Sanitation Data'!$H$31,0,10*ROW('Sanitation Data'!H177)))</f>
        <v/>
      </c>
      <c r="DI183" s="305" t="str">
        <f ca="true">+IF(OFFSET('Sanitation Data'!$H$32,0,10*ROW('Sanitation Data'!H177))="","",OFFSET('Sanitation Data'!$H$32,0,10*ROW('Sanitation Data'!H177)))</f>
        <v/>
      </c>
      <c r="DJ183" s="305" t="str">
        <f ca="true">+IF(OFFSET('Sanitation Data'!$I$28,0,10*ROW('Sanitation Data'!I177))="","",OFFSET('Sanitation Data'!$I$28,0,10*ROW('Sanitation Data'!I177)))</f>
        <v/>
      </c>
      <c r="DK183" s="305" t="str">
        <f ca="true">+IF(OFFSET('Sanitation Data'!$I$29,0,10*ROW('Sanitation Data'!I177))="","",OFFSET('Sanitation Data'!$I$29,0,10*ROW('Sanitation Data'!I177)))</f>
        <v/>
      </c>
      <c r="DL183" s="305" t="str">
        <f ca="true">+IF(OFFSET('Sanitation Data'!$I$30,0,10*ROW('Sanitation Data'!I177))="","",OFFSET('Sanitation Data'!$I$30,0,10*ROW('Sanitation Data'!I177)))</f>
        <v/>
      </c>
      <c r="DM183" s="305" t="str">
        <f ca="true">+IF(OFFSET('Sanitation Data'!$I$31,0,10*ROW('Sanitation Data'!I177))="","",OFFSET('Sanitation Data'!$I$31,0,10*ROW('Sanitation Data'!I177)))</f>
        <v/>
      </c>
      <c r="DN183" s="305" t="str">
        <f ca="true">+IF(OFFSET('Sanitation Data'!$I$32,0,10*ROW('Sanitation Data'!I177))="","",OFFSET('Sanitation Data'!$I$32,0,10*ROW('Sanitation Data'!I177)))</f>
        <v/>
      </c>
      <c r="DO183" s="305" t="str">
        <f ca="true">+IF(OFFSET('Hygiene Data'!$D$11,0,10*ROW('Hygiene Data'!D177))="","",OFFSET('Hygiene Data'!$D$11,0,10*ROW('Hygiene Data'!D177)))</f>
        <v/>
      </c>
      <c r="DP183" s="305" t="str">
        <f ca="true">+IF(OFFSET('Hygiene Data'!$D$12,0,10*ROW('Hygiene Data'!D177))="","",OFFSET('Hygiene Data'!$D$12,0,10*ROW('Hygiene Data'!D177)))</f>
        <v/>
      </c>
      <c r="DQ183" s="305" t="str">
        <f ca="true">+IF(OFFSET('Hygiene Data'!$D$13,0,10*ROW('Hygiene Data'!D177))="","",OFFSET('Hygiene Data'!$D$13,0,10*ROW('Hygiene Data'!D177)))</f>
        <v/>
      </c>
      <c r="DR183" s="305" t="str">
        <f ca="true">+IF(OFFSET('Hygiene Data'!$E$11,0,10*ROW('Hygiene Data'!E177))="","",OFFSET('Hygiene Data'!$E$11,0,10*ROW('Hygiene Data'!E177)))</f>
        <v/>
      </c>
      <c r="DS183" s="305" t="str">
        <f ca="true">+IF(OFFSET('Hygiene Data'!$E$12,0,10*ROW('Hygiene Data'!E177))="","",OFFSET('Hygiene Data'!$E$12,0,10*ROW('Hygiene Data'!E177)))</f>
        <v/>
      </c>
      <c r="DT183" s="305" t="str">
        <f ca="true">+IF(OFFSET('Hygiene Data'!$E$13,0,10*ROW('Hygiene Data'!E177))="","",OFFSET('Hygiene Data'!$E$13,0,10*ROW('Hygiene Data'!E177)))</f>
        <v/>
      </c>
      <c r="DU183" s="305" t="str">
        <f ca="true">+IF(OFFSET('Hygiene Data'!$F$11,0,10*ROW('Hygiene Data'!F177))="","",OFFSET('Hygiene Data'!$F$11,0,10*ROW('Hygiene Data'!F177)))</f>
        <v/>
      </c>
      <c r="DV183" s="305" t="str">
        <f ca="true">+IF(OFFSET('Hygiene Data'!$F$12,0,10*ROW('Hygiene Data'!F177))="","",OFFSET('Hygiene Data'!$F$12,0,10*ROW('Hygiene Data'!F177)))</f>
        <v/>
      </c>
      <c r="DW183" s="305" t="str">
        <f ca="true">+IF(OFFSET('Hygiene Data'!$F$13,0,10*ROW('Hygiene Data'!F177))="","",OFFSET('Hygiene Data'!$F$13,0,10*ROW('Hygiene Data'!F177)))</f>
        <v/>
      </c>
      <c r="DX183" s="305" t="str">
        <f ca="true">+IF(OFFSET('Hygiene Data'!$G$11,0,10*ROW('Hygiene Data'!G177))="","",OFFSET('Hygiene Data'!$G$11,0,10*ROW('Hygiene Data'!G177)))</f>
        <v/>
      </c>
      <c r="DY183" s="305" t="str">
        <f ca="true">+IF(OFFSET('Hygiene Data'!$G$12,0,10*ROW('Hygiene Data'!G177))="","",OFFSET('Hygiene Data'!$G$12,0,10*ROW('Hygiene Data'!G177)))</f>
        <v/>
      </c>
      <c r="DZ183" s="305" t="str">
        <f ca="true">+IF(OFFSET('Hygiene Data'!$G$13,0,10*ROW('Hygiene Data'!G177))="","",OFFSET('Hygiene Data'!$G$13,0,10*ROW('Hygiene Data'!G177)))</f>
        <v/>
      </c>
      <c r="EA183" s="305" t="str">
        <f ca="true">+IF(OFFSET('Hygiene Data'!$H$11,0,10*ROW('Hygiene Data'!H177))="","",OFFSET('Hygiene Data'!$H$11,0,10*ROW('Hygiene Data'!H177)))</f>
        <v/>
      </c>
      <c r="EB183" s="305" t="str">
        <f ca="true">+IF(OFFSET('Hygiene Data'!$H$12,0,10*ROW('Hygiene Data'!H177))="","",OFFSET('Hygiene Data'!$H$12,0,10*ROW('Hygiene Data'!H177)))</f>
        <v/>
      </c>
      <c r="EC183" s="305" t="str">
        <f ca="true">+IF(OFFSET('Hygiene Data'!$H$13,0,10*ROW('Hygiene Data'!H177))="","",OFFSET('Hygiene Data'!$H$13,0,10*ROW('Hygiene Data'!H177)))</f>
        <v/>
      </c>
      <c r="ED183" s="305" t="str">
        <f ca="true">+IF(OFFSET('Hygiene Data'!$I$11,0,10*ROW('Hygiene Data'!I177))="","",OFFSET('Hygiene Data'!$I$11,0,10*ROW('Hygiene Data'!I177)))</f>
        <v/>
      </c>
      <c r="EE183" s="305" t="str">
        <f ca="true">+IF(OFFSET('Hygiene Data'!$I$12,0,10*ROW('Hygiene Data'!I177))="","",OFFSET('Hygiene Data'!$I$12,0,10*ROW('Hygiene Data'!I177)))</f>
        <v/>
      </c>
      <c r="EF183" s="305"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61" t="str">
        <f t="shared" ca="true" si="2"/>
        <v/>
      </c>
      <c r="D184" s="99"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9"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9"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9"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9"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9"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9"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9"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9"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9"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9"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9"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9"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9"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9"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9"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9"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9"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100"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100"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100"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100"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100"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100"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100"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100"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100"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100"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100"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100"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100"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100"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100"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100"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100"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100"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100"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100"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100"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100"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100"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100"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100"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100"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100"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100"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100"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100"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1"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1"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1"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1"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1"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1"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1"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1"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1"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1"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1"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1"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1"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1"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1"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1"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1"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1"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5"/>
      <c r="BS184" s="305" t="str">
        <f ca="true">+IF(OFFSET('Water Data'!$D$27,0,10*ROW('Water Data'!D178))="","",OFFSET('Water Data'!$D$27,0,10*ROW('Water Data'!D178)))</f>
        <v/>
      </c>
      <c r="BT184" s="305" t="str">
        <f ca="true">+IF(OFFSET('Water Data'!$D$28,0,10*ROW('Water Data'!D178))="","",OFFSET('Water Data'!$D$28,0,10*ROW('Water Data'!D178)))</f>
        <v/>
      </c>
      <c r="BU184" s="305" t="str">
        <f ca="true">+IF(OFFSET('Water Data'!$D$29,0,10*ROW('Water Data'!D178))="","",OFFSET('Water Data'!$D$29,0,10*ROW('Water Data'!D178)))</f>
        <v/>
      </c>
      <c r="BV184" s="305" t="str">
        <f ca="true">+IF(OFFSET('Water Data'!$E$27,0,10*ROW('Water Data'!E178))="","",OFFSET('Water Data'!$E$27,0,10*ROW('Water Data'!E178)))</f>
        <v/>
      </c>
      <c r="BW184" s="305" t="str">
        <f ca="true">+IF(OFFSET('Water Data'!$E$28,0,10*ROW('Water Data'!E178))="","",OFFSET('Water Data'!$E$28,0,10*ROW('Water Data'!E178)))</f>
        <v/>
      </c>
      <c r="BX184" s="305" t="str">
        <f ca="true">+IF(OFFSET('Water Data'!$E$29,0,10*ROW('Water Data'!E178))="","",OFFSET('Water Data'!$E$29,0,10*ROW('Water Data'!E178)))</f>
        <v/>
      </c>
      <c r="BY184" s="305" t="str">
        <f ca="true">+IF(OFFSET('Water Data'!$F$27,0,10*ROW('Water Data'!F178))="","",OFFSET('Water Data'!$F$27,0,10*ROW('Water Data'!F178)))</f>
        <v/>
      </c>
      <c r="BZ184" s="305" t="str">
        <f ca="true">+IF(OFFSET('Water Data'!$F$28,0,10*ROW('Water Data'!F178))="","",OFFSET('Water Data'!$F$28,0,10*ROW('Water Data'!F178)))</f>
        <v/>
      </c>
      <c r="CA184" s="305" t="str">
        <f ca="true">+IF(OFFSET('Water Data'!$F$29,0,10*ROW('Water Data'!F178))="","",OFFSET('Water Data'!$F$29,0,10*ROW('Water Data'!F178)))</f>
        <v/>
      </c>
      <c r="CB184" s="305" t="str">
        <f ca="true">+IF(OFFSET('Water Data'!$G$27,0,10*ROW('Water Data'!G178))="","",OFFSET('Water Data'!$G$27,0,10*ROW('Water Data'!G178)))</f>
        <v/>
      </c>
      <c r="CC184" s="305" t="str">
        <f ca="true">+IF(OFFSET('Water Data'!$G$28,0,10*ROW('Water Data'!G178))="","",OFFSET('Water Data'!$G$28,0,10*ROW('Water Data'!G178)))</f>
        <v/>
      </c>
      <c r="CD184" s="305" t="str">
        <f ca="true">+IF(OFFSET('Water Data'!$G$29,0,10*ROW('Water Data'!G178))="","",OFFSET('Water Data'!$G$29,0,10*ROW('Water Data'!G178)))</f>
        <v/>
      </c>
      <c r="CE184" s="305" t="str">
        <f ca="true">+IF(OFFSET('Water Data'!$H$27,0,10*ROW('Water Data'!H178))="","",OFFSET('Water Data'!$H$27,0,10*ROW('Water Data'!H178)))</f>
        <v/>
      </c>
      <c r="CF184" s="305" t="str">
        <f ca="true">+IF(OFFSET('Water Data'!$H$28,0,10*ROW('Water Data'!H178))="","",OFFSET('Water Data'!$H$28,0,10*ROW('Water Data'!H178)))</f>
        <v/>
      </c>
      <c r="CG184" s="305" t="str">
        <f ca="true">+IF(OFFSET('Water Data'!$H$29,0,10*ROW('Water Data'!H178))="","",OFFSET('Water Data'!$H$29,0,10*ROW('Water Data'!H178)))</f>
        <v/>
      </c>
      <c r="CH184" s="305" t="str">
        <f ca="true">+IF(OFFSET('Water Data'!$I$27,0,10*ROW('Water Data'!I178))="","",OFFSET('Water Data'!$I$27,0,10*ROW('Water Data'!I178)))</f>
        <v/>
      </c>
      <c r="CI184" s="305" t="str">
        <f ca="true">+IF(OFFSET('Water Data'!$I$28,0,10*ROW('Water Data'!I178))="","",OFFSET('Water Data'!$I$28,0,10*ROW('Water Data'!I178)))</f>
        <v/>
      </c>
      <c r="CJ184" s="305" t="str">
        <f ca="true">+IF(OFFSET('Water Data'!$I$29,0,10*ROW('Water Data'!I178))="","",OFFSET('Water Data'!$I$29,0,10*ROW('Water Data'!I178)))</f>
        <v/>
      </c>
      <c r="CK184" s="305" t="str">
        <f ca="true">+IF(OFFSET('Sanitation Data'!$D$28,0,10*ROW('Sanitation Data'!D178))="","",OFFSET('Sanitation Data'!$D$28,0,10*ROW('Sanitation Data'!D178)))</f>
        <v/>
      </c>
      <c r="CL184" s="305" t="str">
        <f ca="true">+IF(OFFSET('Sanitation Data'!$D$29,0,10*ROW('Sanitation Data'!D178))="","",OFFSET('Sanitation Data'!$D$29,0,10*ROW('Sanitation Data'!D178)))</f>
        <v/>
      </c>
      <c r="CM184" s="305" t="str">
        <f ca="true">+IF(OFFSET('Sanitation Data'!$D$30,0,10*ROW('Sanitation Data'!D178))="","",OFFSET('Sanitation Data'!$D$30,0,10*ROW('Sanitation Data'!D178)))</f>
        <v/>
      </c>
      <c r="CN184" s="305" t="str">
        <f ca="true">+IF(OFFSET('Sanitation Data'!$D$31,0,10*ROW('Sanitation Data'!D178))="","",OFFSET('Sanitation Data'!$D$31,0,10*ROW('Sanitation Data'!D178)))</f>
        <v/>
      </c>
      <c r="CO184" s="305" t="str">
        <f ca="true">+IF(OFFSET('Sanitation Data'!$D$32,0,10*ROW('Sanitation Data'!D178))="","",OFFSET('Sanitation Data'!$D$32,0,10*ROW('Sanitation Data'!D178)))</f>
        <v/>
      </c>
      <c r="CP184" s="305" t="str">
        <f ca="true">+IF(OFFSET('Sanitation Data'!$E$28,0,10*ROW('Sanitation Data'!E178))="","",OFFSET('Sanitation Data'!$E$28,0,10*ROW('Sanitation Data'!E178)))</f>
        <v/>
      </c>
      <c r="CQ184" s="305" t="str">
        <f ca="true">+IF(OFFSET('Sanitation Data'!$E$29,0,10*ROW('Sanitation Data'!E178))="","",OFFSET('Sanitation Data'!$E$29,0,10*ROW('Sanitation Data'!E178)))</f>
        <v/>
      </c>
      <c r="CR184" s="305" t="str">
        <f ca="true">+IF(OFFSET('Sanitation Data'!$E$30,0,10*ROW('Sanitation Data'!E178))="","",OFFSET('Sanitation Data'!$E$30,0,10*ROW('Sanitation Data'!E178)))</f>
        <v/>
      </c>
      <c r="CS184" s="305" t="str">
        <f ca="true">+IF(OFFSET('Sanitation Data'!$E$31,0,10*ROW('Sanitation Data'!E178))="","",OFFSET('Sanitation Data'!$E$31,0,10*ROW('Sanitation Data'!E178)))</f>
        <v/>
      </c>
      <c r="CT184" s="305" t="str">
        <f ca="true">+IF(OFFSET('Sanitation Data'!$E$32,0,10*ROW('Sanitation Data'!E178))="","",OFFSET('Sanitation Data'!$E$32,0,10*ROW('Sanitation Data'!E178)))</f>
        <v/>
      </c>
      <c r="CU184" s="305" t="str">
        <f ca="true">+IF(OFFSET('Sanitation Data'!$F$28,0,10*ROW('Sanitation Data'!F178))="","",OFFSET('Sanitation Data'!$F$28,0,10*ROW('Sanitation Data'!F178)))</f>
        <v/>
      </c>
      <c r="CV184" s="305" t="str">
        <f ca="true">+IF(OFFSET('Sanitation Data'!$F$29,0,10*ROW('Sanitation Data'!F178))="","",OFFSET('Sanitation Data'!$F$29,0,10*ROW('Sanitation Data'!F178)))</f>
        <v/>
      </c>
      <c r="CW184" s="305" t="str">
        <f ca="true">+IF(OFFSET('Sanitation Data'!$F$30,0,10*ROW('Sanitation Data'!F178))="","",OFFSET('Sanitation Data'!$F$30,0,10*ROW('Sanitation Data'!F178)))</f>
        <v/>
      </c>
      <c r="CX184" s="305" t="str">
        <f ca="true">+IF(OFFSET('Sanitation Data'!$F$31,0,10*ROW('Sanitation Data'!F178))="","",OFFSET('Sanitation Data'!$F$31,0,10*ROW('Sanitation Data'!F178)))</f>
        <v/>
      </c>
      <c r="CY184" s="305" t="str">
        <f ca="true">+IF(OFFSET('Sanitation Data'!$F$32,0,10*ROW('Sanitation Data'!F178))="","",OFFSET('Sanitation Data'!$F$32,0,10*ROW('Sanitation Data'!F178)))</f>
        <v/>
      </c>
      <c r="CZ184" s="305" t="str">
        <f ca="true">+IF(OFFSET('Sanitation Data'!$G$28,0,10*ROW('Sanitation Data'!G178))="","",OFFSET('Sanitation Data'!$G$28,0,10*ROW('Sanitation Data'!G178)))</f>
        <v/>
      </c>
      <c r="DA184" s="305" t="str">
        <f ca="true">+IF(OFFSET('Sanitation Data'!$G$29,0,10*ROW('Sanitation Data'!G178))="","",OFFSET('Sanitation Data'!$G$29,0,10*ROW('Sanitation Data'!G178)))</f>
        <v/>
      </c>
      <c r="DB184" s="305" t="str">
        <f ca="true">+IF(OFFSET('Sanitation Data'!$G$30,0,10*ROW('Sanitation Data'!G178))="","",OFFSET('Sanitation Data'!$G$30,0,10*ROW('Sanitation Data'!G178)))</f>
        <v/>
      </c>
      <c r="DC184" s="305" t="str">
        <f ca="true">+IF(OFFSET('Sanitation Data'!$G$31,0,10*ROW('Sanitation Data'!G178))="","",OFFSET('Sanitation Data'!$G$31,0,10*ROW('Sanitation Data'!G178)))</f>
        <v/>
      </c>
      <c r="DD184" s="305" t="str">
        <f ca="true">+IF(OFFSET('Sanitation Data'!$G$32,0,10*ROW('Sanitation Data'!G178))="","",OFFSET('Sanitation Data'!$G$32,0,10*ROW('Sanitation Data'!G178)))</f>
        <v/>
      </c>
      <c r="DE184" s="305" t="str">
        <f ca="true">+IF(OFFSET('Sanitation Data'!$H$28,0,10*ROW('Sanitation Data'!H178))="","",OFFSET('Sanitation Data'!$H$28,0,10*ROW('Sanitation Data'!H178)))</f>
        <v/>
      </c>
      <c r="DF184" s="305" t="str">
        <f ca="true">+IF(OFFSET('Sanitation Data'!$H$29,0,10*ROW('Sanitation Data'!H178))="","",OFFSET('Sanitation Data'!$H$29,0,10*ROW('Sanitation Data'!H178)))</f>
        <v/>
      </c>
      <c r="DG184" s="305" t="str">
        <f ca="true">+IF(OFFSET('Sanitation Data'!$H$30,0,10*ROW('Sanitation Data'!H178))="","",OFFSET('Sanitation Data'!$H$30,0,10*ROW('Sanitation Data'!H178)))</f>
        <v/>
      </c>
      <c r="DH184" s="305" t="str">
        <f ca="true">+IF(OFFSET('Sanitation Data'!$H$31,0,10*ROW('Sanitation Data'!H178))="","",OFFSET('Sanitation Data'!$H$31,0,10*ROW('Sanitation Data'!H178)))</f>
        <v/>
      </c>
      <c r="DI184" s="305" t="str">
        <f ca="true">+IF(OFFSET('Sanitation Data'!$H$32,0,10*ROW('Sanitation Data'!H178))="","",OFFSET('Sanitation Data'!$H$32,0,10*ROW('Sanitation Data'!H178)))</f>
        <v/>
      </c>
      <c r="DJ184" s="305" t="str">
        <f ca="true">+IF(OFFSET('Sanitation Data'!$I$28,0,10*ROW('Sanitation Data'!I178))="","",OFFSET('Sanitation Data'!$I$28,0,10*ROW('Sanitation Data'!I178)))</f>
        <v/>
      </c>
      <c r="DK184" s="305" t="str">
        <f ca="true">+IF(OFFSET('Sanitation Data'!$I$29,0,10*ROW('Sanitation Data'!I178))="","",OFFSET('Sanitation Data'!$I$29,0,10*ROW('Sanitation Data'!I178)))</f>
        <v/>
      </c>
      <c r="DL184" s="305" t="str">
        <f ca="true">+IF(OFFSET('Sanitation Data'!$I$30,0,10*ROW('Sanitation Data'!I178))="","",OFFSET('Sanitation Data'!$I$30,0,10*ROW('Sanitation Data'!I178)))</f>
        <v/>
      </c>
      <c r="DM184" s="305" t="str">
        <f ca="true">+IF(OFFSET('Sanitation Data'!$I$31,0,10*ROW('Sanitation Data'!I178))="","",OFFSET('Sanitation Data'!$I$31,0,10*ROW('Sanitation Data'!I178)))</f>
        <v/>
      </c>
      <c r="DN184" s="305" t="str">
        <f ca="true">+IF(OFFSET('Sanitation Data'!$I$32,0,10*ROW('Sanitation Data'!I178))="","",OFFSET('Sanitation Data'!$I$32,0,10*ROW('Sanitation Data'!I178)))</f>
        <v/>
      </c>
      <c r="DO184" s="305" t="str">
        <f ca="true">+IF(OFFSET('Hygiene Data'!$D$11,0,10*ROW('Hygiene Data'!D178))="","",OFFSET('Hygiene Data'!$D$11,0,10*ROW('Hygiene Data'!D178)))</f>
        <v/>
      </c>
      <c r="DP184" s="305" t="str">
        <f ca="true">+IF(OFFSET('Hygiene Data'!$D$12,0,10*ROW('Hygiene Data'!D178))="","",OFFSET('Hygiene Data'!$D$12,0,10*ROW('Hygiene Data'!D178)))</f>
        <v/>
      </c>
      <c r="DQ184" s="305" t="str">
        <f ca="true">+IF(OFFSET('Hygiene Data'!$D$13,0,10*ROW('Hygiene Data'!D178))="","",OFFSET('Hygiene Data'!$D$13,0,10*ROW('Hygiene Data'!D178)))</f>
        <v/>
      </c>
      <c r="DR184" s="305" t="str">
        <f ca="true">+IF(OFFSET('Hygiene Data'!$E$11,0,10*ROW('Hygiene Data'!E178))="","",OFFSET('Hygiene Data'!$E$11,0,10*ROW('Hygiene Data'!E178)))</f>
        <v/>
      </c>
      <c r="DS184" s="305" t="str">
        <f ca="true">+IF(OFFSET('Hygiene Data'!$E$12,0,10*ROW('Hygiene Data'!E178))="","",OFFSET('Hygiene Data'!$E$12,0,10*ROW('Hygiene Data'!E178)))</f>
        <v/>
      </c>
      <c r="DT184" s="305" t="str">
        <f ca="true">+IF(OFFSET('Hygiene Data'!$E$13,0,10*ROW('Hygiene Data'!E178))="","",OFFSET('Hygiene Data'!$E$13,0,10*ROW('Hygiene Data'!E178)))</f>
        <v/>
      </c>
      <c r="DU184" s="305" t="str">
        <f ca="true">+IF(OFFSET('Hygiene Data'!$F$11,0,10*ROW('Hygiene Data'!F178))="","",OFFSET('Hygiene Data'!$F$11,0,10*ROW('Hygiene Data'!F178)))</f>
        <v/>
      </c>
      <c r="DV184" s="305" t="str">
        <f ca="true">+IF(OFFSET('Hygiene Data'!$F$12,0,10*ROW('Hygiene Data'!F178))="","",OFFSET('Hygiene Data'!$F$12,0,10*ROW('Hygiene Data'!F178)))</f>
        <v/>
      </c>
      <c r="DW184" s="305" t="str">
        <f ca="true">+IF(OFFSET('Hygiene Data'!$F$13,0,10*ROW('Hygiene Data'!F178))="","",OFFSET('Hygiene Data'!$F$13,0,10*ROW('Hygiene Data'!F178)))</f>
        <v/>
      </c>
      <c r="DX184" s="305" t="str">
        <f ca="true">+IF(OFFSET('Hygiene Data'!$G$11,0,10*ROW('Hygiene Data'!G178))="","",OFFSET('Hygiene Data'!$G$11,0,10*ROW('Hygiene Data'!G178)))</f>
        <v/>
      </c>
      <c r="DY184" s="305" t="str">
        <f ca="true">+IF(OFFSET('Hygiene Data'!$G$12,0,10*ROW('Hygiene Data'!G178))="","",OFFSET('Hygiene Data'!$G$12,0,10*ROW('Hygiene Data'!G178)))</f>
        <v/>
      </c>
      <c r="DZ184" s="305" t="str">
        <f ca="true">+IF(OFFSET('Hygiene Data'!$G$13,0,10*ROW('Hygiene Data'!G178))="","",OFFSET('Hygiene Data'!$G$13,0,10*ROW('Hygiene Data'!G178)))</f>
        <v/>
      </c>
      <c r="EA184" s="305" t="str">
        <f ca="true">+IF(OFFSET('Hygiene Data'!$H$11,0,10*ROW('Hygiene Data'!H178))="","",OFFSET('Hygiene Data'!$H$11,0,10*ROW('Hygiene Data'!H178)))</f>
        <v/>
      </c>
      <c r="EB184" s="305" t="str">
        <f ca="true">+IF(OFFSET('Hygiene Data'!$H$12,0,10*ROW('Hygiene Data'!H178))="","",OFFSET('Hygiene Data'!$H$12,0,10*ROW('Hygiene Data'!H178)))</f>
        <v/>
      </c>
      <c r="EC184" s="305" t="str">
        <f ca="true">+IF(OFFSET('Hygiene Data'!$H$13,0,10*ROW('Hygiene Data'!H178))="","",OFFSET('Hygiene Data'!$H$13,0,10*ROW('Hygiene Data'!H178)))</f>
        <v/>
      </c>
      <c r="ED184" s="305" t="str">
        <f ca="true">+IF(OFFSET('Hygiene Data'!$I$11,0,10*ROW('Hygiene Data'!I178))="","",OFFSET('Hygiene Data'!$I$11,0,10*ROW('Hygiene Data'!I178)))</f>
        <v/>
      </c>
      <c r="EE184" s="305" t="str">
        <f ca="true">+IF(OFFSET('Hygiene Data'!$I$12,0,10*ROW('Hygiene Data'!I178))="","",OFFSET('Hygiene Data'!$I$12,0,10*ROW('Hygiene Data'!I178)))</f>
        <v/>
      </c>
      <c r="EF184" s="305"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61" t="str">
        <f t="shared" ca="true" si="2"/>
        <v/>
      </c>
      <c r="D185" s="99"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9"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9"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9"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9"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9"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9"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9"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9"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9"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9"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9"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9"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9"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9"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9"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9"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9"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100"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100"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100"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100"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100"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100"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100"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100"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100"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100"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100"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100"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100"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100"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100"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100"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100"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100"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100"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100"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100"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100"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100"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100"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100"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100"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100"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100"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100"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100"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1"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1"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1"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1"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1"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1"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1"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1"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1"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1"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1"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1"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1"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1"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1"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1"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1"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1"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5"/>
      <c r="BS185" s="305" t="str">
        <f ca="true">+IF(OFFSET('Water Data'!$D$27,0,10*ROW('Water Data'!D179))="","",OFFSET('Water Data'!$D$27,0,10*ROW('Water Data'!D179)))</f>
        <v/>
      </c>
      <c r="BT185" s="305" t="str">
        <f ca="true">+IF(OFFSET('Water Data'!$D$28,0,10*ROW('Water Data'!D179))="","",OFFSET('Water Data'!$D$28,0,10*ROW('Water Data'!D179)))</f>
        <v/>
      </c>
      <c r="BU185" s="305" t="str">
        <f ca="true">+IF(OFFSET('Water Data'!$D$29,0,10*ROW('Water Data'!D179))="","",OFFSET('Water Data'!$D$29,0,10*ROW('Water Data'!D179)))</f>
        <v/>
      </c>
      <c r="BV185" s="305" t="str">
        <f ca="true">+IF(OFFSET('Water Data'!$E$27,0,10*ROW('Water Data'!E179))="","",OFFSET('Water Data'!$E$27,0,10*ROW('Water Data'!E179)))</f>
        <v/>
      </c>
      <c r="BW185" s="305" t="str">
        <f ca="true">+IF(OFFSET('Water Data'!$E$28,0,10*ROW('Water Data'!E179))="","",OFFSET('Water Data'!$E$28,0,10*ROW('Water Data'!E179)))</f>
        <v/>
      </c>
      <c r="BX185" s="305" t="str">
        <f ca="true">+IF(OFFSET('Water Data'!$E$29,0,10*ROW('Water Data'!E179))="","",OFFSET('Water Data'!$E$29,0,10*ROW('Water Data'!E179)))</f>
        <v/>
      </c>
      <c r="BY185" s="305" t="str">
        <f ca="true">+IF(OFFSET('Water Data'!$F$27,0,10*ROW('Water Data'!F179))="","",OFFSET('Water Data'!$F$27,0,10*ROW('Water Data'!F179)))</f>
        <v/>
      </c>
      <c r="BZ185" s="305" t="str">
        <f ca="true">+IF(OFFSET('Water Data'!$F$28,0,10*ROW('Water Data'!F179))="","",OFFSET('Water Data'!$F$28,0,10*ROW('Water Data'!F179)))</f>
        <v/>
      </c>
      <c r="CA185" s="305" t="str">
        <f ca="true">+IF(OFFSET('Water Data'!$F$29,0,10*ROW('Water Data'!F179))="","",OFFSET('Water Data'!$F$29,0,10*ROW('Water Data'!F179)))</f>
        <v/>
      </c>
      <c r="CB185" s="305" t="str">
        <f ca="true">+IF(OFFSET('Water Data'!$G$27,0,10*ROW('Water Data'!G179))="","",OFFSET('Water Data'!$G$27,0,10*ROW('Water Data'!G179)))</f>
        <v/>
      </c>
      <c r="CC185" s="305" t="str">
        <f ca="true">+IF(OFFSET('Water Data'!$G$28,0,10*ROW('Water Data'!G179))="","",OFFSET('Water Data'!$G$28,0,10*ROW('Water Data'!G179)))</f>
        <v/>
      </c>
      <c r="CD185" s="305" t="str">
        <f ca="true">+IF(OFFSET('Water Data'!$G$29,0,10*ROW('Water Data'!G179))="","",OFFSET('Water Data'!$G$29,0,10*ROW('Water Data'!G179)))</f>
        <v/>
      </c>
      <c r="CE185" s="305" t="str">
        <f ca="true">+IF(OFFSET('Water Data'!$H$27,0,10*ROW('Water Data'!H179))="","",OFFSET('Water Data'!$H$27,0,10*ROW('Water Data'!H179)))</f>
        <v/>
      </c>
      <c r="CF185" s="305" t="str">
        <f ca="true">+IF(OFFSET('Water Data'!$H$28,0,10*ROW('Water Data'!H179))="","",OFFSET('Water Data'!$H$28,0,10*ROW('Water Data'!H179)))</f>
        <v/>
      </c>
      <c r="CG185" s="305" t="str">
        <f ca="true">+IF(OFFSET('Water Data'!$H$29,0,10*ROW('Water Data'!H179))="","",OFFSET('Water Data'!$H$29,0,10*ROW('Water Data'!H179)))</f>
        <v/>
      </c>
      <c r="CH185" s="305" t="str">
        <f ca="true">+IF(OFFSET('Water Data'!$I$27,0,10*ROW('Water Data'!I179))="","",OFFSET('Water Data'!$I$27,0,10*ROW('Water Data'!I179)))</f>
        <v/>
      </c>
      <c r="CI185" s="305" t="str">
        <f ca="true">+IF(OFFSET('Water Data'!$I$28,0,10*ROW('Water Data'!I179))="","",OFFSET('Water Data'!$I$28,0,10*ROW('Water Data'!I179)))</f>
        <v/>
      </c>
      <c r="CJ185" s="305" t="str">
        <f ca="true">+IF(OFFSET('Water Data'!$I$29,0,10*ROW('Water Data'!I179))="","",OFFSET('Water Data'!$I$29,0,10*ROW('Water Data'!I179)))</f>
        <v/>
      </c>
      <c r="CK185" s="305" t="str">
        <f ca="true">+IF(OFFSET('Sanitation Data'!$D$28,0,10*ROW('Sanitation Data'!D179))="","",OFFSET('Sanitation Data'!$D$28,0,10*ROW('Sanitation Data'!D179)))</f>
        <v/>
      </c>
      <c r="CL185" s="305" t="str">
        <f ca="true">+IF(OFFSET('Sanitation Data'!$D$29,0,10*ROW('Sanitation Data'!D179))="","",OFFSET('Sanitation Data'!$D$29,0,10*ROW('Sanitation Data'!D179)))</f>
        <v/>
      </c>
      <c r="CM185" s="305" t="str">
        <f ca="true">+IF(OFFSET('Sanitation Data'!$D$30,0,10*ROW('Sanitation Data'!D179))="","",OFFSET('Sanitation Data'!$D$30,0,10*ROW('Sanitation Data'!D179)))</f>
        <v/>
      </c>
      <c r="CN185" s="305" t="str">
        <f ca="true">+IF(OFFSET('Sanitation Data'!$D$31,0,10*ROW('Sanitation Data'!D179))="","",OFFSET('Sanitation Data'!$D$31,0,10*ROW('Sanitation Data'!D179)))</f>
        <v/>
      </c>
      <c r="CO185" s="305" t="str">
        <f ca="true">+IF(OFFSET('Sanitation Data'!$D$32,0,10*ROW('Sanitation Data'!D179))="","",OFFSET('Sanitation Data'!$D$32,0,10*ROW('Sanitation Data'!D179)))</f>
        <v/>
      </c>
      <c r="CP185" s="305" t="str">
        <f ca="true">+IF(OFFSET('Sanitation Data'!$E$28,0,10*ROW('Sanitation Data'!E179))="","",OFFSET('Sanitation Data'!$E$28,0,10*ROW('Sanitation Data'!E179)))</f>
        <v/>
      </c>
      <c r="CQ185" s="305" t="str">
        <f ca="true">+IF(OFFSET('Sanitation Data'!$E$29,0,10*ROW('Sanitation Data'!E179))="","",OFFSET('Sanitation Data'!$E$29,0,10*ROW('Sanitation Data'!E179)))</f>
        <v/>
      </c>
      <c r="CR185" s="305" t="str">
        <f ca="true">+IF(OFFSET('Sanitation Data'!$E$30,0,10*ROW('Sanitation Data'!E179))="","",OFFSET('Sanitation Data'!$E$30,0,10*ROW('Sanitation Data'!E179)))</f>
        <v/>
      </c>
      <c r="CS185" s="305" t="str">
        <f ca="true">+IF(OFFSET('Sanitation Data'!$E$31,0,10*ROW('Sanitation Data'!E179))="","",OFFSET('Sanitation Data'!$E$31,0,10*ROW('Sanitation Data'!E179)))</f>
        <v/>
      </c>
      <c r="CT185" s="305" t="str">
        <f ca="true">+IF(OFFSET('Sanitation Data'!$E$32,0,10*ROW('Sanitation Data'!E179))="","",OFFSET('Sanitation Data'!$E$32,0,10*ROW('Sanitation Data'!E179)))</f>
        <v/>
      </c>
      <c r="CU185" s="305" t="str">
        <f ca="true">+IF(OFFSET('Sanitation Data'!$F$28,0,10*ROW('Sanitation Data'!F179))="","",OFFSET('Sanitation Data'!$F$28,0,10*ROW('Sanitation Data'!F179)))</f>
        <v/>
      </c>
      <c r="CV185" s="305" t="str">
        <f ca="true">+IF(OFFSET('Sanitation Data'!$F$29,0,10*ROW('Sanitation Data'!F179))="","",OFFSET('Sanitation Data'!$F$29,0,10*ROW('Sanitation Data'!F179)))</f>
        <v/>
      </c>
      <c r="CW185" s="305" t="str">
        <f ca="true">+IF(OFFSET('Sanitation Data'!$F$30,0,10*ROW('Sanitation Data'!F179))="","",OFFSET('Sanitation Data'!$F$30,0,10*ROW('Sanitation Data'!F179)))</f>
        <v/>
      </c>
      <c r="CX185" s="305" t="str">
        <f ca="true">+IF(OFFSET('Sanitation Data'!$F$31,0,10*ROW('Sanitation Data'!F179))="","",OFFSET('Sanitation Data'!$F$31,0,10*ROW('Sanitation Data'!F179)))</f>
        <v/>
      </c>
      <c r="CY185" s="305" t="str">
        <f ca="true">+IF(OFFSET('Sanitation Data'!$F$32,0,10*ROW('Sanitation Data'!F179))="","",OFFSET('Sanitation Data'!$F$32,0,10*ROW('Sanitation Data'!F179)))</f>
        <v/>
      </c>
      <c r="CZ185" s="305" t="str">
        <f ca="true">+IF(OFFSET('Sanitation Data'!$G$28,0,10*ROW('Sanitation Data'!G179))="","",OFFSET('Sanitation Data'!$G$28,0,10*ROW('Sanitation Data'!G179)))</f>
        <v/>
      </c>
      <c r="DA185" s="305" t="str">
        <f ca="true">+IF(OFFSET('Sanitation Data'!$G$29,0,10*ROW('Sanitation Data'!G179))="","",OFFSET('Sanitation Data'!$G$29,0,10*ROW('Sanitation Data'!G179)))</f>
        <v/>
      </c>
      <c r="DB185" s="305" t="str">
        <f ca="true">+IF(OFFSET('Sanitation Data'!$G$30,0,10*ROW('Sanitation Data'!G179))="","",OFFSET('Sanitation Data'!$G$30,0,10*ROW('Sanitation Data'!G179)))</f>
        <v/>
      </c>
      <c r="DC185" s="305" t="str">
        <f ca="true">+IF(OFFSET('Sanitation Data'!$G$31,0,10*ROW('Sanitation Data'!G179))="","",OFFSET('Sanitation Data'!$G$31,0,10*ROW('Sanitation Data'!G179)))</f>
        <v/>
      </c>
      <c r="DD185" s="305" t="str">
        <f ca="true">+IF(OFFSET('Sanitation Data'!$G$32,0,10*ROW('Sanitation Data'!G179))="","",OFFSET('Sanitation Data'!$G$32,0,10*ROW('Sanitation Data'!G179)))</f>
        <v/>
      </c>
      <c r="DE185" s="305" t="str">
        <f ca="true">+IF(OFFSET('Sanitation Data'!$H$28,0,10*ROW('Sanitation Data'!H179))="","",OFFSET('Sanitation Data'!$H$28,0,10*ROW('Sanitation Data'!H179)))</f>
        <v/>
      </c>
      <c r="DF185" s="305" t="str">
        <f ca="true">+IF(OFFSET('Sanitation Data'!$H$29,0,10*ROW('Sanitation Data'!H179))="","",OFFSET('Sanitation Data'!$H$29,0,10*ROW('Sanitation Data'!H179)))</f>
        <v/>
      </c>
      <c r="DG185" s="305" t="str">
        <f ca="true">+IF(OFFSET('Sanitation Data'!$H$30,0,10*ROW('Sanitation Data'!H179))="","",OFFSET('Sanitation Data'!$H$30,0,10*ROW('Sanitation Data'!H179)))</f>
        <v/>
      </c>
      <c r="DH185" s="305" t="str">
        <f ca="true">+IF(OFFSET('Sanitation Data'!$H$31,0,10*ROW('Sanitation Data'!H179))="","",OFFSET('Sanitation Data'!$H$31,0,10*ROW('Sanitation Data'!H179)))</f>
        <v/>
      </c>
      <c r="DI185" s="305" t="str">
        <f ca="true">+IF(OFFSET('Sanitation Data'!$H$32,0,10*ROW('Sanitation Data'!H179))="","",OFFSET('Sanitation Data'!$H$32,0,10*ROW('Sanitation Data'!H179)))</f>
        <v/>
      </c>
      <c r="DJ185" s="305" t="str">
        <f ca="true">+IF(OFFSET('Sanitation Data'!$I$28,0,10*ROW('Sanitation Data'!I179))="","",OFFSET('Sanitation Data'!$I$28,0,10*ROW('Sanitation Data'!I179)))</f>
        <v/>
      </c>
      <c r="DK185" s="305" t="str">
        <f ca="true">+IF(OFFSET('Sanitation Data'!$I$29,0,10*ROW('Sanitation Data'!I179))="","",OFFSET('Sanitation Data'!$I$29,0,10*ROW('Sanitation Data'!I179)))</f>
        <v/>
      </c>
      <c r="DL185" s="305" t="str">
        <f ca="true">+IF(OFFSET('Sanitation Data'!$I$30,0,10*ROW('Sanitation Data'!I179))="","",OFFSET('Sanitation Data'!$I$30,0,10*ROW('Sanitation Data'!I179)))</f>
        <v/>
      </c>
      <c r="DM185" s="305" t="str">
        <f ca="true">+IF(OFFSET('Sanitation Data'!$I$31,0,10*ROW('Sanitation Data'!I179))="","",OFFSET('Sanitation Data'!$I$31,0,10*ROW('Sanitation Data'!I179)))</f>
        <v/>
      </c>
      <c r="DN185" s="305" t="str">
        <f ca="true">+IF(OFFSET('Sanitation Data'!$I$32,0,10*ROW('Sanitation Data'!I179))="","",OFFSET('Sanitation Data'!$I$32,0,10*ROW('Sanitation Data'!I179)))</f>
        <v/>
      </c>
      <c r="DO185" s="305" t="str">
        <f ca="true">+IF(OFFSET('Hygiene Data'!$D$11,0,10*ROW('Hygiene Data'!D179))="","",OFFSET('Hygiene Data'!$D$11,0,10*ROW('Hygiene Data'!D179)))</f>
        <v/>
      </c>
      <c r="DP185" s="305" t="str">
        <f ca="true">+IF(OFFSET('Hygiene Data'!$D$12,0,10*ROW('Hygiene Data'!D179))="","",OFFSET('Hygiene Data'!$D$12,0,10*ROW('Hygiene Data'!D179)))</f>
        <v/>
      </c>
      <c r="DQ185" s="305" t="str">
        <f ca="true">+IF(OFFSET('Hygiene Data'!$D$13,0,10*ROW('Hygiene Data'!D179))="","",OFFSET('Hygiene Data'!$D$13,0,10*ROW('Hygiene Data'!D179)))</f>
        <v/>
      </c>
      <c r="DR185" s="305" t="str">
        <f ca="true">+IF(OFFSET('Hygiene Data'!$E$11,0,10*ROW('Hygiene Data'!E179))="","",OFFSET('Hygiene Data'!$E$11,0,10*ROW('Hygiene Data'!E179)))</f>
        <v/>
      </c>
      <c r="DS185" s="305" t="str">
        <f ca="true">+IF(OFFSET('Hygiene Data'!$E$12,0,10*ROW('Hygiene Data'!E179))="","",OFFSET('Hygiene Data'!$E$12,0,10*ROW('Hygiene Data'!E179)))</f>
        <v/>
      </c>
      <c r="DT185" s="305" t="str">
        <f ca="true">+IF(OFFSET('Hygiene Data'!$E$13,0,10*ROW('Hygiene Data'!E179))="","",OFFSET('Hygiene Data'!$E$13,0,10*ROW('Hygiene Data'!E179)))</f>
        <v/>
      </c>
      <c r="DU185" s="305" t="str">
        <f ca="true">+IF(OFFSET('Hygiene Data'!$F$11,0,10*ROW('Hygiene Data'!F179))="","",OFFSET('Hygiene Data'!$F$11,0,10*ROW('Hygiene Data'!F179)))</f>
        <v/>
      </c>
      <c r="DV185" s="305" t="str">
        <f ca="true">+IF(OFFSET('Hygiene Data'!$F$12,0,10*ROW('Hygiene Data'!F179))="","",OFFSET('Hygiene Data'!$F$12,0,10*ROW('Hygiene Data'!F179)))</f>
        <v/>
      </c>
      <c r="DW185" s="305" t="str">
        <f ca="true">+IF(OFFSET('Hygiene Data'!$F$13,0,10*ROW('Hygiene Data'!F179))="","",OFFSET('Hygiene Data'!$F$13,0,10*ROW('Hygiene Data'!F179)))</f>
        <v/>
      </c>
      <c r="DX185" s="305" t="str">
        <f ca="true">+IF(OFFSET('Hygiene Data'!$G$11,0,10*ROW('Hygiene Data'!G179))="","",OFFSET('Hygiene Data'!$G$11,0,10*ROW('Hygiene Data'!G179)))</f>
        <v/>
      </c>
      <c r="DY185" s="305" t="str">
        <f ca="true">+IF(OFFSET('Hygiene Data'!$G$12,0,10*ROW('Hygiene Data'!G179))="","",OFFSET('Hygiene Data'!$G$12,0,10*ROW('Hygiene Data'!G179)))</f>
        <v/>
      </c>
      <c r="DZ185" s="305" t="str">
        <f ca="true">+IF(OFFSET('Hygiene Data'!$G$13,0,10*ROW('Hygiene Data'!G179))="","",OFFSET('Hygiene Data'!$G$13,0,10*ROW('Hygiene Data'!G179)))</f>
        <v/>
      </c>
      <c r="EA185" s="305" t="str">
        <f ca="true">+IF(OFFSET('Hygiene Data'!$H$11,0,10*ROW('Hygiene Data'!H179))="","",OFFSET('Hygiene Data'!$H$11,0,10*ROW('Hygiene Data'!H179)))</f>
        <v/>
      </c>
      <c r="EB185" s="305" t="str">
        <f ca="true">+IF(OFFSET('Hygiene Data'!$H$12,0,10*ROW('Hygiene Data'!H179))="","",OFFSET('Hygiene Data'!$H$12,0,10*ROW('Hygiene Data'!H179)))</f>
        <v/>
      </c>
      <c r="EC185" s="305" t="str">
        <f ca="true">+IF(OFFSET('Hygiene Data'!$H$13,0,10*ROW('Hygiene Data'!H179))="","",OFFSET('Hygiene Data'!$H$13,0,10*ROW('Hygiene Data'!H179)))</f>
        <v/>
      </c>
      <c r="ED185" s="305" t="str">
        <f ca="true">+IF(OFFSET('Hygiene Data'!$I$11,0,10*ROW('Hygiene Data'!I179))="","",OFFSET('Hygiene Data'!$I$11,0,10*ROW('Hygiene Data'!I179)))</f>
        <v/>
      </c>
      <c r="EE185" s="305" t="str">
        <f ca="true">+IF(OFFSET('Hygiene Data'!$I$12,0,10*ROW('Hygiene Data'!I179))="","",OFFSET('Hygiene Data'!$I$12,0,10*ROW('Hygiene Data'!I179)))</f>
        <v/>
      </c>
      <c r="EF185" s="305"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61" t="str">
        <f t="shared" ca="true" si="2"/>
        <v/>
      </c>
      <c r="D186" s="99"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9"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9"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9"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9"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9"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9"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9"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9"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9"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9"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9"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9"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9"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9"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9"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9"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9"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100"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100"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100"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100"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100"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100"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100"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100"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100"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100"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100"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100"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100"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100"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100"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100"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100"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100"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100"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100"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100"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100"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100"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100"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100"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100"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100"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100"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100"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100"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1"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1"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1"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1"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1"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1"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1"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1"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1"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1"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1"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1"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1"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1"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1"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1"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1"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1"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5"/>
      <c r="BS186" s="305" t="str">
        <f ca="true">+IF(OFFSET('Water Data'!$D$27,0,10*ROW('Water Data'!D180))="","",OFFSET('Water Data'!$D$27,0,10*ROW('Water Data'!D180)))</f>
        <v/>
      </c>
      <c r="BT186" s="305" t="str">
        <f ca="true">+IF(OFFSET('Water Data'!$D$28,0,10*ROW('Water Data'!D180))="","",OFFSET('Water Data'!$D$28,0,10*ROW('Water Data'!D180)))</f>
        <v/>
      </c>
      <c r="BU186" s="305" t="str">
        <f ca="true">+IF(OFFSET('Water Data'!$D$29,0,10*ROW('Water Data'!D180))="","",OFFSET('Water Data'!$D$29,0,10*ROW('Water Data'!D180)))</f>
        <v/>
      </c>
      <c r="BV186" s="305" t="str">
        <f ca="true">+IF(OFFSET('Water Data'!$E$27,0,10*ROW('Water Data'!E180))="","",OFFSET('Water Data'!$E$27,0,10*ROW('Water Data'!E180)))</f>
        <v/>
      </c>
      <c r="BW186" s="305" t="str">
        <f ca="true">+IF(OFFSET('Water Data'!$E$28,0,10*ROW('Water Data'!E180))="","",OFFSET('Water Data'!$E$28,0,10*ROW('Water Data'!E180)))</f>
        <v/>
      </c>
      <c r="BX186" s="305" t="str">
        <f ca="true">+IF(OFFSET('Water Data'!$E$29,0,10*ROW('Water Data'!E180))="","",OFFSET('Water Data'!$E$29,0,10*ROW('Water Data'!E180)))</f>
        <v/>
      </c>
      <c r="BY186" s="305" t="str">
        <f ca="true">+IF(OFFSET('Water Data'!$F$27,0,10*ROW('Water Data'!F180))="","",OFFSET('Water Data'!$F$27,0,10*ROW('Water Data'!F180)))</f>
        <v/>
      </c>
      <c r="BZ186" s="305" t="str">
        <f ca="true">+IF(OFFSET('Water Data'!$F$28,0,10*ROW('Water Data'!F180))="","",OFFSET('Water Data'!$F$28,0,10*ROW('Water Data'!F180)))</f>
        <v/>
      </c>
      <c r="CA186" s="305" t="str">
        <f ca="true">+IF(OFFSET('Water Data'!$F$29,0,10*ROW('Water Data'!F180))="","",OFFSET('Water Data'!$F$29,0,10*ROW('Water Data'!F180)))</f>
        <v/>
      </c>
      <c r="CB186" s="305" t="str">
        <f ca="true">+IF(OFFSET('Water Data'!$G$27,0,10*ROW('Water Data'!G180))="","",OFFSET('Water Data'!$G$27,0,10*ROW('Water Data'!G180)))</f>
        <v/>
      </c>
      <c r="CC186" s="305" t="str">
        <f ca="true">+IF(OFFSET('Water Data'!$G$28,0,10*ROW('Water Data'!G180))="","",OFFSET('Water Data'!$G$28,0,10*ROW('Water Data'!G180)))</f>
        <v/>
      </c>
      <c r="CD186" s="305" t="str">
        <f ca="true">+IF(OFFSET('Water Data'!$G$29,0,10*ROW('Water Data'!G180))="","",OFFSET('Water Data'!$G$29,0,10*ROW('Water Data'!G180)))</f>
        <v/>
      </c>
      <c r="CE186" s="305" t="str">
        <f ca="true">+IF(OFFSET('Water Data'!$H$27,0,10*ROW('Water Data'!H180))="","",OFFSET('Water Data'!$H$27,0,10*ROW('Water Data'!H180)))</f>
        <v/>
      </c>
      <c r="CF186" s="305" t="str">
        <f ca="true">+IF(OFFSET('Water Data'!$H$28,0,10*ROW('Water Data'!H180))="","",OFFSET('Water Data'!$H$28,0,10*ROW('Water Data'!H180)))</f>
        <v/>
      </c>
      <c r="CG186" s="305" t="str">
        <f ca="true">+IF(OFFSET('Water Data'!$H$29,0,10*ROW('Water Data'!H180))="","",OFFSET('Water Data'!$H$29,0,10*ROW('Water Data'!H180)))</f>
        <v/>
      </c>
      <c r="CH186" s="305" t="str">
        <f ca="true">+IF(OFFSET('Water Data'!$I$27,0,10*ROW('Water Data'!I180))="","",OFFSET('Water Data'!$I$27,0,10*ROW('Water Data'!I180)))</f>
        <v/>
      </c>
      <c r="CI186" s="305" t="str">
        <f ca="true">+IF(OFFSET('Water Data'!$I$28,0,10*ROW('Water Data'!I180))="","",OFFSET('Water Data'!$I$28,0,10*ROW('Water Data'!I180)))</f>
        <v/>
      </c>
      <c r="CJ186" s="305" t="str">
        <f ca="true">+IF(OFFSET('Water Data'!$I$29,0,10*ROW('Water Data'!I180))="","",OFFSET('Water Data'!$I$29,0,10*ROW('Water Data'!I180)))</f>
        <v/>
      </c>
      <c r="CK186" s="305" t="str">
        <f ca="true">+IF(OFFSET('Sanitation Data'!$D$28,0,10*ROW('Sanitation Data'!D180))="","",OFFSET('Sanitation Data'!$D$28,0,10*ROW('Sanitation Data'!D180)))</f>
        <v/>
      </c>
      <c r="CL186" s="305" t="str">
        <f ca="true">+IF(OFFSET('Sanitation Data'!$D$29,0,10*ROW('Sanitation Data'!D180))="","",OFFSET('Sanitation Data'!$D$29,0,10*ROW('Sanitation Data'!D180)))</f>
        <v/>
      </c>
      <c r="CM186" s="305" t="str">
        <f ca="true">+IF(OFFSET('Sanitation Data'!$D$30,0,10*ROW('Sanitation Data'!D180))="","",OFFSET('Sanitation Data'!$D$30,0,10*ROW('Sanitation Data'!D180)))</f>
        <v/>
      </c>
      <c r="CN186" s="305" t="str">
        <f ca="true">+IF(OFFSET('Sanitation Data'!$D$31,0,10*ROW('Sanitation Data'!D180))="","",OFFSET('Sanitation Data'!$D$31,0,10*ROW('Sanitation Data'!D180)))</f>
        <v/>
      </c>
      <c r="CO186" s="305" t="str">
        <f ca="true">+IF(OFFSET('Sanitation Data'!$D$32,0,10*ROW('Sanitation Data'!D180))="","",OFFSET('Sanitation Data'!$D$32,0,10*ROW('Sanitation Data'!D180)))</f>
        <v/>
      </c>
      <c r="CP186" s="305" t="str">
        <f ca="true">+IF(OFFSET('Sanitation Data'!$E$28,0,10*ROW('Sanitation Data'!E180))="","",OFFSET('Sanitation Data'!$E$28,0,10*ROW('Sanitation Data'!E180)))</f>
        <v/>
      </c>
      <c r="CQ186" s="305" t="str">
        <f ca="true">+IF(OFFSET('Sanitation Data'!$E$29,0,10*ROW('Sanitation Data'!E180))="","",OFFSET('Sanitation Data'!$E$29,0,10*ROW('Sanitation Data'!E180)))</f>
        <v/>
      </c>
      <c r="CR186" s="305" t="str">
        <f ca="true">+IF(OFFSET('Sanitation Data'!$E$30,0,10*ROW('Sanitation Data'!E180))="","",OFFSET('Sanitation Data'!$E$30,0,10*ROW('Sanitation Data'!E180)))</f>
        <v/>
      </c>
      <c r="CS186" s="305" t="str">
        <f ca="true">+IF(OFFSET('Sanitation Data'!$E$31,0,10*ROW('Sanitation Data'!E180))="","",OFFSET('Sanitation Data'!$E$31,0,10*ROW('Sanitation Data'!E180)))</f>
        <v/>
      </c>
      <c r="CT186" s="305" t="str">
        <f ca="true">+IF(OFFSET('Sanitation Data'!$E$32,0,10*ROW('Sanitation Data'!E180))="","",OFFSET('Sanitation Data'!$E$32,0,10*ROW('Sanitation Data'!E180)))</f>
        <v/>
      </c>
      <c r="CU186" s="305" t="str">
        <f ca="true">+IF(OFFSET('Sanitation Data'!$F$28,0,10*ROW('Sanitation Data'!F180))="","",OFFSET('Sanitation Data'!$F$28,0,10*ROW('Sanitation Data'!F180)))</f>
        <v/>
      </c>
      <c r="CV186" s="305" t="str">
        <f ca="true">+IF(OFFSET('Sanitation Data'!$F$29,0,10*ROW('Sanitation Data'!F180))="","",OFFSET('Sanitation Data'!$F$29,0,10*ROW('Sanitation Data'!F180)))</f>
        <v/>
      </c>
      <c r="CW186" s="305" t="str">
        <f ca="true">+IF(OFFSET('Sanitation Data'!$F$30,0,10*ROW('Sanitation Data'!F180))="","",OFFSET('Sanitation Data'!$F$30,0,10*ROW('Sanitation Data'!F180)))</f>
        <v/>
      </c>
      <c r="CX186" s="305" t="str">
        <f ca="true">+IF(OFFSET('Sanitation Data'!$F$31,0,10*ROW('Sanitation Data'!F180))="","",OFFSET('Sanitation Data'!$F$31,0,10*ROW('Sanitation Data'!F180)))</f>
        <v/>
      </c>
      <c r="CY186" s="305" t="str">
        <f ca="true">+IF(OFFSET('Sanitation Data'!$F$32,0,10*ROW('Sanitation Data'!F180))="","",OFFSET('Sanitation Data'!$F$32,0,10*ROW('Sanitation Data'!F180)))</f>
        <v/>
      </c>
      <c r="CZ186" s="305" t="str">
        <f ca="true">+IF(OFFSET('Sanitation Data'!$G$28,0,10*ROW('Sanitation Data'!G180))="","",OFFSET('Sanitation Data'!$G$28,0,10*ROW('Sanitation Data'!G180)))</f>
        <v/>
      </c>
      <c r="DA186" s="305" t="str">
        <f ca="true">+IF(OFFSET('Sanitation Data'!$G$29,0,10*ROW('Sanitation Data'!G180))="","",OFFSET('Sanitation Data'!$G$29,0,10*ROW('Sanitation Data'!G180)))</f>
        <v/>
      </c>
      <c r="DB186" s="305" t="str">
        <f ca="true">+IF(OFFSET('Sanitation Data'!$G$30,0,10*ROW('Sanitation Data'!G180))="","",OFFSET('Sanitation Data'!$G$30,0,10*ROW('Sanitation Data'!G180)))</f>
        <v/>
      </c>
      <c r="DC186" s="305" t="str">
        <f ca="true">+IF(OFFSET('Sanitation Data'!$G$31,0,10*ROW('Sanitation Data'!G180))="","",OFFSET('Sanitation Data'!$G$31,0,10*ROW('Sanitation Data'!G180)))</f>
        <v/>
      </c>
      <c r="DD186" s="305" t="str">
        <f ca="true">+IF(OFFSET('Sanitation Data'!$G$32,0,10*ROW('Sanitation Data'!G180))="","",OFFSET('Sanitation Data'!$G$32,0,10*ROW('Sanitation Data'!G180)))</f>
        <v/>
      </c>
      <c r="DE186" s="305" t="str">
        <f ca="true">+IF(OFFSET('Sanitation Data'!$H$28,0,10*ROW('Sanitation Data'!H180))="","",OFFSET('Sanitation Data'!$H$28,0,10*ROW('Sanitation Data'!H180)))</f>
        <v/>
      </c>
      <c r="DF186" s="305" t="str">
        <f ca="true">+IF(OFFSET('Sanitation Data'!$H$29,0,10*ROW('Sanitation Data'!H180))="","",OFFSET('Sanitation Data'!$H$29,0,10*ROW('Sanitation Data'!H180)))</f>
        <v/>
      </c>
      <c r="DG186" s="305" t="str">
        <f ca="true">+IF(OFFSET('Sanitation Data'!$H$30,0,10*ROW('Sanitation Data'!H180))="","",OFFSET('Sanitation Data'!$H$30,0,10*ROW('Sanitation Data'!H180)))</f>
        <v/>
      </c>
      <c r="DH186" s="305" t="str">
        <f ca="true">+IF(OFFSET('Sanitation Data'!$H$31,0,10*ROW('Sanitation Data'!H180))="","",OFFSET('Sanitation Data'!$H$31,0,10*ROW('Sanitation Data'!H180)))</f>
        <v/>
      </c>
      <c r="DI186" s="305" t="str">
        <f ca="true">+IF(OFFSET('Sanitation Data'!$H$32,0,10*ROW('Sanitation Data'!H180))="","",OFFSET('Sanitation Data'!$H$32,0,10*ROW('Sanitation Data'!H180)))</f>
        <v/>
      </c>
      <c r="DJ186" s="305" t="str">
        <f ca="true">+IF(OFFSET('Sanitation Data'!$I$28,0,10*ROW('Sanitation Data'!I180))="","",OFFSET('Sanitation Data'!$I$28,0,10*ROW('Sanitation Data'!I180)))</f>
        <v/>
      </c>
      <c r="DK186" s="305" t="str">
        <f ca="true">+IF(OFFSET('Sanitation Data'!$I$29,0,10*ROW('Sanitation Data'!I180))="","",OFFSET('Sanitation Data'!$I$29,0,10*ROW('Sanitation Data'!I180)))</f>
        <v/>
      </c>
      <c r="DL186" s="305" t="str">
        <f ca="true">+IF(OFFSET('Sanitation Data'!$I$30,0,10*ROW('Sanitation Data'!I180))="","",OFFSET('Sanitation Data'!$I$30,0,10*ROW('Sanitation Data'!I180)))</f>
        <v/>
      </c>
      <c r="DM186" s="305" t="str">
        <f ca="true">+IF(OFFSET('Sanitation Data'!$I$31,0,10*ROW('Sanitation Data'!I180))="","",OFFSET('Sanitation Data'!$I$31,0,10*ROW('Sanitation Data'!I180)))</f>
        <v/>
      </c>
      <c r="DN186" s="305" t="str">
        <f ca="true">+IF(OFFSET('Sanitation Data'!$I$32,0,10*ROW('Sanitation Data'!I180))="","",OFFSET('Sanitation Data'!$I$32,0,10*ROW('Sanitation Data'!I180)))</f>
        <v/>
      </c>
      <c r="DO186" s="305" t="str">
        <f ca="true">+IF(OFFSET('Hygiene Data'!$D$11,0,10*ROW('Hygiene Data'!D180))="","",OFFSET('Hygiene Data'!$D$11,0,10*ROW('Hygiene Data'!D180)))</f>
        <v/>
      </c>
      <c r="DP186" s="305" t="str">
        <f ca="true">+IF(OFFSET('Hygiene Data'!$D$12,0,10*ROW('Hygiene Data'!D180))="","",OFFSET('Hygiene Data'!$D$12,0,10*ROW('Hygiene Data'!D180)))</f>
        <v/>
      </c>
      <c r="DQ186" s="305" t="str">
        <f ca="true">+IF(OFFSET('Hygiene Data'!$D$13,0,10*ROW('Hygiene Data'!D180))="","",OFFSET('Hygiene Data'!$D$13,0,10*ROW('Hygiene Data'!D180)))</f>
        <v/>
      </c>
      <c r="DR186" s="305" t="str">
        <f ca="true">+IF(OFFSET('Hygiene Data'!$E$11,0,10*ROW('Hygiene Data'!E180))="","",OFFSET('Hygiene Data'!$E$11,0,10*ROW('Hygiene Data'!E180)))</f>
        <v/>
      </c>
      <c r="DS186" s="305" t="str">
        <f ca="true">+IF(OFFSET('Hygiene Data'!$E$12,0,10*ROW('Hygiene Data'!E180))="","",OFFSET('Hygiene Data'!$E$12,0,10*ROW('Hygiene Data'!E180)))</f>
        <v/>
      </c>
      <c r="DT186" s="305" t="str">
        <f ca="true">+IF(OFFSET('Hygiene Data'!$E$13,0,10*ROW('Hygiene Data'!E180))="","",OFFSET('Hygiene Data'!$E$13,0,10*ROW('Hygiene Data'!E180)))</f>
        <v/>
      </c>
      <c r="DU186" s="305" t="str">
        <f ca="true">+IF(OFFSET('Hygiene Data'!$F$11,0,10*ROW('Hygiene Data'!F180))="","",OFFSET('Hygiene Data'!$F$11,0,10*ROW('Hygiene Data'!F180)))</f>
        <v/>
      </c>
      <c r="DV186" s="305" t="str">
        <f ca="true">+IF(OFFSET('Hygiene Data'!$F$12,0,10*ROW('Hygiene Data'!F180))="","",OFFSET('Hygiene Data'!$F$12,0,10*ROW('Hygiene Data'!F180)))</f>
        <v/>
      </c>
      <c r="DW186" s="305" t="str">
        <f ca="true">+IF(OFFSET('Hygiene Data'!$F$13,0,10*ROW('Hygiene Data'!F180))="","",OFFSET('Hygiene Data'!$F$13,0,10*ROW('Hygiene Data'!F180)))</f>
        <v/>
      </c>
      <c r="DX186" s="305" t="str">
        <f ca="true">+IF(OFFSET('Hygiene Data'!$G$11,0,10*ROW('Hygiene Data'!G180))="","",OFFSET('Hygiene Data'!$G$11,0,10*ROW('Hygiene Data'!G180)))</f>
        <v/>
      </c>
      <c r="DY186" s="305" t="str">
        <f ca="true">+IF(OFFSET('Hygiene Data'!$G$12,0,10*ROW('Hygiene Data'!G180))="","",OFFSET('Hygiene Data'!$G$12,0,10*ROW('Hygiene Data'!G180)))</f>
        <v/>
      </c>
      <c r="DZ186" s="305" t="str">
        <f ca="true">+IF(OFFSET('Hygiene Data'!$G$13,0,10*ROW('Hygiene Data'!G180))="","",OFFSET('Hygiene Data'!$G$13,0,10*ROW('Hygiene Data'!G180)))</f>
        <v/>
      </c>
      <c r="EA186" s="305" t="str">
        <f ca="true">+IF(OFFSET('Hygiene Data'!$H$11,0,10*ROW('Hygiene Data'!H180))="","",OFFSET('Hygiene Data'!$H$11,0,10*ROW('Hygiene Data'!H180)))</f>
        <v/>
      </c>
      <c r="EB186" s="305" t="str">
        <f ca="true">+IF(OFFSET('Hygiene Data'!$H$12,0,10*ROW('Hygiene Data'!H180))="","",OFFSET('Hygiene Data'!$H$12,0,10*ROW('Hygiene Data'!H180)))</f>
        <v/>
      </c>
      <c r="EC186" s="305" t="str">
        <f ca="true">+IF(OFFSET('Hygiene Data'!$H$13,0,10*ROW('Hygiene Data'!H180))="","",OFFSET('Hygiene Data'!$H$13,0,10*ROW('Hygiene Data'!H180)))</f>
        <v/>
      </c>
      <c r="ED186" s="305" t="str">
        <f ca="true">+IF(OFFSET('Hygiene Data'!$I$11,0,10*ROW('Hygiene Data'!I180))="","",OFFSET('Hygiene Data'!$I$11,0,10*ROW('Hygiene Data'!I180)))</f>
        <v/>
      </c>
      <c r="EE186" s="305" t="str">
        <f ca="true">+IF(OFFSET('Hygiene Data'!$I$12,0,10*ROW('Hygiene Data'!I180))="","",OFFSET('Hygiene Data'!$I$12,0,10*ROW('Hygiene Data'!I180)))</f>
        <v/>
      </c>
      <c r="EF186" s="305"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61" t="str">
        <f t="shared" ca="true" si="2"/>
        <v/>
      </c>
      <c r="D187" s="99"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9"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9"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9"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9"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9"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9"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9"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9"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9"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9"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9"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9"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9"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9"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9"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9"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9"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100"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100"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100"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100"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100"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100"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100"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100"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100"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100"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100"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100"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100"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100"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100"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100"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100"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100"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100"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100"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100"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100"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100"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100"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100"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100"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100"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100"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100"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100"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1"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1"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1"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1"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1"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1"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1"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1"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1"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1"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1"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1"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1"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1"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1"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1"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1"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1"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5"/>
      <c r="BS187" s="305" t="str">
        <f ca="true">+IF(OFFSET('Water Data'!$D$27,0,10*ROW('Water Data'!D181))="","",OFFSET('Water Data'!$D$27,0,10*ROW('Water Data'!D181)))</f>
        <v/>
      </c>
      <c r="BT187" s="305" t="str">
        <f ca="true">+IF(OFFSET('Water Data'!$D$28,0,10*ROW('Water Data'!D181))="","",OFFSET('Water Data'!$D$28,0,10*ROW('Water Data'!D181)))</f>
        <v/>
      </c>
      <c r="BU187" s="305" t="str">
        <f ca="true">+IF(OFFSET('Water Data'!$D$29,0,10*ROW('Water Data'!D181))="","",OFFSET('Water Data'!$D$29,0,10*ROW('Water Data'!D181)))</f>
        <v/>
      </c>
      <c r="BV187" s="305" t="str">
        <f ca="true">+IF(OFFSET('Water Data'!$E$27,0,10*ROW('Water Data'!E181))="","",OFFSET('Water Data'!$E$27,0,10*ROW('Water Data'!E181)))</f>
        <v/>
      </c>
      <c r="BW187" s="305" t="str">
        <f ca="true">+IF(OFFSET('Water Data'!$E$28,0,10*ROW('Water Data'!E181))="","",OFFSET('Water Data'!$E$28,0,10*ROW('Water Data'!E181)))</f>
        <v/>
      </c>
      <c r="BX187" s="305" t="str">
        <f ca="true">+IF(OFFSET('Water Data'!$E$29,0,10*ROW('Water Data'!E181))="","",OFFSET('Water Data'!$E$29,0,10*ROW('Water Data'!E181)))</f>
        <v/>
      </c>
      <c r="BY187" s="305" t="str">
        <f ca="true">+IF(OFFSET('Water Data'!$F$27,0,10*ROW('Water Data'!F181))="","",OFFSET('Water Data'!$F$27,0,10*ROW('Water Data'!F181)))</f>
        <v/>
      </c>
      <c r="BZ187" s="305" t="str">
        <f ca="true">+IF(OFFSET('Water Data'!$F$28,0,10*ROW('Water Data'!F181))="","",OFFSET('Water Data'!$F$28,0,10*ROW('Water Data'!F181)))</f>
        <v/>
      </c>
      <c r="CA187" s="305" t="str">
        <f ca="true">+IF(OFFSET('Water Data'!$F$29,0,10*ROW('Water Data'!F181))="","",OFFSET('Water Data'!$F$29,0,10*ROW('Water Data'!F181)))</f>
        <v/>
      </c>
      <c r="CB187" s="305" t="str">
        <f ca="true">+IF(OFFSET('Water Data'!$G$27,0,10*ROW('Water Data'!G181))="","",OFFSET('Water Data'!$G$27,0,10*ROW('Water Data'!G181)))</f>
        <v/>
      </c>
      <c r="CC187" s="305" t="str">
        <f ca="true">+IF(OFFSET('Water Data'!$G$28,0,10*ROW('Water Data'!G181))="","",OFFSET('Water Data'!$G$28,0,10*ROW('Water Data'!G181)))</f>
        <v/>
      </c>
      <c r="CD187" s="305" t="str">
        <f ca="true">+IF(OFFSET('Water Data'!$G$29,0,10*ROW('Water Data'!G181))="","",OFFSET('Water Data'!$G$29,0,10*ROW('Water Data'!G181)))</f>
        <v/>
      </c>
      <c r="CE187" s="305" t="str">
        <f ca="true">+IF(OFFSET('Water Data'!$H$27,0,10*ROW('Water Data'!H181))="","",OFFSET('Water Data'!$H$27,0,10*ROW('Water Data'!H181)))</f>
        <v/>
      </c>
      <c r="CF187" s="305" t="str">
        <f ca="true">+IF(OFFSET('Water Data'!$H$28,0,10*ROW('Water Data'!H181))="","",OFFSET('Water Data'!$H$28,0,10*ROW('Water Data'!H181)))</f>
        <v/>
      </c>
      <c r="CG187" s="305" t="str">
        <f ca="true">+IF(OFFSET('Water Data'!$H$29,0,10*ROW('Water Data'!H181))="","",OFFSET('Water Data'!$H$29,0,10*ROW('Water Data'!H181)))</f>
        <v/>
      </c>
      <c r="CH187" s="305" t="str">
        <f ca="true">+IF(OFFSET('Water Data'!$I$27,0,10*ROW('Water Data'!I181))="","",OFFSET('Water Data'!$I$27,0,10*ROW('Water Data'!I181)))</f>
        <v/>
      </c>
      <c r="CI187" s="305" t="str">
        <f ca="true">+IF(OFFSET('Water Data'!$I$28,0,10*ROW('Water Data'!I181))="","",OFFSET('Water Data'!$I$28,0,10*ROW('Water Data'!I181)))</f>
        <v/>
      </c>
      <c r="CJ187" s="305" t="str">
        <f ca="true">+IF(OFFSET('Water Data'!$I$29,0,10*ROW('Water Data'!I181))="","",OFFSET('Water Data'!$I$29,0,10*ROW('Water Data'!I181)))</f>
        <v/>
      </c>
      <c r="CK187" s="305" t="str">
        <f ca="true">+IF(OFFSET('Sanitation Data'!$D$28,0,10*ROW('Sanitation Data'!D181))="","",OFFSET('Sanitation Data'!$D$28,0,10*ROW('Sanitation Data'!D181)))</f>
        <v/>
      </c>
      <c r="CL187" s="305" t="str">
        <f ca="true">+IF(OFFSET('Sanitation Data'!$D$29,0,10*ROW('Sanitation Data'!D181))="","",OFFSET('Sanitation Data'!$D$29,0,10*ROW('Sanitation Data'!D181)))</f>
        <v/>
      </c>
      <c r="CM187" s="305" t="str">
        <f ca="true">+IF(OFFSET('Sanitation Data'!$D$30,0,10*ROW('Sanitation Data'!D181))="","",OFFSET('Sanitation Data'!$D$30,0,10*ROW('Sanitation Data'!D181)))</f>
        <v/>
      </c>
      <c r="CN187" s="305" t="str">
        <f ca="true">+IF(OFFSET('Sanitation Data'!$D$31,0,10*ROW('Sanitation Data'!D181))="","",OFFSET('Sanitation Data'!$D$31,0,10*ROW('Sanitation Data'!D181)))</f>
        <v/>
      </c>
      <c r="CO187" s="305" t="str">
        <f ca="true">+IF(OFFSET('Sanitation Data'!$D$32,0,10*ROW('Sanitation Data'!D181))="","",OFFSET('Sanitation Data'!$D$32,0,10*ROW('Sanitation Data'!D181)))</f>
        <v/>
      </c>
      <c r="CP187" s="305" t="str">
        <f ca="true">+IF(OFFSET('Sanitation Data'!$E$28,0,10*ROW('Sanitation Data'!E181))="","",OFFSET('Sanitation Data'!$E$28,0,10*ROW('Sanitation Data'!E181)))</f>
        <v/>
      </c>
      <c r="CQ187" s="305" t="str">
        <f ca="true">+IF(OFFSET('Sanitation Data'!$E$29,0,10*ROW('Sanitation Data'!E181))="","",OFFSET('Sanitation Data'!$E$29,0,10*ROW('Sanitation Data'!E181)))</f>
        <v/>
      </c>
      <c r="CR187" s="305" t="str">
        <f ca="true">+IF(OFFSET('Sanitation Data'!$E$30,0,10*ROW('Sanitation Data'!E181))="","",OFFSET('Sanitation Data'!$E$30,0,10*ROW('Sanitation Data'!E181)))</f>
        <v/>
      </c>
      <c r="CS187" s="305" t="str">
        <f ca="true">+IF(OFFSET('Sanitation Data'!$E$31,0,10*ROW('Sanitation Data'!E181))="","",OFFSET('Sanitation Data'!$E$31,0,10*ROW('Sanitation Data'!E181)))</f>
        <v/>
      </c>
      <c r="CT187" s="305" t="str">
        <f ca="true">+IF(OFFSET('Sanitation Data'!$E$32,0,10*ROW('Sanitation Data'!E181))="","",OFFSET('Sanitation Data'!$E$32,0,10*ROW('Sanitation Data'!E181)))</f>
        <v/>
      </c>
      <c r="CU187" s="305" t="str">
        <f ca="true">+IF(OFFSET('Sanitation Data'!$F$28,0,10*ROW('Sanitation Data'!F181))="","",OFFSET('Sanitation Data'!$F$28,0,10*ROW('Sanitation Data'!F181)))</f>
        <v/>
      </c>
      <c r="CV187" s="305" t="str">
        <f ca="true">+IF(OFFSET('Sanitation Data'!$F$29,0,10*ROW('Sanitation Data'!F181))="","",OFFSET('Sanitation Data'!$F$29,0,10*ROW('Sanitation Data'!F181)))</f>
        <v/>
      </c>
      <c r="CW187" s="305" t="str">
        <f ca="true">+IF(OFFSET('Sanitation Data'!$F$30,0,10*ROW('Sanitation Data'!F181))="","",OFFSET('Sanitation Data'!$F$30,0,10*ROW('Sanitation Data'!F181)))</f>
        <v/>
      </c>
      <c r="CX187" s="305" t="str">
        <f ca="true">+IF(OFFSET('Sanitation Data'!$F$31,0,10*ROW('Sanitation Data'!F181))="","",OFFSET('Sanitation Data'!$F$31,0,10*ROW('Sanitation Data'!F181)))</f>
        <v/>
      </c>
      <c r="CY187" s="305" t="str">
        <f ca="true">+IF(OFFSET('Sanitation Data'!$F$32,0,10*ROW('Sanitation Data'!F181))="","",OFFSET('Sanitation Data'!$F$32,0,10*ROW('Sanitation Data'!F181)))</f>
        <v/>
      </c>
      <c r="CZ187" s="305" t="str">
        <f ca="true">+IF(OFFSET('Sanitation Data'!$G$28,0,10*ROW('Sanitation Data'!G181))="","",OFFSET('Sanitation Data'!$G$28,0,10*ROW('Sanitation Data'!G181)))</f>
        <v/>
      </c>
      <c r="DA187" s="305" t="str">
        <f ca="true">+IF(OFFSET('Sanitation Data'!$G$29,0,10*ROW('Sanitation Data'!G181))="","",OFFSET('Sanitation Data'!$G$29,0,10*ROW('Sanitation Data'!G181)))</f>
        <v/>
      </c>
      <c r="DB187" s="305" t="str">
        <f ca="true">+IF(OFFSET('Sanitation Data'!$G$30,0,10*ROW('Sanitation Data'!G181))="","",OFFSET('Sanitation Data'!$G$30,0,10*ROW('Sanitation Data'!G181)))</f>
        <v/>
      </c>
      <c r="DC187" s="305" t="str">
        <f ca="true">+IF(OFFSET('Sanitation Data'!$G$31,0,10*ROW('Sanitation Data'!G181))="","",OFFSET('Sanitation Data'!$G$31,0,10*ROW('Sanitation Data'!G181)))</f>
        <v/>
      </c>
      <c r="DD187" s="305" t="str">
        <f ca="true">+IF(OFFSET('Sanitation Data'!$G$32,0,10*ROW('Sanitation Data'!G181))="","",OFFSET('Sanitation Data'!$G$32,0,10*ROW('Sanitation Data'!G181)))</f>
        <v/>
      </c>
      <c r="DE187" s="305" t="str">
        <f ca="true">+IF(OFFSET('Sanitation Data'!$H$28,0,10*ROW('Sanitation Data'!H181))="","",OFFSET('Sanitation Data'!$H$28,0,10*ROW('Sanitation Data'!H181)))</f>
        <v/>
      </c>
      <c r="DF187" s="305" t="str">
        <f ca="true">+IF(OFFSET('Sanitation Data'!$H$29,0,10*ROW('Sanitation Data'!H181))="","",OFFSET('Sanitation Data'!$H$29,0,10*ROW('Sanitation Data'!H181)))</f>
        <v/>
      </c>
      <c r="DG187" s="305" t="str">
        <f ca="true">+IF(OFFSET('Sanitation Data'!$H$30,0,10*ROW('Sanitation Data'!H181))="","",OFFSET('Sanitation Data'!$H$30,0,10*ROW('Sanitation Data'!H181)))</f>
        <v/>
      </c>
      <c r="DH187" s="305" t="str">
        <f ca="true">+IF(OFFSET('Sanitation Data'!$H$31,0,10*ROW('Sanitation Data'!H181))="","",OFFSET('Sanitation Data'!$H$31,0,10*ROW('Sanitation Data'!H181)))</f>
        <v/>
      </c>
      <c r="DI187" s="305" t="str">
        <f ca="true">+IF(OFFSET('Sanitation Data'!$H$32,0,10*ROW('Sanitation Data'!H181))="","",OFFSET('Sanitation Data'!$H$32,0,10*ROW('Sanitation Data'!H181)))</f>
        <v/>
      </c>
      <c r="DJ187" s="305" t="str">
        <f ca="true">+IF(OFFSET('Sanitation Data'!$I$28,0,10*ROW('Sanitation Data'!I181))="","",OFFSET('Sanitation Data'!$I$28,0,10*ROW('Sanitation Data'!I181)))</f>
        <v/>
      </c>
      <c r="DK187" s="305" t="str">
        <f ca="true">+IF(OFFSET('Sanitation Data'!$I$29,0,10*ROW('Sanitation Data'!I181))="","",OFFSET('Sanitation Data'!$I$29,0,10*ROW('Sanitation Data'!I181)))</f>
        <v/>
      </c>
      <c r="DL187" s="305" t="str">
        <f ca="true">+IF(OFFSET('Sanitation Data'!$I$30,0,10*ROW('Sanitation Data'!I181))="","",OFFSET('Sanitation Data'!$I$30,0,10*ROW('Sanitation Data'!I181)))</f>
        <v/>
      </c>
      <c r="DM187" s="305" t="str">
        <f ca="true">+IF(OFFSET('Sanitation Data'!$I$31,0,10*ROW('Sanitation Data'!I181))="","",OFFSET('Sanitation Data'!$I$31,0,10*ROW('Sanitation Data'!I181)))</f>
        <v/>
      </c>
      <c r="DN187" s="305" t="str">
        <f ca="true">+IF(OFFSET('Sanitation Data'!$I$32,0,10*ROW('Sanitation Data'!I181))="","",OFFSET('Sanitation Data'!$I$32,0,10*ROW('Sanitation Data'!I181)))</f>
        <v/>
      </c>
      <c r="DO187" s="305" t="str">
        <f ca="true">+IF(OFFSET('Hygiene Data'!$D$11,0,10*ROW('Hygiene Data'!D181))="","",OFFSET('Hygiene Data'!$D$11,0,10*ROW('Hygiene Data'!D181)))</f>
        <v/>
      </c>
      <c r="DP187" s="305" t="str">
        <f ca="true">+IF(OFFSET('Hygiene Data'!$D$12,0,10*ROW('Hygiene Data'!D181))="","",OFFSET('Hygiene Data'!$D$12,0,10*ROW('Hygiene Data'!D181)))</f>
        <v/>
      </c>
      <c r="DQ187" s="305" t="str">
        <f ca="true">+IF(OFFSET('Hygiene Data'!$D$13,0,10*ROW('Hygiene Data'!D181))="","",OFFSET('Hygiene Data'!$D$13,0,10*ROW('Hygiene Data'!D181)))</f>
        <v/>
      </c>
      <c r="DR187" s="305" t="str">
        <f ca="true">+IF(OFFSET('Hygiene Data'!$E$11,0,10*ROW('Hygiene Data'!E181))="","",OFFSET('Hygiene Data'!$E$11,0,10*ROW('Hygiene Data'!E181)))</f>
        <v/>
      </c>
      <c r="DS187" s="305" t="str">
        <f ca="true">+IF(OFFSET('Hygiene Data'!$E$12,0,10*ROW('Hygiene Data'!E181))="","",OFFSET('Hygiene Data'!$E$12,0,10*ROW('Hygiene Data'!E181)))</f>
        <v/>
      </c>
      <c r="DT187" s="305" t="str">
        <f ca="true">+IF(OFFSET('Hygiene Data'!$E$13,0,10*ROW('Hygiene Data'!E181))="","",OFFSET('Hygiene Data'!$E$13,0,10*ROW('Hygiene Data'!E181)))</f>
        <v/>
      </c>
      <c r="DU187" s="305" t="str">
        <f ca="true">+IF(OFFSET('Hygiene Data'!$F$11,0,10*ROW('Hygiene Data'!F181))="","",OFFSET('Hygiene Data'!$F$11,0,10*ROW('Hygiene Data'!F181)))</f>
        <v/>
      </c>
      <c r="DV187" s="305" t="str">
        <f ca="true">+IF(OFFSET('Hygiene Data'!$F$12,0,10*ROW('Hygiene Data'!F181))="","",OFFSET('Hygiene Data'!$F$12,0,10*ROW('Hygiene Data'!F181)))</f>
        <v/>
      </c>
      <c r="DW187" s="305" t="str">
        <f ca="true">+IF(OFFSET('Hygiene Data'!$F$13,0,10*ROW('Hygiene Data'!F181))="","",OFFSET('Hygiene Data'!$F$13,0,10*ROW('Hygiene Data'!F181)))</f>
        <v/>
      </c>
      <c r="DX187" s="305" t="str">
        <f ca="true">+IF(OFFSET('Hygiene Data'!$G$11,0,10*ROW('Hygiene Data'!G181))="","",OFFSET('Hygiene Data'!$G$11,0,10*ROW('Hygiene Data'!G181)))</f>
        <v/>
      </c>
      <c r="DY187" s="305" t="str">
        <f ca="true">+IF(OFFSET('Hygiene Data'!$G$12,0,10*ROW('Hygiene Data'!G181))="","",OFFSET('Hygiene Data'!$G$12,0,10*ROW('Hygiene Data'!G181)))</f>
        <v/>
      </c>
      <c r="DZ187" s="305" t="str">
        <f ca="true">+IF(OFFSET('Hygiene Data'!$G$13,0,10*ROW('Hygiene Data'!G181))="","",OFFSET('Hygiene Data'!$G$13,0,10*ROW('Hygiene Data'!G181)))</f>
        <v/>
      </c>
      <c r="EA187" s="305" t="str">
        <f ca="true">+IF(OFFSET('Hygiene Data'!$H$11,0,10*ROW('Hygiene Data'!H181))="","",OFFSET('Hygiene Data'!$H$11,0,10*ROW('Hygiene Data'!H181)))</f>
        <v/>
      </c>
      <c r="EB187" s="305" t="str">
        <f ca="true">+IF(OFFSET('Hygiene Data'!$H$12,0,10*ROW('Hygiene Data'!H181))="","",OFFSET('Hygiene Data'!$H$12,0,10*ROW('Hygiene Data'!H181)))</f>
        <v/>
      </c>
      <c r="EC187" s="305" t="str">
        <f ca="true">+IF(OFFSET('Hygiene Data'!$H$13,0,10*ROW('Hygiene Data'!H181))="","",OFFSET('Hygiene Data'!$H$13,0,10*ROW('Hygiene Data'!H181)))</f>
        <v/>
      </c>
      <c r="ED187" s="305" t="str">
        <f ca="true">+IF(OFFSET('Hygiene Data'!$I$11,0,10*ROW('Hygiene Data'!I181))="","",OFFSET('Hygiene Data'!$I$11,0,10*ROW('Hygiene Data'!I181)))</f>
        <v/>
      </c>
      <c r="EE187" s="305" t="str">
        <f ca="true">+IF(OFFSET('Hygiene Data'!$I$12,0,10*ROW('Hygiene Data'!I181))="","",OFFSET('Hygiene Data'!$I$12,0,10*ROW('Hygiene Data'!I181)))</f>
        <v/>
      </c>
      <c r="EF187" s="305"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61" t="str">
        <f t="shared" ca="true" si="2"/>
        <v/>
      </c>
      <c r="D188" s="99"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9"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9"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9"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9"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9"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9"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9"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9"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9"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9"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9"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9"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9"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9"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9"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9"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9"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100"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100"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100"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100"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100"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100"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100"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100"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100"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100"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100"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100"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100"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100"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100"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100"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100"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100"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100"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100"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100"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100"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100"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100"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100"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100"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100"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100"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100"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100"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1"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1"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1"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1"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1"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1"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1"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1"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1"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1"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1"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1"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1"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1"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1"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1"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1"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1"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5"/>
      <c r="BS188" s="305" t="str">
        <f ca="true">+IF(OFFSET('Water Data'!$D$27,0,10*ROW('Water Data'!D182))="","",OFFSET('Water Data'!$D$27,0,10*ROW('Water Data'!D182)))</f>
        <v/>
      </c>
      <c r="BT188" s="305" t="str">
        <f ca="true">+IF(OFFSET('Water Data'!$D$28,0,10*ROW('Water Data'!D182))="","",OFFSET('Water Data'!$D$28,0,10*ROW('Water Data'!D182)))</f>
        <v/>
      </c>
      <c r="BU188" s="305" t="str">
        <f ca="true">+IF(OFFSET('Water Data'!$D$29,0,10*ROW('Water Data'!D182))="","",OFFSET('Water Data'!$D$29,0,10*ROW('Water Data'!D182)))</f>
        <v/>
      </c>
      <c r="BV188" s="305" t="str">
        <f ca="true">+IF(OFFSET('Water Data'!$E$27,0,10*ROW('Water Data'!E182))="","",OFFSET('Water Data'!$E$27,0,10*ROW('Water Data'!E182)))</f>
        <v/>
      </c>
      <c r="BW188" s="305" t="str">
        <f ca="true">+IF(OFFSET('Water Data'!$E$28,0,10*ROW('Water Data'!E182))="","",OFFSET('Water Data'!$E$28,0,10*ROW('Water Data'!E182)))</f>
        <v/>
      </c>
      <c r="BX188" s="305" t="str">
        <f ca="true">+IF(OFFSET('Water Data'!$E$29,0,10*ROW('Water Data'!E182))="","",OFFSET('Water Data'!$E$29,0,10*ROW('Water Data'!E182)))</f>
        <v/>
      </c>
      <c r="BY188" s="305" t="str">
        <f ca="true">+IF(OFFSET('Water Data'!$F$27,0,10*ROW('Water Data'!F182))="","",OFFSET('Water Data'!$F$27,0,10*ROW('Water Data'!F182)))</f>
        <v/>
      </c>
      <c r="BZ188" s="305" t="str">
        <f ca="true">+IF(OFFSET('Water Data'!$F$28,0,10*ROW('Water Data'!F182))="","",OFFSET('Water Data'!$F$28,0,10*ROW('Water Data'!F182)))</f>
        <v/>
      </c>
      <c r="CA188" s="305" t="str">
        <f ca="true">+IF(OFFSET('Water Data'!$F$29,0,10*ROW('Water Data'!F182))="","",OFFSET('Water Data'!$F$29,0,10*ROW('Water Data'!F182)))</f>
        <v/>
      </c>
      <c r="CB188" s="305" t="str">
        <f ca="true">+IF(OFFSET('Water Data'!$G$27,0,10*ROW('Water Data'!G182))="","",OFFSET('Water Data'!$G$27,0,10*ROW('Water Data'!G182)))</f>
        <v/>
      </c>
      <c r="CC188" s="305" t="str">
        <f ca="true">+IF(OFFSET('Water Data'!$G$28,0,10*ROW('Water Data'!G182))="","",OFFSET('Water Data'!$G$28,0,10*ROW('Water Data'!G182)))</f>
        <v/>
      </c>
      <c r="CD188" s="305" t="str">
        <f ca="true">+IF(OFFSET('Water Data'!$G$29,0,10*ROW('Water Data'!G182))="","",OFFSET('Water Data'!$G$29,0,10*ROW('Water Data'!G182)))</f>
        <v/>
      </c>
      <c r="CE188" s="305" t="str">
        <f ca="true">+IF(OFFSET('Water Data'!$H$27,0,10*ROW('Water Data'!H182))="","",OFFSET('Water Data'!$H$27,0,10*ROW('Water Data'!H182)))</f>
        <v/>
      </c>
      <c r="CF188" s="305" t="str">
        <f ca="true">+IF(OFFSET('Water Data'!$H$28,0,10*ROW('Water Data'!H182))="","",OFFSET('Water Data'!$H$28,0,10*ROW('Water Data'!H182)))</f>
        <v/>
      </c>
      <c r="CG188" s="305" t="str">
        <f ca="true">+IF(OFFSET('Water Data'!$H$29,0,10*ROW('Water Data'!H182))="","",OFFSET('Water Data'!$H$29,0,10*ROW('Water Data'!H182)))</f>
        <v/>
      </c>
      <c r="CH188" s="305" t="str">
        <f ca="true">+IF(OFFSET('Water Data'!$I$27,0,10*ROW('Water Data'!I182))="","",OFFSET('Water Data'!$I$27,0,10*ROW('Water Data'!I182)))</f>
        <v/>
      </c>
      <c r="CI188" s="305" t="str">
        <f ca="true">+IF(OFFSET('Water Data'!$I$28,0,10*ROW('Water Data'!I182))="","",OFFSET('Water Data'!$I$28,0,10*ROW('Water Data'!I182)))</f>
        <v/>
      </c>
      <c r="CJ188" s="305" t="str">
        <f ca="true">+IF(OFFSET('Water Data'!$I$29,0,10*ROW('Water Data'!I182))="","",OFFSET('Water Data'!$I$29,0,10*ROW('Water Data'!I182)))</f>
        <v/>
      </c>
      <c r="CK188" s="305" t="str">
        <f ca="true">+IF(OFFSET('Sanitation Data'!$D$28,0,10*ROW('Sanitation Data'!D182))="","",OFFSET('Sanitation Data'!$D$28,0,10*ROW('Sanitation Data'!D182)))</f>
        <v/>
      </c>
      <c r="CL188" s="305" t="str">
        <f ca="true">+IF(OFFSET('Sanitation Data'!$D$29,0,10*ROW('Sanitation Data'!D182))="","",OFFSET('Sanitation Data'!$D$29,0,10*ROW('Sanitation Data'!D182)))</f>
        <v/>
      </c>
      <c r="CM188" s="305" t="str">
        <f ca="true">+IF(OFFSET('Sanitation Data'!$D$30,0,10*ROW('Sanitation Data'!D182))="","",OFFSET('Sanitation Data'!$D$30,0,10*ROW('Sanitation Data'!D182)))</f>
        <v/>
      </c>
      <c r="CN188" s="305" t="str">
        <f ca="true">+IF(OFFSET('Sanitation Data'!$D$31,0,10*ROW('Sanitation Data'!D182))="","",OFFSET('Sanitation Data'!$D$31,0,10*ROW('Sanitation Data'!D182)))</f>
        <v/>
      </c>
      <c r="CO188" s="305" t="str">
        <f ca="true">+IF(OFFSET('Sanitation Data'!$D$32,0,10*ROW('Sanitation Data'!D182))="","",OFFSET('Sanitation Data'!$D$32,0,10*ROW('Sanitation Data'!D182)))</f>
        <v/>
      </c>
      <c r="CP188" s="305" t="str">
        <f ca="true">+IF(OFFSET('Sanitation Data'!$E$28,0,10*ROW('Sanitation Data'!E182))="","",OFFSET('Sanitation Data'!$E$28,0,10*ROW('Sanitation Data'!E182)))</f>
        <v/>
      </c>
      <c r="CQ188" s="305" t="str">
        <f ca="true">+IF(OFFSET('Sanitation Data'!$E$29,0,10*ROW('Sanitation Data'!E182))="","",OFFSET('Sanitation Data'!$E$29,0,10*ROW('Sanitation Data'!E182)))</f>
        <v/>
      </c>
      <c r="CR188" s="305" t="str">
        <f ca="true">+IF(OFFSET('Sanitation Data'!$E$30,0,10*ROW('Sanitation Data'!E182))="","",OFFSET('Sanitation Data'!$E$30,0,10*ROW('Sanitation Data'!E182)))</f>
        <v/>
      </c>
      <c r="CS188" s="305" t="str">
        <f ca="true">+IF(OFFSET('Sanitation Data'!$E$31,0,10*ROW('Sanitation Data'!E182))="","",OFFSET('Sanitation Data'!$E$31,0,10*ROW('Sanitation Data'!E182)))</f>
        <v/>
      </c>
      <c r="CT188" s="305" t="str">
        <f ca="true">+IF(OFFSET('Sanitation Data'!$E$32,0,10*ROW('Sanitation Data'!E182))="","",OFFSET('Sanitation Data'!$E$32,0,10*ROW('Sanitation Data'!E182)))</f>
        <v/>
      </c>
      <c r="CU188" s="305" t="str">
        <f ca="true">+IF(OFFSET('Sanitation Data'!$F$28,0,10*ROW('Sanitation Data'!F182))="","",OFFSET('Sanitation Data'!$F$28,0,10*ROW('Sanitation Data'!F182)))</f>
        <v/>
      </c>
      <c r="CV188" s="305" t="str">
        <f ca="true">+IF(OFFSET('Sanitation Data'!$F$29,0,10*ROW('Sanitation Data'!F182))="","",OFFSET('Sanitation Data'!$F$29,0,10*ROW('Sanitation Data'!F182)))</f>
        <v/>
      </c>
      <c r="CW188" s="305" t="str">
        <f ca="true">+IF(OFFSET('Sanitation Data'!$F$30,0,10*ROW('Sanitation Data'!F182))="","",OFFSET('Sanitation Data'!$F$30,0,10*ROW('Sanitation Data'!F182)))</f>
        <v/>
      </c>
      <c r="CX188" s="305" t="str">
        <f ca="true">+IF(OFFSET('Sanitation Data'!$F$31,0,10*ROW('Sanitation Data'!F182))="","",OFFSET('Sanitation Data'!$F$31,0,10*ROW('Sanitation Data'!F182)))</f>
        <v/>
      </c>
      <c r="CY188" s="305" t="str">
        <f ca="true">+IF(OFFSET('Sanitation Data'!$F$32,0,10*ROW('Sanitation Data'!F182))="","",OFFSET('Sanitation Data'!$F$32,0,10*ROW('Sanitation Data'!F182)))</f>
        <v/>
      </c>
      <c r="CZ188" s="305" t="str">
        <f ca="true">+IF(OFFSET('Sanitation Data'!$G$28,0,10*ROW('Sanitation Data'!G182))="","",OFFSET('Sanitation Data'!$G$28,0,10*ROW('Sanitation Data'!G182)))</f>
        <v/>
      </c>
      <c r="DA188" s="305" t="str">
        <f ca="true">+IF(OFFSET('Sanitation Data'!$G$29,0,10*ROW('Sanitation Data'!G182))="","",OFFSET('Sanitation Data'!$G$29,0,10*ROW('Sanitation Data'!G182)))</f>
        <v/>
      </c>
      <c r="DB188" s="305" t="str">
        <f ca="true">+IF(OFFSET('Sanitation Data'!$G$30,0,10*ROW('Sanitation Data'!G182))="","",OFFSET('Sanitation Data'!$G$30,0,10*ROW('Sanitation Data'!G182)))</f>
        <v/>
      </c>
      <c r="DC188" s="305" t="str">
        <f ca="true">+IF(OFFSET('Sanitation Data'!$G$31,0,10*ROW('Sanitation Data'!G182))="","",OFFSET('Sanitation Data'!$G$31,0,10*ROW('Sanitation Data'!G182)))</f>
        <v/>
      </c>
      <c r="DD188" s="305" t="str">
        <f ca="true">+IF(OFFSET('Sanitation Data'!$G$32,0,10*ROW('Sanitation Data'!G182))="","",OFFSET('Sanitation Data'!$G$32,0,10*ROW('Sanitation Data'!G182)))</f>
        <v/>
      </c>
      <c r="DE188" s="305" t="str">
        <f ca="true">+IF(OFFSET('Sanitation Data'!$H$28,0,10*ROW('Sanitation Data'!H182))="","",OFFSET('Sanitation Data'!$H$28,0,10*ROW('Sanitation Data'!H182)))</f>
        <v/>
      </c>
      <c r="DF188" s="305" t="str">
        <f ca="true">+IF(OFFSET('Sanitation Data'!$H$29,0,10*ROW('Sanitation Data'!H182))="","",OFFSET('Sanitation Data'!$H$29,0,10*ROW('Sanitation Data'!H182)))</f>
        <v/>
      </c>
      <c r="DG188" s="305" t="str">
        <f ca="true">+IF(OFFSET('Sanitation Data'!$H$30,0,10*ROW('Sanitation Data'!H182))="","",OFFSET('Sanitation Data'!$H$30,0,10*ROW('Sanitation Data'!H182)))</f>
        <v/>
      </c>
      <c r="DH188" s="305" t="str">
        <f ca="true">+IF(OFFSET('Sanitation Data'!$H$31,0,10*ROW('Sanitation Data'!H182))="","",OFFSET('Sanitation Data'!$H$31,0,10*ROW('Sanitation Data'!H182)))</f>
        <v/>
      </c>
      <c r="DI188" s="305" t="str">
        <f ca="true">+IF(OFFSET('Sanitation Data'!$H$32,0,10*ROW('Sanitation Data'!H182))="","",OFFSET('Sanitation Data'!$H$32,0,10*ROW('Sanitation Data'!H182)))</f>
        <v/>
      </c>
      <c r="DJ188" s="305" t="str">
        <f ca="true">+IF(OFFSET('Sanitation Data'!$I$28,0,10*ROW('Sanitation Data'!I182))="","",OFFSET('Sanitation Data'!$I$28,0,10*ROW('Sanitation Data'!I182)))</f>
        <v/>
      </c>
      <c r="DK188" s="305" t="str">
        <f ca="true">+IF(OFFSET('Sanitation Data'!$I$29,0,10*ROW('Sanitation Data'!I182))="","",OFFSET('Sanitation Data'!$I$29,0,10*ROW('Sanitation Data'!I182)))</f>
        <v/>
      </c>
      <c r="DL188" s="305" t="str">
        <f ca="true">+IF(OFFSET('Sanitation Data'!$I$30,0,10*ROW('Sanitation Data'!I182))="","",OFFSET('Sanitation Data'!$I$30,0,10*ROW('Sanitation Data'!I182)))</f>
        <v/>
      </c>
      <c r="DM188" s="305" t="str">
        <f ca="true">+IF(OFFSET('Sanitation Data'!$I$31,0,10*ROW('Sanitation Data'!I182))="","",OFFSET('Sanitation Data'!$I$31,0,10*ROW('Sanitation Data'!I182)))</f>
        <v/>
      </c>
      <c r="DN188" s="305" t="str">
        <f ca="true">+IF(OFFSET('Sanitation Data'!$I$32,0,10*ROW('Sanitation Data'!I182))="","",OFFSET('Sanitation Data'!$I$32,0,10*ROW('Sanitation Data'!I182)))</f>
        <v/>
      </c>
      <c r="DO188" s="305" t="str">
        <f ca="true">+IF(OFFSET('Hygiene Data'!$D$11,0,10*ROW('Hygiene Data'!D182))="","",OFFSET('Hygiene Data'!$D$11,0,10*ROW('Hygiene Data'!D182)))</f>
        <v/>
      </c>
      <c r="DP188" s="305" t="str">
        <f ca="true">+IF(OFFSET('Hygiene Data'!$D$12,0,10*ROW('Hygiene Data'!D182))="","",OFFSET('Hygiene Data'!$D$12,0,10*ROW('Hygiene Data'!D182)))</f>
        <v/>
      </c>
      <c r="DQ188" s="305" t="str">
        <f ca="true">+IF(OFFSET('Hygiene Data'!$D$13,0,10*ROW('Hygiene Data'!D182))="","",OFFSET('Hygiene Data'!$D$13,0,10*ROW('Hygiene Data'!D182)))</f>
        <v/>
      </c>
      <c r="DR188" s="305" t="str">
        <f ca="true">+IF(OFFSET('Hygiene Data'!$E$11,0,10*ROW('Hygiene Data'!E182))="","",OFFSET('Hygiene Data'!$E$11,0,10*ROW('Hygiene Data'!E182)))</f>
        <v/>
      </c>
      <c r="DS188" s="305" t="str">
        <f ca="true">+IF(OFFSET('Hygiene Data'!$E$12,0,10*ROW('Hygiene Data'!E182))="","",OFFSET('Hygiene Data'!$E$12,0,10*ROW('Hygiene Data'!E182)))</f>
        <v/>
      </c>
      <c r="DT188" s="305" t="str">
        <f ca="true">+IF(OFFSET('Hygiene Data'!$E$13,0,10*ROW('Hygiene Data'!E182))="","",OFFSET('Hygiene Data'!$E$13,0,10*ROW('Hygiene Data'!E182)))</f>
        <v/>
      </c>
      <c r="DU188" s="305" t="str">
        <f ca="true">+IF(OFFSET('Hygiene Data'!$F$11,0,10*ROW('Hygiene Data'!F182))="","",OFFSET('Hygiene Data'!$F$11,0,10*ROW('Hygiene Data'!F182)))</f>
        <v/>
      </c>
      <c r="DV188" s="305" t="str">
        <f ca="true">+IF(OFFSET('Hygiene Data'!$F$12,0,10*ROW('Hygiene Data'!F182))="","",OFFSET('Hygiene Data'!$F$12,0,10*ROW('Hygiene Data'!F182)))</f>
        <v/>
      </c>
      <c r="DW188" s="305" t="str">
        <f ca="true">+IF(OFFSET('Hygiene Data'!$F$13,0,10*ROW('Hygiene Data'!F182))="","",OFFSET('Hygiene Data'!$F$13,0,10*ROW('Hygiene Data'!F182)))</f>
        <v/>
      </c>
      <c r="DX188" s="305" t="str">
        <f ca="true">+IF(OFFSET('Hygiene Data'!$G$11,0,10*ROW('Hygiene Data'!G182))="","",OFFSET('Hygiene Data'!$G$11,0,10*ROW('Hygiene Data'!G182)))</f>
        <v/>
      </c>
      <c r="DY188" s="305" t="str">
        <f ca="true">+IF(OFFSET('Hygiene Data'!$G$12,0,10*ROW('Hygiene Data'!G182))="","",OFFSET('Hygiene Data'!$G$12,0,10*ROW('Hygiene Data'!G182)))</f>
        <v/>
      </c>
      <c r="DZ188" s="305" t="str">
        <f ca="true">+IF(OFFSET('Hygiene Data'!$G$13,0,10*ROW('Hygiene Data'!G182))="","",OFFSET('Hygiene Data'!$G$13,0,10*ROW('Hygiene Data'!G182)))</f>
        <v/>
      </c>
      <c r="EA188" s="305" t="str">
        <f ca="true">+IF(OFFSET('Hygiene Data'!$H$11,0,10*ROW('Hygiene Data'!H182))="","",OFFSET('Hygiene Data'!$H$11,0,10*ROW('Hygiene Data'!H182)))</f>
        <v/>
      </c>
      <c r="EB188" s="305" t="str">
        <f ca="true">+IF(OFFSET('Hygiene Data'!$H$12,0,10*ROW('Hygiene Data'!H182))="","",OFFSET('Hygiene Data'!$H$12,0,10*ROW('Hygiene Data'!H182)))</f>
        <v/>
      </c>
      <c r="EC188" s="305" t="str">
        <f ca="true">+IF(OFFSET('Hygiene Data'!$H$13,0,10*ROW('Hygiene Data'!H182))="","",OFFSET('Hygiene Data'!$H$13,0,10*ROW('Hygiene Data'!H182)))</f>
        <v/>
      </c>
      <c r="ED188" s="305" t="str">
        <f ca="true">+IF(OFFSET('Hygiene Data'!$I$11,0,10*ROW('Hygiene Data'!I182))="","",OFFSET('Hygiene Data'!$I$11,0,10*ROW('Hygiene Data'!I182)))</f>
        <v/>
      </c>
      <c r="EE188" s="305" t="str">
        <f ca="true">+IF(OFFSET('Hygiene Data'!$I$12,0,10*ROW('Hygiene Data'!I182))="","",OFFSET('Hygiene Data'!$I$12,0,10*ROW('Hygiene Data'!I182)))</f>
        <v/>
      </c>
      <c r="EF188" s="305"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61" t="str">
        <f t="shared" ca="true" si="2"/>
        <v/>
      </c>
      <c r="D189" s="99"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9"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9"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9"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9"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9"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9"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9"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9"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9"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9"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9"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9"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9"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9"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9"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9"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9"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100"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100"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100"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100"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100"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100"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100"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100"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100"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100"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100"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100"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100"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100"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100"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100"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100"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100"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100"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100"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100"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100"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100"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100"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100"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100"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100"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100"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100"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100"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1"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1"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1"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1"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1"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1"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1"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1"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1"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1"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1"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1"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1"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1"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1"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1"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1"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1"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5"/>
      <c r="BS189" s="305" t="str">
        <f ca="true">+IF(OFFSET('Water Data'!$D$27,0,10*ROW('Water Data'!D183))="","",OFFSET('Water Data'!$D$27,0,10*ROW('Water Data'!D183)))</f>
        <v/>
      </c>
      <c r="BT189" s="305" t="str">
        <f ca="true">+IF(OFFSET('Water Data'!$D$28,0,10*ROW('Water Data'!D183))="","",OFFSET('Water Data'!$D$28,0,10*ROW('Water Data'!D183)))</f>
        <v/>
      </c>
      <c r="BU189" s="305" t="str">
        <f ca="true">+IF(OFFSET('Water Data'!$D$29,0,10*ROW('Water Data'!D183))="","",OFFSET('Water Data'!$D$29,0,10*ROW('Water Data'!D183)))</f>
        <v/>
      </c>
      <c r="BV189" s="305" t="str">
        <f ca="true">+IF(OFFSET('Water Data'!$E$27,0,10*ROW('Water Data'!E183))="","",OFFSET('Water Data'!$E$27,0,10*ROW('Water Data'!E183)))</f>
        <v/>
      </c>
      <c r="BW189" s="305" t="str">
        <f ca="true">+IF(OFFSET('Water Data'!$E$28,0,10*ROW('Water Data'!E183))="","",OFFSET('Water Data'!$E$28,0,10*ROW('Water Data'!E183)))</f>
        <v/>
      </c>
      <c r="BX189" s="305" t="str">
        <f ca="true">+IF(OFFSET('Water Data'!$E$29,0,10*ROW('Water Data'!E183))="","",OFFSET('Water Data'!$E$29,0,10*ROW('Water Data'!E183)))</f>
        <v/>
      </c>
      <c r="BY189" s="305" t="str">
        <f ca="true">+IF(OFFSET('Water Data'!$F$27,0,10*ROW('Water Data'!F183))="","",OFFSET('Water Data'!$F$27,0,10*ROW('Water Data'!F183)))</f>
        <v/>
      </c>
      <c r="BZ189" s="305" t="str">
        <f ca="true">+IF(OFFSET('Water Data'!$F$28,0,10*ROW('Water Data'!F183))="","",OFFSET('Water Data'!$F$28,0,10*ROW('Water Data'!F183)))</f>
        <v/>
      </c>
      <c r="CA189" s="305" t="str">
        <f ca="true">+IF(OFFSET('Water Data'!$F$29,0,10*ROW('Water Data'!F183))="","",OFFSET('Water Data'!$F$29,0,10*ROW('Water Data'!F183)))</f>
        <v/>
      </c>
      <c r="CB189" s="305" t="str">
        <f ca="true">+IF(OFFSET('Water Data'!$G$27,0,10*ROW('Water Data'!G183))="","",OFFSET('Water Data'!$G$27,0,10*ROW('Water Data'!G183)))</f>
        <v/>
      </c>
      <c r="CC189" s="305" t="str">
        <f ca="true">+IF(OFFSET('Water Data'!$G$28,0,10*ROW('Water Data'!G183))="","",OFFSET('Water Data'!$G$28,0,10*ROW('Water Data'!G183)))</f>
        <v/>
      </c>
      <c r="CD189" s="305" t="str">
        <f ca="true">+IF(OFFSET('Water Data'!$G$29,0,10*ROW('Water Data'!G183))="","",OFFSET('Water Data'!$G$29,0,10*ROW('Water Data'!G183)))</f>
        <v/>
      </c>
      <c r="CE189" s="305" t="str">
        <f ca="true">+IF(OFFSET('Water Data'!$H$27,0,10*ROW('Water Data'!H183))="","",OFFSET('Water Data'!$H$27,0,10*ROW('Water Data'!H183)))</f>
        <v/>
      </c>
      <c r="CF189" s="305" t="str">
        <f ca="true">+IF(OFFSET('Water Data'!$H$28,0,10*ROW('Water Data'!H183))="","",OFFSET('Water Data'!$H$28,0,10*ROW('Water Data'!H183)))</f>
        <v/>
      </c>
      <c r="CG189" s="305" t="str">
        <f ca="true">+IF(OFFSET('Water Data'!$H$29,0,10*ROW('Water Data'!H183))="","",OFFSET('Water Data'!$H$29,0,10*ROW('Water Data'!H183)))</f>
        <v/>
      </c>
      <c r="CH189" s="305" t="str">
        <f ca="true">+IF(OFFSET('Water Data'!$I$27,0,10*ROW('Water Data'!I183))="","",OFFSET('Water Data'!$I$27,0,10*ROW('Water Data'!I183)))</f>
        <v/>
      </c>
      <c r="CI189" s="305" t="str">
        <f ca="true">+IF(OFFSET('Water Data'!$I$28,0,10*ROW('Water Data'!I183))="","",OFFSET('Water Data'!$I$28,0,10*ROW('Water Data'!I183)))</f>
        <v/>
      </c>
      <c r="CJ189" s="305" t="str">
        <f ca="true">+IF(OFFSET('Water Data'!$I$29,0,10*ROW('Water Data'!I183))="","",OFFSET('Water Data'!$I$29,0,10*ROW('Water Data'!I183)))</f>
        <v/>
      </c>
      <c r="CK189" s="305" t="str">
        <f ca="true">+IF(OFFSET('Sanitation Data'!$D$28,0,10*ROW('Sanitation Data'!D183))="","",OFFSET('Sanitation Data'!$D$28,0,10*ROW('Sanitation Data'!D183)))</f>
        <v/>
      </c>
      <c r="CL189" s="305" t="str">
        <f ca="true">+IF(OFFSET('Sanitation Data'!$D$29,0,10*ROW('Sanitation Data'!D183))="","",OFFSET('Sanitation Data'!$D$29,0,10*ROW('Sanitation Data'!D183)))</f>
        <v/>
      </c>
      <c r="CM189" s="305" t="str">
        <f ca="true">+IF(OFFSET('Sanitation Data'!$D$30,0,10*ROW('Sanitation Data'!D183))="","",OFFSET('Sanitation Data'!$D$30,0,10*ROW('Sanitation Data'!D183)))</f>
        <v/>
      </c>
      <c r="CN189" s="305" t="str">
        <f ca="true">+IF(OFFSET('Sanitation Data'!$D$31,0,10*ROW('Sanitation Data'!D183))="","",OFFSET('Sanitation Data'!$D$31,0,10*ROW('Sanitation Data'!D183)))</f>
        <v/>
      </c>
      <c r="CO189" s="305" t="str">
        <f ca="true">+IF(OFFSET('Sanitation Data'!$D$32,0,10*ROW('Sanitation Data'!D183))="","",OFFSET('Sanitation Data'!$D$32,0,10*ROW('Sanitation Data'!D183)))</f>
        <v/>
      </c>
      <c r="CP189" s="305" t="str">
        <f ca="true">+IF(OFFSET('Sanitation Data'!$E$28,0,10*ROW('Sanitation Data'!E183))="","",OFFSET('Sanitation Data'!$E$28,0,10*ROW('Sanitation Data'!E183)))</f>
        <v/>
      </c>
      <c r="CQ189" s="305" t="str">
        <f ca="true">+IF(OFFSET('Sanitation Data'!$E$29,0,10*ROW('Sanitation Data'!E183))="","",OFFSET('Sanitation Data'!$E$29,0,10*ROW('Sanitation Data'!E183)))</f>
        <v/>
      </c>
      <c r="CR189" s="305" t="str">
        <f ca="true">+IF(OFFSET('Sanitation Data'!$E$30,0,10*ROW('Sanitation Data'!E183))="","",OFFSET('Sanitation Data'!$E$30,0,10*ROW('Sanitation Data'!E183)))</f>
        <v/>
      </c>
      <c r="CS189" s="305" t="str">
        <f ca="true">+IF(OFFSET('Sanitation Data'!$E$31,0,10*ROW('Sanitation Data'!E183))="","",OFFSET('Sanitation Data'!$E$31,0,10*ROW('Sanitation Data'!E183)))</f>
        <v/>
      </c>
      <c r="CT189" s="305" t="str">
        <f ca="true">+IF(OFFSET('Sanitation Data'!$E$32,0,10*ROW('Sanitation Data'!E183))="","",OFFSET('Sanitation Data'!$E$32,0,10*ROW('Sanitation Data'!E183)))</f>
        <v/>
      </c>
      <c r="CU189" s="305" t="str">
        <f ca="true">+IF(OFFSET('Sanitation Data'!$F$28,0,10*ROW('Sanitation Data'!F183))="","",OFFSET('Sanitation Data'!$F$28,0,10*ROW('Sanitation Data'!F183)))</f>
        <v/>
      </c>
      <c r="CV189" s="305" t="str">
        <f ca="true">+IF(OFFSET('Sanitation Data'!$F$29,0,10*ROW('Sanitation Data'!F183))="","",OFFSET('Sanitation Data'!$F$29,0,10*ROW('Sanitation Data'!F183)))</f>
        <v/>
      </c>
      <c r="CW189" s="305" t="str">
        <f ca="true">+IF(OFFSET('Sanitation Data'!$F$30,0,10*ROW('Sanitation Data'!F183))="","",OFFSET('Sanitation Data'!$F$30,0,10*ROW('Sanitation Data'!F183)))</f>
        <v/>
      </c>
      <c r="CX189" s="305" t="str">
        <f ca="true">+IF(OFFSET('Sanitation Data'!$F$31,0,10*ROW('Sanitation Data'!F183))="","",OFFSET('Sanitation Data'!$F$31,0,10*ROW('Sanitation Data'!F183)))</f>
        <v/>
      </c>
      <c r="CY189" s="305" t="str">
        <f ca="true">+IF(OFFSET('Sanitation Data'!$F$32,0,10*ROW('Sanitation Data'!F183))="","",OFFSET('Sanitation Data'!$F$32,0,10*ROW('Sanitation Data'!F183)))</f>
        <v/>
      </c>
      <c r="CZ189" s="305" t="str">
        <f ca="true">+IF(OFFSET('Sanitation Data'!$G$28,0,10*ROW('Sanitation Data'!G183))="","",OFFSET('Sanitation Data'!$G$28,0,10*ROW('Sanitation Data'!G183)))</f>
        <v/>
      </c>
      <c r="DA189" s="305" t="str">
        <f ca="true">+IF(OFFSET('Sanitation Data'!$G$29,0,10*ROW('Sanitation Data'!G183))="","",OFFSET('Sanitation Data'!$G$29,0,10*ROW('Sanitation Data'!G183)))</f>
        <v/>
      </c>
      <c r="DB189" s="305" t="str">
        <f ca="true">+IF(OFFSET('Sanitation Data'!$G$30,0,10*ROW('Sanitation Data'!G183))="","",OFFSET('Sanitation Data'!$G$30,0,10*ROW('Sanitation Data'!G183)))</f>
        <v/>
      </c>
      <c r="DC189" s="305" t="str">
        <f ca="true">+IF(OFFSET('Sanitation Data'!$G$31,0,10*ROW('Sanitation Data'!G183))="","",OFFSET('Sanitation Data'!$G$31,0,10*ROW('Sanitation Data'!G183)))</f>
        <v/>
      </c>
      <c r="DD189" s="305" t="str">
        <f ca="true">+IF(OFFSET('Sanitation Data'!$G$32,0,10*ROW('Sanitation Data'!G183))="","",OFFSET('Sanitation Data'!$G$32,0,10*ROW('Sanitation Data'!G183)))</f>
        <v/>
      </c>
      <c r="DE189" s="305" t="str">
        <f ca="true">+IF(OFFSET('Sanitation Data'!$H$28,0,10*ROW('Sanitation Data'!H183))="","",OFFSET('Sanitation Data'!$H$28,0,10*ROW('Sanitation Data'!H183)))</f>
        <v/>
      </c>
      <c r="DF189" s="305" t="str">
        <f ca="true">+IF(OFFSET('Sanitation Data'!$H$29,0,10*ROW('Sanitation Data'!H183))="","",OFFSET('Sanitation Data'!$H$29,0,10*ROW('Sanitation Data'!H183)))</f>
        <v/>
      </c>
      <c r="DG189" s="305" t="str">
        <f ca="true">+IF(OFFSET('Sanitation Data'!$H$30,0,10*ROW('Sanitation Data'!H183))="","",OFFSET('Sanitation Data'!$H$30,0,10*ROW('Sanitation Data'!H183)))</f>
        <v/>
      </c>
      <c r="DH189" s="305" t="str">
        <f ca="true">+IF(OFFSET('Sanitation Data'!$H$31,0,10*ROW('Sanitation Data'!H183))="","",OFFSET('Sanitation Data'!$H$31,0,10*ROW('Sanitation Data'!H183)))</f>
        <v/>
      </c>
      <c r="DI189" s="305" t="str">
        <f ca="true">+IF(OFFSET('Sanitation Data'!$H$32,0,10*ROW('Sanitation Data'!H183))="","",OFFSET('Sanitation Data'!$H$32,0,10*ROW('Sanitation Data'!H183)))</f>
        <v/>
      </c>
      <c r="DJ189" s="305" t="str">
        <f ca="true">+IF(OFFSET('Sanitation Data'!$I$28,0,10*ROW('Sanitation Data'!I183))="","",OFFSET('Sanitation Data'!$I$28,0,10*ROW('Sanitation Data'!I183)))</f>
        <v/>
      </c>
      <c r="DK189" s="305" t="str">
        <f ca="true">+IF(OFFSET('Sanitation Data'!$I$29,0,10*ROW('Sanitation Data'!I183))="","",OFFSET('Sanitation Data'!$I$29,0,10*ROW('Sanitation Data'!I183)))</f>
        <v/>
      </c>
      <c r="DL189" s="305" t="str">
        <f ca="true">+IF(OFFSET('Sanitation Data'!$I$30,0,10*ROW('Sanitation Data'!I183))="","",OFFSET('Sanitation Data'!$I$30,0,10*ROW('Sanitation Data'!I183)))</f>
        <v/>
      </c>
      <c r="DM189" s="305" t="str">
        <f ca="true">+IF(OFFSET('Sanitation Data'!$I$31,0,10*ROW('Sanitation Data'!I183))="","",OFFSET('Sanitation Data'!$I$31,0,10*ROW('Sanitation Data'!I183)))</f>
        <v/>
      </c>
      <c r="DN189" s="305" t="str">
        <f ca="true">+IF(OFFSET('Sanitation Data'!$I$32,0,10*ROW('Sanitation Data'!I183))="","",OFFSET('Sanitation Data'!$I$32,0,10*ROW('Sanitation Data'!I183)))</f>
        <v/>
      </c>
      <c r="DO189" s="305" t="str">
        <f ca="true">+IF(OFFSET('Hygiene Data'!$D$11,0,10*ROW('Hygiene Data'!D183))="","",OFFSET('Hygiene Data'!$D$11,0,10*ROW('Hygiene Data'!D183)))</f>
        <v/>
      </c>
      <c r="DP189" s="305" t="str">
        <f ca="true">+IF(OFFSET('Hygiene Data'!$D$12,0,10*ROW('Hygiene Data'!D183))="","",OFFSET('Hygiene Data'!$D$12,0,10*ROW('Hygiene Data'!D183)))</f>
        <v/>
      </c>
      <c r="DQ189" s="305" t="str">
        <f ca="true">+IF(OFFSET('Hygiene Data'!$D$13,0,10*ROW('Hygiene Data'!D183))="","",OFFSET('Hygiene Data'!$D$13,0,10*ROW('Hygiene Data'!D183)))</f>
        <v/>
      </c>
      <c r="DR189" s="305" t="str">
        <f ca="true">+IF(OFFSET('Hygiene Data'!$E$11,0,10*ROW('Hygiene Data'!E183))="","",OFFSET('Hygiene Data'!$E$11,0,10*ROW('Hygiene Data'!E183)))</f>
        <v/>
      </c>
      <c r="DS189" s="305" t="str">
        <f ca="true">+IF(OFFSET('Hygiene Data'!$E$12,0,10*ROW('Hygiene Data'!E183))="","",OFFSET('Hygiene Data'!$E$12,0,10*ROW('Hygiene Data'!E183)))</f>
        <v/>
      </c>
      <c r="DT189" s="305" t="str">
        <f ca="true">+IF(OFFSET('Hygiene Data'!$E$13,0,10*ROW('Hygiene Data'!E183))="","",OFFSET('Hygiene Data'!$E$13,0,10*ROW('Hygiene Data'!E183)))</f>
        <v/>
      </c>
      <c r="DU189" s="305" t="str">
        <f ca="true">+IF(OFFSET('Hygiene Data'!$F$11,0,10*ROW('Hygiene Data'!F183))="","",OFFSET('Hygiene Data'!$F$11,0,10*ROW('Hygiene Data'!F183)))</f>
        <v/>
      </c>
      <c r="DV189" s="305" t="str">
        <f ca="true">+IF(OFFSET('Hygiene Data'!$F$12,0,10*ROW('Hygiene Data'!F183))="","",OFFSET('Hygiene Data'!$F$12,0,10*ROW('Hygiene Data'!F183)))</f>
        <v/>
      </c>
      <c r="DW189" s="305" t="str">
        <f ca="true">+IF(OFFSET('Hygiene Data'!$F$13,0,10*ROW('Hygiene Data'!F183))="","",OFFSET('Hygiene Data'!$F$13,0,10*ROW('Hygiene Data'!F183)))</f>
        <v/>
      </c>
      <c r="DX189" s="305" t="str">
        <f ca="true">+IF(OFFSET('Hygiene Data'!$G$11,0,10*ROW('Hygiene Data'!G183))="","",OFFSET('Hygiene Data'!$G$11,0,10*ROW('Hygiene Data'!G183)))</f>
        <v/>
      </c>
      <c r="DY189" s="305" t="str">
        <f ca="true">+IF(OFFSET('Hygiene Data'!$G$12,0,10*ROW('Hygiene Data'!G183))="","",OFFSET('Hygiene Data'!$G$12,0,10*ROW('Hygiene Data'!G183)))</f>
        <v/>
      </c>
      <c r="DZ189" s="305" t="str">
        <f ca="true">+IF(OFFSET('Hygiene Data'!$G$13,0,10*ROW('Hygiene Data'!G183))="","",OFFSET('Hygiene Data'!$G$13,0,10*ROW('Hygiene Data'!G183)))</f>
        <v/>
      </c>
      <c r="EA189" s="305" t="str">
        <f ca="true">+IF(OFFSET('Hygiene Data'!$H$11,0,10*ROW('Hygiene Data'!H183))="","",OFFSET('Hygiene Data'!$H$11,0,10*ROW('Hygiene Data'!H183)))</f>
        <v/>
      </c>
      <c r="EB189" s="305" t="str">
        <f ca="true">+IF(OFFSET('Hygiene Data'!$H$12,0,10*ROW('Hygiene Data'!H183))="","",OFFSET('Hygiene Data'!$H$12,0,10*ROW('Hygiene Data'!H183)))</f>
        <v/>
      </c>
      <c r="EC189" s="305" t="str">
        <f ca="true">+IF(OFFSET('Hygiene Data'!$H$13,0,10*ROW('Hygiene Data'!H183))="","",OFFSET('Hygiene Data'!$H$13,0,10*ROW('Hygiene Data'!H183)))</f>
        <v/>
      </c>
      <c r="ED189" s="305" t="str">
        <f ca="true">+IF(OFFSET('Hygiene Data'!$I$11,0,10*ROW('Hygiene Data'!I183))="","",OFFSET('Hygiene Data'!$I$11,0,10*ROW('Hygiene Data'!I183)))</f>
        <v/>
      </c>
      <c r="EE189" s="305" t="str">
        <f ca="true">+IF(OFFSET('Hygiene Data'!$I$12,0,10*ROW('Hygiene Data'!I183))="","",OFFSET('Hygiene Data'!$I$12,0,10*ROW('Hygiene Data'!I183)))</f>
        <v/>
      </c>
      <c r="EF189" s="305"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61" t="str">
        <f t="shared" ca="true" si="2"/>
        <v/>
      </c>
      <c r="D190" s="99"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9"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9"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9"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9"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9"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9"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9"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9"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9"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9"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9"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9"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9"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9"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9"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9"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9"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100"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100"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100"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100"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100"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100"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100"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100"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100"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100"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100"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100"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100"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100"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100"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100"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100"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100"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100"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100"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100"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100"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100"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100"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100"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100"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100"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100"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100"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100"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1"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1"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1"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1"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1"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1"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1"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1"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1"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1"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1"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1"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1"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1"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1"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1"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1"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1"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5"/>
      <c r="BS190" s="305" t="str">
        <f ca="true">+IF(OFFSET('Water Data'!$D$27,0,10*ROW('Water Data'!D184))="","",OFFSET('Water Data'!$D$27,0,10*ROW('Water Data'!D184)))</f>
        <v/>
      </c>
      <c r="BT190" s="305" t="str">
        <f ca="true">+IF(OFFSET('Water Data'!$D$28,0,10*ROW('Water Data'!D184))="","",OFFSET('Water Data'!$D$28,0,10*ROW('Water Data'!D184)))</f>
        <v/>
      </c>
      <c r="BU190" s="305" t="str">
        <f ca="true">+IF(OFFSET('Water Data'!$D$29,0,10*ROW('Water Data'!D184))="","",OFFSET('Water Data'!$D$29,0,10*ROW('Water Data'!D184)))</f>
        <v/>
      </c>
      <c r="BV190" s="305" t="str">
        <f ca="true">+IF(OFFSET('Water Data'!$E$27,0,10*ROW('Water Data'!E184))="","",OFFSET('Water Data'!$E$27,0,10*ROW('Water Data'!E184)))</f>
        <v/>
      </c>
      <c r="BW190" s="305" t="str">
        <f ca="true">+IF(OFFSET('Water Data'!$E$28,0,10*ROW('Water Data'!E184))="","",OFFSET('Water Data'!$E$28,0,10*ROW('Water Data'!E184)))</f>
        <v/>
      </c>
      <c r="BX190" s="305" t="str">
        <f ca="true">+IF(OFFSET('Water Data'!$E$29,0,10*ROW('Water Data'!E184))="","",OFFSET('Water Data'!$E$29,0,10*ROW('Water Data'!E184)))</f>
        <v/>
      </c>
      <c r="BY190" s="305" t="str">
        <f ca="true">+IF(OFFSET('Water Data'!$F$27,0,10*ROW('Water Data'!F184))="","",OFFSET('Water Data'!$F$27,0,10*ROW('Water Data'!F184)))</f>
        <v/>
      </c>
      <c r="BZ190" s="305" t="str">
        <f ca="true">+IF(OFFSET('Water Data'!$F$28,0,10*ROW('Water Data'!F184))="","",OFFSET('Water Data'!$F$28,0,10*ROW('Water Data'!F184)))</f>
        <v/>
      </c>
      <c r="CA190" s="305" t="str">
        <f ca="true">+IF(OFFSET('Water Data'!$F$29,0,10*ROW('Water Data'!F184))="","",OFFSET('Water Data'!$F$29,0,10*ROW('Water Data'!F184)))</f>
        <v/>
      </c>
      <c r="CB190" s="305" t="str">
        <f ca="true">+IF(OFFSET('Water Data'!$G$27,0,10*ROW('Water Data'!G184))="","",OFFSET('Water Data'!$G$27,0,10*ROW('Water Data'!G184)))</f>
        <v/>
      </c>
      <c r="CC190" s="305" t="str">
        <f ca="true">+IF(OFFSET('Water Data'!$G$28,0,10*ROW('Water Data'!G184))="","",OFFSET('Water Data'!$G$28,0,10*ROW('Water Data'!G184)))</f>
        <v/>
      </c>
      <c r="CD190" s="305" t="str">
        <f ca="true">+IF(OFFSET('Water Data'!$G$29,0,10*ROW('Water Data'!G184))="","",OFFSET('Water Data'!$G$29,0,10*ROW('Water Data'!G184)))</f>
        <v/>
      </c>
      <c r="CE190" s="305" t="str">
        <f ca="true">+IF(OFFSET('Water Data'!$H$27,0,10*ROW('Water Data'!H184))="","",OFFSET('Water Data'!$H$27,0,10*ROW('Water Data'!H184)))</f>
        <v/>
      </c>
      <c r="CF190" s="305" t="str">
        <f ca="true">+IF(OFFSET('Water Data'!$H$28,0,10*ROW('Water Data'!H184))="","",OFFSET('Water Data'!$H$28,0,10*ROW('Water Data'!H184)))</f>
        <v/>
      </c>
      <c r="CG190" s="305" t="str">
        <f ca="true">+IF(OFFSET('Water Data'!$H$29,0,10*ROW('Water Data'!H184))="","",OFFSET('Water Data'!$H$29,0,10*ROW('Water Data'!H184)))</f>
        <v/>
      </c>
      <c r="CH190" s="305" t="str">
        <f ca="true">+IF(OFFSET('Water Data'!$I$27,0,10*ROW('Water Data'!I184))="","",OFFSET('Water Data'!$I$27,0,10*ROW('Water Data'!I184)))</f>
        <v/>
      </c>
      <c r="CI190" s="305" t="str">
        <f ca="true">+IF(OFFSET('Water Data'!$I$28,0,10*ROW('Water Data'!I184))="","",OFFSET('Water Data'!$I$28,0,10*ROW('Water Data'!I184)))</f>
        <v/>
      </c>
      <c r="CJ190" s="305" t="str">
        <f ca="true">+IF(OFFSET('Water Data'!$I$29,0,10*ROW('Water Data'!I184))="","",OFFSET('Water Data'!$I$29,0,10*ROW('Water Data'!I184)))</f>
        <v/>
      </c>
      <c r="CK190" s="305" t="str">
        <f ca="true">+IF(OFFSET('Sanitation Data'!$D$28,0,10*ROW('Sanitation Data'!D184))="","",OFFSET('Sanitation Data'!$D$28,0,10*ROW('Sanitation Data'!D184)))</f>
        <v/>
      </c>
      <c r="CL190" s="305" t="str">
        <f ca="true">+IF(OFFSET('Sanitation Data'!$D$29,0,10*ROW('Sanitation Data'!D184))="","",OFFSET('Sanitation Data'!$D$29,0,10*ROW('Sanitation Data'!D184)))</f>
        <v/>
      </c>
      <c r="CM190" s="305" t="str">
        <f ca="true">+IF(OFFSET('Sanitation Data'!$D$30,0,10*ROW('Sanitation Data'!D184))="","",OFFSET('Sanitation Data'!$D$30,0,10*ROW('Sanitation Data'!D184)))</f>
        <v/>
      </c>
      <c r="CN190" s="305" t="str">
        <f ca="true">+IF(OFFSET('Sanitation Data'!$D$31,0,10*ROW('Sanitation Data'!D184))="","",OFFSET('Sanitation Data'!$D$31,0,10*ROW('Sanitation Data'!D184)))</f>
        <v/>
      </c>
      <c r="CO190" s="305" t="str">
        <f ca="true">+IF(OFFSET('Sanitation Data'!$D$32,0,10*ROW('Sanitation Data'!D184))="","",OFFSET('Sanitation Data'!$D$32,0,10*ROW('Sanitation Data'!D184)))</f>
        <v/>
      </c>
      <c r="CP190" s="305" t="str">
        <f ca="true">+IF(OFFSET('Sanitation Data'!$E$28,0,10*ROW('Sanitation Data'!E184))="","",OFFSET('Sanitation Data'!$E$28,0,10*ROW('Sanitation Data'!E184)))</f>
        <v/>
      </c>
      <c r="CQ190" s="305" t="str">
        <f ca="true">+IF(OFFSET('Sanitation Data'!$E$29,0,10*ROW('Sanitation Data'!E184))="","",OFFSET('Sanitation Data'!$E$29,0,10*ROW('Sanitation Data'!E184)))</f>
        <v/>
      </c>
      <c r="CR190" s="305" t="str">
        <f ca="true">+IF(OFFSET('Sanitation Data'!$E$30,0,10*ROW('Sanitation Data'!E184))="","",OFFSET('Sanitation Data'!$E$30,0,10*ROW('Sanitation Data'!E184)))</f>
        <v/>
      </c>
      <c r="CS190" s="305" t="str">
        <f ca="true">+IF(OFFSET('Sanitation Data'!$E$31,0,10*ROW('Sanitation Data'!E184))="","",OFFSET('Sanitation Data'!$E$31,0,10*ROW('Sanitation Data'!E184)))</f>
        <v/>
      </c>
      <c r="CT190" s="305" t="str">
        <f ca="true">+IF(OFFSET('Sanitation Data'!$E$32,0,10*ROW('Sanitation Data'!E184))="","",OFFSET('Sanitation Data'!$E$32,0,10*ROW('Sanitation Data'!E184)))</f>
        <v/>
      </c>
      <c r="CU190" s="305" t="str">
        <f ca="true">+IF(OFFSET('Sanitation Data'!$F$28,0,10*ROW('Sanitation Data'!F184))="","",OFFSET('Sanitation Data'!$F$28,0,10*ROW('Sanitation Data'!F184)))</f>
        <v/>
      </c>
      <c r="CV190" s="305" t="str">
        <f ca="true">+IF(OFFSET('Sanitation Data'!$F$29,0,10*ROW('Sanitation Data'!F184))="","",OFFSET('Sanitation Data'!$F$29,0,10*ROW('Sanitation Data'!F184)))</f>
        <v/>
      </c>
      <c r="CW190" s="305" t="str">
        <f ca="true">+IF(OFFSET('Sanitation Data'!$F$30,0,10*ROW('Sanitation Data'!F184))="","",OFFSET('Sanitation Data'!$F$30,0,10*ROW('Sanitation Data'!F184)))</f>
        <v/>
      </c>
      <c r="CX190" s="305" t="str">
        <f ca="true">+IF(OFFSET('Sanitation Data'!$F$31,0,10*ROW('Sanitation Data'!F184))="","",OFFSET('Sanitation Data'!$F$31,0,10*ROW('Sanitation Data'!F184)))</f>
        <v/>
      </c>
      <c r="CY190" s="305" t="str">
        <f ca="true">+IF(OFFSET('Sanitation Data'!$F$32,0,10*ROW('Sanitation Data'!F184))="","",OFFSET('Sanitation Data'!$F$32,0,10*ROW('Sanitation Data'!F184)))</f>
        <v/>
      </c>
      <c r="CZ190" s="305" t="str">
        <f ca="true">+IF(OFFSET('Sanitation Data'!$G$28,0,10*ROW('Sanitation Data'!G184))="","",OFFSET('Sanitation Data'!$G$28,0,10*ROW('Sanitation Data'!G184)))</f>
        <v/>
      </c>
      <c r="DA190" s="305" t="str">
        <f ca="true">+IF(OFFSET('Sanitation Data'!$G$29,0,10*ROW('Sanitation Data'!G184))="","",OFFSET('Sanitation Data'!$G$29,0,10*ROW('Sanitation Data'!G184)))</f>
        <v/>
      </c>
      <c r="DB190" s="305" t="str">
        <f ca="true">+IF(OFFSET('Sanitation Data'!$G$30,0,10*ROW('Sanitation Data'!G184))="","",OFFSET('Sanitation Data'!$G$30,0,10*ROW('Sanitation Data'!G184)))</f>
        <v/>
      </c>
      <c r="DC190" s="305" t="str">
        <f ca="true">+IF(OFFSET('Sanitation Data'!$G$31,0,10*ROW('Sanitation Data'!G184))="","",OFFSET('Sanitation Data'!$G$31,0,10*ROW('Sanitation Data'!G184)))</f>
        <v/>
      </c>
      <c r="DD190" s="305" t="str">
        <f ca="true">+IF(OFFSET('Sanitation Data'!$G$32,0,10*ROW('Sanitation Data'!G184))="","",OFFSET('Sanitation Data'!$G$32,0,10*ROW('Sanitation Data'!G184)))</f>
        <v/>
      </c>
      <c r="DE190" s="305" t="str">
        <f ca="true">+IF(OFFSET('Sanitation Data'!$H$28,0,10*ROW('Sanitation Data'!H184))="","",OFFSET('Sanitation Data'!$H$28,0,10*ROW('Sanitation Data'!H184)))</f>
        <v/>
      </c>
      <c r="DF190" s="305" t="str">
        <f ca="true">+IF(OFFSET('Sanitation Data'!$H$29,0,10*ROW('Sanitation Data'!H184))="","",OFFSET('Sanitation Data'!$H$29,0,10*ROW('Sanitation Data'!H184)))</f>
        <v/>
      </c>
      <c r="DG190" s="305" t="str">
        <f ca="true">+IF(OFFSET('Sanitation Data'!$H$30,0,10*ROW('Sanitation Data'!H184))="","",OFFSET('Sanitation Data'!$H$30,0,10*ROW('Sanitation Data'!H184)))</f>
        <v/>
      </c>
      <c r="DH190" s="305" t="str">
        <f ca="true">+IF(OFFSET('Sanitation Data'!$H$31,0,10*ROW('Sanitation Data'!H184))="","",OFFSET('Sanitation Data'!$H$31,0,10*ROW('Sanitation Data'!H184)))</f>
        <v/>
      </c>
      <c r="DI190" s="305" t="str">
        <f ca="true">+IF(OFFSET('Sanitation Data'!$H$32,0,10*ROW('Sanitation Data'!H184))="","",OFFSET('Sanitation Data'!$H$32,0,10*ROW('Sanitation Data'!H184)))</f>
        <v/>
      </c>
      <c r="DJ190" s="305" t="str">
        <f ca="true">+IF(OFFSET('Sanitation Data'!$I$28,0,10*ROW('Sanitation Data'!I184))="","",OFFSET('Sanitation Data'!$I$28,0,10*ROW('Sanitation Data'!I184)))</f>
        <v/>
      </c>
      <c r="DK190" s="305" t="str">
        <f ca="true">+IF(OFFSET('Sanitation Data'!$I$29,0,10*ROW('Sanitation Data'!I184))="","",OFFSET('Sanitation Data'!$I$29,0,10*ROW('Sanitation Data'!I184)))</f>
        <v/>
      </c>
      <c r="DL190" s="305" t="str">
        <f ca="true">+IF(OFFSET('Sanitation Data'!$I$30,0,10*ROW('Sanitation Data'!I184))="","",OFFSET('Sanitation Data'!$I$30,0,10*ROW('Sanitation Data'!I184)))</f>
        <v/>
      </c>
      <c r="DM190" s="305" t="str">
        <f ca="true">+IF(OFFSET('Sanitation Data'!$I$31,0,10*ROW('Sanitation Data'!I184))="","",OFFSET('Sanitation Data'!$I$31,0,10*ROW('Sanitation Data'!I184)))</f>
        <v/>
      </c>
      <c r="DN190" s="305" t="str">
        <f ca="true">+IF(OFFSET('Sanitation Data'!$I$32,0,10*ROW('Sanitation Data'!I184))="","",OFFSET('Sanitation Data'!$I$32,0,10*ROW('Sanitation Data'!I184)))</f>
        <v/>
      </c>
      <c r="DO190" s="305" t="str">
        <f ca="true">+IF(OFFSET('Hygiene Data'!$D$11,0,10*ROW('Hygiene Data'!D184))="","",OFFSET('Hygiene Data'!$D$11,0,10*ROW('Hygiene Data'!D184)))</f>
        <v/>
      </c>
      <c r="DP190" s="305" t="str">
        <f ca="true">+IF(OFFSET('Hygiene Data'!$D$12,0,10*ROW('Hygiene Data'!D184))="","",OFFSET('Hygiene Data'!$D$12,0,10*ROW('Hygiene Data'!D184)))</f>
        <v/>
      </c>
      <c r="DQ190" s="305" t="str">
        <f ca="true">+IF(OFFSET('Hygiene Data'!$D$13,0,10*ROW('Hygiene Data'!D184))="","",OFFSET('Hygiene Data'!$D$13,0,10*ROW('Hygiene Data'!D184)))</f>
        <v/>
      </c>
      <c r="DR190" s="305" t="str">
        <f ca="true">+IF(OFFSET('Hygiene Data'!$E$11,0,10*ROW('Hygiene Data'!E184))="","",OFFSET('Hygiene Data'!$E$11,0,10*ROW('Hygiene Data'!E184)))</f>
        <v/>
      </c>
      <c r="DS190" s="305" t="str">
        <f ca="true">+IF(OFFSET('Hygiene Data'!$E$12,0,10*ROW('Hygiene Data'!E184))="","",OFFSET('Hygiene Data'!$E$12,0,10*ROW('Hygiene Data'!E184)))</f>
        <v/>
      </c>
      <c r="DT190" s="305" t="str">
        <f ca="true">+IF(OFFSET('Hygiene Data'!$E$13,0,10*ROW('Hygiene Data'!E184))="","",OFFSET('Hygiene Data'!$E$13,0,10*ROW('Hygiene Data'!E184)))</f>
        <v/>
      </c>
      <c r="DU190" s="305" t="str">
        <f ca="true">+IF(OFFSET('Hygiene Data'!$F$11,0,10*ROW('Hygiene Data'!F184))="","",OFFSET('Hygiene Data'!$F$11,0,10*ROW('Hygiene Data'!F184)))</f>
        <v/>
      </c>
      <c r="DV190" s="305" t="str">
        <f ca="true">+IF(OFFSET('Hygiene Data'!$F$12,0,10*ROW('Hygiene Data'!F184))="","",OFFSET('Hygiene Data'!$F$12,0,10*ROW('Hygiene Data'!F184)))</f>
        <v/>
      </c>
      <c r="DW190" s="305" t="str">
        <f ca="true">+IF(OFFSET('Hygiene Data'!$F$13,0,10*ROW('Hygiene Data'!F184))="","",OFFSET('Hygiene Data'!$F$13,0,10*ROW('Hygiene Data'!F184)))</f>
        <v/>
      </c>
      <c r="DX190" s="305" t="str">
        <f ca="true">+IF(OFFSET('Hygiene Data'!$G$11,0,10*ROW('Hygiene Data'!G184))="","",OFFSET('Hygiene Data'!$G$11,0,10*ROW('Hygiene Data'!G184)))</f>
        <v/>
      </c>
      <c r="DY190" s="305" t="str">
        <f ca="true">+IF(OFFSET('Hygiene Data'!$G$12,0,10*ROW('Hygiene Data'!G184))="","",OFFSET('Hygiene Data'!$G$12,0,10*ROW('Hygiene Data'!G184)))</f>
        <v/>
      </c>
      <c r="DZ190" s="305" t="str">
        <f ca="true">+IF(OFFSET('Hygiene Data'!$G$13,0,10*ROW('Hygiene Data'!G184))="","",OFFSET('Hygiene Data'!$G$13,0,10*ROW('Hygiene Data'!G184)))</f>
        <v/>
      </c>
      <c r="EA190" s="305" t="str">
        <f ca="true">+IF(OFFSET('Hygiene Data'!$H$11,0,10*ROW('Hygiene Data'!H184))="","",OFFSET('Hygiene Data'!$H$11,0,10*ROW('Hygiene Data'!H184)))</f>
        <v/>
      </c>
      <c r="EB190" s="305" t="str">
        <f ca="true">+IF(OFFSET('Hygiene Data'!$H$12,0,10*ROW('Hygiene Data'!H184))="","",OFFSET('Hygiene Data'!$H$12,0,10*ROW('Hygiene Data'!H184)))</f>
        <v/>
      </c>
      <c r="EC190" s="305" t="str">
        <f ca="true">+IF(OFFSET('Hygiene Data'!$H$13,0,10*ROW('Hygiene Data'!H184))="","",OFFSET('Hygiene Data'!$H$13,0,10*ROW('Hygiene Data'!H184)))</f>
        <v/>
      </c>
      <c r="ED190" s="305" t="str">
        <f ca="true">+IF(OFFSET('Hygiene Data'!$I$11,0,10*ROW('Hygiene Data'!I184))="","",OFFSET('Hygiene Data'!$I$11,0,10*ROW('Hygiene Data'!I184)))</f>
        <v/>
      </c>
      <c r="EE190" s="305" t="str">
        <f ca="true">+IF(OFFSET('Hygiene Data'!$I$12,0,10*ROW('Hygiene Data'!I184))="","",OFFSET('Hygiene Data'!$I$12,0,10*ROW('Hygiene Data'!I184)))</f>
        <v/>
      </c>
      <c r="EF190" s="305"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61" t="str">
        <f t="shared" ca="true" si="2"/>
        <v/>
      </c>
      <c r="D191" s="99"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9"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9"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9"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9"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9"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9"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9"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9"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9"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9"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9"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9"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9"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9"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9"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9"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9"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100"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100"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100"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100"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100"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100"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100"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100"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100"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100"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100"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100"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100"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100"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100"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100"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100"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100"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100"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100"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100"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100"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100"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100"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100"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100"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100"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100"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100"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100"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1"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1"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1"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1"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1"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1"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1"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1"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1"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1"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1"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1"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1"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1"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1"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1"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1"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1"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5"/>
      <c r="BS191" s="305" t="str">
        <f ca="true">+IF(OFFSET('Water Data'!$D$27,0,10*ROW('Water Data'!D185))="","",OFFSET('Water Data'!$D$27,0,10*ROW('Water Data'!D185)))</f>
        <v/>
      </c>
      <c r="BT191" s="305" t="str">
        <f ca="true">+IF(OFFSET('Water Data'!$D$28,0,10*ROW('Water Data'!D185))="","",OFFSET('Water Data'!$D$28,0,10*ROW('Water Data'!D185)))</f>
        <v/>
      </c>
      <c r="BU191" s="305" t="str">
        <f ca="true">+IF(OFFSET('Water Data'!$D$29,0,10*ROW('Water Data'!D185))="","",OFFSET('Water Data'!$D$29,0,10*ROW('Water Data'!D185)))</f>
        <v/>
      </c>
      <c r="BV191" s="305" t="str">
        <f ca="true">+IF(OFFSET('Water Data'!$E$27,0,10*ROW('Water Data'!E185))="","",OFFSET('Water Data'!$E$27,0,10*ROW('Water Data'!E185)))</f>
        <v/>
      </c>
      <c r="BW191" s="305" t="str">
        <f ca="true">+IF(OFFSET('Water Data'!$E$28,0,10*ROW('Water Data'!E185))="","",OFFSET('Water Data'!$E$28,0,10*ROW('Water Data'!E185)))</f>
        <v/>
      </c>
      <c r="BX191" s="305" t="str">
        <f ca="true">+IF(OFFSET('Water Data'!$E$29,0,10*ROW('Water Data'!E185))="","",OFFSET('Water Data'!$E$29,0,10*ROW('Water Data'!E185)))</f>
        <v/>
      </c>
      <c r="BY191" s="305" t="str">
        <f ca="true">+IF(OFFSET('Water Data'!$F$27,0,10*ROW('Water Data'!F185))="","",OFFSET('Water Data'!$F$27,0,10*ROW('Water Data'!F185)))</f>
        <v/>
      </c>
      <c r="BZ191" s="305" t="str">
        <f ca="true">+IF(OFFSET('Water Data'!$F$28,0,10*ROW('Water Data'!F185))="","",OFFSET('Water Data'!$F$28,0,10*ROW('Water Data'!F185)))</f>
        <v/>
      </c>
      <c r="CA191" s="305" t="str">
        <f ca="true">+IF(OFFSET('Water Data'!$F$29,0,10*ROW('Water Data'!F185))="","",OFFSET('Water Data'!$F$29,0,10*ROW('Water Data'!F185)))</f>
        <v/>
      </c>
      <c r="CB191" s="305" t="str">
        <f ca="true">+IF(OFFSET('Water Data'!$G$27,0,10*ROW('Water Data'!G185))="","",OFFSET('Water Data'!$G$27,0,10*ROW('Water Data'!G185)))</f>
        <v/>
      </c>
      <c r="CC191" s="305" t="str">
        <f ca="true">+IF(OFFSET('Water Data'!$G$28,0,10*ROW('Water Data'!G185))="","",OFFSET('Water Data'!$G$28,0,10*ROW('Water Data'!G185)))</f>
        <v/>
      </c>
      <c r="CD191" s="305" t="str">
        <f ca="true">+IF(OFFSET('Water Data'!$G$29,0,10*ROW('Water Data'!G185))="","",OFFSET('Water Data'!$G$29,0,10*ROW('Water Data'!G185)))</f>
        <v/>
      </c>
      <c r="CE191" s="305" t="str">
        <f ca="true">+IF(OFFSET('Water Data'!$H$27,0,10*ROW('Water Data'!H185))="","",OFFSET('Water Data'!$H$27,0,10*ROW('Water Data'!H185)))</f>
        <v/>
      </c>
      <c r="CF191" s="305" t="str">
        <f ca="true">+IF(OFFSET('Water Data'!$H$28,0,10*ROW('Water Data'!H185))="","",OFFSET('Water Data'!$H$28,0,10*ROW('Water Data'!H185)))</f>
        <v/>
      </c>
      <c r="CG191" s="305" t="str">
        <f ca="true">+IF(OFFSET('Water Data'!$H$29,0,10*ROW('Water Data'!H185))="","",OFFSET('Water Data'!$H$29,0,10*ROW('Water Data'!H185)))</f>
        <v/>
      </c>
      <c r="CH191" s="305" t="str">
        <f ca="true">+IF(OFFSET('Water Data'!$I$27,0,10*ROW('Water Data'!I185))="","",OFFSET('Water Data'!$I$27,0,10*ROW('Water Data'!I185)))</f>
        <v/>
      </c>
      <c r="CI191" s="305" t="str">
        <f ca="true">+IF(OFFSET('Water Data'!$I$28,0,10*ROW('Water Data'!I185))="","",OFFSET('Water Data'!$I$28,0,10*ROW('Water Data'!I185)))</f>
        <v/>
      </c>
      <c r="CJ191" s="305" t="str">
        <f ca="true">+IF(OFFSET('Water Data'!$I$29,0,10*ROW('Water Data'!I185))="","",OFFSET('Water Data'!$I$29,0,10*ROW('Water Data'!I185)))</f>
        <v/>
      </c>
      <c r="CK191" s="305" t="str">
        <f ca="true">+IF(OFFSET('Sanitation Data'!$D$28,0,10*ROW('Sanitation Data'!D185))="","",OFFSET('Sanitation Data'!$D$28,0,10*ROW('Sanitation Data'!D185)))</f>
        <v/>
      </c>
      <c r="CL191" s="305" t="str">
        <f ca="true">+IF(OFFSET('Sanitation Data'!$D$29,0,10*ROW('Sanitation Data'!D185))="","",OFFSET('Sanitation Data'!$D$29,0,10*ROW('Sanitation Data'!D185)))</f>
        <v/>
      </c>
      <c r="CM191" s="305" t="str">
        <f ca="true">+IF(OFFSET('Sanitation Data'!$D$30,0,10*ROW('Sanitation Data'!D185))="","",OFFSET('Sanitation Data'!$D$30,0,10*ROW('Sanitation Data'!D185)))</f>
        <v/>
      </c>
      <c r="CN191" s="305" t="str">
        <f ca="true">+IF(OFFSET('Sanitation Data'!$D$31,0,10*ROW('Sanitation Data'!D185))="","",OFFSET('Sanitation Data'!$D$31,0,10*ROW('Sanitation Data'!D185)))</f>
        <v/>
      </c>
      <c r="CO191" s="305" t="str">
        <f ca="true">+IF(OFFSET('Sanitation Data'!$D$32,0,10*ROW('Sanitation Data'!D185))="","",OFFSET('Sanitation Data'!$D$32,0,10*ROW('Sanitation Data'!D185)))</f>
        <v/>
      </c>
      <c r="CP191" s="305" t="str">
        <f ca="true">+IF(OFFSET('Sanitation Data'!$E$28,0,10*ROW('Sanitation Data'!E185))="","",OFFSET('Sanitation Data'!$E$28,0,10*ROW('Sanitation Data'!E185)))</f>
        <v/>
      </c>
      <c r="CQ191" s="305" t="str">
        <f ca="true">+IF(OFFSET('Sanitation Data'!$E$29,0,10*ROW('Sanitation Data'!E185))="","",OFFSET('Sanitation Data'!$E$29,0,10*ROW('Sanitation Data'!E185)))</f>
        <v/>
      </c>
      <c r="CR191" s="305" t="str">
        <f ca="true">+IF(OFFSET('Sanitation Data'!$E$30,0,10*ROW('Sanitation Data'!E185))="","",OFFSET('Sanitation Data'!$E$30,0,10*ROW('Sanitation Data'!E185)))</f>
        <v/>
      </c>
      <c r="CS191" s="305" t="str">
        <f ca="true">+IF(OFFSET('Sanitation Data'!$E$31,0,10*ROW('Sanitation Data'!E185))="","",OFFSET('Sanitation Data'!$E$31,0,10*ROW('Sanitation Data'!E185)))</f>
        <v/>
      </c>
      <c r="CT191" s="305" t="str">
        <f ca="true">+IF(OFFSET('Sanitation Data'!$E$32,0,10*ROW('Sanitation Data'!E185))="","",OFFSET('Sanitation Data'!$E$32,0,10*ROW('Sanitation Data'!E185)))</f>
        <v/>
      </c>
      <c r="CU191" s="305" t="str">
        <f ca="true">+IF(OFFSET('Sanitation Data'!$F$28,0,10*ROW('Sanitation Data'!F185))="","",OFFSET('Sanitation Data'!$F$28,0,10*ROW('Sanitation Data'!F185)))</f>
        <v/>
      </c>
      <c r="CV191" s="305" t="str">
        <f ca="true">+IF(OFFSET('Sanitation Data'!$F$29,0,10*ROW('Sanitation Data'!F185))="","",OFFSET('Sanitation Data'!$F$29,0,10*ROW('Sanitation Data'!F185)))</f>
        <v/>
      </c>
      <c r="CW191" s="305" t="str">
        <f ca="true">+IF(OFFSET('Sanitation Data'!$F$30,0,10*ROW('Sanitation Data'!F185))="","",OFFSET('Sanitation Data'!$F$30,0,10*ROW('Sanitation Data'!F185)))</f>
        <v/>
      </c>
      <c r="CX191" s="305" t="str">
        <f ca="true">+IF(OFFSET('Sanitation Data'!$F$31,0,10*ROW('Sanitation Data'!F185))="","",OFFSET('Sanitation Data'!$F$31,0,10*ROW('Sanitation Data'!F185)))</f>
        <v/>
      </c>
      <c r="CY191" s="305" t="str">
        <f ca="true">+IF(OFFSET('Sanitation Data'!$F$32,0,10*ROW('Sanitation Data'!F185))="","",OFFSET('Sanitation Data'!$F$32,0,10*ROW('Sanitation Data'!F185)))</f>
        <v/>
      </c>
      <c r="CZ191" s="305" t="str">
        <f ca="true">+IF(OFFSET('Sanitation Data'!$G$28,0,10*ROW('Sanitation Data'!G185))="","",OFFSET('Sanitation Data'!$G$28,0,10*ROW('Sanitation Data'!G185)))</f>
        <v/>
      </c>
      <c r="DA191" s="305" t="str">
        <f ca="true">+IF(OFFSET('Sanitation Data'!$G$29,0,10*ROW('Sanitation Data'!G185))="","",OFFSET('Sanitation Data'!$G$29,0,10*ROW('Sanitation Data'!G185)))</f>
        <v/>
      </c>
      <c r="DB191" s="305" t="str">
        <f ca="true">+IF(OFFSET('Sanitation Data'!$G$30,0,10*ROW('Sanitation Data'!G185))="","",OFFSET('Sanitation Data'!$G$30,0,10*ROW('Sanitation Data'!G185)))</f>
        <v/>
      </c>
      <c r="DC191" s="305" t="str">
        <f ca="true">+IF(OFFSET('Sanitation Data'!$G$31,0,10*ROW('Sanitation Data'!G185))="","",OFFSET('Sanitation Data'!$G$31,0,10*ROW('Sanitation Data'!G185)))</f>
        <v/>
      </c>
      <c r="DD191" s="305" t="str">
        <f ca="true">+IF(OFFSET('Sanitation Data'!$G$32,0,10*ROW('Sanitation Data'!G185))="","",OFFSET('Sanitation Data'!$G$32,0,10*ROW('Sanitation Data'!G185)))</f>
        <v/>
      </c>
      <c r="DE191" s="305" t="str">
        <f ca="true">+IF(OFFSET('Sanitation Data'!$H$28,0,10*ROW('Sanitation Data'!H185))="","",OFFSET('Sanitation Data'!$H$28,0,10*ROW('Sanitation Data'!H185)))</f>
        <v/>
      </c>
      <c r="DF191" s="305" t="str">
        <f ca="true">+IF(OFFSET('Sanitation Data'!$H$29,0,10*ROW('Sanitation Data'!H185))="","",OFFSET('Sanitation Data'!$H$29,0,10*ROW('Sanitation Data'!H185)))</f>
        <v/>
      </c>
      <c r="DG191" s="305" t="str">
        <f ca="true">+IF(OFFSET('Sanitation Data'!$H$30,0,10*ROW('Sanitation Data'!H185))="","",OFFSET('Sanitation Data'!$H$30,0,10*ROW('Sanitation Data'!H185)))</f>
        <v/>
      </c>
      <c r="DH191" s="305" t="str">
        <f ca="true">+IF(OFFSET('Sanitation Data'!$H$31,0,10*ROW('Sanitation Data'!H185))="","",OFFSET('Sanitation Data'!$H$31,0,10*ROW('Sanitation Data'!H185)))</f>
        <v/>
      </c>
      <c r="DI191" s="305" t="str">
        <f ca="true">+IF(OFFSET('Sanitation Data'!$H$32,0,10*ROW('Sanitation Data'!H185))="","",OFFSET('Sanitation Data'!$H$32,0,10*ROW('Sanitation Data'!H185)))</f>
        <v/>
      </c>
      <c r="DJ191" s="305" t="str">
        <f ca="true">+IF(OFFSET('Sanitation Data'!$I$28,0,10*ROW('Sanitation Data'!I185))="","",OFFSET('Sanitation Data'!$I$28,0,10*ROW('Sanitation Data'!I185)))</f>
        <v/>
      </c>
      <c r="DK191" s="305" t="str">
        <f ca="true">+IF(OFFSET('Sanitation Data'!$I$29,0,10*ROW('Sanitation Data'!I185))="","",OFFSET('Sanitation Data'!$I$29,0,10*ROW('Sanitation Data'!I185)))</f>
        <v/>
      </c>
      <c r="DL191" s="305" t="str">
        <f ca="true">+IF(OFFSET('Sanitation Data'!$I$30,0,10*ROW('Sanitation Data'!I185))="","",OFFSET('Sanitation Data'!$I$30,0,10*ROW('Sanitation Data'!I185)))</f>
        <v/>
      </c>
      <c r="DM191" s="305" t="str">
        <f ca="true">+IF(OFFSET('Sanitation Data'!$I$31,0,10*ROW('Sanitation Data'!I185))="","",OFFSET('Sanitation Data'!$I$31,0,10*ROW('Sanitation Data'!I185)))</f>
        <v/>
      </c>
      <c r="DN191" s="305" t="str">
        <f ca="true">+IF(OFFSET('Sanitation Data'!$I$32,0,10*ROW('Sanitation Data'!I185))="","",OFFSET('Sanitation Data'!$I$32,0,10*ROW('Sanitation Data'!I185)))</f>
        <v/>
      </c>
      <c r="DO191" s="305" t="str">
        <f ca="true">+IF(OFFSET('Hygiene Data'!$D$11,0,10*ROW('Hygiene Data'!D185))="","",OFFSET('Hygiene Data'!$D$11,0,10*ROW('Hygiene Data'!D185)))</f>
        <v/>
      </c>
      <c r="DP191" s="305" t="str">
        <f ca="true">+IF(OFFSET('Hygiene Data'!$D$12,0,10*ROW('Hygiene Data'!D185))="","",OFFSET('Hygiene Data'!$D$12,0,10*ROW('Hygiene Data'!D185)))</f>
        <v/>
      </c>
      <c r="DQ191" s="305" t="str">
        <f ca="true">+IF(OFFSET('Hygiene Data'!$D$13,0,10*ROW('Hygiene Data'!D185))="","",OFFSET('Hygiene Data'!$D$13,0,10*ROW('Hygiene Data'!D185)))</f>
        <v/>
      </c>
      <c r="DR191" s="305" t="str">
        <f ca="true">+IF(OFFSET('Hygiene Data'!$E$11,0,10*ROW('Hygiene Data'!E185))="","",OFFSET('Hygiene Data'!$E$11,0,10*ROW('Hygiene Data'!E185)))</f>
        <v/>
      </c>
      <c r="DS191" s="305" t="str">
        <f ca="true">+IF(OFFSET('Hygiene Data'!$E$12,0,10*ROW('Hygiene Data'!E185))="","",OFFSET('Hygiene Data'!$E$12,0,10*ROW('Hygiene Data'!E185)))</f>
        <v/>
      </c>
      <c r="DT191" s="305" t="str">
        <f ca="true">+IF(OFFSET('Hygiene Data'!$E$13,0,10*ROW('Hygiene Data'!E185))="","",OFFSET('Hygiene Data'!$E$13,0,10*ROW('Hygiene Data'!E185)))</f>
        <v/>
      </c>
      <c r="DU191" s="305" t="str">
        <f ca="true">+IF(OFFSET('Hygiene Data'!$F$11,0,10*ROW('Hygiene Data'!F185))="","",OFFSET('Hygiene Data'!$F$11,0,10*ROW('Hygiene Data'!F185)))</f>
        <v/>
      </c>
      <c r="DV191" s="305" t="str">
        <f ca="true">+IF(OFFSET('Hygiene Data'!$F$12,0,10*ROW('Hygiene Data'!F185))="","",OFFSET('Hygiene Data'!$F$12,0,10*ROW('Hygiene Data'!F185)))</f>
        <v/>
      </c>
      <c r="DW191" s="305" t="str">
        <f ca="true">+IF(OFFSET('Hygiene Data'!$F$13,0,10*ROW('Hygiene Data'!F185))="","",OFFSET('Hygiene Data'!$F$13,0,10*ROW('Hygiene Data'!F185)))</f>
        <v/>
      </c>
      <c r="DX191" s="305" t="str">
        <f ca="true">+IF(OFFSET('Hygiene Data'!$G$11,0,10*ROW('Hygiene Data'!G185))="","",OFFSET('Hygiene Data'!$G$11,0,10*ROW('Hygiene Data'!G185)))</f>
        <v/>
      </c>
      <c r="DY191" s="305" t="str">
        <f ca="true">+IF(OFFSET('Hygiene Data'!$G$12,0,10*ROW('Hygiene Data'!G185))="","",OFFSET('Hygiene Data'!$G$12,0,10*ROW('Hygiene Data'!G185)))</f>
        <v/>
      </c>
      <c r="DZ191" s="305" t="str">
        <f ca="true">+IF(OFFSET('Hygiene Data'!$G$13,0,10*ROW('Hygiene Data'!G185))="","",OFFSET('Hygiene Data'!$G$13,0,10*ROW('Hygiene Data'!G185)))</f>
        <v/>
      </c>
      <c r="EA191" s="305" t="str">
        <f ca="true">+IF(OFFSET('Hygiene Data'!$H$11,0,10*ROW('Hygiene Data'!H185))="","",OFFSET('Hygiene Data'!$H$11,0,10*ROW('Hygiene Data'!H185)))</f>
        <v/>
      </c>
      <c r="EB191" s="305" t="str">
        <f ca="true">+IF(OFFSET('Hygiene Data'!$H$12,0,10*ROW('Hygiene Data'!H185))="","",OFFSET('Hygiene Data'!$H$12,0,10*ROW('Hygiene Data'!H185)))</f>
        <v/>
      </c>
      <c r="EC191" s="305" t="str">
        <f ca="true">+IF(OFFSET('Hygiene Data'!$H$13,0,10*ROW('Hygiene Data'!H185))="","",OFFSET('Hygiene Data'!$H$13,0,10*ROW('Hygiene Data'!H185)))</f>
        <v/>
      </c>
      <c r="ED191" s="305" t="str">
        <f ca="true">+IF(OFFSET('Hygiene Data'!$I$11,0,10*ROW('Hygiene Data'!I185))="","",OFFSET('Hygiene Data'!$I$11,0,10*ROW('Hygiene Data'!I185)))</f>
        <v/>
      </c>
      <c r="EE191" s="305" t="str">
        <f ca="true">+IF(OFFSET('Hygiene Data'!$I$12,0,10*ROW('Hygiene Data'!I185))="","",OFFSET('Hygiene Data'!$I$12,0,10*ROW('Hygiene Data'!I185)))</f>
        <v/>
      </c>
      <c r="EF191" s="305"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61" t="str">
        <f t="shared" ca="true" si="2"/>
        <v/>
      </c>
      <c r="D192" s="99"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9"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9"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9"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9"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9"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9"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9"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9"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9"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9"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9"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9"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9"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9"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9"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9"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9"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100"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100"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100"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100"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100"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100"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100"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100"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100"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100"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100"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100"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100"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100"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100"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100"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100"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100"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100"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100"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100"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100"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100"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100"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100"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100"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100"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100"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100"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100"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1"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1"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1"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1"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1"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1"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1"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1"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1"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1"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1"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1"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1"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1"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1"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1"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1"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1"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5"/>
      <c r="BS192" s="305" t="str">
        <f ca="true">+IF(OFFSET('Water Data'!$D$27,0,10*ROW('Water Data'!D186))="","",OFFSET('Water Data'!$D$27,0,10*ROW('Water Data'!D186)))</f>
        <v/>
      </c>
      <c r="BT192" s="305" t="str">
        <f ca="true">+IF(OFFSET('Water Data'!$D$28,0,10*ROW('Water Data'!D186))="","",OFFSET('Water Data'!$D$28,0,10*ROW('Water Data'!D186)))</f>
        <v/>
      </c>
      <c r="BU192" s="305" t="str">
        <f ca="true">+IF(OFFSET('Water Data'!$D$29,0,10*ROW('Water Data'!D186))="","",OFFSET('Water Data'!$D$29,0,10*ROW('Water Data'!D186)))</f>
        <v/>
      </c>
      <c r="BV192" s="305" t="str">
        <f ca="true">+IF(OFFSET('Water Data'!$E$27,0,10*ROW('Water Data'!E186))="","",OFFSET('Water Data'!$E$27,0,10*ROW('Water Data'!E186)))</f>
        <v/>
      </c>
      <c r="BW192" s="305" t="str">
        <f ca="true">+IF(OFFSET('Water Data'!$E$28,0,10*ROW('Water Data'!E186))="","",OFFSET('Water Data'!$E$28,0,10*ROW('Water Data'!E186)))</f>
        <v/>
      </c>
      <c r="BX192" s="305" t="str">
        <f ca="true">+IF(OFFSET('Water Data'!$E$29,0,10*ROW('Water Data'!E186))="","",OFFSET('Water Data'!$E$29,0,10*ROW('Water Data'!E186)))</f>
        <v/>
      </c>
      <c r="BY192" s="305" t="str">
        <f ca="true">+IF(OFFSET('Water Data'!$F$27,0,10*ROW('Water Data'!F186))="","",OFFSET('Water Data'!$F$27,0,10*ROW('Water Data'!F186)))</f>
        <v/>
      </c>
      <c r="BZ192" s="305" t="str">
        <f ca="true">+IF(OFFSET('Water Data'!$F$28,0,10*ROW('Water Data'!F186))="","",OFFSET('Water Data'!$F$28,0,10*ROW('Water Data'!F186)))</f>
        <v/>
      </c>
      <c r="CA192" s="305" t="str">
        <f ca="true">+IF(OFFSET('Water Data'!$F$29,0,10*ROW('Water Data'!F186))="","",OFFSET('Water Data'!$F$29,0,10*ROW('Water Data'!F186)))</f>
        <v/>
      </c>
      <c r="CB192" s="305" t="str">
        <f ca="true">+IF(OFFSET('Water Data'!$G$27,0,10*ROW('Water Data'!G186))="","",OFFSET('Water Data'!$G$27,0,10*ROW('Water Data'!G186)))</f>
        <v/>
      </c>
      <c r="CC192" s="305" t="str">
        <f ca="true">+IF(OFFSET('Water Data'!$G$28,0,10*ROW('Water Data'!G186))="","",OFFSET('Water Data'!$G$28,0,10*ROW('Water Data'!G186)))</f>
        <v/>
      </c>
      <c r="CD192" s="305" t="str">
        <f ca="true">+IF(OFFSET('Water Data'!$G$29,0,10*ROW('Water Data'!G186))="","",OFFSET('Water Data'!$G$29,0,10*ROW('Water Data'!G186)))</f>
        <v/>
      </c>
      <c r="CE192" s="305" t="str">
        <f ca="true">+IF(OFFSET('Water Data'!$H$27,0,10*ROW('Water Data'!H186))="","",OFFSET('Water Data'!$H$27,0,10*ROW('Water Data'!H186)))</f>
        <v/>
      </c>
      <c r="CF192" s="305" t="str">
        <f ca="true">+IF(OFFSET('Water Data'!$H$28,0,10*ROW('Water Data'!H186))="","",OFFSET('Water Data'!$H$28,0,10*ROW('Water Data'!H186)))</f>
        <v/>
      </c>
      <c r="CG192" s="305" t="str">
        <f ca="true">+IF(OFFSET('Water Data'!$H$29,0,10*ROW('Water Data'!H186))="","",OFFSET('Water Data'!$H$29,0,10*ROW('Water Data'!H186)))</f>
        <v/>
      </c>
      <c r="CH192" s="305" t="str">
        <f ca="true">+IF(OFFSET('Water Data'!$I$27,0,10*ROW('Water Data'!I186))="","",OFFSET('Water Data'!$I$27,0,10*ROW('Water Data'!I186)))</f>
        <v/>
      </c>
      <c r="CI192" s="305" t="str">
        <f ca="true">+IF(OFFSET('Water Data'!$I$28,0,10*ROW('Water Data'!I186))="","",OFFSET('Water Data'!$I$28,0,10*ROW('Water Data'!I186)))</f>
        <v/>
      </c>
      <c r="CJ192" s="305" t="str">
        <f ca="true">+IF(OFFSET('Water Data'!$I$29,0,10*ROW('Water Data'!I186))="","",OFFSET('Water Data'!$I$29,0,10*ROW('Water Data'!I186)))</f>
        <v/>
      </c>
      <c r="CK192" s="305" t="str">
        <f ca="true">+IF(OFFSET('Sanitation Data'!$D$28,0,10*ROW('Sanitation Data'!D186))="","",OFFSET('Sanitation Data'!$D$28,0,10*ROW('Sanitation Data'!D186)))</f>
        <v/>
      </c>
      <c r="CL192" s="305" t="str">
        <f ca="true">+IF(OFFSET('Sanitation Data'!$D$29,0,10*ROW('Sanitation Data'!D186))="","",OFFSET('Sanitation Data'!$D$29,0,10*ROW('Sanitation Data'!D186)))</f>
        <v/>
      </c>
      <c r="CM192" s="305" t="str">
        <f ca="true">+IF(OFFSET('Sanitation Data'!$D$30,0,10*ROW('Sanitation Data'!D186))="","",OFFSET('Sanitation Data'!$D$30,0,10*ROW('Sanitation Data'!D186)))</f>
        <v/>
      </c>
      <c r="CN192" s="305" t="str">
        <f ca="true">+IF(OFFSET('Sanitation Data'!$D$31,0,10*ROW('Sanitation Data'!D186))="","",OFFSET('Sanitation Data'!$D$31,0,10*ROW('Sanitation Data'!D186)))</f>
        <v/>
      </c>
      <c r="CO192" s="305" t="str">
        <f ca="true">+IF(OFFSET('Sanitation Data'!$D$32,0,10*ROW('Sanitation Data'!D186))="","",OFFSET('Sanitation Data'!$D$32,0,10*ROW('Sanitation Data'!D186)))</f>
        <v/>
      </c>
      <c r="CP192" s="305" t="str">
        <f ca="true">+IF(OFFSET('Sanitation Data'!$E$28,0,10*ROW('Sanitation Data'!E186))="","",OFFSET('Sanitation Data'!$E$28,0,10*ROW('Sanitation Data'!E186)))</f>
        <v/>
      </c>
      <c r="CQ192" s="305" t="str">
        <f ca="true">+IF(OFFSET('Sanitation Data'!$E$29,0,10*ROW('Sanitation Data'!E186))="","",OFFSET('Sanitation Data'!$E$29,0,10*ROW('Sanitation Data'!E186)))</f>
        <v/>
      </c>
      <c r="CR192" s="305" t="str">
        <f ca="true">+IF(OFFSET('Sanitation Data'!$E$30,0,10*ROW('Sanitation Data'!E186))="","",OFFSET('Sanitation Data'!$E$30,0,10*ROW('Sanitation Data'!E186)))</f>
        <v/>
      </c>
      <c r="CS192" s="305" t="str">
        <f ca="true">+IF(OFFSET('Sanitation Data'!$E$31,0,10*ROW('Sanitation Data'!E186))="","",OFFSET('Sanitation Data'!$E$31,0,10*ROW('Sanitation Data'!E186)))</f>
        <v/>
      </c>
      <c r="CT192" s="305" t="str">
        <f ca="true">+IF(OFFSET('Sanitation Data'!$E$32,0,10*ROW('Sanitation Data'!E186))="","",OFFSET('Sanitation Data'!$E$32,0,10*ROW('Sanitation Data'!E186)))</f>
        <v/>
      </c>
      <c r="CU192" s="305" t="str">
        <f ca="true">+IF(OFFSET('Sanitation Data'!$F$28,0,10*ROW('Sanitation Data'!F186))="","",OFFSET('Sanitation Data'!$F$28,0,10*ROW('Sanitation Data'!F186)))</f>
        <v/>
      </c>
      <c r="CV192" s="305" t="str">
        <f ca="true">+IF(OFFSET('Sanitation Data'!$F$29,0,10*ROW('Sanitation Data'!F186))="","",OFFSET('Sanitation Data'!$F$29,0,10*ROW('Sanitation Data'!F186)))</f>
        <v/>
      </c>
      <c r="CW192" s="305" t="str">
        <f ca="true">+IF(OFFSET('Sanitation Data'!$F$30,0,10*ROW('Sanitation Data'!F186))="","",OFFSET('Sanitation Data'!$F$30,0,10*ROW('Sanitation Data'!F186)))</f>
        <v/>
      </c>
      <c r="CX192" s="305" t="str">
        <f ca="true">+IF(OFFSET('Sanitation Data'!$F$31,0,10*ROW('Sanitation Data'!F186))="","",OFFSET('Sanitation Data'!$F$31,0,10*ROW('Sanitation Data'!F186)))</f>
        <v/>
      </c>
      <c r="CY192" s="305" t="str">
        <f ca="true">+IF(OFFSET('Sanitation Data'!$F$32,0,10*ROW('Sanitation Data'!F186))="","",OFFSET('Sanitation Data'!$F$32,0,10*ROW('Sanitation Data'!F186)))</f>
        <v/>
      </c>
      <c r="CZ192" s="305" t="str">
        <f ca="true">+IF(OFFSET('Sanitation Data'!$G$28,0,10*ROW('Sanitation Data'!G186))="","",OFFSET('Sanitation Data'!$G$28,0,10*ROW('Sanitation Data'!G186)))</f>
        <v/>
      </c>
      <c r="DA192" s="305" t="str">
        <f ca="true">+IF(OFFSET('Sanitation Data'!$G$29,0,10*ROW('Sanitation Data'!G186))="","",OFFSET('Sanitation Data'!$G$29,0,10*ROW('Sanitation Data'!G186)))</f>
        <v/>
      </c>
      <c r="DB192" s="305" t="str">
        <f ca="true">+IF(OFFSET('Sanitation Data'!$G$30,0,10*ROW('Sanitation Data'!G186))="","",OFFSET('Sanitation Data'!$G$30,0,10*ROW('Sanitation Data'!G186)))</f>
        <v/>
      </c>
      <c r="DC192" s="305" t="str">
        <f ca="true">+IF(OFFSET('Sanitation Data'!$G$31,0,10*ROW('Sanitation Data'!G186))="","",OFFSET('Sanitation Data'!$G$31,0,10*ROW('Sanitation Data'!G186)))</f>
        <v/>
      </c>
      <c r="DD192" s="305" t="str">
        <f ca="true">+IF(OFFSET('Sanitation Data'!$G$32,0,10*ROW('Sanitation Data'!G186))="","",OFFSET('Sanitation Data'!$G$32,0,10*ROW('Sanitation Data'!G186)))</f>
        <v/>
      </c>
      <c r="DE192" s="305" t="str">
        <f ca="true">+IF(OFFSET('Sanitation Data'!$H$28,0,10*ROW('Sanitation Data'!H186))="","",OFFSET('Sanitation Data'!$H$28,0,10*ROW('Sanitation Data'!H186)))</f>
        <v/>
      </c>
      <c r="DF192" s="305" t="str">
        <f ca="true">+IF(OFFSET('Sanitation Data'!$H$29,0,10*ROW('Sanitation Data'!H186))="","",OFFSET('Sanitation Data'!$H$29,0,10*ROW('Sanitation Data'!H186)))</f>
        <v/>
      </c>
      <c r="DG192" s="305" t="str">
        <f ca="true">+IF(OFFSET('Sanitation Data'!$H$30,0,10*ROW('Sanitation Data'!H186))="","",OFFSET('Sanitation Data'!$H$30,0,10*ROW('Sanitation Data'!H186)))</f>
        <v/>
      </c>
      <c r="DH192" s="305" t="str">
        <f ca="true">+IF(OFFSET('Sanitation Data'!$H$31,0,10*ROW('Sanitation Data'!H186))="","",OFFSET('Sanitation Data'!$H$31,0,10*ROW('Sanitation Data'!H186)))</f>
        <v/>
      </c>
      <c r="DI192" s="305" t="str">
        <f ca="true">+IF(OFFSET('Sanitation Data'!$H$32,0,10*ROW('Sanitation Data'!H186))="","",OFFSET('Sanitation Data'!$H$32,0,10*ROW('Sanitation Data'!H186)))</f>
        <v/>
      </c>
      <c r="DJ192" s="305" t="str">
        <f ca="true">+IF(OFFSET('Sanitation Data'!$I$28,0,10*ROW('Sanitation Data'!I186))="","",OFFSET('Sanitation Data'!$I$28,0,10*ROW('Sanitation Data'!I186)))</f>
        <v/>
      </c>
      <c r="DK192" s="305" t="str">
        <f ca="true">+IF(OFFSET('Sanitation Data'!$I$29,0,10*ROW('Sanitation Data'!I186))="","",OFFSET('Sanitation Data'!$I$29,0,10*ROW('Sanitation Data'!I186)))</f>
        <v/>
      </c>
      <c r="DL192" s="305" t="str">
        <f ca="true">+IF(OFFSET('Sanitation Data'!$I$30,0,10*ROW('Sanitation Data'!I186))="","",OFFSET('Sanitation Data'!$I$30,0,10*ROW('Sanitation Data'!I186)))</f>
        <v/>
      </c>
      <c r="DM192" s="305" t="str">
        <f ca="true">+IF(OFFSET('Sanitation Data'!$I$31,0,10*ROW('Sanitation Data'!I186))="","",OFFSET('Sanitation Data'!$I$31,0,10*ROW('Sanitation Data'!I186)))</f>
        <v/>
      </c>
      <c r="DN192" s="305" t="str">
        <f ca="true">+IF(OFFSET('Sanitation Data'!$I$32,0,10*ROW('Sanitation Data'!I186))="","",OFFSET('Sanitation Data'!$I$32,0,10*ROW('Sanitation Data'!I186)))</f>
        <v/>
      </c>
      <c r="DO192" s="305" t="str">
        <f ca="true">+IF(OFFSET('Hygiene Data'!$D$11,0,10*ROW('Hygiene Data'!D186))="","",OFFSET('Hygiene Data'!$D$11,0,10*ROW('Hygiene Data'!D186)))</f>
        <v/>
      </c>
      <c r="DP192" s="305" t="str">
        <f ca="true">+IF(OFFSET('Hygiene Data'!$D$12,0,10*ROW('Hygiene Data'!D186))="","",OFFSET('Hygiene Data'!$D$12,0,10*ROW('Hygiene Data'!D186)))</f>
        <v/>
      </c>
      <c r="DQ192" s="305" t="str">
        <f ca="true">+IF(OFFSET('Hygiene Data'!$D$13,0,10*ROW('Hygiene Data'!D186))="","",OFFSET('Hygiene Data'!$D$13,0,10*ROW('Hygiene Data'!D186)))</f>
        <v/>
      </c>
      <c r="DR192" s="305" t="str">
        <f ca="true">+IF(OFFSET('Hygiene Data'!$E$11,0,10*ROW('Hygiene Data'!E186))="","",OFFSET('Hygiene Data'!$E$11,0,10*ROW('Hygiene Data'!E186)))</f>
        <v/>
      </c>
      <c r="DS192" s="305" t="str">
        <f ca="true">+IF(OFFSET('Hygiene Data'!$E$12,0,10*ROW('Hygiene Data'!E186))="","",OFFSET('Hygiene Data'!$E$12,0,10*ROW('Hygiene Data'!E186)))</f>
        <v/>
      </c>
      <c r="DT192" s="305" t="str">
        <f ca="true">+IF(OFFSET('Hygiene Data'!$E$13,0,10*ROW('Hygiene Data'!E186))="","",OFFSET('Hygiene Data'!$E$13,0,10*ROW('Hygiene Data'!E186)))</f>
        <v/>
      </c>
      <c r="DU192" s="305" t="str">
        <f ca="true">+IF(OFFSET('Hygiene Data'!$F$11,0,10*ROW('Hygiene Data'!F186))="","",OFFSET('Hygiene Data'!$F$11,0,10*ROW('Hygiene Data'!F186)))</f>
        <v/>
      </c>
      <c r="DV192" s="305" t="str">
        <f ca="true">+IF(OFFSET('Hygiene Data'!$F$12,0,10*ROW('Hygiene Data'!F186))="","",OFFSET('Hygiene Data'!$F$12,0,10*ROW('Hygiene Data'!F186)))</f>
        <v/>
      </c>
      <c r="DW192" s="305" t="str">
        <f ca="true">+IF(OFFSET('Hygiene Data'!$F$13,0,10*ROW('Hygiene Data'!F186))="","",OFFSET('Hygiene Data'!$F$13,0,10*ROW('Hygiene Data'!F186)))</f>
        <v/>
      </c>
      <c r="DX192" s="305" t="str">
        <f ca="true">+IF(OFFSET('Hygiene Data'!$G$11,0,10*ROW('Hygiene Data'!G186))="","",OFFSET('Hygiene Data'!$G$11,0,10*ROW('Hygiene Data'!G186)))</f>
        <v/>
      </c>
      <c r="DY192" s="305" t="str">
        <f ca="true">+IF(OFFSET('Hygiene Data'!$G$12,0,10*ROW('Hygiene Data'!G186))="","",OFFSET('Hygiene Data'!$G$12,0,10*ROW('Hygiene Data'!G186)))</f>
        <v/>
      </c>
      <c r="DZ192" s="305" t="str">
        <f ca="true">+IF(OFFSET('Hygiene Data'!$G$13,0,10*ROW('Hygiene Data'!G186))="","",OFFSET('Hygiene Data'!$G$13,0,10*ROW('Hygiene Data'!G186)))</f>
        <v/>
      </c>
      <c r="EA192" s="305" t="str">
        <f ca="true">+IF(OFFSET('Hygiene Data'!$H$11,0,10*ROW('Hygiene Data'!H186))="","",OFFSET('Hygiene Data'!$H$11,0,10*ROW('Hygiene Data'!H186)))</f>
        <v/>
      </c>
      <c r="EB192" s="305" t="str">
        <f ca="true">+IF(OFFSET('Hygiene Data'!$H$12,0,10*ROW('Hygiene Data'!H186))="","",OFFSET('Hygiene Data'!$H$12,0,10*ROW('Hygiene Data'!H186)))</f>
        <v/>
      </c>
      <c r="EC192" s="305" t="str">
        <f ca="true">+IF(OFFSET('Hygiene Data'!$H$13,0,10*ROW('Hygiene Data'!H186))="","",OFFSET('Hygiene Data'!$H$13,0,10*ROW('Hygiene Data'!H186)))</f>
        <v/>
      </c>
      <c r="ED192" s="305" t="str">
        <f ca="true">+IF(OFFSET('Hygiene Data'!$I$11,0,10*ROW('Hygiene Data'!I186))="","",OFFSET('Hygiene Data'!$I$11,0,10*ROW('Hygiene Data'!I186)))</f>
        <v/>
      </c>
      <c r="EE192" s="305" t="str">
        <f ca="true">+IF(OFFSET('Hygiene Data'!$I$12,0,10*ROW('Hygiene Data'!I186))="","",OFFSET('Hygiene Data'!$I$12,0,10*ROW('Hygiene Data'!I186)))</f>
        <v/>
      </c>
      <c r="EF192" s="305"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61" t="str">
        <f t="shared" ca="true" si="2"/>
        <v/>
      </c>
      <c r="D193" s="99"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9"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9"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9"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9"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9"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9"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9"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9"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9"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9"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9"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9"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9"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9"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9"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9"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9"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100"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100"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100"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100"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100"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100"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100"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100"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100"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100"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100"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100"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100"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100"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100"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100"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100"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100"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100"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100"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100"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100"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100"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100"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100"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100"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100"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100"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100"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100"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1"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1"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1"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1"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1"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1"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1"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1"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1"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1"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1"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1"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1"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1"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1"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1"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1"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1"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5"/>
      <c r="BS193" s="305" t="str">
        <f ca="true">+IF(OFFSET('Water Data'!$D$27,0,10*ROW('Water Data'!D187))="","",OFFSET('Water Data'!$D$27,0,10*ROW('Water Data'!D187)))</f>
        <v/>
      </c>
      <c r="BT193" s="305" t="str">
        <f ca="true">+IF(OFFSET('Water Data'!$D$28,0,10*ROW('Water Data'!D187))="","",OFFSET('Water Data'!$D$28,0,10*ROW('Water Data'!D187)))</f>
        <v/>
      </c>
      <c r="BU193" s="305" t="str">
        <f ca="true">+IF(OFFSET('Water Data'!$D$29,0,10*ROW('Water Data'!D187))="","",OFFSET('Water Data'!$D$29,0,10*ROW('Water Data'!D187)))</f>
        <v/>
      </c>
      <c r="BV193" s="305" t="str">
        <f ca="true">+IF(OFFSET('Water Data'!$E$27,0,10*ROW('Water Data'!E187))="","",OFFSET('Water Data'!$E$27,0,10*ROW('Water Data'!E187)))</f>
        <v/>
      </c>
      <c r="BW193" s="305" t="str">
        <f ca="true">+IF(OFFSET('Water Data'!$E$28,0,10*ROW('Water Data'!E187))="","",OFFSET('Water Data'!$E$28,0,10*ROW('Water Data'!E187)))</f>
        <v/>
      </c>
      <c r="BX193" s="305" t="str">
        <f ca="true">+IF(OFFSET('Water Data'!$E$29,0,10*ROW('Water Data'!E187))="","",OFFSET('Water Data'!$E$29,0,10*ROW('Water Data'!E187)))</f>
        <v/>
      </c>
      <c r="BY193" s="305" t="str">
        <f ca="true">+IF(OFFSET('Water Data'!$F$27,0,10*ROW('Water Data'!F187))="","",OFFSET('Water Data'!$F$27,0,10*ROW('Water Data'!F187)))</f>
        <v/>
      </c>
      <c r="BZ193" s="305" t="str">
        <f ca="true">+IF(OFFSET('Water Data'!$F$28,0,10*ROW('Water Data'!F187))="","",OFFSET('Water Data'!$F$28,0,10*ROW('Water Data'!F187)))</f>
        <v/>
      </c>
      <c r="CA193" s="305" t="str">
        <f ca="true">+IF(OFFSET('Water Data'!$F$29,0,10*ROW('Water Data'!F187))="","",OFFSET('Water Data'!$F$29,0,10*ROW('Water Data'!F187)))</f>
        <v/>
      </c>
      <c r="CB193" s="305" t="str">
        <f ca="true">+IF(OFFSET('Water Data'!$G$27,0,10*ROW('Water Data'!G187))="","",OFFSET('Water Data'!$G$27,0,10*ROW('Water Data'!G187)))</f>
        <v/>
      </c>
      <c r="CC193" s="305" t="str">
        <f ca="true">+IF(OFFSET('Water Data'!$G$28,0,10*ROW('Water Data'!G187))="","",OFFSET('Water Data'!$G$28,0,10*ROW('Water Data'!G187)))</f>
        <v/>
      </c>
      <c r="CD193" s="305" t="str">
        <f ca="true">+IF(OFFSET('Water Data'!$G$29,0,10*ROW('Water Data'!G187))="","",OFFSET('Water Data'!$G$29,0,10*ROW('Water Data'!G187)))</f>
        <v/>
      </c>
      <c r="CE193" s="305" t="str">
        <f ca="true">+IF(OFFSET('Water Data'!$H$27,0,10*ROW('Water Data'!H187))="","",OFFSET('Water Data'!$H$27,0,10*ROW('Water Data'!H187)))</f>
        <v/>
      </c>
      <c r="CF193" s="305" t="str">
        <f ca="true">+IF(OFFSET('Water Data'!$H$28,0,10*ROW('Water Data'!H187))="","",OFFSET('Water Data'!$H$28,0,10*ROW('Water Data'!H187)))</f>
        <v/>
      </c>
      <c r="CG193" s="305" t="str">
        <f ca="true">+IF(OFFSET('Water Data'!$H$29,0,10*ROW('Water Data'!H187))="","",OFFSET('Water Data'!$H$29,0,10*ROW('Water Data'!H187)))</f>
        <v/>
      </c>
      <c r="CH193" s="305" t="str">
        <f ca="true">+IF(OFFSET('Water Data'!$I$27,0,10*ROW('Water Data'!I187))="","",OFFSET('Water Data'!$I$27,0,10*ROW('Water Data'!I187)))</f>
        <v/>
      </c>
      <c r="CI193" s="305" t="str">
        <f ca="true">+IF(OFFSET('Water Data'!$I$28,0,10*ROW('Water Data'!I187))="","",OFFSET('Water Data'!$I$28,0,10*ROW('Water Data'!I187)))</f>
        <v/>
      </c>
      <c r="CJ193" s="305" t="str">
        <f ca="true">+IF(OFFSET('Water Data'!$I$29,0,10*ROW('Water Data'!I187))="","",OFFSET('Water Data'!$I$29,0,10*ROW('Water Data'!I187)))</f>
        <v/>
      </c>
      <c r="CK193" s="305" t="str">
        <f ca="true">+IF(OFFSET('Sanitation Data'!$D$28,0,10*ROW('Sanitation Data'!D187))="","",OFFSET('Sanitation Data'!$D$28,0,10*ROW('Sanitation Data'!D187)))</f>
        <v/>
      </c>
      <c r="CL193" s="305" t="str">
        <f ca="true">+IF(OFFSET('Sanitation Data'!$D$29,0,10*ROW('Sanitation Data'!D187))="","",OFFSET('Sanitation Data'!$D$29,0,10*ROW('Sanitation Data'!D187)))</f>
        <v/>
      </c>
      <c r="CM193" s="305" t="str">
        <f ca="true">+IF(OFFSET('Sanitation Data'!$D$30,0,10*ROW('Sanitation Data'!D187))="","",OFFSET('Sanitation Data'!$D$30,0,10*ROW('Sanitation Data'!D187)))</f>
        <v/>
      </c>
      <c r="CN193" s="305" t="str">
        <f ca="true">+IF(OFFSET('Sanitation Data'!$D$31,0,10*ROW('Sanitation Data'!D187))="","",OFFSET('Sanitation Data'!$D$31,0,10*ROW('Sanitation Data'!D187)))</f>
        <v/>
      </c>
      <c r="CO193" s="305" t="str">
        <f ca="true">+IF(OFFSET('Sanitation Data'!$D$32,0,10*ROW('Sanitation Data'!D187))="","",OFFSET('Sanitation Data'!$D$32,0,10*ROW('Sanitation Data'!D187)))</f>
        <v/>
      </c>
      <c r="CP193" s="305" t="str">
        <f ca="true">+IF(OFFSET('Sanitation Data'!$E$28,0,10*ROW('Sanitation Data'!E187))="","",OFFSET('Sanitation Data'!$E$28,0,10*ROW('Sanitation Data'!E187)))</f>
        <v/>
      </c>
      <c r="CQ193" s="305" t="str">
        <f ca="true">+IF(OFFSET('Sanitation Data'!$E$29,0,10*ROW('Sanitation Data'!E187))="","",OFFSET('Sanitation Data'!$E$29,0,10*ROW('Sanitation Data'!E187)))</f>
        <v/>
      </c>
      <c r="CR193" s="305" t="str">
        <f ca="true">+IF(OFFSET('Sanitation Data'!$E$30,0,10*ROW('Sanitation Data'!E187))="","",OFFSET('Sanitation Data'!$E$30,0,10*ROW('Sanitation Data'!E187)))</f>
        <v/>
      </c>
      <c r="CS193" s="305" t="str">
        <f ca="true">+IF(OFFSET('Sanitation Data'!$E$31,0,10*ROW('Sanitation Data'!E187))="","",OFFSET('Sanitation Data'!$E$31,0,10*ROW('Sanitation Data'!E187)))</f>
        <v/>
      </c>
      <c r="CT193" s="305" t="str">
        <f ca="true">+IF(OFFSET('Sanitation Data'!$E$32,0,10*ROW('Sanitation Data'!E187))="","",OFFSET('Sanitation Data'!$E$32,0,10*ROW('Sanitation Data'!E187)))</f>
        <v/>
      </c>
      <c r="CU193" s="305" t="str">
        <f ca="true">+IF(OFFSET('Sanitation Data'!$F$28,0,10*ROW('Sanitation Data'!F187))="","",OFFSET('Sanitation Data'!$F$28,0,10*ROW('Sanitation Data'!F187)))</f>
        <v/>
      </c>
      <c r="CV193" s="305" t="str">
        <f ca="true">+IF(OFFSET('Sanitation Data'!$F$29,0,10*ROW('Sanitation Data'!F187))="","",OFFSET('Sanitation Data'!$F$29,0,10*ROW('Sanitation Data'!F187)))</f>
        <v/>
      </c>
      <c r="CW193" s="305" t="str">
        <f ca="true">+IF(OFFSET('Sanitation Data'!$F$30,0,10*ROW('Sanitation Data'!F187))="","",OFFSET('Sanitation Data'!$F$30,0,10*ROW('Sanitation Data'!F187)))</f>
        <v/>
      </c>
      <c r="CX193" s="305" t="str">
        <f ca="true">+IF(OFFSET('Sanitation Data'!$F$31,0,10*ROW('Sanitation Data'!F187))="","",OFFSET('Sanitation Data'!$F$31,0,10*ROW('Sanitation Data'!F187)))</f>
        <v/>
      </c>
      <c r="CY193" s="305" t="str">
        <f ca="true">+IF(OFFSET('Sanitation Data'!$F$32,0,10*ROW('Sanitation Data'!F187))="","",OFFSET('Sanitation Data'!$F$32,0,10*ROW('Sanitation Data'!F187)))</f>
        <v/>
      </c>
      <c r="CZ193" s="305" t="str">
        <f ca="true">+IF(OFFSET('Sanitation Data'!$G$28,0,10*ROW('Sanitation Data'!G187))="","",OFFSET('Sanitation Data'!$G$28,0,10*ROW('Sanitation Data'!G187)))</f>
        <v/>
      </c>
      <c r="DA193" s="305" t="str">
        <f ca="true">+IF(OFFSET('Sanitation Data'!$G$29,0,10*ROW('Sanitation Data'!G187))="","",OFFSET('Sanitation Data'!$G$29,0,10*ROW('Sanitation Data'!G187)))</f>
        <v/>
      </c>
      <c r="DB193" s="305" t="str">
        <f ca="true">+IF(OFFSET('Sanitation Data'!$G$30,0,10*ROW('Sanitation Data'!G187))="","",OFFSET('Sanitation Data'!$G$30,0,10*ROW('Sanitation Data'!G187)))</f>
        <v/>
      </c>
      <c r="DC193" s="305" t="str">
        <f ca="true">+IF(OFFSET('Sanitation Data'!$G$31,0,10*ROW('Sanitation Data'!G187))="","",OFFSET('Sanitation Data'!$G$31,0,10*ROW('Sanitation Data'!G187)))</f>
        <v/>
      </c>
      <c r="DD193" s="305" t="str">
        <f ca="true">+IF(OFFSET('Sanitation Data'!$G$32,0,10*ROW('Sanitation Data'!G187))="","",OFFSET('Sanitation Data'!$G$32,0,10*ROW('Sanitation Data'!G187)))</f>
        <v/>
      </c>
      <c r="DE193" s="305" t="str">
        <f ca="true">+IF(OFFSET('Sanitation Data'!$H$28,0,10*ROW('Sanitation Data'!H187))="","",OFFSET('Sanitation Data'!$H$28,0,10*ROW('Sanitation Data'!H187)))</f>
        <v/>
      </c>
      <c r="DF193" s="305" t="str">
        <f ca="true">+IF(OFFSET('Sanitation Data'!$H$29,0,10*ROW('Sanitation Data'!H187))="","",OFFSET('Sanitation Data'!$H$29,0,10*ROW('Sanitation Data'!H187)))</f>
        <v/>
      </c>
      <c r="DG193" s="305" t="str">
        <f ca="true">+IF(OFFSET('Sanitation Data'!$H$30,0,10*ROW('Sanitation Data'!H187))="","",OFFSET('Sanitation Data'!$H$30,0,10*ROW('Sanitation Data'!H187)))</f>
        <v/>
      </c>
      <c r="DH193" s="305" t="str">
        <f ca="true">+IF(OFFSET('Sanitation Data'!$H$31,0,10*ROW('Sanitation Data'!H187))="","",OFFSET('Sanitation Data'!$H$31,0,10*ROW('Sanitation Data'!H187)))</f>
        <v/>
      </c>
      <c r="DI193" s="305" t="str">
        <f ca="true">+IF(OFFSET('Sanitation Data'!$H$32,0,10*ROW('Sanitation Data'!H187))="","",OFFSET('Sanitation Data'!$H$32,0,10*ROW('Sanitation Data'!H187)))</f>
        <v/>
      </c>
      <c r="DJ193" s="305" t="str">
        <f ca="true">+IF(OFFSET('Sanitation Data'!$I$28,0,10*ROW('Sanitation Data'!I187))="","",OFFSET('Sanitation Data'!$I$28,0,10*ROW('Sanitation Data'!I187)))</f>
        <v/>
      </c>
      <c r="DK193" s="305" t="str">
        <f ca="true">+IF(OFFSET('Sanitation Data'!$I$29,0,10*ROW('Sanitation Data'!I187))="","",OFFSET('Sanitation Data'!$I$29,0,10*ROW('Sanitation Data'!I187)))</f>
        <v/>
      </c>
      <c r="DL193" s="305" t="str">
        <f ca="true">+IF(OFFSET('Sanitation Data'!$I$30,0,10*ROW('Sanitation Data'!I187))="","",OFFSET('Sanitation Data'!$I$30,0,10*ROW('Sanitation Data'!I187)))</f>
        <v/>
      </c>
      <c r="DM193" s="305" t="str">
        <f ca="true">+IF(OFFSET('Sanitation Data'!$I$31,0,10*ROW('Sanitation Data'!I187))="","",OFFSET('Sanitation Data'!$I$31,0,10*ROW('Sanitation Data'!I187)))</f>
        <v/>
      </c>
      <c r="DN193" s="305" t="str">
        <f ca="true">+IF(OFFSET('Sanitation Data'!$I$32,0,10*ROW('Sanitation Data'!I187))="","",OFFSET('Sanitation Data'!$I$32,0,10*ROW('Sanitation Data'!I187)))</f>
        <v/>
      </c>
      <c r="DO193" s="305" t="str">
        <f ca="true">+IF(OFFSET('Hygiene Data'!$D$11,0,10*ROW('Hygiene Data'!D187))="","",OFFSET('Hygiene Data'!$D$11,0,10*ROW('Hygiene Data'!D187)))</f>
        <v/>
      </c>
      <c r="DP193" s="305" t="str">
        <f ca="true">+IF(OFFSET('Hygiene Data'!$D$12,0,10*ROW('Hygiene Data'!D187))="","",OFFSET('Hygiene Data'!$D$12,0,10*ROW('Hygiene Data'!D187)))</f>
        <v/>
      </c>
      <c r="DQ193" s="305" t="str">
        <f ca="true">+IF(OFFSET('Hygiene Data'!$D$13,0,10*ROW('Hygiene Data'!D187))="","",OFFSET('Hygiene Data'!$D$13,0,10*ROW('Hygiene Data'!D187)))</f>
        <v/>
      </c>
      <c r="DR193" s="305" t="str">
        <f ca="true">+IF(OFFSET('Hygiene Data'!$E$11,0,10*ROW('Hygiene Data'!E187))="","",OFFSET('Hygiene Data'!$E$11,0,10*ROW('Hygiene Data'!E187)))</f>
        <v/>
      </c>
      <c r="DS193" s="305" t="str">
        <f ca="true">+IF(OFFSET('Hygiene Data'!$E$12,0,10*ROW('Hygiene Data'!E187))="","",OFFSET('Hygiene Data'!$E$12,0,10*ROW('Hygiene Data'!E187)))</f>
        <v/>
      </c>
      <c r="DT193" s="305" t="str">
        <f ca="true">+IF(OFFSET('Hygiene Data'!$E$13,0,10*ROW('Hygiene Data'!E187))="","",OFFSET('Hygiene Data'!$E$13,0,10*ROW('Hygiene Data'!E187)))</f>
        <v/>
      </c>
      <c r="DU193" s="305" t="str">
        <f ca="true">+IF(OFFSET('Hygiene Data'!$F$11,0,10*ROW('Hygiene Data'!F187))="","",OFFSET('Hygiene Data'!$F$11,0,10*ROW('Hygiene Data'!F187)))</f>
        <v/>
      </c>
      <c r="DV193" s="305" t="str">
        <f ca="true">+IF(OFFSET('Hygiene Data'!$F$12,0,10*ROW('Hygiene Data'!F187))="","",OFFSET('Hygiene Data'!$F$12,0,10*ROW('Hygiene Data'!F187)))</f>
        <v/>
      </c>
      <c r="DW193" s="305" t="str">
        <f ca="true">+IF(OFFSET('Hygiene Data'!$F$13,0,10*ROW('Hygiene Data'!F187))="","",OFFSET('Hygiene Data'!$F$13,0,10*ROW('Hygiene Data'!F187)))</f>
        <v/>
      </c>
      <c r="DX193" s="305" t="str">
        <f ca="true">+IF(OFFSET('Hygiene Data'!$G$11,0,10*ROW('Hygiene Data'!G187))="","",OFFSET('Hygiene Data'!$G$11,0,10*ROW('Hygiene Data'!G187)))</f>
        <v/>
      </c>
      <c r="DY193" s="305" t="str">
        <f ca="true">+IF(OFFSET('Hygiene Data'!$G$12,0,10*ROW('Hygiene Data'!G187))="","",OFFSET('Hygiene Data'!$G$12,0,10*ROW('Hygiene Data'!G187)))</f>
        <v/>
      </c>
      <c r="DZ193" s="305" t="str">
        <f ca="true">+IF(OFFSET('Hygiene Data'!$G$13,0,10*ROW('Hygiene Data'!G187))="","",OFFSET('Hygiene Data'!$G$13,0,10*ROW('Hygiene Data'!G187)))</f>
        <v/>
      </c>
      <c r="EA193" s="305" t="str">
        <f ca="true">+IF(OFFSET('Hygiene Data'!$H$11,0,10*ROW('Hygiene Data'!H187))="","",OFFSET('Hygiene Data'!$H$11,0,10*ROW('Hygiene Data'!H187)))</f>
        <v/>
      </c>
      <c r="EB193" s="305" t="str">
        <f ca="true">+IF(OFFSET('Hygiene Data'!$H$12,0,10*ROW('Hygiene Data'!H187))="","",OFFSET('Hygiene Data'!$H$12,0,10*ROW('Hygiene Data'!H187)))</f>
        <v/>
      </c>
      <c r="EC193" s="305" t="str">
        <f ca="true">+IF(OFFSET('Hygiene Data'!$H$13,0,10*ROW('Hygiene Data'!H187))="","",OFFSET('Hygiene Data'!$H$13,0,10*ROW('Hygiene Data'!H187)))</f>
        <v/>
      </c>
      <c r="ED193" s="305" t="str">
        <f ca="true">+IF(OFFSET('Hygiene Data'!$I$11,0,10*ROW('Hygiene Data'!I187))="","",OFFSET('Hygiene Data'!$I$11,0,10*ROW('Hygiene Data'!I187)))</f>
        <v/>
      </c>
      <c r="EE193" s="305" t="str">
        <f ca="true">+IF(OFFSET('Hygiene Data'!$I$12,0,10*ROW('Hygiene Data'!I187))="","",OFFSET('Hygiene Data'!$I$12,0,10*ROW('Hygiene Data'!I187)))</f>
        <v/>
      </c>
      <c r="EF193" s="305"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61" t="str">
        <f t="shared" ca="true" si="2"/>
        <v/>
      </c>
      <c r="D194" s="99"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9"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9"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9"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9"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9"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9"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9"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9"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9"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9"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9"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9"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9"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9"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9"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9"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9"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100"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100"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100"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100"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100"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100"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100"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100"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100"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100"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100"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100"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100"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100"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100"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100"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100"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100"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100"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100"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100"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100"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100"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100"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100"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100"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100"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100"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100"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100"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1"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1"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1"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1"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1"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1"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1"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1"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1"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1"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1"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1"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1"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1"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1"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1"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1"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1"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5"/>
      <c r="BS194" s="305" t="str">
        <f ca="true">+IF(OFFSET('Water Data'!$D$27,0,10*ROW('Water Data'!D188))="","",OFFSET('Water Data'!$D$27,0,10*ROW('Water Data'!D188)))</f>
        <v/>
      </c>
      <c r="BT194" s="305" t="str">
        <f ca="true">+IF(OFFSET('Water Data'!$D$28,0,10*ROW('Water Data'!D188))="","",OFFSET('Water Data'!$D$28,0,10*ROW('Water Data'!D188)))</f>
        <v/>
      </c>
      <c r="BU194" s="305" t="str">
        <f ca="true">+IF(OFFSET('Water Data'!$D$29,0,10*ROW('Water Data'!D188))="","",OFFSET('Water Data'!$D$29,0,10*ROW('Water Data'!D188)))</f>
        <v/>
      </c>
      <c r="BV194" s="305" t="str">
        <f ca="true">+IF(OFFSET('Water Data'!$E$27,0,10*ROW('Water Data'!E188))="","",OFFSET('Water Data'!$E$27,0,10*ROW('Water Data'!E188)))</f>
        <v/>
      </c>
      <c r="BW194" s="305" t="str">
        <f ca="true">+IF(OFFSET('Water Data'!$E$28,0,10*ROW('Water Data'!E188))="","",OFFSET('Water Data'!$E$28,0,10*ROW('Water Data'!E188)))</f>
        <v/>
      </c>
      <c r="BX194" s="305" t="str">
        <f ca="true">+IF(OFFSET('Water Data'!$E$29,0,10*ROW('Water Data'!E188))="","",OFFSET('Water Data'!$E$29,0,10*ROW('Water Data'!E188)))</f>
        <v/>
      </c>
      <c r="BY194" s="305" t="str">
        <f ca="true">+IF(OFFSET('Water Data'!$F$27,0,10*ROW('Water Data'!F188))="","",OFFSET('Water Data'!$F$27,0,10*ROW('Water Data'!F188)))</f>
        <v/>
      </c>
      <c r="BZ194" s="305" t="str">
        <f ca="true">+IF(OFFSET('Water Data'!$F$28,0,10*ROW('Water Data'!F188))="","",OFFSET('Water Data'!$F$28,0,10*ROW('Water Data'!F188)))</f>
        <v/>
      </c>
      <c r="CA194" s="305" t="str">
        <f ca="true">+IF(OFFSET('Water Data'!$F$29,0,10*ROW('Water Data'!F188))="","",OFFSET('Water Data'!$F$29,0,10*ROW('Water Data'!F188)))</f>
        <v/>
      </c>
      <c r="CB194" s="305" t="str">
        <f ca="true">+IF(OFFSET('Water Data'!$G$27,0,10*ROW('Water Data'!G188))="","",OFFSET('Water Data'!$G$27,0,10*ROW('Water Data'!G188)))</f>
        <v/>
      </c>
      <c r="CC194" s="305" t="str">
        <f ca="true">+IF(OFFSET('Water Data'!$G$28,0,10*ROW('Water Data'!G188))="","",OFFSET('Water Data'!$G$28,0,10*ROW('Water Data'!G188)))</f>
        <v/>
      </c>
      <c r="CD194" s="305" t="str">
        <f ca="true">+IF(OFFSET('Water Data'!$G$29,0,10*ROW('Water Data'!G188))="","",OFFSET('Water Data'!$G$29,0,10*ROW('Water Data'!G188)))</f>
        <v/>
      </c>
      <c r="CE194" s="305" t="str">
        <f ca="true">+IF(OFFSET('Water Data'!$H$27,0,10*ROW('Water Data'!H188))="","",OFFSET('Water Data'!$H$27,0,10*ROW('Water Data'!H188)))</f>
        <v/>
      </c>
      <c r="CF194" s="305" t="str">
        <f ca="true">+IF(OFFSET('Water Data'!$H$28,0,10*ROW('Water Data'!H188))="","",OFFSET('Water Data'!$H$28,0,10*ROW('Water Data'!H188)))</f>
        <v/>
      </c>
      <c r="CG194" s="305" t="str">
        <f ca="true">+IF(OFFSET('Water Data'!$H$29,0,10*ROW('Water Data'!H188))="","",OFFSET('Water Data'!$H$29,0,10*ROW('Water Data'!H188)))</f>
        <v/>
      </c>
      <c r="CH194" s="305" t="str">
        <f ca="true">+IF(OFFSET('Water Data'!$I$27,0,10*ROW('Water Data'!I188))="","",OFFSET('Water Data'!$I$27,0,10*ROW('Water Data'!I188)))</f>
        <v/>
      </c>
      <c r="CI194" s="305" t="str">
        <f ca="true">+IF(OFFSET('Water Data'!$I$28,0,10*ROW('Water Data'!I188))="","",OFFSET('Water Data'!$I$28,0,10*ROW('Water Data'!I188)))</f>
        <v/>
      </c>
      <c r="CJ194" s="305" t="str">
        <f ca="true">+IF(OFFSET('Water Data'!$I$29,0,10*ROW('Water Data'!I188))="","",OFFSET('Water Data'!$I$29,0,10*ROW('Water Data'!I188)))</f>
        <v/>
      </c>
      <c r="CK194" s="305" t="str">
        <f ca="true">+IF(OFFSET('Sanitation Data'!$D$28,0,10*ROW('Sanitation Data'!D188))="","",OFFSET('Sanitation Data'!$D$28,0,10*ROW('Sanitation Data'!D188)))</f>
        <v/>
      </c>
      <c r="CL194" s="305" t="str">
        <f ca="true">+IF(OFFSET('Sanitation Data'!$D$29,0,10*ROW('Sanitation Data'!D188))="","",OFFSET('Sanitation Data'!$D$29,0,10*ROW('Sanitation Data'!D188)))</f>
        <v/>
      </c>
      <c r="CM194" s="305" t="str">
        <f ca="true">+IF(OFFSET('Sanitation Data'!$D$30,0,10*ROW('Sanitation Data'!D188))="","",OFFSET('Sanitation Data'!$D$30,0,10*ROW('Sanitation Data'!D188)))</f>
        <v/>
      </c>
      <c r="CN194" s="305" t="str">
        <f ca="true">+IF(OFFSET('Sanitation Data'!$D$31,0,10*ROW('Sanitation Data'!D188))="","",OFFSET('Sanitation Data'!$D$31,0,10*ROW('Sanitation Data'!D188)))</f>
        <v/>
      </c>
      <c r="CO194" s="305" t="str">
        <f ca="true">+IF(OFFSET('Sanitation Data'!$D$32,0,10*ROW('Sanitation Data'!D188))="","",OFFSET('Sanitation Data'!$D$32,0,10*ROW('Sanitation Data'!D188)))</f>
        <v/>
      </c>
      <c r="CP194" s="305" t="str">
        <f ca="true">+IF(OFFSET('Sanitation Data'!$E$28,0,10*ROW('Sanitation Data'!E188))="","",OFFSET('Sanitation Data'!$E$28,0,10*ROW('Sanitation Data'!E188)))</f>
        <v/>
      </c>
      <c r="CQ194" s="305" t="str">
        <f ca="true">+IF(OFFSET('Sanitation Data'!$E$29,0,10*ROW('Sanitation Data'!E188))="","",OFFSET('Sanitation Data'!$E$29,0,10*ROW('Sanitation Data'!E188)))</f>
        <v/>
      </c>
      <c r="CR194" s="305" t="str">
        <f ca="true">+IF(OFFSET('Sanitation Data'!$E$30,0,10*ROW('Sanitation Data'!E188))="","",OFFSET('Sanitation Data'!$E$30,0,10*ROW('Sanitation Data'!E188)))</f>
        <v/>
      </c>
      <c r="CS194" s="305" t="str">
        <f ca="true">+IF(OFFSET('Sanitation Data'!$E$31,0,10*ROW('Sanitation Data'!E188))="","",OFFSET('Sanitation Data'!$E$31,0,10*ROW('Sanitation Data'!E188)))</f>
        <v/>
      </c>
      <c r="CT194" s="305" t="str">
        <f ca="true">+IF(OFFSET('Sanitation Data'!$E$32,0,10*ROW('Sanitation Data'!E188))="","",OFFSET('Sanitation Data'!$E$32,0,10*ROW('Sanitation Data'!E188)))</f>
        <v/>
      </c>
      <c r="CU194" s="305" t="str">
        <f ca="true">+IF(OFFSET('Sanitation Data'!$F$28,0,10*ROW('Sanitation Data'!F188))="","",OFFSET('Sanitation Data'!$F$28,0,10*ROW('Sanitation Data'!F188)))</f>
        <v/>
      </c>
      <c r="CV194" s="305" t="str">
        <f ca="true">+IF(OFFSET('Sanitation Data'!$F$29,0,10*ROW('Sanitation Data'!F188))="","",OFFSET('Sanitation Data'!$F$29,0,10*ROW('Sanitation Data'!F188)))</f>
        <v/>
      </c>
      <c r="CW194" s="305" t="str">
        <f ca="true">+IF(OFFSET('Sanitation Data'!$F$30,0,10*ROW('Sanitation Data'!F188))="","",OFFSET('Sanitation Data'!$F$30,0,10*ROW('Sanitation Data'!F188)))</f>
        <v/>
      </c>
      <c r="CX194" s="305" t="str">
        <f ca="true">+IF(OFFSET('Sanitation Data'!$F$31,0,10*ROW('Sanitation Data'!F188))="","",OFFSET('Sanitation Data'!$F$31,0,10*ROW('Sanitation Data'!F188)))</f>
        <v/>
      </c>
      <c r="CY194" s="305" t="str">
        <f ca="true">+IF(OFFSET('Sanitation Data'!$F$32,0,10*ROW('Sanitation Data'!F188))="","",OFFSET('Sanitation Data'!$F$32,0,10*ROW('Sanitation Data'!F188)))</f>
        <v/>
      </c>
      <c r="CZ194" s="305" t="str">
        <f ca="true">+IF(OFFSET('Sanitation Data'!$G$28,0,10*ROW('Sanitation Data'!G188))="","",OFFSET('Sanitation Data'!$G$28,0,10*ROW('Sanitation Data'!G188)))</f>
        <v/>
      </c>
      <c r="DA194" s="305" t="str">
        <f ca="true">+IF(OFFSET('Sanitation Data'!$G$29,0,10*ROW('Sanitation Data'!G188))="","",OFFSET('Sanitation Data'!$G$29,0,10*ROW('Sanitation Data'!G188)))</f>
        <v/>
      </c>
      <c r="DB194" s="305" t="str">
        <f ca="true">+IF(OFFSET('Sanitation Data'!$G$30,0,10*ROW('Sanitation Data'!G188))="","",OFFSET('Sanitation Data'!$G$30,0,10*ROW('Sanitation Data'!G188)))</f>
        <v/>
      </c>
      <c r="DC194" s="305" t="str">
        <f ca="true">+IF(OFFSET('Sanitation Data'!$G$31,0,10*ROW('Sanitation Data'!G188))="","",OFFSET('Sanitation Data'!$G$31,0,10*ROW('Sanitation Data'!G188)))</f>
        <v/>
      </c>
      <c r="DD194" s="305" t="str">
        <f ca="true">+IF(OFFSET('Sanitation Data'!$G$32,0,10*ROW('Sanitation Data'!G188))="","",OFFSET('Sanitation Data'!$G$32,0,10*ROW('Sanitation Data'!G188)))</f>
        <v/>
      </c>
      <c r="DE194" s="305" t="str">
        <f ca="true">+IF(OFFSET('Sanitation Data'!$H$28,0,10*ROW('Sanitation Data'!H188))="","",OFFSET('Sanitation Data'!$H$28,0,10*ROW('Sanitation Data'!H188)))</f>
        <v/>
      </c>
      <c r="DF194" s="305" t="str">
        <f ca="true">+IF(OFFSET('Sanitation Data'!$H$29,0,10*ROW('Sanitation Data'!H188))="","",OFFSET('Sanitation Data'!$H$29,0,10*ROW('Sanitation Data'!H188)))</f>
        <v/>
      </c>
      <c r="DG194" s="305" t="str">
        <f ca="true">+IF(OFFSET('Sanitation Data'!$H$30,0,10*ROW('Sanitation Data'!H188))="","",OFFSET('Sanitation Data'!$H$30,0,10*ROW('Sanitation Data'!H188)))</f>
        <v/>
      </c>
      <c r="DH194" s="305" t="str">
        <f ca="true">+IF(OFFSET('Sanitation Data'!$H$31,0,10*ROW('Sanitation Data'!H188))="","",OFFSET('Sanitation Data'!$H$31,0,10*ROW('Sanitation Data'!H188)))</f>
        <v/>
      </c>
      <c r="DI194" s="305" t="str">
        <f ca="true">+IF(OFFSET('Sanitation Data'!$H$32,0,10*ROW('Sanitation Data'!H188))="","",OFFSET('Sanitation Data'!$H$32,0,10*ROW('Sanitation Data'!H188)))</f>
        <v/>
      </c>
      <c r="DJ194" s="305" t="str">
        <f ca="true">+IF(OFFSET('Sanitation Data'!$I$28,0,10*ROW('Sanitation Data'!I188))="","",OFFSET('Sanitation Data'!$I$28,0,10*ROW('Sanitation Data'!I188)))</f>
        <v/>
      </c>
      <c r="DK194" s="305" t="str">
        <f ca="true">+IF(OFFSET('Sanitation Data'!$I$29,0,10*ROW('Sanitation Data'!I188))="","",OFFSET('Sanitation Data'!$I$29,0,10*ROW('Sanitation Data'!I188)))</f>
        <v/>
      </c>
      <c r="DL194" s="305" t="str">
        <f ca="true">+IF(OFFSET('Sanitation Data'!$I$30,0,10*ROW('Sanitation Data'!I188))="","",OFFSET('Sanitation Data'!$I$30,0,10*ROW('Sanitation Data'!I188)))</f>
        <v/>
      </c>
      <c r="DM194" s="305" t="str">
        <f ca="true">+IF(OFFSET('Sanitation Data'!$I$31,0,10*ROW('Sanitation Data'!I188))="","",OFFSET('Sanitation Data'!$I$31,0,10*ROW('Sanitation Data'!I188)))</f>
        <v/>
      </c>
      <c r="DN194" s="305" t="str">
        <f ca="true">+IF(OFFSET('Sanitation Data'!$I$32,0,10*ROW('Sanitation Data'!I188))="","",OFFSET('Sanitation Data'!$I$32,0,10*ROW('Sanitation Data'!I188)))</f>
        <v/>
      </c>
      <c r="DO194" s="305" t="str">
        <f ca="true">+IF(OFFSET('Hygiene Data'!$D$11,0,10*ROW('Hygiene Data'!D188))="","",OFFSET('Hygiene Data'!$D$11,0,10*ROW('Hygiene Data'!D188)))</f>
        <v/>
      </c>
      <c r="DP194" s="305" t="str">
        <f ca="true">+IF(OFFSET('Hygiene Data'!$D$12,0,10*ROW('Hygiene Data'!D188))="","",OFFSET('Hygiene Data'!$D$12,0,10*ROW('Hygiene Data'!D188)))</f>
        <v/>
      </c>
      <c r="DQ194" s="305" t="str">
        <f ca="true">+IF(OFFSET('Hygiene Data'!$D$13,0,10*ROW('Hygiene Data'!D188))="","",OFFSET('Hygiene Data'!$D$13,0,10*ROW('Hygiene Data'!D188)))</f>
        <v/>
      </c>
      <c r="DR194" s="305" t="str">
        <f ca="true">+IF(OFFSET('Hygiene Data'!$E$11,0,10*ROW('Hygiene Data'!E188))="","",OFFSET('Hygiene Data'!$E$11,0,10*ROW('Hygiene Data'!E188)))</f>
        <v/>
      </c>
      <c r="DS194" s="305" t="str">
        <f ca="true">+IF(OFFSET('Hygiene Data'!$E$12,0,10*ROW('Hygiene Data'!E188))="","",OFFSET('Hygiene Data'!$E$12,0,10*ROW('Hygiene Data'!E188)))</f>
        <v/>
      </c>
      <c r="DT194" s="305" t="str">
        <f ca="true">+IF(OFFSET('Hygiene Data'!$E$13,0,10*ROW('Hygiene Data'!E188))="","",OFFSET('Hygiene Data'!$E$13,0,10*ROW('Hygiene Data'!E188)))</f>
        <v/>
      </c>
      <c r="DU194" s="305" t="str">
        <f ca="true">+IF(OFFSET('Hygiene Data'!$F$11,0,10*ROW('Hygiene Data'!F188))="","",OFFSET('Hygiene Data'!$F$11,0,10*ROW('Hygiene Data'!F188)))</f>
        <v/>
      </c>
      <c r="DV194" s="305" t="str">
        <f ca="true">+IF(OFFSET('Hygiene Data'!$F$12,0,10*ROW('Hygiene Data'!F188))="","",OFFSET('Hygiene Data'!$F$12,0,10*ROW('Hygiene Data'!F188)))</f>
        <v/>
      </c>
      <c r="DW194" s="305" t="str">
        <f ca="true">+IF(OFFSET('Hygiene Data'!$F$13,0,10*ROW('Hygiene Data'!F188))="","",OFFSET('Hygiene Data'!$F$13,0,10*ROW('Hygiene Data'!F188)))</f>
        <v/>
      </c>
      <c r="DX194" s="305" t="str">
        <f ca="true">+IF(OFFSET('Hygiene Data'!$G$11,0,10*ROW('Hygiene Data'!G188))="","",OFFSET('Hygiene Data'!$G$11,0,10*ROW('Hygiene Data'!G188)))</f>
        <v/>
      </c>
      <c r="DY194" s="305" t="str">
        <f ca="true">+IF(OFFSET('Hygiene Data'!$G$12,0,10*ROW('Hygiene Data'!G188))="","",OFFSET('Hygiene Data'!$G$12,0,10*ROW('Hygiene Data'!G188)))</f>
        <v/>
      </c>
      <c r="DZ194" s="305" t="str">
        <f ca="true">+IF(OFFSET('Hygiene Data'!$G$13,0,10*ROW('Hygiene Data'!G188))="","",OFFSET('Hygiene Data'!$G$13,0,10*ROW('Hygiene Data'!G188)))</f>
        <v/>
      </c>
      <c r="EA194" s="305" t="str">
        <f ca="true">+IF(OFFSET('Hygiene Data'!$H$11,0,10*ROW('Hygiene Data'!H188))="","",OFFSET('Hygiene Data'!$H$11,0,10*ROW('Hygiene Data'!H188)))</f>
        <v/>
      </c>
      <c r="EB194" s="305" t="str">
        <f ca="true">+IF(OFFSET('Hygiene Data'!$H$12,0,10*ROW('Hygiene Data'!H188))="","",OFFSET('Hygiene Data'!$H$12,0,10*ROW('Hygiene Data'!H188)))</f>
        <v/>
      </c>
      <c r="EC194" s="305" t="str">
        <f ca="true">+IF(OFFSET('Hygiene Data'!$H$13,0,10*ROW('Hygiene Data'!H188))="","",OFFSET('Hygiene Data'!$H$13,0,10*ROW('Hygiene Data'!H188)))</f>
        <v/>
      </c>
      <c r="ED194" s="305" t="str">
        <f ca="true">+IF(OFFSET('Hygiene Data'!$I$11,0,10*ROW('Hygiene Data'!I188))="","",OFFSET('Hygiene Data'!$I$11,0,10*ROW('Hygiene Data'!I188)))</f>
        <v/>
      </c>
      <c r="EE194" s="305" t="str">
        <f ca="true">+IF(OFFSET('Hygiene Data'!$I$12,0,10*ROW('Hygiene Data'!I188))="","",OFFSET('Hygiene Data'!$I$12,0,10*ROW('Hygiene Data'!I188)))</f>
        <v/>
      </c>
      <c r="EF194" s="305"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61" t="str">
        <f t="shared" ca="true" si="2"/>
        <v/>
      </c>
      <c r="D195" s="99"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9"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9"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9"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9"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9"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9"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9"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9"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9"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9"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9"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9"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9"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9"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9"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9"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9"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100"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100"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100"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100"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100"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100"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100"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100"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100"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100"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100"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100"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100"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100"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100"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100"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100"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100"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100"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100"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100"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100"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100"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100"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100"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100"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100"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100"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100"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100"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1"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1"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1"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1"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1"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1"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1"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1"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1"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1"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1"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1"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1"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1"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1"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1"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1"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1"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5"/>
      <c r="BS195" s="305" t="str">
        <f ca="true">+IF(OFFSET('Water Data'!$D$27,0,10*ROW('Water Data'!D189))="","",OFFSET('Water Data'!$D$27,0,10*ROW('Water Data'!D189)))</f>
        <v/>
      </c>
      <c r="BT195" s="305" t="str">
        <f ca="true">+IF(OFFSET('Water Data'!$D$28,0,10*ROW('Water Data'!D189))="","",OFFSET('Water Data'!$D$28,0,10*ROW('Water Data'!D189)))</f>
        <v/>
      </c>
      <c r="BU195" s="305" t="str">
        <f ca="true">+IF(OFFSET('Water Data'!$D$29,0,10*ROW('Water Data'!D189))="","",OFFSET('Water Data'!$D$29,0,10*ROW('Water Data'!D189)))</f>
        <v/>
      </c>
      <c r="BV195" s="305" t="str">
        <f ca="true">+IF(OFFSET('Water Data'!$E$27,0,10*ROW('Water Data'!E189))="","",OFFSET('Water Data'!$E$27,0,10*ROW('Water Data'!E189)))</f>
        <v/>
      </c>
      <c r="BW195" s="305" t="str">
        <f ca="true">+IF(OFFSET('Water Data'!$E$28,0,10*ROW('Water Data'!E189))="","",OFFSET('Water Data'!$E$28,0,10*ROW('Water Data'!E189)))</f>
        <v/>
      </c>
      <c r="BX195" s="305" t="str">
        <f ca="true">+IF(OFFSET('Water Data'!$E$29,0,10*ROW('Water Data'!E189))="","",OFFSET('Water Data'!$E$29,0,10*ROW('Water Data'!E189)))</f>
        <v/>
      </c>
      <c r="BY195" s="305" t="str">
        <f ca="true">+IF(OFFSET('Water Data'!$F$27,0,10*ROW('Water Data'!F189))="","",OFFSET('Water Data'!$F$27,0,10*ROW('Water Data'!F189)))</f>
        <v/>
      </c>
      <c r="BZ195" s="305" t="str">
        <f ca="true">+IF(OFFSET('Water Data'!$F$28,0,10*ROW('Water Data'!F189))="","",OFFSET('Water Data'!$F$28,0,10*ROW('Water Data'!F189)))</f>
        <v/>
      </c>
      <c r="CA195" s="305" t="str">
        <f ca="true">+IF(OFFSET('Water Data'!$F$29,0,10*ROW('Water Data'!F189))="","",OFFSET('Water Data'!$F$29,0,10*ROW('Water Data'!F189)))</f>
        <v/>
      </c>
      <c r="CB195" s="305" t="str">
        <f ca="true">+IF(OFFSET('Water Data'!$G$27,0,10*ROW('Water Data'!G189))="","",OFFSET('Water Data'!$G$27,0,10*ROW('Water Data'!G189)))</f>
        <v/>
      </c>
      <c r="CC195" s="305" t="str">
        <f ca="true">+IF(OFFSET('Water Data'!$G$28,0,10*ROW('Water Data'!G189))="","",OFFSET('Water Data'!$G$28,0,10*ROW('Water Data'!G189)))</f>
        <v/>
      </c>
      <c r="CD195" s="305" t="str">
        <f ca="true">+IF(OFFSET('Water Data'!$G$29,0,10*ROW('Water Data'!G189))="","",OFFSET('Water Data'!$G$29,0,10*ROW('Water Data'!G189)))</f>
        <v/>
      </c>
      <c r="CE195" s="305" t="str">
        <f ca="true">+IF(OFFSET('Water Data'!$H$27,0,10*ROW('Water Data'!H189))="","",OFFSET('Water Data'!$H$27,0,10*ROW('Water Data'!H189)))</f>
        <v/>
      </c>
      <c r="CF195" s="305" t="str">
        <f ca="true">+IF(OFFSET('Water Data'!$H$28,0,10*ROW('Water Data'!H189))="","",OFFSET('Water Data'!$H$28,0,10*ROW('Water Data'!H189)))</f>
        <v/>
      </c>
      <c r="CG195" s="305" t="str">
        <f ca="true">+IF(OFFSET('Water Data'!$H$29,0,10*ROW('Water Data'!H189))="","",OFFSET('Water Data'!$H$29,0,10*ROW('Water Data'!H189)))</f>
        <v/>
      </c>
      <c r="CH195" s="305" t="str">
        <f ca="true">+IF(OFFSET('Water Data'!$I$27,0,10*ROW('Water Data'!I189))="","",OFFSET('Water Data'!$I$27,0,10*ROW('Water Data'!I189)))</f>
        <v/>
      </c>
      <c r="CI195" s="305" t="str">
        <f ca="true">+IF(OFFSET('Water Data'!$I$28,0,10*ROW('Water Data'!I189))="","",OFFSET('Water Data'!$I$28,0,10*ROW('Water Data'!I189)))</f>
        <v/>
      </c>
      <c r="CJ195" s="305" t="str">
        <f ca="true">+IF(OFFSET('Water Data'!$I$29,0,10*ROW('Water Data'!I189))="","",OFFSET('Water Data'!$I$29,0,10*ROW('Water Data'!I189)))</f>
        <v/>
      </c>
      <c r="CK195" s="305" t="str">
        <f ca="true">+IF(OFFSET('Sanitation Data'!$D$28,0,10*ROW('Sanitation Data'!D189))="","",OFFSET('Sanitation Data'!$D$28,0,10*ROW('Sanitation Data'!D189)))</f>
        <v/>
      </c>
      <c r="CL195" s="305" t="str">
        <f ca="true">+IF(OFFSET('Sanitation Data'!$D$29,0,10*ROW('Sanitation Data'!D189))="","",OFFSET('Sanitation Data'!$D$29,0,10*ROW('Sanitation Data'!D189)))</f>
        <v/>
      </c>
      <c r="CM195" s="305" t="str">
        <f ca="true">+IF(OFFSET('Sanitation Data'!$D$30,0,10*ROW('Sanitation Data'!D189))="","",OFFSET('Sanitation Data'!$D$30,0,10*ROW('Sanitation Data'!D189)))</f>
        <v/>
      </c>
      <c r="CN195" s="305" t="str">
        <f ca="true">+IF(OFFSET('Sanitation Data'!$D$31,0,10*ROW('Sanitation Data'!D189))="","",OFFSET('Sanitation Data'!$D$31,0,10*ROW('Sanitation Data'!D189)))</f>
        <v/>
      </c>
      <c r="CO195" s="305" t="str">
        <f ca="true">+IF(OFFSET('Sanitation Data'!$D$32,0,10*ROW('Sanitation Data'!D189))="","",OFFSET('Sanitation Data'!$D$32,0,10*ROW('Sanitation Data'!D189)))</f>
        <v/>
      </c>
      <c r="CP195" s="305" t="str">
        <f ca="true">+IF(OFFSET('Sanitation Data'!$E$28,0,10*ROW('Sanitation Data'!E189))="","",OFFSET('Sanitation Data'!$E$28,0,10*ROW('Sanitation Data'!E189)))</f>
        <v/>
      </c>
      <c r="CQ195" s="305" t="str">
        <f ca="true">+IF(OFFSET('Sanitation Data'!$E$29,0,10*ROW('Sanitation Data'!E189))="","",OFFSET('Sanitation Data'!$E$29,0,10*ROW('Sanitation Data'!E189)))</f>
        <v/>
      </c>
      <c r="CR195" s="305" t="str">
        <f ca="true">+IF(OFFSET('Sanitation Data'!$E$30,0,10*ROW('Sanitation Data'!E189))="","",OFFSET('Sanitation Data'!$E$30,0,10*ROW('Sanitation Data'!E189)))</f>
        <v/>
      </c>
      <c r="CS195" s="305" t="str">
        <f ca="true">+IF(OFFSET('Sanitation Data'!$E$31,0,10*ROW('Sanitation Data'!E189))="","",OFFSET('Sanitation Data'!$E$31,0,10*ROW('Sanitation Data'!E189)))</f>
        <v/>
      </c>
      <c r="CT195" s="305" t="str">
        <f ca="true">+IF(OFFSET('Sanitation Data'!$E$32,0,10*ROW('Sanitation Data'!E189))="","",OFFSET('Sanitation Data'!$E$32,0,10*ROW('Sanitation Data'!E189)))</f>
        <v/>
      </c>
      <c r="CU195" s="305" t="str">
        <f ca="true">+IF(OFFSET('Sanitation Data'!$F$28,0,10*ROW('Sanitation Data'!F189))="","",OFFSET('Sanitation Data'!$F$28,0,10*ROW('Sanitation Data'!F189)))</f>
        <v/>
      </c>
      <c r="CV195" s="305" t="str">
        <f ca="true">+IF(OFFSET('Sanitation Data'!$F$29,0,10*ROW('Sanitation Data'!F189))="","",OFFSET('Sanitation Data'!$F$29,0,10*ROW('Sanitation Data'!F189)))</f>
        <v/>
      </c>
      <c r="CW195" s="305" t="str">
        <f ca="true">+IF(OFFSET('Sanitation Data'!$F$30,0,10*ROW('Sanitation Data'!F189))="","",OFFSET('Sanitation Data'!$F$30,0,10*ROW('Sanitation Data'!F189)))</f>
        <v/>
      </c>
      <c r="CX195" s="305" t="str">
        <f ca="true">+IF(OFFSET('Sanitation Data'!$F$31,0,10*ROW('Sanitation Data'!F189))="","",OFFSET('Sanitation Data'!$F$31,0,10*ROW('Sanitation Data'!F189)))</f>
        <v/>
      </c>
      <c r="CY195" s="305" t="str">
        <f ca="true">+IF(OFFSET('Sanitation Data'!$F$32,0,10*ROW('Sanitation Data'!F189))="","",OFFSET('Sanitation Data'!$F$32,0,10*ROW('Sanitation Data'!F189)))</f>
        <v/>
      </c>
      <c r="CZ195" s="305" t="str">
        <f ca="true">+IF(OFFSET('Sanitation Data'!$G$28,0,10*ROW('Sanitation Data'!G189))="","",OFFSET('Sanitation Data'!$G$28,0,10*ROW('Sanitation Data'!G189)))</f>
        <v/>
      </c>
      <c r="DA195" s="305" t="str">
        <f ca="true">+IF(OFFSET('Sanitation Data'!$G$29,0,10*ROW('Sanitation Data'!G189))="","",OFFSET('Sanitation Data'!$G$29,0,10*ROW('Sanitation Data'!G189)))</f>
        <v/>
      </c>
      <c r="DB195" s="305" t="str">
        <f ca="true">+IF(OFFSET('Sanitation Data'!$G$30,0,10*ROW('Sanitation Data'!G189))="","",OFFSET('Sanitation Data'!$G$30,0,10*ROW('Sanitation Data'!G189)))</f>
        <v/>
      </c>
      <c r="DC195" s="305" t="str">
        <f ca="true">+IF(OFFSET('Sanitation Data'!$G$31,0,10*ROW('Sanitation Data'!G189))="","",OFFSET('Sanitation Data'!$G$31,0,10*ROW('Sanitation Data'!G189)))</f>
        <v/>
      </c>
      <c r="DD195" s="305" t="str">
        <f ca="true">+IF(OFFSET('Sanitation Data'!$G$32,0,10*ROW('Sanitation Data'!G189))="","",OFFSET('Sanitation Data'!$G$32,0,10*ROW('Sanitation Data'!G189)))</f>
        <v/>
      </c>
      <c r="DE195" s="305" t="str">
        <f ca="true">+IF(OFFSET('Sanitation Data'!$H$28,0,10*ROW('Sanitation Data'!H189))="","",OFFSET('Sanitation Data'!$H$28,0,10*ROW('Sanitation Data'!H189)))</f>
        <v/>
      </c>
      <c r="DF195" s="305" t="str">
        <f ca="true">+IF(OFFSET('Sanitation Data'!$H$29,0,10*ROW('Sanitation Data'!H189))="","",OFFSET('Sanitation Data'!$H$29,0,10*ROW('Sanitation Data'!H189)))</f>
        <v/>
      </c>
      <c r="DG195" s="305" t="str">
        <f ca="true">+IF(OFFSET('Sanitation Data'!$H$30,0,10*ROW('Sanitation Data'!H189))="","",OFFSET('Sanitation Data'!$H$30,0,10*ROW('Sanitation Data'!H189)))</f>
        <v/>
      </c>
      <c r="DH195" s="305" t="str">
        <f ca="true">+IF(OFFSET('Sanitation Data'!$H$31,0,10*ROW('Sanitation Data'!H189))="","",OFFSET('Sanitation Data'!$H$31,0,10*ROW('Sanitation Data'!H189)))</f>
        <v/>
      </c>
      <c r="DI195" s="305" t="str">
        <f ca="true">+IF(OFFSET('Sanitation Data'!$H$32,0,10*ROW('Sanitation Data'!H189))="","",OFFSET('Sanitation Data'!$H$32,0,10*ROW('Sanitation Data'!H189)))</f>
        <v/>
      </c>
      <c r="DJ195" s="305" t="str">
        <f ca="true">+IF(OFFSET('Sanitation Data'!$I$28,0,10*ROW('Sanitation Data'!I189))="","",OFFSET('Sanitation Data'!$I$28,0,10*ROW('Sanitation Data'!I189)))</f>
        <v/>
      </c>
      <c r="DK195" s="305" t="str">
        <f ca="true">+IF(OFFSET('Sanitation Data'!$I$29,0,10*ROW('Sanitation Data'!I189))="","",OFFSET('Sanitation Data'!$I$29,0,10*ROW('Sanitation Data'!I189)))</f>
        <v/>
      </c>
      <c r="DL195" s="305" t="str">
        <f ca="true">+IF(OFFSET('Sanitation Data'!$I$30,0,10*ROW('Sanitation Data'!I189))="","",OFFSET('Sanitation Data'!$I$30,0,10*ROW('Sanitation Data'!I189)))</f>
        <v/>
      </c>
      <c r="DM195" s="305" t="str">
        <f ca="true">+IF(OFFSET('Sanitation Data'!$I$31,0,10*ROW('Sanitation Data'!I189))="","",OFFSET('Sanitation Data'!$I$31,0,10*ROW('Sanitation Data'!I189)))</f>
        <v/>
      </c>
      <c r="DN195" s="305" t="str">
        <f ca="true">+IF(OFFSET('Sanitation Data'!$I$32,0,10*ROW('Sanitation Data'!I189))="","",OFFSET('Sanitation Data'!$I$32,0,10*ROW('Sanitation Data'!I189)))</f>
        <v/>
      </c>
      <c r="DO195" s="305" t="str">
        <f ca="true">+IF(OFFSET('Hygiene Data'!$D$11,0,10*ROW('Hygiene Data'!D189))="","",OFFSET('Hygiene Data'!$D$11,0,10*ROW('Hygiene Data'!D189)))</f>
        <v/>
      </c>
      <c r="DP195" s="305" t="str">
        <f ca="true">+IF(OFFSET('Hygiene Data'!$D$12,0,10*ROW('Hygiene Data'!D189))="","",OFFSET('Hygiene Data'!$D$12,0,10*ROW('Hygiene Data'!D189)))</f>
        <v/>
      </c>
      <c r="DQ195" s="305" t="str">
        <f ca="true">+IF(OFFSET('Hygiene Data'!$D$13,0,10*ROW('Hygiene Data'!D189))="","",OFFSET('Hygiene Data'!$D$13,0,10*ROW('Hygiene Data'!D189)))</f>
        <v/>
      </c>
      <c r="DR195" s="305" t="str">
        <f ca="true">+IF(OFFSET('Hygiene Data'!$E$11,0,10*ROW('Hygiene Data'!E189))="","",OFFSET('Hygiene Data'!$E$11,0,10*ROW('Hygiene Data'!E189)))</f>
        <v/>
      </c>
      <c r="DS195" s="305" t="str">
        <f ca="true">+IF(OFFSET('Hygiene Data'!$E$12,0,10*ROW('Hygiene Data'!E189))="","",OFFSET('Hygiene Data'!$E$12,0,10*ROW('Hygiene Data'!E189)))</f>
        <v/>
      </c>
      <c r="DT195" s="305" t="str">
        <f ca="true">+IF(OFFSET('Hygiene Data'!$E$13,0,10*ROW('Hygiene Data'!E189))="","",OFFSET('Hygiene Data'!$E$13,0,10*ROW('Hygiene Data'!E189)))</f>
        <v/>
      </c>
      <c r="DU195" s="305" t="str">
        <f ca="true">+IF(OFFSET('Hygiene Data'!$F$11,0,10*ROW('Hygiene Data'!F189))="","",OFFSET('Hygiene Data'!$F$11,0,10*ROW('Hygiene Data'!F189)))</f>
        <v/>
      </c>
      <c r="DV195" s="305" t="str">
        <f ca="true">+IF(OFFSET('Hygiene Data'!$F$12,0,10*ROW('Hygiene Data'!F189))="","",OFFSET('Hygiene Data'!$F$12,0,10*ROW('Hygiene Data'!F189)))</f>
        <v/>
      </c>
      <c r="DW195" s="305" t="str">
        <f ca="true">+IF(OFFSET('Hygiene Data'!$F$13,0,10*ROW('Hygiene Data'!F189))="","",OFFSET('Hygiene Data'!$F$13,0,10*ROW('Hygiene Data'!F189)))</f>
        <v/>
      </c>
      <c r="DX195" s="305" t="str">
        <f ca="true">+IF(OFFSET('Hygiene Data'!$G$11,0,10*ROW('Hygiene Data'!G189))="","",OFFSET('Hygiene Data'!$G$11,0,10*ROW('Hygiene Data'!G189)))</f>
        <v/>
      </c>
      <c r="DY195" s="305" t="str">
        <f ca="true">+IF(OFFSET('Hygiene Data'!$G$12,0,10*ROW('Hygiene Data'!G189))="","",OFFSET('Hygiene Data'!$G$12,0,10*ROW('Hygiene Data'!G189)))</f>
        <v/>
      </c>
      <c r="DZ195" s="305" t="str">
        <f ca="true">+IF(OFFSET('Hygiene Data'!$G$13,0,10*ROW('Hygiene Data'!G189))="","",OFFSET('Hygiene Data'!$G$13,0,10*ROW('Hygiene Data'!G189)))</f>
        <v/>
      </c>
      <c r="EA195" s="305" t="str">
        <f ca="true">+IF(OFFSET('Hygiene Data'!$H$11,0,10*ROW('Hygiene Data'!H189))="","",OFFSET('Hygiene Data'!$H$11,0,10*ROW('Hygiene Data'!H189)))</f>
        <v/>
      </c>
      <c r="EB195" s="305" t="str">
        <f ca="true">+IF(OFFSET('Hygiene Data'!$H$12,0,10*ROW('Hygiene Data'!H189))="","",OFFSET('Hygiene Data'!$H$12,0,10*ROW('Hygiene Data'!H189)))</f>
        <v/>
      </c>
      <c r="EC195" s="305" t="str">
        <f ca="true">+IF(OFFSET('Hygiene Data'!$H$13,0,10*ROW('Hygiene Data'!H189))="","",OFFSET('Hygiene Data'!$H$13,0,10*ROW('Hygiene Data'!H189)))</f>
        <v/>
      </c>
      <c r="ED195" s="305" t="str">
        <f ca="true">+IF(OFFSET('Hygiene Data'!$I$11,0,10*ROW('Hygiene Data'!I189))="","",OFFSET('Hygiene Data'!$I$11,0,10*ROW('Hygiene Data'!I189)))</f>
        <v/>
      </c>
      <c r="EE195" s="305" t="str">
        <f ca="true">+IF(OFFSET('Hygiene Data'!$I$12,0,10*ROW('Hygiene Data'!I189))="","",OFFSET('Hygiene Data'!$I$12,0,10*ROW('Hygiene Data'!I189)))</f>
        <v/>
      </c>
      <c r="EF195" s="305"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61" t="str">
        <f t="shared" ca="true" si="2"/>
        <v/>
      </c>
      <c r="D196" s="99"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9"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9"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9"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9"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9"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9"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9"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9"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9"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9"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9"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9"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9"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9"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9"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9"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9"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100"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100"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100"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100"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100"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100"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100"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100"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100"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100"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100"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100"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100"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100"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100"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100"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100"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100"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100"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100"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100"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100"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100"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100"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100"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100"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100"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100"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100"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100"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1"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1"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1"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1"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1"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1"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1"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1"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1"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1"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1"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1"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1"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1"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1"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1"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1"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1"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5"/>
      <c r="BS196" s="305" t="str">
        <f ca="true">+IF(OFFSET('Water Data'!$D$27,0,10*ROW('Water Data'!D190))="","",OFFSET('Water Data'!$D$27,0,10*ROW('Water Data'!D190)))</f>
        <v/>
      </c>
      <c r="BT196" s="305" t="str">
        <f ca="true">+IF(OFFSET('Water Data'!$D$28,0,10*ROW('Water Data'!D190))="","",OFFSET('Water Data'!$D$28,0,10*ROW('Water Data'!D190)))</f>
        <v/>
      </c>
      <c r="BU196" s="305" t="str">
        <f ca="true">+IF(OFFSET('Water Data'!$D$29,0,10*ROW('Water Data'!D190))="","",OFFSET('Water Data'!$D$29,0,10*ROW('Water Data'!D190)))</f>
        <v/>
      </c>
      <c r="BV196" s="305" t="str">
        <f ca="true">+IF(OFFSET('Water Data'!$E$27,0,10*ROW('Water Data'!E190))="","",OFFSET('Water Data'!$E$27,0,10*ROW('Water Data'!E190)))</f>
        <v/>
      </c>
      <c r="BW196" s="305" t="str">
        <f ca="true">+IF(OFFSET('Water Data'!$E$28,0,10*ROW('Water Data'!E190))="","",OFFSET('Water Data'!$E$28,0,10*ROW('Water Data'!E190)))</f>
        <v/>
      </c>
      <c r="BX196" s="305" t="str">
        <f ca="true">+IF(OFFSET('Water Data'!$E$29,0,10*ROW('Water Data'!E190))="","",OFFSET('Water Data'!$E$29,0,10*ROW('Water Data'!E190)))</f>
        <v/>
      </c>
      <c r="BY196" s="305" t="str">
        <f ca="true">+IF(OFFSET('Water Data'!$F$27,0,10*ROW('Water Data'!F190))="","",OFFSET('Water Data'!$F$27,0,10*ROW('Water Data'!F190)))</f>
        <v/>
      </c>
      <c r="BZ196" s="305" t="str">
        <f ca="true">+IF(OFFSET('Water Data'!$F$28,0,10*ROW('Water Data'!F190))="","",OFFSET('Water Data'!$F$28,0,10*ROW('Water Data'!F190)))</f>
        <v/>
      </c>
      <c r="CA196" s="305" t="str">
        <f ca="true">+IF(OFFSET('Water Data'!$F$29,0,10*ROW('Water Data'!F190))="","",OFFSET('Water Data'!$F$29,0,10*ROW('Water Data'!F190)))</f>
        <v/>
      </c>
      <c r="CB196" s="305" t="str">
        <f ca="true">+IF(OFFSET('Water Data'!$G$27,0,10*ROW('Water Data'!G190))="","",OFFSET('Water Data'!$G$27,0,10*ROW('Water Data'!G190)))</f>
        <v/>
      </c>
      <c r="CC196" s="305" t="str">
        <f ca="true">+IF(OFFSET('Water Data'!$G$28,0,10*ROW('Water Data'!G190))="","",OFFSET('Water Data'!$G$28,0,10*ROW('Water Data'!G190)))</f>
        <v/>
      </c>
      <c r="CD196" s="305" t="str">
        <f ca="true">+IF(OFFSET('Water Data'!$G$29,0,10*ROW('Water Data'!G190))="","",OFFSET('Water Data'!$G$29,0,10*ROW('Water Data'!G190)))</f>
        <v/>
      </c>
      <c r="CE196" s="305" t="str">
        <f ca="true">+IF(OFFSET('Water Data'!$H$27,0,10*ROW('Water Data'!H190))="","",OFFSET('Water Data'!$H$27,0,10*ROW('Water Data'!H190)))</f>
        <v/>
      </c>
      <c r="CF196" s="305" t="str">
        <f ca="true">+IF(OFFSET('Water Data'!$H$28,0,10*ROW('Water Data'!H190))="","",OFFSET('Water Data'!$H$28,0,10*ROW('Water Data'!H190)))</f>
        <v/>
      </c>
      <c r="CG196" s="305" t="str">
        <f ca="true">+IF(OFFSET('Water Data'!$H$29,0,10*ROW('Water Data'!H190))="","",OFFSET('Water Data'!$H$29,0,10*ROW('Water Data'!H190)))</f>
        <v/>
      </c>
      <c r="CH196" s="305" t="str">
        <f ca="true">+IF(OFFSET('Water Data'!$I$27,0,10*ROW('Water Data'!I190))="","",OFFSET('Water Data'!$I$27,0,10*ROW('Water Data'!I190)))</f>
        <v/>
      </c>
      <c r="CI196" s="305" t="str">
        <f ca="true">+IF(OFFSET('Water Data'!$I$28,0,10*ROW('Water Data'!I190))="","",OFFSET('Water Data'!$I$28,0,10*ROW('Water Data'!I190)))</f>
        <v/>
      </c>
      <c r="CJ196" s="305" t="str">
        <f ca="true">+IF(OFFSET('Water Data'!$I$29,0,10*ROW('Water Data'!I190))="","",OFFSET('Water Data'!$I$29,0,10*ROW('Water Data'!I190)))</f>
        <v/>
      </c>
      <c r="CK196" s="305" t="str">
        <f ca="true">+IF(OFFSET('Sanitation Data'!$D$28,0,10*ROW('Sanitation Data'!D190))="","",OFFSET('Sanitation Data'!$D$28,0,10*ROW('Sanitation Data'!D190)))</f>
        <v/>
      </c>
      <c r="CL196" s="305" t="str">
        <f ca="true">+IF(OFFSET('Sanitation Data'!$D$29,0,10*ROW('Sanitation Data'!D190))="","",OFFSET('Sanitation Data'!$D$29,0,10*ROW('Sanitation Data'!D190)))</f>
        <v/>
      </c>
      <c r="CM196" s="305" t="str">
        <f ca="true">+IF(OFFSET('Sanitation Data'!$D$30,0,10*ROW('Sanitation Data'!D190))="","",OFFSET('Sanitation Data'!$D$30,0,10*ROW('Sanitation Data'!D190)))</f>
        <v/>
      </c>
      <c r="CN196" s="305" t="str">
        <f ca="true">+IF(OFFSET('Sanitation Data'!$D$31,0,10*ROW('Sanitation Data'!D190))="","",OFFSET('Sanitation Data'!$D$31,0,10*ROW('Sanitation Data'!D190)))</f>
        <v/>
      </c>
      <c r="CO196" s="305" t="str">
        <f ca="true">+IF(OFFSET('Sanitation Data'!$D$32,0,10*ROW('Sanitation Data'!D190))="","",OFFSET('Sanitation Data'!$D$32,0,10*ROW('Sanitation Data'!D190)))</f>
        <v/>
      </c>
      <c r="CP196" s="305" t="str">
        <f ca="true">+IF(OFFSET('Sanitation Data'!$E$28,0,10*ROW('Sanitation Data'!E190))="","",OFFSET('Sanitation Data'!$E$28,0,10*ROW('Sanitation Data'!E190)))</f>
        <v/>
      </c>
      <c r="CQ196" s="305" t="str">
        <f ca="true">+IF(OFFSET('Sanitation Data'!$E$29,0,10*ROW('Sanitation Data'!E190))="","",OFFSET('Sanitation Data'!$E$29,0,10*ROW('Sanitation Data'!E190)))</f>
        <v/>
      </c>
      <c r="CR196" s="305" t="str">
        <f ca="true">+IF(OFFSET('Sanitation Data'!$E$30,0,10*ROW('Sanitation Data'!E190))="","",OFFSET('Sanitation Data'!$E$30,0,10*ROW('Sanitation Data'!E190)))</f>
        <v/>
      </c>
      <c r="CS196" s="305" t="str">
        <f ca="true">+IF(OFFSET('Sanitation Data'!$E$31,0,10*ROW('Sanitation Data'!E190))="","",OFFSET('Sanitation Data'!$E$31,0,10*ROW('Sanitation Data'!E190)))</f>
        <v/>
      </c>
      <c r="CT196" s="305" t="str">
        <f ca="true">+IF(OFFSET('Sanitation Data'!$E$32,0,10*ROW('Sanitation Data'!E190))="","",OFFSET('Sanitation Data'!$E$32,0,10*ROW('Sanitation Data'!E190)))</f>
        <v/>
      </c>
      <c r="CU196" s="305" t="str">
        <f ca="true">+IF(OFFSET('Sanitation Data'!$F$28,0,10*ROW('Sanitation Data'!F190))="","",OFFSET('Sanitation Data'!$F$28,0,10*ROW('Sanitation Data'!F190)))</f>
        <v/>
      </c>
      <c r="CV196" s="305" t="str">
        <f ca="true">+IF(OFFSET('Sanitation Data'!$F$29,0,10*ROW('Sanitation Data'!F190))="","",OFFSET('Sanitation Data'!$F$29,0,10*ROW('Sanitation Data'!F190)))</f>
        <v/>
      </c>
      <c r="CW196" s="305" t="str">
        <f ca="true">+IF(OFFSET('Sanitation Data'!$F$30,0,10*ROW('Sanitation Data'!F190))="","",OFFSET('Sanitation Data'!$F$30,0,10*ROW('Sanitation Data'!F190)))</f>
        <v/>
      </c>
      <c r="CX196" s="305" t="str">
        <f ca="true">+IF(OFFSET('Sanitation Data'!$F$31,0,10*ROW('Sanitation Data'!F190))="","",OFFSET('Sanitation Data'!$F$31,0,10*ROW('Sanitation Data'!F190)))</f>
        <v/>
      </c>
      <c r="CY196" s="305" t="str">
        <f ca="true">+IF(OFFSET('Sanitation Data'!$F$32,0,10*ROW('Sanitation Data'!F190))="","",OFFSET('Sanitation Data'!$F$32,0,10*ROW('Sanitation Data'!F190)))</f>
        <v/>
      </c>
      <c r="CZ196" s="305" t="str">
        <f ca="true">+IF(OFFSET('Sanitation Data'!$G$28,0,10*ROW('Sanitation Data'!G190))="","",OFFSET('Sanitation Data'!$G$28,0,10*ROW('Sanitation Data'!G190)))</f>
        <v/>
      </c>
      <c r="DA196" s="305" t="str">
        <f ca="true">+IF(OFFSET('Sanitation Data'!$G$29,0,10*ROW('Sanitation Data'!G190))="","",OFFSET('Sanitation Data'!$G$29,0,10*ROW('Sanitation Data'!G190)))</f>
        <v/>
      </c>
      <c r="DB196" s="305" t="str">
        <f ca="true">+IF(OFFSET('Sanitation Data'!$G$30,0,10*ROW('Sanitation Data'!G190))="","",OFFSET('Sanitation Data'!$G$30,0,10*ROW('Sanitation Data'!G190)))</f>
        <v/>
      </c>
      <c r="DC196" s="305" t="str">
        <f ca="true">+IF(OFFSET('Sanitation Data'!$G$31,0,10*ROW('Sanitation Data'!G190))="","",OFFSET('Sanitation Data'!$G$31,0,10*ROW('Sanitation Data'!G190)))</f>
        <v/>
      </c>
      <c r="DD196" s="305" t="str">
        <f ca="true">+IF(OFFSET('Sanitation Data'!$G$32,0,10*ROW('Sanitation Data'!G190))="","",OFFSET('Sanitation Data'!$G$32,0,10*ROW('Sanitation Data'!G190)))</f>
        <v/>
      </c>
      <c r="DE196" s="305" t="str">
        <f ca="true">+IF(OFFSET('Sanitation Data'!$H$28,0,10*ROW('Sanitation Data'!H190))="","",OFFSET('Sanitation Data'!$H$28,0,10*ROW('Sanitation Data'!H190)))</f>
        <v/>
      </c>
      <c r="DF196" s="305" t="str">
        <f ca="true">+IF(OFFSET('Sanitation Data'!$H$29,0,10*ROW('Sanitation Data'!H190))="","",OFFSET('Sanitation Data'!$H$29,0,10*ROW('Sanitation Data'!H190)))</f>
        <v/>
      </c>
      <c r="DG196" s="305" t="str">
        <f ca="true">+IF(OFFSET('Sanitation Data'!$H$30,0,10*ROW('Sanitation Data'!H190))="","",OFFSET('Sanitation Data'!$H$30,0,10*ROW('Sanitation Data'!H190)))</f>
        <v/>
      </c>
      <c r="DH196" s="305" t="str">
        <f ca="true">+IF(OFFSET('Sanitation Data'!$H$31,0,10*ROW('Sanitation Data'!H190))="","",OFFSET('Sanitation Data'!$H$31,0,10*ROW('Sanitation Data'!H190)))</f>
        <v/>
      </c>
      <c r="DI196" s="305" t="str">
        <f ca="true">+IF(OFFSET('Sanitation Data'!$H$32,0,10*ROW('Sanitation Data'!H190))="","",OFFSET('Sanitation Data'!$H$32,0,10*ROW('Sanitation Data'!H190)))</f>
        <v/>
      </c>
      <c r="DJ196" s="305" t="str">
        <f ca="true">+IF(OFFSET('Sanitation Data'!$I$28,0,10*ROW('Sanitation Data'!I190))="","",OFFSET('Sanitation Data'!$I$28,0,10*ROW('Sanitation Data'!I190)))</f>
        <v/>
      </c>
      <c r="DK196" s="305" t="str">
        <f ca="true">+IF(OFFSET('Sanitation Data'!$I$29,0,10*ROW('Sanitation Data'!I190))="","",OFFSET('Sanitation Data'!$I$29,0,10*ROW('Sanitation Data'!I190)))</f>
        <v/>
      </c>
      <c r="DL196" s="305" t="str">
        <f ca="true">+IF(OFFSET('Sanitation Data'!$I$30,0,10*ROW('Sanitation Data'!I190))="","",OFFSET('Sanitation Data'!$I$30,0,10*ROW('Sanitation Data'!I190)))</f>
        <v/>
      </c>
      <c r="DM196" s="305" t="str">
        <f ca="true">+IF(OFFSET('Sanitation Data'!$I$31,0,10*ROW('Sanitation Data'!I190))="","",OFFSET('Sanitation Data'!$I$31,0,10*ROW('Sanitation Data'!I190)))</f>
        <v/>
      </c>
      <c r="DN196" s="305" t="str">
        <f ca="true">+IF(OFFSET('Sanitation Data'!$I$32,0,10*ROW('Sanitation Data'!I190))="","",OFFSET('Sanitation Data'!$I$32,0,10*ROW('Sanitation Data'!I190)))</f>
        <v/>
      </c>
      <c r="DO196" s="305" t="str">
        <f ca="true">+IF(OFFSET('Hygiene Data'!$D$11,0,10*ROW('Hygiene Data'!D190))="","",OFFSET('Hygiene Data'!$D$11,0,10*ROW('Hygiene Data'!D190)))</f>
        <v/>
      </c>
      <c r="DP196" s="305" t="str">
        <f ca="true">+IF(OFFSET('Hygiene Data'!$D$12,0,10*ROW('Hygiene Data'!D190))="","",OFFSET('Hygiene Data'!$D$12,0,10*ROW('Hygiene Data'!D190)))</f>
        <v/>
      </c>
      <c r="DQ196" s="305" t="str">
        <f ca="true">+IF(OFFSET('Hygiene Data'!$D$13,0,10*ROW('Hygiene Data'!D190))="","",OFFSET('Hygiene Data'!$D$13,0,10*ROW('Hygiene Data'!D190)))</f>
        <v/>
      </c>
      <c r="DR196" s="305" t="str">
        <f ca="true">+IF(OFFSET('Hygiene Data'!$E$11,0,10*ROW('Hygiene Data'!E190))="","",OFFSET('Hygiene Data'!$E$11,0,10*ROW('Hygiene Data'!E190)))</f>
        <v/>
      </c>
      <c r="DS196" s="305" t="str">
        <f ca="true">+IF(OFFSET('Hygiene Data'!$E$12,0,10*ROW('Hygiene Data'!E190))="","",OFFSET('Hygiene Data'!$E$12,0,10*ROW('Hygiene Data'!E190)))</f>
        <v/>
      </c>
      <c r="DT196" s="305" t="str">
        <f ca="true">+IF(OFFSET('Hygiene Data'!$E$13,0,10*ROW('Hygiene Data'!E190))="","",OFFSET('Hygiene Data'!$E$13,0,10*ROW('Hygiene Data'!E190)))</f>
        <v/>
      </c>
      <c r="DU196" s="305" t="str">
        <f ca="true">+IF(OFFSET('Hygiene Data'!$F$11,0,10*ROW('Hygiene Data'!F190))="","",OFFSET('Hygiene Data'!$F$11,0,10*ROW('Hygiene Data'!F190)))</f>
        <v/>
      </c>
      <c r="DV196" s="305" t="str">
        <f ca="true">+IF(OFFSET('Hygiene Data'!$F$12,0,10*ROW('Hygiene Data'!F190))="","",OFFSET('Hygiene Data'!$F$12,0,10*ROW('Hygiene Data'!F190)))</f>
        <v/>
      </c>
      <c r="DW196" s="305" t="str">
        <f ca="true">+IF(OFFSET('Hygiene Data'!$F$13,0,10*ROW('Hygiene Data'!F190))="","",OFFSET('Hygiene Data'!$F$13,0,10*ROW('Hygiene Data'!F190)))</f>
        <v/>
      </c>
      <c r="DX196" s="305" t="str">
        <f ca="true">+IF(OFFSET('Hygiene Data'!$G$11,0,10*ROW('Hygiene Data'!G190))="","",OFFSET('Hygiene Data'!$G$11,0,10*ROW('Hygiene Data'!G190)))</f>
        <v/>
      </c>
      <c r="DY196" s="305" t="str">
        <f ca="true">+IF(OFFSET('Hygiene Data'!$G$12,0,10*ROW('Hygiene Data'!G190))="","",OFFSET('Hygiene Data'!$G$12,0,10*ROW('Hygiene Data'!G190)))</f>
        <v/>
      </c>
      <c r="DZ196" s="305" t="str">
        <f ca="true">+IF(OFFSET('Hygiene Data'!$G$13,0,10*ROW('Hygiene Data'!G190))="","",OFFSET('Hygiene Data'!$G$13,0,10*ROW('Hygiene Data'!G190)))</f>
        <v/>
      </c>
      <c r="EA196" s="305" t="str">
        <f ca="true">+IF(OFFSET('Hygiene Data'!$H$11,0,10*ROW('Hygiene Data'!H190))="","",OFFSET('Hygiene Data'!$H$11,0,10*ROW('Hygiene Data'!H190)))</f>
        <v/>
      </c>
      <c r="EB196" s="305" t="str">
        <f ca="true">+IF(OFFSET('Hygiene Data'!$H$12,0,10*ROW('Hygiene Data'!H190))="","",OFFSET('Hygiene Data'!$H$12,0,10*ROW('Hygiene Data'!H190)))</f>
        <v/>
      </c>
      <c r="EC196" s="305" t="str">
        <f ca="true">+IF(OFFSET('Hygiene Data'!$H$13,0,10*ROW('Hygiene Data'!H190))="","",OFFSET('Hygiene Data'!$H$13,0,10*ROW('Hygiene Data'!H190)))</f>
        <v/>
      </c>
      <c r="ED196" s="305" t="str">
        <f ca="true">+IF(OFFSET('Hygiene Data'!$I$11,0,10*ROW('Hygiene Data'!I190))="","",OFFSET('Hygiene Data'!$I$11,0,10*ROW('Hygiene Data'!I190)))</f>
        <v/>
      </c>
      <c r="EE196" s="305" t="str">
        <f ca="true">+IF(OFFSET('Hygiene Data'!$I$12,0,10*ROW('Hygiene Data'!I190))="","",OFFSET('Hygiene Data'!$I$12,0,10*ROW('Hygiene Data'!I190)))</f>
        <v/>
      </c>
      <c r="EF196" s="305"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61" t="str">
        <f t="shared" ca="true" si="2"/>
        <v/>
      </c>
      <c r="D197" s="99"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9"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9"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9"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9"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9"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9"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9"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9"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9"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9"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9"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9"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9"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9"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9"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9"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9"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100"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100"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100"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100"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100"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100"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100"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100"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100"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100"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100"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100"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100"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100"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100"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100"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100"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100"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100"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100"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100"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100"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100"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100"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100"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100"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100"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100"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100"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100"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1"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1"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1"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1"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1"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1"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1"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1"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1"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1"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1"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1"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1"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1"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1"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1"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1"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1"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5"/>
      <c r="BS197" s="305" t="str">
        <f ca="true">+IF(OFFSET('Water Data'!$D$27,0,10*ROW('Water Data'!D191))="","",OFFSET('Water Data'!$D$27,0,10*ROW('Water Data'!D191)))</f>
        <v/>
      </c>
      <c r="BT197" s="305" t="str">
        <f ca="true">+IF(OFFSET('Water Data'!$D$28,0,10*ROW('Water Data'!D191))="","",OFFSET('Water Data'!$D$28,0,10*ROW('Water Data'!D191)))</f>
        <v/>
      </c>
      <c r="BU197" s="305" t="str">
        <f ca="true">+IF(OFFSET('Water Data'!$D$29,0,10*ROW('Water Data'!D191))="","",OFFSET('Water Data'!$D$29,0,10*ROW('Water Data'!D191)))</f>
        <v/>
      </c>
      <c r="BV197" s="305" t="str">
        <f ca="true">+IF(OFFSET('Water Data'!$E$27,0,10*ROW('Water Data'!E191))="","",OFFSET('Water Data'!$E$27,0,10*ROW('Water Data'!E191)))</f>
        <v/>
      </c>
      <c r="BW197" s="305" t="str">
        <f ca="true">+IF(OFFSET('Water Data'!$E$28,0,10*ROW('Water Data'!E191))="","",OFFSET('Water Data'!$E$28,0,10*ROW('Water Data'!E191)))</f>
        <v/>
      </c>
      <c r="BX197" s="305" t="str">
        <f ca="true">+IF(OFFSET('Water Data'!$E$29,0,10*ROW('Water Data'!E191))="","",OFFSET('Water Data'!$E$29,0,10*ROW('Water Data'!E191)))</f>
        <v/>
      </c>
      <c r="BY197" s="305" t="str">
        <f ca="true">+IF(OFFSET('Water Data'!$F$27,0,10*ROW('Water Data'!F191))="","",OFFSET('Water Data'!$F$27,0,10*ROW('Water Data'!F191)))</f>
        <v/>
      </c>
      <c r="BZ197" s="305" t="str">
        <f ca="true">+IF(OFFSET('Water Data'!$F$28,0,10*ROW('Water Data'!F191))="","",OFFSET('Water Data'!$F$28,0,10*ROW('Water Data'!F191)))</f>
        <v/>
      </c>
      <c r="CA197" s="305" t="str">
        <f ca="true">+IF(OFFSET('Water Data'!$F$29,0,10*ROW('Water Data'!F191))="","",OFFSET('Water Data'!$F$29,0,10*ROW('Water Data'!F191)))</f>
        <v/>
      </c>
      <c r="CB197" s="305" t="str">
        <f ca="true">+IF(OFFSET('Water Data'!$G$27,0,10*ROW('Water Data'!G191))="","",OFFSET('Water Data'!$G$27,0,10*ROW('Water Data'!G191)))</f>
        <v/>
      </c>
      <c r="CC197" s="305" t="str">
        <f ca="true">+IF(OFFSET('Water Data'!$G$28,0,10*ROW('Water Data'!G191))="","",OFFSET('Water Data'!$G$28,0,10*ROW('Water Data'!G191)))</f>
        <v/>
      </c>
      <c r="CD197" s="305" t="str">
        <f ca="true">+IF(OFFSET('Water Data'!$G$29,0,10*ROW('Water Data'!G191))="","",OFFSET('Water Data'!$G$29,0,10*ROW('Water Data'!G191)))</f>
        <v/>
      </c>
      <c r="CE197" s="305" t="str">
        <f ca="true">+IF(OFFSET('Water Data'!$H$27,0,10*ROW('Water Data'!H191))="","",OFFSET('Water Data'!$H$27,0,10*ROW('Water Data'!H191)))</f>
        <v/>
      </c>
      <c r="CF197" s="305" t="str">
        <f ca="true">+IF(OFFSET('Water Data'!$H$28,0,10*ROW('Water Data'!H191))="","",OFFSET('Water Data'!$H$28,0,10*ROW('Water Data'!H191)))</f>
        <v/>
      </c>
      <c r="CG197" s="305" t="str">
        <f ca="true">+IF(OFFSET('Water Data'!$H$29,0,10*ROW('Water Data'!H191))="","",OFFSET('Water Data'!$H$29,0,10*ROW('Water Data'!H191)))</f>
        <v/>
      </c>
      <c r="CH197" s="305" t="str">
        <f ca="true">+IF(OFFSET('Water Data'!$I$27,0,10*ROW('Water Data'!I191))="","",OFFSET('Water Data'!$I$27,0,10*ROW('Water Data'!I191)))</f>
        <v/>
      </c>
      <c r="CI197" s="305" t="str">
        <f ca="true">+IF(OFFSET('Water Data'!$I$28,0,10*ROW('Water Data'!I191))="","",OFFSET('Water Data'!$I$28,0,10*ROW('Water Data'!I191)))</f>
        <v/>
      </c>
      <c r="CJ197" s="305" t="str">
        <f ca="true">+IF(OFFSET('Water Data'!$I$29,0,10*ROW('Water Data'!I191))="","",OFFSET('Water Data'!$I$29,0,10*ROW('Water Data'!I191)))</f>
        <v/>
      </c>
      <c r="CK197" s="305" t="str">
        <f ca="true">+IF(OFFSET('Sanitation Data'!$D$28,0,10*ROW('Sanitation Data'!D191))="","",OFFSET('Sanitation Data'!$D$28,0,10*ROW('Sanitation Data'!D191)))</f>
        <v/>
      </c>
      <c r="CL197" s="305" t="str">
        <f ca="true">+IF(OFFSET('Sanitation Data'!$D$29,0,10*ROW('Sanitation Data'!D191))="","",OFFSET('Sanitation Data'!$D$29,0,10*ROW('Sanitation Data'!D191)))</f>
        <v/>
      </c>
      <c r="CM197" s="305" t="str">
        <f ca="true">+IF(OFFSET('Sanitation Data'!$D$30,0,10*ROW('Sanitation Data'!D191))="","",OFFSET('Sanitation Data'!$D$30,0,10*ROW('Sanitation Data'!D191)))</f>
        <v/>
      </c>
      <c r="CN197" s="305" t="str">
        <f ca="true">+IF(OFFSET('Sanitation Data'!$D$31,0,10*ROW('Sanitation Data'!D191))="","",OFFSET('Sanitation Data'!$D$31,0,10*ROW('Sanitation Data'!D191)))</f>
        <v/>
      </c>
      <c r="CO197" s="305" t="str">
        <f ca="true">+IF(OFFSET('Sanitation Data'!$D$32,0,10*ROW('Sanitation Data'!D191))="","",OFFSET('Sanitation Data'!$D$32,0,10*ROW('Sanitation Data'!D191)))</f>
        <v/>
      </c>
      <c r="CP197" s="305" t="str">
        <f ca="true">+IF(OFFSET('Sanitation Data'!$E$28,0,10*ROW('Sanitation Data'!E191))="","",OFFSET('Sanitation Data'!$E$28,0,10*ROW('Sanitation Data'!E191)))</f>
        <v/>
      </c>
      <c r="CQ197" s="305" t="str">
        <f ca="true">+IF(OFFSET('Sanitation Data'!$E$29,0,10*ROW('Sanitation Data'!E191))="","",OFFSET('Sanitation Data'!$E$29,0,10*ROW('Sanitation Data'!E191)))</f>
        <v/>
      </c>
      <c r="CR197" s="305" t="str">
        <f ca="true">+IF(OFFSET('Sanitation Data'!$E$30,0,10*ROW('Sanitation Data'!E191))="","",OFFSET('Sanitation Data'!$E$30,0,10*ROW('Sanitation Data'!E191)))</f>
        <v/>
      </c>
      <c r="CS197" s="305" t="str">
        <f ca="true">+IF(OFFSET('Sanitation Data'!$E$31,0,10*ROW('Sanitation Data'!E191))="","",OFFSET('Sanitation Data'!$E$31,0,10*ROW('Sanitation Data'!E191)))</f>
        <v/>
      </c>
      <c r="CT197" s="305" t="str">
        <f ca="true">+IF(OFFSET('Sanitation Data'!$E$32,0,10*ROW('Sanitation Data'!E191))="","",OFFSET('Sanitation Data'!$E$32,0,10*ROW('Sanitation Data'!E191)))</f>
        <v/>
      </c>
      <c r="CU197" s="305" t="str">
        <f ca="true">+IF(OFFSET('Sanitation Data'!$F$28,0,10*ROW('Sanitation Data'!F191))="","",OFFSET('Sanitation Data'!$F$28,0,10*ROW('Sanitation Data'!F191)))</f>
        <v/>
      </c>
      <c r="CV197" s="305" t="str">
        <f ca="true">+IF(OFFSET('Sanitation Data'!$F$29,0,10*ROW('Sanitation Data'!F191))="","",OFFSET('Sanitation Data'!$F$29,0,10*ROW('Sanitation Data'!F191)))</f>
        <v/>
      </c>
      <c r="CW197" s="305" t="str">
        <f ca="true">+IF(OFFSET('Sanitation Data'!$F$30,0,10*ROW('Sanitation Data'!F191))="","",OFFSET('Sanitation Data'!$F$30,0,10*ROW('Sanitation Data'!F191)))</f>
        <v/>
      </c>
      <c r="CX197" s="305" t="str">
        <f ca="true">+IF(OFFSET('Sanitation Data'!$F$31,0,10*ROW('Sanitation Data'!F191))="","",OFFSET('Sanitation Data'!$F$31,0,10*ROW('Sanitation Data'!F191)))</f>
        <v/>
      </c>
      <c r="CY197" s="305" t="str">
        <f ca="true">+IF(OFFSET('Sanitation Data'!$F$32,0,10*ROW('Sanitation Data'!F191))="","",OFFSET('Sanitation Data'!$F$32,0,10*ROW('Sanitation Data'!F191)))</f>
        <v/>
      </c>
      <c r="CZ197" s="305" t="str">
        <f ca="true">+IF(OFFSET('Sanitation Data'!$G$28,0,10*ROW('Sanitation Data'!G191))="","",OFFSET('Sanitation Data'!$G$28,0,10*ROW('Sanitation Data'!G191)))</f>
        <v/>
      </c>
      <c r="DA197" s="305" t="str">
        <f ca="true">+IF(OFFSET('Sanitation Data'!$G$29,0,10*ROW('Sanitation Data'!G191))="","",OFFSET('Sanitation Data'!$G$29,0,10*ROW('Sanitation Data'!G191)))</f>
        <v/>
      </c>
      <c r="DB197" s="305" t="str">
        <f ca="true">+IF(OFFSET('Sanitation Data'!$G$30,0,10*ROW('Sanitation Data'!G191))="","",OFFSET('Sanitation Data'!$G$30,0,10*ROW('Sanitation Data'!G191)))</f>
        <v/>
      </c>
      <c r="DC197" s="305" t="str">
        <f ca="true">+IF(OFFSET('Sanitation Data'!$G$31,0,10*ROW('Sanitation Data'!G191))="","",OFFSET('Sanitation Data'!$G$31,0,10*ROW('Sanitation Data'!G191)))</f>
        <v/>
      </c>
      <c r="DD197" s="305" t="str">
        <f ca="true">+IF(OFFSET('Sanitation Data'!$G$32,0,10*ROW('Sanitation Data'!G191))="","",OFFSET('Sanitation Data'!$G$32,0,10*ROW('Sanitation Data'!G191)))</f>
        <v/>
      </c>
      <c r="DE197" s="305" t="str">
        <f ca="true">+IF(OFFSET('Sanitation Data'!$H$28,0,10*ROW('Sanitation Data'!H191))="","",OFFSET('Sanitation Data'!$H$28,0,10*ROW('Sanitation Data'!H191)))</f>
        <v/>
      </c>
      <c r="DF197" s="305" t="str">
        <f ca="true">+IF(OFFSET('Sanitation Data'!$H$29,0,10*ROW('Sanitation Data'!H191))="","",OFFSET('Sanitation Data'!$H$29,0,10*ROW('Sanitation Data'!H191)))</f>
        <v/>
      </c>
      <c r="DG197" s="305" t="str">
        <f ca="true">+IF(OFFSET('Sanitation Data'!$H$30,0,10*ROW('Sanitation Data'!H191))="","",OFFSET('Sanitation Data'!$H$30,0,10*ROW('Sanitation Data'!H191)))</f>
        <v/>
      </c>
      <c r="DH197" s="305" t="str">
        <f ca="true">+IF(OFFSET('Sanitation Data'!$H$31,0,10*ROW('Sanitation Data'!H191))="","",OFFSET('Sanitation Data'!$H$31,0,10*ROW('Sanitation Data'!H191)))</f>
        <v/>
      </c>
      <c r="DI197" s="305" t="str">
        <f ca="true">+IF(OFFSET('Sanitation Data'!$H$32,0,10*ROW('Sanitation Data'!H191))="","",OFFSET('Sanitation Data'!$H$32,0,10*ROW('Sanitation Data'!H191)))</f>
        <v/>
      </c>
      <c r="DJ197" s="305" t="str">
        <f ca="true">+IF(OFFSET('Sanitation Data'!$I$28,0,10*ROW('Sanitation Data'!I191))="","",OFFSET('Sanitation Data'!$I$28,0,10*ROW('Sanitation Data'!I191)))</f>
        <v/>
      </c>
      <c r="DK197" s="305" t="str">
        <f ca="true">+IF(OFFSET('Sanitation Data'!$I$29,0,10*ROW('Sanitation Data'!I191))="","",OFFSET('Sanitation Data'!$I$29,0,10*ROW('Sanitation Data'!I191)))</f>
        <v/>
      </c>
      <c r="DL197" s="305" t="str">
        <f ca="true">+IF(OFFSET('Sanitation Data'!$I$30,0,10*ROW('Sanitation Data'!I191))="","",OFFSET('Sanitation Data'!$I$30,0,10*ROW('Sanitation Data'!I191)))</f>
        <v/>
      </c>
      <c r="DM197" s="305" t="str">
        <f ca="true">+IF(OFFSET('Sanitation Data'!$I$31,0,10*ROW('Sanitation Data'!I191))="","",OFFSET('Sanitation Data'!$I$31,0,10*ROW('Sanitation Data'!I191)))</f>
        <v/>
      </c>
      <c r="DN197" s="305" t="str">
        <f ca="true">+IF(OFFSET('Sanitation Data'!$I$32,0,10*ROW('Sanitation Data'!I191))="","",OFFSET('Sanitation Data'!$I$32,0,10*ROW('Sanitation Data'!I191)))</f>
        <v/>
      </c>
      <c r="DO197" s="305" t="str">
        <f ca="true">+IF(OFFSET('Hygiene Data'!$D$11,0,10*ROW('Hygiene Data'!D191))="","",OFFSET('Hygiene Data'!$D$11,0,10*ROW('Hygiene Data'!D191)))</f>
        <v/>
      </c>
      <c r="DP197" s="305" t="str">
        <f ca="true">+IF(OFFSET('Hygiene Data'!$D$12,0,10*ROW('Hygiene Data'!D191))="","",OFFSET('Hygiene Data'!$D$12,0,10*ROW('Hygiene Data'!D191)))</f>
        <v/>
      </c>
      <c r="DQ197" s="305" t="str">
        <f ca="true">+IF(OFFSET('Hygiene Data'!$D$13,0,10*ROW('Hygiene Data'!D191))="","",OFFSET('Hygiene Data'!$D$13,0,10*ROW('Hygiene Data'!D191)))</f>
        <v/>
      </c>
      <c r="DR197" s="305" t="str">
        <f ca="true">+IF(OFFSET('Hygiene Data'!$E$11,0,10*ROW('Hygiene Data'!E191))="","",OFFSET('Hygiene Data'!$E$11,0,10*ROW('Hygiene Data'!E191)))</f>
        <v/>
      </c>
      <c r="DS197" s="305" t="str">
        <f ca="true">+IF(OFFSET('Hygiene Data'!$E$12,0,10*ROW('Hygiene Data'!E191))="","",OFFSET('Hygiene Data'!$E$12,0,10*ROW('Hygiene Data'!E191)))</f>
        <v/>
      </c>
      <c r="DT197" s="305" t="str">
        <f ca="true">+IF(OFFSET('Hygiene Data'!$E$13,0,10*ROW('Hygiene Data'!E191))="","",OFFSET('Hygiene Data'!$E$13,0,10*ROW('Hygiene Data'!E191)))</f>
        <v/>
      </c>
      <c r="DU197" s="305" t="str">
        <f ca="true">+IF(OFFSET('Hygiene Data'!$F$11,0,10*ROW('Hygiene Data'!F191))="","",OFFSET('Hygiene Data'!$F$11,0,10*ROW('Hygiene Data'!F191)))</f>
        <v/>
      </c>
      <c r="DV197" s="305" t="str">
        <f ca="true">+IF(OFFSET('Hygiene Data'!$F$12,0,10*ROW('Hygiene Data'!F191))="","",OFFSET('Hygiene Data'!$F$12,0,10*ROW('Hygiene Data'!F191)))</f>
        <v/>
      </c>
      <c r="DW197" s="305" t="str">
        <f ca="true">+IF(OFFSET('Hygiene Data'!$F$13,0,10*ROW('Hygiene Data'!F191))="","",OFFSET('Hygiene Data'!$F$13,0,10*ROW('Hygiene Data'!F191)))</f>
        <v/>
      </c>
      <c r="DX197" s="305" t="str">
        <f ca="true">+IF(OFFSET('Hygiene Data'!$G$11,0,10*ROW('Hygiene Data'!G191))="","",OFFSET('Hygiene Data'!$G$11,0,10*ROW('Hygiene Data'!G191)))</f>
        <v/>
      </c>
      <c r="DY197" s="305" t="str">
        <f ca="true">+IF(OFFSET('Hygiene Data'!$G$12,0,10*ROW('Hygiene Data'!G191))="","",OFFSET('Hygiene Data'!$G$12,0,10*ROW('Hygiene Data'!G191)))</f>
        <v/>
      </c>
      <c r="DZ197" s="305" t="str">
        <f ca="true">+IF(OFFSET('Hygiene Data'!$G$13,0,10*ROW('Hygiene Data'!G191))="","",OFFSET('Hygiene Data'!$G$13,0,10*ROW('Hygiene Data'!G191)))</f>
        <v/>
      </c>
      <c r="EA197" s="305" t="str">
        <f ca="true">+IF(OFFSET('Hygiene Data'!$H$11,0,10*ROW('Hygiene Data'!H191))="","",OFFSET('Hygiene Data'!$H$11,0,10*ROW('Hygiene Data'!H191)))</f>
        <v/>
      </c>
      <c r="EB197" s="305" t="str">
        <f ca="true">+IF(OFFSET('Hygiene Data'!$H$12,0,10*ROW('Hygiene Data'!H191))="","",OFFSET('Hygiene Data'!$H$12,0,10*ROW('Hygiene Data'!H191)))</f>
        <v/>
      </c>
      <c r="EC197" s="305" t="str">
        <f ca="true">+IF(OFFSET('Hygiene Data'!$H$13,0,10*ROW('Hygiene Data'!H191))="","",OFFSET('Hygiene Data'!$H$13,0,10*ROW('Hygiene Data'!H191)))</f>
        <v/>
      </c>
      <c r="ED197" s="305" t="str">
        <f ca="true">+IF(OFFSET('Hygiene Data'!$I$11,0,10*ROW('Hygiene Data'!I191))="","",OFFSET('Hygiene Data'!$I$11,0,10*ROW('Hygiene Data'!I191)))</f>
        <v/>
      </c>
      <c r="EE197" s="305" t="str">
        <f ca="true">+IF(OFFSET('Hygiene Data'!$I$12,0,10*ROW('Hygiene Data'!I191))="","",OFFSET('Hygiene Data'!$I$12,0,10*ROW('Hygiene Data'!I191)))</f>
        <v/>
      </c>
      <c r="EF197" s="305"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61" t="str">
        <f t="shared" ca="true" si="2"/>
        <v/>
      </c>
      <c r="D198" s="99"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9"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9"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9"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9"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9"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9"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9"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9"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9"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9"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9"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9"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9"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9"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9"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9"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9"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100"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100"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100"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100"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100"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100"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100"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100"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100"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100"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100"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100"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100"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100"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100"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100"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100"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100"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100"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100"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100"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100"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100"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100"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100"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100"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100"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100"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100"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100"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1"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1"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1"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1"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1"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1"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1"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1"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1"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1"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1"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1"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1"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1"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1"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1"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1"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1"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5"/>
      <c r="BS198" s="305" t="str">
        <f ca="true">+IF(OFFSET('Water Data'!$D$27,0,10*ROW('Water Data'!D192))="","",OFFSET('Water Data'!$D$27,0,10*ROW('Water Data'!D192)))</f>
        <v/>
      </c>
      <c r="BT198" s="305" t="str">
        <f ca="true">+IF(OFFSET('Water Data'!$D$28,0,10*ROW('Water Data'!D192))="","",OFFSET('Water Data'!$D$28,0,10*ROW('Water Data'!D192)))</f>
        <v/>
      </c>
      <c r="BU198" s="305" t="str">
        <f ca="true">+IF(OFFSET('Water Data'!$D$29,0,10*ROW('Water Data'!D192))="","",OFFSET('Water Data'!$D$29,0,10*ROW('Water Data'!D192)))</f>
        <v/>
      </c>
      <c r="BV198" s="305" t="str">
        <f ca="true">+IF(OFFSET('Water Data'!$E$27,0,10*ROW('Water Data'!E192))="","",OFFSET('Water Data'!$E$27,0,10*ROW('Water Data'!E192)))</f>
        <v/>
      </c>
      <c r="BW198" s="305" t="str">
        <f ca="true">+IF(OFFSET('Water Data'!$E$28,0,10*ROW('Water Data'!E192))="","",OFFSET('Water Data'!$E$28,0,10*ROW('Water Data'!E192)))</f>
        <v/>
      </c>
      <c r="BX198" s="305" t="str">
        <f ca="true">+IF(OFFSET('Water Data'!$E$29,0,10*ROW('Water Data'!E192))="","",OFFSET('Water Data'!$E$29,0,10*ROW('Water Data'!E192)))</f>
        <v/>
      </c>
      <c r="BY198" s="305" t="str">
        <f ca="true">+IF(OFFSET('Water Data'!$F$27,0,10*ROW('Water Data'!F192))="","",OFFSET('Water Data'!$F$27,0,10*ROW('Water Data'!F192)))</f>
        <v/>
      </c>
      <c r="BZ198" s="305" t="str">
        <f ca="true">+IF(OFFSET('Water Data'!$F$28,0,10*ROW('Water Data'!F192))="","",OFFSET('Water Data'!$F$28,0,10*ROW('Water Data'!F192)))</f>
        <v/>
      </c>
      <c r="CA198" s="305" t="str">
        <f ca="true">+IF(OFFSET('Water Data'!$F$29,0,10*ROW('Water Data'!F192))="","",OFFSET('Water Data'!$F$29,0,10*ROW('Water Data'!F192)))</f>
        <v/>
      </c>
      <c r="CB198" s="305" t="str">
        <f ca="true">+IF(OFFSET('Water Data'!$G$27,0,10*ROW('Water Data'!G192))="","",OFFSET('Water Data'!$G$27,0,10*ROW('Water Data'!G192)))</f>
        <v/>
      </c>
      <c r="CC198" s="305" t="str">
        <f ca="true">+IF(OFFSET('Water Data'!$G$28,0,10*ROW('Water Data'!G192))="","",OFFSET('Water Data'!$G$28,0,10*ROW('Water Data'!G192)))</f>
        <v/>
      </c>
      <c r="CD198" s="305" t="str">
        <f ca="true">+IF(OFFSET('Water Data'!$G$29,0,10*ROW('Water Data'!G192))="","",OFFSET('Water Data'!$G$29,0,10*ROW('Water Data'!G192)))</f>
        <v/>
      </c>
      <c r="CE198" s="305" t="str">
        <f ca="true">+IF(OFFSET('Water Data'!$H$27,0,10*ROW('Water Data'!H192))="","",OFFSET('Water Data'!$H$27,0,10*ROW('Water Data'!H192)))</f>
        <v/>
      </c>
      <c r="CF198" s="305" t="str">
        <f ca="true">+IF(OFFSET('Water Data'!$H$28,0,10*ROW('Water Data'!H192))="","",OFFSET('Water Data'!$H$28,0,10*ROW('Water Data'!H192)))</f>
        <v/>
      </c>
      <c r="CG198" s="305" t="str">
        <f ca="true">+IF(OFFSET('Water Data'!$H$29,0,10*ROW('Water Data'!H192))="","",OFFSET('Water Data'!$H$29,0,10*ROW('Water Data'!H192)))</f>
        <v/>
      </c>
      <c r="CH198" s="305" t="str">
        <f ca="true">+IF(OFFSET('Water Data'!$I$27,0,10*ROW('Water Data'!I192))="","",OFFSET('Water Data'!$I$27,0,10*ROW('Water Data'!I192)))</f>
        <v/>
      </c>
      <c r="CI198" s="305" t="str">
        <f ca="true">+IF(OFFSET('Water Data'!$I$28,0,10*ROW('Water Data'!I192))="","",OFFSET('Water Data'!$I$28,0,10*ROW('Water Data'!I192)))</f>
        <v/>
      </c>
      <c r="CJ198" s="305" t="str">
        <f ca="true">+IF(OFFSET('Water Data'!$I$29,0,10*ROW('Water Data'!I192))="","",OFFSET('Water Data'!$I$29,0,10*ROW('Water Data'!I192)))</f>
        <v/>
      </c>
      <c r="CK198" s="305" t="str">
        <f ca="true">+IF(OFFSET('Sanitation Data'!$D$28,0,10*ROW('Sanitation Data'!D192))="","",OFFSET('Sanitation Data'!$D$28,0,10*ROW('Sanitation Data'!D192)))</f>
        <v/>
      </c>
      <c r="CL198" s="305" t="str">
        <f ca="true">+IF(OFFSET('Sanitation Data'!$D$29,0,10*ROW('Sanitation Data'!D192))="","",OFFSET('Sanitation Data'!$D$29,0,10*ROW('Sanitation Data'!D192)))</f>
        <v/>
      </c>
      <c r="CM198" s="305" t="str">
        <f ca="true">+IF(OFFSET('Sanitation Data'!$D$30,0,10*ROW('Sanitation Data'!D192))="","",OFFSET('Sanitation Data'!$D$30,0,10*ROW('Sanitation Data'!D192)))</f>
        <v/>
      </c>
      <c r="CN198" s="305" t="str">
        <f ca="true">+IF(OFFSET('Sanitation Data'!$D$31,0,10*ROW('Sanitation Data'!D192))="","",OFFSET('Sanitation Data'!$D$31,0,10*ROW('Sanitation Data'!D192)))</f>
        <v/>
      </c>
      <c r="CO198" s="305" t="str">
        <f ca="true">+IF(OFFSET('Sanitation Data'!$D$32,0,10*ROW('Sanitation Data'!D192))="","",OFFSET('Sanitation Data'!$D$32,0,10*ROW('Sanitation Data'!D192)))</f>
        <v/>
      </c>
      <c r="CP198" s="305" t="str">
        <f ca="true">+IF(OFFSET('Sanitation Data'!$E$28,0,10*ROW('Sanitation Data'!E192))="","",OFFSET('Sanitation Data'!$E$28,0,10*ROW('Sanitation Data'!E192)))</f>
        <v/>
      </c>
      <c r="CQ198" s="305" t="str">
        <f ca="true">+IF(OFFSET('Sanitation Data'!$E$29,0,10*ROW('Sanitation Data'!E192))="","",OFFSET('Sanitation Data'!$E$29,0,10*ROW('Sanitation Data'!E192)))</f>
        <v/>
      </c>
      <c r="CR198" s="305" t="str">
        <f ca="true">+IF(OFFSET('Sanitation Data'!$E$30,0,10*ROW('Sanitation Data'!E192))="","",OFFSET('Sanitation Data'!$E$30,0,10*ROW('Sanitation Data'!E192)))</f>
        <v/>
      </c>
      <c r="CS198" s="305" t="str">
        <f ca="true">+IF(OFFSET('Sanitation Data'!$E$31,0,10*ROW('Sanitation Data'!E192))="","",OFFSET('Sanitation Data'!$E$31,0,10*ROW('Sanitation Data'!E192)))</f>
        <v/>
      </c>
      <c r="CT198" s="305" t="str">
        <f ca="true">+IF(OFFSET('Sanitation Data'!$E$32,0,10*ROW('Sanitation Data'!E192))="","",OFFSET('Sanitation Data'!$E$32,0,10*ROW('Sanitation Data'!E192)))</f>
        <v/>
      </c>
      <c r="CU198" s="305" t="str">
        <f ca="true">+IF(OFFSET('Sanitation Data'!$F$28,0,10*ROW('Sanitation Data'!F192))="","",OFFSET('Sanitation Data'!$F$28,0,10*ROW('Sanitation Data'!F192)))</f>
        <v/>
      </c>
      <c r="CV198" s="305" t="str">
        <f ca="true">+IF(OFFSET('Sanitation Data'!$F$29,0,10*ROW('Sanitation Data'!F192))="","",OFFSET('Sanitation Data'!$F$29,0,10*ROW('Sanitation Data'!F192)))</f>
        <v/>
      </c>
      <c r="CW198" s="305" t="str">
        <f ca="true">+IF(OFFSET('Sanitation Data'!$F$30,0,10*ROW('Sanitation Data'!F192))="","",OFFSET('Sanitation Data'!$F$30,0,10*ROW('Sanitation Data'!F192)))</f>
        <v/>
      </c>
      <c r="CX198" s="305" t="str">
        <f ca="true">+IF(OFFSET('Sanitation Data'!$F$31,0,10*ROW('Sanitation Data'!F192))="","",OFFSET('Sanitation Data'!$F$31,0,10*ROW('Sanitation Data'!F192)))</f>
        <v/>
      </c>
      <c r="CY198" s="305" t="str">
        <f ca="true">+IF(OFFSET('Sanitation Data'!$F$32,0,10*ROW('Sanitation Data'!F192))="","",OFFSET('Sanitation Data'!$F$32,0,10*ROW('Sanitation Data'!F192)))</f>
        <v/>
      </c>
      <c r="CZ198" s="305" t="str">
        <f ca="true">+IF(OFFSET('Sanitation Data'!$G$28,0,10*ROW('Sanitation Data'!G192))="","",OFFSET('Sanitation Data'!$G$28,0,10*ROW('Sanitation Data'!G192)))</f>
        <v/>
      </c>
      <c r="DA198" s="305" t="str">
        <f ca="true">+IF(OFFSET('Sanitation Data'!$G$29,0,10*ROW('Sanitation Data'!G192))="","",OFFSET('Sanitation Data'!$G$29,0,10*ROW('Sanitation Data'!G192)))</f>
        <v/>
      </c>
      <c r="DB198" s="305" t="str">
        <f ca="true">+IF(OFFSET('Sanitation Data'!$G$30,0,10*ROW('Sanitation Data'!G192))="","",OFFSET('Sanitation Data'!$G$30,0,10*ROW('Sanitation Data'!G192)))</f>
        <v/>
      </c>
      <c r="DC198" s="305" t="str">
        <f ca="true">+IF(OFFSET('Sanitation Data'!$G$31,0,10*ROW('Sanitation Data'!G192))="","",OFFSET('Sanitation Data'!$G$31,0,10*ROW('Sanitation Data'!G192)))</f>
        <v/>
      </c>
      <c r="DD198" s="305" t="str">
        <f ca="true">+IF(OFFSET('Sanitation Data'!$G$32,0,10*ROW('Sanitation Data'!G192))="","",OFFSET('Sanitation Data'!$G$32,0,10*ROW('Sanitation Data'!G192)))</f>
        <v/>
      </c>
      <c r="DE198" s="305" t="str">
        <f ca="true">+IF(OFFSET('Sanitation Data'!$H$28,0,10*ROW('Sanitation Data'!H192))="","",OFFSET('Sanitation Data'!$H$28,0,10*ROW('Sanitation Data'!H192)))</f>
        <v/>
      </c>
      <c r="DF198" s="305" t="str">
        <f ca="true">+IF(OFFSET('Sanitation Data'!$H$29,0,10*ROW('Sanitation Data'!H192))="","",OFFSET('Sanitation Data'!$H$29,0,10*ROW('Sanitation Data'!H192)))</f>
        <v/>
      </c>
      <c r="DG198" s="305" t="str">
        <f ca="true">+IF(OFFSET('Sanitation Data'!$H$30,0,10*ROW('Sanitation Data'!H192))="","",OFFSET('Sanitation Data'!$H$30,0,10*ROW('Sanitation Data'!H192)))</f>
        <v/>
      </c>
      <c r="DH198" s="305" t="str">
        <f ca="true">+IF(OFFSET('Sanitation Data'!$H$31,0,10*ROW('Sanitation Data'!H192))="","",OFFSET('Sanitation Data'!$H$31,0,10*ROW('Sanitation Data'!H192)))</f>
        <v/>
      </c>
      <c r="DI198" s="305" t="str">
        <f ca="true">+IF(OFFSET('Sanitation Data'!$H$32,0,10*ROW('Sanitation Data'!H192))="","",OFFSET('Sanitation Data'!$H$32,0,10*ROW('Sanitation Data'!H192)))</f>
        <v/>
      </c>
      <c r="DJ198" s="305" t="str">
        <f ca="true">+IF(OFFSET('Sanitation Data'!$I$28,0,10*ROW('Sanitation Data'!I192))="","",OFFSET('Sanitation Data'!$I$28,0,10*ROW('Sanitation Data'!I192)))</f>
        <v/>
      </c>
      <c r="DK198" s="305" t="str">
        <f ca="true">+IF(OFFSET('Sanitation Data'!$I$29,0,10*ROW('Sanitation Data'!I192))="","",OFFSET('Sanitation Data'!$I$29,0,10*ROW('Sanitation Data'!I192)))</f>
        <v/>
      </c>
      <c r="DL198" s="305" t="str">
        <f ca="true">+IF(OFFSET('Sanitation Data'!$I$30,0,10*ROW('Sanitation Data'!I192))="","",OFFSET('Sanitation Data'!$I$30,0,10*ROW('Sanitation Data'!I192)))</f>
        <v/>
      </c>
      <c r="DM198" s="305" t="str">
        <f ca="true">+IF(OFFSET('Sanitation Data'!$I$31,0,10*ROW('Sanitation Data'!I192))="","",OFFSET('Sanitation Data'!$I$31,0,10*ROW('Sanitation Data'!I192)))</f>
        <v/>
      </c>
      <c r="DN198" s="305" t="str">
        <f ca="true">+IF(OFFSET('Sanitation Data'!$I$32,0,10*ROW('Sanitation Data'!I192))="","",OFFSET('Sanitation Data'!$I$32,0,10*ROW('Sanitation Data'!I192)))</f>
        <v/>
      </c>
      <c r="DO198" s="305" t="str">
        <f ca="true">+IF(OFFSET('Hygiene Data'!$D$11,0,10*ROW('Hygiene Data'!D192))="","",OFFSET('Hygiene Data'!$D$11,0,10*ROW('Hygiene Data'!D192)))</f>
        <v/>
      </c>
      <c r="DP198" s="305" t="str">
        <f ca="true">+IF(OFFSET('Hygiene Data'!$D$12,0,10*ROW('Hygiene Data'!D192))="","",OFFSET('Hygiene Data'!$D$12,0,10*ROW('Hygiene Data'!D192)))</f>
        <v/>
      </c>
      <c r="DQ198" s="305" t="str">
        <f ca="true">+IF(OFFSET('Hygiene Data'!$D$13,0,10*ROW('Hygiene Data'!D192))="","",OFFSET('Hygiene Data'!$D$13,0,10*ROW('Hygiene Data'!D192)))</f>
        <v/>
      </c>
      <c r="DR198" s="305" t="str">
        <f ca="true">+IF(OFFSET('Hygiene Data'!$E$11,0,10*ROW('Hygiene Data'!E192))="","",OFFSET('Hygiene Data'!$E$11,0,10*ROW('Hygiene Data'!E192)))</f>
        <v/>
      </c>
      <c r="DS198" s="305" t="str">
        <f ca="true">+IF(OFFSET('Hygiene Data'!$E$12,0,10*ROW('Hygiene Data'!E192))="","",OFFSET('Hygiene Data'!$E$12,0,10*ROW('Hygiene Data'!E192)))</f>
        <v/>
      </c>
      <c r="DT198" s="305" t="str">
        <f ca="true">+IF(OFFSET('Hygiene Data'!$E$13,0,10*ROW('Hygiene Data'!E192))="","",OFFSET('Hygiene Data'!$E$13,0,10*ROW('Hygiene Data'!E192)))</f>
        <v/>
      </c>
      <c r="DU198" s="305" t="str">
        <f ca="true">+IF(OFFSET('Hygiene Data'!$F$11,0,10*ROW('Hygiene Data'!F192))="","",OFFSET('Hygiene Data'!$F$11,0,10*ROW('Hygiene Data'!F192)))</f>
        <v/>
      </c>
      <c r="DV198" s="305" t="str">
        <f ca="true">+IF(OFFSET('Hygiene Data'!$F$12,0,10*ROW('Hygiene Data'!F192))="","",OFFSET('Hygiene Data'!$F$12,0,10*ROW('Hygiene Data'!F192)))</f>
        <v/>
      </c>
      <c r="DW198" s="305" t="str">
        <f ca="true">+IF(OFFSET('Hygiene Data'!$F$13,0,10*ROW('Hygiene Data'!F192))="","",OFFSET('Hygiene Data'!$F$13,0,10*ROW('Hygiene Data'!F192)))</f>
        <v/>
      </c>
      <c r="DX198" s="305" t="str">
        <f ca="true">+IF(OFFSET('Hygiene Data'!$G$11,0,10*ROW('Hygiene Data'!G192))="","",OFFSET('Hygiene Data'!$G$11,0,10*ROW('Hygiene Data'!G192)))</f>
        <v/>
      </c>
      <c r="DY198" s="305" t="str">
        <f ca="true">+IF(OFFSET('Hygiene Data'!$G$12,0,10*ROW('Hygiene Data'!G192))="","",OFFSET('Hygiene Data'!$G$12,0,10*ROW('Hygiene Data'!G192)))</f>
        <v/>
      </c>
      <c r="DZ198" s="305" t="str">
        <f ca="true">+IF(OFFSET('Hygiene Data'!$G$13,0,10*ROW('Hygiene Data'!G192))="","",OFFSET('Hygiene Data'!$G$13,0,10*ROW('Hygiene Data'!G192)))</f>
        <v/>
      </c>
      <c r="EA198" s="305" t="str">
        <f ca="true">+IF(OFFSET('Hygiene Data'!$H$11,0,10*ROW('Hygiene Data'!H192))="","",OFFSET('Hygiene Data'!$H$11,0,10*ROW('Hygiene Data'!H192)))</f>
        <v/>
      </c>
      <c r="EB198" s="305" t="str">
        <f ca="true">+IF(OFFSET('Hygiene Data'!$H$12,0,10*ROW('Hygiene Data'!H192))="","",OFFSET('Hygiene Data'!$H$12,0,10*ROW('Hygiene Data'!H192)))</f>
        <v/>
      </c>
      <c r="EC198" s="305" t="str">
        <f ca="true">+IF(OFFSET('Hygiene Data'!$H$13,0,10*ROW('Hygiene Data'!H192))="","",OFFSET('Hygiene Data'!$H$13,0,10*ROW('Hygiene Data'!H192)))</f>
        <v/>
      </c>
      <c r="ED198" s="305" t="str">
        <f ca="true">+IF(OFFSET('Hygiene Data'!$I$11,0,10*ROW('Hygiene Data'!I192))="","",OFFSET('Hygiene Data'!$I$11,0,10*ROW('Hygiene Data'!I192)))</f>
        <v/>
      </c>
      <c r="EE198" s="305" t="str">
        <f ca="true">+IF(OFFSET('Hygiene Data'!$I$12,0,10*ROW('Hygiene Data'!I192))="","",OFFSET('Hygiene Data'!$I$12,0,10*ROW('Hygiene Data'!I192)))</f>
        <v/>
      </c>
      <c r="EF198" s="305"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61" t="str">
        <f t="shared" ref="C199:C207" ca="true" si="3">+IF(ISNUMBER(VALUE(MID(A199,5,4))), VALUE(MID(A199, 5,4)),"")</f>
        <v/>
      </c>
      <c r="D199" s="99"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9"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9"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9"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9"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9"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9"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9"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9"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9"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9"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9"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9"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9"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9"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9"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9"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9"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100"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100"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100"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100"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100"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100"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100"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100"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100"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100"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100"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100"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100"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100"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100"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100"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100"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100"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100"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100"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100"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100"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100"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100"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100"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100"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100"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100"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100"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100"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1"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1"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1"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1"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1"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1"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1"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1"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1"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1"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1"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1"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1"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1"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1"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1"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1"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1"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5"/>
      <c r="BS199" s="305" t="str">
        <f ca="true">+IF(OFFSET('Water Data'!$D$27,0,10*ROW('Water Data'!D193))="","",OFFSET('Water Data'!$D$27,0,10*ROW('Water Data'!D193)))</f>
        <v/>
      </c>
      <c r="BT199" s="305" t="str">
        <f ca="true">+IF(OFFSET('Water Data'!$D$28,0,10*ROW('Water Data'!D193))="","",OFFSET('Water Data'!$D$28,0,10*ROW('Water Data'!D193)))</f>
        <v/>
      </c>
      <c r="BU199" s="305" t="str">
        <f ca="true">+IF(OFFSET('Water Data'!$D$29,0,10*ROW('Water Data'!D193))="","",OFFSET('Water Data'!$D$29,0,10*ROW('Water Data'!D193)))</f>
        <v/>
      </c>
      <c r="BV199" s="305" t="str">
        <f ca="true">+IF(OFFSET('Water Data'!$E$27,0,10*ROW('Water Data'!E193))="","",OFFSET('Water Data'!$E$27,0,10*ROW('Water Data'!E193)))</f>
        <v/>
      </c>
      <c r="BW199" s="305" t="str">
        <f ca="true">+IF(OFFSET('Water Data'!$E$28,0,10*ROW('Water Data'!E193))="","",OFFSET('Water Data'!$E$28,0,10*ROW('Water Data'!E193)))</f>
        <v/>
      </c>
      <c r="BX199" s="305" t="str">
        <f ca="true">+IF(OFFSET('Water Data'!$E$29,0,10*ROW('Water Data'!E193))="","",OFFSET('Water Data'!$E$29,0,10*ROW('Water Data'!E193)))</f>
        <v/>
      </c>
      <c r="BY199" s="305" t="str">
        <f ca="true">+IF(OFFSET('Water Data'!$F$27,0,10*ROW('Water Data'!F193))="","",OFFSET('Water Data'!$F$27,0,10*ROW('Water Data'!F193)))</f>
        <v/>
      </c>
      <c r="BZ199" s="305" t="str">
        <f ca="true">+IF(OFFSET('Water Data'!$F$28,0,10*ROW('Water Data'!F193))="","",OFFSET('Water Data'!$F$28,0,10*ROW('Water Data'!F193)))</f>
        <v/>
      </c>
      <c r="CA199" s="305" t="str">
        <f ca="true">+IF(OFFSET('Water Data'!$F$29,0,10*ROW('Water Data'!F193))="","",OFFSET('Water Data'!$F$29,0,10*ROW('Water Data'!F193)))</f>
        <v/>
      </c>
      <c r="CB199" s="305" t="str">
        <f ca="true">+IF(OFFSET('Water Data'!$G$27,0,10*ROW('Water Data'!G193))="","",OFFSET('Water Data'!$G$27,0,10*ROW('Water Data'!G193)))</f>
        <v/>
      </c>
      <c r="CC199" s="305" t="str">
        <f ca="true">+IF(OFFSET('Water Data'!$G$28,0,10*ROW('Water Data'!G193))="","",OFFSET('Water Data'!$G$28,0,10*ROW('Water Data'!G193)))</f>
        <v/>
      </c>
      <c r="CD199" s="305" t="str">
        <f ca="true">+IF(OFFSET('Water Data'!$G$29,0,10*ROW('Water Data'!G193))="","",OFFSET('Water Data'!$G$29,0,10*ROW('Water Data'!G193)))</f>
        <v/>
      </c>
      <c r="CE199" s="305" t="str">
        <f ca="true">+IF(OFFSET('Water Data'!$H$27,0,10*ROW('Water Data'!H193))="","",OFFSET('Water Data'!$H$27,0,10*ROW('Water Data'!H193)))</f>
        <v/>
      </c>
      <c r="CF199" s="305" t="str">
        <f ca="true">+IF(OFFSET('Water Data'!$H$28,0,10*ROW('Water Data'!H193))="","",OFFSET('Water Data'!$H$28,0,10*ROW('Water Data'!H193)))</f>
        <v/>
      </c>
      <c r="CG199" s="305" t="str">
        <f ca="true">+IF(OFFSET('Water Data'!$H$29,0,10*ROW('Water Data'!H193))="","",OFFSET('Water Data'!$H$29,0,10*ROW('Water Data'!H193)))</f>
        <v/>
      </c>
      <c r="CH199" s="305" t="str">
        <f ca="true">+IF(OFFSET('Water Data'!$I$27,0,10*ROW('Water Data'!I193))="","",OFFSET('Water Data'!$I$27,0,10*ROW('Water Data'!I193)))</f>
        <v/>
      </c>
      <c r="CI199" s="305" t="str">
        <f ca="true">+IF(OFFSET('Water Data'!$I$28,0,10*ROW('Water Data'!I193))="","",OFFSET('Water Data'!$I$28,0,10*ROW('Water Data'!I193)))</f>
        <v/>
      </c>
      <c r="CJ199" s="305" t="str">
        <f ca="true">+IF(OFFSET('Water Data'!$I$29,0,10*ROW('Water Data'!I193))="","",OFFSET('Water Data'!$I$29,0,10*ROW('Water Data'!I193)))</f>
        <v/>
      </c>
      <c r="CK199" s="305" t="str">
        <f ca="true">+IF(OFFSET('Sanitation Data'!$D$28,0,10*ROW('Sanitation Data'!D193))="","",OFFSET('Sanitation Data'!$D$28,0,10*ROW('Sanitation Data'!D193)))</f>
        <v/>
      </c>
      <c r="CL199" s="305" t="str">
        <f ca="true">+IF(OFFSET('Sanitation Data'!$D$29,0,10*ROW('Sanitation Data'!D193))="","",OFFSET('Sanitation Data'!$D$29,0,10*ROW('Sanitation Data'!D193)))</f>
        <v/>
      </c>
      <c r="CM199" s="305" t="str">
        <f ca="true">+IF(OFFSET('Sanitation Data'!$D$30,0,10*ROW('Sanitation Data'!D193))="","",OFFSET('Sanitation Data'!$D$30,0,10*ROW('Sanitation Data'!D193)))</f>
        <v/>
      </c>
      <c r="CN199" s="305" t="str">
        <f ca="true">+IF(OFFSET('Sanitation Data'!$D$31,0,10*ROW('Sanitation Data'!D193))="","",OFFSET('Sanitation Data'!$D$31,0,10*ROW('Sanitation Data'!D193)))</f>
        <v/>
      </c>
      <c r="CO199" s="305" t="str">
        <f ca="true">+IF(OFFSET('Sanitation Data'!$D$32,0,10*ROW('Sanitation Data'!D193))="","",OFFSET('Sanitation Data'!$D$32,0,10*ROW('Sanitation Data'!D193)))</f>
        <v/>
      </c>
      <c r="CP199" s="305" t="str">
        <f ca="true">+IF(OFFSET('Sanitation Data'!$E$28,0,10*ROW('Sanitation Data'!E193))="","",OFFSET('Sanitation Data'!$E$28,0,10*ROW('Sanitation Data'!E193)))</f>
        <v/>
      </c>
      <c r="CQ199" s="305" t="str">
        <f ca="true">+IF(OFFSET('Sanitation Data'!$E$29,0,10*ROW('Sanitation Data'!E193))="","",OFFSET('Sanitation Data'!$E$29,0,10*ROW('Sanitation Data'!E193)))</f>
        <v/>
      </c>
      <c r="CR199" s="305" t="str">
        <f ca="true">+IF(OFFSET('Sanitation Data'!$E$30,0,10*ROW('Sanitation Data'!E193))="","",OFFSET('Sanitation Data'!$E$30,0,10*ROW('Sanitation Data'!E193)))</f>
        <v/>
      </c>
      <c r="CS199" s="305" t="str">
        <f ca="true">+IF(OFFSET('Sanitation Data'!$E$31,0,10*ROW('Sanitation Data'!E193))="","",OFFSET('Sanitation Data'!$E$31,0,10*ROW('Sanitation Data'!E193)))</f>
        <v/>
      </c>
      <c r="CT199" s="305" t="str">
        <f ca="true">+IF(OFFSET('Sanitation Data'!$E$32,0,10*ROW('Sanitation Data'!E193))="","",OFFSET('Sanitation Data'!$E$32,0,10*ROW('Sanitation Data'!E193)))</f>
        <v/>
      </c>
      <c r="CU199" s="305" t="str">
        <f ca="true">+IF(OFFSET('Sanitation Data'!$F$28,0,10*ROW('Sanitation Data'!F193))="","",OFFSET('Sanitation Data'!$F$28,0,10*ROW('Sanitation Data'!F193)))</f>
        <v/>
      </c>
      <c r="CV199" s="305" t="str">
        <f ca="true">+IF(OFFSET('Sanitation Data'!$F$29,0,10*ROW('Sanitation Data'!F193))="","",OFFSET('Sanitation Data'!$F$29,0,10*ROW('Sanitation Data'!F193)))</f>
        <v/>
      </c>
      <c r="CW199" s="305" t="str">
        <f ca="true">+IF(OFFSET('Sanitation Data'!$F$30,0,10*ROW('Sanitation Data'!F193))="","",OFFSET('Sanitation Data'!$F$30,0,10*ROW('Sanitation Data'!F193)))</f>
        <v/>
      </c>
      <c r="CX199" s="305" t="str">
        <f ca="true">+IF(OFFSET('Sanitation Data'!$F$31,0,10*ROW('Sanitation Data'!F193))="","",OFFSET('Sanitation Data'!$F$31,0,10*ROW('Sanitation Data'!F193)))</f>
        <v/>
      </c>
      <c r="CY199" s="305" t="str">
        <f ca="true">+IF(OFFSET('Sanitation Data'!$F$32,0,10*ROW('Sanitation Data'!F193))="","",OFFSET('Sanitation Data'!$F$32,0,10*ROW('Sanitation Data'!F193)))</f>
        <v/>
      </c>
      <c r="CZ199" s="305" t="str">
        <f ca="true">+IF(OFFSET('Sanitation Data'!$G$28,0,10*ROW('Sanitation Data'!G193))="","",OFFSET('Sanitation Data'!$G$28,0,10*ROW('Sanitation Data'!G193)))</f>
        <v/>
      </c>
      <c r="DA199" s="305" t="str">
        <f ca="true">+IF(OFFSET('Sanitation Data'!$G$29,0,10*ROW('Sanitation Data'!G193))="","",OFFSET('Sanitation Data'!$G$29,0,10*ROW('Sanitation Data'!G193)))</f>
        <v/>
      </c>
      <c r="DB199" s="305" t="str">
        <f ca="true">+IF(OFFSET('Sanitation Data'!$G$30,0,10*ROW('Sanitation Data'!G193))="","",OFFSET('Sanitation Data'!$G$30,0,10*ROW('Sanitation Data'!G193)))</f>
        <v/>
      </c>
      <c r="DC199" s="305" t="str">
        <f ca="true">+IF(OFFSET('Sanitation Data'!$G$31,0,10*ROW('Sanitation Data'!G193))="","",OFFSET('Sanitation Data'!$G$31,0,10*ROW('Sanitation Data'!G193)))</f>
        <v/>
      </c>
      <c r="DD199" s="305" t="str">
        <f ca="true">+IF(OFFSET('Sanitation Data'!$G$32,0,10*ROW('Sanitation Data'!G193))="","",OFFSET('Sanitation Data'!$G$32,0,10*ROW('Sanitation Data'!G193)))</f>
        <v/>
      </c>
      <c r="DE199" s="305" t="str">
        <f ca="true">+IF(OFFSET('Sanitation Data'!$H$28,0,10*ROW('Sanitation Data'!H193))="","",OFFSET('Sanitation Data'!$H$28,0,10*ROW('Sanitation Data'!H193)))</f>
        <v/>
      </c>
      <c r="DF199" s="305" t="str">
        <f ca="true">+IF(OFFSET('Sanitation Data'!$H$29,0,10*ROW('Sanitation Data'!H193))="","",OFFSET('Sanitation Data'!$H$29,0,10*ROW('Sanitation Data'!H193)))</f>
        <v/>
      </c>
      <c r="DG199" s="305" t="str">
        <f ca="true">+IF(OFFSET('Sanitation Data'!$H$30,0,10*ROW('Sanitation Data'!H193))="","",OFFSET('Sanitation Data'!$H$30,0,10*ROW('Sanitation Data'!H193)))</f>
        <v/>
      </c>
      <c r="DH199" s="305" t="str">
        <f ca="true">+IF(OFFSET('Sanitation Data'!$H$31,0,10*ROW('Sanitation Data'!H193))="","",OFFSET('Sanitation Data'!$H$31,0,10*ROW('Sanitation Data'!H193)))</f>
        <v/>
      </c>
      <c r="DI199" s="305" t="str">
        <f ca="true">+IF(OFFSET('Sanitation Data'!$H$32,0,10*ROW('Sanitation Data'!H193))="","",OFFSET('Sanitation Data'!$H$32,0,10*ROW('Sanitation Data'!H193)))</f>
        <v/>
      </c>
      <c r="DJ199" s="305" t="str">
        <f ca="true">+IF(OFFSET('Sanitation Data'!$I$28,0,10*ROW('Sanitation Data'!I193))="","",OFFSET('Sanitation Data'!$I$28,0,10*ROW('Sanitation Data'!I193)))</f>
        <v/>
      </c>
      <c r="DK199" s="305" t="str">
        <f ca="true">+IF(OFFSET('Sanitation Data'!$I$29,0,10*ROW('Sanitation Data'!I193))="","",OFFSET('Sanitation Data'!$I$29,0,10*ROW('Sanitation Data'!I193)))</f>
        <v/>
      </c>
      <c r="DL199" s="305" t="str">
        <f ca="true">+IF(OFFSET('Sanitation Data'!$I$30,0,10*ROW('Sanitation Data'!I193))="","",OFFSET('Sanitation Data'!$I$30,0,10*ROW('Sanitation Data'!I193)))</f>
        <v/>
      </c>
      <c r="DM199" s="305" t="str">
        <f ca="true">+IF(OFFSET('Sanitation Data'!$I$31,0,10*ROW('Sanitation Data'!I193))="","",OFFSET('Sanitation Data'!$I$31,0,10*ROW('Sanitation Data'!I193)))</f>
        <v/>
      </c>
      <c r="DN199" s="305" t="str">
        <f ca="true">+IF(OFFSET('Sanitation Data'!$I$32,0,10*ROW('Sanitation Data'!I193))="","",OFFSET('Sanitation Data'!$I$32,0,10*ROW('Sanitation Data'!I193)))</f>
        <v/>
      </c>
      <c r="DO199" s="305" t="str">
        <f ca="true">+IF(OFFSET('Hygiene Data'!$D$11,0,10*ROW('Hygiene Data'!D193))="","",OFFSET('Hygiene Data'!$D$11,0,10*ROW('Hygiene Data'!D193)))</f>
        <v/>
      </c>
      <c r="DP199" s="305" t="str">
        <f ca="true">+IF(OFFSET('Hygiene Data'!$D$12,0,10*ROW('Hygiene Data'!D193))="","",OFFSET('Hygiene Data'!$D$12,0,10*ROW('Hygiene Data'!D193)))</f>
        <v/>
      </c>
      <c r="DQ199" s="305" t="str">
        <f ca="true">+IF(OFFSET('Hygiene Data'!$D$13,0,10*ROW('Hygiene Data'!D193))="","",OFFSET('Hygiene Data'!$D$13,0,10*ROW('Hygiene Data'!D193)))</f>
        <v/>
      </c>
      <c r="DR199" s="305" t="str">
        <f ca="true">+IF(OFFSET('Hygiene Data'!$E$11,0,10*ROW('Hygiene Data'!E193))="","",OFFSET('Hygiene Data'!$E$11,0,10*ROW('Hygiene Data'!E193)))</f>
        <v/>
      </c>
      <c r="DS199" s="305" t="str">
        <f ca="true">+IF(OFFSET('Hygiene Data'!$E$12,0,10*ROW('Hygiene Data'!E193))="","",OFFSET('Hygiene Data'!$E$12,0,10*ROW('Hygiene Data'!E193)))</f>
        <v/>
      </c>
      <c r="DT199" s="305" t="str">
        <f ca="true">+IF(OFFSET('Hygiene Data'!$E$13,0,10*ROW('Hygiene Data'!E193))="","",OFFSET('Hygiene Data'!$E$13,0,10*ROW('Hygiene Data'!E193)))</f>
        <v/>
      </c>
      <c r="DU199" s="305" t="str">
        <f ca="true">+IF(OFFSET('Hygiene Data'!$F$11,0,10*ROW('Hygiene Data'!F193))="","",OFFSET('Hygiene Data'!$F$11,0,10*ROW('Hygiene Data'!F193)))</f>
        <v/>
      </c>
      <c r="DV199" s="305" t="str">
        <f ca="true">+IF(OFFSET('Hygiene Data'!$F$12,0,10*ROW('Hygiene Data'!F193))="","",OFFSET('Hygiene Data'!$F$12,0,10*ROW('Hygiene Data'!F193)))</f>
        <v/>
      </c>
      <c r="DW199" s="305" t="str">
        <f ca="true">+IF(OFFSET('Hygiene Data'!$F$13,0,10*ROW('Hygiene Data'!F193))="","",OFFSET('Hygiene Data'!$F$13,0,10*ROW('Hygiene Data'!F193)))</f>
        <v/>
      </c>
      <c r="DX199" s="305" t="str">
        <f ca="true">+IF(OFFSET('Hygiene Data'!$G$11,0,10*ROW('Hygiene Data'!G193))="","",OFFSET('Hygiene Data'!$G$11,0,10*ROW('Hygiene Data'!G193)))</f>
        <v/>
      </c>
      <c r="DY199" s="305" t="str">
        <f ca="true">+IF(OFFSET('Hygiene Data'!$G$12,0,10*ROW('Hygiene Data'!G193))="","",OFFSET('Hygiene Data'!$G$12,0,10*ROW('Hygiene Data'!G193)))</f>
        <v/>
      </c>
      <c r="DZ199" s="305" t="str">
        <f ca="true">+IF(OFFSET('Hygiene Data'!$G$13,0,10*ROW('Hygiene Data'!G193))="","",OFFSET('Hygiene Data'!$G$13,0,10*ROW('Hygiene Data'!G193)))</f>
        <v/>
      </c>
      <c r="EA199" s="305" t="str">
        <f ca="true">+IF(OFFSET('Hygiene Data'!$H$11,0,10*ROW('Hygiene Data'!H193))="","",OFFSET('Hygiene Data'!$H$11,0,10*ROW('Hygiene Data'!H193)))</f>
        <v/>
      </c>
      <c r="EB199" s="305" t="str">
        <f ca="true">+IF(OFFSET('Hygiene Data'!$H$12,0,10*ROW('Hygiene Data'!H193))="","",OFFSET('Hygiene Data'!$H$12,0,10*ROW('Hygiene Data'!H193)))</f>
        <v/>
      </c>
      <c r="EC199" s="305" t="str">
        <f ca="true">+IF(OFFSET('Hygiene Data'!$H$13,0,10*ROW('Hygiene Data'!H193))="","",OFFSET('Hygiene Data'!$H$13,0,10*ROW('Hygiene Data'!H193)))</f>
        <v/>
      </c>
      <c r="ED199" s="305" t="str">
        <f ca="true">+IF(OFFSET('Hygiene Data'!$I$11,0,10*ROW('Hygiene Data'!I193))="","",OFFSET('Hygiene Data'!$I$11,0,10*ROW('Hygiene Data'!I193)))</f>
        <v/>
      </c>
      <c r="EE199" s="305" t="str">
        <f ca="true">+IF(OFFSET('Hygiene Data'!$I$12,0,10*ROW('Hygiene Data'!I193))="","",OFFSET('Hygiene Data'!$I$12,0,10*ROW('Hygiene Data'!I193)))</f>
        <v/>
      </c>
      <c r="EF199" s="305"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61" t="str">
        <f t="shared" ca="true" si="3"/>
        <v/>
      </c>
      <c r="D200" s="99"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9"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9"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9"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9"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9"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9"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9"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9"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9"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9"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9"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9"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9"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9"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9"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9"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9"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100"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100"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100"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100"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100"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100"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100"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100"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100"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100"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100"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100"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100"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100"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100"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100"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100"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100"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100"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100"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100"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100"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100"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100"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100"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100"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100"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100"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100"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100"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1"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1"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1"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1"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1"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1"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1"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1"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1"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1"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1"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1"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1"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1"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1"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1"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1"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1"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5"/>
      <c r="BS200" s="305" t="str">
        <f ca="true">+IF(OFFSET('Water Data'!$D$27,0,10*ROW('Water Data'!D194))="","",OFFSET('Water Data'!$D$27,0,10*ROW('Water Data'!D194)))</f>
        <v/>
      </c>
      <c r="BT200" s="305" t="str">
        <f ca="true">+IF(OFFSET('Water Data'!$D$28,0,10*ROW('Water Data'!D194))="","",OFFSET('Water Data'!$D$28,0,10*ROW('Water Data'!D194)))</f>
        <v/>
      </c>
      <c r="BU200" s="305" t="str">
        <f ca="true">+IF(OFFSET('Water Data'!$D$29,0,10*ROW('Water Data'!D194))="","",OFFSET('Water Data'!$D$29,0,10*ROW('Water Data'!D194)))</f>
        <v/>
      </c>
      <c r="BV200" s="305" t="str">
        <f ca="true">+IF(OFFSET('Water Data'!$E$27,0,10*ROW('Water Data'!E194))="","",OFFSET('Water Data'!$E$27,0,10*ROW('Water Data'!E194)))</f>
        <v/>
      </c>
      <c r="BW200" s="305" t="str">
        <f ca="true">+IF(OFFSET('Water Data'!$E$28,0,10*ROW('Water Data'!E194))="","",OFFSET('Water Data'!$E$28,0,10*ROW('Water Data'!E194)))</f>
        <v/>
      </c>
      <c r="BX200" s="305" t="str">
        <f ca="true">+IF(OFFSET('Water Data'!$E$29,0,10*ROW('Water Data'!E194))="","",OFFSET('Water Data'!$E$29,0,10*ROW('Water Data'!E194)))</f>
        <v/>
      </c>
      <c r="BY200" s="305" t="str">
        <f ca="true">+IF(OFFSET('Water Data'!$F$27,0,10*ROW('Water Data'!F194))="","",OFFSET('Water Data'!$F$27,0,10*ROW('Water Data'!F194)))</f>
        <v/>
      </c>
      <c r="BZ200" s="305" t="str">
        <f ca="true">+IF(OFFSET('Water Data'!$F$28,0,10*ROW('Water Data'!F194))="","",OFFSET('Water Data'!$F$28,0,10*ROW('Water Data'!F194)))</f>
        <v/>
      </c>
      <c r="CA200" s="305" t="str">
        <f ca="true">+IF(OFFSET('Water Data'!$F$29,0,10*ROW('Water Data'!F194))="","",OFFSET('Water Data'!$F$29,0,10*ROW('Water Data'!F194)))</f>
        <v/>
      </c>
      <c r="CB200" s="305" t="str">
        <f ca="true">+IF(OFFSET('Water Data'!$G$27,0,10*ROW('Water Data'!G194))="","",OFFSET('Water Data'!$G$27,0,10*ROW('Water Data'!G194)))</f>
        <v/>
      </c>
      <c r="CC200" s="305" t="str">
        <f ca="true">+IF(OFFSET('Water Data'!$G$28,0,10*ROW('Water Data'!G194))="","",OFFSET('Water Data'!$G$28,0,10*ROW('Water Data'!G194)))</f>
        <v/>
      </c>
      <c r="CD200" s="305" t="str">
        <f ca="true">+IF(OFFSET('Water Data'!$G$29,0,10*ROW('Water Data'!G194))="","",OFFSET('Water Data'!$G$29,0,10*ROW('Water Data'!G194)))</f>
        <v/>
      </c>
      <c r="CE200" s="305" t="str">
        <f ca="true">+IF(OFFSET('Water Data'!$H$27,0,10*ROW('Water Data'!H194))="","",OFFSET('Water Data'!$H$27,0,10*ROW('Water Data'!H194)))</f>
        <v/>
      </c>
      <c r="CF200" s="305" t="str">
        <f ca="true">+IF(OFFSET('Water Data'!$H$28,0,10*ROW('Water Data'!H194))="","",OFFSET('Water Data'!$H$28,0,10*ROW('Water Data'!H194)))</f>
        <v/>
      </c>
      <c r="CG200" s="305" t="str">
        <f ca="true">+IF(OFFSET('Water Data'!$H$29,0,10*ROW('Water Data'!H194))="","",OFFSET('Water Data'!$H$29,0,10*ROW('Water Data'!H194)))</f>
        <v/>
      </c>
      <c r="CH200" s="305" t="str">
        <f ca="true">+IF(OFFSET('Water Data'!$I$27,0,10*ROW('Water Data'!I194))="","",OFFSET('Water Data'!$I$27,0,10*ROW('Water Data'!I194)))</f>
        <v/>
      </c>
      <c r="CI200" s="305" t="str">
        <f ca="true">+IF(OFFSET('Water Data'!$I$28,0,10*ROW('Water Data'!I194))="","",OFFSET('Water Data'!$I$28,0,10*ROW('Water Data'!I194)))</f>
        <v/>
      </c>
      <c r="CJ200" s="305" t="str">
        <f ca="true">+IF(OFFSET('Water Data'!$I$29,0,10*ROW('Water Data'!I194))="","",OFFSET('Water Data'!$I$29,0,10*ROW('Water Data'!I194)))</f>
        <v/>
      </c>
      <c r="CK200" s="305" t="str">
        <f ca="true">+IF(OFFSET('Sanitation Data'!$D$28,0,10*ROW('Sanitation Data'!D194))="","",OFFSET('Sanitation Data'!$D$28,0,10*ROW('Sanitation Data'!D194)))</f>
        <v/>
      </c>
      <c r="CL200" s="305" t="str">
        <f ca="true">+IF(OFFSET('Sanitation Data'!$D$29,0,10*ROW('Sanitation Data'!D194))="","",OFFSET('Sanitation Data'!$D$29,0,10*ROW('Sanitation Data'!D194)))</f>
        <v/>
      </c>
      <c r="CM200" s="305" t="str">
        <f ca="true">+IF(OFFSET('Sanitation Data'!$D$30,0,10*ROW('Sanitation Data'!D194))="","",OFFSET('Sanitation Data'!$D$30,0,10*ROW('Sanitation Data'!D194)))</f>
        <v/>
      </c>
      <c r="CN200" s="305" t="str">
        <f ca="true">+IF(OFFSET('Sanitation Data'!$D$31,0,10*ROW('Sanitation Data'!D194))="","",OFFSET('Sanitation Data'!$D$31,0,10*ROW('Sanitation Data'!D194)))</f>
        <v/>
      </c>
      <c r="CO200" s="305" t="str">
        <f ca="true">+IF(OFFSET('Sanitation Data'!$D$32,0,10*ROW('Sanitation Data'!D194))="","",OFFSET('Sanitation Data'!$D$32,0,10*ROW('Sanitation Data'!D194)))</f>
        <v/>
      </c>
      <c r="CP200" s="305" t="str">
        <f ca="true">+IF(OFFSET('Sanitation Data'!$E$28,0,10*ROW('Sanitation Data'!E194))="","",OFFSET('Sanitation Data'!$E$28,0,10*ROW('Sanitation Data'!E194)))</f>
        <v/>
      </c>
      <c r="CQ200" s="305" t="str">
        <f ca="true">+IF(OFFSET('Sanitation Data'!$E$29,0,10*ROW('Sanitation Data'!E194))="","",OFFSET('Sanitation Data'!$E$29,0,10*ROW('Sanitation Data'!E194)))</f>
        <v/>
      </c>
      <c r="CR200" s="305" t="str">
        <f ca="true">+IF(OFFSET('Sanitation Data'!$E$30,0,10*ROW('Sanitation Data'!E194))="","",OFFSET('Sanitation Data'!$E$30,0,10*ROW('Sanitation Data'!E194)))</f>
        <v/>
      </c>
      <c r="CS200" s="305" t="str">
        <f ca="true">+IF(OFFSET('Sanitation Data'!$E$31,0,10*ROW('Sanitation Data'!E194))="","",OFFSET('Sanitation Data'!$E$31,0,10*ROW('Sanitation Data'!E194)))</f>
        <v/>
      </c>
      <c r="CT200" s="305" t="str">
        <f ca="true">+IF(OFFSET('Sanitation Data'!$E$32,0,10*ROW('Sanitation Data'!E194))="","",OFFSET('Sanitation Data'!$E$32,0,10*ROW('Sanitation Data'!E194)))</f>
        <v/>
      </c>
      <c r="CU200" s="305" t="str">
        <f ca="true">+IF(OFFSET('Sanitation Data'!$F$28,0,10*ROW('Sanitation Data'!F194))="","",OFFSET('Sanitation Data'!$F$28,0,10*ROW('Sanitation Data'!F194)))</f>
        <v/>
      </c>
      <c r="CV200" s="305" t="str">
        <f ca="true">+IF(OFFSET('Sanitation Data'!$F$29,0,10*ROW('Sanitation Data'!F194))="","",OFFSET('Sanitation Data'!$F$29,0,10*ROW('Sanitation Data'!F194)))</f>
        <v/>
      </c>
      <c r="CW200" s="305" t="str">
        <f ca="true">+IF(OFFSET('Sanitation Data'!$F$30,0,10*ROW('Sanitation Data'!F194))="","",OFFSET('Sanitation Data'!$F$30,0,10*ROW('Sanitation Data'!F194)))</f>
        <v/>
      </c>
      <c r="CX200" s="305" t="str">
        <f ca="true">+IF(OFFSET('Sanitation Data'!$F$31,0,10*ROW('Sanitation Data'!F194))="","",OFFSET('Sanitation Data'!$F$31,0,10*ROW('Sanitation Data'!F194)))</f>
        <v/>
      </c>
      <c r="CY200" s="305" t="str">
        <f ca="true">+IF(OFFSET('Sanitation Data'!$F$32,0,10*ROW('Sanitation Data'!F194))="","",OFFSET('Sanitation Data'!$F$32,0,10*ROW('Sanitation Data'!F194)))</f>
        <v/>
      </c>
      <c r="CZ200" s="305" t="str">
        <f ca="true">+IF(OFFSET('Sanitation Data'!$G$28,0,10*ROW('Sanitation Data'!G194))="","",OFFSET('Sanitation Data'!$G$28,0,10*ROW('Sanitation Data'!G194)))</f>
        <v/>
      </c>
      <c r="DA200" s="305" t="str">
        <f ca="true">+IF(OFFSET('Sanitation Data'!$G$29,0,10*ROW('Sanitation Data'!G194))="","",OFFSET('Sanitation Data'!$G$29,0,10*ROW('Sanitation Data'!G194)))</f>
        <v/>
      </c>
      <c r="DB200" s="305" t="str">
        <f ca="true">+IF(OFFSET('Sanitation Data'!$G$30,0,10*ROW('Sanitation Data'!G194))="","",OFFSET('Sanitation Data'!$G$30,0,10*ROW('Sanitation Data'!G194)))</f>
        <v/>
      </c>
      <c r="DC200" s="305" t="str">
        <f ca="true">+IF(OFFSET('Sanitation Data'!$G$31,0,10*ROW('Sanitation Data'!G194))="","",OFFSET('Sanitation Data'!$G$31,0,10*ROW('Sanitation Data'!G194)))</f>
        <v/>
      </c>
      <c r="DD200" s="305" t="str">
        <f ca="true">+IF(OFFSET('Sanitation Data'!$G$32,0,10*ROW('Sanitation Data'!G194))="","",OFFSET('Sanitation Data'!$G$32,0,10*ROW('Sanitation Data'!G194)))</f>
        <v/>
      </c>
      <c r="DE200" s="305" t="str">
        <f ca="true">+IF(OFFSET('Sanitation Data'!$H$28,0,10*ROW('Sanitation Data'!H194))="","",OFFSET('Sanitation Data'!$H$28,0,10*ROW('Sanitation Data'!H194)))</f>
        <v/>
      </c>
      <c r="DF200" s="305" t="str">
        <f ca="true">+IF(OFFSET('Sanitation Data'!$H$29,0,10*ROW('Sanitation Data'!H194))="","",OFFSET('Sanitation Data'!$H$29,0,10*ROW('Sanitation Data'!H194)))</f>
        <v/>
      </c>
      <c r="DG200" s="305" t="str">
        <f ca="true">+IF(OFFSET('Sanitation Data'!$H$30,0,10*ROW('Sanitation Data'!H194))="","",OFFSET('Sanitation Data'!$H$30,0,10*ROW('Sanitation Data'!H194)))</f>
        <v/>
      </c>
      <c r="DH200" s="305" t="str">
        <f ca="true">+IF(OFFSET('Sanitation Data'!$H$31,0,10*ROW('Sanitation Data'!H194))="","",OFFSET('Sanitation Data'!$H$31,0,10*ROW('Sanitation Data'!H194)))</f>
        <v/>
      </c>
      <c r="DI200" s="305" t="str">
        <f ca="true">+IF(OFFSET('Sanitation Data'!$H$32,0,10*ROW('Sanitation Data'!H194))="","",OFFSET('Sanitation Data'!$H$32,0,10*ROW('Sanitation Data'!H194)))</f>
        <v/>
      </c>
      <c r="DJ200" s="305" t="str">
        <f ca="true">+IF(OFFSET('Sanitation Data'!$I$28,0,10*ROW('Sanitation Data'!I194))="","",OFFSET('Sanitation Data'!$I$28,0,10*ROW('Sanitation Data'!I194)))</f>
        <v/>
      </c>
      <c r="DK200" s="305" t="str">
        <f ca="true">+IF(OFFSET('Sanitation Data'!$I$29,0,10*ROW('Sanitation Data'!I194))="","",OFFSET('Sanitation Data'!$I$29,0,10*ROW('Sanitation Data'!I194)))</f>
        <v/>
      </c>
      <c r="DL200" s="305" t="str">
        <f ca="true">+IF(OFFSET('Sanitation Data'!$I$30,0,10*ROW('Sanitation Data'!I194))="","",OFFSET('Sanitation Data'!$I$30,0,10*ROW('Sanitation Data'!I194)))</f>
        <v/>
      </c>
      <c r="DM200" s="305" t="str">
        <f ca="true">+IF(OFFSET('Sanitation Data'!$I$31,0,10*ROW('Sanitation Data'!I194))="","",OFFSET('Sanitation Data'!$I$31,0,10*ROW('Sanitation Data'!I194)))</f>
        <v/>
      </c>
      <c r="DN200" s="305" t="str">
        <f ca="true">+IF(OFFSET('Sanitation Data'!$I$32,0,10*ROW('Sanitation Data'!I194))="","",OFFSET('Sanitation Data'!$I$32,0,10*ROW('Sanitation Data'!I194)))</f>
        <v/>
      </c>
      <c r="DO200" s="305" t="str">
        <f ca="true">+IF(OFFSET('Hygiene Data'!$D$11,0,10*ROW('Hygiene Data'!D194))="","",OFFSET('Hygiene Data'!$D$11,0,10*ROW('Hygiene Data'!D194)))</f>
        <v/>
      </c>
      <c r="DP200" s="305" t="str">
        <f ca="true">+IF(OFFSET('Hygiene Data'!$D$12,0,10*ROW('Hygiene Data'!D194))="","",OFFSET('Hygiene Data'!$D$12,0,10*ROW('Hygiene Data'!D194)))</f>
        <v/>
      </c>
      <c r="DQ200" s="305" t="str">
        <f ca="true">+IF(OFFSET('Hygiene Data'!$D$13,0,10*ROW('Hygiene Data'!D194))="","",OFFSET('Hygiene Data'!$D$13,0,10*ROW('Hygiene Data'!D194)))</f>
        <v/>
      </c>
      <c r="DR200" s="305" t="str">
        <f ca="true">+IF(OFFSET('Hygiene Data'!$E$11,0,10*ROW('Hygiene Data'!E194))="","",OFFSET('Hygiene Data'!$E$11,0,10*ROW('Hygiene Data'!E194)))</f>
        <v/>
      </c>
      <c r="DS200" s="305" t="str">
        <f ca="true">+IF(OFFSET('Hygiene Data'!$E$12,0,10*ROW('Hygiene Data'!E194))="","",OFFSET('Hygiene Data'!$E$12,0,10*ROW('Hygiene Data'!E194)))</f>
        <v/>
      </c>
      <c r="DT200" s="305" t="str">
        <f ca="true">+IF(OFFSET('Hygiene Data'!$E$13,0,10*ROW('Hygiene Data'!E194))="","",OFFSET('Hygiene Data'!$E$13,0,10*ROW('Hygiene Data'!E194)))</f>
        <v/>
      </c>
      <c r="DU200" s="305" t="str">
        <f ca="true">+IF(OFFSET('Hygiene Data'!$F$11,0,10*ROW('Hygiene Data'!F194))="","",OFFSET('Hygiene Data'!$F$11,0,10*ROW('Hygiene Data'!F194)))</f>
        <v/>
      </c>
      <c r="DV200" s="305" t="str">
        <f ca="true">+IF(OFFSET('Hygiene Data'!$F$12,0,10*ROW('Hygiene Data'!F194))="","",OFFSET('Hygiene Data'!$F$12,0,10*ROW('Hygiene Data'!F194)))</f>
        <v/>
      </c>
      <c r="DW200" s="305" t="str">
        <f ca="true">+IF(OFFSET('Hygiene Data'!$F$13,0,10*ROW('Hygiene Data'!F194))="","",OFFSET('Hygiene Data'!$F$13,0,10*ROW('Hygiene Data'!F194)))</f>
        <v/>
      </c>
      <c r="DX200" s="305" t="str">
        <f ca="true">+IF(OFFSET('Hygiene Data'!$G$11,0,10*ROW('Hygiene Data'!G194))="","",OFFSET('Hygiene Data'!$G$11,0,10*ROW('Hygiene Data'!G194)))</f>
        <v/>
      </c>
      <c r="DY200" s="305" t="str">
        <f ca="true">+IF(OFFSET('Hygiene Data'!$G$12,0,10*ROW('Hygiene Data'!G194))="","",OFFSET('Hygiene Data'!$G$12,0,10*ROW('Hygiene Data'!G194)))</f>
        <v/>
      </c>
      <c r="DZ200" s="305" t="str">
        <f ca="true">+IF(OFFSET('Hygiene Data'!$G$13,0,10*ROW('Hygiene Data'!G194))="","",OFFSET('Hygiene Data'!$G$13,0,10*ROW('Hygiene Data'!G194)))</f>
        <v/>
      </c>
      <c r="EA200" s="305" t="str">
        <f ca="true">+IF(OFFSET('Hygiene Data'!$H$11,0,10*ROW('Hygiene Data'!H194))="","",OFFSET('Hygiene Data'!$H$11,0,10*ROW('Hygiene Data'!H194)))</f>
        <v/>
      </c>
      <c r="EB200" s="305" t="str">
        <f ca="true">+IF(OFFSET('Hygiene Data'!$H$12,0,10*ROW('Hygiene Data'!H194))="","",OFFSET('Hygiene Data'!$H$12,0,10*ROW('Hygiene Data'!H194)))</f>
        <v/>
      </c>
      <c r="EC200" s="305" t="str">
        <f ca="true">+IF(OFFSET('Hygiene Data'!$H$13,0,10*ROW('Hygiene Data'!H194))="","",OFFSET('Hygiene Data'!$H$13,0,10*ROW('Hygiene Data'!H194)))</f>
        <v/>
      </c>
      <c r="ED200" s="305" t="str">
        <f ca="true">+IF(OFFSET('Hygiene Data'!$I$11,0,10*ROW('Hygiene Data'!I194))="","",OFFSET('Hygiene Data'!$I$11,0,10*ROW('Hygiene Data'!I194)))</f>
        <v/>
      </c>
      <c r="EE200" s="305" t="str">
        <f ca="true">+IF(OFFSET('Hygiene Data'!$I$12,0,10*ROW('Hygiene Data'!I194))="","",OFFSET('Hygiene Data'!$I$12,0,10*ROW('Hygiene Data'!I194)))</f>
        <v/>
      </c>
      <c r="EF200" s="305"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61" t="str">
        <f t="shared" ca="true" si="3"/>
        <v/>
      </c>
      <c r="D201" s="99"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9"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9"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9"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9"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9"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9"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9"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9"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9"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9"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9"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9"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9"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9"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9"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9"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9"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100"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100"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100"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100"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100"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100"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100"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100"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100"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100"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100"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100"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100"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100"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100"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100"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100"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100"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100"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100"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100"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100"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100"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100"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100"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100"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100"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100"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100"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100"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1"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1"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1"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1"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1"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1"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1"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1"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1"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1"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1"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1"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1"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1"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1"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1"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1"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1"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5"/>
      <c r="BS201" s="305" t="str">
        <f ca="true">+IF(OFFSET('Water Data'!$D$27,0,10*ROW('Water Data'!D195))="","",OFFSET('Water Data'!$D$27,0,10*ROW('Water Data'!D195)))</f>
        <v/>
      </c>
      <c r="BT201" s="305" t="str">
        <f ca="true">+IF(OFFSET('Water Data'!$D$28,0,10*ROW('Water Data'!D195))="","",OFFSET('Water Data'!$D$28,0,10*ROW('Water Data'!D195)))</f>
        <v/>
      </c>
      <c r="BU201" s="305" t="str">
        <f ca="true">+IF(OFFSET('Water Data'!$D$29,0,10*ROW('Water Data'!D195))="","",OFFSET('Water Data'!$D$29,0,10*ROW('Water Data'!D195)))</f>
        <v/>
      </c>
      <c r="BV201" s="305" t="str">
        <f ca="true">+IF(OFFSET('Water Data'!$E$27,0,10*ROW('Water Data'!E195))="","",OFFSET('Water Data'!$E$27,0,10*ROW('Water Data'!E195)))</f>
        <v/>
      </c>
      <c r="BW201" s="305" t="str">
        <f ca="true">+IF(OFFSET('Water Data'!$E$28,0,10*ROW('Water Data'!E195))="","",OFFSET('Water Data'!$E$28,0,10*ROW('Water Data'!E195)))</f>
        <v/>
      </c>
      <c r="BX201" s="305" t="str">
        <f ca="true">+IF(OFFSET('Water Data'!$E$29,0,10*ROW('Water Data'!E195))="","",OFFSET('Water Data'!$E$29,0,10*ROW('Water Data'!E195)))</f>
        <v/>
      </c>
      <c r="BY201" s="305" t="str">
        <f ca="true">+IF(OFFSET('Water Data'!$F$27,0,10*ROW('Water Data'!F195))="","",OFFSET('Water Data'!$F$27,0,10*ROW('Water Data'!F195)))</f>
        <v/>
      </c>
      <c r="BZ201" s="305" t="str">
        <f ca="true">+IF(OFFSET('Water Data'!$F$28,0,10*ROW('Water Data'!F195))="","",OFFSET('Water Data'!$F$28,0,10*ROW('Water Data'!F195)))</f>
        <v/>
      </c>
      <c r="CA201" s="305" t="str">
        <f ca="true">+IF(OFFSET('Water Data'!$F$29,0,10*ROW('Water Data'!F195))="","",OFFSET('Water Data'!$F$29,0,10*ROW('Water Data'!F195)))</f>
        <v/>
      </c>
      <c r="CB201" s="305" t="str">
        <f ca="true">+IF(OFFSET('Water Data'!$G$27,0,10*ROW('Water Data'!G195))="","",OFFSET('Water Data'!$G$27,0,10*ROW('Water Data'!G195)))</f>
        <v/>
      </c>
      <c r="CC201" s="305" t="str">
        <f ca="true">+IF(OFFSET('Water Data'!$G$28,0,10*ROW('Water Data'!G195))="","",OFFSET('Water Data'!$G$28,0,10*ROW('Water Data'!G195)))</f>
        <v/>
      </c>
      <c r="CD201" s="305" t="str">
        <f ca="true">+IF(OFFSET('Water Data'!$G$29,0,10*ROW('Water Data'!G195))="","",OFFSET('Water Data'!$G$29,0,10*ROW('Water Data'!G195)))</f>
        <v/>
      </c>
      <c r="CE201" s="305" t="str">
        <f ca="true">+IF(OFFSET('Water Data'!$H$27,0,10*ROW('Water Data'!H195))="","",OFFSET('Water Data'!$H$27,0,10*ROW('Water Data'!H195)))</f>
        <v/>
      </c>
      <c r="CF201" s="305" t="str">
        <f ca="true">+IF(OFFSET('Water Data'!$H$28,0,10*ROW('Water Data'!H195))="","",OFFSET('Water Data'!$H$28,0,10*ROW('Water Data'!H195)))</f>
        <v/>
      </c>
      <c r="CG201" s="305" t="str">
        <f ca="true">+IF(OFFSET('Water Data'!$H$29,0,10*ROW('Water Data'!H195))="","",OFFSET('Water Data'!$H$29,0,10*ROW('Water Data'!H195)))</f>
        <v/>
      </c>
      <c r="CH201" s="305" t="str">
        <f ca="true">+IF(OFFSET('Water Data'!$I$27,0,10*ROW('Water Data'!I195))="","",OFFSET('Water Data'!$I$27,0,10*ROW('Water Data'!I195)))</f>
        <v/>
      </c>
      <c r="CI201" s="305" t="str">
        <f ca="true">+IF(OFFSET('Water Data'!$I$28,0,10*ROW('Water Data'!I195))="","",OFFSET('Water Data'!$I$28,0,10*ROW('Water Data'!I195)))</f>
        <v/>
      </c>
      <c r="CJ201" s="305" t="str">
        <f ca="true">+IF(OFFSET('Water Data'!$I$29,0,10*ROW('Water Data'!I195))="","",OFFSET('Water Data'!$I$29,0,10*ROW('Water Data'!I195)))</f>
        <v/>
      </c>
      <c r="CK201" s="305" t="str">
        <f ca="true">+IF(OFFSET('Sanitation Data'!$D$28,0,10*ROW('Sanitation Data'!D195))="","",OFFSET('Sanitation Data'!$D$28,0,10*ROW('Sanitation Data'!D195)))</f>
        <v/>
      </c>
      <c r="CL201" s="305" t="str">
        <f ca="true">+IF(OFFSET('Sanitation Data'!$D$29,0,10*ROW('Sanitation Data'!D195))="","",OFFSET('Sanitation Data'!$D$29,0,10*ROW('Sanitation Data'!D195)))</f>
        <v/>
      </c>
      <c r="CM201" s="305" t="str">
        <f ca="true">+IF(OFFSET('Sanitation Data'!$D$30,0,10*ROW('Sanitation Data'!D195))="","",OFFSET('Sanitation Data'!$D$30,0,10*ROW('Sanitation Data'!D195)))</f>
        <v/>
      </c>
      <c r="CN201" s="305" t="str">
        <f ca="true">+IF(OFFSET('Sanitation Data'!$D$31,0,10*ROW('Sanitation Data'!D195))="","",OFFSET('Sanitation Data'!$D$31,0,10*ROW('Sanitation Data'!D195)))</f>
        <v/>
      </c>
      <c r="CO201" s="305" t="str">
        <f ca="true">+IF(OFFSET('Sanitation Data'!$D$32,0,10*ROW('Sanitation Data'!D195))="","",OFFSET('Sanitation Data'!$D$32,0,10*ROW('Sanitation Data'!D195)))</f>
        <v/>
      </c>
      <c r="CP201" s="305" t="str">
        <f ca="true">+IF(OFFSET('Sanitation Data'!$E$28,0,10*ROW('Sanitation Data'!E195))="","",OFFSET('Sanitation Data'!$E$28,0,10*ROW('Sanitation Data'!E195)))</f>
        <v/>
      </c>
      <c r="CQ201" s="305" t="str">
        <f ca="true">+IF(OFFSET('Sanitation Data'!$E$29,0,10*ROW('Sanitation Data'!E195))="","",OFFSET('Sanitation Data'!$E$29,0,10*ROW('Sanitation Data'!E195)))</f>
        <v/>
      </c>
      <c r="CR201" s="305" t="str">
        <f ca="true">+IF(OFFSET('Sanitation Data'!$E$30,0,10*ROW('Sanitation Data'!E195))="","",OFFSET('Sanitation Data'!$E$30,0,10*ROW('Sanitation Data'!E195)))</f>
        <v/>
      </c>
      <c r="CS201" s="305" t="str">
        <f ca="true">+IF(OFFSET('Sanitation Data'!$E$31,0,10*ROW('Sanitation Data'!E195))="","",OFFSET('Sanitation Data'!$E$31,0,10*ROW('Sanitation Data'!E195)))</f>
        <v/>
      </c>
      <c r="CT201" s="305" t="str">
        <f ca="true">+IF(OFFSET('Sanitation Data'!$E$32,0,10*ROW('Sanitation Data'!E195))="","",OFFSET('Sanitation Data'!$E$32,0,10*ROW('Sanitation Data'!E195)))</f>
        <v/>
      </c>
      <c r="CU201" s="305" t="str">
        <f ca="true">+IF(OFFSET('Sanitation Data'!$F$28,0,10*ROW('Sanitation Data'!F195))="","",OFFSET('Sanitation Data'!$F$28,0,10*ROW('Sanitation Data'!F195)))</f>
        <v/>
      </c>
      <c r="CV201" s="305" t="str">
        <f ca="true">+IF(OFFSET('Sanitation Data'!$F$29,0,10*ROW('Sanitation Data'!F195))="","",OFFSET('Sanitation Data'!$F$29,0,10*ROW('Sanitation Data'!F195)))</f>
        <v/>
      </c>
      <c r="CW201" s="305" t="str">
        <f ca="true">+IF(OFFSET('Sanitation Data'!$F$30,0,10*ROW('Sanitation Data'!F195))="","",OFFSET('Sanitation Data'!$F$30,0,10*ROW('Sanitation Data'!F195)))</f>
        <v/>
      </c>
      <c r="CX201" s="305" t="str">
        <f ca="true">+IF(OFFSET('Sanitation Data'!$F$31,0,10*ROW('Sanitation Data'!F195))="","",OFFSET('Sanitation Data'!$F$31,0,10*ROW('Sanitation Data'!F195)))</f>
        <v/>
      </c>
      <c r="CY201" s="305" t="str">
        <f ca="true">+IF(OFFSET('Sanitation Data'!$F$32,0,10*ROW('Sanitation Data'!F195))="","",OFFSET('Sanitation Data'!$F$32,0,10*ROW('Sanitation Data'!F195)))</f>
        <v/>
      </c>
      <c r="CZ201" s="305" t="str">
        <f ca="true">+IF(OFFSET('Sanitation Data'!$G$28,0,10*ROW('Sanitation Data'!G195))="","",OFFSET('Sanitation Data'!$G$28,0,10*ROW('Sanitation Data'!G195)))</f>
        <v/>
      </c>
      <c r="DA201" s="305" t="str">
        <f ca="true">+IF(OFFSET('Sanitation Data'!$G$29,0,10*ROW('Sanitation Data'!G195))="","",OFFSET('Sanitation Data'!$G$29,0,10*ROW('Sanitation Data'!G195)))</f>
        <v/>
      </c>
      <c r="DB201" s="305" t="str">
        <f ca="true">+IF(OFFSET('Sanitation Data'!$G$30,0,10*ROW('Sanitation Data'!G195))="","",OFFSET('Sanitation Data'!$G$30,0,10*ROW('Sanitation Data'!G195)))</f>
        <v/>
      </c>
      <c r="DC201" s="305" t="str">
        <f ca="true">+IF(OFFSET('Sanitation Data'!$G$31,0,10*ROW('Sanitation Data'!G195))="","",OFFSET('Sanitation Data'!$G$31,0,10*ROW('Sanitation Data'!G195)))</f>
        <v/>
      </c>
      <c r="DD201" s="305" t="str">
        <f ca="true">+IF(OFFSET('Sanitation Data'!$G$32,0,10*ROW('Sanitation Data'!G195))="","",OFFSET('Sanitation Data'!$G$32,0,10*ROW('Sanitation Data'!G195)))</f>
        <v/>
      </c>
      <c r="DE201" s="305" t="str">
        <f ca="true">+IF(OFFSET('Sanitation Data'!$H$28,0,10*ROW('Sanitation Data'!H195))="","",OFFSET('Sanitation Data'!$H$28,0,10*ROW('Sanitation Data'!H195)))</f>
        <v/>
      </c>
      <c r="DF201" s="305" t="str">
        <f ca="true">+IF(OFFSET('Sanitation Data'!$H$29,0,10*ROW('Sanitation Data'!H195))="","",OFFSET('Sanitation Data'!$H$29,0,10*ROW('Sanitation Data'!H195)))</f>
        <v/>
      </c>
      <c r="DG201" s="305" t="str">
        <f ca="true">+IF(OFFSET('Sanitation Data'!$H$30,0,10*ROW('Sanitation Data'!H195))="","",OFFSET('Sanitation Data'!$H$30,0,10*ROW('Sanitation Data'!H195)))</f>
        <v/>
      </c>
      <c r="DH201" s="305" t="str">
        <f ca="true">+IF(OFFSET('Sanitation Data'!$H$31,0,10*ROW('Sanitation Data'!H195))="","",OFFSET('Sanitation Data'!$H$31,0,10*ROW('Sanitation Data'!H195)))</f>
        <v/>
      </c>
      <c r="DI201" s="305" t="str">
        <f ca="true">+IF(OFFSET('Sanitation Data'!$H$32,0,10*ROW('Sanitation Data'!H195))="","",OFFSET('Sanitation Data'!$H$32,0,10*ROW('Sanitation Data'!H195)))</f>
        <v/>
      </c>
      <c r="DJ201" s="305" t="str">
        <f ca="true">+IF(OFFSET('Sanitation Data'!$I$28,0,10*ROW('Sanitation Data'!I195))="","",OFFSET('Sanitation Data'!$I$28,0,10*ROW('Sanitation Data'!I195)))</f>
        <v/>
      </c>
      <c r="DK201" s="305" t="str">
        <f ca="true">+IF(OFFSET('Sanitation Data'!$I$29,0,10*ROW('Sanitation Data'!I195))="","",OFFSET('Sanitation Data'!$I$29,0,10*ROW('Sanitation Data'!I195)))</f>
        <v/>
      </c>
      <c r="DL201" s="305" t="str">
        <f ca="true">+IF(OFFSET('Sanitation Data'!$I$30,0,10*ROW('Sanitation Data'!I195))="","",OFFSET('Sanitation Data'!$I$30,0,10*ROW('Sanitation Data'!I195)))</f>
        <v/>
      </c>
      <c r="DM201" s="305" t="str">
        <f ca="true">+IF(OFFSET('Sanitation Data'!$I$31,0,10*ROW('Sanitation Data'!I195))="","",OFFSET('Sanitation Data'!$I$31,0,10*ROW('Sanitation Data'!I195)))</f>
        <v/>
      </c>
      <c r="DN201" s="305" t="str">
        <f ca="true">+IF(OFFSET('Sanitation Data'!$I$32,0,10*ROW('Sanitation Data'!I195))="","",OFFSET('Sanitation Data'!$I$32,0,10*ROW('Sanitation Data'!I195)))</f>
        <v/>
      </c>
      <c r="DO201" s="305" t="str">
        <f ca="true">+IF(OFFSET('Hygiene Data'!$D$11,0,10*ROW('Hygiene Data'!D195))="","",OFFSET('Hygiene Data'!$D$11,0,10*ROW('Hygiene Data'!D195)))</f>
        <v/>
      </c>
      <c r="DP201" s="305" t="str">
        <f ca="true">+IF(OFFSET('Hygiene Data'!$D$12,0,10*ROW('Hygiene Data'!D195))="","",OFFSET('Hygiene Data'!$D$12,0,10*ROW('Hygiene Data'!D195)))</f>
        <v/>
      </c>
      <c r="DQ201" s="305" t="str">
        <f ca="true">+IF(OFFSET('Hygiene Data'!$D$13,0,10*ROW('Hygiene Data'!D195))="","",OFFSET('Hygiene Data'!$D$13,0,10*ROW('Hygiene Data'!D195)))</f>
        <v/>
      </c>
      <c r="DR201" s="305" t="str">
        <f ca="true">+IF(OFFSET('Hygiene Data'!$E$11,0,10*ROW('Hygiene Data'!E195))="","",OFFSET('Hygiene Data'!$E$11,0,10*ROW('Hygiene Data'!E195)))</f>
        <v/>
      </c>
      <c r="DS201" s="305" t="str">
        <f ca="true">+IF(OFFSET('Hygiene Data'!$E$12,0,10*ROW('Hygiene Data'!E195))="","",OFFSET('Hygiene Data'!$E$12,0,10*ROW('Hygiene Data'!E195)))</f>
        <v/>
      </c>
      <c r="DT201" s="305" t="str">
        <f ca="true">+IF(OFFSET('Hygiene Data'!$E$13,0,10*ROW('Hygiene Data'!E195))="","",OFFSET('Hygiene Data'!$E$13,0,10*ROW('Hygiene Data'!E195)))</f>
        <v/>
      </c>
      <c r="DU201" s="305" t="str">
        <f ca="true">+IF(OFFSET('Hygiene Data'!$F$11,0,10*ROW('Hygiene Data'!F195))="","",OFFSET('Hygiene Data'!$F$11,0,10*ROW('Hygiene Data'!F195)))</f>
        <v/>
      </c>
      <c r="DV201" s="305" t="str">
        <f ca="true">+IF(OFFSET('Hygiene Data'!$F$12,0,10*ROW('Hygiene Data'!F195))="","",OFFSET('Hygiene Data'!$F$12,0,10*ROW('Hygiene Data'!F195)))</f>
        <v/>
      </c>
      <c r="DW201" s="305" t="str">
        <f ca="true">+IF(OFFSET('Hygiene Data'!$F$13,0,10*ROW('Hygiene Data'!F195))="","",OFFSET('Hygiene Data'!$F$13,0,10*ROW('Hygiene Data'!F195)))</f>
        <v/>
      </c>
      <c r="DX201" s="305" t="str">
        <f ca="true">+IF(OFFSET('Hygiene Data'!$G$11,0,10*ROW('Hygiene Data'!G195))="","",OFFSET('Hygiene Data'!$G$11,0,10*ROW('Hygiene Data'!G195)))</f>
        <v/>
      </c>
      <c r="DY201" s="305" t="str">
        <f ca="true">+IF(OFFSET('Hygiene Data'!$G$12,0,10*ROW('Hygiene Data'!G195))="","",OFFSET('Hygiene Data'!$G$12,0,10*ROW('Hygiene Data'!G195)))</f>
        <v/>
      </c>
      <c r="DZ201" s="305" t="str">
        <f ca="true">+IF(OFFSET('Hygiene Data'!$G$13,0,10*ROW('Hygiene Data'!G195))="","",OFFSET('Hygiene Data'!$G$13,0,10*ROW('Hygiene Data'!G195)))</f>
        <v/>
      </c>
      <c r="EA201" s="305" t="str">
        <f ca="true">+IF(OFFSET('Hygiene Data'!$H$11,0,10*ROW('Hygiene Data'!H195))="","",OFFSET('Hygiene Data'!$H$11,0,10*ROW('Hygiene Data'!H195)))</f>
        <v/>
      </c>
      <c r="EB201" s="305" t="str">
        <f ca="true">+IF(OFFSET('Hygiene Data'!$H$12,0,10*ROW('Hygiene Data'!H195))="","",OFFSET('Hygiene Data'!$H$12,0,10*ROW('Hygiene Data'!H195)))</f>
        <v/>
      </c>
      <c r="EC201" s="305" t="str">
        <f ca="true">+IF(OFFSET('Hygiene Data'!$H$13,0,10*ROW('Hygiene Data'!H195))="","",OFFSET('Hygiene Data'!$H$13,0,10*ROW('Hygiene Data'!H195)))</f>
        <v/>
      </c>
      <c r="ED201" s="305" t="str">
        <f ca="true">+IF(OFFSET('Hygiene Data'!$I$11,0,10*ROW('Hygiene Data'!I195))="","",OFFSET('Hygiene Data'!$I$11,0,10*ROW('Hygiene Data'!I195)))</f>
        <v/>
      </c>
      <c r="EE201" s="305" t="str">
        <f ca="true">+IF(OFFSET('Hygiene Data'!$I$12,0,10*ROW('Hygiene Data'!I195))="","",OFFSET('Hygiene Data'!$I$12,0,10*ROW('Hygiene Data'!I195)))</f>
        <v/>
      </c>
      <c r="EF201" s="305"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61" t="str">
        <f t="shared" ca="true" si="3"/>
        <v/>
      </c>
      <c r="D202" s="99"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9"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9"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9"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9"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9"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9"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9"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9"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9"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9"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9"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9"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9"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9"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9"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9"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9"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100"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100"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100"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100"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100"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100"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100"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100"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100"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100"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100"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100"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100"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100"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100"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100"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100"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100"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100"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100"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100"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100"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100"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100"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100"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100"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100"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100"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100"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100"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1"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1"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1"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1"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1"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1"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1"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1"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1"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1"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1"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1"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1"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1"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1"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1"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1"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1"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5"/>
      <c r="BS202" s="305" t="str">
        <f ca="true">+IF(OFFSET('Water Data'!$D$27,0,10*ROW('Water Data'!D196))="","",OFFSET('Water Data'!$D$27,0,10*ROW('Water Data'!D196)))</f>
        <v/>
      </c>
      <c r="BT202" s="305" t="str">
        <f ca="true">+IF(OFFSET('Water Data'!$D$28,0,10*ROW('Water Data'!D196))="","",OFFSET('Water Data'!$D$28,0,10*ROW('Water Data'!D196)))</f>
        <v/>
      </c>
      <c r="BU202" s="305" t="str">
        <f ca="true">+IF(OFFSET('Water Data'!$D$29,0,10*ROW('Water Data'!D196))="","",OFFSET('Water Data'!$D$29,0,10*ROW('Water Data'!D196)))</f>
        <v/>
      </c>
      <c r="BV202" s="305" t="str">
        <f ca="true">+IF(OFFSET('Water Data'!$E$27,0,10*ROW('Water Data'!E196))="","",OFFSET('Water Data'!$E$27,0,10*ROW('Water Data'!E196)))</f>
        <v/>
      </c>
      <c r="BW202" s="305" t="str">
        <f ca="true">+IF(OFFSET('Water Data'!$E$28,0,10*ROW('Water Data'!E196))="","",OFFSET('Water Data'!$E$28,0,10*ROW('Water Data'!E196)))</f>
        <v/>
      </c>
      <c r="BX202" s="305" t="str">
        <f ca="true">+IF(OFFSET('Water Data'!$E$29,0,10*ROW('Water Data'!E196))="","",OFFSET('Water Data'!$E$29,0,10*ROW('Water Data'!E196)))</f>
        <v/>
      </c>
      <c r="BY202" s="305" t="str">
        <f ca="true">+IF(OFFSET('Water Data'!$F$27,0,10*ROW('Water Data'!F196))="","",OFFSET('Water Data'!$F$27,0,10*ROW('Water Data'!F196)))</f>
        <v/>
      </c>
      <c r="BZ202" s="305" t="str">
        <f ca="true">+IF(OFFSET('Water Data'!$F$28,0,10*ROW('Water Data'!F196))="","",OFFSET('Water Data'!$F$28,0,10*ROW('Water Data'!F196)))</f>
        <v/>
      </c>
      <c r="CA202" s="305" t="str">
        <f ca="true">+IF(OFFSET('Water Data'!$F$29,0,10*ROW('Water Data'!F196))="","",OFFSET('Water Data'!$F$29,0,10*ROW('Water Data'!F196)))</f>
        <v/>
      </c>
      <c r="CB202" s="305" t="str">
        <f ca="true">+IF(OFFSET('Water Data'!$G$27,0,10*ROW('Water Data'!G196))="","",OFFSET('Water Data'!$G$27,0,10*ROW('Water Data'!G196)))</f>
        <v/>
      </c>
      <c r="CC202" s="305" t="str">
        <f ca="true">+IF(OFFSET('Water Data'!$G$28,0,10*ROW('Water Data'!G196))="","",OFFSET('Water Data'!$G$28,0,10*ROW('Water Data'!G196)))</f>
        <v/>
      </c>
      <c r="CD202" s="305" t="str">
        <f ca="true">+IF(OFFSET('Water Data'!$G$29,0,10*ROW('Water Data'!G196))="","",OFFSET('Water Data'!$G$29,0,10*ROW('Water Data'!G196)))</f>
        <v/>
      </c>
      <c r="CE202" s="305" t="str">
        <f ca="true">+IF(OFFSET('Water Data'!$H$27,0,10*ROW('Water Data'!H196))="","",OFFSET('Water Data'!$H$27,0,10*ROW('Water Data'!H196)))</f>
        <v/>
      </c>
      <c r="CF202" s="305" t="str">
        <f ca="true">+IF(OFFSET('Water Data'!$H$28,0,10*ROW('Water Data'!H196))="","",OFFSET('Water Data'!$H$28,0,10*ROW('Water Data'!H196)))</f>
        <v/>
      </c>
      <c r="CG202" s="305" t="str">
        <f ca="true">+IF(OFFSET('Water Data'!$H$29,0,10*ROW('Water Data'!H196))="","",OFFSET('Water Data'!$H$29,0,10*ROW('Water Data'!H196)))</f>
        <v/>
      </c>
      <c r="CH202" s="305" t="str">
        <f ca="true">+IF(OFFSET('Water Data'!$I$27,0,10*ROW('Water Data'!I196))="","",OFFSET('Water Data'!$I$27,0,10*ROW('Water Data'!I196)))</f>
        <v/>
      </c>
      <c r="CI202" s="305" t="str">
        <f ca="true">+IF(OFFSET('Water Data'!$I$28,0,10*ROW('Water Data'!I196))="","",OFFSET('Water Data'!$I$28,0,10*ROW('Water Data'!I196)))</f>
        <v/>
      </c>
      <c r="CJ202" s="305" t="str">
        <f ca="true">+IF(OFFSET('Water Data'!$I$29,0,10*ROW('Water Data'!I196))="","",OFFSET('Water Data'!$I$29,0,10*ROW('Water Data'!I196)))</f>
        <v/>
      </c>
      <c r="CK202" s="305" t="str">
        <f ca="true">+IF(OFFSET('Sanitation Data'!$D$28,0,10*ROW('Sanitation Data'!D196))="","",OFFSET('Sanitation Data'!$D$28,0,10*ROW('Sanitation Data'!D196)))</f>
        <v/>
      </c>
      <c r="CL202" s="305" t="str">
        <f ca="true">+IF(OFFSET('Sanitation Data'!$D$29,0,10*ROW('Sanitation Data'!D196))="","",OFFSET('Sanitation Data'!$D$29,0,10*ROW('Sanitation Data'!D196)))</f>
        <v/>
      </c>
      <c r="CM202" s="305" t="str">
        <f ca="true">+IF(OFFSET('Sanitation Data'!$D$30,0,10*ROW('Sanitation Data'!D196))="","",OFFSET('Sanitation Data'!$D$30,0,10*ROW('Sanitation Data'!D196)))</f>
        <v/>
      </c>
      <c r="CN202" s="305" t="str">
        <f ca="true">+IF(OFFSET('Sanitation Data'!$D$31,0,10*ROW('Sanitation Data'!D196))="","",OFFSET('Sanitation Data'!$D$31,0,10*ROW('Sanitation Data'!D196)))</f>
        <v/>
      </c>
      <c r="CO202" s="305" t="str">
        <f ca="true">+IF(OFFSET('Sanitation Data'!$D$32,0,10*ROW('Sanitation Data'!D196))="","",OFFSET('Sanitation Data'!$D$32,0,10*ROW('Sanitation Data'!D196)))</f>
        <v/>
      </c>
      <c r="CP202" s="305" t="str">
        <f ca="true">+IF(OFFSET('Sanitation Data'!$E$28,0,10*ROW('Sanitation Data'!E196))="","",OFFSET('Sanitation Data'!$E$28,0,10*ROW('Sanitation Data'!E196)))</f>
        <v/>
      </c>
      <c r="CQ202" s="305" t="str">
        <f ca="true">+IF(OFFSET('Sanitation Data'!$E$29,0,10*ROW('Sanitation Data'!E196))="","",OFFSET('Sanitation Data'!$E$29,0,10*ROW('Sanitation Data'!E196)))</f>
        <v/>
      </c>
      <c r="CR202" s="305" t="str">
        <f ca="true">+IF(OFFSET('Sanitation Data'!$E$30,0,10*ROW('Sanitation Data'!E196))="","",OFFSET('Sanitation Data'!$E$30,0,10*ROW('Sanitation Data'!E196)))</f>
        <v/>
      </c>
      <c r="CS202" s="305" t="str">
        <f ca="true">+IF(OFFSET('Sanitation Data'!$E$31,0,10*ROW('Sanitation Data'!E196))="","",OFFSET('Sanitation Data'!$E$31,0,10*ROW('Sanitation Data'!E196)))</f>
        <v/>
      </c>
      <c r="CT202" s="305" t="str">
        <f ca="true">+IF(OFFSET('Sanitation Data'!$E$32,0,10*ROW('Sanitation Data'!E196))="","",OFFSET('Sanitation Data'!$E$32,0,10*ROW('Sanitation Data'!E196)))</f>
        <v/>
      </c>
      <c r="CU202" s="305" t="str">
        <f ca="true">+IF(OFFSET('Sanitation Data'!$F$28,0,10*ROW('Sanitation Data'!F196))="","",OFFSET('Sanitation Data'!$F$28,0,10*ROW('Sanitation Data'!F196)))</f>
        <v/>
      </c>
      <c r="CV202" s="305" t="str">
        <f ca="true">+IF(OFFSET('Sanitation Data'!$F$29,0,10*ROW('Sanitation Data'!F196))="","",OFFSET('Sanitation Data'!$F$29,0,10*ROW('Sanitation Data'!F196)))</f>
        <v/>
      </c>
      <c r="CW202" s="305" t="str">
        <f ca="true">+IF(OFFSET('Sanitation Data'!$F$30,0,10*ROW('Sanitation Data'!F196))="","",OFFSET('Sanitation Data'!$F$30,0,10*ROW('Sanitation Data'!F196)))</f>
        <v/>
      </c>
      <c r="CX202" s="305" t="str">
        <f ca="true">+IF(OFFSET('Sanitation Data'!$F$31,0,10*ROW('Sanitation Data'!F196))="","",OFFSET('Sanitation Data'!$F$31,0,10*ROW('Sanitation Data'!F196)))</f>
        <v/>
      </c>
      <c r="CY202" s="305" t="str">
        <f ca="true">+IF(OFFSET('Sanitation Data'!$F$32,0,10*ROW('Sanitation Data'!F196))="","",OFFSET('Sanitation Data'!$F$32,0,10*ROW('Sanitation Data'!F196)))</f>
        <v/>
      </c>
      <c r="CZ202" s="305" t="str">
        <f ca="true">+IF(OFFSET('Sanitation Data'!$G$28,0,10*ROW('Sanitation Data'!G196))="","",OFFSET('Sanitation Data'!$G$28,0,10*ROW('Sanitation Data'!G196)))</f>
        <v/>
      </c>
      <c r="DA202" s="305" t="str">
        <f ca="true">+IF(OFFSET('Sanitation Data'!$G$29,0,10*ROW('Sanitation Data'!G196))="","",OFFSET('Sanitation Data'!$G$29,0,10*ROW('Sanitation Data'!G196)))</f>
        <v/>
      </c>
      <c r="DB202" s="305" t="str">
        <f ca="true">+IF(OFFSET('Sanitation Data'!$G$30,0,10*ROW('Sanitation Data'!G196))="","",OFFSET('Sanitation Data'!$G$30,0,10*ROW('Sanitation Data'!G196)))</f>
        <v/>
      </c>
      <c r="DC202" s="305" t="str">
        <f ca="true">+IF(OFFSET('Sanitation Data'!$G$31,0,10*ROW('Sanitation Data'!G196))="","",OFFSET('Sanitation Data'!$G$31,0,10*ROW('Sanitation Data'!G196)))</f>
        <v/>
      </c>
      <c r="DD202" s="305" t="str">
        <f ca="true">+IF(OFFSET('Sanitation Data'!$G$32,0,10*ROW('Sanitation Data'!G196))="","",OFFSET('Sanitation Data'!$G$32,0,10*ROW('Sanitation Data'!G196)))</f>
        <v/>
      </c>
      <c r="DE202" s="305" t="str">
        <f ca="true">+IF(OFFSET('Sanitation Data'!$H$28,0,10*ROW('Sanitation Data'!H196))="","",OFFSET('Sanitation Data'!$H$28,0,10*ROW('Sanitation Data'!H196)))</f>
        <v/>
      </c>
      <c r="DF202" s="305" t="str">
        <f ca="true">+IF(OFFSET('Sanitation Data'!$H$29,0,10*ROW('Sanitation Data'!H196))="","",OFFSET('Sanitation Data'!$H$29,0,10*ROW('Sanitation Data'!H196)))</f>
        <v/>
      </c>
      <c r="DG202" s="305" t="str">
        <f ca="true">+IF(OFFSET('Sanitation Data'!$H$30,0,10*ROW('Sanitation Data'!H196))="","",OFFSET('Sanitation Data'!$H$30,0,10*ROW('Sanitation Data'!H196)))</f>
        <v/>
      </c>
      <c r="DH202" s="305" t="str">
        <f ca="true">+IF(OFFSET('Sanitation Data'!$H$31,0,10*ROW('Sanitation Data'!H196))="","",OFFSET('Sanitation Data'!$H$31,0,10*ROW('Sanitation Data'!H196)))</f>
        <v/>
      </c>
      <c r="DI202" s="305" t="str">
        <f ca="true">+IF(OFFSET('Sanitation Data'!$H$32,0,10*ROW('Sanitation Data'!H196))="","",OFFSET('Sanitation Data'!$H$32,0,10*ROW('Sanitation Data'!H196)))</f>
        <v/>
      </c>
      <c r="DJ202" s="305" t="str">
        <f ca="true">+IF(OFFSET('Sanitation Data'!$I$28,0,10*ROW('Sanitation Data'!I196))="","",OFFSET('Sanitation Data'!$I$28,0,10*ROW('Sanitation Data'!I196)))</f>
        <v/>
      </c>
      <c r="DK202" s="305" t="str">
        <f ca="true">+IF(OFFSET('Sanitation Data'!$I$29,0,10*ROW('Sanitation Data'!I196))="","",OFFSET('Sanitation Data'!$I$29,0,10*ROW('Sanitation Data'!I196)))</f>
        <v/>
      </c>
      <c r="DL202" s="305" t="str">
        <f ca="true">+IF(OFFSET('Sanitation Data'!$I$30,0,10*ROW('Sanitation Data'!I196))="","",OFFSET('Sanitation Data'!$I$30,0,10*ROW('Sanitation Data'!I196)))</f>
        <v/>
      </c>
      <c r="DM202" s="305" t="str">
        <f ca="true">+IF(OFFSET('Sanitation Data'!$I$31,0,10*ROW('Sanitation Data'!I196))="","",OFFSET('Sanitation Data'!$I$31,0,10*ROW('Sanitation Data'!I196)))</f>
        <v/>
      </c>
      <c r="DN202" s="305" t="str">
        <f ca="true">+IF(OFFSET('Sanitation Data'!$I$32,0,10*ROW('Sanitation Data'!I196))="","",OFFSET('Sanitation Data'!$I$32,0,10*ROW('Sanitation Data'!I196)))</f>
        <v/>
      </c>
      <c r="DO202" s="305" t="str">
        <f ca="true">+IF(OFFSET('Hygiene Data'!$D$11,0,10*ROW('Hygiene Data'!D196))="","",OFFSET('Hygiene Data'!$D$11,0,10*ROW('Hygiene Data'!D196)))</f>
        <v/>
      </c>
      <c r="DP202" s="305" t="str">
        <f ca="true">+IF(OFFSET('Hygiene Data'!$D$12,0,10*ROW('Hygiene Data'!D196))="","",OFFSET('Hygiene Data'!$D$12,0,10*ROW('Hygiene Data'!D196)))</f>
        <v/>
      </c>
      <c r="DQ202" s="305" t="str">
        <f ca="true">+IF(OFFSET('Hygiene Data'!$D$13,0,10*ROW('Hygiene Data'!D196))="","",OFFSET('Hygiene Data'!$D$13,0,10*ROW('Hygiene Data'!D196)))</f>
        <v/>
      </c>
      <c r="DR202" s="305" t="str">
        <f ca="true">+IF(OFFSET('Hygiene Data'!$E$11,0,10*ROW('Hygiene Data'!E196))="","",OFFSET('Hygiene Data'!$E$11,0,10*ROW('Hygiene Data'!E196)))</f>
        <v/>
      </c>
      <c r="DS202" s="305" t="str">
        <f ca="true">+IF(OFFSET('Hygiene Data'!$E$12,0,10*ROW('Hygiene Data'!E196))="","",OFFSET('Hygiene Data'!$E$12,0,10*ROW('Hygiene Data'!E196)))</f>
        <v/>
      </c>
      <c r="DT202" s="305" t="str">
        <f ca="true">+IF(OFFSET('Hygiene Data'!$E$13,0,10*ROW('Hygiene Data'!E196))="","",OFFSET('Hygiene Data'!$E$13,0,10*ROW('Hygiene Data'!E196)))</f>
        <v/>
      </c>
      <c r="DU202" s="305" t="str">
        <f ca="true">+IF(OFFSET('Hygiene Data'!$F$11,0,10*ROW('Hygiene Data'!F196))="","",OFFSET('Hygiene Data'!$F$11,0,10*ROW('Hygiene Data'!F196)))</f>
        <v/>
      </c>
      <c r="DV202" s="305" t="str">
        <f ca="true">+IF(OFFSET('Hygiene Data'!$F$12,0,10*ROW('Hygiene Data'!F196))="","",OFFSET('Hygiene Data'!$F$12,0,10*ROW('Hygiene Data'!F196)))</f>
        <v/>
      </c>
      <c r="DW202" s="305" t="str">
        <f ca="true">+IF(OFFSET('Hygiene Data'!$F$13,0,10*ROW('Hygiene Data'!F196))="","",OFFSET('Hygiene Data'!$F$13,0,10*ROW('Hygiene Data'!F196)))</f>
        <v/>
      </c>
      <c r="DX202" s="305" t="str">
        <f ca="true">+IF(OFFSET('Hygiene Data'!$G$11,0,10*ROW('Hygiene Data'!G196))="","",OFFSET('Hygiene Data'!$G$11,0,10*ROW('Hygiene Data'!G196)))</f>
        <v/>
      </c>
      <c r="DY202" s="305" t="str">
        <f ca="true">+IF(OFFSET('Hygiene Data'!$G$12,0,10*ROW('Hygiene Data'!G196))="","",OFFSET('Hygiene Data'!$G$12,0,10*ROW('Hygiene Data'!G196)))</f>
        <v/>
      </c>
      <c r="DZ202" s="305" t="str">
        <f ca="true">+IF(OFFSET('Hygiene Data'!$G$13,0,10*ROW('Hygiene Data'!G196))="","",OFFSET('Hygiene Data'!$G$13,0,10*ROW('Hygiene Data'!G196)))</f>
        <v/>
      </c>
      <c r="EA202" s="305" t="str">
        <f ca="true">+IF(OFFSET('Hygiene Data'!$H$11,0,10*ROW('Hygiene Data'!H196))="","",OFFSET('Hygiene Data'!$H$11,0,10*ROW('Hygiene Data'!H196)))</f>
        <v/>
      </c>
      <c r="EB202" s="305" t="str">
        <f ca="true">+IF(OFFSET('Hygiene Data'!$H$12,0,10*ROW('Hygiene Data'!H196))="","",OFFSET('Hygiene Data'!$H$12,0,10*ROW('Hygiene Data'!H196)))</f>
        <v/>
      </c>
      <c r="EC202" s="305" t="str">
        <f ca="true">+IF(OFFSET('Hygiene Data'!$H$13,0,10*ROW('Hygiene Data'!H196))="","",OFFSET('Hygiene Data'!$H$13,0,10*ROW('Hygiene Data'!H196)))</f>
        <v/>
      </c>
      <c r="ED202" s="305" t="str">
        <f ca="true">+IF(OFFSET('Hygiene Data'!$I$11,0,10*ROW('Hygiene Data'!I196))="","",OFFSET('Hygiene Data'!$I$11,0,10*ROW('Hygiene Data'!I196)))</f>
        <v/>
      </c>
      <c r="EE202" s="305" t="str">
        <f ca="true">+IF(OFFSET('Hygiene Data'!$I$12,0,10*ROW('Hygiene Data'!I196))="","",OFFSET('Hygiene Data'!$I$12,0,10*ROW('Hygiene Data'!I196)))</f>
        <v/>
      </c>
      <c r="EF202" s="305"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61" t="str">
        <f t="shared" ca="true" si="3"/>
        <v/>
      </c>
      <c r="D203" s="99"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9"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9"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9"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9"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9"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9"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9"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9"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9"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9"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9"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9"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9"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9"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9"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9"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9"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100"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100"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100"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100"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100"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100"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100"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100"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100"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100"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100"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100"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100"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100"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100"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100"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100"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100"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100"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100"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100"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100"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100"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100"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100"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100"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100"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100"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100"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100"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1"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1"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1"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1"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1"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1"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1"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1"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1"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1"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1"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1"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1"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1"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1"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1"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1"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1"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5"/>
      <c r="BS203" s="305" t="str">
        <f ca="true">+IF(OFFSET('Water Data'!$D$27,0,10*ROW('Water Data'!D197))="","",OFFSET('Water Data'!$D$27,0,10*ROW('Water Data'!D197)))</f>
        <v/>
      </c>
      <c r="BT203" s="305" t="str">
        <f ca="true">+IF(OFFSET('Water Data'!$D$28,0,10*ROW('Water Data'!D197))="","",OFFSET('Water Data'!$D$28,0,10*ROW('Water Data'!D197)))</f>
        <v/>
      </c>
      <c r="BU203" s="305" t="str">
        <f ca="true">+IF(OFFSET('Water Data'!$D$29,0,10*ROW('Water Data'!D197))="","",OFFSET('Water Data'!$D$29,0,10*ROW('Water Data'!D197)))</f>
        <v/>
      </c>
      <c r="BV203" s="305" t="str">
        <f ca="true">+IF(OFFSET('Water Data'!$E$27,0,10*ROW('Water Data'!E197))="","",OFFSET('Water Data'!$E$27,0,10*ROW('Water Data'!E197)))</f>
        <v/>
      </c>
      <c r="BW203" s="305" t="str">
        <f ca="true">+IF(OFFSET('Water Data'!$E$28,0,10*ROW('Water Data'!E197))="","",OFFSET('Water Data'!$E$28,0,10*ROW('Water Data'!E197)))</f>
        <v/>
      </c>
      <c r="BX203" s="305" t="str">
        <f ca="true">+IF(OFFSET('Water Data'!$E$29,0,10*ROW('Water Data'!E197))="","",OFFSET('Water Data'!$E$29,0,10*ROW('Water Data'!E197)))</f>
        <v/>
      </c>
      <c r="BY203" s="305" t="str">
        <f ca="true">+IF(OFFSET('Water Data'!$F$27,0,10*ROW('Water Data'!F197))="","",OFFSET('Water Data'!$F$27,0,10*ROW('Water Data'!F197)))</f>
        <v/>
      </c>
      <c r="BZ203" s="305" t="str">
        <f ca="true">+IF(OFFSET('Water Data'!$F$28,0,10*ROW('Water Data'!F197))="","",OFFSET('Water Data'!$F$28,0,10*ROW('Water Data'!F197)))</f>
        <v/>
      </c>
      <c r="CA203" s="305" t="str">
        <f ca="true">+IF(OFFSET('Water Data'!$F$29,0,10*ROW('Water Data'!F197))="","",OFFSET('Water Data'!$F$29,0,10*ROW('Water Data'!F197)))</f>
        <v/>
      </c>
      <c r="CB203" s="305" t="str">
        <f ca="true">+IF(OFFSET('Water Data'!$G$27,0,10*ROW('Water Data'!G197))="","",OFFSET('Water Data'!$G$27,0,10*ROW('Water Data'!G197)))</f>
        <v/>
      </c>
      <c r="CC203" s="305" t="str">
        <f ca="true">+IF(OFFSET('Water Data'!$G$28,0,10*ROW('Water Data'!G197))="","",OFFSET('Water Data'!$G$28,0,10*ROW('Water Data'!G197)))</f>
        <v/>
      </c>
      <c r="CD203" s="305" t="str">
        <f ca="true">+IF(OFFSET('Water Data'!$G$29,0,10*ROW('Water Data'!G197))="","",OFFSET('Water Data'!$G$29,0,10*ROW('Water Data'!G197)))</f>
        <v/>
      </c>
      <c r="CE203" s="305" t="str">
        <f ca="true">+IF(OFFSET('Water Data'!$H$27,0,10*ROW('Water Data'!H197))="","",OFFSET('Water Data'!$H$27,0,10*ROW('Water Data'!H197)))</f>
        <v/>
      </c>
      <c r="CF203" s="305" t="str">
        <f ca="true">+IF(OFFSET('Water Data'!$H$28,0,10*ROW('Water Data'!H197))="","",OFFSET('Water Data'!$H$28,0,10*ROW('Water Data'!H197)))</f>
        <v/>
      </c>
      <c r="CG203" s="305" t="str">
        <f ca="true">+IF(OFFSET('Water Data'!$H$29,0,10*ROW('Water Data'!H197))="","",OFFSET('Water Data'!$H$29,0,10*ROW('Water Data'!H197)))</f>
        <v/>
      </c>
      <c r="CH203" s="305" t="str">
        <f ca="true">+IF(OFFSET('Water Data'!$I$27,0,10*ROW('Water Data'!I197))="","",OFFSET('Water Data'!$I$27,0,10*ROW('Water Data'!I197)))</f>
        <v/>
      </c>
      <c r="CI203" s="305" t="str">
        <f ca="true">+IF(OFFSET('Water Data'!$I$28,0,10*ROW('Water Data'!I197))="","",OFFSET('Water Data'!$I$28,0,10*ROW('Water Data'!I197)))</f>
        <v/>
      </c>
      <c r="CJ203" s="305" t="str">
        <f ca="true">+IF(OFFSET('Water Data'!$I$29,0,10*ROW('Water Data'!I197))="","",OFFSET('Water Data'!$I$29,0,10*ROW('Water Data'!I197)))</f>
        <v/>
      </c>
      <c r="CK203" s="305" t="str">
        <f ca="true">+IF(OFFSET('Sanitation Data'!$D$28,0,10*ROW('Sanitation Data'!D197))="","",OFFSET('Sanitation Data'!$D$28,0,10*ROW('Sanitation Data'!D197)))</f>
        <v/>
      </c>
      <c r="CL203" s="305" t="str">
        <f ca="true">+IF(OFFSET('Sanitation Data'!$D$29,0,10*ROW('Sanitation Data'!D197))="","",OFFSET('Sanitation Data'!$D$29,0,10*ROW('Sanitation Data'!D197)))</f>
        <v/>
      </c>
      <c r="CM203" s="305" t="str">
        <f ca="true">+IF(OFFSET('Sanitation Data'!$D$30,0,10*ROW('Sanitation Data'!D197))="","",OFFSET('Sanitation Data'!$D$30,0,10*ROW('Sanitation Data'!D197)))</f>
        <v/>
      </c>
      <c r="CN203" s="305" t="str">
        <f ca="true">+IF(OFFSET('Sanitation Data'!$D$31,0,10*ROW('Sanitation Data'!D197))="","",OFFSET('Sanitation Data'!$D$31,0,10*ROW('Sanitation Data'!D197)))</f>
        <v/>
      </c>
      <c r="CO203" s="305" t="str">
        <f ca="true">+IF(OFFSET('Sanitation Data'!$D$32,0,10*ROW('Sanitation Data'!D197))="","",OFFSET('Sanitation Data'!$D$32,0,10*ROW('Sanitation Data'!D197)))</f>
        <v/>
      </c>
      <c r="CP203" s="305" t="str">
        <f ca="true">+IF(OFFSET('Sanitation Data'!$E$28,0,10*ROW('Sanitation Data'!E197))="","",OFFSET('Sanitation Data'!$E$28,0,10*ROW('Sanitation Data'!E197)))</f>
        <v/>
      </c>
      <c r="CQ203" s="305" t="str">
        <f ca="true">+IF(OFFSET('Sanitation Data'!$E$29,0,10*ROW('Sanitation Data'!E197))="","",OFFSET('Sanitation Data'!$E$29,0,10*ROW('Sanitation Data'!E197)))</f>
        <v/>
      </c>
      <c r="CR203" s="305" t="str">
        <f ca="true">+IF(OFFSET('Sanitation Data'!$E$30,0,10*ROW('Sanitation Data'!E197))="","",OFFSET('Sanitation Data'!$E$30,0,10*ROW('Sanitation Data'!E197)))</f>
        <v/>
      </c>
      <c r="CS203" s="305" t="str">
        <f ca="true">+IF(OFFSET('Sanitation Data'!$E$31,0,10*ROW('Sanitation Data'!E197))="","",OFFSET('Sanitation Data'!$E$31,0,10*ROW('Sanitation Data'!E197)))</f>
        <v/>
      </c>
      <c r="CT203" s="305" t="str">
        <f ca="true">+IF(OFFSET('Sanitation Data'!$E$32,0,10*ROW('Sanitation Data'!E197))="","",OFFSET('Sanitation Data'!$E$32,0,10*ROW('Sanitation Data'!E197)))</f>
        <v/>
      </c>
      <c r="CU203" s="305" t="str">
        <f ca="true">+IF(OFFSET('Sanitation Data'!$F$28,0,10*ROW('Sanitation Data'!F197))="","",OFFSET('Sanitation Data'!$F$28,0,10*ROW('Sanitation Data'!F197)))</f>
        <v/>
      </c>
      <c r="CV203" s="305" t="str">
        <f ca="true">+IF(OFFSET('Sanitation Data'!$F$29,0,10*ROW('Sanitation Data'!F197))="","",OFFSET('Sanitation Data'!$F$29,0,10*ROW('Sanitation Data'!F197)))</f>
        <v/>
      </c>
      <c r="CW203" s="305" t="str">
        <f ca="true">+IF(OFFSET('Sanitation Data'!$F$30,0,10*ROW('Sanitation Data'!F197))="","",OFFSET('Sanitation Data'!$F$30,0,10*ROW('Sanitation Data'!F197)))</f>
        <v/>
      </c>
      <c r="CX203" s="305" t="str">
        <f ca="true">+IF(OFFSET('Sanitation Data'!$F$31,0,10*ROW('Sanitation Data'!F197))="","",OFFSET('Sanitation Data'!$F$31,0,10*ROW('Sanitation Data'!F197)))</f>
        <v/>
      </c>
      <c r="CY203" s="305" t="str">
        <f ca="true">+IF(OFFSET('Sanitation Data'!$F$32,0,10*ROW('Sanitation Data'!F197))="","",OFFSET('Sanitation Data'!$F$32,0,10*ROW('Sanitation Data'!F197)))</f>
        <v/>
      </c>
      <c r="CZ203" s="305" t="str">
        <f ca="true">+IF(OFFSET('Sanitation Data'!$G$28,0,10*ROW('Sanitation Data'!G197))="","",OFFSET('Sanitation Data'!$G$28,0,10*ROW('Sanitation Data'!G197)))</f>
        <v/>
      </c>
      <c r="DA203" s="305" t="str">
        <f ca="true">+IF(OFFSET('Sanitation Data'!$G$29,0,10*ROW('Sanitation Data'!G197))="","",OFFSET('Sanitation Data'!$G$29,0,10*ROW('Sanitation Data'!G197)))</f>
        <v/>
      </c>
      <c r="DB203" s="305" t="str">
        <f ca="true">+IF(OFFSET('Sanitation Data'!$G$30,0,10*ROW('Sanitation Data'!G197))="","",OFFSET('Sanitation Data'!$G$30,0,10*ROW('Sanitation Data'!G197)))</f>
        <v/>
      </c>
      <c r="DC203" s="305" t="str">
        <f ca="true">+IF(OFFSET('Sanitation Data'!$G$31,0,10*ROW('Sanitation Data'!G197))="","",OFFSET('Sanitation Data'!$G$31,0,10*ROW('Sanitation Data'!G197)))</f>
        <v/>
      </c>
      <c r="DD203" s="305" t="str">
        <f ca="true">+IF(OFFSET('Sanitation Data'!$G$32,0,10*ROW('Sanitation Data'!G197))="","",OFFSET('Sanitation Data'!$G$32,0,10*ROW('Sanitation Data'!G197)))</f>
        <v/>
      </c>
      <c r="DE203" s="305" t="str">
        <f ca="true">+IF(OFFSET('Sanitation Data'!$H$28,0,10*ROW('Sanitation Data'!H197))="","",OFFSET('Sanitation Data'!$H$28,0,10*ROW('Sanitation Data'!H197)))</f>
        <v/>
      </c>
      <c r="DF203" s="305" t="str">
        <f ca="true">+IF(OFFSET('Sanitation Data'!$H$29,0,10*ROW('Sanitation Data'!H197))="","",OFFSET('Sanitation Data'!$H$29,0,10*ROW('Sanitation Data'!H197)))</f>
        <v/>
      </c>
      <c r="DG203" s="305" t="str">
        <f ca="true">+IF(OFFSET('Sanitation Data'!$H$30,0,10*ROW('Sanitation Data'!H197))="","",OFFSET('Sanitation Data'!$H$30,0,10*ROW('Sanitation Data'!H197)))</f>
        <v/>
      </c>
      <c r="DH203" s="305" t="str">
        <f ca="true">+IF(OFFSET('Sanitation Data'!$H$31,0,10*ROW('Sanitation Data'!H197))="","",OFFSET('Sanitation Data'!$H$31,0,10*ROW('Sanitation Data'!H197)))</f>
        <v/>
      </c>
      <c r="DI203" s="305" t="str">
        <f ca="true">+IF(OFFSET('Sanitation Data'!$H$32,0,10*ROW('Sanitation Data'!H197))="","",OFFSET('Sanitation Data'!$H$32,0,10*ROW('Sanitation Data'!H197)))</f>
        <v/>
      </c>
      <c r="DJ203" s="305" t="str">
        <f ca="true">+IF(OFFSET('Sanitation Data'!$I$28,0,10*ROW('Sanitation Data'!I197))="","",OFFSET('Sanitation Data'!$I$28,0,10*ROW('Sanitation Data'!I197)))</f>
        <v/>
      </c>
      <c r="DK203" s="305" t="str">
        <f ca="true">+IF(OFFSET('Sanitation Data'!$I$29,0,10*ROW('Sanitation Data'!I197))="","",OFFSET('Sanitation Data'!$I$29,0,10*ROW('Sanitation Data'!I197)))</f>
        <v/>
      </c>
      <c r="DL203" s="305" t="str">
        <f ca="true">+IF(OFFSET('Sanitation Data'!$I$30,0,10*ROW('Sanitation Data'!I197))="","",OFFSET('Sanitation Data'!$I$30,0,10*ROW('Sanitation Data'!I197)))</f>
        <v/>
      </c>
      <c r="DM203" s="305" t="str">
        <f ca="true">+IF(OFFSET('Sanitation Data'!$I$31,0,10*ROW('Sanitation Data'!I197))="","",OFFSET('Sanitation Data'!$I$31,0,10*ROW('Sanitation Data'!I197)))</f>
        <v/>
      </c>
      <c r="DN203" s="305" t="str">
        <f ca="true">+IF(OFFSET('Sanitation Data'!$I$32,0,10*ROW('Sanitation Data'!I197))="","",OFFSET('Sanitation Data'!$I$32,0,10*ROW('Sanitation Data'!I197)))</f>
        <v/>
      </c>
      <c r="DO203" s="305" t="str">
        <f ca="true">+IF(OFFSET('Hygiene Data'!$D$11,0,10*ROW('Hygiene Data'!D197))="","",OFFSET('Hygiene Data'!$D$11,0,10*ROW('Hygiene Data'!D197)))</f>
        <v/>
      </c>
      <c r="DP203" s="305" t="str">
        <f ca="true">+IF(OFFSET('Hygiene Data'!$D$12,0,10*ROW('Hygiene Data'!D197))="","",OFFSET('Hygiene Data'!$D$12,0,10*ROW('Hygiene Data'!D197)))</f>
        <v/>
      </c>
      <c r="DQ203" s="305" t="str">
        <f ca="true">+IF(OFFSET('Hygiene Data'!$D$13,0,10*ROW('Hygiene Data'!D197))="","",OFFSET('Hygiene Data'!$D$13,0,10*ROW('Hygiene Data'!D197)))</f>
        <v/>
      </c>
      <c r="DR203" s="305" t="str">
        <f ca="true">+IF(OFFSET('Hygiene Data'!$E$11,0,10*ROW('Hygiene Data'!E197))="","",OFFSET('Hygiene Data'!$E$11,0,10*ROW('Hygiene Data'!E197)))</f>
        <v/>
      </c>
      <c r="DS203" s="305" t="str">
        <f ca="true">+IF(OFFSET('Hygiene Data'!$E$12,0,10*ROW('Hygiene Data'!E197))="","",OFFSET('Hygiene Data'!$E$12,0,10*ROW('Hygiene Data'!E197)))</f>
        <v/>
      </c>
      <c r="DT203" s="305" t="str">
        <f ca="true">+IF(OFFSET('Hygiene Data'!$E$13,0,10*ROW('Hygiene Data'!E197))="","",OFFSET('Hygiene Data'!$E$13,0,10*ROW('Hygiene Data'!E197)))</f>
        <v/>
      </c>
      <c r="DU203" s="305" t="str">
        <f ca="true">+IF(OFFSET('Hygiene Data'!$F$11,0,10*ROW('Hygiene Data'!F197))="","",OFFSET('Hygiene Data'!$F$11,0,10*ROW('Hygiene Data'!F197)))</f>
        <v/>
      </c>
      <c r="DV203" s="305" t="str">
        <f ca="true">+IF(OFFSET('Hygiene Data'!$F$12,0,10*ROW('Hygiene Data'!F197))="","",OFFSET('Hygiene Data'!$F$12,0,10*ROW('Hygiene Data'!F197)))</f>
        <v/>
      </c>
      <c r="DW203" s="305" t="str">
        <f ca="true">+IF(OFFSET('Hygiene Data'!$F$13,0,10*ROW('Hygiene Data'!F197))="","",OFFSET('Hygiene Data'!$F$13,0,10*ROW('Hygiene Data'!F197)))</f>
        <v/>
      </c>
      <c r="DX203" s="305" t="str">
        <f ca="true">+IF(OFFSET('Hygiene Data'!$G$11,0,10*ROW('Hygiene Data'!G197))="","",OFFSET('Hygiene Data'!$G$11,0,10*ROW('Hygiene Data'!G197)))</f>
        <v/>
      </c>
      <c r="DY203" s="305" t="str">
        <f ca="true">+IF(OFFSET('Hygiene Data'!$G$12,0,10*ROW('Hygiene Data'!G197))="","",OFFSET('Hygiene Data'!$G$12,0,10*ROW('Hygiene Data'!G197)))</f>
        <v/>
      </c>
      <c r="DZ203" s="305" t="str">
        <f ca="true">+IF(OFFSET('Hygiene Data'!$G$13,0,10*ROW('Hygiene Data'!G197))="","",OFFSET('Hygiene Data'!$G$13,0,10*ROW('Hygiene Data'!G197)))</f>
        <v/>
      </c>
      <c r="EA203" s="305" t="str">
        <f ca="true">+IF(OFFSET('Hygiene Data'!$H$11,0,10*ROW('Hygiene Data'!H197))="","",OFFSET('Hygiene Data'!$H$11,0,10*ROW('Hygiene Data'!H197)))</f>
        <v/>
      </c>
      <c r="EB203" s="305" t="str">
        <f ca="true">+IF(OFFSET('Hygiene Data'!$H$12,0,10*ROW('Hygiene Data'!H197))="","",OFFSET('Hygiene Data'!$H$12,0,10*ROW('Hygiene Data'!H197)))</f>
        <v/>
      </c>
      <c r="EC203" s="305" t="str">
        <f ca="true">+IF(OFFSET('Hygiene Data'!$H$13,0,10*ROW('Hygiene Data'!H197))="","",OFFSET('Hygiene Data'!$H$13,0,10*ROW('Hygiene Data'!H197)))</f>
        <v/>
      </c>
      <c r="ED203" s="305" t="str">
        <f ca="true">+IF(OFFSET('Hygiene Data'!$I$11,0,10*ROW('Hygiene Data'!I197))="","",OFFSET('Hygiene Data'!$I$11,0,10*ROW('Hygiene Data'!I197)))</f>
        <v/>
      </c>
      <c r="EE203" s="305" t="str">
        <f ca="true">+IF(OFFSET('Hygiene Data'!$I$12,0,10*ROW('Hygiene Data'!I197))="","",OFFSET('Hygiene Data'!$I$12,0,10*ROW('Hygiene Data'!I197)))</f>
        <v/>
      </c>
      <c r="EF203" s="305"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61" t="str">
        <f t="shared" ca="true" si="3"/>
        <v/>
      </c>
      <c r="D204" s="99"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9"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9"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9"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9"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9"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9"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9"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9"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9"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9"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9"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9"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9"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9"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9"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9"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9"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100"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100"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100"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100"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100"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100"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100"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100"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100"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100"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100"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100"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100"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100"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100"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100"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100"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100"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100"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100"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100"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100"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100"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100"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100"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100"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100"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100"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100"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100"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1"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1"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1"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1"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1"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1"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1"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1"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1"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1"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1"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1"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1"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1"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1"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1"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1"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1"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5"/>
      <c r="BS204" s="305" t="str">
        <f ca="true">+IF(OFFSET('Water Data'!$D$27,0,10*ROW('Water Data'!D198))="","",OFFSET('Water Data'!$D$27,0,10*ROW('Water Data'!D198)))</f>
        <v/>
      </c>
      <c r="BT204" s="305" t="str">
        <f ca="true">+IF(OFFSET('Water Data'!$D$28,0,10*ROW('Water Data'!D198))="","",OFFSET('Water Data'!$D$28,0,10*ROW('Water Data'!D198)))</f>
        <v/>
      </c>
      <c r="BU204" s="305" t="str">
        <f ca="true">+IF(OFFSET('Water Data'!$D$29,0,10*ROW('Water Data'!D198))="","",OFFSET('Water Data'!$D$29,0,10*ROW('Water Data'!D198)))</f>
        <v/>
      </c>
      <c r="BV204" s="305" t="str">
        <f ca="true">+IF(OFFSET('Water Data'!$E$27,0,10*ROW('Water Data'!E198))="","",OFFSET('Water Data'!$E$27,0,10*ROW('Water Data'!E198)))</f>
        <v/>
      </c>
      <c r="BW204" s="305" t="str">
        <f ca="true">+IF(OFFSET('Water Data'!$E$28,0,10*ROW('Water Data'!E198))="","",OFFSET('Water Data'!$E$28,0,10*ROW('Water Data'!E198)))</f>
        <v/>
      </c>
      <c r="BX204" s="305" t="str">
        <f ca="true">+IF(OFFSET('Water Data'!$E$29,0,10*ROW('Water Data'!E198))="","",OFFSET('Water Data'!$E$29,0,10*ROW('Water Data'!E198)))</f>
        <v/>
      </c>
      <c r="BY204" s="305" t="str">
        <f ca="true">+IF(OFFSET('Water Data'!$F$27,0,10*ROW('Water Data'!F198))="","",OFFSET('Water Data'!$F$27,0,10*ROW('Water Data'!F198)))</f>
        <v/>
      </c>
      <c r="BZ204" s="305" t="str">
        <f ca="true">+IF(OFFSET('Water Data'!$F$28,0,10*ROW('Water Data'!F198))="","",OFFSET('Water Data'!$F$28,0,10*ROW('Water Data'!F198)))</f>
        <v/>
      </c>
      <c r="CA204" s="305" t="str">
        <f ca="true">+IF(OFFSET('Water Data'!$F$29,0,10*ROW('Water Data'!F198))="","",OFFSET('Water Data'!$F$29,0,10*ROW('Water Data'!F198)))</f>
        <v/>
      </c>
      <c r="CB204" s="305" t="str">
        <f ca="true">+IF(OFFSET('Water Data'!$G$27,0,10*ROW('Water Data'!G198))="","",OFFSET('Water Data'!$G$27,0,10*ROW('Water Data'!G198)))</f>
        <v/>
      </c>
      <c r="CC204" s="305" t="str">
        <f ca="true">+IF(OFFSET('Water Data'!$G$28,0,10*ROW('Water Data'!G198))="","",OFFSET('Water Data'!$G$28,0,10*ROW('Water Data'!G198)))</f>
        <v/>
      </c>
      <c r="CD204" s="305" t="str">
        <f ca="true">+IF(OFFSET('Water Data'!$G$29,0,10*ROW('Water Data'!G198))="","",OFFSET('Water Data'!$G$29,0,10*ROW('Water Data'!G198)))</f>
        <v/>
      </c>
      <c r="CE204" s="305" t="str">
        <f ca="true">+IF(OFFSET('Water Data'!$H$27,0,10*ROW('Water Data'!H198))="","",OFFSET('Water Data'!$H$27,0,10*ROW('Water Data'!H198)))</f>
        <v/>
      </c>
      <c r="CF204" s="305" t="str">
        <f ca="true">+IF(OFFSET('Water Data'!$H$28,0,10*ROW('Water Data'!H198))="","",OFFSET('Water Data'!$H$28,0,10*ROW('Water Data'!H198)))</f>
        <v/>
      </c>
      <c r="CG204" s="305" t="str">
        <f ca="true">+IF(OFFSET('Water Data'!$H$29,0,10*ROW('Water Data'!H198))="","",OFFSET('Water Data'!$H$29,0,10*ROW('Water Data'!H198)))</f>
        <v/>
      </c>
      <c r="CH204" s="305" t="str">
        <f ca="true">+IF(OFFSET('Water Data'!$I$27,0,10*ROW('Water Data'!I198))="","",OFFSET('Water Data'!$I$27,0,10*ROW('Water Data'!I198)))</f>
        <v/>
      </c>
      <c r="CI204" s="305" t="str">
        <f ca="true">+IF(OFFSET('Water Data'!$I$28,0,10*ROW('Water Data'!I198))="","",OFFSET('Water Data'!$I$28,0,10*ROW('Water Data'!I198)))</f>
        <v/>
      </c>
      <c r="CJ204" s="305" t="str">
        <f ca="true">+IF(OFFSET('Water Data'!$I$29,0,10*ROW('Water Data'!I198))="","",OFFSET('Water Data'!$I$29,0,10*ROW('Water Data'!I198)))</f>
        <v/>
      </c>
      <c r="CK204" s="305" t="str">
        <f ca="true">+IF(OFFSET('Sanitation Data'!$D$28,0,10*ROW('Sanitation Data'!D198))="","",OFFSET('Sanitation Data'!$D$28,0,10*ROW('Sanitation Data'!D198)))</f>
        <v/>
      </c>
      <c r="CL204" s="305" t="str">
        <f ca="true">+IF(OFFSET('Sanitation Data'!$D$29,0,10*ROW('Sanitation Data'!D198))="","",OFFSET('Sanitation Data'!$D$29,0,10*ROW('Sanitation Data'!D198)))</f>
        <v/>
      </c>
      <c r="CM204" s="305" t="str">
        <f ca="true">+IF(OFFSET('Sanitation Data'!$D$30,0,10*ROW('Sanitation Data'!D198))="","",OFFSET('Sanitation Data'!$D$30,0,10*ROW('Sanitation Data'!D198)))</f>
        <v/>
      </c>
      <c r="CN204" s="305" t="str">
        <f ca="true">+IF(OFFSET('Sanitation Data'!$D$31,0,10*ROW('Sanitation Data'!D198))="","",OFFSET('Sanitation Data'!$D$31,0,10*ROW('Sanitation Data'!D198)))</f>
        <v/>
      </c>
      <c r="CO204" s="305" t="str">
        <f ca="true">+IF(OFFSET('Sanitation Data'!$D$32,0,10*ROW('Sanitation Data'!D198))="","",OFFSET('Sanitation Data'!$D$32,0,10*ROW('Sanitation Data'!D198)))</f>
        <v/>
      </c>
      <c r="CP204" s="305" t="str">
        <f ca="true">+IF(OFFSET('Sanitation Data'!$E$28,0,10*ROW('Sanitation Data'!E198))="","",OFFSET('Sanitation Data'!$E$28,0,10*ROW('Sanitation Data'!E198)))</f>
        <v/>
      </c>
      <c r="CQ204" s="305" t="str">
        <f ca="true">+IF(OFFSET('Sanitation Data'!$E$29,0,10*ROW('Sanitation Data'!E198))="","",OFFSET('Sanitation Data'!$E$29,0,10*ROW('Sanitation Data'!E198)))</f>
        <v/>
      </c>
      <c r="CR204" s="305" t="str">
        <f ca="true">+IF(OFFSET('Sanitation Data'!$E$30,0,10*ROW('Sanitation Data'!E198))="","",OFFSET('Sanitation Data'!$E$30,0,10*ROW('Sanitation Data'!E198)))</f>
        <v/>
      </c>
      <c r="CS204" s="305" t="str">
        <f ca="true">+IF(OFFSET('Sanitation Data'!$E$31,0,10*ROW('Sanitation Data'!E198))="","",OFFSET('Sanitation Data'!$E$31,0,10*ROW('Sanitation Data'!E198)))</f>
        <v/>
      </c>
      <c r="CT204" s="305" t="str">
        <f ca="true">+IF(OFFSET('Sanitation Data'!$E$32,0,10*ROW('Sanitation Data'!E198))="","",OFFSET('Sanitation Data'!$E$32,0,10*ROW('Sanitation Data'!E198)))</f>
        <v/>
      </c>
      <c r="CU204" s="305" t="str">
        <f ca="true">+IF(OFFSET('Sanitation Data'!$F$28,0,10*ROW('Sanitation Data'!F198))="","",OFFSET('Sanitation Data'!$F$28,0,10*ROW('Sanitation Data'!F198)))</f>
        <v/>
      </c>
      <c r="CV204" s="305" t="str">
        <f ca="true">+IF(OFFSET('Sanitation Data'!$F$29,0,10*ROW('Sanitation Data'!F198))="","",OFFSET('Sanitation Data'!$F$29,0,10*ROW('Sanitation Data'!F198)))</f>
        <v/>
      </c>
      <c r="CW204" s="305" t="str">
        <f ca="true">+IF(OFFSET('Sanitation Data'!$F$30,0,10*ROW('Sanitation Data'!F198))="","",OFFSET('Sanitation Data'!$F$30,0,10*ROW('Sanitation Data'!F198)))</f>
        <v/>
      </c>
      <c r="CX204" s="305" t="str">
        <f ca="true">+IF(OFFSET('Sanitation Data'!$F$31,0,10*ROW('Sanitation Data'!F198))="","",OFFSET('Sanitation Data'!$F$31,0,10*ROW('Sanitation Data'!F198)))</f>
        <v/>
      </c>
      <c r="CY204" s="305" t="str">
        <f ca="true">+IF(OFFSET('Sanitation Data'!$F$32,0,10*ROW('Sanitation Data'!F198))="","",OFFSET('Sanitation Data'!$F$32,0,10*ROW('Sanitation Data'!F198)))</f>
        <v/>
      </c>
      <c r="CZ204" s="305" t="str">
        <f ca="true">+IF(OFFSET('Sanitation Data'!$G$28,0,10*ROW('Sanitation Data'!G198))="","",OFFSET('Sanitation Data'!$G$28,0,10*ROW('Sanitation Data'!G198)))</f>
        <v/>
      </c>
      <c r="DA204" s="305" t="str">
        <f ca="true">+IF(OFFSET('Sanitation Data'!$G$29,0,10*ROW('Sanitation Data'!G198))="","",OFFSET('Sanitation Data'!$G$29,0,10*ROW('Sanitation Data'!G198)))</f>
        <v/>
      </c>
      <c r="DB204" s="305" t="str">
        <f ca="true">+IF(OFFSET('Sanitation Data'!$G$30,0,10*ROW('Sanitation Data'!G198))="","",OFFSET('Sanitation Data'!$G$30,0,10*ROW('Sanitation Data'!G198)))</f>
        <v/>
      </c>
      <c r="DC204" s="305" t="str">
        <f ca="true">+IF(OFFSET('Sanitation Data'!$G$31,0,10*ROW('Sanitation Data'!G198))="","",OFFSET('Sanitation Data'!$G$31,0,10*ROW('Sanitation Data'!G198)))</f>
        <v/>
      </c>
      <c r="DD204" s="305" t="str">
        <f ca="true">+IF(OFFSET('Sanitation Data'!$G$32,0,10*ROW('Sanitation Data'!G198))="","",OFFSET('Sanitation Data'!$G$32,0,10*ROW('Sanitation Data'!G198)))</f>
        <v/>
      </c>
      <c r="DE204" s="305" t="str">
        <f ca="true">+IF(OFFSET('Sanitation Data'!$H$28,0,10*ROW('Sanitation Data'!H198))="","",OFFSET('Sanitation Data'!$H$28,0,10*ROW('Sanitation Data'!H198)))</f>
        <v/>
      </c>
      <c r="DF204" s="305" t="str">
        <f ca="true">+IF(OFFSET('Sanitation Data'!$H$29,0,10*ROW('Sanitation Data'!H198))="","",OFFSET('Sanitation Data'!$H$29,0,10*ROW('Sanitation Data'!H198)))</f>
        <v/>
      </c>
      <c r="DG204" s="305" t="str">
        <f ca="true">+IF(OFFSET('Sanitation Data'!$H$30,0,10*ROW('Sanitation Data'!H198))="","",OFFSET('Sanitation Data'!$H$30,0,10*ROW('Sanitation Data'!H198)))</f>
        <v/>
      </c>
      <c r="DH204" s="305" t="str">
        <f ca="true">+IF(OFFSET('Sanitation Data'!$H$31,0,10*ROW('Sanitation Data'!H198))="","",OFFSET('Sanitation Data'!$H$31,0,10*ROW('Sanitation Data'!H198)))</f>
        <v/>
      </c>
      <c r="DI204" s="305" t="str">
        <f ca="true">+IF(OFFSET('Sanitation Data'!$H$32,0,10*ROW('Sanitation Data'!H198))="","",OFFSET('Sanitation Data'!$H$32,0,10*ROW('Sanitation Data'!H198)))</f>
        <v/>
      </c>
      <c r="DJ204" s="305" t="str">
        <f ca="true">+IF(OFFSET('Sanitation Data'!$I$28,0,10*ROW('Sanitation Data'!I198))="","",OFFSET('Sanitation Data'!$I$28,0,10*ROW('Sanitation Data'!I198)))</f>
        <v/>
      </c>
      <c r="DK204" s="305" t="str">
        <f ca="true">+IF(OFFSET('Sanitation Data'!$I$29,0,10*ROW('Sanitation Data'!I198))="","",OFFSET('Sanitation Data'!$I$29,0,10*ROW('Sanitation Data'!I198)))</f>
        <v/>
      </c>
      <c r="DL204" s="305" t="str">
        <f ca="true">+IF(OFFSET('Sanitation Data'!$I$30,0,10*ROW('Sanitation Data'!I198))="","",OFFSET('Sanitation Data'!$I$30,0,10*ROW('Sanitation Data'!I198)))</f>
        <v/>
      </c>
      <c r="DM204" s="305" t="str">
        <f ca="true">+IF(OFFSET('Sanitation Data'!$I$31,0,10*ROW('Sanitation Data'!I198))="","",OFFSET('Sanitation Data'!$I$31,0,10*ROW('Sanitation Data'!I198)))</f>
        <v/>
      </c>
      <c r="DN204" s="305" t="str">
        <f ca="true">+IF(OFFSET('Sanitation Data'!$I$32,0,10*ROW('Sanitation Data'!I198))="","",OFFSET('Sanitation Data'!$I$32,0,10*ROW('Sanitation Data'!I198)))</f>
        <v/>
      </c>
      <c r="DO204" s="305" t="str">
        <f ca="true">+IF(OFFSET('Hygiene Data'!$D$11,0,10*ROW('Hygiene Data'!D198))="","",OFFSET('Hygiene Data'!$D$11,0,10*ROW('Hygiene Data'!D198)))</f>
        <v/>
      </c>
      <c r="DP204" s="305" t="str">
        <f ca="true">+IF(OFFSET('Hygiene Data'!$D$12,0,10*ROW('Hygiene Data'!D198))="","",OFFSET('Hygiene Data'!$D$12,0,10*ROW('Hygiene Data'!D198)))</f>
        <v/>
      </c>
      <c r="DQ204" s="305" t="str">
        <f ca="true">+IF(OFFSET('Hygiene Data'!$D$13,0,10*ROW('Hygiene Data'!D198))="","",OFFSET('Hygiene Data'!$D$13,0,10*ROW('Hygiene Data'!D198)))</f>
        <v/>
      </c>
      <c r="DR204" s="305" t="str">
        <f ca="true">+IF(OFFSET('Hygiene Data'!$E$11,0,10*ROW('Hygiene Data'!E198))="","",OFFSET('Hygiene Data'!$E$11,0,10*ROW('Hygiene Data'!E198)))</f>
        <v/>
      </c>
      <c r="DS204" s="305" t="str">
        <f ca="true">+IF(OFFSET('Hygiene Data'!$E$12,0,10*ROW('Hygiene Data'!E198))="","",OFFSET('Hygiene Data'!$E$12,0,10*ROW('Hygiene Data'!E198)))</f>
        <v/>
      </c>
      <c r="DT204" s="305" t="str">
        <f ca="true">+IF(OFFSET('Hygiene Data'!$E$13,0,10*ROW('Hygiene Data'!E198))="","",OFFSET('Hygiene Data'!$E$13,0,10*ROW('Hygiene Data'!E198)))</f>
        <v/>
      </c>
      <c r="DU204" s="305" t="str">
        <f ca="true">+IF(OFFSET('Hygiene Data'!$F$11,0,10*ROW('Hygiene Data'!F198))="","",OFFSET('Hygiene Data'!$F$11,0,10*ROW('Hygiene Data'!F198)))</f>
        <v/>
      </c>
      <c r="DV204" s="305" t="str">
        <f ca="true">+IF(OFFSET('Hygiene Data'!$F$12,0,10*ROW('Hygiene Data'!F198))="","",OFFSET('Hygiene Data'!$F$12,0,10*ROW('Hygiene Data'!F198)))</f>
        <v/>
      </c>
      <c r="DW204" s="305" t="str">
        <f ca="true">+IF(OFFSET('Hygiene Data'!$F$13,0,10*ROW('Hygiene Data'!F198))="","",OFFSET('Hygiene Data'!$F$13,0,10*ROW('Hygiene Data'!F198)))</f>
        <v/>
      </c>
      <c r="DX204" s="305" t="str">
        <f ca="true">+IF(OFFSET('Hygiene Data'!$G$11,0,10*ROW('Hygiene Data'!G198))="","",OFFSET('Hygiene Data'!$G$11,0,10*ROW('Hygiene Data'!G198)))</f>
        <v/>
      </c>
      <c r="DY204" s="305" t="str">
        <f ca="true">+IF(OFFSET('Hygiene Data'!$G$12,0,10*ROW('Hygiene Data'!G198))="","",OFFSET('Hygiene Data'!$G$12,0,10*ROW('Hygiene Data'!G198)))</f>
        <v/>
      </c>
      <c r="DZ204" s="305" t="str">
        <f ca="true">+IF(OFFSET('Hygiene Data'!$G$13,0,10*ROW('Hygiene Data'!G198))="","",OFFSET('Hygiene Data'!$G$13,0,10*ROW('Hygiene Data'!G198)))</f>
        <v/>
      </c>
      <c r="EA204" s="305" t="str">
        <f ca="true">+IF(OFFSET('Hygiene Data'!$H$11,0,10*ROW('Hygiene Data'!H198))="","",OFFSET('Hygiene Data'!$H$11,0,10*ROW('Hygiene Data'!H198)))</f>
        <v/>
      </c>
      <c r="EB204" s="305" t="str">
        <f ca="true">+IF(OFFSET('Hygiene Data'!$H$12,0,10*ROW('Hygiene Data'!H198))="","",OFFSET('Hygiene Data'!$H$12,0,10*ROW('Hygiene Data'!H198)))</f>
        <v/>
      </c>
      <c r="EC204" s="305" t="str">
        <f ca="true">+IF(OFFSET('Hygiene Data'!$H$13,0,10*ROW('Hygiene Data'!H198))="","",OFFSET('Hygiene Data'!$H$13,0,10*ROW('Hygiene Data'!H198)))</f>
        <v/>
      </c>
      <c r="ED204" s="305" t="str">
        <f ca="true">+IF(OFFSET('Hygiene Data'!$I$11,0,10*ROW('Hygiene Data'!I198))="","",OFFSET('Hygiene Data'!$I$11,0,10*ROW('Hygiene Data'!I198)))</f>
        <v/>
      </c>
      <c r="EE204" s="305" t="str">
        <f ca="true">+IF(OFFSET('Hygiene Data'!$I$12,0,10*ROW('Hygiene Data'!I198))="","",OFFSET('Hygiene Data'!$I$12,0,10*ROW('Hygiene Data'!I198)))</f>
        <v/>
      </c>
      <c r="EF204" s="305"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61" t="str">
        <f t="shared" ca="true" si="3"/>
        <v/>
      </c>
      <c r="D205" s="99"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9"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9"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9"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9"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9"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9"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9"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9"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9"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9"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9"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9"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9"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9"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9"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9"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9"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100"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100"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100"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100"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100"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100"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100"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100"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100"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100"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100"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100"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100"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100"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100"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100"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100"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100"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100"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100"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100"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100"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100"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100"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100"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100"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100"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100"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100"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100"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1"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1"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1"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1"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1"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1"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1"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1"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1"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1"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1"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1"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1"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1"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1"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1"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1"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1"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5"/>
      <c r="BS205" s="305" t="str">
        <f ca="true">+IF(OFFSET('Water Data'!$D$27,0,10*ROW('Water Data'!D199))="","",OFFSET('Water Data'!$D$27,0,10*ROW('Water Data'!D199)))</f>
        <v/>
      </c>
      <c r="BT205" s="305" t="str">
        <f ca="true">+IF(OFFSET('Water Data'!$D$28,0,10*ROW('Water Data'!D199))="","",OFFSET('Water Data'!$D$28,0,10*ROW('Water Data'!D199)))</f>
        <v/>
      </c>
      <c r="BU205" s="305" t="str">
        <f ca="true">+IF(OFFSET('Water Data'!$D$29,0,10*ROW('Water Data'!D199))="","",OFFSET('Water Data'!$D$29,0,10*ROW('Water Data'!D199)))</f>
        <v/>
      </c>
      <c r="BV205" s="305" t="str">
        <f ca="true">+IF(OFFSET('Water Data'!$E$27,0,10*ROW('Water Data'!E199))="","",OFFSET('Water Data'!$E$27,0,10*ROW('Water Data'!E199)))</f>
        <v/>
      </c>
      <c r="BW205" s="305" t="str">
        <f ca="true">+IF(OFFSET('Water Data'!$E$28,0,10*ROW('Water Data'!E199))="","",OFFSET('Water Data'!$E$28,0,10*ROW('Water Data'!E199)))</f>
        <v/>
      </c>
      <c r="BX205" s="305" t="str">
        <f ca="true">+IF(OFFSET('Water Data'!$E$29,0,10*ROW('Water Data'!E199))="","",OFFSET('Water Data'!$E$29,0,10*ROW('Water Data'!E199)))</f>
        <v/>
      </c>
      <c r="BY205" s="305" t="str">
        <f ca="true">+IF(OFFSET('Water Data'!$F$27,0,10*ROW('Water Data'!F199))="","",OFFSET('Water Data'!$F$27,0,10*ROW('Water Data'!F199)))</f>
        <v/>
      </c>
      <c r="BZ205" s="305" t="str">
        <f ca="true">+IF(OFFSET('Water Data'!$F$28,0,10*ROW('Water Data'!F199))="","",OFFSET('Water Data'!$F$28,0,10*ROW('Water Data'!F199)))</f>
        <v/>
      </c>
      <c r="CA205" s="305" t="str">
        <f ca="true">+IF(OFFSET('Water Data'!$F$29,0,10*ROW('Water Data'!F199))="","",OFFSET('Water Data'!$F$29,0,10*ROW('Water Data'!F199)))</f>
        <v/>
      </c>
      <c r="CB205" s="305" t="str">
        <f ca="true">+IF(OFFSET('Water Data'!$G$27,0,10*ROW('Water Data'!G199))="","",OFFSET('Water Data'!$G$27,0,10*ROW('Water Data'!G199)))</f>
        <v/>
      </c>
      <c r="CC205" s="305" t="str">
        <f ca="true">+IF(OFFSET('Water Data'!$G$28,0,10*ROW('Water Data'!G199))="","",OFFSET('Water Data'!$G$28,0,10*ROW('Water Data'!G199)))</f>
        <v/>
      </c>
      <c r="CD205" s="305" t="str">
        <f ca="true">+IF(OFFSET('Water Data'!$G$29,0,10*ROW('Water Data'!G199))="","",OFFSET('Water Data'!$G$29,0,10*ROW('Water Data'!G199)))</f>
        <v/>
      </c>
      <c r="CE205" s="305" t="str">
        <f ca="true">+IF(OFFSET('Water Data'!$H$27,0,10*ROW('Water Data'!H199))="","",OFFSET('Water Data'!$H$27,0,10*ROW('Water Data'!H199)))</f>
        <v/>
      </c>
      <c r="CF205" s="305" t="str">
        <f ca="true">+IF(OFFSET('Water Data'!$H$28,0,10*ROW('Water Data'!H199))="","",OFFSET('Water Data'!$H$28,0,10*ROW('Water Data'!H199)))</f>
        <v/>
      </c>
      <c r="CG205" s="305" t="str">
        <f ca="true">+IF(OFFSET('Water Data'!$H$29,0,10*ROW('Water Data'!H199))="","",OFFSET('Water Data'!$H$29,0,10*ROW('Water Data'!H199)))</f>
        <v/>
      </c>
      <c r="CH205" s="305" t="str">
        <f ca="true">+IF(OFFSET('Water Data'!$I$27,0,10*ROW('Water Data'!I199))="","",OFFSET('Water Data'!$I$27,0,10*ROW('Water Data'!I199)))</f>
        <v/>
      </c>
      <c r="CI205" s="305" t="str">
        <f ca="true">+IF(OFFSET('Water Data'!$I$28,0,10*ROW('Water Data'!I199))="","",OFFSET('Water Data'!$I$28,0,10*ROW('Water Data'!I199)))</f>
        <v/>
      </c>
      <c r="CJ205" s="305" t="str">
        <f ca="true">+IF(OFFSET('Water Data'!$I$29,0,10*ROW('Water Data'!I199))="","",OFFSET('Water Data'!$I$29,0,10*ROW('Water Data'!I199)))</f>
        <v/>
      </c>
      <c r="CK205" s="305" t="str">
        <f ca="true">+IF(OFFSET('Sanitation Data'!$D$28,0,10*ROW('Sanitation Data'!D199))="","",OFFSET('Sanitation Data'!$D$28,0,10*ROW('Sanitation Data'!D199)))</f>
        <v/>
      </c>
      <c r="CL205" s="305" t="str">
        <f ca="true">+IF(OFFSET('Sanitation Data'!$D$29,0,10*ROW('Sanitation Data'!D199))="","",OFFSET('Sanitation Data'!$D$29,0,10*ROW('Sanitation Data'!D199)))</f>
        <v/>
      </c>
      <c r="CM205" s="305" t="str">
        <f ca="true">+IF(OFFSET('Sanitation Data'!$D$30,0,10*ROW('Sanitation Data'!D199))="","",OFFSET('Sanitation Data'!$D$30,0,10*ROW('Sanitation Data'!D199)))</f>
        <v/>
      </c>
      <c r="CN205" s="305" t="str">
        <f ca="true">+IF(OFFSET('Sanitation Data'!$D$31,0,10*ROW('Sanitation Data'!D199))="","",OFFSET('Sanitation Data'!$D$31,0,10*ROW('Sanitation Data'!D199)))</f>
        <v/>
      </c>
      <c r="CO205" s="305" t="str">
        <f ca="true">+IF(OFFSET('Sanitation Data'!$D$32,0,10*ROW('Sanitation Data'!D199))="","",OFFSET('Sanitation Data'!$D$32,0,10*ROW('Sanitation Data'!D199)))</f>
        <v/>
      </c>
      <c r="CP205" s="305" t="str">
        <f ca="true">+IF(OFFSET('Sanitation Data'!$E$28,0,10*ROW('Sanitation Data'!E199))="","",OFFSET('Sanitation Data'!$E$28,0,10*ROW('Sanitation Data'!E199)))</f>
        <v/>
      </c>
      <c r="CQ205" s="305" t="str">
        <f ca="true">+IF(OFFSET('Sanitation Data'!$E$29,0,10*ROW('Sanitation Data'!E199))="","",OFFSET('Sanitation Data'!$E$29,0,10*ROW('Sanitation Data'!E199)))</f>
        <v/>
      </c>
      <c r="CR205" s="305" t="str">
        <f ca="true">+IF(OFFSET('Sanitation Data'!$E$30,0,10*ROW('Sanitation Data'!E199))="","",OFFSET('Sanitation Data'!$E$30,0,10*ROW('Sanitation Data'!E199)))</f>
        <v/>
      </c>
      <c r="CS205" s="305" t="str">
        <f ca="true">+IF(OFFSET('Sanitation Data'!$E$31,0,10*ROW('Sanitation Data'!E199))="","",OFFSET('Sanitation Data'!$E$31,0,10*ROW('Sanitation Data'!E199)))</f>
        <v/>
      </c>
      <c r="CT205" s="305" t="str">
        <f ca="true">+IF(OFFSET('Sanitation Data'!$E$32,0,10*ROW('Sanitation Data'!E199))="","",OFFSET('Sanitation Data'!$E$32,0,10*ROW('Sanitation Data'!E199)))</f>
        <v/>
      </c>
      <c r="CU205" s="305" t="str">
        <f ca="true">+IF(OFFSET('Sanitation Data'!$F$28,0,10*ROW('Sanitation Data'!F199))="","",OFFSET('Sanitation Data'!$F$28,0,10*ROW('Sanitation Data'!F199)))</f>
        <v/>
      </c>
      <c r="CV205" s="305" t="str">
        <f ca="true">+IF(OFFSET('Sanitation Data'!$F$29,0,10*ROW('Sanitation Data'!F199))="","",OFFSET('Sanitation Data'!$F$29,0,10*ROW('Sanitation Data'!F199)))</f>
        <v/>
      </c>
      <c r="CW205" s="305" t="str">
        <f ca="true">+IF(OFFSET('Sanitation Data'!$F$30,0,10*ROW('Sanitation Data'!F199))="","",OFFSET('Sanitation Data'!$F$30,0,10*ROW('Sanitation Data'!F199)))</f>
        <v/>
      </c>
      <c r="CX205" s="305" t="str">
        <f ca="true">+IF(OFFSET('Sanitation Data'!$F$31,0,10*ROW('Sanitation Data'!F199))="","",OFFSET('Sanitation Data'!$F$31,0,10*ROW('Sanitation Data'!F199)))</f>
        <v/>
      </c>
      <c r="CY205" s="305" t="str">
        <f ca="true">+IF(OFFSET('Sanitation Data'!$F$32,0,10*ROW('Sanitation Data'!F199))="","",OFFSET('Sanitation Data'!$F$32,0,10*ROW('Sanitation Data'!F199)))</f>
        <v/>
      </c>
      <c r="CZ205" s="305" t="str">
        <f ca="true">+IF(OFFSET('Sanitation Data'!$G$28,0,10*ROW('Sanitation Data'!G199))="","",OFFSET('Sanitation Data'!$G$28,0,10*ROW('Sanitation Data'!G199)))</f>
        <v/>
      </c>
      <c r="DA205" s="305" t="str">
        <f ca="true">+IF(OFFSET('Sanitation Data'!$G$29,0,10*ROW('Sanitation Data'!G199))="","",OFFSET('Sanitation Data'!$G$29,0,10*ROW('Sanitation Data'!G199)))</f>
        <v/>
      </c>
      <c r="DB205" s="305" t="str">
        <f ca="true">+IF(OFFSET('Sanitation Data'!$G$30,0,10*ROW('Sanitation Data'!G199))="","",OFFSET('Sanitation Data'!$G$30,0,10*ROW('Sanitation Data'!G199)))</f>
        <v/>
      </c>
      <c r="DC205" s="305" t="str">
        <f ca="true">+IF(OFFSET('Sanitation Data'!$G$31,0,10*ROW('Sanitation Data'!G199))="","",OFFSET('Sanitation Data'!$G$31,0,10*ROW('Sanitation Data'!G199)))</f>
        <v/>
      </c>
      <c r="DD205" s="305" t="str">
        <f ca="true">+IF(OFFSET('Sanitation Data'!$G$32,0,10*ROW('Sanitation Data'!G199))="","",OFFSET('Sanitation Data'!$G$32,0,10*ROW('Sanitation Data'!G199)))</f>
        <v/>
      </c>
      <c r="DE205" s="305" t="str">
        <f ca="true">+IF(OFFSET('Sanitation Data'!$H$28,0,10*ROW('Sanitation Data'!H199))="","",OFFSET('Sanitation Data'!$H$28,0,10*ROW('Sanitation Data'!H199)))</f>
        <v/>
      </c>
      <c r="DF205" s="305" t="str">
        <f ca="true">+IF(OFFSET('Sanitation Data'!$H$29,0,10*ROW('Sanitation Data'!H199))="","",OFFSET('Sanitation Data'!$H$29,0,10*ROW('Sanitation Data'!H199)))</f>
        <v/>
      </c>
      <c r="DG205" s="305" t="str">
        <f ca="true">+IF(OFFSET('Sanitation Data'!$H$30,0,10*ROW('Sanitation Data'!H199))="","",OFFSET('Sanitation Data'!$H$30,0,10*ROW('Sanitation Data'!H199)))</f>
        <v/>
      </c>
      <c r="DH205" s="305" t="str">
        <f ca="true">+IF(OFFSET('Sanitation Data'!$H$31,0,10*ROW('Sanitation Data'!H199))="","",OFFSET('Sanitation Data'!$H$31,0,10*ROW('Sanitation Data'!H199)))</f>
        <v/>
      </c>
      <c r="DI205" s="305" t="str">
        <f ca="true">+IF(OFFSET('Sanitation Data'!$H$32,0,10*ROW('Sanitation Data'!H199))="","",OFFSET('Sanitation Data'!$H$32,0,10*ROW('Sanitation Data'!H199)))</f>
        <v/>
      </c>
      <c r="DJ205" s="305" t="str">
        <f ca="true">+IF(OFFSET('Sanitation Data'!$I$28,0,10*ROW('Sanitation Data'!I199))="","",OFFSET('Sanitation Data'!$I$28,0,10*ROW('Sanitation Data'!I199)))</f>
        <v/>
      </c>
      <c r="DK205" s="305" t="str">
        <f ca="true">+IF(OFFSET('Sanitation Data'!$I$29,0,10*ROW('Sanitation Data'!I199))="","",OFFSET('Sanitation Data'!$I$29,0,10*ROW('Sanitation Data'!I199)))</f>
        <v/>
      </c>
      <c r="DL205" s="305" t="str">
        <f ca="true">+IF(OFFSET('Sanitation Data'!$I$30,0,10*ROW('Sanitation Data'!I199))="","",OFFSET('Sanitation Data'!$I$30,0,10*ROW('Sanitation Data'!I199)))</f>
        <v/>
      </c>
      <c r="DM205" s="305" t="str">
        <f ca="true">+IF(OFFSET('Sanitation Data'!$I$31,0,10*ROW('Sanitation Data'!I199))="","",OFFSET('Sanitation Data'!$I$31,0,10*ROW('Sanitation Data'!I199)))</f>
        <v/>
      </c>
      <c r="DN205" s="305" t="str">
        <f ca="true">+IF(OFFSET('Sanitation Data'!$I$32,0,10*ROW('Sanitation Data'!I199))="","",OFFSET('Sanitation Data'!$I$32,0,10*ROW('Sanitation Data'!I199)))</f>
        <v/>
      </c>
      <c r="DO205" s="305" t="str">
        <f ca="true">+IF(OFFSET('Hygiene Data'!$D$11,0,10*ROW('Hygiene Data'!D199))="","",OFFSET('Hygiene Data'!$D$11,0,10*ROW('Hygiene Data'!D199)))</f>
        <v/>
      </c>
      <c r="DP205" s="305" t="str">
        <f ca="true">+IF(OFFSET('Hygiene Data'!$D$12,0,10*ROW('Hygiene Data'!D199))="","",OFFSET('Hygiene Data'!$D$12,0,10*ROW('Hygiene Data'!D199)))</f>
        <v/>
      </c>
      <c r="DQ205" s="305" t="str">
        <f ca="true">+IF(OFFSET('Hygiene Data'!$D$13,0,10*ROW('Hygiene Data'!D199))="","",OFFSET('Hygiene Data'!$D$13,0,10*ROW('Hygiene Data'!D199)))</f>
        <v/>
      </c>
      <c r="DR205" s="305" t="str">
        <f ca="true">+IF(OFFSET('Hygiene Data'!$E$11,0,10*ROW('Hygiene Data'!E199))="","",OFFSET('Hygiene Data'!$E$11,0,10*ROW('Hygiene Data'!E199)))</f>
        <v/>
      </c>
      <c r="DS205" s="305" t="str">
        <f ca="true">+IF(OFFSET('Hygiene Data'!$E$12,0,10*ROW('Hygiene Data'!E199))="","",OFFSET('Hygiene Data'!$E$12,0,10*ROW('Hygiene Data'!E199)))</f>
        <v/>
      </c>
      <c r="DT205" s="305" t="str">
        <f ca="true">+IF(OFFSET('Hygiene Data'!$E$13,0,10*ROW('Hygiene Data'!E199))="","",OFFSET('Hygiene Data'!$E$13,0,10*ROW('Hygiene Data'!E199)))</f>
        <v/>
      </c>
      <c r="DU205" s="305" t="str">
        <f ca="true">+IF(OFFSET('Hygiene Data'!$F$11,0,10*ROW('Hygiene Data'!F199))="","",OFFSET('Hygiene Data'!$F$11,0,10*ROW('Hygiene Data'!F199)))</f>
        <v/>
      </c>
      <c r="DV205" s="305" t="str">
        <f ca="true">+IF(OFFSET('Hygiene Data'!$F$12,0,10*ROW('Hygiene Data'!F199))="","",OFFSET('Hygiene Data'!$F$12,0,10*ROW('Hygiene Data'!F199)))</f>
        <v/>
      </c>
      <c r="DW205" s="305" t="str">
        <f ca="true">+IF(OFFSET('Hygiene Data'!$F$13,0,10*ROW('Hygiene Data'!F199))="","",OFFSET('Hygiene Data'!$F$13,0,10*ROW('Hygiene Data'!F199)))</f>
        <v/>
      </c>
      <c r="DX205" s="305" t="str">
        <f ca="true">+IF(OFFSET('Hygiene Data'!$G$11,0,10*ROW('Hygiene Data'!G199))="","",OFFSET('Hygiene Data'!$G$11,0,10*ROW('Hygiene Data'!G199)))</f>
        <v/>
      </c>
      <c r="DY205" s="305" t="str">
        <f ca="true">+IF(OFFSET('Hygiene Data'!$G$12,0,10*ROW('Hygiene Data'!G199))="","",OFFSET('Hygiene Data'!$G$12,0,10*ROW('Hygiene Data'!G199)))</f>
        <v/>
      </c>
      <c r="DZ205" s="305" t="str">
        <f ca="true">+IF(OFFSET('Hygiene Data'!$G$13,0,10*ROW('Hygiene Data'!G199))="","",OFFSET('Hygiene Data'!$G$13,0,10*ROW('Hygiene Data'!G199)))</f>
        <v/>
      </c>
      <c r="EA205" s="305" t="str">
        <f ca="true">+IF(OFFSET('Hygiene Data'!$H$11,0,10*ROW('Hygiene Data'!H199))="","",OFFSET('Hygiene Data'!$H$11,0,10*ROW('Hygiene Data'!H199)))</f>
        <v/>
      </c>
      <c r="EB205" s="305" t="str">
        <f ca="true">+IF(OFFSET('Hygiene Data'!$H$12,0,10*ROW('Hygiene Data'!H199))="","",OFFSET('Hygiene Data'!$H$12,0,10*ROW('Hygiene Data'!H199)))</f>
        <v/>
      </c>
      <c r="EC205" s="305" t="str">
        <f ca="true">+IF(OFFSET('Hygiene Data'!$H$13,0,10*ROW('Hygiene Data'!H199))="","",OFFSET('Hygiene Data'!$H$13,0,10*ROW('Hygiene Data'!H199)))</f>
        <v/>
      </c>
      <c r="ED205" s="305" t="str">
        <f ca="true">+IF(OFFSET('Hygiene Data'!$I$11,0,10*ROW('Hygiene Data'!I199))="","",OFFSET('Hygiene Data'!$I$11,0,10*ROW('Hygiene Data'!I199)))</f>
        <v/>
      </c>
      <c r="EE205" s="305" t="str">
        <f ca="true">+IF(OFFSET('Hygiene Data'!$I$12,0,10*ROW('Hygiene Data'!I199))="","",OFFSET('Hygiene Data'!$I$12,0,10*ROW('Hygiene Data'!I199)))</f>
        <v/>
      </c>
      <c r="EF205" s="305"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61" t="str">
        <f t="shared" ca="true" si="3"/>
        <v/>
      </c>
      <c r="D206" s="99"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9"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9"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9"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9"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9"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9"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9"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9"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9"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9"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9"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9"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9"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9"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9"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9"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9"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100"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100"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100"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100"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100"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100"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100"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100"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100"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100"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100"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100"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100"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100"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100"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100"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100"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100"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100"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100"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100"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100"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100"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100"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100"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100"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100"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100"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100"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100"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1"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1"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1"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1"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1"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1"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1"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1"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1"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1"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1"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1"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1"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1"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1"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1"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1"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1"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5"/>
      <c r="BS206" s="305" t="str">
        <f ca="true">+IF(OFFSET('Water Data'!$D$27,0,10*ROW('Water Data'!D200))="","",OFFSET('Water Data'!$D$27,0,10*ROW('Water Data'!D200)))</f>
        <v/>
      </c>
      <c r="BT206" s="305" t="str">
        <f ca="true">+IF(OFFSET('Water Data'!$D$28,0,10*ROW('Water Data'!D200))="","",OFFSET('Water Data'!$D$28,0,10*ROW('Water Data'!D200)))</f>
        <v/>
      </c>
      <c r="BU206" s="305" t="str">
        <f ca="true">+IF(OFFSET('Water Data'!$D$29,0,10*ROW('Water Data'!D200))="","",OFFSET('Water Data'!$D$29,0,10*ROW('Water Data'!D200)))</f>
        <v/>
      </c>
      <c r="BV206" s="305" t="str">
        <f ca="true">+IF(OFFSET('Water Data'!$E$27,0,10*ROW('Water Data'!E200))="","",OFFSET('Water Data'!$E$27,0,10*ROW('Water Data'!E200)))</f>
        <v/>
      </c>
      <c r="BW206" s="305" t="str">
        <f ca="true">+IF(OFFSET('Water Data'!$E$28,0,10*ROW('Water Data'!E200))="","",OFFSET('Water Data'!$E$28,0,10*ROW('Water Data'!E200)))</f>
        <v/>
      </c>
      <c r="BX206" s="305" t="str">
        <f ca="true">+IF(OFFSET('Water Data'!$E$29,0,10*ROW('Water Data'!E200))="","",OFFSET('Water Data'!$E$29,0,10*ROW('Water Data'!E200)))</f>
        <v/>
      </c>
      <c r="BY206" s="305" t="str">
        <f ca="true">+IF(OFFSET('Water Data'!$F$27,0,10*ROW('Water Data'!F200))="","",OFFSET('Water Data'!$F$27,0,10*ROW('Water Data'!F200)))</f>
        <v/>
      </c>
      <c r="BZ206" s="305" t="str">
        <f ca="true">+IF(OFFSET('Water Data'!$F$28,0,10*ROW('Water Data'!F200))="","",OFFSET('Water Data'!$F$28,0,10*ROW('Water Data'!F200)))</f>
        <v/>
      </c>
      <c r="CA206" s="305" t="str">
        <f ca="true">+IF(OFFSET('Water Data'!$F$29,0,10*ROW('Water Data'!F200))="","",OFFSET('Water Data'!$F$29,0,10*ROW('Water Data'!F200)))</f>
        <v/>
      </c>
      <c r="CB206" s="305" t="str">
        <f ca="true">+IF(OFFSET('Water Data'!$G$27,0,10*ROW('Water Data'!G200))="","",OFFSET('Water Data'!$G$27,0,10*ROW('Water Data'!G200)))</f>
        <v/>
      </c>
      <c r="CC206" s="305" t="str">
        <f ca="true">+IF(OFFSET('Water Data'!$G$28,0,10*ROW('Water Data'!G200))="","",OFFSET('Water Data'!$G$28,0,10*ROW('Water Data'!G200)))</f>
        <v/>
      </c>
      <c r="CD206" s="305" t="str">
        <f ca="true">+IF(OFFSET('Water Data'!$G$29,0,10*ROW('Water Data'!G200))="","",OFFSET('Water Data'!$G$29,0,10*ROW('Water Data'!G200)))</f>
        <v/>
      </c>
      <c r="CE206" s="305" t="str">
        <f ca="true">+IF(OFFSET('Water Data'!$H$27,0,10*ROW('Water Data'!H200))="","",OFFSET('Water Data'!$H$27,0,10*ROW('Water Data'!H200)))</f>
        <v/>
      </c>
      <c r="CF206" s="305" t="str">
        <f ca="true">+IF(OFFSET('Water Data'!$H$28,0,10*ROW('Water Data'!H200))="","",OFFSET('Water Data'!$H$28,0,10*ROW('Water Data'!H200)))</f>
        <v/>
      </c>
      <c r="CG206" s="305" t="str">
        <f ca="true">+IF(OFFSET('Water Data'!$H$29,0,10*ROW('Water Data'!H200))="","",OFFSET('Water Data'!$H$29,0,10*ROW('Water Data'!H200)))</f>
        <v/>
      </c>
      <c r="CH206" s="305" t="str">
        <f ca="true">+IF(OFFSET('Water Data'!$I$27,0,10*ROW('Water Data'!I200))="","",OFFSET('Water Data'!$I$27,0,10*ROW('Water Data'!I200)))</f>
        <v/>
      </c>
      <c r="CI206" s="305" t="str">
        <f ca="true">+IF(OFFSET('Water Data'!$I$28,0,10*ROW('Water Data'!I200))="","",OFFSET('Water Data'!$I$28,0,10*ROW('Water Data'!I200)))</f>
        <v/>
      </c>
      <c r="CJ206" s="305" t="str">
        <f ca="true">+IF(OFFSET('Water Data'!$I$29,0,10*ROW('Water Data'!I200))="","",OFFSET('Water Data'!$I$29,0,10*ROW('Water Data'!I200)))</f>
        <v/>
      </c>
      <c r="CK206" s="305" t="str">
        <f ca="true">+IF(OFFSET('Sanitation Data'!$D$28,0,10*ROW('Sanitation Data'!D200))="","",OFFSET('Sanitation Data'!$D$28,0,10*ROW('Sanitation Data'!D200)))</f>
        <v/>
      </c>
      <c r="CL206" s="305" t="str">
        <f ca="true">+IF(OFFSET('Sanitation Data'!$D$29,0,10*ROW('Sanitation Data'!D200))="","",OFFSET('Sanitation Data'!$D$29,0,10*ROW('Sanitation Data'!D200)))</f>
        <v/>
      </c>
      <c r="CM206" s="305" t="str">
        <f ca="true">+IF(OFFSET('Sanitation Data'!$D$30,0,10*ROW('Sanitation Data'!D200))="","",OFFSET('Sanitation Data'!$D$30,0,10*ROW('Sanitation Data'!D200)))</f>
        <v/>
      </c>
      <c r="CN206" s="305" t="str">
        <f ca="true">+IF(OFFSET('Sanitation Data'!$D$31,0,10*ROW('Sanitation Data'!D200))="","",OFFSET('Sanitation Data'!$D$31,0,10*ROW('Sanitation Data'!D200)))</f>
        <v/>
      </c>
      <c r="CO206" s="305" t="str">
        <f ca="true">+IF(OFFSET('Sanitation Data'!$D$32,0,10*ROW('Sanitation Data'!D200))="","",OFFSET('Sanitation Data'!$D$32,0,10*ROW('Sanitation Data'!D200)))</f>
        <v/>
      </c>
      <c r="CP206" s="305" t="str">
        <f ca="true">+IF(OFFSET('Sanitation Data'!$E$28,0,10*ROW('Sanitation Data'!E200))="","",OFFSET('Sanitation Data'!$E$28,0,10*ROW('Sanitation Data'!E200)))</f>
        <v/>
      </c>
      <c r="CQ206" s="305" t="str">
        <f ca="true">+IF(OFFSET('Sanitation Data'!$E$29,0,10*ROW('Sanitation Data'!E200))="","",OFFSET('Sanitation Data'!$E$29,0,10*ROW('Sanitation Data'!E200)))</f>
        <v/>
      </c>
      <c r="CR206" s="305" t="str">
        <f ca="true">+IF(OFFSET('Sanitation Data'!$E$30,0,10*ROW('Sanitation Data'!E200))="","",OFFSET('Sanitation Data'!$E$30,0,10*ROW('Sanitation Data'!E200)))</f>
        <v/>
      </c>
      <c r="CS206" s="305" t="str">
        <f ca="true">+IF(OFFSET('Sanitation Data'!$E$31,0,10*ROW('Sanitation Data'!E200))="","",OFFSET('Sanitation Data'!$E$31,0,10*ROW('Sanitation Data'!E200)))</f>
        <v/>
      </c>
      <c r="CT206" s="305" t="str">
        <f ca="true">+IF(OFFSET('Sanitation Data'!$E$32,0,10*ROW('Sanitation Data'!E200))="","",OFFSET('Sanitation Data'!$E$32,0,10*ROW('Sanitation Data'!E200)))</f>
        <v/>
      </c>
      <c r="CU206" s="305" t="str">
        <f ca="true">+IF(OFFSET('Sanitation Data'!$F$28,0,10*ROW('Sanitation Data'!F200))="","",OFFSET('Sanitation Data'!$F$28,0,10*ROW('Sanitation Data'!F200)))</f>
        <v/>
      </c>
      <c r="CV206" s="305" t="str">
        <f ca="true">+IF(OFFSET('Sanitation Data'!$F$29,0,10*ROW('Sanitation Data'!F200))="","",OFFSET('Sanitation Data'!$F$29,0,10*ROW('Sanitation Data'!F200)))</f>
        <v/>
      </c>
      <c r="CW206" s="305" t="str">
        <f ca="true">+IF(OFFSET('Sanitation Data'!$F$30,0,10*ROW('Sanitation Data'!F200))="","",OFFSET('Sanitation Data'!$F$30,0,10*ROW('Sanitation Data'!F200)))</f>
        <v/>
      </c>
      <c r="CX206" s="305" t="str">
        <f ca="true">+IF(OFFSET('Sanitation Data'!$F$31,0,10*ROW('Sanitation Data'!F200))="","",OFFSET('Sanitation Data'!$F$31,0,10*ROW('Sanitation Data'!F200)))</f>
        <v/>
      </c>
      <c r="CY206" s="305" t="str">
        <f ca="true">+IF(OFFSET('Sanitation Data'!$F$32,0,10*ROW('Sanitation Data'!F200))="","",OFFSET('Sanitation Data'!$F$32,0,10*ROW('Sanitation Data'!F200)))</f>
        <v/>
      </c>
      <c r="CZ206" s="305" t="str">
        <f ca="true">+IF(OFFSET('Sanitation Data'!$G$28,0,10*ROW('Sanitation Data'!G200))="","",OFFSET('Sanitation Data'!$G$28,0,10*ROW('Sanitation Data'!G200)))</f>
        <v/>
      </c>
      <c r="DA206" s="305" t="str">
        <f ca="true">+IF(OFFSET('Sanitation Data'!$G$29,0,10*ROW('Sanitation Data'!G200))="","",OFFSET('Sanitation Data'!$G$29,0,10*ROW('Sanitation Data'!G200)))</f>
        <v/>
      </c>
      <c r="DB206" s="305" t="str">
        <f ca="true">+IF(OFFSET('Sanitation Data'!$G$30,0,10*ROW('Sanitation Data'!G200))="","",OFFSET('Sanitation Data'!$G$30,0,10*ROW('Sanitation Data'!G200)))</f>
        <v/>
      </c>
      <c r="DC206" s="305" t="str">
        <f ca="true">+IF(OFFSET('Sanitation Data'!$G$31,0,10*ROW('Sanitation Data'!G200))="","",OFFSET('Sanitation Data'!$G$31,0,10*ROW('Sanitation Data'!G200)))</f>
        <v/>
      </c>
      <c r="DD206" s="305" t="str">
        <f ca="true">+IF(OFFSET('Sanitation Data'!$G$32,0,10*ROW('Sanitation Data'!G200))="","",OFFSET('Sanitation Data'!$G$32,0,10*ROW('Sanitation Data'!G200)))</f>
        <v/>
      </c>
      <c r="DE206" s="305" t="str">
        <f ca="true">+IF(OFFSET('Sanitation Data'!$H$28,0,10*ROW('Sanitation Data'!H200))="","",OFFSET('Sanitation Data'!$H$28,0,10*ROW('Sanitation Data'!H200)))</f>
        <v/>
      </c>
      <c r="DF206" s="305" t="str">
        <f ca="true">+IF(OFFSET('Sanitation Data'!$H$29,0,10*ROW('Sanitation Data'!H200))="","",OFFSET('Sanitation Data'!$H$29,0,10*ROW('Sanitation Data'!H200)))</f>
        <v/>
      </c>
      <c r="DG206" s="305" t="str">
        <f ca="true">+IF(OFFSET('Sanitation Data'!$H$30,0,10*ROW('Sanitation Data'!H200))="","",OFFSET('Sanitation Data'!$H$30,0,10*ROW('Sanitation Data'!H200)))</f>
        <v/>
      </c>
      <c r="DH206" s="305" t="str">
        <f ca="true">+IF(OFFSET('Sanitation Data'!$H$31,0,10*ROW('Sanitation Data'!H200))="","",OFFSET('Sanitation Data'!$H$31,0,10*ROW('Sanitation Data'!H200)))</f>
        <v/>
      </c>
      <c r="DI206" s="305" t="str">
        <f ca="true">+IF(OFFSET('Sanitation Data'!$H$32,0,10*ROW('Sanitation Data'!H200))="","",OFFSET('Sanitation Data'!$H$32,0,10*ROW('Sanitation Data'!H200)))</f>
        <v/>
      </c>
      <c r="DJ206" s="305" t="str">
        <f ca="true">+IF(OFFSET('Sanitation Data'!$I$28,0,10*ROW('Sanitation Data'!I200))="","",OFFSET('Sanitation Data'!$I$28,0,10*ROW('Sanitation Data'!I200)))</f>
        <v/>
      </c>
      <c r="DK206" s="305" t="str">
        <f ca="true">+IF(OFFSET('Sanitation Data'!$I$29,0,10*ROW('Sanitation Data'!I200))="","",OFFSET('Sanitation Data'!$I$29,0,10*ROW('Sanitation Data'!I200)))</f>
        <v/>
      </c>
      <c r="DL206" s="305" t="str">
        <f ca="true">+IF(OFFSET('Sanitation Data'!$I$30,0,10*ROW('Sanitation Data'!I200))="","",OFFSET('Sanitation Data'!$I$30,0,10*ROW('Sanitation Data'!I200)))</f>
        <v/>
      </c>
      <c r="DM206" s="305" t="str">
        <f ca="true">+IF(OFFSET('Sanitation Data'!$I$31,0,10*ROW('Sanitation Data'!I200))="","",OFFSET('Sanitation Data'!$I$31,0,10*ROW('Sanitation Data'!I200)))</f>
        <v/>
      </c>
      <c r="DN206" s="305" t="str">
        <f ca="true">+IF(OFFSET('Sanitation Data'!$I$32,0,10*ROW('Sanitation Data'!I200))="","",OFFSET('Sanitation Data'!$I$32,0,10*ROW('Sanitation Data'!I200)))</f>
        <v/>
      </c>
      <c r="DO206" s="305" t="str">
        <f ca="true">+IF(OFFSET('Hygiene Data'!$D$11,0,10*ROW('Hygiene Data'!D200))="","",OFFSET('Hygiene Data'!$D$11,0,10*ROW('Hygiene Data'!D200)))</f>
        <v/>
      </c>
      <c r="DP206" s="305" t="str">
        <f ca="true">+IF(OFFSET('Hygiene Data'!$D$12,0,10*ROW('Hygiene Data'!D200))="","",OFFSET('Hygiene Data'!$D$12,0,10*ROW('Hygiene Data'!D200)))</f>
        <v/>
      </c>
      <c r="DQ206" s="305" t="str">
        <f ca="true">+IF(OFFSET('Hygiene Data'!$D$13,0,10*ROW('Hygiene Data'!D200))="","",OFFSET('Hygiene Data'!$D$13,0,10*ROW('Hygiene Data'!D200)))</f>
        <v/>
      </c>
      <c r="DR206" s="305" t="str">
        <f ca="true">+IF(OFFSET('Hygiene Data'!$E$11,0,10*ROW('Hygiene Data'!E200))="","",OFFSET('Hygiene Data'!$E$11,0,10*ROW('Hygiene Data'!E200)))</f>
        <v/>
      </c>
      <c r="DS206" s="305" t="str">
        <f ca="true">+IF(OFFSET('Hygiene Data'!$E$12,0,10*ROW('Hygiene Data'!E200))="","",OFFSET('Hygiene Data'!$E$12,0,10*ROW('Hygiene Data'!E200)))</f>
        <v/>
      </c>
      <c r="DT206" s="305" t="str">
        <f ca="true">+IF(OFFSET('Hygiene Data'!$E$13,0,10*ROW('Hygiene Data'!E200))="","",OFFSET('Hygiene Data'!$E$13,0,10*ROW('Hygiene Data'!E200)))</f>
        <v/>
      </c>
      <c r="DU206" s="305" t="str">
        <f ca="true">+IF(OFFSET('Hygiene Data'!$F$11,0,10*ROW('Hygiene Data'!F200))="","",OFFSET('Hygiene Data'!$F$11,0,10*ROW('Hygiene Data'!F200)))</f>
        <v/>
      </c>
      <c r="DV206" s="305" t="str">
        <f ca="true">+IF(OFFSET('Hygiene Data'!$F$12,0,10*ROW('Hygiene Data'!F200))="","",OFFSET('Hygiene Data'!$F$12,0,10*ROW('Hygiene Data'!F200)))</f>
        <v/>
      </c>
      <c r="DW206" s="305" t="str">
        <f ca="true">+IF(OFFSET('Hygiene Data'!$F$13,0,10*ROW('Hygiene Data'!F200))="","",OFFSET('Hygiene Data'!$F$13,0,10*ROW('Hygiene Data'!F200)))</f>
        <v/>
      </c>
      <c r="DX206" s="305" t="str">
        <f ca="true">+IF(OFFSET('Hygiene Data'!$G$11,0,10*ROW('Hygiene Data'!G200))="","",OFFSET('Hygiene Data'!$G$11,0,10*ROW('Hygiene Data'!G200)))</f>
        <v/>
      </c>
      <c r="DY206" s="305" t="str">
        <f ca="true">+IF(OFFSET('Hygiene Data'!$G$12,0,10*ROW('Hygiene Data'!G200))="","",OFFSET('Hygiene Data'!$G$12,0,10*ROW('Hygiene Data'!G200)))</f>
        <v/>
      </c>
      <c r="DZ206" s="305" t="str">
        <f ca="true">+IF(OFFSET('Hygiene Data'!$G$13,0,10*ROW('Hygiene Data'!G200))="","",OFFSET('Hygiene Data'!$G$13,0,10*ROW('Hygiene Data'!G200)))</f>
        <v/>
      </c>
      <c r="EA206" s="305" t="str">
        <f ca="true">+IF(OFFSET('Hygiene Data'!$H$11,0,10*ROW('Hygiene Data'!H200))="","",OFFSET('Hygiene Data'!$H$11,0,10*ROW('Hygiene Data'!H200)))</f>
        <v/>
      </c>
      <c r="EB206" s="305" t="str">
        <f ca="true">+IF(OFFSET('Hygiene Data'!$H$12,0,10*ROW('Hygiene Data'!H200))="","",OFFSET('Hygiene Data'!$H$12,0,10*ROW('Hygiene Data'!H200)))</f>
        <v/>
      </c>
      <c r="EC206" s="305" t="str">
        <f ca="true">+IF(OFFSET('Hygiene Data'!$H$13,0,10*ROW('Hygiene Data'!H200))="","",OFFSET('Hygiene Data'!$H$13,0,10*ROW('Hygiene Data'!H200)))</f>
        <v/>
      </c>
      <c r="ED206" s="305" t="str">
        <f ca="true">+IF(OFFSET('Hygiene Data'!$I$11,0,10*ROW('Hygiene Data'!I200))="","",OFFSET('Hygiene Data'!$I$11,0,10*ROW('Hygiene Data'!I200)))</f>
        <v/>
      </c>
      <c r="EE206" s="305" t="str">
        <f ca="true">+IF(OFFSET('Hygiene Data'!$I$12,0,10*ROW('Hygiene Data'!I200))="","",OFFSET('Hygiene Data'!$I$12,0,10*ROW('Hygiene Data'!I200)))</f>
        <v/>
      </c>
      <c r="EF206" s="305"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61" t="str">
        <f t="shared" ca="true" si="3"/>
        <v/>
      </c>
      <c r="D207" s="99"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9"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9"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9"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9"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9"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9"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9"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9"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9"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9"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9"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9"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9"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9"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9"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9"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9"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100"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100"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100"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100"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100"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100"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100"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100"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100"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100"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100"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100"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100"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100"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100"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100"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100"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100"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100"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100"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100"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100"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100"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100"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100"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100"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100"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100"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100"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100"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1"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1"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1"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1"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1"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1"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1"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1"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1"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1"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1"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1"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1"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1"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1"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1"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1"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1"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5"/>
      <c r="BS207" s="305" t="str">
        <f ca="true">+IF(OFFSET('Water Data'!$D$27,0,10*ROW('Water Data'!D201))="","",OFFSET('Water Data'!$D$27,0,10*ROW('Water Data'!D201)))</f>
        <v/>
      </c>
      <c r="BT207" s="305" t="str">
        <f ca="true">+IF(OFFSET('Water Data'!$D$28,0,10*ROW('Water Data'!D201))="","",OFFSET('Water Data'!$D$28,0,10*ROW('Water Data'!D201)))</f>
        <v/>
      </c>
      <c r="BU207" s="305" t="str">
        <f ca="true">+IF(OFFSET('Water Data'!$D$29,0,10*ROW('Water Data'!D201))="","",OFFSET('Water Data'!$D$29,0,10*ROW('Water Data'!D201)))</f>
        <v/>
      </c>
      <c r="BV207" s="305" t="str">
        <f ca="true">+IF(OFFSET('Water Data'!$E$27,0,10*ROW('Water Data'!E201))="","",OFFSET('Water Data'!$E$27,0,10*ROW('Water Data'!E201)))</f>
        <v/>
      </c>
      <c r="BW207" s="305" t="str">
        <f ca="true">+IF(OFFSET('Water Data'!$E$28,0,10*ROW('Water Data'!E201))="","",OFFSET('Water Data'!$E$28,0,10*ROW('Water Data'!E201)))</f>
        <v/>
      </c>
      <c r="BX207" s="305" t="str">
        <f ca="true">+IF(OFFSET('Water Data'!$E$29,0,10*ROW('Water Data'!E201))="","",OFFSET('Water Data'!$E$29,0,10*ROW('Water Data'!E201)))</f>
        <v/>
      </c>
      <c r="BY207" s="305" t="str">
        <f ca="true">+IF(OFFSET('Water Data'!$F$27,0,10*ROW('Water Data'!F201))="","",OFFSET('Water Data'!$F$27,0,10*ROW('Water Data'!F201)))</f>
        <v/>
      </c>
      <c r="BZ207" s="305" t="str">
        <f ca="true">+IF(OFFSET('Water Data'!$F$28,0,10*ROW('Water Data'!F201))="","",OFFSET('Water Data'!$F$28,0,10*ROW('Water Data'!F201)))</f>
        <v/>
      </c>
      <c r="CA207" s="305" t="str">
        <f ca="true">+IF(OFFSET('Water Data'!$F$29,0,10*ROW('Water Data'!F201))="","",OFFSET('Water Data'!$F$29,0,10*ROW('Water Data'!F201)))</f>
        <v/>
      </c>
      <c r="CB207" s="305" t="str">
        <f ca="true">+IF(OFFSET('Water Data'!$G$27,0,10*ROW('Water Data'!G201))="","",OFFSET('Water Data'!$G$27,0,10*ROW('Water Data'!G201)))</f>
        <v/>
      </c>
      <c r="CC207" s="305" t="str">
        <f ca="true">+IF(OFFSET('Water Data'!$G$28,0,10*ROW('Water Data'!G201))="","",OFFSET('Water Data'!$G$28,0,10*ROW('Water Data'!G201)))</f>
        <v/>
      </c>
      <c r="CD207" s="305" t="str">
        <f ca="true">+IF(OFFSET('Water Data'!$G$29,0,10*ROW('Water Data'!G201))="","",OFFSET('Water Data'!$G$29,0,10*ROW('Water Data'!G201)))</f>
        <v/>
      </c>
      <c r="CE207" s="305" t="str">
        <f ca="true">+IF(OFFSET('Water Data'!$H$27,0,10*ROW('Water Data'!H201))="","",OFFSET('Water Data'!$H$27,0,10*ROW('Water Data'!H201)))</f>
        <v/>
      </c>
      <c r="CF207" s="305" t="str">
        <f ca="true">+IF(OFFSET('Water Data'!$H$28,0,10*ROW('Water Data'!H201))="","",OFFSET('Water Data'!$H$28,0,10*ROW('Water Data'!H201)))</f>
        <v/>
      </c>
      <c r="CG207" s="305" t="str">
        <f ca="true">+IF(OFFSET('Water Data'!$H$29,0,10*ROW('Water Data'!H201))="","",OFFSET('Water Data'!$H$29,0,10*ROW('Water Data'!H201)))</f>
        <v/>
      </c>
      <c r="CH207" s="305" t="str">
        <f ca="true">+IF(OFFSET('Water Data'!$I$27,0,10*ROW('Water Data'!I201))="","",OFFSET('Water Data'!$I$27,0,10*ROW('Water Data'!I201)))</f>
        <v/>
      </c>
      <c r="CI207" s="305" t="str">
        <f ca="true">+IF(OFFSET('Water Data'!$I$28,0,10*ROW('Water Data'!I201))="","",OFFSET('Water Data'!$I$28,0,10*ROW('Water Data'!I201)))</f>
        <v/>
      </c>
      <c r="CJ207" s="305" t="str">
        <f ca="true">+IF(OFFSET('Water Data'!$I$29,0,10*ROW('Water Data'!I201))="","",OFFSET('Water Data'!$I$29,0,10*ROW('Water Data'!I201)))</f>
        <v/>
      </c>
      <c r="CK207" s="305" t="str">
        <f ca="true">+IF(OFFSET('Sanitation Data'!$D$28,0,10*ROW('Sanitation Data'!D201))="","",OFFSET('Sanitation Data'!$D$28,0,10*ROW('Sanitation Data'!D201)))</f>
        <v/>
      </c>
      <c r="CL207" s="305" t="str">
        <f ca="true">+IF(OFFSET('Sanitation Data'!$D$29,0,10*ROW('Sanitation Data'!D201))="","",OFFSET('Sanitation Data'!$D$29,0,10*ROW('Sanitation Data'!D201)))</f>
        <v/>
      </c>
      <c r="CM207" s="305" t="str">
        <f ca="true">+IF(OFFSET('Sanitation Data'!$D$30,0,10*ROW('Sanitation Data'!D201))="","",OFFSET('Sanitation Data'!$D$30,0,10*ROW('Sanitation Data'!D201)))</f>
        <v/>
      </c>
      <c r="CN207" s="305" t="str">
        <f ca="true">+IF(OFFSET('Sanitation Data'!$D$31,0,10*ROW('Sanitation Data'!D201))="","",OFFSET('Sanitation Data'!$D$31,0,10*ROW('Sanitation Data'!D201)))</f>
        <v/>
      </c>
      <c r="CO207" s="305" t="str">
        <f ca="true">+IF(OFFSET('Sanitation Data'!$D$32,0,10*ROW('Sanitation Data'!D201))="","",OFFSET('Sanitation Data'!$D$32,0,10*ROW('Sanitation Data'!D201)))</f>
        <v/>
      </c>
      <c r="CP207" s="305" t="str">
        <f ca="true">+IF(OFFSET('Sanitation Data'!$E$28,0,10*ROW('Sanitation Data'!E201))="","",OFFSET('Sanitation Data'!$E$28,0,10*ROW('Sanitation Data'!E201)))</f>
        <v/>
      </c>
      <c r="CQ207" s="305" t="str">
        <f ca="true">+IF(OFFSET('Sanitation Data'!$E$29,0,10*ROW('Sanitation Data'!E201))="","",OFFSET('Sanitation Data'!$E$29,0,10*ROW('Sanitation Data'!E201)))</f>
        <v/>
      </c>
      <c r="CR207" s="305" t="str">
        <f ca="true">+IF(OFFSET('Sanitation Data'!$E$30,0,10*ROW('Sanitation Data'!E201))="","",OFFSET('Sanitation Data'!$E$30,0,10*ROW('Sanitation Data'!E201)))</f>
        <v/>
      </c>
      <c r="CS207" s="305" t="str">
        <f ca="true">+IF(OFFSET('Sanitation Data'!$E$31,0,10*ROW('Sanitation Data'!E201))="","",OFFSET('Sanitation Data'!$E$31,0,10*ROW('Sanitation Data'!E201)))</f>
        <v/>
      </c>
      <c r="CT207" s="305" t="str">
        <f ca="true">+IF(OFFSET('Sanitation Data'!$E$32,0,10*ROW('Sanitation Data'!E201))="","",OFFSET('Sanitation Data'!$E$32,0,10*ROW('Sanitation Data'!E201)))</f>
        <v/>
      </c>
      <c r="CU207" s="305" t="str">
        <f ca="true">+IF(OFFSET('Sanitation Data'!$F$28,0,10*ROW('Sanitation Data'!F201))="","",OFFSET('Sanitation Data'!$F$28,0,10*ROW('Sanitation Data'!F201)))</f>
        <v/>
      </c>
      <c r="CV207" s="305" t="str">
        <f ca="true">+IF(OFFSET('Sanitation Data'!$F$29,0,10*ROW('Sanitation Data'!F201))="","",OFFSET('Sanitation Data'!$F$29,0,10*ROW('Sanitation Data'!F201)))</f>
        <v/>
      </c>
      <c r="CW207" s="305" t="str">
        <f ca="true">+IF(OFFSET('Sanitation Data'!$F$30,0,10*ROW('Sanitation Data'!F201))="","",OFFSET('Sanitation Data'!$F$30,0,10*ROW('Sanitation Data'!F201)))</f>
        <v/>
      </c>
      <c r="CX207" s="305" t="str">
        <f ca="true">+IF(OFFSET('Sanitation Data'!$F$31,0,10*ROW('Sanitation Data'!F201))="","",OFFSET('Sanitation Data'!$F$31,0,10*ROW('Sanitation Data'!F201)))</f>
        <v/>
      </c>
      <c r="CY207" s="305" t="str">
        <f ca="true">+IF(OFFSET('Sanitation Data'!$F$32,0,10*ROW('Sanitation Data'!F201))="","",OFFSET('Sanitation Data'!$F$32,0,10*ROW('Sanitation Data'!F201)))</f>
        <v/>
      </c>
      <c r="CZ207" s="305" t="str">
        <f ca="true">+IF(OFFSET('Sanitation Data'!$G$28,0,10*ROW('Sanitation Data'!G201))="","",OFFSET('Sanitation Data'!$G$28,0,10*ROW('Sanitation Data'!G201)))</f>
        <v/>
      </c>
      <c r="DA207" s="305" t="str">
        <f ca="true">+IF(OFFSET('Sanitation Data'!$G$29,0,10*ROW('Sanitation Data'!G201))="","",OFFSET('Sanitation Data'!$G$29,0,10*ROW('Sanitation Data'!G201)))</f>
        <v/>
      </c>
      <c r="DB207" s="305" t="str">
        <f ca="true">+IF(OFFSET('Sanitation Data'!$G$30,0,10*ROW('Sanitation Data'!G201))="","",OFFSET('Sanitation Data'!$G$30,0,10*ROW('Sanitation Data'!G201)))</f>
        <v/>
      </c>
      <c r="DC207" s="305" t="str">
        <f ca="true">+IF(OFFSET('Sanitation Data'!$G$31,0,10*ROW('Sanitation Data'!G201))="","",OFFSET('Sanitation Data'!$G$31,0,10*ROW('Sanitation Data'!G201)))</f>
        <v/>
      </c>
      <c r="DD207" s="305" t="str">
        <f ca="true">+IF(OFFSET('Sanitation Data'!$G$32,0,10*ROW('Sanitation Data'!G201))="","",OFFSET('Sanitation Data'!$G$32,0,10*ROW('Sanitation Data'!G201)))</f>
        <v/>
      </c>
      <c r="DE207" s="305" t="str">
        <f ca="true">+IF(OFFSET('Sanitation Data'!$H$28,0,10*ROW('Sanitation Data'!H201))="","",OFFSET('Sanitation Data'!$H$28,0,10*ROW('Sanitation Data'!H201)))</f>
        <v/>
      </c>
      <c r="DF207" s="305" t="str">
        <f ca="true">+IF(OFFSET('Sanitation Data'!$H$29,0,10*ROW('Sanitation Data'!H201))="","",OFFSET('Sanitation Data'!$H$29,0,10*ROW('Sanitation Data'!H201)))</f>
        <v/>
      </c>
      <c r="DG207" s="305" t="str">
        <f ca="true">+IF(OFFSET('Sanitation Data'!$H$30,0,10*ROW('Sanitation Data'!H201))="","",OFFSET('Sanitation Data'!$H$30,0,10*ROW('Sanitation Data'!H201)))</f>
        <v/>
      </c>
      <c r="DH207" s="305" t="str">
        <f ca="true">+IF(OFFSET('Sanitation Data'!$H$31,0,10*ROW('Sanitation Data'!H201))="","",OFFSET('Sanitation Data'!$H$31,0,10*ROW('Sanitation Data'!H201)))</f>
        <v/>
      </c>
      <c r="DI207" s="305" t="str">
        <f ca="true">+IF(OFFSET('Sanitation Data'!$H$32,0,10*ROW('Sanitation Data'!H201))="","",OFFSET('Sanitation Data'!$H$32,0,10*ROW('Sanitation Data'!H201)))</f>
        <v/>
      </c>
      <c r="DJ207" s="305" t="str">
        <f ca="true">+IF(OFFSET('Sanitation Data'!$I$28,0,10*ROW('Sanitation Data'!I201))="","",OFFSET('Sanitation Data'!$I$28,0,10*ROW('Sanitation Data'!I201)))</f>
        <v/>
      </c>
      <c r="DK207" s="305" t="str">
        <f ca="true">+IF(OFFSET('Sanitation Data'!$I$29,0,10*ROW('Sanitation Data'!I201))="","",OFFSET('Sanitation Data'!$I$29,0,10*ROW('Sanitation Data'!I201)))</f>
        <v/>
      </c>
      <c r="DL207" s="305" t="str">
        <f ca="true">+IF(OFFSET('Sanitation Data'!$I$30,0,10*ROW('Sanitation Data'!I201))="","",OFFSET('Sanitation Data'!$I$30,0,10*ROW('Sanitation Data'!I201)))</f>
        <v/>
      </c>
      <c r="DM207" s="305" t="str">
        <f ca="true">+IF(OFFSET('Sanitation Data'!$I$31,0,10*ROW('Sanitation Data'!I201))="","",OFFSET('Sanitation Data'!$I$31,0,10*ROW('Sanitation Data'!I201)))</f>
        <v/>
      </c>
      <c r="DN207" s="305" t="str">
        <f ca="true">+IF(OFFSET('Sanitation Data'!$I$32,0,10*ROW('Sanitation Data'!I201))="","",OFFSET('Sanitation Data'!$I$32,0,10*ROW('Sanitation Data'!I201)))</f>
        <v/>
      </c>
      <c r="DO207" s="305" t="str">
        <f ca="true">+IF(OFFSET('Hygiene Data'!$D$11,0,10*ROW('Hygiene Data'!D201))="","",OFFSET('Hygiene Data'!$D$11,0,10*ROW('Hygiene Data'!D201)))</f>
        <v/>
      </c>
      <c r="DP207" s="305" t="str">
        <f ca="true">+IF(OFFSET('Hygiene Data'!$D$12,0,10*ROW('Hygiene Data'!D201))="","",OFFSET('Hygiene Data'!$D$12,0,10*ROW('Hygiene Data'!D201)))</f>
        <v/>
      </c>
      <c r="DQ207" s="305" t="str">
        <f ca="true">+IF(OFFSET('Hygiene Data'!$D$13,0,10*ROW('Hygiene Data'!D201))="","",OFFSET('Hygiene Data'!$D$13,0,10*ROW('Hygiene Data'!D201)))</f>
        <v/>
      </c>
      <c r="DR207" s="305" t="str">
        <f ca="true">+IF(OFFSET('Hygiene Data'!$E$11,0,10*ROW('Hygiene Data'!E201))="","",OFFSET('Hygiene Data'!$E$11,0,10*ROW('Hygiene Data'!E201)))</f>
        <v/>
      </c>
      <c r="DS207" s="305" t="str">
        <f ca="true">+IF(OFFSET('Hygiene Data'!$E$12,0,10*ROW('Hygiene Data'!E201))="","",OFFSET('Hygiene Data'!$E$12,0,10*ROW('Hygiene Data'!E201)))</f>
        <v/>
      </c>
      <c r="DT207" s="305" t="str">
        <f ca="true">+IF(OFFSET('Hygiene Data'!$E$13,0,10*ROW('Hygiene Data'!E201))="","",OFFSET('Hygiene Data'!$E$13,0,10*ROW('Hygiene Data'!E201)))</f>
        <v/>
      </c>
      <c r="DU207" s="305" t="str">
        <f ca="true">+IF(OFFSET('Hygiene Data'!$F$11,0,10*ROW('Hygiene Data'!F201))="","",OFFSET('Hygiene Data'!$F$11,0,10*ROW('Hygiene Data'!F201)))</f>
        <v/>
      </c>
      <c r="DV207" s="305" t="str">
        <f ca="true">+IF(OFFSET('Hygiene Data'!$F$12,0,10*ROW('Hygiene Data'!F201))="","",OFFSET('Hygiene Data'!$F$12,0,10*ROW('Hygiene Data'!F201)))</f>
        <v/>
      </c>
      <c r="DW207" s="305" t="str">
        <f ca="true">+IF(OFFSET('Hygiene Data'!$F$13,0,10*ROW('Hygiene Data'!F201))="","",OFFSET('Hygiene Data'!$F$13,0,10*ROW('Hygiene Data'!F201)))</f>
        <v/>
      </c>
      <c r="DX207" s="305" t="str">
        <f ca="true">+IF(OFFSET('Hygiene Data'!$G$11,0,10*ROW('Hygiene Data'!G201))="","",OFFSET('Hygiene Data'!$G$11,0,10*ROW('Hygiene Data'!G201)))</f>
        <v/>
      </c>
      <c r="DY207" s="305" t="str">
        <f ca="true">+IF(OFFSET('Hygiene Data'!$G$12,0,10*ROW('Hygiene Data'!G201))="","",OFFSET('Hygiene Data'!$G$12,0,10*ROW('Hygiene Data'!G201)))</f>
        <v/>
      </c>
      <c r="DZ207" s="305" t="str">
        <f ca="true">+IF(OFFSET('Hygiene Data'!$G$13,0,10*ROW('Hygiene Data'!G201))="","",OFFSET('Hygiene Data'!$G$13,0,10*ROW('Hygiene Data'!G201)))</f>
        <v/>
      </c>
      <c r="EA207" s="305" t="str">
        <f ca="true">+IF(OFFSET('Hygiene Data'!$H$11,0,10*ROW('Hygiene Data'!H201))="","",OFFSET('Hygiene Data'!$H$11,0,10*ROW('Hygiene Data'!H201)))</f>
        <v/>
      </c>
      <c r="EB207" s="305" t="str">
        <f ca="true">+IF(OFFSET('Hygiene Data'!$H$12,0,10*ROW('Hygiene Data'!H201))="","",OFFSET('Hygiene Data'!$H$12,0,10*ROW('Hygiene Data'!H201)))</f>
        <v/>
      </c>
      <c r="EC207" s="305" t="str">
        <f ca="true">+IF(OFFSET('Hygiene Data'!$H$13,0,10*ROW('Hygiene Data'!H201))="","",OFFSET('Hygiene Data'!$H$13,0,10*ROW('Hygiene Data'!H201)))</f>
        <v/>
      </c>
      <c r="ED207" s="305" t="str">
        <f ca="true">+IF(OFFSET('Hygiene Data'!$I$11,0,10*ROW('Hygiene Data'!I201))="","",OFFSET('Hygiene Data'!$I$11,0,10*ROW('Hygiene Data'!I201)))</f>
        <v/>
      </c>
      <c r="EE207" s="305" t="str">
        <f ca="true">+IF(OFFSET('Hygiene Data'!$I$12,0,10*ROW('Hygiene Data'!I201))="","",OFFSET('Hygiene Data'!$I$12,0,10*ROW('Hygiene Data'!I201)))</f>
        <v/>
      </c>
      <c r="EF207" s="305"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KF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style="134" customWidth="true"/>
    <col min="54" max="59" width="7.875" style="134" customWidth="true"/>
    <col min="60" max="61" width="1.125" customWidth="true"/>
    <col min="62" max="62" width="24.625" style="134" customWidth="true"/>
    <col min="63" max="63" width="29.75"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 min="252" max="252" width="24.625" style="134" customWidth="true"/>
    <col min="253" max="253" width="29.75" customWidth="true"/>
    <col min="254" max="259" width="7.875" customWidth="true"/>
    <col min="260" max="261" width="1.125" customWidth="true"/>
    <col min="262" max="262" width="24.625" style="134" customWidth="true"/>
    <col min="263" max="263" width="29.75" customWidth="true"/>
    <col min="264" max="269" width="7.875" customWidth="true"/>
    <col min="270" max="271" width="1.125" customWidth="true"/>
    <col min="272" max="272" width="24.625" style="134" customWidth="true"/>
    <col min="273" max="273" width="29.75" customWidth="true"/>
    <col min="274" max="279" width="7.875" customWidth="true"/>
    <col min="280" max="281" width="1.125" customWidth="true"/>
    <col min="282" max="282" width="24.625" style="134" customWidth="true"/>
    <col min="283" max="283" width="29.75" customWidth="true"/>
    <col min="284" max="289" width="7.875" customWidth="true"/>
    <col min="290" max="291" width="1.125" customWidth="true"/>
    <col min="292" max="292" width="24.625" style="134" customWidth="true"/>
    <col min="293" max="293" width="29.75" customWidth="true"/>
    <col min="294" max="299" width="7.875" customWidth="true"/>
    <col min="300" max="301" width="1.125" customWidth="true"/>
  </cols>
  <sheetData>
    <row xmlns:x14ac="http://schemas.microsoft.com/office/spreadsheetml/2009/9/ac" r="1" s="342" customFormat="true" ht="30" customHeight="true" x14ac:dyDescent="0.25">
      <c r="B1" s="358" t="s">
        <v>28</v>
      </c>
      <c r="C1" s="597" t="s">
        <v>287</v>
      </c>
      <c r="D1" s="353" t="s">
        <v>286</v>
      </c>
      <c r="E1" s="353"/>
      <c r="F1" s="353"/>
      <c r="G1" s="353"/>
      <c r="H1" s="353"/>
      <c r="I1" s="354"/>
      <c r="J1" s="343"/>
      <c r="K1" s="343"/>
      <c r="L1" s="358" t="s">
        <v>28</v>
      </c>
      <c r="M1" s="597" t="s">
        <v>288</v>
      </c>
      <c r="N1" s="353" t="s">
        <v>286</v>
      </c>
      <c r="O1" s="353"/>
      <c r="P1" s="353"/>
      <c r="Q1" s="353"/>
      <c r="R1" s="353"/>
      <c r="S1" s="354"/>
      <c r="T1" s="343"/>
      <c r="U1" s="343"/>
      <c r="V1" s="358" t="s">
        <v>28</v>
      </c>
      <c r="W1" s="597" t="s">
        <v>289</v>
      </c>
      <c r="X1" s="353" t="s">
        <v>286</v>
      </c>
      <c r="Y1" s="353"/>
      <c r="Z1" s="353"/>
      <c r="AA1" s="353"/>
      <c r="AB1" s="353"/>
      <c r="AC1" s="354"/>
      <c r="AD1" s="343"/>
      <c r="AE1" s="343"/>
      <c r="AF1" s="358" t="s">
        <v>28</v>
      </c>
      <c r="AG1" s="597" t="s">
        <v>290</v>
      </c>
      <c r="AH1" s="353" t="s">
        <v>286</v>
      </c>
      <c r="AI1" s="353"/>
      <c r="AJ1" s="353"/>
      <c r="AK1" s="353"/>
      <c r="AL1" s="353"/>
      <c r="AM1" s="354"/>
      <c r="AN1" s="343"/>
      <c r="AO1" s="343"/>
      <c r="AP1" s="358" t="s">
        <v>28</v>
      </c>
      <c r="AQ1" s="597" t="s">
        <v>291</v>
      </c>
      <c r="AR1" s="353" t="s">
        <v>286</v>
      </c>
      <c r="AS1" s="353"/>
      <c r="AT1" s="353"/>
      <c r="AU1" s="353"/>
      <c r="AV1" s="353"/>
      <c r="AW1" s="354"/>
      <c r="AX1" s="343"/>
      <c r="AY1" s="343"/>
      <c r="AZ1" s="358" t="s">
        <v>28</v>
      </c>
      <c r="BA1" s="597" t="s">
        <v>291</v>
      </c>
      <c r="BB1" s="353" t="s">
        <v>286</v>
      </c>
      <c r="BC1" s="353"/>
      <c r="BD1" s="353"/>
      <c r="BE1" s="353"/>
      <c r="BF1" s="353"/>
      <c r="BG1" s="354"/>
      <c r="BH1" s="343"/>
      <c r="BI1" s="343"/>
      <c r="BJ1" s="358" t="s">
        <v>28</v>
      </c>
      <c r="BK1" s="597">
        <v>2012</v>
      </c>
      <c r="BL1" s="353" t="s">
        <v>286</v>
      </c>
      <c r="BM1" s="353"/>
      <c r="BN1" s="353"/>
      <c r="BO1" s="353"/>
      <c r="BP1" s="353"/>
      <c r="BQ1" s="354"/>
      <c r="BR1" s="343"/>
      <c r="BS1" s="343"/>
      <c r="BT1" s="358" t="s">
        <v>28</v>
      </c>
      <c r="BU1" s="597" t="s">
        <v>292</v>
      </c>
      <c r="BV1" s="353" t="s">
        <v>286</v>
      </c>
      <c r="BW1" s="353"/>
      <c r="BX1" s="353"/>
      <c r="BY1" s="353"/>
      <c r="BZ1" s="353"/>
      <c r="CA1" s="354"/>
      <c r="CB1" s="343"/>
      <c r="CC1" s="343"/>
      <c r="CD1" s="358" t="s">
        <v>28</v>
      </c>
      <c r="CE1" s="597">
        <v>2013</v>
      </c>
      <c r="CF1" s="353" t="s">
        <v>286</v>
      </c>
      <c r="CG1" s="353"/>
      <c r="CH1" s="353"/>
      <c r="CI1" s="353"/>
      <c r="CJ1" s="353"/>
      <c r="CK1" s="354"/>
      <c r="CL1" s="343"/>
      <c r="CM1" s="343"/>
      <c r="CN1" s="358" t="s">
        <v>28</v>
      </c>
      <c r="CO1" s="597">
        <v>2014</v>
      </c>
      <c r="CP1" s="353" t="s">
        <v>286</v>
      </c>
      <c r="CQ1" s="353"/>
      <c r="CR1" s="353"/>
      <c r="CS1" s="353"/>
      <c r="CT1" s="353"/>
      <c r="CU1" s="354"/>
      <c r="CV1" s="343"/>
      <c r="CW1" s="343"/>
      <c r="CX1" s="358" t="s">
        <v>28</v>
      </c>
      <c r="CY1" s="597">
        <v>2015</v>
      </c>
      <c r="CZ1" s="353" t="s">
        <v>286</v>
      </c>
      <c r="DA1" s="353"/>
      <c r="DB1" s="353"/>
      <c r="DC1" s="353"/>
      <c r="DD1" s="353"/>
      <c r="DE1" s="354"/>
      <c r="DF1" s="343"/>
      <c r="DG1" s="343"/>
      <c r="DH1" s="358" t="s">
        <v>28</v>
      </c>
      <c r="DI1" s="597" t="s">
        <v>293</v>
      </c>
      <c r="DJ1" s="353" t="s">
        <v>286</v>
      </c>
      <c r="DK1" s="353"/>
      <c r="DL1" s="353"/>
      <c r="DM1" s="353"/>
      <c r="DN1" s="353"/>
      <c r="DO1" s="354"/>
      <c r="DP1" s="343"/>
      <c r="DQ1" s="343"/>
      <c r="DR1" s="358" t="s">
        <v>28</v>
      </c>
      <c r="DS1" s="597" t="s">
        <v>294</v>
      </c>
      <c r="DT1" s="353" t="s">
        <v>286</v>
      </c>
      <c r="DU1" s="353"/>
      <c r="DV1" s="353"/>
      <c r="DW1" s="353"/>
      <c r="DX1" s="353"/>
      <c r="DY1" s="354"/>
      <c r="DZ1" s="343"/>
      <c r="EA1" s="343"/>
      <c r="EB1" s="358" t="s">
        <v>28</v>
      </c>
      <c r="EC1" s="597" t="s">
        <v>294</v>
      </c>
      <c r="ED1" s="353" t="s">
        <v>286</v>
      </c>
      <c r="EE1" s="353"/>
      <c r="EF1" s="353"/>
      <c r="EG1" s="353"/>
      <c r="EH1" s="353"/>
      <c r="EI1" s="354"/>
      <c r="EJ1" s="343"/>
      <c r="EK1" s="343"/>
      <c r="EL1" s="358" t="s">
        <v>28</v>
      </c>
      <c r="EM1" s="597" t="s">
        <v>294</v>
      </c>
      <c r="EN1" s="353" t="s">
        <v>286</v>
      </c>
      <c r="EO1" s="353"/>
      <c r="EP1" s="353"/>
      <c r="EQ1" s="353"/>
      <c r="ER1" s="353"/>
      <c r="ES1" s="354"/>
      <c r="ET1" s="343"/>
      <c r="EU1" s="343"/>
      <c r="EV1" s="358" t="s">
        <v>28</v>
      </c>
      <c r="EW1" s="597">
        <v>2016</v>
      </c>
      <c r="EX1" s="353" t="s">
        <v>286</v>
      </c>
      <c r="EY1" s="353"/>
      <c r="EZ1" s="353"/>
      <c r="FA1" s="353"/>
      <c r="FB1" s="353"/>
      <c r="FC1" s="354"/>
      <c r="FD1" s="343"/>
      <c r="FE1" s="343"/>
      <c r="FF1" s="358" t="s">
        <v>28</v>
      </c>
      <c r="FG1" s="597">
        <v>2017</v>
      </c>
      <c r="FH1" s="353" t="s">
        <v>286</v>
      </c>
      <c r="FI1" s="353"/>
      <c r="FJ1" s="353"/>
      <c r="FK1" s="353"/>
      <c r="FL1" s="353"/>
      <c r="FM1" s="354"/>
      <c r="FN1" s="343"/>
      <c r="FO1" s="343"/>
      <c r="FP1" s="358" t="s">
        <v>28</v>
      </c>
      <c r="FQ1" s="597" t="s">
        <v>295</v>
      </c>
      <c r="FR1" s="353" t="s">
        <v>286</v>
      </c>
      <c r="FS1" s="353"/>
      <c r="FT1" s="353"/>
      <c r="FU1" s="353"/>
      <c r="FV1" s="353"/>
      <c r="FW1" s="354"/>
      <c r="FX1" s="343"/>
      <c r="FY1" s="343"/>
      <c r="FZ1" s="358" t="s">
        <v>28</v>
      </c>
      <c r="GA1" s="597" t="s">
        <v>296</v>
      </c>
      <c r="GB1" s="353" t="s">
        <v>286</v>
      </c>
      <c r="GC1" s="353"/>
      <c r="GD1" s="353"/>
      <c r="GE1" s="353"/>
      <c r="GF1" s="353"/>
      <c r="GG1" s="354"/>
      <c r="GH1" s="343"/>
      <c r="GI1" s="343"/>
      <c r="GJ1" s="358" t="s">
        <v>28</v>
      </c>
      <c r="GK1" s="597">
        <v>2018</v>
      </c>
      <c r="GL1" s="353" t="s">
        <v>286</v>
      </c>
      <c r="GM1" s="353"/>
      <c r="GN1" s="353"/>
      <c r="GO1" s="353"/>
      <c r="GP1" s="353"/>
      <c r="GQ1" s="354"/>
      <c r="GR1" s="343"/>
      <c r="GS1" s="343"/>
      <c r="GT1" s="358" t="s">
        <v>28</v>
      </c>
      <c r="GU1" s="597">
        <v>2019</v>
      </c>
      <c r="GV1" s="353" t="s">
        <v>286</v>
      </c>
      <c r="GW1" s="353"/>
      <c r="GX1" s="353"/>
      <c r="GY1" s="353"/>
      <c r="GZ1" s="353"/>
      <c r="HA1" s="354"/>
      <c r="HB1" s="343"/>
      <c r="HC1" s="343"/>
      <c r="HD1" s="358" t="s">
        <v>28</v>
      </c>
      <c r="HE1" s="597">
        <v>2019</v>
      </c>
      <c r="HF1" s="353" t="s">
        <v>286</v>
      </c>
      <c r="HG1" s="353"/>
      <c r="HH1" s="353"/>
      <c r="HI1" s="353"/>
      <c r="HJ1" s="353"/>
      <c r="HK1" s="354"/>
      <c r="HL1" s="343"/>
      <c r="HM1" s="343"/>
      <c r="HN1" s="358" t="s">
        <v>28</v>
      </c>
      <c r="HO1" s="597">
        <v>2020</v>
      </c>
      <c r="HP1" s="353" t="s">
        <v>286</v>
      </c>
      <c r="HQ1" s="353"/>
      <c r="HR1" s="353"/>
      <c r="HS1" s="353"/>
      <c r="HT1" s="353"/>
      <c r="HU1" s="354"/>
      <c r="HV1" s="343"/>
      <c r="HW1" s="343"/>
      <c r="HX1" s="358" t="s">
        <v>28</v>
      </c>
      <c r="HY1" s="597">
        <v>2021</v>
      </c>
      <c r="HZ1" s="353" t="s">
        <v>286</v>
      </c>
      <c r="IA1" s="353"/>
      <c r="IB1" s="353"/>
      <c r="IC1" s="353"/>
      <c r="ID1" s="353"/>
      <c r="IE1" s="354"/>
      <c r="IF1" s="343"/>
      <c r="IG1" s="343"/>
      <c r="IH1" s="358" t="s">
        <v>28</v>
      </c>
      <c r="II1" s="597">
        <v>2021</v>
      </c>
      <c r="IJ1" s="353" t="s">
        <v>286</v>
      </c>
      <c r="IK1" s="353"/>
      <c r="IL1" s="353"/>
      <c r="IM1" s="353"/>
      <c r="IN1" s="353"/>
      <c r="IO1" s="354"/>
      <c r="IP1" s="343"/>
      <c r="IQ1" s="343"/>
      <c r="IR1" s="358" t="s">
        <v>28</v>
      </c>
      <c r="IS1" s="597">
        <v>2022</v>
      </c>
      <c r="IT1" s="353" t="s">
        <v>286</v>
      </c>
      <c r="IU1" s="353"/>
      <c r="IV1" s="353"/>
      <c r="IW1" s="353"/>
      <c r="IX1" s="353"/>
      <c r="IY1" s="354"/>
      <c r="IZ1" s="343"/>
      <c r="JA1" s="343"/>
    </row>
    <row xmlns:x14ac="http://schemas.microsoft.com/office/spreadsheetml/2009/9/ac" r="2" s="342" customFormat="true" ht="30" customHeight="true" x14ac:dyDescent="0.25">
      <c r="A2" s="615" t="s">
        <v>387</v>
      </c>
      <c r="B2" s="355" t="s">
        <v>273</v>
      </c>
      <c r="C2" s="265" t="s">
        <v>204</v>
      </c>
      <c r="D2" s="265" t="s">
        <v>143</v>
      </c>
      <c r="E2" s="356"/>
      <c r="F2" s="356"/>
      <c r="G2" s="356"/>
      <c r="H2" s="356"/>
      <c r="I2" s="357"/>
      <c r="J2" s="343" t="s">
        <v>297</v>
      </c>
      <c r="K2" s="343"/>
      <c r="L2" s="355" t="s">
        <v>274</v>
      </c>
      <c r="M2" s="265" t="s">
        <v>147</v>
      </c>
      <c r="N2" s="265" t="s">
        <v>247</v>
      </c>
      <c r="O2" s="356"/>
      <c r="P2" s="356"/>
      <c r="Q2" s="356"/>
      <c r="R2" s="356"/>
      <c r="S2" s="357"/>
      <c r="T2" s="343" t="s">
        <v>297</v>
      </c>
      <c r="U2" s="343"/>
      <c r="V2" s="355" t="s">
        <v>275</v>
      </c>
      <c r="W2" s="265" t="s">
        <v>147</v>
      </c>
      <c r="X2" s="265" t="s">
        <v>252</v>
      </c>
      <c r="Y2" s="356"/>
      <c r="Z2" s="356"/>
      <c r="AA2" s="356"/>
      <c r="AB2" s="356"/>
      <c r="AC2" s="357"/>
      <c r="AD2" s="343" t="s">
        <v>297</v>
      </c>
      <c r="AE2" s="343"/>
      <c r="AF2" s="355" t="s">
        <v>276</v>
      </c>
      <c r="AG2" s="265" t="s">
        <v>147</v>
      </c>
      <c r="AH2" s="265" t="s">
        <v>164</v>
      </c>
      <c r="AI2" s="356"/>
      <c r="AJ2" s="356"/>
      <c r="AK2" s="356"/>
      <c r="AL2" s="356"/>
      <c r="AM2" s="357"/>
      <c r="AN2" s="343" t="s">
        <v>297</v>
      </c>
      <c r="AO2" s="343"/>
      <c r="AP2" s="355" t="s">
        <v>277</v>
      </c>
      <c r="AQ2" s="265" t="s">
        <v>147</v>
      </c>
      <c r="AR2" s="265" t="s">
        <v>144</v>
      </c>
      <c r="AS2" s="356"/>
      <c r="AT2" s="356"/>
      <c r="AU2" s="356"/>
      <c r="AV2" s="356"/>
      <c r="AW2" s="357"/>
      <c r="AX2" s="343" t="s">
        <v>297</v>
      </c>
      <c r="AY2" s="343"/>
      <c r="AZ2" s="355" t="s">
        <v>278</v>
      </c>
      <c r="BA2" s="265" t="s">
        <v>204</v>
      </c>
      <c r="BB2" s="265" t="s">
        <v>253</v>
      </c>
      <c r="BC2" s="356"/>
      <c r="BD2" s="356"/>
      <c r="BE2" s="356"/>
      <c r="BF2" s="356"/>
      <c r="BG2" s="357"/>
      <c r="BH2" s="343" t="s">
        <v>297</v>
      </c>
      <c r="BI2" s="343"/>
      <c r="BJ2" s="355" t="s">
        <v>397</v>
      </c>
      <c r="BK2" s="265" t="s">
        <v>400</v>
      </c>
      <c r="BL2" s="265" t="s">
        <v>398</v>
      </c>
      <c r="BM2" s="356"/>
      <c r="BN2" s="356"/>
      <c r="BO2" s="356"/>
      <c r="BP2" s="356"/>
      <c r="BQ2" s="357"/>
      <c r="BR2" s="343" t="s">
        <v>297</v>
      </c>
      <c r="BS2" s="343"/>
      <c r="BT2" s="355" t="s">
        <v>279</v>
      </c>
      <c r="BU2" s="265" t="s">
        <v>204</v>
      </c>
      <c r="BV2" s="265" t="s">
        <v>259</v>
      </c>
      <c r="BW2" s="356"/>
      <c r="BX2" s="356"/>
      <c r="BY2" s="356"/>
      <c r="BZ2" s="356"/>
      <c r="CA2" s="357"/>
      <c r="CB2" s="343" t="s">
        <v>297</v>
      </c>
      <c r="CC2" s="343"/>
      <c r="CD2" s="355" t="s">
        <v>399</v>
      </c>
      <c r="CE2" s="265" t="s">
        <v>400</v>
      </c>
      <c r="CF2" s="265" t="s">
        <v>398</v>
      </c>
      <c r="CG2" s="356"/>
      <c r="CH2" s="356"/>
      <c r="CI2" s="356"/>
      <c r="CJ2" s="356"/>
      <c r="CK2" s="357"/>
      <c r="CL2" s="343" t="s">
        <v>297</v>
      </c>
      <c r="CM2" s="343"/>
      <c r="CN2" s="355" t="s">
        <v>401</v>
      </c>
      <c r="CO2" s="265" t="s">
        <v>400</v>
      </c>
      <c r="CP2" s="265" t="s">
        <v>398</v>
      </c>
      <c r="CQ2" s="356"/>
      <c r="CR2" s="356"/>
      <c r="CS2" s="356"/>
      <c r="CT2" s="356"/>
      <c r="CU2" s="357"/>
      <c r="CV2" s="343" t="s">
        <v>297</v>
      </c>
      <c r="CW2" s="343"/>
      <c r="CX2" s="355" t="s">
        <v>402</v>
      </c>
      <c r="CY2" s="265" t="s">
        <v>400</v>
      </c>
      <c r="CZ2" s="265" t="s">
        <v>398</v>
      </c>
      <c r="DA2" s="356"/>
      <c r="DB2" s="356"/>
      <c r="DC2" s="356"/>
      <c r="DD2" s="356"/>
      <c r="DE2" s="357"/>
      <c r="DF2" s="343" t="s">
        <v>297</v>
      </c>
      <c r="DG2" s="343"/>
      <c r="DH2" s="355" t="s">
        <v>280</v>
      </c>
      <c r="DI2" s="265" t="s">
        <v>147</v>
      </c>
      <c r="DJ2" s="265" t="s">
        <v>145</v>
      </c>
      <c r="DK2" s="356"/>
      <c r="DL2" s="356"/>
      <c r="DM2" s="356"/>
      <c r="DN2" s="356"/>
      <c r="DO2" s="357"/>
      <c r="DP2" s="343" t="s">
        <v>297</v>
      </c>
      <c r="DQ2" s="343"/>
      <c r="DR2" s="355" t="s">
        <v>281</v>
      </c>
      <c r="DS2" s="265" t="s">
        <v>146</v>
      </c>
      <c r="DT2" s="265" t="s">
        <v>184</v>
      </c>
      <c r="DU2" s="356"/>
      <c r="DV2" s="356"/>
      <c r="DW2" s="356"/>
      <c r="DX2" s="356"/>
      <c r="DY2" s="357"/>
      <c r="DZ2" s="343" t="s">
        <v>297</v>
      </c>
      <c r="EA2" s="343"/>
      <c r="EB2" s="355" t="s">
        <v>282</v>
      </c>
      <c r="EC2" s="265" t="s">
        <v>151</v>
      </c>
      <c r="ED2" s="265" t="s">
        <v>207</v>
      </c>
      <c r="EE2" s="356"/>
      <c r="EF2" s="356"/>
      <c r="EG2" s="356"/>
      <c r="EH2" s="356"/>
      <c r="EI2" s="357"/>
      <c r="EJ2" s="343" t="s">
        <v>297</v>
      </c>
      <c r="EK2" s="343"/>
      <c r="EL2" s="355" t="s">
        <v>283</v>
      </c>
      <c r="EM2" s="265" t="s">
        <v>204</v>
      </c>
      <c r="EN2" s="265" t="s">
        <v>261</v>
      </c>
      <c r="EO2" s="356"/>
      <c r="EP2" s="356"/>
      <c r="EQ2" s="356"/>
      <c r="ER2" s="356"/>
      <c r="ES2" s="357"/>
      <c r="ET2" s="343" t="s">
        <v>297</v>
      </c>
      <c r="EU2" s="343"/>
      <c r="EV2" s="355" t="s">
        <v>403</v>
      </c>
      <c r="EW2" s="265" t="s">
        <v>400</v>
      </c>
      <c r="EX2" s="265" t="s">
        <v>398</v>
      </c>
      <c r="EY2" s="356"/>
      <c r="EZ2" s="356"/>
      <c r="FA2" s="356"/>
      <c r="FB2" s="356"/>
      <c r="FC2" s="357"/>
      <c r="FD2" s="343" t="s">
        <v>297</v>
      </c>
      <c r="FE2" s="343"/>
      <c r="FF2" s="355" t="s">
        <v>404</v>
      </c>
      <c r="FG2" s="265" t="s">
        <v>400</v>
      </c>
      <c r="FH2" s="265" t="s">
        <v>398</v>
      </c>
      <c r="FI2" s="356"/>
      <c r="FJ2" s="356"/>
      <c r="FK2" s="356"/>
      <c r="FL2" s="356"/>
      <c r="FM2" s="357"/>
      <c r="FN2" s="343" t="s">
        <v>297</v>
      </c>
      <c r="FO2" s="343"/>
      <c r="FP2" s="355" t="s">
        <v>284</v>
      </c>
      <c r="FQ2" s="265" t="s">
        <v>151</v>
      </c>
      <c r="FR2" s="265" t="s">
        <v>207</v>
      </c>
      <c r="FS2" s="356"/>
      <c r="FT2" s="356"/>
      <c r="FU2" s="356"/>
      <c r="FV2" s="356"/>
      <c r="FW2" s="357"/>
      <c r="FX2" s="343" t="s">
        <v>297</v>
      </c>
      <c r="FY2" s="343"/>
      <c r="FZ2" s="355" t="s">
        <v>285</v>
      </c>
      <c r="GA2" s="265" t="s">
        <v>151</v>
      </c>
      <c r="GB2" s="265" t="s">
        <v>207</v>
      </c>
      <c r="GC2" s="356"/>
      <c r="GD2" s="356"/>
      <c r="GE2" s="356"/>
      <c r="GF2" s="356"/>
      <c r="GG2" s="357"/>
      <c r="GH2" s="343" t="s">
        <v>297</v>
      </c>
      <c r="GI2" s="343"/>
      <c r="GJ2" s="355" t="s">
        <v>405</v>
      </c>
      <c r="GK2" s="265" t="s">
        <v>400</v>
      </c>
      <c r="GL2" s="265" t="s">
        <v>398</v>
      </c>
      <c r="GM2" s="356"/>
      <c r="GN2" s="356"/>
      <c r="GO2" s="356"/>
      <c r="GP2" s="356"/>
      <c r="GQ2" s="357"/>
      <c r="GR2" s="343" t="s">
        <v>297</v>
      </c>
      <c r="GS2" s="343"/>
      <c r="GT2" s="355" t="s">
        <v>406</v>
      </c>
      <c r="GU2" s="265" t="s">
        <v>400</v>
      </c>
      <c r="GV2" s="265" t="s">
        <v>398</v>
      </c>
      <c r="GW2" s="356"/>
      <c r="GX2" s="356"/>
      <c r="GY2" s="356"/>
      <c r="GZ2" s="356"/>
      <c r="HA2" s="357"/>
      <c r="HB2" s="343" t="s">
        <v>297</v>
      </c>
      <c r="HC2" s="343"/>
      <c r="HD2" s="355" t="s">
        <v>321</v>
      </c>
      <c r="HE2" s="265" t="s">
        <v>151</v>
      </c>
      <c r="HF2" s="265" t="s">
        <v>207</v>
      </c>
      <c r="HG2" s="356"/>
      <c r="HH2" s="356"/>
      <c r="HI2" s="356"/>
      <c r="HJ2" s="356"/>
      <c r="HK2" s="357"/>
      <c r="HL2" s="343" t="s">
        <v>297</v>
      </c>
      <c r="HM2" s="343"/>
      <c r="HN2" s="355" t="s">
        <v>323</v>
      </c>
      <c r="HO2" s="265" t="s">
        <v>151</v>
      </c>
      <c r="HP2" s="265" t="s">
        <v>207</v>
      </c>
      <c r="HQ2" s="356"/>
      <c r="HR2" s="356"/>
      <c r="HS2" s="356"/>
      <c r="HT2" s="356"/>
      <c r="HU2" s="357"/>
      <c r="HV2" s="343" t="s">
        <v>297</v>
      </c>
      <c r="HW2" s="343"/>
      <c r="HX2" s="355" t="s">
        <v>327</v>
      </c>
      <c r="HY2" s="265" t="s">
        <v>147</v>
      </c>
      <c r="HZ2" s="265" t="s">
        <v>328</v>
      </c>
      <c r="IA2" s="356"/>
      <c r="IB2" s="356"/>
      <c r="IC2" s="356"/>
      <c r="ID2" s="356"/>
      <c r="IE2" s="357"/>
      <c r="IF2" s="343" t="s">
        <v>297</v>
      </c>
      <c r="IG2" s="343"/>
      <c r="IH2" s="355" t="s">
        <v>392</v>
      </c>
      <c r="II2" s="265" t="s">
        <v>151</v>
      </c>
      <c r="IJ2" s="265" t="s">
        <v>207</v>
      </c>
      <c r="IK2" s="356"/>
      <c r="IL2" s="356"/>
      <c r="IM2" s="356"/>
      <c r="IN2" s="356"/>
      <c r="IO2" s="357"/>
      <c r="IP2" s="343" t="s">
        <v>297</v>
      </c>
      <c r="IQ2" s="343"/>
      <c r="IR2" s="355" t="s">
        <v>393</v>
      </c>
      <c r="IS2" s="265" t="s">
        <v>151</v>
      </c>
      <c r="IT2" s="265" t="s">
        <v>207</v>
      </c>
      <c r="IU2" s="356"/>
      <c r="IV2" s="356"/>
      <c r="IW2" s="356"/>
      <c r="IX2" s="356"/>
      <c r="IY2" s="357"/>
      <c r="IZ2" s="343" t="s">
        <v>297</v>
      </c>
      <c r="JA2" s="343"/>
    </row>
    <row xmlns:x14ac="http://schemas.microsoft.com/office/spreadsheetml/2009/9/ac" r="3" s="274" customFormat="true" ht="18" customHeight="true" x14ac:dyDescent="0.25">
      <c r="A3" s="615"/>
      <c r="B3" s="266" t="s">
        <v>196</v>
      </c>
      <c r="C3" s="267" t="s">
        <v>54</v>
      </c>
      <c r="D3" s="268" t="s">
        <v>7</v>
      </c>
      <c r="E3" s="269" t="s">
        <v>1</v>
      </c>
      <c r="F3" s="269" t="s">
        <v>2</v>
      </c>
      <c r="G3" s="269" t="s">
        <v>16</v>
      </c>
      <c r="H3" s="269" t="s">
        <v>17</v>
      </c>
      <c r="I3" s="270" t="s">
        <v>18</v>
      </c>
      <c r="J3" s="271"/>
      <c r="K3" s="271"/>
      <c r="L3" s="266" t="s">
        <v>196</v>
      </c>
      <c r="M3" s="267" t="s">
        <v>54</v>
      </c>
      <c r="N3" s="268" t="s">
        <v>7</v>
      </c>
      <c r="O3" s="269" t="s">
        <v>1</v>
      </c>
      <c r="P3" s="269" t="s">
        <v>2</v>
      </c>
      <c r="Q3" s="269" t="s">
        <v>16</v>
      </c>
      <c r="R3" s="269" t="s">
        <v>17</v>
      </c>
      <c r="S3" s="270" t="s">
        <v>18</v>
      </c>
      <c r="T3" s="271"/>
      <c r="U3" s="271"/>
      <c r="V3" s="266" t="s">
        <v>196</v>
      </c>
      <c r="W3" s="267" t="s">
        <v>54</v>
      </c>
      <c r="X3" s="268" t="s">
        <v>7</v>
      </c>
      <c r="Y3" s="269" t="s">
        <v>1</v>
      </c>
      <c r="Z3" s="269" t="s">
        <v>2</v>
      </c>
      <c r="AA3" s="269" t="s">
        <v>16</v>
      </c>
      <c r="AB3" s="269" t="s">
        <v>17</v>
      </c>
      <c r="AC3" s="270" t="s">
        <v>18</v>
      </c>
      <c r="AD3" s="271"/>
      <c r="AE3" s="271"/>
      <c r="AF3" s="266" t="s">
        <v>196</v>
      </c>
      <c r="AG3" s="267" t="s">
        <v>54</v>
      </c>
      <c r="AH3" s="268" t="s">
        <v>7</v>
      </c>
      <c r="AI3" s="269" t="s">
        <v>1</v>
      </c>
      <c r="AJ3" s="269" t="s">
        <v>2</v>
      </c>
      <c r="AK3" s="269" t="s">
        <v>16</v>
      </c>
      <c r="AL3" s="269" t="s">
        <v>17</v>
      </c>
      <c r="AM3" s="270" t="s">
        <v>18</v>
      </c>
      <c r="AN3" s="271"/>
      <c r="AO3" s="271"/>
      <c r="AP3" s="266" t="s">
        <v>196</v>
      </c>
      <c r="AQ3" s="267" t="s">
        <v>54</v>
      </c>
      <c r="AR3" s="268" t="s">
        <v>7</v>
      </c>
      <c r="AS3" s="269" t="s">
        <v>1</v>
      </c>
      <c r="AT3" s="269" t="s">
        <v>2</v>
      </c>
      <c r="AU3" s="269" t="s">
        <v>16</v>
      </c>
      <c r="AV3" s="269" t="s">
        <v>17</v>
      </c>
      <c r="AW3" s="270" t="s">
        <v>18</v>
      </c>
      <c r="AX3" s="271"/>
      <c r="AY3" s="271"/>
      <c r="AZ3" s="266" t="s">
        <v>196</v>
      </c>
      <c r="BA3" s="267" t="s">
        <v>54</v>
      </c>
      <c r="BB3" s="268" t="s">
        <v>7</v>
      </c>
      <c r="BC3" s="269" t="s">
        <v>1</v>
      </c>
      <c r="BD3" s="269" t="s">
        <v>2</v>
      </c>
      <c r="BE3" s="269" t="s">
        <v>16</v>
      </c>
      <c r="BF3" s="269" t="s">
        <v>17</v>
      </c>
      <c r="BG3" s="270" t="s">
        <v>18</v>
      </c>
      <c r="BH3" s="271"/>
      <c r="BI3" s="271"/>
      <c r="BJ3" s="266" t="s">
        <v>196</v>
      </c>
      <c r="BK3" s="267" t="s">
        <v>54</v>
      </c>
      <c r="BL3" s="268" t="s">
        <v>7</v>
      </c>
      <c r="BM3" s="269" t="s">
        <v>1</v>
      </c>
      <c r="BN3" s="269" t="s">
        <v>2</v>
      </c>
      <c r="BO3" s="269" t="s">
        <v>16</v>
      </c>
      <c r="BP3" s="269" t="s">
        <v>17</v>
      </c>
      <c r="BQ3" s="270" t="s">
        <v>18</v>
      </c>
      <c r="BR3" s="271"/>
      <c r="BS3" s="271"/>
      <c r="BT3" s="266" t="s">
        <v>196</v>
      </c>
      <c r="BU3" s="267" t="s">
        <v>54</v>
      </c>
      <c r="BV3" s="268" t="s">
        <v>7</v>
      </c>
      <c r="BW3" s="269" t="s">
        <v>1</v>
      </c>
      <c r="BX3" s="269" t="s">
        <v>2</v>
      </c>
      <c r="BY3" s="269" t="s">
        <v>16</v>
      </c>
      <c r="BZ3" s="269" t="s">
        <v>17</v>
      </c>
      <c r="CA3" s="270" t="s">
        <v>18</v>
      </c>
      <c r="CB3" s="271"/>
      <c r="CC3" s="271"/>
      <c r="CD3" s="266" t="s">
        <v>196</v>
      </c>
      <c r="CE3" s="267" t="s">
        <v>54</v>
      </c>
      <c r="CF3" s="268" t="s">
        <v>7</v>
      </c>
      <c r="CG3" s="269" t="s">
        <v>1</v>
      </c>
      <c r="CH3" s="269" t="s">
        <v>2</v>
      </c>
      <c r="CI3" s="269" t="s">
        <v>16</v>
      </c>
      <c r="CJ3" s="269" t="s">
        <v>17</v>
      </c>
      <c r="CK3" s="270" t="s">
        <v>18</v>
      </c>
      <c r="CL3" s="271"/>
      <c r="CM3" s="271"/>
      <c r="CN3" s="266" t="s">
        <v>196</v>
      </c>
      <c r="CO3" s="267" t="s">
        <v>54</v>
      </c>
      <c r="CP3" s="268" t="s">
        <v>7</v>
      </c>
      <c r="CQ3" s="269" t="s">
        <v>1</v>
      </c>
      <c r="CR3" s="269" t="s">
        <v>2</v>
      </c>
      <c r="CS3" s="269" t="s">
        <v>16</v>
      </c>
      <c r="CT3" s="269" t="s">
        <v>17</v>
      </c>
      <c r="CU3" s="270" t="s">
        <v>18</v>
      </c>
      <c r="CV3" s="271"/>
      <c r="CW3" s="271"/>
      <c r="CX3" s="266" t="s">
        <v>196</v>
      </c>
      <c r="CY3" s="267" t="s">
        <v>54</v>
      </c>
      <c r="CZ3" s="268" t="s">
        <v>7</v>
      </c>
      <c r="DA3" s="269" t="s">
        <v>1</v>
      </c>
      <c r="DB3" s="269" t="s">
        <v>2</v>
      </c>
      <c r="DC3" s="269" t="s">
        <v>16</v>
      </c>
      <c r="DD3" s="269" t="s">
        <v>17</v>
      </c>
      <c r="DE3" s="270" t="s">
        <v>18</v>
      </c>
      <c r="DF3" s="271"/>
      <c r="DG3" s="271"/>
      <c r="DH3" s="266" t="s">
        <v>196</v>
      </c>
      <c r="DI3" s="267" t="s">
        <v>54</v>
      </c>
      <c r="DJ3" s="268" t="s">
        <v>7</v>
      </c>
      <c r="DK3" s="269" t="s">
        <v>1</v>
      </c>
      <c r="DL3" s="269" t="s">
        <v>2</v>
      </c>
      <c r="DM3" s="269" t="s">
        <v>16</v>
      </c>
      <c r="DN3" s="269" t="s">
        <v>17</v>
      </c>
      <c r="DO3" s="270" t="s">
        <v>18</v>
      </c>
      <c r="DP3" s="271"/>
      <c r="DQ3" s="271"/>
      <c r="DR3" s="266" t="s">
        <v>196</v>
      </c>
      <c r="DS3" s="272" t="s">
        <v>54</v>
      </c>
      <c r="DT3" s="268" t="s">
        <v>7</v>
      </c>
      <c r="DU3" s="269" t="s">
        <v>1</v>
      </c>
      <c r="DV3" s="269" t="s">
        <v>2</v>
      </c>
      <c r="DW3" s="269" t="s">
        <v>16</v>
      </c>
      <c r="DX3" s="269" t="s">
        <v>17</v>
      </c>
      <c r="DY3" s="270" t="s">
        <v>18</v>
      </c>
      <c r="DZ3" s="271"/>
      <c r="EA3" s="271"/>
      <c r="EB3" s="266" t="s">
        <v>196</v>
      </c>
      <c r="EC3" s="267" t="s">
        <v>54</v>
      </c>
      <c r="ED3" s="268" t="s">
        <v>7</v>
      </c>
      <c r="EE3" s="269" t="s">
        <v>1</v>
      </c>
      <c r="EF3" s="269" t="s">
        <v>2</v>
      </c>
      <c r="EG3" s="269" t="s">
        <v>16</v>
      </c>
      <c r="EH3" s="269" t="s">
        <v>17</v>
      </c>
      <c r="EI3" s="270" t="s">
        <v>18</v>
      </c>
      <c r="EJ3" s="271"/>
      <c r="EK3" s="271"/>
      <c r="EL3" s="266" t="s">
        <v>196</v>
      </c>
      <c r="EM3" s="267" t="s">
        <v>54</v>
      </c>
      <c r="EN3" s="268" t="s">
        <v>7</v>
      </c>
      <c r="EO3" s="269" t="s">
        <v>1</v>
      </c>
      <c r="EP3" s="269" t="s">
        <v>2</v>
      </c>
      <c r="EQ3" s="269" t="s">
        <v>16</v>
      </c>
      <c r="ER3" s="269" t="s">
        <v>17</v>
      </c>
      <c r="ES3" s="270" t="s">
        <v>18</v>
      </c>
      <c r="ET3" s="271"/>
      <c r="EU3" s="271"/>
      <c r="EV3" s="266" t="s">
        <v>196</v>
      </c>
      <c r="EW3" s="267" t="s">
        <v>54</v>
      </c>
      <c r="EX3" s="268" t="s">
        <v>7</v>
      </c>
      <c r="EY3" s="269" t="s">
        <v>1</v>
      </c>
      <c r="EZ3" s="269" t="s">
        <v>2</v>
      </c>
      <c r="FA3" s="269" t="s">
        <v>16</v>
      </c>
      <c r="FB3" s="269" t="s">
        <v>17</v>
      </c>
      <c r="FC3" s="270" t="s">
        <v>18</v>
      </c>
      <c r="FD3" s="271"/>
      <c r="FE3" s="271"/>
      <c r="FF3" s="266" t="s">
        <v>196</v>
      </c>
      <c r="FG3" s="267" t="s">
        <v>54</v>
      </c>
      <c r="FH3" s="268" t="s">
        <v>7</v>
      </c>
      <c r="FI3" s="269" t="s">
        <v>1</v>
      </c>
      <c r="FJ3" s="269" t="s">
        <v>2</v>
      </c>
      <c r="FK3" s="269" t="s">
        <v>16</v>
      </c>
      <c r="FL3" s="269" t="s">
        <v>17</v>
      </c>
      <c r="FM3" s="270" t="s">
        <v>18</v>
      </c>
      <c r="FN3" s="271"/>
      <c r="FO3" s="271"/>
      <c r="FP3" s="266" t="s">
        <v>196</v>
      </c>
      <c r="FQ3" s="267" t="s">
        <v>54</v>
      </c>
      <c r="FR3" s="268" t="s">
        <v>7</v>
      </c>
      <c r="FS3" s="269" t="s">
        <v>1</v>
      </c>
      <c r="FT3" s="269" t="s">
        <v>2</v>
      </c>
      <c r="FU3" s="269" t="s">
        <v>16</v>
      </c>
      <c r="FV3" s="269" t="s">
        <v>17</v>
      </c>
      <c r="FW3" s="270" t="s">
        <v>18</v>
      </c>
      <c r="FX3" s="271"/>
      <c r="FY3" s="271"/>
      <c r="FZ3" s="266" t="s">
        <v>196</v>
      </c>
      <c r="GA3" s="267" t="s">
        <v>54</v>
      </c>
      <c r="GB3" s="268" t="s">
        <v>7</v>
      </c>
      <c r="GC3" s="269" t="s">
        <v>1</v>
      </c>
      <c r="GD3" s="269" t="s">
        <v>2</v>
      </c>
      <c r="GE3" s="269" t="s">
        <v>16</v>
      </c>
      <c r="GF3" s="269" t="s">
        <v>17</v>
      </c>
      <c r="GG3" s="270" t="s">
        <v>18</v>
      </c>
      <c r="GH3" s="271"/>
      <c r="GI3" s="271"/>
      <c r="GJ3" s="266" t="s">
        <v>196</v>
      </c>
      <c r="GK3" s="267" t="s">
        <v>54</v>
      </c>
      <c r="GL3" s="268" t="s">
        <v>7</v>
      </c>
      <c r="GM3" s="269" t="s">
        <v>1</v>
      </c>
      <c r="GN3" s="269" t="s">
        <v>2</v>
      </c>
      <c r="GO3" s="269" t="s">
        <v>16</v>
      </c>
      <c r="GP3" s="269" t="s">
        <v>17</v>
      </c>
      <c r="GQ3" s="270" t="s">
        <v>18</v>
      </c>
      <c r="GR3" s="271"/>
      <c r="GS3" s="271"/>
      <c r="GT3" s="266" t="s">
        <v>196</v>
      </c>
      <c r="GU3" s="267" t="s">
        <v>54</v>
      </c>
      <c r="GV3" s="268" t="s">
        <v>7</v>
      </c>
      <c r="GW3" s="269" t="s">
        <v>1</v>
      </c>
      <c r="GX3" s="269" t="s">
        <v>2</v>
      </c>
      <c r="GY3" s="269" t="s">
        <v>16</v>
      </c>
      <c r="GZ3" s="269" t="s">
        <v>17</v>
      </c>
      <c r="HA3" s="270" t="s">
        <v>18</v>
      </c>
      <c r="HB3" s="271"/>
      <c r="HC3" s="271"/>
      <c r="HD3" s="266" t="s">
        <v>196</v>
      </c>
      <c r="HE3" s="267" t="s">
        <v>54</v>
      </c>
      <c r="HF3" s="268" t="s">
        <v>7</v>
      </c>
      <c r="HG3" s="269" t="s">
        <v>1</v>
      </c>
      <c r="HH3" s="269" t="s">
        <v>2</v>
      </c>
      <c r="HI3" s="269" t="s">
        <v>16</v>
      </c>
      <c r="HJ3" s="269" t="s">
        <v>17</v>
      </c>
      <c r="HK3" s="270" t="s">
        <v>18</v>
      </c>
      <c r="HL3" s="271"/>
      <c r="HM3" s="271"/>
      <c r="HN3" s="266" t="s">
        <v>196</v>
      </c>
      <c r="HO3" s="267" t="s">
        <v>54</v>
      </c>
      <c r="HP3" s="268" t="s">
        <v>7</v>
      </c>
      <c r="HQ3" s="269" t="s">
        <v>1</v>
      </c>
      <c r="HR3" s="269" t="s">
        <v>2</v>
      </c>
      <c r="HS3" s="269" t="s">
        <v>16</v>
      </c>
      <c r="HT3" s="269" t="s">
        <v>17</v>
      </c>
      <c r="HU3" s="270" t="s">
        <v>18</v>
      </c>
      <c r="HV3" s="271"/>
      <c r="HW3" s="271"/>
      <c r="HX3" s="266" t="s">
        <v>196</v>
      </c>
      <c r="HY3" s="267" t="s">
        <v>54</v>
      </c>
      <c r="HZ3" s="268" t="s">
        <v>7</v>
      </c>
      <c r="IA3" s="269" t="s">
        <v>1</v>
      </c>
      <c r="IB3" s="269" t="s">
        <v>2</v>
      </c>
      <c r="IC3" s="269" t="s">
        <v>16</v>
      </c>
      <c r="ID3" s="269" t="s">
        <v>17</v>
      </c>
      <c r="IE3" s="270" t="s">
        <v>18</v>
      </c>
      <c r="IF3" s="271"/>
      <c r="IG3" s="271"/>
      <c r="IH3" s="266" t="s">
        <v>196</v>
      </c>
      <c r="II3" s="267" t="s">
        <v>54</v>
      </c>
      <c r="IJ3" s="268" t="s">
        <v>7</v>
      </c>
      <c r="IK3" s="269" t="s">
        <v>1</v>
      </c>
      <c r="IL3" s="269" t="s">
        <v>2</v>
      </c>
      <c r="IM3" s="269" t="s">
        <v>16</v>
      </c>
      <c r="IN3" s="269" t="s">
        <v>17</v>
      </c>
      <c r="IO3" s="270" t="s">
        <v>18</v>
      </c>
      <c r="IP3" s="271"/>
      <c r="IQ3" s="271"/>
      <c r="IR3" s="266" t="s">
        <v>196</v>
      </c>
      <c r="IS3" s="267" t="s">
        <v>54</v>
      </c>
      <c r="IT3" s="268" t="s">
        <v>7</v>
      </c>
      <c r="IU3" s="269" t="s">
        <v>1</v>
      </c>
      <c r="IV3" s="269" t="s">
        <v>2</v>
      </c>
      <c r="IW3" s="269" t="s">
        <v>16</v>
      </c>
      <c r="IX3" s="269" t="s">
        <v>17</v>
      </c>
      <c r="IY3" s="270" t="s">
        <v>18</v>
      </c>
      <c r="IZ3" s="271"/>
      <c r="JA3" s="271"/>
      <c r="JB3" s="273"/>
      <c r="JL3" s="273"/>
      <c r="JV3" s="273"/>
      <c r="KF3" s="273"/>
    </row>
    <row xmlns:x14ac="http://schemas.microsoft.com/office/spreadsheetml/2009/9/ac" r="4" s="4" customFormat="true" x14ac:dyDescent="0.25">
      <c r="A4" s="425" t="str">
        <f>IF(ISBLANK('Data Summary'!A6),"",'Data Summary'!A6)</f>
        <v>PSE_2002_EMIS</v>
      </c>
      <c r="B4" s="127"/>
      <c r="C4" s="15" t="s">
        <v>24</v>
      </c>
      <c r="D4" s="9" t="str">
        <f>IF(COUNTA(D13)=0,"",D13)</f>
        <v/>
      </c>
      <c r="E4" s="9" t="str">
        <f t="shared" ref="E4:I4" si="0">IF(COUNTA(E13)=0,"",E13)</f>
        <v/>
      </c>
      <c r="F4" s="9" t="str">
        <f t="shared" si="0"/>
        <v/>
      </c>
      <c r="G4" s="9" t="str">
        <f t="shared" si="0"/>
        <v/>
      </c>
      <c r="H4" s="9" t="str">
        <f t="shared" si="0"/>
        <v/>
      </c>
      <c r="I4" s="31" t="str">
        <f t="shared" si="0"/>
        <v/>
      </c>
      <c r="J4" s="24"/>
      <c r="K4" s="24"/>
      <c r="L4" s="127"/>
      <c r="M4" s="15" t="s">
        <v>24</v>
      </c>
      <c r="N4" s="9" t="str">
        <f t="shared" ref="N4:S4" si="1">IF(COUNTA(N13)=0,"",N13)</f>
        <v/>
      </c>
      <c r="O4" s="9" t="str">
        <f t="shared" si="1"/>
        <v/>
      </c>
      <c r="P4" s="9" t="str">
        <f t="shared" si="1"/>
        <v/>
      </c>
      <c r="Q4" s="9" t="str">
        <f t="shared" si="1"/>
        <v/>
      </c>
      <c r="R4" s="9" t="str">
        <f t="shared" si="1"/>
        <v/>
      </c>
      <c r="S4" s="31" t="str">
        <f t="shared" si="1"/>
        <v/>
      </c>
      <c r="T4" s="24"/>
      <c r="U4" s="24"/>
      <c r="V4" s="127"/>
      <c r="W4" s="15" t="s">
        <v>24</v>
      </c>
      <c r="X4" s="9" t="str">
        <f t="shared" ref="X4:AC4" si="2">IF(COUNTA(X13)=0,"",X13)</f>
        <v/>
      </c>
      <c r="Y4" s="9" t="str">
        <f t="shared" si="2"/>
        <v/>
      </c>
      <c r="Z4" s="9" t="str">
        <f t="shared" si="2"/>
        <v/>
      </c>
      <c r="AA4" s="9" t="str">
        <f t="shared" si="2"/>
        <v/>
      </c>
      <c r="AB4" s="9" t="str">
        <f t="shared" si="2"/>
        <v/>
      </c>
      <c r="AC4" s="31" t="str">
        <f t="shared" si="2"/>
        <v/>
      </c>
      <c r="AD4" s="24"/>
      <c r="AE4" s="24"/>
      <c r="AF4" s="127"/>
      <c r="AG4" s="15" t="s">
        <v>24</v>
      </c>
      <c r="AH4" s="9">
        <f t="shared" ref="AH4:AM4" si="3">IF(COUNTA(AH13)=0,"",AH13)</f>
        <v>0</v>
      </c>
      <c r="AI4" s="9">
        <f t="shared" si="3"/>
        <v>0</v>
      </c>
      <c r="AJ4" s="9">
        <f t="shared" si="3"/>
        <v>0</v>
      </c>
      <c r="AK4" s="9" t="str">
        <f t="shared" si="3"/>
        <v/>
      </c>
      <c r="AL4" s="9" t="str">
        <f t="shared" si="3"/>
        <v/>
      </c>
      <c r="AM4" s="31" t="str">
        <f t="shared" si="3"/>
        <v/>
      </c>
      <c r="AN4" s="24"/>
      <c r="AO4" s="24"/>
      <c r="AP4" s="127"/>
      <c r="AQ4" s="15" t="s">
        <v>24</v>
      </c>
      <c r="AR4" s="9" t="str">
        <f t="shared" ref="AR4:AW4" si="4">IF(COUNTA(AR13)=0,"",AR13)</f>
        <v/>
      </c>
      <c r="AS4" s="9" t="str">
        <f t="shared" si="4"/>
        <v/>
      </c>
      <c r="AT4" s="9" t="str">
        <f t="shared" si="4"/>
        <v/>
      </c>
      <c r="AU4" s="9" t="str">
        <f t="shared" si="4"/>
        <v/>
      </c>
      <c r="AV4" s="9" t="str">
        <f t="shared" si="4"/>
        <v/>
      </c>
      <c r="AW4" s="31" t="str">
        <f t="shared" si="4"/>
        <v/>
      </c>
      <c r="AX4" s="24"/>
      <c r="AY4" s="24"/>
      <c r="AZ4" s="127"/>
      <c r="BA4" s="15" t="s">
        <v>24</v>
      </c>
      <c r="BB4" s="9" t="str">
        <f t="shared" ref="BB4:BG4" si="5">IF(COUNTA(BB13)=0,"",BB13)</f>
        <v/>
      </c>
      <c r="BC4" s="9" t="str">
        <f t="shared" si="5"/>
        <v/>
      </c>
      <c r="BD4" s="9" t="str">
        <f t="shared" si="5"/>
        <v/>
      </c>
      <c r="BE4" s="9" t="str">
        <f t="shared" si="5"/>
        <v/>
      </c>
      <c r="BF4" s="9" t="str">
        <f t="shared" si="5"/>
        <v/>
      </c>
      <c r="BG4" s="31" t="str">
        <f t="shared" si="5"/>
        <v/>
      </c>
      <c r="BH4" s="24"/>
      <c r="BI4" s="24"/>
      <c r="BJ4" s="127"/>
      <c r="BK4" s="15" t="s">
        <v>24</v>
      </c>
      <c r="BL4" s="9" t="str">
        <f t="shared" ref="BL4:BQ4" si="6">IF(COUNTA(BL13)=0,"",BL13)</f>
        <v/>
      </c>
      <c r="BM4" s="9" t="str">
        <f t="shared" si="6"/>
        <v/>
      </c>
      <c r="BN4" s="9" t="str">
        <f t="shared" si="6"/>
        <v/>
      </c>
      <c r="BO4" s="9" t="str">
        <f t="shared" si="6"/>
        <v/>
      </c>
      <c r="BP4" s="9" t="str">
        <f t="shared" si="6"/>
        <v/>
      </c>
      <c r="BQ4" s="31" t="str">
        <f t="shared" si="6"/>
        <v/>
      </c>
      <c r="BR4" s="24"/>
      <c r="BS4" s="24"/>
      <c r="BT4" s="127"/>
      <c r="BU4" s="15" t="s">
        <v>24</v>
      </c>
      <c r="BV4" s="9" t="str">
        <f t="shared" ref="BV4:CA4" si="7">IF(COUNTA(BV13)=0,"",BV13)</f>
        <v/>
      </c>
      <c r="BW4" s="9" t="str">
        <f t="shared" si="7"/>
        <v/>
      </c>
      <c r="BX4" s="9" t="str">
        <f t="shared" si="7"/>
        <v/>
      </c>
      <c r="BY4" s="9" t="str">
        <f t="shared" si="7"/>
        <v/>
      </c>
      <c r="BZ4" s="9" t="str">
        <f t="shared" si="7"/>
        <v/>
      </c>
      <c r="CA4" s="31" t="str">
        <f t="shared" si="7"/>
        <v/>
      </c>
      <c r="CB4" s="24"/>
      <c r="CC4" s="24"/>
      <c r="CD4" s="127"/>
      <c r="CE4" s="15" t="s">
        <v>24</v>
      </c>
      <c r="CF4" s="9" t="str">
        <f t="shared" ref="CF4:CK4" si="8">IF(COUNTA(CF13)=0,"",CF13)</f>
        <v/>
      </c>
      <c r="CG4" s="9" t="str">
        <f t="shared" si="8"/>
        <v/>
      </c>
      <c r="CH4" s="9" t="str">
        <f t="shared" si="8"/>
        <v/>
      </c>
      <c r="CI4" s="9" t="str">
        <f t="shared" si="8"/>
        <v/>
      </c>
      <c r="CJ4" s="9" t="str">
        <f t="shared" si="8"/>
        <v/>
      </c>
      <c r="CK4" s="31" t="str">
        <f t="shared" si="8"/>
        <v/>
      </c>
      <c r="CL4" s="24"/>
      <c r="CM4" s="24"/>
      <c r="CN4" s="127"/>
      <c r="CO4" s="15" t="s">
        <v>24</v>
      </c>
      <c r="CP4" s="9" t="str">
        <f t="shared" ref="CP4:CU4" si="9">IF(COUNTA(CP13)=0,"",CP13)</f>
        <v/>
      </c>
      <c r="CQ4" s="9" t="str">
        <f t="shared" si="9"/>
        <v/>
      </c>
      <c r="CR4" s="9" t="str">
        <f t="shared" si="9"/>
        <v/>
      </c>
      <c r="CS4" s="9" t="str">
        <f t="shared" si="9"/>
        <v/>
      </c>
      <c r="CT4" s="9" t="str">
        <f t="shared" si="9"/>
        <v/>
      </c>
      <c r="CU4" s="31" t="str">
        <f t="shared" si="9"/>
        <v/>
      </c>
      <c r="CV4" s="24"/>
      <c r="CW4" s="24"/>
      <c r="CX4" s="127"/>
      <c r="CY4" s="15" t="s">
        <v>24</v>
      </c>
      <c r="CZ4" s="9" t="str">
        <f t="shared" ref="CZ4:DE4" si="10">IF(COUNTA(CZ13)=0,"",CZ13)</f>
        <v/>
      </c>
      <c r="DA4" s="9" t="str">
        <f t="shared" si="10"/>
        <v/>
      </c>
      <c r="DB4" s="9" t="str">
        <f t="shared" si="10"/>
        <v/>
      </c>
      <c r="DC4" s="9" t="str">
        <f t="shared" si="10"/>
        <v/>
      </c>
      <c r="DD4" s="9" t="str">
        <f t="shared" si="10"/>
        <v/>
      </c>
      <c r="DE4" s="31" t="str">
        <f t="shared" si="10"/>
        <v/>
      </c>
      <c r="DF4" s="24"/>
      <c r="DG4" s="24"/>
      <c r="DH4" s="127"/>
      <c r="DI4" s="15" t="s">
        <v>24</v>
      </c>
      <c r="DJ4" s="9">
        <f t="shared" ref="DJ4:DO4" si="11">IF(COUNTA(DJ13)=0,"",DJ13)</f>
        <v>0</v>
      </c>
      <c r="DK4" s="9">
        <f t="shared" si="11"/>
        <v>0</v>
      </c>
      <c r="DL4" s="9">
        <f t="shared" si="11"/>
        <v>0</v>
      </c>
      <c r="DM4" s="9" t="str">
        <f t="shared" si="11"/>
        <v/>
      </c>
      <c r="DN4" s="9">
        <f t="shared" si="11"/>
        <v>0</v>
      </c>
      <c r="DO4" s="31">
        <f t="shared" si="11"/>
        <v>0</v>
      </c>
      <c r="DP4" s="24"/>
      <c r="DQ4" s="24"/>
      <c r="DR4" s="127"/>
      <c r="DS4" s="67" t="s">
        <v>24</v>
      </c>
      <c r="DT4" s="9" t="str">
        <f t="shared" ref="DT4:DY4" si="12">IF(COUNTA(DT13)=0,"",DT13)</f>
        <v/>
      </c>
      <c r="DU4" s="9" t="str">
        <f t="shared" si="12"/>
        <v/>
      </c>
      <c r="DV4" s="9" t="str">
        <f t="shared" si="12"/>
        <v/>
      </c>
      <c r="DW4" s="9" t="str">
        <f t="shared" si="12"/>
        <v/>
      </c>
      <c r="DX4" s="9" t="str">
        <f t="shared" si="12"/>
        <v/>
      </c>
      <c r="DY4" s="31" t="str">
        <f t="shared" si="12"/>
        <v/>
      </c>
      <c r="DZ4" s="24"/>
      <c r="EA4" s="24"/>
      <c r="EB4" s="127"/>
      <c r="EC4" s="15" t="s">
        <v>24</v>
      </c>
      <c r="ED4" s="9" t="str">
        <f t="shared" ref="ED4:EI4" si="13">IF(COUNTA(ED13)=0,"",ED13)</f>
        <v/>
      </c>
      <c r="EE4" s="9" t="str">
        <f t="shared" si="13"/>
        <v/>
      </c>
      <c r="EF4" s="9" t="str">
        <f t="shared" si="13"/>
        <v/>
      </c>
      <c r="EG4" s="9" t="str">
        <f t="shared" si="13"/>
        <v/>
      </c>
      <c r="EH4" s="9" t="str">
        <f t="shared" si="13"/>
        <v/>
      </c>
      <c r="EI4" s="31" t="str">
        <f t="shared" si="13"/>
        <v/>
      </c>
      <c r="EJ4" s="24"/>
      <c r="EK4" s="24"/>
      <c r="EL4" s="127"/>
      <c r="EM4" s="15" t="s">
        <v>24</v>
      </c>
      <c r="EN4" s="9" t="str">
        <f t="shared" ref="EN4:ES4" si="14">IF(COUNTA(EN13)=0,"",EN13)</f>
        <v/>
      </c>
      <c r="EO4" s="9" t="str">
        <f t="shared" si="14"/>
        <v/>
      </c>
      <c r="EP4" s="9" t="str">
        <f t="shared" si="14"/>
        <v/>
      </c>
      <c r="EQ4" s="9" t="str">
        <f t="shared" si="14"/>
        <v/>
      </c>
      <c r="ER4" s="9" t="str">
        <f t="shared" si="14"/>
        <v/>
      </c>
      <c r="ES4" s="31" t="str">
        <f t="shared" si="14"/>
        <v/>
      </c>
      <c r="ET4" s="24"/>
      <c r="EU4" s="24"/>
      <c r="EV4" s="127"/>
      <c r="EW4" s="15" t="s">
        <v>24</v>
      </c>
      <c r="EX4" s="9" t="str">
        <f t="shared" ref="EX4:FC4" si="15">IF(COUNTA(EX13)=0,"",EX13)</f>
        <v/>
      </c>
      <c r="EY4" s="9" t="str">
        <f t="shared" si="15"/>
        <v/>
      </c>
      <c r="EZ4" s="9" t="str">
        <f t="shared" si="15"/>
        <v/>
      </c>
      <c r="FA4" s="9" t="str">
        <f t="shared" si="15"/>
        <v/>
      </c>
      <c r="FB4" s="9" t="str">
        <f t="shared" si="15"/>
        <v/>
      </c>
      <c r="FC4" s="31" t="str">
        <f t="shared" si="15"/>
        <v/>
      </c>
      <c r="FD4" s="24"/>
      <c r="FE4" s="24"/>
      <c r="FF4" s="127"/>
      <c r="FG4" s="15" t="s">
        <v>24</v>
      </c>
      <c r="FH4" s="9" t="str">
        <f t="shared" ref="FH4:FM4" si="16">IF(COUNTA(FH13)=0,"",FH13)</f>
        <v/>
      </c>
      <c r="FI4" s="9" t="str">
        <f t="shared" si="16"/>
        <v/>
      </c>
      <c r="FJ4" s="9" t="str">
        <f t="shared" si="16"/>
        <v/>
      </c>
      <c r="FK4" s="9" t="str">
        <f t="shared" si="16"/>
        <v/>
      </c>
      <c r="FL4" s="9" t="str">
        <f t="shared" si="16"/>
        <v/>
      </c>
      <c r="FM4" s="31" t="str">
        <f t="shared" si="16"/>
        <v/>
      </c>
      <c r="FN4" s="24"/>
      <c r="FO4" s="24"/>
      <c r="FP4" s="127"/>
      <c r="FQ4" s="15" t="s">
        <v>24</v>
      </c>
      <c r="FR4" s="9" t="str">
        <f t="shared" ref="FR4:FW4" si="17">IF(COUNTA(FR13)=0,"",FR13)</f>
        <v/>
      </c>
      <c r="FS4" s="9" t="str">
        <f t="shared" si="17"/>
        <v/>
      </c>
      <c r="FT4" s="9" t="str">
        <f t="shared" si="17"/>
        <v/>
      </c>
      <c r="FU4" s="9" t="str">
        <f t="shared" si="17"/>
        <v/>
      </c>
      <c r="FV4" s="9" t="str">
        <f t="shared" si="17"/>
        <v/>
      </c>
      <c r="FW4" s="31" t="str">
        <f t="shared" si="17"/>
        <v/>
      </c>
      <c r="FX4" s="24"/>
      <c r="FY4" s="24"/>
      <c r="FZ4" s="127"/>
      <c r="GA4" s="15" t="s">
        <v>24</v>
      </c>
      <c r="GB4" s="9" t="str">
        <f t="shared" ref="GB4:GG4" si="18">IF(COUNTA(GB13)=0,"",GB13)</f>
        <v/>
      </c>
      <c r="GC4" s="9" t="str">
        <f t="shared" si="18"/>
        <v/>
      </c>
      <c r="GD4" s="9" t="str">
        <f t="shared" si="18"/>
        <v/>
      </c>
      <c r="GE4" s="9" t="str">
        <f t="shared" si="18"/>
        <v/>
      </c>
      <c r="GF4" s="9" t="str">
        <f t="shared" si="18"/>
        <v/>
      </c>
      <c r="GG4" s="31" t="str">
        <f t="shared" si="18"/>
        <v/>
      </c>
      <c r="GH4" s="24"/>
      <c r="GI4" s="24"/>
      <c r="GJ4" s="127"/>
      <c r="GK4" s="15" t="s">
        <v>24</v>
      </c>
      <c r="GL4" s="9" t="str">
        <f t="shared" ref="GL4:GQ4" si="19">IF(COUNTA(GL13)=0,"",GL13)</f>
        <v/>
      </c>
      <c r="GM4" s="9" t="str">
        <f t="shared" si="19"/>
        <v/>
      </c>
      <c r="GN4" s="9" t="str">
        <f t="shared" si="19"/>
        <v/>
      </c>
      <c r="GO4" s="9" t="str">
        <f t="shared" si="19"/>
        <v/>
      </c>
      <c r="GP4" s="9" t="str">
        <f t="shared" si="19"/>
        <v/>
      </c>
      <c r="GQ4" s="31" t="str">
        <f t="shared" si="19"/>
        <v/>
      </c>
      <c r="GR4" s="24"/>
      <c r="GS4" s="24"/>
      <c r="GT4" s="127"/>
      <c r="GU4" s="15" t="s">
        <v>24</v>
      </c>
      <c r="GV4" s="9" t="str">
        <f t="shared" ref="GV4:HA4" si="20">IF(COUNTA(GV13)=0,"",GV13)</f>
        <v/>
      </c>
      <c r="GW4" s="9" t="str">
        <f t="shared" si="20"/>
        <v/>
      </c>
      <c r="GX4" s="9" t="str">
        <f t="shared" si="20"/>
        <v/>
      </c>
      <c r="GY4" s="9" t="str">
        <f t="shared" si="20"/>
        <v/>
      </c>
      <c r="GZ4" s="9" t="str">
        <f t="shared" si="20"/>
        <v/>
      </c>
      <c r="HA4" s="31" t="str">
        <f t="shared" si="20"/>
        <v/>
      </c>
      <c r="HB4" s="24"/>
      <c r="HC4" s="24"/>
      <c r="HD4" s="127"/>
      <c r="HE4" s="15" t="s">
        <v>24</v>
      </c>
      <c r="HF4" s="9" t="str">
        <f t="shared" ref="HF4:HK4" si="21">IF(COUNTA(HF13)=0,"",HF13)</f>
        <v/>
      </c>
      <c r="HG4" s="9" t="str">
        <f t="shared" si="21"/>
        <v/>
      </c>
      <c r="HH4" s="9" t="str">
        <f t="shared" si="21"/>
        <v/>
      </c>
      <c r="HI4" s="9" t="str">
        <f t="shared" si="21"/>
        <v/>
      </c>
      <c r="HJ4" s="9" t="str">
        <f t="shared" si="21"/>
        <v/>
      </c>
      <c r="HK4" s="31" t="str">
        <f t="shared" si="21"/>
        <v/>
      </c>
      <c r="HL4" s="24"/>
      <c r="HM4" s="24"/>
      <c r="HN4" s="127" t="s">
        <v>322</v>
      </c>
      <c r="HO4" s="413" t="s">
        <v>24</v>
      </c>
      <c r="HP4" s="9">
        <f t="shared" ref="HP4:HU4" si="22">IF(COUNTA(HP13)=0,"",HP13)</f>
        <v>0</v>
      </c>
      <c r="HQ4" s="9" t="str">
        <f t="shared" si="22"/>
        <v/>
      </c>
      <c r="HR4" s="9" t="str">
        <f t="shared" si="22"/>
        <v/>
      </c>
      <c r="HS4" s="9" t="str">
        <f t="shared" si="22"/>
        <v/>
      </c>
      <c r="HT4" s="9">
        <f t="shared" si="22"/>
        <v>0</v>
      </c>
      <c r="HU4" s="31">
        <f t="shared" si="22"/>
        <v>0</v>
      </c>
      <c r="HV4" s="24"/>
      <c r="HW4" s="24"/>
      <c r="HX4" s="127"/>
      <c r="HY4" s="413" t="s">
        <v>24</v>
      </c>
      <c r="HZ4" s="9">
        <f t="shared" ref="HZ4:IE4" si="23">IF(COUNTA(HZ13)=0,"",HZ13)</f>
        <v>0</v>
      </c>
      <c r="IA4" s="9" t="str">
        <f t="shared" si="23"/>
        <v/>
      </c>
      <c r="IB4" s="9" t="str">
        <f t="shared" si="23"/>
        <v/>
      </c>
      <c r="IC4" s="9" t="str">
        <f t="shared" si="23"/>
        <v/>
      </c>
      <c r="ID4" s="9">
        <f t="shared" si="23"/>
        <v>0</v>
      </c>
      <c r="IE4" s="31">
        <f t="shared" si="23"/>
        <v>0</v>
      </c>
      <c r="IF4" s="24"/>
      <c r="IG4" s="24"/>
      <c r="IH4" s="127" t="s">
        <v>322</v>
      </c>
      <c r="II4" s="413" t="s">
        <v>24</v>
      </c>
      <c r="IJ4" s="9">
        <f t="shared" ref="IJ4:IO4" si="24">IF(COUNTA(IJ13)=0,"",IJ13)</f>
        <v>0</v>
      </c>
      <c r="IK4" s="9" t="str">
        <f t="shared" si="24"/>
        <v/>
      </c>
      <c r="IL4" s="9" t="str">
        <f t="shared" si="24"/>
        <v/>
      </c>
      <c r="IM4" s="9" t="str">
        <f t="shared" si="24"/>
        <v/>
      </c>
      <c r="IN4" s="9">
        <f t="shared" si="24"/>
        <v>0</v>
      </c>
      <c r="IO4" s="31">
        <f t="shared" si="24"/>
        <v>0</v>
      </c>
      <c r="IP4" s="24"/>
      <c r="IQ4" s="24"/>
      <c r="IR4" s="127" t="s">
        <v>322</v>
      </c>
      <c r="IS4" s="413" t="s">
        <v>24</v>
      </c>
      <c r="IT4" s="9">
        <f t="shared" ref="IT4:IY4" si="25">IF(COUNTA(IT13)=0,"",IT13)</f>
        <v>0</v>
      </c>
      <c r="IU4" s="9" t="str">
        <f t="shared" si="25"/>
        <v/>
      </c>
      <c r="IV4" s="9" t="str">
        <f t="shared" si="25"/>
        <v/>
      </c>
      <c r="IW4" s="9" t="str">
        <f t="shared" si="25"/>
        <v/>
      </c>
      <c r="IX4" s="9">
        <f t="shared" si="25"/>
        <v>0</v>
      </c>
      <c r="IY4" s="31">
        <f t="shared" si="25"/>
        <v>0</v>
      </c>
      <c r="IZ4" s="24"/>
      <c r="JA4" s="24"/>
      <c r="JB4" s="139"/>
      <c r="JL4" s="139"/>
      <c r="JV4" s="139"/>
      <c r="KF4" s="139"/>
    </row>
    <row xmlns:x14ac="http://schemas.microsoft.com/office/spreadsheetml/2009/9/ac" r="5" s="4" customFormat="true" x14ac:dyDescent="0.25">
      <c r="A5" s="425" t="str">
        <f ca="true">IF(ISBLANK('Data Summary'!A7),"",'Data Summary'!A7)</f>
        <v>PSE_2008_SUR</v>
      </c>
      <c r="B5" s="127"/>
      <c r="C5" s="1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27"/>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27"/>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1" t="str">
        <f>IF((COUNTA(AC14:AC25)=0)+(COUNTA(AC13)=0),"",100-AC13-SUMPRODUCT(W14:W25,AC14:AC25))</f>
        <v/>
      </c>
      <c r="AD5" s="24"/>
      <c r="AE5" s="24"/>
      <c r="AF5" s="127"/>
      <c r="AG5" s="15" t="s">
        <v>0</v>
      </c>
      <c r="AH5" s="9">
        <f>IF((COUNTA(AH14:AH25)=0)+(COUNTA(AH13)=0),"",100-AH13-SUMPRODUCT(AG14:AG25,AH14:AH25))</f>
        <v>0.8800486618004868</v>
      </c>
      <c r="AI5" s="9">
        <f>IF((COUNTA(AI14:AI25)=0)+(COUNTA(AI13)=0),"",100-AI13-SUMPRODUCT(AG14:AG25,AI14:AI25))</f>
        <v>0.8499999999999801</v>
      </c>
      <c r="AJ5" s="9">
        <f>IF((COUNTA(AJ14:AJ25)=0)+(COUNTA(AJ13)=0),"",100-AJ13-SUMPRODUCT(AG14:AG25,AJ14:AJ25))</f>
        <v>0.54999999999999716</v>
      </c>
      <c r="AK5" s="9" t="str">
        <f>IF((COUNTA(AK14:AK25)=0)+(COUNTA(AK13)=0),"",100-AK13-SUMPRODUCT(AG14:AG25,AK14:AK25))</f>
        <v/>
      </c>
      <c r="AL5" s="9" t="str">
        <f>IF((COUNTA(AL14:AL25)=0)+(COUNTA(AL13)=0),"",100-AL13-SUMPRODUCT(AG14:AG25,AL14:AL25))</f>
        <v/>
      </c>
      <c r="AM5" s="31" t="str">
        <f>IF((COUNTA(AM14:AM25)=0)+(COUNTA(AM13)=0),"",100-AM13-SUMPRODUCT(AG14:AG25,AM14:AM25))</f>
        <v/>
      </c>
      <c r="AN5" s="24"/>
      <c r="AO5" s="24"/>
      <c r="AP5" s="127"/>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1" t="str">
        <f>IF((COUNTA(AW14:AW25)=0)+(COUNTA(AW13)=0),"",100-AW13-SUMPRODUCT(AQ14:AQ25,AW14:AW25))</f>
        <v/>
      </c>
      <c r="AX5" s="24"/>
      <c r="AY5" s="24"/>
      <c r="AZ5" s="127"/>
      <c r="BA5" s="15" t="s">
        <v>0</v>
      </c>
      <c r="BB5" s="9"/>
      <c r="BC5" s="9"/>
      <c r="BD5" s="9"/>
      <c r="BE5" s="9"/>
      <c r="BF5" s="9"/>
      <c r="BG5" s="31"/>
      <c r="BH5" s="24"/>
      <c r="BI5" s="24"/>
      <c r="BJ5" s="127"/>
      <c r="BK5" s="15" t="s">
        <v>0</v>
      </c>
      <c r="BL5" s="9"/>
      <c r="BM5" s="9"/>
      <c r="BN5" s="9"/>
      <c r="BO5" s="9"/>
      <c r="BP5" s="9"/>
      <c r="BQ5" s="31"/>
      <c r="BR5" s="24"/>
      <c r="BS5" s="24"/>
      <c r="BT5" s="127"/>
      <c r="BU5" s="15" t="s">
        <v>0</v>
      </c>
      <c r="BV5" s="9"/>
      <c r="BW5" s="9"/>
      <c r="BX5" s="9"/>
      <c r="BY5" s="9"/>
      <c r="BZ5" s="9"/>
      <c r="CA5" s="31"/>
      <c r="CB5" s="24"/>
      <c r="CC5" s="24"/>
      <c r="CD5" s="127"/>
      <c r="CE5" s="15" t="s">
        <v>0</v>
      </c>
      <c r="CF5" s="9"/>
      <c r="CG5" s="9"/>
      <c r="CH5" s="9"/>
      <c r="CI5" s="9"/>
      <c r="CJ5" s="9"/>
      <c r="CK5" s="31"/>
      <c r="CL5" s="24"/>
      <c r="CM5" s="24"/>
      <c r="CN5" s="127"/>
      <c r="CO5" s="15" t="s">
        <v>0</v>
      </c>
      <c r="CP5" s="9"/>
      <c r="CQ5" s="9"/>
      <c r="CR5" s="9"/>
      <c r="CS5" s="9"/>
      <c r="CT5" s="9"/>
      <c r="CU5" s="31"/>
      <c r="CV5" s="24"/>
      <c r="CW5" s="24"/>
      <c r="CX5" s="127"/>
      <c r="CY5" s="15" t="s">
        <v>0</v>
      </c>
      <c r="CZ5" s="9"/>
      <c r="DA5" s="9"/>
      <c r="DB5" s="9"/>
      <c r="DC5" s="9"/>
      <c r="DD5" s="9"/>
      <c r="DE5" s="31"/>
      <c r="DF5" s="24"/>
      <c r="DG5" s="24"/>
      <c r="DH5" s="127"/>
      <c r="DI5" s="15" t="s">
        <v>0</v>
      </c>
      <c r="DJ5" s="9">
        <f>IF((COUNTA(DJ14:DJ25)=0)+(COUNTA(DJ13)=0),"",100-DJ13-SUMPRODUCT(DI14:DI25,DJ14:DJ25))</f>
        <v>2.0699999999999932</v>
      </c>
      <c r="DK5" s="9">
        <f>IF((COUNTA(DK14:DK25)=0)+(COUNTA(DK13)=0),"",100-DK13-SUMPRODUCT(DI14:DI25,DK14:DK25))</f>
        <v>2.4450000000000074</v>
      </c>
      <c r="DL5" s="9">
        <f>IF((COUNTA(DL14:DL25)=0)+(COUNTA(DL13)=0),"",100-DL13-SUMPRODUCT(DI14:DI25,DL14:DL25))</f>
        <v>1.2400000000000091</v>
      </c>
      <c r="DM5" s="9" t="str">
        <f>IF((COUNTA(DM14:DM25)=0)+(COUNTA(DM13)=0),"",100-DM13-SUMPRODUCT(DI14:DI25,DM14:DM25))</f>
        <v/>
      </c>
      <c r="DN5" s="9">
        <f>IF((COUNTA(DN14:DN25)=0)+(COUNTA(DN13)=0),"",100-DN13-SUMPRODUCT(DI14:DI25,DN14:DN25))</f>
        <v>2.0999999999999943</v>
      </c>
      <c r="DO5" s="31">
        <f>IF((COUNTA(DO14:DO25)=0)+(COUNTA(DO13)=0),"",100-DO13-SUMPRODUCT(DI14:DI25,DO14:DO25))</f>
        <v>2.3449999999999989</v>
      </c>
      <c r="DP5" s="24"/>
      <c r="DQ5" s="24"/>
      <c r="DR5" s="127"/>
      <c r="DS5" s="67"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31" t="str">
        <f>IF((COUNTA(DY14:DY25)=0)+(COUNTA(DY13)=0),"",100-DY13-SUMPRODUCT(DS14:DS25,DY14:DY25))</f>
        <v/>
      </c>
      <c r="DZ5" s="24"/>
      <c r="EA5" s="24"/>
      <c r="EB5" s="127"/>
      <c r="EC5" s="15" t="s">
        <v>0</v>
      </c>
      <c r="ED5" s="9"/>
      <c r="EE5" s="9" t="str">
        <f>IF((COUNTA(EE14:EE25)=0)+(COUNTA(EE13)=0),"",100-EE13-SUMPRODUCT(EC14:EC25,EE14:EE25))</f>
        <v/>
      </c>
      <c r="EF5" s="9" t="str">
        <f>IF((COUNTA(EF14:EF25)=0)+(COUNTA(EF13)=0),"",100-EF13-SUMPRODUCT(EC14:EC25,EF14:EF25))</f>
        <v/>
      </c>
      <c r="EG5" s="9"/>
      <c r="EH5" s="9"/>
      <c r="EI5" s="31"/>
      <c r="EJ5" s="24"/>
      <c r="EK5" s="24"/>
      <c r="EL5" s="127"/>
      <c r="EM5" s="15" t="s">
        <v>0</v>
      </c>
      <c r="EN5" s="9"/>
      <c r="EO5" s="9" t="str">
        <f>IF((COUNTA(EO14:EO25)=0)+(COUNTA(EO13)=0),"",100-EO13-SUMPRODUCT(EM14:EM25,EO14:EO25))</f>
        <v/>
      </c>
      <c r="EP5" s="9" t="str">
        <f>IF((COUNTA(EP14:EP25)=0)+(COUNTA(EP13)=0),"",100-EP13-SUMPRODUCT(EM14:EM25,EP14:EP25))</f>
        <v/>
      </c>
      <c r="EQ5" s="9"/>
      <c r="ER5" s="9"/>
      <c r="ES5" s="31"/>
      <c r="ET5" s="24"/>
      <c r="EU5" s="24"/>
      <c r="EV5" s="127"/>
      <c r="EW5" s="15" t="s">
        <v>0</v>
      </c>
      <c r="EX5" s="9"/>
      <c r="EY5" s="9"/>
      <c r="EZ5" s="9"/>
      <c r="FA5" s="9"/>
      <c r="FB5" s="9"/>
      <c r="FC5" s="31"/>
      <c r="FD5" s="24"/>
      <c r="FE5" s="24"/>
      <c r="FF5" s="127"/>
      <c r="FG5" s="15" t="s">
        <v>0</v>
      </c>
      <c r="FH5" s="9"/>
      <c r="FI5" s="9"/>
      <c r="FJ5" s="9"/>
      <c r="FK5" s="9"/>
      <c r="FL5" s="9"/>
      <c r="FM5" s="31"/>
      <c r="FN5" s="24"/>
      <c r="FO5" s="24"/>
      <c r="FP5" s="127"/>
      <c r="FQ5" s="15" t="s">
        <v>0</v>
      </c>
      <c r="FR5" s="9"/>
      <c r="FS5" s="9" t="str">
        <f>IF((COUNTA(FS14:FS25)=0)+(COUNTA(FS13)=0),"",100-FS13-SUMPRODUCT(FQ14:FQ25,FS14:FS25))</f>
        <v/>
      </c>
      <c r="FT5" s="9" t="str">
        <f>IF((COUNTA(FT14:FT25)=0)+(COUNTA(FT13)=0),"",100-FT13-SUMPRODUCT(FQ14:FQ25,FT14:FT25))</f>
        <v/>
      </c>
      <c r="FU5" s="9"/>
      <c r="FV5" s="9"/>
      <c r="FW5" s="31"/>
      <c r="FX5" s="24"/>
      <c r="FY5" s="24"/>
      <c r="FZ5" s="127"/>
      <c r="GA5" s="15" t="s">
        <v>0</v>
      </c>
      <c r="GB5" s="9"/>
      <c r="GC5" s="9" t="str">
        <f>IF((COUNTA(GC14:GC25)=0)+(COUNTA(GC13)=0),"",100-GC13-SUMPRODUCT(GA14:GA25,GC14:GC25))</f>
        <v/>
      </c>
      <c r="GD5" s="9" t="str">
        <f>IF((COUNTA(GD14:GD25)=0)+(COUNTA(GD13)=0),"",100-GD13-SUMPRODUCT(GA14:GA25,GD14:GD25))</f>
        <v/>
      </c>
      <c r="GE5" s="9"/>
      <c r="GF5" s="9"/>
      <c r="GG5" s="31"/>
      <c r="GH5" s="24"/>
      <c r="GI5" s="24"/>
      <c r="GJ5" s="127"/>
      <c r="GK5" s="15" t="s">
        <v>0</v>
      </c>
      <c r="GL5" s="9"/>
      <c r="GM5" s="9"/>
      <c r="GN5" s="9"/>
      <c r="GO5" s="9"/>
      <c r="GP5" s="9"/>
      <c r="GQ5" s="31"/>
      <c r="GR5" s="24"/>
      <c r="GS5" s="24"/>
      <c r="GT5" s="127"/>
      <c r="GU5" s="15" t="s">
        <v>0</v>
      </c>
      <c r="GV5" s="9"/>
      <c r="GW5" s="9"/>
      <c r="GX5" s="9"/>
      <c r="GY5" s="9"/>
      <c r="GZ5" s="9"/>
      <c r="HA5" s="31"/>
      <c r="HB5" s="24"/>
      <c r="HC5" s="24"/>
      <c r="HD5" s="127"/>
      <c r="HE5" s="15" t="s">
        <v>0</v>
      </c>
      <c r="HF5" s="9"/>
      <c r="HG5" s="9" t="str">
        <f>IF((COUNTA(HG14:HG25)=0)+(COUNTA(HG13)=0),"",100-HG13-SUMPRODUCT(HE14:HE25,HG14:HG25))</f>
        <v/>
      </c>
      <c r="HH5" s="9" t="str">
        <f>IF((COUNTA(HH14:HH25)=0)+(COUNTA(HH13)=0),"",100-HH13-SUMPRODUCT(HE14:HE25,HH14:HH25))</f>
        <v/>
      </c>
      <c r="HI5" s="9"/>
      <c r="HJ5" s="9"/>
      <c r="HK5" s="31"/>
      <c r="HL5" s="24"/>
      <c r="HM5" s="24"/>
      <c r="HN5" s="127"/>
      <c r="HO5" s="413" t="s">
        <v>0</v>
      </c>
      <c r="HP5" s="9"/>
      <c r="HQ5" s="9" t="str">
        <f>IF((COUNTA(HQ14:HQ25)=0)+(COUNTA(HQ13)=0),"",100-HQ13-SUMPRODUCT(HO14:HO25,HQ14:HQ25))</f>
        <v/>
      </c>
      <c r="HR5" s="9" t="str">
        <f>IF((COUNTA(HR14:HR25)=0)+(COUNTA(HR13)=0),"",100-HR13-SUMPRODUCT(HO14:HO25,HR14:HR25))</f>
        <v/>
      </c>
      <c r="HS5" s="9"/>
      <c r="HT5" s="9"/>
      <c r="HU5" s="31"/>
      <c r="HV5" s="24"/>
      <c r="HW5" s="24"/>
      <c r="HX5" s="127"/>
      <c r="HY5" s="413" t="s">
        <v>0</v>
      </c>
      <c r="HZ5" s="9"/>
      <c r="IA5" s="9" t="str">
        <f>IF((COUNTA(IA14:IA25)=0)+(COUNTA(IA13)=0),"",100-IA13-SUMPRODUCT(HY14:HY25,IA14:IA25))</f>
        <v/>
      </c>
      <c r="IB5" s="9" t="str">
        <f>IF((COUNTA(IB14:IB25)=0)+(COUNTA(IB13)=0),"",100-IB13-SUMPRODUCT(HY14:HY25,IB14:IB25))</f>
        <v/>
      </c>
      <c r="IC5" s="9"/>
      <c r="ID5" s="9"/>
      <c r="IE5" s="31"/>
      <c r="IF5" s="24"/>
      <c r="IG5" s="24"/>
      <c r="IH5" s="127"/>
      <c r="II5" s="413" t="s">
        <v>0</v>
      </c>
      <c r="IJ5" s="9"/>
      <c r="IK5" s="9" t="str">
        <f>IF((COUNTA(IK14:IK25)=0)+(COUNTA(IK13)=0),"",100-IK13-SUMPRODUCT(II14:II25,IK14:IK25))</f>
        <v/>
      </c>
      <c r="IL5" s="9" t="str">
        <f>IF((COUNTA(IL14:IL25)=0)+(COUNTA(IL13)=0),"",100-IL13-SUMPRODUCT(II14:II25,IL14:IL25))</f>
        <v/>
      </c>
      <c r="IM5" s="9"/>
      <c r="IN5" s="9"/>
      <c r="IO5" s="31"/>
      <c r="IP5" s="24"/>
      <c r="IQ5" s="24"/>
      <c r="IR5" s="127"/>
      <c r="IS5" s="413" t="s">
        <v>0</v>
      </c>
      <c r="IT5" s="9"/>
      <c r="IU5" s="9" t="str">
        <f>IF((COUNTA(IU14:IU25)=0)+(COUNTA(IU13)=0),"",100-IU13-SUMPRODUCT(IS14:IS25,IU14:IU25))</f>
        <v/>
      </c>
      <c r="IV5" s="9" t="str">
        <f>IF((COUNTA(IV14:IV25)=0)+(COUNTA(IV13)=0),"",100-IV13-SUMPRODUCT(IS14:IS25,IV14:IV25))</f>
        <v/>
      </c>
      <c r="IW5" s="9"/>
      <c r="IX5" s="9"/>
      <c r="IY5" s="31"/>
      <c r="IZ5" s="24"/>
      <c r="JA5" s="24"/>
      <c r="JB5" s="139"/>
      <c r="JL5" s="139"/>
      <c r="JV5" s="139"/>
      <c r="KF5" s="139"/>
    </row>
    <row xmlns:x14ac="http://schemas.microsoft.com/office/spreadsheetml/2009/9/ac" r="6" s="4" customFormat="true" x14ac:dyDescent="0.25">
      <c r="A6" s="425" t="str">
        <f ca="true">IF(ISBLANK('Data Summary'!A8),"",'Data Summary'!A8)</f>
        <v>PSE_2010_SUR</v>
      </c>
      <c r="B6" s="127"/>
      <c r="C6" s="15" t="s">
        <v>19</v>
      </c>
      <c r="D6" s="9">
        <f>IF(COUNTA(D14:D25)=0,"",SUMPRODUCT(D14:D25,C14:C25))</f>
        <v>90.65</v>
      </c>
      <c r="E6" s="9" t="str">
        <f>IF(COUNTA(E14:E25)=0,"",SUMPRODUCT(E14:E25,C14:C25))</f>
        <v/>
      </c>
      <c r="F6" s="9" t="str">
        <f>IF(COUNTA(F14:F25)=0,"",SUMPRODUCT(F14:F25,C14:C25))</f>
        <v/>
      </c>
      <c r="G6" s="9" t="str">
        <f>IF(COUNTA(G14:G25)=0,"",SUMPRODUCT(G14:G25,C14:C25))</f>
        <v/>
      </c>
      <c r="H6" s="9" t="str">
        <f>IF(COUNTA(H14:H25)=0,"",SUMPRODUCT(H14:H25,C14:C25))</f>
        <v/>
      </c>
      <c r="I6" s="31" t="str">
        <f>IF(COUNTA(I14:I25)=0,"",SUMPRODUCT(I14:I25,C14:C25))</f>
        <v/>
      </c>
      <c r="J6" s="24"/>
      <c r="K6" s="24"/>
      <c r="L6" s="127"/>
      <c r="M6" s="15" t="s">
        <v>19</v>
      </c>
      <c r="N6" s="9">
        <f>IF(COUNTA(N14:N25)=0,"",SUMPRODUCT(N14:N25,M14:M25))</f>
        <v>94.5</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27"/>
      <c r="W6" s="15" t="s">
        <v>19</v>
      </c>
      <c r="X6" s="9">
        <f>IF(COUNTA(X14:X25)=0,"",SUMPRODUCT(X14:X25,W14:W25))</f>
        <v>92.7</v>
      </c>
      <c r="Y6" s="9" t="str">
        <f>IF(COUNTA(Y14:Y25)=0,"",SUMPRODUCT(Y14:Y25,W14:W25))</f>
        <v/>
      </c>
      <c r="Z6" s="9" t="str">
        <f>IF(COUNTA(Z14:Z25)=0,"",SUMPRODUCT(Z14:Z25,W14:W25))</f>
        <v/>
      </c>
      <c r="AA6" s="9" t="str">
        <f>IF(COUNTA(AA14:AA25)=0,"",SUMPRODUCT(AA14:AA25,W14:W25))</f>
        <v/>
      </c>
      <c r="AB6" s="9" t="str">
        <f>IF(COUNTA(AB14:AB25)=0,"",SUMPRODUCT(AB14:AB25,W14:W25))</f>
        <v/>
      </c>
      <c r="AC6" s="31" t="str">
        <f>IF(COUNTA(AC14:AC25)=0,"",SUMPRODUCT(AC14:AC25,W14:W25))</f>
        <v/>
      </c>
      <c r="AD6" s="24"/>
      <c r="AE6" s="24"/>
      <c r="AF6" s="127"/>
      <c r="AG6" s="15" t="s">
        <v>19</v>
      </c>
      <c r="AH6" s="9">
        <f>IF(COUNTA(AH14:AH25)=0,"",SUMPRODUCT(AH14:AH25,AG14:AG25))</f>
        <v>99.119951338199513</v>
      </c>
      <c r="AI6" s="9">
        <f>IF(COUNTA(AI14:AI25)=0,"",SUMPRODUCT(AI14:AI25,AG14:AG25))</f>
        <v>99.15000000000002</v>
      </c>
      <c r="AJ6" s="9">
        <f>IF(COUNTA(AJ14:AJ25)=0,"",SUMPRODUCT(AJ14:AJ25,AG14:AG25))</f>
        <v>99.45</v>
      </c>
      <c r="AK6" s="9" t="str">
        <f>IF(COUNTA(AK14:AK25)=0,"",SUMPRODUCT(AK14:AK25,AG14:AG25))</f>
        <v/>
      </c>
      <c r="AL6" s="9" t="str">
        <f>IF(COUNTA(AL14:AL25)=0,"",SUMPRODUCT(AL14:AL25,AG14:AG25))</f>
        <v/>
      </c>
      <c r="AM6" s="31" t="str">
        <f>IF(COUNTA(AM14:AM25)=0,"",SUMPRODUCT(AM14:AM25,AG14:AG25))</f>
        <v/>
      </c>
      <c r="AN6" s="24"/>
      <c r="AO6" s="24"/>
      <c r="AP6" s="127"/>
      <c r="AQ6" s="15" t="s">
        <v>19</v>
      </c>
      <c r="AR6" s="9">
        <f>IF(COUNTA(AR14:AR25)=0,"",SUMPRODUCT(AR14:AR25,AQ14:AQ25))</f>
        <v>96.35</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27"/>
      <c r="BA6" s="15" t="s">
        <v>19</v>
      </c>
      <c r="BB6" s="9">
        <f>IF(COUNTA(BB14:BB25)=0,"",SUMPRODUCT(BB14:BB25,BA14:BA25))</f>
        <v>96.75</v>
      </c>
      <c r="BC6" s="9" t="str">
        <f>IF(COUNTA(BC14:BC25)=0,"",SUMPRODUCT(BC14:BC25,BA14:BA25))</f>
        <v/>
      </c>
      <c r="BD6" s="9" t="str">
        <f>IF(COUNTA(BD14:BD25)=0,"",SUMPRODUCT(BD14:BD25,BA14:BA25))</f>
        <v/>
      </c>
      <c r="BE6" s="9" t="str">
        <f>IF(COUNTA(BE14:BE25)=0,"",SUMPRODUCT(BE14:BE25,BA14:BA25))</f>
        <v/>
      </c>
      <c r="BF6" s="9" t="str">
        <f>IF(COUNTA(BF14:BF25)=0,"",SUMPRODUCT(BF14:BF25,BA14:BA25))</f>
        <v/>
      </c>
      <c r="BG6" s="31" t="str">
        <f>IF(COUNTA(BG14:BG25)=0,"",SUMPRODUCT(BG14:BG25,BA14:BA25))</f>
        <v/>
      </c>
      <c r="BH6" s="24"/>
      <c r="BI6" s="24"/>
      <c r="BJ6" s="127"/>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31" t="str">
        <f>IF(COUNTA(BQ14:BQ25)=0,"",SUMPRODUCT(BQ14:BQ25,BK14:BK25))</f>
        <v/>
      </c>
      <c r="BR6" s="24"/>
      <c r="BS6" s="24"/>
      <c r="BT6" s="127"/>
      <c r="BU6" s="15" t="s">
        <v>19</v>
      </c>
      <c r="BV6" s="9">
        <f>IF(COUNTA(BV14:BV25)=0,"",SUMPRODUCT(BV14:BV25,BU14:BU25))</f>
        <v>97.199999999999989</v>
      </c>
      <c r="BW6" s="9" t="str">
        <f>IF(COUNTA(BW14:BW25)=0,"",SUMPRODUCT(BW14:BW25,BU14:BU25))</f>
        <v/>
      </c>
      <c r="BX6" s="9" t="str">
        <f>IF(COUNTA(BX14:BX25)=0,"",SUMPRODUCT(BX14:BX25,BU14:BU25))</f>
        <v/>
      </c>
      <c r="BY6" s="9" t="str">
        <f>IF(COUNTA(BY14:BY25)=0,"",SUMPRODUCT(BY14:BY25,BU14:BU25))</f>
        <v/>
      </c>
      <c r="BZ6" s="9">
        <f>IF(COUNTA(BZ14:BZ25)=0,"",SUMPRODUCT(BZ14:BZ25,BU14:BU25))</f>
        <v>95.35</v>
      </c>
      <c r="CA6" s="31">
        <f>IF(COUNTA(CA14:CA25)=0,"",SUMPRODUCT(CA14:CA25,BU14:BU25))</f>
        <v>95.2</v>
      </c>
      <c r="CB6" s="24"/>
      <c r="CC6" s="24"/>
      <c r="CD6" s="127"/>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31" t="str">
        <f>IF(COUNTA(CK14:CK25)=0,"",SUMPRODUCT(CK14:CK25,CE14:CE25))</f>
        <v/>
      </c>
      <c r="CL6" s="24"/>
      <c r="CM6" s="24"/>
      <c r="CN6" s="127"/>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31" t="str">
        <f>IF(COUNTA(CU14:CU25)=0,"",SUMPRODUCT(CU14:CU25,CO14:CO25))</f>
        <v/>
      </c>
      <c r="CV6" s="24"/>
      <c r="CW6" s="24"/>
      <c r="CX6" s="127"/>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31" t="str">
        <f>IF(COUNTA(DE14:DE25)=0,"",SUMPRODUCT(DE14:DE25,CY14:CY25))</f>
        <v/>
      </c>
      <c r="DF6" s="24"/>
      <c r="DG6" s="24"/>
      <c r="DH6" s="127"/>
      <c r="DI6" s="15" t="s">
        <v>19</v>
      </c>
      <c r="DJ6" s="9">
        <f>IF(COUNTA(DJ14:DJ25)=0,"",SUMPRODUCT(DJ14:DJ25,DI14:DI25))</f>
        <v>97.93</v>
      </c>
      <c r="DK6" s="9">
        <f>IF(COUNTA(DK14:DK25)=0,"",SUMPRODUCT(DK14:DK25,DI14:DI25))</f>
        <v>97.554999999999993</v>
      </c>
      <c r="DL6" s="9">
        <f>IF(COUNTA(DL14:DL25)=0,"",SUMPRODUCT(DL14:DL25,DI14:DI25))</f>
        <v>98.759999999999991</v>
      </c>
      <c r="DM6" s="9" t="str">
        <f>IF(COUNTA(DM14:DM25)=0,"",SUMPRODUCT(DM14:DM25,DI14:DI25))</f>
        <v/>
      </c>
      <c r="DN6" s="9">
        <f>IF(COUNTA(DN14:DN25)=0,"",SUMPRODUCT(DN14:DN25,DI14:DI25))</f>
        <v>97.9</v>
      </c>
      <c r="DO6" s="31">
        <f>IF(COUNTA(DO14:DO25)=0,"",SUMPRODUCT(DO14:DO25,DI14:DI25))</f>
        <v>97.655000000000001</v>
      </c>
      <c r="DP6" s="24"/>
      <c r="DQ6" s="24"/>
      <c r="DR6" s="127"/>
      <c r="DS6" s="67" t="s">
        <v>19</v>
      </c>
      <c r="DT6" s="9">
        <f>IF(COUNTA(DT14:DT25)=0,"",SUMPRODUCT(DT14:DT25,DS14:DS25))</f>
        <v>97.826192309196173</v>
      </c>
      <c r="DU6" s="9" t="str">
        <f>IF(COUNTA(DU14:DU25)=0,"",SUMPRODUCT(DU14:DU25,DS14:DS25))</f>
        <v/>
      </c>
      <c r="DV6" s="9" t="str">
        <f>IF(COUNTA(DV14:DV25)=0,"",SUMPRODUCT(DV14:DV25,DS14:DS25))</f>
        <v/>
      </c>
      <c r="DW6" s="9">
        <f>IF(COUNTA(DW14:DW25)=0,"",SUMPRODUCT(DW14:DW25,DS14:DS25))</f>
        <v>97.6</v>
      </c>
      <c r="DX6" s="9">
        <f>IF(COUNTA(DX14:DX25)=0,"",SUMPRODUCT(DX14:DX25,DS14:DS25))</f>
        <v>97.95</v>
      </c>
      <c r="DY6" s="31" t="str">
        <f>IF(COUNTA(DY14:DY25)=0,"",SUMPRODUCT(DY14:DY25,DS14:DS25))</f>
        <v/>
      </c>
      <c r="DZ6" s="24"/>
      <c r="EA6" s="24"/>
      <c r="EB6" s="127"/>
      <c r="EC6" s="15" t="s">
        <v>19</v>
      </c>
      <c r="ED6" s="9">
        <f>IF(COUNTA(ED14:ED25)=0,"",SUMPRODUCT(ED14:ED25,EC14:EC25))</f>
        <v>99.21</v>
      </c>
      <c r="EE6" s="9" t="str">
        <f>IF(COUNTA(EE14:EE25)=0,"",SUMPRODUCT(EE14:EE25,EC14:EC25))</f>
        <v/>
      </c>
      <c r="EF6" s="9" t="str">
        <f>IF(COUNTA(EF14:EF25)=0,"",SUMPRODUCT(EF14:EF25,EC14:EC25))</f>
        <v/>
      </c>
      <c r="EG6" s="9" t="str">
        <f>IF(COUNTA(EG14:EG25)=0,"",SUMPRODUCT(EG14:EG25,EC14:EC25))</f>
        <v/>
      </c>
      <c r="EH6" s="9">
        <f>IF(COUNTA(EH14:EH25)=0,"",SUMPRODUCT(EH14:EH25,EC14:EC25))</f>
        <v>99.55</v>
      </c>
      <c r="EI6" s="31">
        <f>IF(COUNTA(EI14:EI25)=0,"",SUMPRODUCT(EI14:EI25,EC14:EC25))</f>
        <v>99.02</v>
      </c>
      <c r="EJ6" s="24"/>
      <c r="EK6" s="24"/>
      <c r="EL6" s="127"/>
      <c r="EM6" s="15" t="s">
        <v>19</v>
      </c>
      <c r="EN6" s="9">
        <f>IF(COUNTA(EN14:EN25)=0,"",SUMPRODUCT(EN14:EN25,EM14:EM25))</f>
        <v>96.800000000000011</v>
      </c>
      <c r="EO6" s="9" t="str">
        <f>IF(COUNTA(EO14:EO25)=0,"",SUMPRODUCT(EO14:EO25,EM14:EM25))</f>
        <v/>
      </c>
      <c r="EP6" s="9" t="str">
        <f>IF(COUNTA(EP14:EP25)=0,"",SUMPRODUCT(EP14:EP25,EM14:EM25))</f>
        <v/>
      </c>
      <c r="EQ6" s="9" t="str">
        <f>IF(COUNTA(EQ14:EQ25)=0,"",SUMPRODUCT(EQ14:EQ25,EM14:EM25))</f>
        <v/>
      </c>
      <c r="ER6" s="9" t="str">
        <f>IF(COUNTA(ER14:ER25)=0,"",SUMPRODUCT(ER14:ER25,EM14:EM25))</f>
        <v/>
      </c>
      <c r="ES6" s="31" t="str">
        <f>IF(COUNTA(ES14:ES25)=0,"",SUMPRODUCT(ES14:ES25,EM14:EM25))</f>
        <v/>
      </c>
      <c r="ET6" s="24"/>
      <c r="EU6" s="24"/>
      <c r="EV6" s="127"/>
      <c r="EW6" s="15" t="s">
        <v>19</v>
      </c>
      <c r="EX6" s="9" t="str">
        <f>IF(COUNTA(EX14:EX25)=0,"",SUMPRODUCT(EX14:EX25,EW14:EW25))</f>
        <v/>
      </c>
      <c r="EY6" s="9" t="str">
        <f>IF(COUNTA(EY14:EY25)=0,"",SUMPRODUCT(EY14:EY25,EW14:EW25))</f>
        <v/>
      </c>
      <c r="EZ6" s="9" t="str">
        <f>IF(COUNTA(EZ14:EZ25)=0,"",SUMPRODUCT(EZ14:EZ25,EW14:EW25))</f>
        <v/>
      </c>
      <c r="FA6" s="9" t="str">
        <f>IF(COUNTA(FA14:FA25)=0,"",SUMPRODUCT(FA14:FA25,EW14:EW25))</f>
        <v/>
      </c>
      <c r="FB6" s="9" t="str">
        <f>IF(COUNTA(FB14:FB25)=0,"",SUMPRODUCT(FB14:FB25,EW14:EW25))</f>
        <v/>
      </c>
      <c r="FC6" s="31" t="str">
        <f>IF(COUNTA(FC14:FC25)=0,"",SUMPRODUCT(FC14:FC25,EW14:EW25))</f>
        <v/>
      </c>
      <c r="FD6" s="24"/>
      <c r="FE6" s="24"/>
      <c r="FF6" s="127"/>
      <c r="FG6" s="15"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31" t="str">
        <f>IF(COUNTA(FM14:FM25)=0,"",SUMPRODUCT(FM14:FM25,FG14:FG25))</f>
        <v/>
      </c>
      <c r="FN6" s="24"/>
      <c r="FO6" s="24"/>
      <c r="FP6" s="127"/>
      <c r="FQ6" s="15" t="s">
        <v>19</v>
      </c>
      <c r="FR6" s="9">
        <f>IF(COUNTA(FR14:FR25)=0,"",SUMPRODUCT(FR14:FR25,FQ14:FQ25))</f>
        <v>100</v>
      </c>
      <c r="FS6" s="9" t="str">
        <f>IF(COUNTA(FS14:FS25)=0,"",SUMPRODUCT(FS14:FS25,FQ14:FQ25))</f>
        <v/>
      </c>
      <c r="FT6" s="9" t="str">
        <f>IF(COUNTA(FT14:FT25)=0,"",SUMPRODUCT(FT14:FT25,FQ14:FQ25))</f>
        <v/>
      </c>
      <c r="FU6" s="9" t="str">
        <f>IF(COUNTA(FU14:FU25)=0,"",SUMPRODUCT(FU14:FU25,FQ14:FQ25))</f>
        <v/>
      </c>
      <c r="FV6" s="9">
        <f>IF(COUNTA(FV14:FV25)=0,"",SUMPRODUCT(FV14:FV25,FQ14:FQ25))</f>
        <v>100</v>
      </c>
      <c r="FW6" s="31">
        <f>IF(COUNTA(FW14:FW25)=0,"",SUMPRODUCT(FW14:FW25,FQ14:FQ25))</f>
        <v>100</v>
      </c>
      <c r="FX6" s="24"/>
      <c r="FY6" s="24"/>
      <c r="FZ6" s="127" t="s">
        <v>322</v>
      </c>
      <c r="GA6" s="15" t="s">
        <v>19</v>
      </c>
      <c r="GB6" s="9">
        <f>IF(COUNTA(GB14:GB25)=0,"",SUMPRODUCT(GB14:GB25,GA14:GA25))</f>
        <v>99.313964607491428</v>
      </c>
      <c r="GC6" s="9" t="str">
        <f>IF(COUNTA(GC14:GC25)=0,"",SUMPRODUCT(GC14:GC25,GA14:GA25))</f>
        <v/>
      </c>
      <c r="GD6" s="9" t="str">
        <f>IF(COUNTA(GD14:GD25)=0,"",SUMPRODUCT(GD14:GD25,GA14:GA25))</f>
        <v/>
      </c>
      <c r="GE6" s="9" t="str">
        <f>IF(COUNTA(GE14:GE25)=0,"",SUMPRODUCT(GE14:GE25,GA14:GA25))</f>
        <v/>
      </c>
      <c r="GF6" s="9">
        <f>IF(COUNTA(GF14:GF25)=0,"",SUMPRODUCT(GF14:GF25,GA14:GA25))</f>
        <v>99.797160000000005</v>
      </c>
      <c r="GG6" s="31">
        <f>IF(COUNTA(GG14:GG25)=0,"",SUMPRODUCT(GG14:GG25,GA14:GA25))</f>
        <v>99.034117122138397</v>
      </c>
      <c r="GH6" s="24"/>
      <c r="GI6" s="24"/>
      <c r="GJ6" s="127"/>
      <c r="GK6" s="15"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31" t="str">
        <f>IF(COUNTA(GQ14:GQ25)=0,"",SUMPRODUCT(GQ14:GQ25,GK14:GK25))</f>
        <v/>
      </c>
      <c r="GR6" s="24"/>
      <c r="GS6" s="24"/>
      <c r="GT6" s="127"/>
      <c r="GU6" s="15" t="s">
        <v>19</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31" t="str">
        <f>IF(COUNTA(HA14:HA25)=0,"",SUMPRODUCT(HA14:HA25,GU14:GU25))</f>
        <v/>
      </c>
      <c r="HB6" s="24"/>
      <c r="HC6" s="24"/>
      <c r="HD6" s="127" t="s">
        <v>346</v>
      </c>
      <c r="HE6" s="15" t="s">
        <v>19</v>
      </c>
      <c r="HF6" s="9">
        <f>IF(COUNTA(HF14:HF25)=0,"",SUMPRODUCT(HF14:HF25,HE14:HE25))</f>
        <v>99.546504024731547</v>
      </c>
      <c r="HG6" s="9" t="str">
        <f>IF(COUNTA(HG14:HG25)=0,"",SUMPRODUCT(HG14:HG25,HE14:HE25))</f>
        <v/>
      </c>
      <c r="HH6" s="9" t="str">
        <f>IF(COUNTA(HH14:HH25)=0,"",SUMPRODUCT(HH14:HH25,HE14:HE25))</f>
        <v/>
      </c>
      <c r="HI6" s="9" t="str">
        <f>IF(COUNTA(HI14:HI25)=0,"",SUMPRODUCT(HI14:HI25,HE14:HE25))</f>
        <v/>
      </c>
      <c r="HJ6" s="9">
        <f>IF(COUNTA(HJ14:HJ25)=0,"",SUMPRODUCT(HJ14:HJ25,HE14:HE25))</f>
        <v>99.411760000000001</v>
      </c>
      <c r="HK6" s="31">
        <f>IF(COUNTA(HK14:HK25)=0,"",SUMPRODUCT(HK14:HK25,HE14:HE25))</f>
        <v>99.631576523016093</v>
      </c>
      <c r="HL6" s="24"/>
      <c r="HM6" s="24"/>
      <c r="HN6" s="127" t="s">
        <v>322</v>
      </c>
      <c r="HO6" s="413" t="s">
        <v>19</v>
      </c>
      <c r="HP6" s="9">
        <f>IF(COUNTA(HP14:HP25)=0,"",SUMPRODUCT(HP14:HP25,HO14:HO25))</f>
        <v>100</v>
      </c>
      <c r="HQ6" s="9" t="str">
        <f>IF(COUNTA(HQ14:HQ25)=0,"",SUMPRODUCT(HQ14:HQ25,HO14:HO25))</f>
        <v/>
      </c>
      <c r="HR6" s="9" t="str">
        <f>IF(COUNTA(HR14:HR25)=0,"",SUMPRODUCT(HR14:HR25,HO14:HO25))</f>
        <v/>
      </c>
      <c r="HS6" s="9" t="str">
        <f>IF(COUNTA(HS14:HS25)=0,"",SUMPRODUCT(HS14:HS25,HO14:HO25))</f>
        <v/>
      </c>
      <c r="HT6" s="9">
        <f>IF(COUNTA(HT14:HT25)=0,"",SUMPRODUCT(HT14:HT25,HO14:HO25))</f>
        <v>100</v>
      </c>
      <c r="HU6" s="31">
        <f>IF(COUNTA(HU14:HU25)=0,"",SUMPRODUCT(HU14:HU25,HO14:HO25))</f>
        <v>100</v>
      </c>
      <c r="HV6" s="24"/>
      <c r="HW6" s="24"/>
      <c r="HX6" s="127"/>
      <c r="HY6" s="413" t="s">
        <v>19</v>
      </c>
      <c r="HZ6" s="9">
        <f>IF(COUNTA(HZ14:HZ25)=0,"",SUMPRODUCT(HZ14:HZ25,HY14:HY25))</f>
        <v>99.8111171073934</v>
      </c>
      <c r="IA6" s="9" t="str">
        <f>IF(COUNTA(IA14:IA25)=0,"",SUMPRODUCT(IA14:IA25,HY14:HY25))</f>
        <v/>
      </c>
      <c r="IB6" s="9" t="str">
        <f>IF(COUNTA(IB14:IB25)=0,"",SUMPRODUCT(IB14:IB25,HY14:HY25))</f>
        <v/>
      </c>
      <c r="IC6" s="9" t="str">
        <f>IF(COUNTA(IC14:IC25)=0,"",SUMPRODUCT(IC14:IC25,HY14:HY25))</f>
        <v/>
      </c>
      <c r="ID6" s="9">
        <f>IF(COUNTA(ID14:ID25)=0,"",SUMPRODUCT(ID14:ID25,HY14:HY25))</f>
        <v>99.770009199632014</v>
      </c>
      <c r="IE6" s="31">
        <f>IF(COUNTA(IE14:IE25)=0,"",SUMPRODUCT(IE14:IE25,HY14:HY25))</f>
        <v>99.869451697127928</v>
      </c>
      <c r="IF6" s="24"/>
      <c r="IG6" s="24"/>
      <c r="IH6" s="127" t="s">
        <v>322</v>
      </c>
      <c r="II6" s="413" t="s">
        <v>19</v>
      </c>
      <c r="IJ6" s="9">
        <f>IF(COUNTA(IJ14:IJ25)=0,"",SUMPRODUCT(IJ14:IJ25,II14:II25))</f>
        <v>98.775834907622055</v>
      </c>
      <c r="IK6" s="9" t="str">
        <f>IF(COUNTA(IK14:IK25)=0,"",SUMPRODUCT(IK14:IK25,II14:II25))</f>
        <v/>
      </c>
      <c r="IL6" s="9" t="str">
        <f>IF(COUNTA(IL14:IL25)=0,"",SUMPRODUCT(IL14:IL25,II14:II25))</f>
        <v/>
      </c>
      <c r="IM6" s="9" t="str">
        <f>IF(COUNTA(IM14:IM25)=0,"",SUMPRODUCT(IM14:IM25,II14:II25))</f>
        <v/>
      </c>
      <c r="IN6" s="9">
        <f>IF(COUNTA(IN14:IN25)=0,"",SUMPRODUCT(IN14:IN25,II14:II25))</f>
        <v>98.51</v>
      </c>
      <c r="IO6" s="31">
        <f>IF(COUNTA(IO14:IO25)=0,"",SUMPRODUCT(IO14:IO25,II14:II25))</f>
        <v>98.93192519986556</v>
      </c>
      <c r="IP6" s="24"/>
      <c r="IQ6" s="24"/>
      <c r="IR6" s="127" t="s">
        <v>322</v>
      </c>
      <c r="IS6" s="413" t="s">
        <v>19</v>
      </c>
      <c r="IT6" s="9">
        <f>IF(COUNTA(IT14:IT25)=0,"",SUMPRODUCT(IT14:IT25,IS14:IS25))</f>
        <v>99.095167707643355</v>
      </c>
      <c r="IU6" s="9" t="str">
        <f>IF(COUNTA(IU14:IU25)=0,"",SUMPRODUCT(IU14:IU25,IS14:IS25))</f>
        <v/>
      </c>
      <c r="IV6" s="9" t="str">
        <f>IF(COUNTA(IV14:IV25)=0,"",SUMPRODUCT(IV14:IV25,IS14:IS25))</f>
        <v/>
      </c>
      <c r="IW6" s="9" t="str">
        <f>IF(COUNTA(IW14:IW25)=0,"",SUMPRODUCT(IW14:IW25,IS14:IS25))</f>
        <v/>
      </c>
      <c r="IX6" s="9">
        <f>IF(COUNTA(IX14:IX25)=0,"",SUMPRODUCT(IX14:IX25,IS14:IS25))</f>
        <v>98.66</v>
      </c>
      <c r="IY6" s="31">
        <f>IF(COUNTA(IY14:IY25)=0,"",SUMPRODUCT(IY14:IY25,IS14:IS25))</f>
        <v>99.347932618338689</v>
      </c>
      <c r="IZ6" s="24"/>
      <c r="JA6" s="24"/>
      <c r="JB6" s="139"/>
      <c r="JL6" s="139"/>
      <c r="JV6" s="139"/>
      <c r="KF6" s="139"/>
    </row>
    <row xmlns:x14ac="http://schemas.microsoft.com/office/spreadsheetml/2009/9/ac" r="7" s="4" customFormat="true" x14ac:dyDescent="0.25">
      <c r="A7" s="425" t="str">
        <f ca="true">IF(ISBLANK('Data Summary'!A9),"",'Data Summary'!A9)</f>
        <v>PSE_2011_KAP</v>
      </c>
      <c r="B7" s="127"/>
      <c r="C7" s="48" t="s">
        <v>38</v>
      </c>
      <c r="D7" s="8"/>
      <c r="E7" s="8"/>
      <c r="F7" s="8"/>
      <c r="G7" s="8"/>
      <c r="H7" s="8"/>
      <c r="I7" s="31"/>
      <c r="J7" s="24"/>
      <c r="K7" s="24"/>
      <c r="L7" s="127"/>
      <c r="M7" s="48" t="s">
        <v>38</v>
      </c>
      <c r="N7" s="8"/>
      <c r="O7" s="8"/>
      <c r="P7" s="8"/>
      <c r="Q7" s="8"/>
      <c r="R7" s="8"/>
      <c r="S7" s="31"/>
      <c r="T7" s="24"/>
      <c r="U7" s="24"/>
      <c r="V7" s="127"/>
      <c r="W7" s="48" t="s">
        <v>38</v>
      </c>
      <c r="X7" s="8"/>
      <c r="Y7" s="8"/>
      <c r="Z7" s="8"/>
      <c r="AA7" s="8"/>
      <c r="AB7" s="8"/>
      <c r="AC7" s="31"/>
      <c r="AD7" s="24"/>
      <c r="AE7" s="24"/>
      <c r="AF7" s="127" t="s">
        <v>167</v>
      </c>
      <c r="AG7" s="48" t="s">
        <v>38</v>
      </c>
      <c r="AH7" s="8">
        <v>91.7</v>
      </c>
      <c r="AI7" s="8">
        <f>(0.963*280+0.789*131)/(280+131)*100</f>
        <v>90.754014598540152</v>
      </c>
      <c r="AJ7" s="8">
        <f>(0.972*280+0.871*131)/(280+131)*100</f>
        <v>93.98077858880778</v>
      </c>
      <c r="AK7" s="8"/>
      <c r="AL7" s="8"/>
      <c r="AM7" s="31"/>
      <c r="AN7" s="24"/>
      <c r="AO7" s="24"/>
      <c r="AP7" s="127"/>
      <c r="AQ7" s="48" t="s">
        <v>38</v>
      </c>
      <c r="AR7" s="8"/>
      <c r="AS7" s="8"/>
      <c r="AT7" s="8"/>
      <c r="AU7" s="8"/>
      <c r="AV7" s="8"/>
      <c r="AW7" s="31"/>
      <c r="AX7" s="24"/>
      <c r="AY7" s="24"/>
      <c r="AZ7" s="127"/>
      <c r="BA7" s="48" t="s">
        <v>38</v>
      </c>
      <c r="BB7" s="8"/>
      <c r="BC7" s="8"/>
      <c r="BD7" s="8"/>
      <c r="BE7" s="8"/>
      <c r="BF7" s="8"/>
      <c r="BG7" s="31"/>
      <c r="BH7" s="24"/>
      <c r="BI7" s="24"/>
      <c r="BJ7" s="127"/>
      <c r="BK7" s="48" t="s">
        <v>38</v>
      </c>
      <c r="BL7" s="8"/>
      <c r="BM7" s="8"/>
      <c r="BN7" s="8"/>
      <c r="BO7" s="8"/>
      <c r="BP7" s="8"/>
      <c r="BQ7" s="31"/>
      <c r="BR7" s="24"/>
      <c r="BS7" s="24"/>
      <c r="BT7" s="127"/>
      <c r="BU7" s="48" t="s">
        <v>38</v>
      </c>
      <c r="BV7" s="8"/>
      <c r="BW7" s="8"/>
      <c r="BX7" s="8"/>
      <c r="BY7" s="8"/>
      <c r="BZ7" s="8"/>
      <c r="CA7" s="31"/>
      <c r="CB7" s="24"/>
      <c r="CC7" s="24"/>
      <c r="CD7" s="127"/>
      <c r="CE7" s="48" t="s">
        <v>38</v>
      </c>
      <c r="CF7" s="8"/>
      <c r="CG7" s="8"/>
      <c r="CH7" s="8"/>
      <c r="CI7" s="8"/>
      <c r="CJ7" s="8"/>
      <c r="CK7" s="31"/>
      <c r="CL7" s="24"/>
      <c r="CM7" s="24"/>
      <c r="CN7" s="127"/>
      <c r="CO7" s="48" t="s">
        <v>38</v>
      </c>
      <c r="CP7" s="8"/>
      <c r="CQ7" s="8"/>
      <c r="CR7" s="8"/>
      <c r="CS7" s="8"/>
      <c r="CT7" s="8"/>
      <c r="CU7" s="31"/>
      <c r="CV7" s="24"/>
      <c r="CW7" s="24"/>
      <c r="CX7" s="127"/>
      <c r="CY7" s="48" t="s">
        <v>38</v>
      </c>
      <c r="CZ7" s="8"/>
      <c r="DA7" s="8"/>
      <c r="DB7" s="8"/>
      <c r="DC7" s="8"/>
      <c r="DD7" s="8"/>
      <c r="DE7" s="31"/>
      <c r="DF7" s="24"/>
      <c r="DG7" s="24"/>
      <c r="DH7" s="127" t="s">
        <v>210</v>
      </c>
      <c r="DI7" s="48" t="s">
        <v>38</v>
      </c>
      <c r="DJ7" s="8">
        <v>83.98</v>
      </c>
      <c r="DK7" s="8">
        <v>83.74</v>
      </c>
      <c r="DL7" s="8">
        <v>85.57</v>
      </c>
      <c r="DM7" s="8"/>
      <c r="DN7" s="8">
        <v>81.75</v>
      </c>
      <c r="DO7" s="31">
        <v>87.92</v>
      </c>
      <c r="DP7" s="24"/>
      <c r="DQ7" s="24"/>
      <c r="DR7" s="127"/>
      <c r="DS7" s="135" t="s">
        <v>38</v>
      </c>
      <c r="DT7" s="8"/>
      <c r="DU7" s="8"/>
      <c r="DV7" s="8"/>
      <c r="DW7" s="8"/>
      <c r="DX7" s="8"/>
      <c r="DY7" s="31"/>
      <c r="DZ7" s="24"/>
      <c r="EA7" s="24"/>
      <c r="EB7" s="127"/>
      <c r="EC7" s="48" t="s">
        <v>38</v>
      </c>
      <c r="ED7" s="8"/>
      <c r="EE7" s="8"/>
      <c r="EF7" s="8"/>
      <c r="EG7" s="8"/>
      <c r="EH7" s="8"/>
      <c r="EI7" s="31"/>
      <c r="EJ7" s="24"/>
      <c r="EK7" s="24"/>
      <c r="EL7" s="127"/>
      <c r="EM7" s="48" t="s">
        <v>38</v>
      </c>
      <c r="EN7" s="8"/>
      <c r="EO7" s="8"/>
      <c r="EP7" s="8"/>
      <c r="EQ7" s="8"/>
      <c r="ER7" s="8"/>
      <c r="ES7" s="31"/>
      <c r="ET7" s="24"/>
      <c r="EU7" s="24"/>
      <c r="EV7" s="127"/>
      <c r="EW7" s="48" t="s">
        <v>38</v>
      </c>
      <c r="EX7" s="8"/>
      <c r="EY7" s="8"/>
      <c r="EZ7" s="8"/>
      <c r="FA7" s="8"/>
      <c r="FB7" s="8"/>
      <c r="FC7" s="31"/>
      <c r="FD7" s="24"/>
      <c r="FE7" s="24"/>
      <c r="FF7" s="127"/>
      <c r="FG7" s="48" t="s">
        <v>38</v>
      </c>
      <c r="FH7" s="8"/>
      <c r="FI7" s="8"/>
      <c r="FJ7" s="8"/>
      <c r="FK7" s="8"/>
      <c r="FL7" s="8"/>
      <c r="FM7" s="31"/>
      <c r="FN7" s="24"/>
      <c r="FO7" s="24"/>
      <c r="FP7" s="127"/>
      <c r="FQ7" s="48" t="s">
        <v>38</v>
      </c>
      <c r="FR7" s="8"/>
      <c r="FS7" s="8"/>
      <c r="FT7" s="8"/>
      <c r="FU7" s="8"/>
      <c r="FV7" s="8"/>
      <c r="FW7" s="31"/>
      <c r="FX7" s="24"/>
      <c r="FY7" s="24"/>
      <c r="FZ7" s="127"/>
      <c r="GA7" s="48" t="s">
        <v>38</v>
      </c>
      <c r="GB7" s="8"/>
      <c r="GC7" s="8"/>
      <c r="GD7" s="8"/>
      <c r="GE7" s="8"/>
      <c r="GF7" s="8"/>
      <c r="GG7" s="31"/>
      <c r="GH7" s="24"/>
      <c r="GI7" s="24"/>
      <c r="GJ7" s="127"/>
      <c r="GK7" s="48" t="s">
        <v>38</v>
      </c>
      <c r="GL7" s="8"/>
      <c r="GM7" s="8"/>
      <c r="GN7" s="8"/>
      <c r="GO7" s="8"/>
      <c r="GP7" s="8"/>
      <c r="GQ7" s="31"/>
      <c r="GR7" s="24"/>
      <c r="GS7" s="24"/>
      <c r="GT7" s="127"/>
      <c r="GU7" s="48" t="s">
        <v>38</v>
      </c>
      <c r="GV7" s="8"/>
      <c r="GW7" s="8"/>
      <c r="GX7" s="8"/>
      <c r="GY7" s="8"/>
      <c r="GZ7" s="8"/>
      <c r="HA7" s="31"/>
      <c r="HB7" s="24"/>
      <c r="HC7" s="24"/>
      <c r="HD7" s="127"/>
      <c r="HE7" s="48" t="s">
        <v>38</v>
      </c>
      <c r="HF7" s="8"/>
      <c r="HG7" s="8"/>
      <c r="HH7" s="8"/>
      <c r="HI7" s="8"/>
      <c r="HJ7" s="8"/>
      <c r="HK7" s="31"/>
      <c r="HL7" s="24"/>
      <c r="HM7" s="24"/>
      <c r="HN7" s="127"/>
      <c r="HO7" s="414" t="s">
        <v>38</v>
      </c>
      <c r="HP7" s="8"/>
      <c r="HQ7" s="8"/>
      <c r="HR7" s="8"/>
      <c r="HS7" s="8"/>
      <c r="HT7" s="8"/>
      <c r="HU7" s="31"/>
      <c r="HV7" s="24"/>
      <c r="HW7" s="24"/>
      <c r="HX7" s="127"/>
      <c r="HY7" s="414" t="s">
        <v>38</v>
      </c>
      <c r="HZ7" s="8"/>
      <c r="IA7" s="8"/>
      <c r="IB7" s="8"/>
      <c r="IC7" s="8"/>
      <c r="ID7" s="8"/>
      <c r="IE7" s="31"/>
      <c r="IF7" s="24"/>
      <c r="IG7" s="24"/>
      <c r="IH7" s="127"/>
      <c r="II7" s="414" t="s">
        <v>38</v>
      </c>
      <c r="IJ7" s="8"/>
      <c r="IK7" s="8"/>
      <c r="IL7" s="8"/>
      <c r="IM7" s="8"/>
      <c r="IN7" s="8"/>
      <c r="IO7" s="31"/>
      <c r="IP7" s="24"/>
      <c r="IQ7" s="24"/>
      <c r="IR7" s="127"/>
      <c r="IS7" s="414" t="s">
        <v>38</v>
      </c>
      <c r="IT7" s="8"/>
      <c r="IU7" s="8"/>
      <c r="IV7" s="8"/>
      <c r="IW7" s="8"/>
      <c r="IX7" s="8"/>
      <c r="IY7" s="31"/>
      <c r="IZ7" s="24"/>
      <c r="JA7" s="24"/>
      <c r="JB7" s="139"/>
      <c r="JL7" s="139"/>
      <c r="JV7" s="139"/>
      <c r="KF7" s="139"/>
    </row>
    <row xmlns:x14ac="http://schemas.microsoft.com/office/spreadsheetml/2009/9/ac" r="8" s="4" customFormat="true" ht="15.6" customHeight="true" x14ac:dyDescent="0.25">
      <c r="A8" s="425" t="str">
        <f ca="true">IF(ISBLANK('Data Summary'!A10),"",'Data Summary'!A10)</f>
        <v>PSE_2012_SUR</v>
      </c>
      <c r="B8" s="127"/>
      <c r="C8" s="48" t="s">
        <v>92</v>
      </c>
      <c r="D8" s="9"/>
      <c r="E8" s="9"/>
      <c r="F8" s="9"/>
      <c r="G8" s="9"/>
      <c r="H8" s="9"/>
      <c r="I8" s="31"/>
      <c r="J8" s="24"/>
      <c r="K8" s="24"/>
      <c r="L8" s="127"/>
      <c r="M8" s="48" t="s">
        <v>92</v>
      </c>
      <c r="N8" s="9"/>
      <c r="O8" s="9"/>
      <c r="P8" s="9"/>
      <c r="Q8" s="9"/>
      <c r="R8" s="9"/>
      <c r="S8" s="31"/>
      <c r="T8" s="24"/>
      <c r="U8" s="24"/>
      <c r="V8" s="127"/>
      <c r="W8" s="48" t="s">
        <v>92</v>
      </c>
      <c r="X8" s="9"/>
      <c r="Y8" s="9"/>
      <c r="Z8" s="9"/>
      <c r="AA8" s="9"/>
      <c r="AB8" s="9"/>
      <c r="AC8" s="31"/>
      <c r="AD8" s="24"/>
      <c r="AE8" s="24"/>
      <c r="AF8" s="127"/>
      <c r="AG8" s="48" t="s">
        <v>92</v>
      </c>
      <c r="AH8" s="9"/>
      <c r="AI8" s="9"/>
      <c r="AJ8" s="9"/>
      <c r="AK8" s="9"/>
      <c r="AL8" s="9"/>
      <c r="AM8" s="31"/>
      <c r="AN8" s="24"/>
      <c r="AO8" s="24"/>
      <c r="AP8" s="127"/>
      <c r="AQ8" s="48" t="s">
        <v>92</v>
      </c>
      <c r="AR8" s="9"/>
      <c r="AS8" s="9"/>
      <c r="AT8" s="9"/>
      <c r="AU8" s="9"/>
      <c r="AV8" s="9"/>
      <c r="AW8" s="31"/>
      <c r="AX8" s="24"/>
      <c r="AY8" s="24"/>
      <c r="AZ8" s="127"/>
      <c r="BA8" s="48" t="s">
        <v>92</v>
      </c>
      <c r="BB8" s="9"/>
      <c r="BC8" s="9"/>
      <c r="BD8" s="9"/>
      <c r="BE8" s="9"/>
      <c r="BF8" s="9"/>
      <c r="BG8" s="31"/>
      <c r="BH8" s="24"/>
      <c r="BI8" s="24"/>
      <c r="BJ8" s="127"/>
      <c r="BK8" s="48" t="s">
        <v>92</v>
      </c>
      <c r="BL8" s="9"/>
      <c r="BM8" s="9"/>
      <c r="BN8" s="9"/>
      <c r="BO8" s="9"/>
      <c r="BP8" s="9"/>
      <c r="BQ8" s="31"/>
      <c r="BR8" s="24"/>
      <c r="BS8" s="24"/>
      <c r="BT8" s="127"/>
      <c r="BU8" s="48" t="s">
        <v>92</v>
      </c>
      <c r="BV8" s="9"/>
      <c r="BW8" s="9"/>
      <c r="BX8" s="9"/>
      <c r="BY8" s="9"/>
      <c r="BZ8" s="9"/>
      <c r="CA8" s="31"/>
      <c r="CB8" s="24"/>
      <c r="CC8" s="24"/>
      <c r="CD8" s="127"/>
      <c r="CE8" s="48" t="s">
        <v>92</v>
      </c>
      <c r="CF8" s="9"/>
      <c r="CG8" s="9"/>
      <c r="CH8" s="9"/>
      <c r="CI8" s="9"/>
      <c r="CJ8" s="9"/>
      <c r="CK8" s="31"/>
      <c r="CL8" s="24"/>
      <c r="CM8" s="24"/>
      <c r="CN8" s="127"/>
      <c r="CO8" s="48" t="s">
        <v>92</v>
      </c>
      <c r="CP8" s="9"/>
      <c r="CQ8" s="9"/>
      <c r="CR8" s="9"/>
      <c r="CS8" s="9"/>
      <c r="CT8" s="9"/>
      <c r="CU8" s="31"/>
      <c r="CV8" s="24"/>
      <c r="CW8" s="24"/>
      <c r="CX8" s="127"/>
      <c r="CY8" s="48" t="s">
        <v>92</v>
      </c>
      <c r="CZ8" s="9"/>
      <c r="DA8" s="9"/>
      <c r="DB8" s="9"/>
      <c r="DC8" s="9"/>
      <c r="DD8" s="9"/>
      <c r="DE8" s="31"/>
      <c r="DF8" s="24"/>
      <c r="DG8" s="24"/>
      <c r="DH8" s="127"/>
      <c r="DI8" s="48" t="s">
        <v>92</v>
      </c>
      <c r="DJ8" s="9"/>
      <c r="DK8" s="9"/>
      <c r="DL8" s="9"/>
      <c r="DM8" s="9"/>
      <c r="DN8" s="9"/>
      <c r="DO8" s="31"/>
      <c r="DP8" s="24"/>
      <c r="DQ8" s="24"/>
      <c r="DR8" s="127"/>
      <c r="DS8" s="135" t="s">
        <v>92</v>
      </c>
      <c r="DT8" s="9"/>
      <c r="DU8" s="9"/>
      <c r="DV8" s="9"/>
      <c r="DW8" s="9"/>
      <c r="DX8" s="9"/>
      <c r="DY8" s="31"/>
      <c r="DZ8" s="24"/>
      <c r="EA8" s="24"/>
      <c r="EB8" s="127"/>
      <c r="EC8" s="48" t="s">
        <v>92</v>
      </c>
      <c r="ED8" s="9"/>
      <c r="EE8" s="9"/>
      <c r="EF8" s="9"/>
      <c r="EG8" s="9"/>
      <c r="EH8" s="9"/>
      <c r="EI8" s="31"/>
      <c r="EJ8" s="24"/>
      <c r="EK8" s="24"/>
      <c r="EL8" s="127"/>
      <c r="EM8" s="48" t="s">
        <v>92</v>
      </c>
      <c r="EN8" s="9"/>
      <c r="EO8" s="9"/>
      <c r="EP8" s="9"/>
      <c r="EQ8" s="9"/>
      <c r="ER8" s="9"/>
      <c r="ES8" s="31"/>
      <c r="ET8" s="24"/>
      <c r="EU8" s="24"/>
      <c r="EV8" s="127"/>
      <c r="EW8" s="48" t="s">
        <v>92</v>
      </c>
      <c r="EX8" s="9"/>
      <c r="EY8" s="9"/>
      <c r="EZ8" s="9"/>
      <c r="FA8" s="9"/>
      <c r="FB8" s="9"/>
      <c r="FC8" s="31"/>
      <c r="FD8" s="24"/>
      <c r="FE8" s="24"/>
      <c r="FF8" s="127"/>
      <c r="FG8" s="48" t="s">
        <v>92</v>
      </c>
      <c r="FH8" s="9"/>
      <c r="FI8" s="9"/>
      <c r="FJ8" s="9"/>
      <c r="FK8" s="9"/>
      <c r="FL8" s="9"/>
      <c r="FM8" s="31"/>
      <c r="FN8" s="24"/>
      <c r="FO8" s="24"/>
      <c r="FP8" s="127"/>
      <c r="FQ8" s="48" t="s">
        <v>92</v>
      </c>
      <c r="FR8" s="9"/>
      <c r="FS8" s="9"/>
      <c r="FT8" s="9"/>
      <c r="FU8" s="9"/>
      <c r="FV8" s="9"/>
      <c r="FW8" s="31"/>
      <c r="FX8" s="24"/>
      <c r="FY8" s="24"/>
      <c r="FZ8" s="127"/>
      <c r="GA8" s="48" t="s">
        <v>92</v>
      </c>
      <c r="GB8" s="9"/>
      <c r="GC8" s="9"/>
      <c r="GD8" s="9"/>
      <c r="GE8" s="9"/>
      <c r="GF8" s="9"/>
      <c r="GG8" s="31"/>
      <c r="GH8" s="24"/>
      <c r="GI8" s="24"/>
      <c r="GJ8" s="127"/>
      <c r="GK8" s="48" t="s">
        <v>92</v>
      </c>
      <c r="GL8" s="9"/>
      <c r="GM8" s="9"/>
      <c r="GN8" s="9"/>
      <c r="GO8" s="9"/>
      <c r="GP8" s="9"/>
      <c r="GQ8" s="31"/>
      <c r="GR8" s="24"/>
      <c r="GS8" s="24"/>
      <c r="GT8" s="127"/>
      <c r="GU8" s="48" t="s">
        <v>92</v>
      </c>
      <c r="GV8" s="9"/>
      <c r="GW8" s="9"/>
      <c r="GX8" s="9"/>
      <c r="GY8" s="9"/>
      <c r="GZ8" s="9"/>
      <c r="HA8" s="31"/>
      <c r="HB8" s="24"/>
      <c r="HC8" s="24"/>
      <c r="HD8" s="127"/>
      <c r="HE8" s="48" t="s">
        <v>92</v>
      </c>
      <c r="HF8" s="9"/>
      <c r="HG8" s="9"/>
      <c r="HH8" s="9"/>
      <c r="HI8" s="9"/>
      <c r="HJ8" s="9"/>
      <c r="HK8" s="31"/>
      <c r="HL8" s="24"/>
      <c r="HM8" s="24"/>
      <c r="HN8" s="127"/>
      <c r="HO8" s="414" t="s">
        <v>92</v>
      </c>
      <c r="HP8" s="9"/>
      <c r="HQ8" s="9"/>
      <c r="HR8" s="9"/>
      <c r="HS8" s="9"/>
      <c r="HT8" s="9"/>
      <c r="HU8" s="31"/>
      <c r="HV8" s="24"/>
      <c r="HW8" s="24"/>
      <c r="HX8" s="127"/>
      <c r="HY8" s="414" t="s">
        <v>92</v>
      </c>
      <c r="HZ8" s="9"/>
      <c r="IA8" s="9"/>
      <c r="IB8" s="9"/>
      <c r="IC8" s="9"/>
      <c r="ID8" s="9"/>
      <c r="IE8" s="31"/>
      <c r="IF8" s="24"/>
      <c r="IG8" s="24"/>
      <c r="IH8" s="127"/>
      <c r="II8" s="414" t="s">
        <v>92</v>
      </c>
      <c r="IJ8" s="9"/>
      <c r="IK8" s="9"/>
      <c r="IL8" s="9"/>
      <c r="IM8" s="9"/>
      <c r="IN8" s="9"/>
      <c r="IO8" s="31"/>
      <c r="IP8" s="24"/>
      <c r="IQ8" s="24"/>
      <c r="IR8" s="127"/>
      <c r="IS8" s="414" t="s">
        <v>92</v>
      </c>
      <c r="IT8" s="9"/>
      <c r="IU8" s="9"/>
      <c r="IV8" s="9"/>
      <c r="IW8" s="9"/>
      <c r="IX8" s="9"/>
      <c r="IY8" s="31"/>
      <c r="IZ8" s="24"/>
      <c r="JA8" s="24"/>
      <c r="JB8" s="139"/>
      <c r="JL8" s="139"/>
      <c r="JV8" s="139"/>
      <c r="KF8" s="139"/>
    </row>
    <row xmlns:x14ac="http://schemas.microsoft.com/office/spreadsheetml/2009/9/ac" r="9" s="4" customFormat="true" x14ac:dyDescent="0.25">
      <c r="A9" s="425" t="str">
        <f ca="true">IF(ISBLANK('Data Summary'!A11),"",'Data Summary'!A11)</f>
        <v>PSE_2012_EMIS</v>
      </c>
      <c r="B9" s="127"/>
      <c r="C9" s="67" t="s">
        <v>197</v>
      </c>
      <c r="D9" s="8"/>
      <c r="E9" s="7"/>
      <c r="F9" s="7"/>
      <c r="G9" s="7"/>
      <c r="H9" s="7"/>
      <c r="I9" s="26"/>
      <c r="J9" s="24"/>
      <c r="K9" s="24"/>
      <c r="L9" s="127"/>
      <c r="M9" s="67" t="s">
        <v>197</v>
      </c>
      <c r="N9" s="8"/>
      <c r="O9" s="8"/>
      <c r="P9" s="8"/>
      <c r="Q9" s="7"/>
      <c r="R9" s="7"/>
      <c r="S9" s="26"/>
      <c r="T9" s="24"/>
      <c r="U9" s="24"/>
      <c r="V9" s="127"/>
      <c r="W9" s="67" t="s">
        <v>197</v>
      </c>
      <c r="X9" s="8"/>
      <c r="Y9" s="7"/>
      <c r="Z9" s="7"/>
      <c r="AA9" s="7"/>
      <c r="AB9" s="7"/>
      <c r="AC9" s="26"/>
      <c r="AD9" s="24"/>
      <c r="AE9" s="24"/>
      <c r="AF9" s="127" t="s">
        <v>168</v>
      </c>
      <c r="AG9" s="67" t="s">
        <v>197</v>
      </c>
      <c r="AH9" s="8">
        <f>AH7/100*(AH6)</f>
        <v>90.892995377128955</v>
      </c>
      <c r="AI9" s="8">
        <f t="shared" ref="AI9:AJ9" si="26">AI7/100*(AI6)</f>
        <v>89.982605474452583</v>
      </c>
      <c r="AJ9" s="8">
        <f t="shared" si="26"/>
        <v>93.463884306569341</v>
      </c>
      <c r="AK9" s="7"/>
      <c r="AL9" s="7"/>
      <c r="AM9" s="26"/>
      <c r="AN9" s="24"/>
      <c r="AO9" s="24"/>
      <c r="AP9" s="127"/>
      <c r="AQ9" s="67" t="s">
        <v>197</v>
      </c>
      <c r="AR9" s="8"/>
      <c r="AS9" s="7"/>
      <c r="AT9" s="7"/>
      <c r="AU9" s="7"/>
      <c r="AV9" s="7"/>
      <c r="AW9" s="26"/>
      <c r="AX9" s="24"/>
      <c r="AY9" s="24"/>
      <c r="AZ9" s="127"/>
      <c r="BA9" s="67" t="s">
        <v>197</v>
      </c>
      <c r="BB9" s="8"/>
      <c r="BC9" s="8"/>
      <c r="BD9" s="8"/>
      <c r="BE9" s="8"/>
      <c r="BF9" s="8"/>
      <c r="BG9" s="26"/>
      <c r="BH9" s="24"/>
      <c r="BI9" s="24"/>
      <c r="BJ9" s="127" t="s">
        <v>314</v>
      </c>
      <c r="BK9" s="67" t="s">
        <v>197</v>
      </c>
      <c r="BL9" s="8">
        <v>93.2</v>
      </c>
      <c r="BM9" s="8"/>
      <c r="BN9" s="8"/>
      <c r="BO9" s="8"/>
      <c r="BP9" s="8">
        <v>94.3</v>
      </c>
      <c r="BQ9" s="26">
        <v>93.35</v>
      </c>
      <c r="BR9" s="24"/>
      <c r="BS9" s="24"/>
      <c r="BT9" s="127"/>
      <c r="BU9" s="67" t="s">
        <v>197</v>
      </c>
      <c r="BV9" s="8"/>
      <c r="BW9" s="8"/>
      <c r="BX9" s="8"/>
      <c r="BY9" s="8"/>
      <c r="BZ9" s="8"/>
      <c r="CA9" s="26"/>
      <c r="CB9" s="24"/>
      <c r="CC9" s="24"/>
      <c r="CD9" s="127" t="s">
        <v>314</v>
      </c>
      <c r="CE9" s="67" t="s">
        <v>197</v>
      </c>
      <c r="CF9" s="8">
        <v>99.3</v>
      </c>
      <c r="CG9" s="8"/>
      <c r="CH9" s="8"/>
      <c r="CI9" s="8"/>
      <c r="CJ9" s="8">
        <v>98.3</v>
      </c>
      <c r="CK9" s="26">
        <v>99.449999999999989</v>
      </c>
      <c r="CL9" s="24"/>
      <c r="CM9" s="24"/>
      <c r="CN9" s="127" t="s">
        <v>314</v>
      </c>
      <c r="CO9" s="67" t="s">
        <v>197</v>
      </c>
      <c r="CP9" s="8">
        <v>99.6</v>
      </c>
      <c r="CQ9" s="8"/>
      <c r="CR9" s="8"/>
      <c r="CS9" s="8"/>
      <c r="CT9" s="8">
        <v>100</v>
      </c>
      <c r="CU9" s="26">
        <v>99.4</v>
      </c>
      <c r="CV9" s="24"/>
      <c r="CW9" s="24"/>
      <c r="CX9" s="127" t="s">
        <v>314</v>
      </c>
      <c r="CY9" s="67" t="s">
        <v>197</v>
      </c>
      <c r="CZ9" s="8">
        <v>98.8</v>
      </c>
      <c r="DA9" s="8"/>
      <c r="DB9" s="8"/>
      <c r="DC9" s="8"/>
      <c r="DD9" s="8">
        <v>98.3</v>
      </c>
      <c r="DE9" s="26">
        <v>99.199999999999989</v>
      </c>
      <c r="DF9" s="24"/>
      <c r="DG9" s="24"/>
      <c r="DH9" s="127" t="s">
        <v>211</v>
      </c>
      <c r="DI9" s="67" t="s">
        <v>197</v>
      </c>
      <c r="DJ9" s="8">
        <f>(235+56+8+5+30+12/2)/412*100</f>
        <v>82.524271844660191</v>
      </c>
      <c r="DK9" s="7">
        <f>(91+38+6+5+23+7/2)/203*100</f>
        <v>82.019704433497537</v>
      </c>
      <c r="DL9" s="7">
        <f>(144+16+2+7+3/2)/201*100</f>
        <v>84.825870646766163</v>
      </c>
      <c r="DM9" s="7"/>
      <c r="DN9" s="7">
        <f>(128+0.5+45+1+1+6+4+26+0.5)/DN31*100</f>
        <v>80.608365019011401</v>
      </c>
      <c r="DO9" s="26">
        <f>(107+11+1+1+2+1+4+1)/DO31*100</f>
        <v>85.90604026845638</v>
      </c>
      <c r="DP9" s="24"/>
      <c r="DQ9" s="24"/>
      <c r="DR9" s="127"/>
      <c r="DS9" s="67" t="s">
        <v>197</v>
      </c>
      <c r="DT9" s="8"/>
      <c r="DU9" s="7"/>
      <c r="DV9" s="7"/>
      <c r="DW9" s="7"/>
      <c r="DX9" s="7"/>
      <c r="DY9" s="26"/>
      <c r="DZ9" s="24"/>
      <c r="EA9" s="24"/>
      <c r="EB9" s="127"/>
      <c r="EC9" s="67" t="s">
        <v>197</v>
      </c>
      <c r="ED9" s="8"/>
      <c r="EE9" s="8"/>
      <c r="EF9" s="8"/>
      <c r="EG9" s="8"/>
      <c r="EH9" s="8"/>
      <c r="EI9" s="26"/>
      <c r="EJ9" s="24"/>
      <c r="EK9" s="24"/>
      <c r="EL9" s="127"/>
      <c r="EM9" s="67" t="s">
        <v>197</v>
      </c>
      <c r="EN9" s="8"/>
      <c r="EO9" s="8"/>
      <c r="EP9" s="8"/>
      <c r="EQ9" s="8"/>
      <c r="ER9" s="8"/>
      <c r="ES9" s="26"/>
      <c r="ET9" s="24"/>
      <c r="EU9" s="24"/>
      <c r="EV9" s="127" t="s">
        <v>314</v>
      </c>
      <c r="EW9" s="67" t="s">
        <v>197</v>
      </c>
      <c r="EX9" s="8">
        <v>98.6</v>
      </c>
      <c r="EY9" s="8"/>
      <c r="EZ9" s="8"/>
      <c r="FA9" s="8"/>
      <c r="FB9" s="8">
        <v>99.5</v>
      </c>
      <c r="FC9" s="26">
        <v>98.55</v>
      </c>
      <c r="FD9" s="24"/>
      <c r="FE9" s="24"/>
      <c r="FF9" s="127" t="s">
        <v>314</v>
      </c>
      <c r="FG9" s="67" t="s">
        <v>197</v>
      </c>
      <c r="FH9" s="8">
        <v>99.2</v>
      </c>
      <c r="FI9" s="8"/>
      <c r="FJ9" s="8"/>
      <c r="FK9" s="8"/>
      <c r="FL9" s="8">
        <v>99.5</v>
      </c>
      <c r="FM9" s="26">
        <v>98.95</v>
      </c>
      <c r="FN9" s="24"/>
      <c r="FO9" s="24"/>
      <c r="FP9" s="127"/>
      <c r="FQ9" s="67" t="s">
        <v>197</v>
      </c>
      <c r="FR9" s="8"/>
      <c r="FS9" s="8"/>
      <c r="FT9" s="8"/>
      <c r="FU9" s="8"/>
      <c r="FV9" s="8"/>
      <c r="FW9" s="26"/>
      <c r="FX9" s="24"/>
      <c r="FY9" s="24"/>
      <c r="FZ9" s="127"/>
      <c r="GA9" s="67" t="s">
        <v>197</v>
      </c>
      <c r="GB9" s="8"/>
      <c r="GC9" s="8"/>
      <c r="GD9" s="8"/>
      <c r="GE9" s="8"/>
      <c r="GF9" s="8"/>
      <c r="GG9" s="26"/>
      <c r="GH9" s="24"/>
      <c r="GI9" s="24"/>
      <c r="GJ9" s="127" t="s">
        <v>314</v>
      </c>
      <c r="GK9" s="67" t="s">
        <v>197</v>
      </c>
      <c r="GL9" s="8">
        <v>99.6</v>
      </c>
      <c r="GM9" s="8"/>
      <c r="GN9" s="8"/>
      <c r="GO9" s="8"/>
      <c r="GP9" s="8">
        <v>99.4</v>
      </c>
      <c r="GQ9" s="26">
        <v>99.699999999999989</v>
      </c>
      <c r="GR9" s="24"/>
      <c r="GS9" s="24"/>
      <c r="GT9" s="127" t="s">
        <v>314</v>
      </c>
      <c r="GU9" s="67" t="s">
        <v>197</v>
      </c>
      <c r="GV9" s="8">
        <v>98.9</v>
      </c>
      <c r="GW9" s="8"/>
      <c r="GX9" s="8"/>
      <c r="GY9" s="8"/>
      <c r="GZ9" s="8">
        <v>98.5</v>
      </c>
      <c r="HA9" s="26">
        <v>99.050000000000011</v>
      </c>
      <c r="HB9" s="24"/>
      <c r="HC9" s="24"/>
      <c r="HD9" s="127"/>
      <c r="HE9" s="67" t="s">
        <v>197</v>
      </c>
      <c r="HF9" s="8"/>
      <c r="HG9" s="8"/>
      <c r="HH9" s="8"/>
      <c r="HI9" s="8"/>
      <c r="HJ9" s="8"/>
      <c r="HK9" s="26"/>
      <c r="HL9" s="24"/>
      <c r="HM9" s="24"/>
      <c r="HN9" s="127"/>
      <c r="HO9" s="413" t="s">
        <v>197</v>
      </c>
      <c r="HP9" s="8"/>
      <c r="HQ9" s="8"/>
      <c r="HR9" s="8"/>
      <c r="HS9" s="8"/>
      <c r="HT9" s="8"/>
      <c r="HU9" s="26"/>
      <c r="HV9" s="24"/>
      <c r="HW9" s="24"/>
      <c r="HX9" s="127"/>
      <c r="HY9" s="413" t="s">
        <v>197</v>
      </c>
      <c r="HZ9" s="8"/>
      <c r="IA9" s="8"/>
      <c r="IB9" s="8"/>
      <c r="IC9" s="8"/>
      <c r="ID9" s="8"/>
      <c r="IE9" s="26"/>
      <c r="IF9" s="24"/>
      <c r="IG9" s="24"/>
      <c r="IH9" s="127"/>
      <c r="II9" s="413" t="s">
        <v>197</v>
      </c>
      <c r="IJ9" s="8"/>
      <c r="IK9" s="8"/>
      <c r="IL9" s="8"/>
      <c r="IM9" s="8"/>
      <c r="IN9" s="8"/>
      <c r="IO9" s="26"/>
      <c r="IP9" s="24"/>
      <c r="IQ9" s="24"/>
      <c r="IR9" s="127"/>
      <c r="IS9" s="413" t="s">
        <v>197</v>
      </c>
      <c r="IT9" s="8"/>
      <c r="IU9" s="8"/>
      <c r="IV9" s="8"/>
      <c r="IW9" s="8"/>
      <c r="IX9" s="8"/>
      <c r="IY9" s="26"/>
      <c r="IZ9" s="24"/>
      <c r="JA9" s="24"/>
      <c r="JB9" s="139"/>
      <c r="JL9" s="139"/>
      <c r="JV9" s="139"/>
      <c r="KF9" s="139"/>
    </row>
    <row xmlns:x14ac="http://schemas.microsoft.com/office/spreadsheetml/2009/9/ac" r="10" s="4" customFormat="true" ht="15.75" customHeight="true" x14ac:dyDescent="0.25">
      <c r="A10" s="425" t="str">
        <f ca="true">IF(ISBLANK('Data Summary'!A12),"",'Data Summary'!A12)</f>
        <v>PSE_2012_SDG</v>
      </c>
      <c r="B10" s="127"/>
      <c r="C10" s="67" t="s">
        <v>93</v>
      </c>
      <c r="D10" s="19"/>
      <c r="E10" s="7"/>
      <c r="F10" s="7"/>
      <c r="G10" s="7"/>
      <c r="H10" s="7"/>
      <c r="I10" s="26"/>
      <c r="J10" s="24"/>
      <c r="K10" s="24"/>
      <c r="L10" s="127"/>
      <c r="M10" s="67" t="s">
        <v>93</v>
      </c>
      <c r="N10" s="19"/>
      <c r="O10" s="7"/>
      <c r="P10" s="7"/>
      <c r="Q10" s="7"/>
      <c r="R10" s="7"/>
      <c r="S10" s="26"/>
      <c r="T10" s="24"/>
      <c r="U10" s="24"/>
      <c r="V10" s="127"/>
      <c r="W10" s="67" t="s">
        <v>93</v>
      </c>
      <c r="X10" s="19"/>
      <c r="Y10" s="7"/>
      <c r="Z10" s="7"/>
      <c r="AA10" s="7"/>
      <c r="AB10" s="7"/>
      <c r="AC10" s="26"/>
      <c r="AD10" s="24"/>
      <c r="AE10" s="24"/>
      <c r="AF10" s="127"/>
      <c r="AG10" s="67" t="s">
        <v>93</v>
      </c>
      <c r="AH10" s="19"/>
      <c r="AI10" s="7"/>
      <c r="AJ10" s="7"/>
      <c r="AK10" s="7"/>
      <c r="AL10" s="7"/>
      <c r="AM10" s="26"/>
      <c r="AN10" s="24"/>
      <c r="AO10" s="24"/>
      <c r="AP10" s="127"/>
      <c r="AQ10" s="67" t="s">
        <v>93</v>
      </c>
      <c r="AR10" s="19"/>
      <c r="AS10" s="7"/>
      <c r="AT10" s="7"/>
      <c r="AU10" s="7"/>
      <c r="AV10" s="7"/>
      <c r="AW10" s="26"/>
      <c r="AX10" s="24"/>
      <c r="AY10" s="24"/>
      <c r="AZ10" s="127"/>
      <c r="BA10" s="67" t="s">
        <v>93</v>
      </c>
      <c r="BB10" s="19"/>
      <c r="BC10" s="7"/>
      <c r="BD10" s="7"/>
      <c r="BE10" s="7"/>
      <c r="BF10" s="7"/>
      <c r="BG10" s="26"/>
      <c r="BH10" s="24"/>
      <c r="BI10" s="24"/>
      <c r="BJ10" s="127"/>
      <c r="BK10" s="67" t="s">
        <v>93</v>
      </c>
      <c r="BL10" s="19"/>
      <c r="BM10" s="7"/>
      <c r="BN10" s="7"/>
      <c r="BO10" s="7"/>
      <c r="BP10" s="7"/>
      <c r="BQ10" s="26"/>
      <c r="BR10" s="24"/>
      <c r="BS10" s="24"/>
      <c r="BT10" s="127"/>
      <c r="BU10" s="67" t="s">
        <v>93</v>
      </c>
      <c r="BV10" s="19"/>
      <c r="BW10" s="7"/>
      <c r="BX10" s="7"/>
      <c r="BY10" s="7"/>
      <c r="BZ10" s="7"/>
      <c r="CA10" s="26"/>
      <c r="CB10" s="24"/>
      <c r="CC10" s="24"/>
      <c r="CD10" s="127"/>
      <c r="CE10" s="67" t="s">
        <v>93</v>
      </c>
      <c r="CF10" s="19"/>
      <c r="CG10" s="7"/>
      <c r="CH10" s="7"/>
      <c r="CI10" s="7"/>
      <c r="CJ10" s="7"/>
      <c r="CK10" s="26"/>
      <c r="CL10" s="24"/>
      <c r="CM10" s="24"/>
      <c r="CN10" s="127"/>
      <c r="CO10" s="67" t="s">
        <v>93</v>
      </c>
      <c r="CP10" s="19"/>
      <c r="CQ10" s="7"/>
      <c r="CR10" s="7"/>
      <c r="CS10" s="7"/>
      <c r="CT10" s="7"/>
      <c r="CU10" s="26"/>
      <c r="CV10" s="24"/>
      <c r="CW10" s="24"/>
      <c r="CX10" s="127"/>
      <c r="CY10" s="67" t="s">
        <v>93</v>
      </c>
      <c r="CZ10" s="19"/>
      <c r="DA10" s="7"/>
      <c r="DB10" s="7"/>
      <c r="DC10" s="7"/>
      <c r="DD10" s="7"/>
      <c r="DE10" s="26"/>
      <c r="DF10" s="24"/>
      <c r="DG10" s="24"/>
      <c r="DH10" s="127"/>
      <c r="DI10" s="67" t="s">
        <v>93</v>
      </c>
      <c r="DJ10" s="19"/>
      <c r="DK10" s="7"/>
      <c r="DL10" s="7"/>
      <c r="DM10" s="7"/>
      <c r="DN10" s="7"/>
      <c r="DO10" s="26"/>
      <c r="DP10" s="24"/>
      <c r="DQ10" s="24"/>
      <c r="DR10" s="127"/>
      <c r="DS10" s="67" t="s">
        <v>93</v>
      </c>
      <c r="DT10" s="138"/>
      <c r="DU10" s="136"/>
      <c r="DV10" s="136"/>
      <c r="DW10" s="136"/>
      <c r="DX10" s="136"/>
      <c r="DY10" s="137"/>
      <c r="DZ10" s="24"/>
      <c r="EA10" s="24"/>
      <c r="EB10" s="127"/>
      <c r="EC10" s="67" t="s">
        <v>93</v>
      </c>
      <c r="ED10" s="19"/>
      <c r="EE10" s="7"/>
      <c r="EF10" s="7"/>
      <c r="EG10" s="7"/>
      <c r="EH10" s="7"/>
      <c r="EI10" s="26"/>
      <c r="EJ10" s="24"/>
      <c r="EK10" s="24"/>
      <c r="EL10" s="127"/>
      <c r="EM10" s="67" t="s">
        <v>93</v>
      </c>
      <c r="EN10" s="19"/>
      <c r="EO10" s="7"/>
      <c r="EP10" s="7"/>
      <c r="EQ10" s="7"/>
      <c r="ER10" s="7"/>
      <c r="ES10" s="26"/>
      <c r="ET10" s="24"/>
      <c r="EU10" s="24"/>
      <c r="EV10" s="127"/>
      <c r="EW10" s="67" t="s">
        <v>93</v>
      </c>
      <c r="EX10" s="19"/>
      <c r="EY10" s="7"/>
      <c r="EZ10" s="7"/>
      <c r="FA10" s="7"/>
      <c r="FB10" s="7"/>
      <c r="FC10" s="26"/>
      <c r="FD10" s="24"/>
      <c r="FE10" s="24"/>
      <c r="FF10" s="127"/>
      <c r="FG10" s="67" t="s">
        <v>93</v>
      </c>
      <c r="FH10" s="19"/>
      <c r="FI10" s="7"/>
      <c r="FJ10" s="7"/>
      <c r="FK10" s="7"/>
      <c r="FL10" s="7"/>
      <c r="FM10" s="26"/>
      <c r="FN10" s="24"/>
      <c r="FO10" s="24"/>
      <c r="FP10" s="127"/>
      <c r="FQ10" s="67" t="s">
        <v>93</v>
      </c>
      <c r="FR10" s="19"/>
      <c r="FS10" s="7"/>
      <c r="FT10" s="7"/>
      <c r="FU10" s="7"/>
      <c r="FV10" s="7"/>
      <c r="FW10" s="26"/>
      <c r="FX10" s="24"/>
      <c r="FY10" s="24"/>
      <c r="FZ10" s="127"/>
      <c r="GA10" s="67" t="s">
        <v>93</v>
      </c>
      <c r="GB10" s="19"/>
      <c r="GC10" s="7"/>
      <c r="GD10" s="7"/>
      <c r="GE10" s="7"/>
      <c r="GF10" s="7"/>
      <c r="GG10" s="26"/>
      <c r="GH10" s="24"/>
      <c r="GI10" s="24"/>
      <c r="GJ10" s="127"/>
      <c r="GK10" s="67" t="s">
        <v>93</v>
      </c>
      <c r="GL10" s="19"/>
      <c r="GM10" s="7"/>
      <c r="GN10" s="7"/>
      <c r="GO10" s="7"/>
      <c r="GP10" s="7"/>
      <c r="GQ10" s="26"/>
      <c r="GR10" s="24"/>
      <c r="GS10" s="24"/>
      <c r="GT10" s="127"/>
      <c r="GU10" s="67" t="s">
        <v>93</v>
      </c>
      <c r="GV10" s="19"/>
      <c r="GW10" s="7"/>
      <c r="GX10" s="7"/>
      <c r="GY10" s="7"/>
      <c r="GZ10" s="7"/>
      <c r="HA10" s="26"/>
      <c r="HB10" s="24"/>
      <c r="HC10" s="24"/>
      <c r="HD10" s="127"/>
      <c r="HE10" s="67" t="s">
        <v>93</v>
      </c>
      <c r="HF10" s="19"/>
      <c r="HG10" s="7"/>
      <c r="HH10" s="7"/>
      <c r="HI10" s="7"/>
      <c r="HJ10" s="7"/>
      <c r="HK10" s="26"/>
      <c r="HL10" s="24"/>
      <c r="HM10" s="24"/>
      <c r="HN10" s="127"/>
      <c r="HO10" s="413" t="s">
        <v>93</v>
      </c>
      <c r="HP10" s="19"/>
      <c r="HQ10" s="7"/>
      <c r="HR10" s="7"/>
      <c r="HS10" s="7"/>
      <c r="HT10" s="7"/>
      <c r="HU10" s="26"/>
      <c r="HV10" s="24"/>
      <c r="HW10" s="24"/>
      <c r="HX10" s="127"/>
      <c r="HY10" s="413" t="s">
        <v>93</v>
      </c>
      <c r="HZ10" s="19"/>
      <c r="IA10" s="7"/>
      <c r="IB10" s="7"/>
      <c r="IC10" s="7"/>
      <c r="ID10" s="7"/>
      <c r="IE10" s="26"/>
      <c r="IF10" s="24"/>
      <c r="IG10" s="24"/>
      <c r="IH10" s="127"/>
      <c r="II10" s="413" t="s">
        <v>93</v>
      </c>
      <c r="IJ10" s="19"/>
      <c r="IK10" s="7"/>
      <c r="IL10" s="7"/>
      <c r="IM10" s="7"/>
      <c r="IN10" s="7"/>
      <c r="IO10" s="26"/>
      <c r="IP10" s="24"/>
      <c r="IQ10" s="24"/>
      <c r="IR10" s="127"/>
      <c r="IS10" s="413" t="s">
        <v>93</v>
      </c>
      <c r="IT10" s="19"/>
      <c r="IU10" s="7"/>
      <c r="IV10" s="7"/>
      <c r="IW10" s="7"/>
      <c r="IX10" s="7"/>
      <c r="IY10" s="26"/>
      <c r="IZ10" s="24"/>
      <c r="JA10" s="24"/>
      <c r="JB10" s="139"/>
      <c r="JL10" s="139"/>
      <c r="JV10" s="139"/>
      <c r="KF10" s="139"/>
    </row>
    <row xmlns:x14ac="http://schemas.microsoft.com/office/spreadsheetml/2009/9/ac" r="11" s="4" customFormat="true" ht="15.75" customHeight="true" x14ac:dyDescent="0.25">
      <c r="A11" s="425" t="str">
        <f ca="true">IF(ISBLANK('Data Summary'!A13),"",'Data Summary'!A13)</f>
        <v>PSE_2013_EMIS</v>
      </c>
      <c r="B11" s="127"/>
      <c r="C11" s="67" t="s">
        <v>94</v>
      </c>
      <c r="D11" s="19"/>
      <c r="E11" s="7"/>
      <c r="F11" s="7"/>
      <c r="G11" s="7"/>
      <c r="H11" s="7"/>
      <c r="I11" s="26"/>
      <c r="J11" s="24"/>
      <c r="K11" s="24"/>
      <c r="L11" s="127"/>
      <c r="M11" s="67" t="s">
        <v>94</v>
      </c>
      <c r="N11" s="19"/>
      <c r="O11" s="7"/>
      <c r="P11" s="7"/>
      <c r="Q11" s="7"/>
      <c r="R11" s="7"/>
      <c r="S11" s="26"/>
      <c r="T11" s="24"/>
      <c r="U11" s="24"/>
      <c r="V11" s="127"/>
      <c r="W11" s="67" t="s">
        <v>94</v>
      </c>
      <c r="X11" s="19"/>
      <c r="Y11" s="7"/>
      <c r="Z11" s="7"/>
      <c r="AA11" s="7"/>
      <c r="AB11" s="7"/>
      <c r="AC11" s="26"/>
      <c r="AD11" s="24"/>
      <c r="AE11" s="24"/>
      <c r="AF11" s="127"/>
      <c r="AG11" s="67" t="s">
        <v>94</v>
      </c>
      <c r="AH11" s="19"/>
      <c r="AI11" s="7"/>
      <c r="AJ11" s="7"/>
      <c r="AK11" s="7"/>
      <c r="AL11" s="7"/>
      <c r="AM11" s="26"/>
      <c r="AN11" s="24"/>
      <c r="AO11" s="24"/>
      <c r="AP11" s="127"/>
      <c r="AQ11" s="67" t="s">
        <v>94</v>
      </c>
      <c r="AR11" s="19"/>
      <c r="AS11" s="7"/>
      <c r="AT11" s="7"/>
      <c r="AU11" s="7"/>
      <c r="AV11" s="7"/>
      <c r="AW11" s="26"/>
      <c r="AX11" s="24"/>
      <c r="AY11" s="24"/>
      <c r="AZ11" s="127"/>
      <c r="BA11" s="67" t="s">
        <v>94</v>
      </c>
      <c r="BB11" s="19"/>
      <c r="BC11" s="7"/>
      <c r="BD11" s="7"/>
      <c r="BE11" s="7"/>
      <c r="BF11" s="7"/>
      <c r="BG11" s="26"/>
      <c r="BH11" s="24"/>
      <c r="BI11" s="24"/>
      <c r="BJ11" s="127"/>
      <c r="BK11" s="67" t="s">
        <v>94</v>
      </c>
      <c r="BL11" s="19"/>
      <c r="BM11" s="7"/>
      <c r="BN11" s="7"/>
      <c r="BO11" s="7"/>
      <c r="BP11" s="7"/>
      <c r="BQ11" s="26"/>
      <c r="BR11" s="24"/>
      <c r="BS11" s="24"/>
      <c r="BT11" s="127"/>
      <c r="BU11" s="67" t="s">
        <v>94</v>
      </c>
      <c r="BV11" s="19"/>
      <c r="BW11" s="7"/>
      <c r="BX11" s="7"/>
      <c r="BY11" s="7"/>
      <c r="BZ11" s="7"/>
      <c r="CA11" s="26"/>
      <c r="CB11" s="24"/>
      <c r="CC11" s="24"/>
      <c r="CD11" s="127"/>
      <c r="CE11" s="67" t="s">
        <v>94</v>
      </c>
      <c r="CF11" s="19"/>
      <c r="CG11" s="7"/>
      <c r="CH11" s="7"/>
      <c r="CI11" s="7"/>
      <c r="CJ11" s="7"/>
      <c r="CK11" s="26"/>
      <c r="CL11" s="24"/>
      <c r="CM11" s="24"/>
      <c r="CN11" s="127"/>
      <c r="CO11" s="67" t="s">
        <v>94</v>
      </c>
      <c r="CP11" s="19"/>
      <c r="CQ11" s="7"/>
      <c r="CR11" s="7"/>
      <c r="CS11" s="7"/>
      <c r="CT11" s="7"/>
      <c r="CU11" s="26"/>
      <c r="CV11" s="24"/>
      <c r="CW11" s="24"/>
      <c r="CX11" s="127"/>
      <c r="CY11" s="67" t="s">
        <v>94</v>
      </c>
      <c r="CZ11" s="19"/>
      <c r="DA11" s="7"/>
      <c r="DB11" s="7"/>
      <c r="DC11" s="7"/>
      <c r="DD11" s="7"/>
      <c r="DE11" s="26"/>
      <c r="DF11" s="24"/>
      <c r="DG11" s="24"/>
      <c r="DH11" s="127"/>
      <c r="DI11" s="67" t="s">
        <v>94</v>
      </c>
      <c r="DJ11" s="19"/>
      <c r="DK11" s="7"/>
      <c r="DL11" s="7"/>
      <c r="DM11" s="7"/>
      <c r="DN11" s="7"/>
      <c r="DO11" s="26"/>
      <c r="DP11" s="24"/>
      <c r="DQ11" s="24"/>
      <c r="DR11" s="127"/>
      <c r="DS11" s="67" t="s">
        <v>94</v>
      </c>
      <c r="DT11" s="138"/>
      <c r="DU11" s="136"/>
      <c r="DV11" s="136"/>
      <c r="DW11" s="136"/>
      <c r="DX11" s="136"/>
      <c r="DY11" s="137"/>
      <c r="DZ11" s="24"/>
      <c r="EA11" s="24"/>
      <c r="EB11" s="127"/>
      <c r="EC11" s="67" t="s">
        <v>94</v>
      </c>
      <c r="ED11" s="19"/>
      <c r="EE11" s="7"/>
      <c r="EF11" s="7"/>
      <c r="EG11" s="7"/>
      <c r="EH11" s="7"/>
      <c r="EI11" s="26"/>
      <c r="EJ11" s="24"/>
      <c r="EK11" s="24"/>
      <c r="EL11" s="127"/>
      <c r="EM11" s="67" t="s">
        <v>94</v>
      </c>
      <c r="EN11" s="19"/>
      <c r="EO11" s="7"/>
      <c r="EP11" s="7"/>
      <c r="EQ11" s="7"/>
      <c r="ER11" s="7"/>
      <c r="ES11" s="26"/>
      <c r="ET11" s="24"/>
      <c r="EU11" s="24"/>
      <c r="EV11" s="127"/>
      <c r="EW11" s="67" t="s">
        <v>94</v>
      </c>
      <c r="EX11" s="19"/>
      <c r="EY11" s="7"/>
      <c r="EZ11" s="7"/>
      <c r="FA11" s="7"/>
      <c r="FB11" s="7"/>
      <c r="FC11" s="26"/>
      <c r="FD11" s="24"/>
      <c r="FE11" s="24"/>
      <c r="FF11" s="127"/>
      <c r="FG11" s="67" t="s">
        <v>94</v>
      </c>
      <c r="FH11" s="19"/>
      <c r="FI11" s="7"/>
      <c r="FJ11" s="7"/>
      <c r="FK11" s="7"/>
      <c r="FL11" s="7"/>
      <c r="FM11" s="26"/>
      <c r="FN11" s="24"/>
      <c r="FO11" s="24"/>
      <c r="FP11" s="127"/>
      <c r="FQ11" s="67" t="s">
        <v>94</v>
      </c>
      <c r="FR11" s="19"/>
      <c r="FS11" s="7"/>
      <c r="FT11" s="7"/>
      <c r="FU11" s="7"/>
      <c r="FV11" s="7"/>
      <c r="FW11" s="26"/>
      <c r="FX11" s="24"/>
      <c r="FY11" s="24"/>
      <c r="FZ11" s="127"/>
      <c r="GA11" s="67" t="s">
        <v>94</v>
      </c>
      <c r="GB11" s="19"/>
      <c r="GC11" s="7"/>
      <c r="GD11" s="7"/>
      <c r="GE11" s="7"/>
      <c r="GF11" s="7"/>
      <c r="GG11" s="26"/>
      <c r="GH11" s="24"/>
      <c r="GI11" s="24"/>
      <c r="GJ11" s="127"/>
      <c r="GK11" s="67" t="s">
        <v>94</v>
      </c>
      <c r="GL11" s="19"/>
      <c r="GM11" s="7"/>
      <c r="GN11" s="7"/>
      <c r="GO11" s="7"/>
      <c r="GP11" s="7"/>
      <c r="GQ11" s="26"/>
      <c r="GR11" s="24"/>
      <c r="GS11" s="24"/>
      <c r="GT11" s="127"/>
      <c r="GU11" s="67" t="s">
        <v>94</v>
      </c>
      <c r="GV11" s="19"/>
      <c r="GW11" s="7"/>
      <c r="GX11" s="7"/>
      <c r="GY11" s="7"/>
      <c r="GZ11" s="7"/>
      <c r="HA11" s="26"/>
      <c r="HB11" s="24"/>
      <c r="HC11" s="24"/>
      <c r="HD11" s="127"/>
      <c r="HE11" s="67" t="s">
        <v>94</v>
      </c>
      <c r="HF11" s="19"/>
      <c r="HG11" s="7"/>
      <c r="HH11" s="7"/>
      <c r="HI11" s="7"/>
      <c r="HJ11" s="7"/>
      <c r="HK11" s="26"/>
      <c r="HL11" s="24"/>
      <c r="HM11" s="24"/>
      <c r="HN11" s="127"/>
      <c r="HO11" s="413" t="s">
        <v>94</v>
      </c>
      <c r="HP11" s="19"/>
      <c r="HQ11" s="7"/>
      <c r="HR11" s="7"/>
      <c r="HS11" s="7"/>
      <c r="HT11" s="7"/>
      <c r="HU11" s="26"/>
      <c r="HV11" s="24"/>
      <c r="HW11" s="24"/>
      <c r="HX11" s="127"/>
      <c r="HY11" s="413" t="s">
        <v>94</v>
      </c>
      <c r="HZ11" s="19"/>
      <c r="IA11" s="7"/>
      <c r="IB11" s="7"/>
      <c r="IC11" s="7"/>
      <c r="ID11" s="7"/>
      <c r="IE11" s="26"/>
      <c r="IF11" s="24"/>
      <c r="IG11" s="24"/>
      <c r="IH11" s="127"/>
      <c r="II11" s="413" t="s">
        <v>94</v>
      </c>
      <c r="IJ11" s="19"/>
      <c r="IK11" s="7"/>
      <c r="IL11" s="7"/>
      <c r="IM11" s="7"/>
      <c r="IN11" s="7"/>
      <c r="IO11" s="26"/>
      <c r="IP11" s="24"/>
      <c r="IQ11" s="24"/>
      <c r="IR11" s="127"/>
      <c r="IS11" s="413" t="s">
        <v>94</v>
      </c>
      <c r="IT11" s="19"/>
      <c r="IU11" s="7"/>
      <c r="IV11" s="7"/>
      <c r="IW11" s="7"/>
      <c r="IX11" s="7"/>
      <c r="IY11" s="26"/>
      <c r="IZ11" s="24"/>
      <c r="JA11" s="24"/>
      <c r="JB11" s="139"/>
      <c r="JL11" s="139"/>
      <c r="JV11" s="139"/>
      <c r="KF11" s="139"/>
    </row>
    <row xmlns:x14ac="http://schemas.microsoft.com/office/spreadsheetml/2009/9/ac" r="12" s="282" customFormat="true" ht="18" customHeight="true" x14ac:dyDescent="0.2">
      <c r="A12" s="425" t="str">
        <f ca="true">IF(ISBLANK('Data Summary'!A14),"",'Data Summary'!A14)</f>
        <v>PSE_2013_SDG</v>
      </c>
      <c r="B12" s="275" t="s">
        <v>55</v>
      </c>
      <c r="C12" s="276" t="s">
        <v>27</v>
      </c>
      <c r="D12" s="277"/>
      <c r="E12" s="277"/>
      <c r="F12" s="277"/>
      <c r="G12" s="277"/>
      <c r="H12" s="277"/>
      <c r="I12" s="278"/>
      <c r="J12" s="271"/>
      <c r="K12" s="271"/>
      <c r="L12" s="275" t="s">
        <v>55</v>
      </c>
      <c r="M12" s="276" t="s">
        <v>27</v>
      </c>
      <c r="N12" s="277"/>
      <c r="O12" s="277"/>
      <c r="P12" s="277"/>
      <c r="Q12" s="277"/>
      <c r="R12" s="277"/>
      <c r="S12" s="278"/>
      <c r="T12" s="271"/>
      <c r="U12" s="271"/>
      <c r="V12" s="275" t="s">
        <v>55</v>
      </c>
      <c r="W12" s="276" t="s">
        <v>27</v>
      </c>
      <c r="X12" s="277"/>
      <c r="Y12" s="277"/>
      <c r="Z12" s="277"/>
      <c r="AA12" s="277"/>
      <c r="AB12" s="277"/>
      <c r="AC12" s="278"/>
      <c r="AD12" s="271"/>
      <c r="AE12" s="271"/>
      <c r="AF12" s="275" t="s">
        <v>55</v>
      </c>
      <c r="AG12" s="276" t="s">
        <v>27</v>
      </c>
      <c r="AH12" s="277"/>
      <c r="AI12" s="277"/>
      <c r="AJ12" s="277"/>
      <c r="AK12" s="277"/>
      <c r="AL12" s="277"/>
      <c r="AM12" s="278"/>
      <c r="AN12" s="271"/>
      <c r="AO12" s="271"/>
      <c r="AP12" s="275" t="s">
        <v>55</v>
      </c>
      <c r="AQ12" s="276" t="s">
        <v>27</v>
      </c>
      <c r="AR12" s="277"/>
      <c r="AS12" s="277"/>
      <c r="AT12" s="277"/>
      <c r="AU12" s="277"/>
      <c r="AV12" s="277"/>
      <c r="AW12" s="278"/>
      <c r="AX12" s="271"/>
      <c r="AY12" s="271"/>
      <c r="AZ12" s="275" t="s">
        <v>55</v>
      </c>
      <c r="BA12" s="276" t="s">
        <v>27</v>
      </c>
      <c r="BB12" s="277"/>
      <c r="BC12" s="277"/>
      <c r="BD12" s="277"/>
      <c r="BE12" s="277"/>
      <c r="BF12" s="277"/>
      <c r="BG12" s="278"/>
      <c r="BH12" s="271"/>
      <c r="BI12" s="271"/>
      <c r="BJ12" s="275" t="s">
        <v>55</v>
      </c>
      <c r="BK12" s="276" t="s">
        <v>27</v>
      </c>
      <c r="BL12" s="277"/>
      <c r="BM12" s="277"/>
      <c r="BN12" s="277"/>
      <c r="BO12" s="277"/>
      <c r="BP12" s="277"/>
      <c r="BQ12" s="278"/>
      <c r="BR12" s="271"/>
      <c r="BS12" s="271"/>
      <c r="BT12" s="275" t="s">
        <v>55</v>
      </c>
      <c r="BU12" s="276" t="s">
        <v>27</v>
      </c>
      <c r="BV12" s="277"/>
      <c r="BW12" s="277"/>
      <c r="BX12" s="277"/>
      <c r="BY12" s="277"/>
      <c r="BZ12" s="277"/>
      <c r="CA12" s="278"/>
      <c r="CB12" s="271"/>
      <c r="CC12" s="271"/>
      <c r="CD12" s="275" t="s">
        <v>55</v>
      </c>
      <c r="CE12" s="276" t="s">
        <v>27</v>
      </c>
      <c r="CF12" s="277"/>
      <c r="CG12" s="277"/>
      <c r="CH12" s="277"/>
      <c r="CI12" s="277"/>
      <c r="CJ12" s="277"/>
      <c r="CK12" s="278"/>
      <c r="CL12" s="271"/>
      <c r="CM12" s="271"/>
      <c r="CN12" s="275" t="s">
        <v>55</v>
      </c>
      <c r="CO12" s="276" t="s">
        <v>27</v>
      </c>
      <c r="CP12" s="277"/>
      <c r="CQ12" s="277"/>
      <c r="CR12" s="277"/>
      <c r="CS12" s="277"/>
      <c r="CT12" s="277"/>
      <c r="CU12" s="278"/>
      <c r="CV12" s="271"/>
      <c r="CW12" s="271"/>
      <c r="CX12" s="275" t="s">
        <v>55</v>
      </c>
      <c r="CY12" s="276" t="s">
        <v>27</v>
      </c>
      <c r="CZ12" s="277"/>
      <c r="DA12" s="277"/>
      <c r="DB12" s="277"/>
      <c r="DC12" s="277"/>
      <c r="DD12" s="277"/>
      <c r="DE12" s="278"/>
      <c r="DF12" s="271"/>
      <c r="DG12" s="271"/>
      <c r="DH12" s="275" t="s">
        <v>55</v>
      </c>
      <c r="DI12" s="276" t="s">
        <v>27</v>
      </c>
      <c r="DJ12" s="277"/>
      <c r="DK12" s="277"/>
      <c r="DL12" s="277"/>
      <c r="DM12" s="277"/>
      <c r="DN12" s="277"/>
      <c r="DO12" s="278"/>
      <c r="DP12" s="271"/>
      <c r="DQ12" s="271"/>
      <c r="DR12" s="275" t="s">
        <v>55</v>
      </c>
      <c r="DS12" s="276" t="s">
        <v>27</v>
      </c>
      <c r="DT12" s="279"/>
      <c r="DU12" s="279"/>
      <c r="DV12" s="279"/>
      <c r="DW12" s="279"/>
      <c r="DX12" s="279"/>
      <c r="DY12" s="280"/>
      <c r="DZ12" s="271"/>
      <c r="EA12" s="271"/>
      <c r="EB12" s="275" t="s">
        <v>55</v>
      </c>
      <c r="EC12" s="276" t="s">
        <v>27</v>
      </c>
      <c r="ED12" s="277"/>
      <c r="EE12" s="277"/>
      <c r="EF12" s="277"/>
      <c r="EG12" s="277"/>
      <c r="EH12" s="277"/>
      <c r="EI12" s="278"/>
      <c r="EJ12" s="271"/>
      <c r="EK12" s="271"/>
      <c r="EL12" s="275" t="s">
        <v>55</v>
      </c>
      <c r="EM12" s="276" t="s">
        <v>27</v>
      </c>
      <c r="EN12" s="277"/>
      <c r="EO12" s="277"/>
      <c r="EP12" s="277"/>
      <c r="EQ12" s="277"/>
      <c r="ER12" s="277"/>
      <c r="ES12" s="278"/>
      <c r="ET12" s="271"/>
      <c r="EU12" s="271"/>
      <c r="EV12" s="275" t="s">
        <v>55</v>
      </c>
      <c r="EW12" s="276" t="s">
        <v>27</v>
      </c>
      <c r="EX12" s="277"/>
      <c r="EY12" s="277"/>
      <c r="EZ12" s="277"/>
      <c r="FA12" s="277"/>
      <c r="FB12" s="277"/>
      <c r="FC12" s="278"/>
      <c r="FD12" s="271"/>
      <c r="FE12" s="271"/>
      <c r="FF12" s="275" t="s">
        <v>55</v>
      </c>
      <c r="FG12" s="276" t="s">
        <v>27</v>
      </c>
      <c r="FH12" s="277"/>
      <c r="FI12" s="277"/>
      <c r="FJ12" s="277"/>
      <c r="FK12" s="277"/>
      <c r="FL12" s="277"/>
      <c r="FM12" s="278"/>
      <c r="FN12" s="271"/>
      <c r="FO12" s="271"/>
      <c r="FP12" s="275" t="s">
        <v>55</v>
      </c>
      <c r="FQ12" s="276" t="s">
        <v>27</v>
      </c>
      <c r="FR12" s="277"/>
      <c r="FS12" s="277"/>
      <c r="FT12" s="277"/>
      <c r="FU12" s="277"/>
      <c r="FV12" s="277"/>
      <c r="FW12" s="278"/>
      <c r="FX12" s="271"/>
      <c r="FY12" s="271"/>
      <c r="FZ12" s="275" t="s">
        <v>55</v>
      </c>
      <c r="GA12" s="276" t="s">
        <v>27</v>
      </c>
      <c r="GB12" s="277"/>
      <c r="GC12" s="277"/>
      <c r="GD12" s="277"/>
      <c r="GE12" s="277"/>
      <c r="GF12" s="277"/>
      <c r="GG12" s="278"/>
      <c r="GH12" s="271"/>
      <c r="GI12" s="271"/>
      <c r="GJ12" s="275" t="s">
        <v>55</v>
      </c>
      <c r="GK12" s="276" t="s">
        <v>27</v>
      </c>
      <c r="GL12" s="277"/>
      <c r="GM12" s="277"/>
      <c r="GN12" s="277"/>
      <c r="GO12" s="277"/>
      <c r="GP12" s="277"/>
      <c r="GQ12" s="278"/>
      <c r="GR12" s="271"/>
      <c r="GS12" s="271"/>
      <c r="GT12" s="275" t="s">
        <v>55</v>
      </c>
      <c r="GU12" s="276" t="s">
        <v>27</v>
      </c>
      <c r="GV12" s="277"/>
      <c r="GW12" s="277"/>
      <c r="GX12" s="277"/>
      <c r="GY12" s="277"/>
      <c r="GZ12" s="277"/>
      <c r="HA12" s="278"/>
      <c r="HB12" s="271"/>
      <c r="HC12" s="271"/>
      <c r="HD12" s="275" t="s">
        <v>55</v>
      </c>
      <c r="HE12" s="276" t="s">
        <v>27</v>
      </c>
      <c r="HF12" s="277"/>
      <c r="HG12" s="277"/>
      <c r="HH12" s="277"/>
      <c r="HI12" s="277"/>
      <c r="HJ12" s="277"/>
      <c r="HK12" s="278"/>
      <c r="HL12" s="271"/>
      <c r="HM12" s="271"/>
      <c r="HN12" s="275" t="s">
        <v>55</v>
      </c>
      <c r="HO12" s="276" t="s">
        <v>27</v>
      </c>
      <c r="HP12" s="277"/>
      <c r="HQ12" s="277"/>
      <c r="HR12" s="277"/>
      <c r="HS12" s="277"/>
      <c r="HT12" s="277"/>
      <c r="HU12" s="278"/>
      <c r="HV12" s="271"/>
      <c r="HW12" s="271"/>
      <c r="HX12" s="275" t="s">
        <v>55</v>
      </c>
      <c r="HY12" s="276" t="s">
        <v>27</v>
      </c>
      <c r="HZ12" s="277"/>
      <c r="IA12" s="277"/>
      <c r="IB12" s="277"/>
      <c r="IC12" s="277"/>
      <c r="ID12" s="277"/>
      <c r="IE12" s="278"/>
      <c r="IF12" s="271"/>
      <c r="IG12" s="271"/>
      <c r="IH12" s="275" t="s">
        <v>55</v>
      </c>
      <c r="II12" s="276" t="s">
        <v>27</v>
      </c>
      <c r="IJ12" s="277"/>
      <c r="IK12" s="277"/>
      <c r="IL12" s="277"/>
      <c r="IM12" s="277"/>
      <c r="IN12" s="277"/>
      <c r="IO12" s="278"/>
      <c r="IP12" s="271"/>
      <c r="IQ12" s="271"/>
      <c r="IR12" s="275" t="s">
        <v>55</v>
      </c>
      <c r="IS12" s="276" t="s">
        <v>27</v>
      </c>
      <c r="IT12" s="277"/>
      <c r="IU12" s="277"/>
      <c r="IV12" s="277"/>
      <c r="IW12" s="277"/>
      <c r="IX12" s="277"/>
      <c r="IY12" s="278"/>
      <c r="IZ12" s="271"/>
      <c r="JA12" s="271"/>
      <c r="JB12" s="281"/>
      <c r="JL12" s="281"/>
      <c r="JV12" s="281"/>
      <c r="KF12" s="281"/>
    </row>
    <row xmlns:x14ac="http://schemas.microsoft.com/office/spreadsheetml/2009/9/ac" r="13" s="14" customFormat="true" ht="14.25" customHeight="true" x14ac:dyDescent="0.2">
      <c r="A13" s="425" t="str">
        <f ca="true">IF(ISBLANK('Data Summary'!A15),"",'Data Summary'!A15)</f>
        <v>PSE_2014_SDG</v>
      </c>
      <c r="B13" s="128" t="s">
        <v>53</v>
      </c>
      <c r="C13" s="5">
        <v>0</v>
      </c>
      <c r="D13" s="47"/>
      <c r="E13" s="47"/>
      <c r="F13" s="47"/>
      <c r="G13" s="47"/>
      <c r="H13" s="47"/>
      <c r="I13" s="68"/>
      <c r="J13" s="11"/>
      <c r="K13" s="11"/>
      <c r="L13" s="128" t="s">
        <v>53</v>
      </c>
      <c r="M13" s="5">
        <v>0</v>
      </c>
      <c r="N13" s="47"/>
      <c r="O13" s="47"/>
      <c r="P13" s="47"/>
      <c r="Q13" s="47"/>
      <c r="R13" s="47"/>
      <c r="S13" s="68"/>
      <c r="T13" s="11"/>
      <c r="U13" s="11"/>
      <c r="V13" s="128" t="s">
        <v>53</v>
      </c>
      <c r="W13" s="5">
        <v>0</v>
      </c>
      <c r="X13" s="47"/>
      <c r="Y13" s="47"/>
      <c r="Z13" s="47"/>
      <c r="AA13" s="47"/>
      <c r="AB13" s="47"/>
      <c r="AC13" s="68"/>
      <c r="AD13" s="11"/>
      <c r="AE13" s="11"/>
      <c r="AF13" s="128" t="s">
        <v>53</v>
      </c>
      <c r="AG13" s="5">
        <v>0</v>
      </c>
      <c r="AH13" s="47">
        <v>0</v>
      </c>
      <c r="AI13" s="47">
        <v>0</v>
      </c>
      <c r="AJ13" s="47">
        <v>0</v>
      </c>
      <c r="AK13" s="47"/>
      <c r="AL13" s="47"/>
      <c r="AM13" s="68"/>
      <c r="AN13" s="11"/>
      <c r="AO13" s="11"/>
      <c r="AP13" s="128" t="s">
        <v>53</v>
      </c>
      <c r="AQ13" s="5">
        <v>0</v>
      </c>
      <c r="AR13" s="47"/>
      <c r="AS13" s="47"/>
      <c r="AT13" s="47"/>
      <c r="AU13" s="47"/>
      <c r="AV13" s="47"/>
      <c r="AW13" s="68"/>
      <c r="AX13" s="11"/>
      <c r="AY13" s="11"/>
      <c r="AZ13" s="128" t="s">
        <v>53</v>
      </c>
      <c r="BA13" s="5">
        <v>0</v>
      </c>
      <c r="BB13" s="47"/>
      <c r="BC13" s="47"/>
      <c r="BD13" s="47"/>
      <c r="BE13" s="47"/>
      <c r="BF13" s="47"/>
      <c r="BG13" s="68"/>
      <c r="BH13" s="11"/>
      <c r="BI13" s="11"/>
      <c r="BJ13" s="128" t="s">
        <v>53</v>
      </c>
      <c r="BK13" s="5">
        <v>0</v>
      </c>
      <c r="BL13" s="47"/>
      <c r="BM13" s="47"/>
      <c r="BN13" s="47"/>
      <c r="BO13" s="47"/>
      <c r="BP13" s="47"/>
      <c r="BQ13" s="68"/>
      <c r="BR13" s="11"/>
      <c r="BS13" s="11"/>
      <c r="BT13" s="128" t="s">
        <v>53</v>
      </c>
      <c r="BU13" s="5">
        <v>0</v>
      </c>
      <c r="BV13" s="47"/>
      <c r="BW13" s="47"/>
      <c r="BX13" s="47"/>
      <c r="BY13" s="47"/>
      <c r="BZ13" s="47"/>
      <c r="CA13" s="68"/>
      <c r="CB13" s="11"/>
      <c r="CC13" s="11"/>
      <c r="CD13" s="128" t="s">
        <v>53</v>
      </c>
      <c r="CE13" s="5">
        <v>0</v>
      </c>
      <c r="CF13" s="47"/>
      <c r="CG13" s="47"/>
      <c r="CH13" s="47"/>
      <c r="CI13" s="47"/>
      <c r="CJ13" s="47"/>
      <c r="CK13" s="68"/>
      <c r="CL13" s="11"/>
      <c r="CM13" s="11"/>
      <c r="CN13" s="128" t="s">
        <v>53</v>
      </c>
      <c r="CO13" s="5">
        <v>0</v>
      </c>
      <c r="CP13" s="47"/>
      <c r="CQ13" s="47"/>
      <c r="CR13" s="47"/>
      <c r="CS13" s="47"/>
      <c r="CT13" s="47"/>
      <c r="CU13" s="68"/>
      <c r="CV13" s="11"/>
      <c r="CW13" s="11"/>
      <c r="CX13" s="128" t="s">
        <v>53</v>
      </c>
      <c r="CY13" s="5">
        <v>0</v>
      </c>
      <c r="CZ13" s="47"/>
      <c r="DA13" s="47"/>
      <c r="DB13" s="47"/>
      <c r="DC13" s="47"/>
      <c r="DD13" s="47"/>
      <c r="DE13" s="68"/>
      <c r="DF13" s="11"/>
      <c r="DG13" s="11"/>
      <c r="DH13" s="128" t="s">
        <v>53</v>
      </c>
      <c r="DI13" s="5">
        <v>0</v>
      </c>
      <c r="DJ13" s="47">
        <v>0</v>
      </c>
      <c r="DK13" s="47">
        <v>0</v>
      </c>
      <c r="DL13" s="47">
        <v>0</v>
      </c>
      <c r="DM13" s="47"/>
      <c r="DN13" s="47">
        <v>0</v>
      </c>
      <c r="DO13" s="68">
        <v>0</v>
      </c>
      <c r="DP13" s="11"/>
      <c r="DQ13" s="11"/>
      <c r="DR13" s="128" t="s">
        <v>53</v>
      </c>
      <c r="DS13" s="5">
        <v>0</v>
      </c>
      <c r="DT13" s="47"/>
      <c r="DU13" s="47"/>
      <c r="DV13" s="47"/>
      <c r="DW13" s="47"/>
      <c r="DX13" s="47"/>
      <c r="DY13" s="68"/>
      <c r="DZ13" s="11"/>
      <c r="EA13" s="11"/>
      <c r="EB13" s="128" t="s">
        <v>53</v>
      </c>
      <c r="EC13" s="5">
        <v>0</v>
      </c>
      <c r="ED13" s="47"/>
      <c r="EE13" s="47"/>
      <c r="EF13" s="47"/>
      <c r="EG13" s="47"/>
      <c r="EH13" s="47"/>
      <c r="EI13" s="68"/>
      <c r="EJ13" s="11"/>
      <c r="EK13" s="11"/>
      <c r="EL13" s="128" t="s">
        <v>53</v>
      </c>
      <c r="EM13" s="5">
        <v>0</v>
      </c>
      <c r="EN13" s="47"/>
      <c r="EO13" s="47"/>
      <c r="EP13" s="47"/>
      <c r="EQ13" s="47"/>
      <c r="ER13" s="47"/>
      <c r="ES13" s="68"/>
      <c r="ET13" s="11"/>
      <c r="EU13" s="11"/>
      <c r="EV13" s="128" t="s">
        <v>53</v>
      </c>
      <c r="EW13" s="5">
        <v>0</v>
      </c>
      <c r="EX13" s="47"/>
      <c r="EY13" s="47"/>
      <c r="EZ13" s="47"/>
      <c r="FA13" s="47"/>
      <c r="FB13" s="47"/>
      <c r="FC13" s="68"/>
      <c r="FD13" s="11"/>
      <c r="FE13" s="11"/>
      <c r="FF13" s="128" t="s">
        <v>53</v>
      </c>
      <c r="FG13" s="5">
        <v>0</v>
      </c>
      <c r="FH13" s="47"/>
      <c r="FI13" s="47"/>
      <c r="FJ13" s="47"/>
      <c r="FK13" s="47"/>
      <c r="FL13" s="47"/>
      <c r="FM13" s="68"/>
      <c r="FN13" s="11"/>
      <c r="FO13" s="11"/>
      <c r="FP13" s="128" t="s">
        <v>53</v>
      </c>
      <c r="FQ13" s="5">
        <v>0</v>
      </c>
      <c r="FR13" s="47"/>
      <c r="FS13" s="47"/>
      <c r="FT13" s="47"/>
      <c r="FU13" s="47"/>
      <c r="FV13" s="47"/>
      <c r="FW13" s="68"/>
      <c r="FX13" s="11"/>
      <c r="FY13" s="11"/>
      <c r="FZ13" s="128" t="s">
        <v>53</v>
      </c>
      <c r="GA13" s="5">
        <v>0</v>
      </c>
      <c r="GB13" s="47"/>
      <c r="GC13" s="47"/>
      <c r="GD13" s="47"/>
      <c r="GE13" s="47"/>
      <c r="GF13" s="47"/>
      <c r="GG13" s="68"/>
      <c r="GH13" s="11"/>
      <c r="GI13" s="11"/>
      <c r="GJ13" s="128" t="s">
        <v>53</v>
      </c>
      <c r="GK13" s="5">
        <v>0</v>
      </c>
      <c r="GL13" s="47"/>
      <c r="GM13" s="47"/>
      <c r="GN13" s="47"/>
      <c r="GO13" s="47"/>
      <c r="GP13" s="47"/>
      <c r="GQ13" s="68"/>
      <c r="GR13" s="11"/>
      <c r="GS13" s="11"/>
      <c r="GT13" s="128" t="s">
        <v>53</v>
      </c>
      <c r="GU13" s="5">
        <v>0</v>
      </c>
      <c r="GV13" s="47"/>
      <c r="GW13" s="47"/>
      <c r="GX13" s="47"/>
      <c r="GY13" s="47"/>
      <c r="GZ13" s="47"/>
      <c r="HA13" s="68"/>
      <c r="HB13" s="11"/>
      <c r="HC13" s="11"/>
      <c r="HD13" s="128" t="s">
        <v>53</v>
      </c>
      <c r="HE13" s="5">
        <v>0</v>
      </c>
      <c r="HF13" s="47"/>
      <c r="HG13" s="47"/>
      <c r="HH13" s="47"/>
      <c r="HI13" s="47"/>
      <c r="HJ13" s="47"/>
      <c r="HK13" s="68"/>
      <c r="HL13" s="11"/>
      <c r="HM13" s="11"/>
      <c r="HN13" s="128" t="s">
        <v>53</v>
      </c>
      <c r="HO13" s="5">
        <v>0</v>
      </c>
      <c r="HP13" s="47">
        <v>0</v>
      </c>
      <c r="HQ13" s="47"/>
      <c r="HR13" s="47"/>
      <c r="HS13" s="47"/>
      <c r="HT13" s="47">
        <v>0</v>
      </c>
      <c r="HU13" s="68">
        <v>0</v>
      </c>
      <c r="HV13" s="11"/>
      <c r="HW13" s="11"/>
      <c r="HX13" s="128" t="s">
        <v>53</v>
      </c>
      <c r="HY13" s="5">
        <v>0</v>
      </c>
      <c r="HZ13" s="47">
        <v>0</v>
      </c>
      <c r="IA13" s="47"/>
      <c r="IB13" s="47"/>
      <c r="IC13" s="47"/>
      <c r="ID13" s="47">
        <v>0</v>
      </c>
      <c r="IE13" s="68">
        <v>0</v>
      </c>
      <c r="IF13" s="11"/>
      <c r="IG13" s="11"/>
      <c r="IH13" s="128" t="s">
        <v>53</v>
      </c>
      <c r="II13" s="5">
        <v>0</v>
      </c>
      <c r="IJ13" s="47">
        <v>0</v>
      </c>
      <c r="IK13" s="47"/>
      <c r="IL13" s="47"/>
      <c r="IM13" s="47"/>
      <c r="IN13" s="47">
        <v>0</v>
      </c>
      <c r="IO13" s="68">
        <v>0</v>
      </c>
      <c r="IP13" s="11"/>
      <c r="IQ13" s="11"/>
      <c r="IR13" s="128" t="s">
        <v>53</v>
      </c>
      <c r="IS13" s="5">
        <v>0</v>
      </c>
      <c r="IT13" s="47">
        <v>0</v>
      </c>
      <c r="IU13" s="47"/>
      <c r="IV13" s="47"/>
      <c r="IW13" s="47"/>
      <c r="IX13" s="47">
        <v>0</v>
      </c>
      <c r="IY13" s="68">
        <v>0</v>
      </c>
      <c r="IZ13" s="11"/>
      <c r="JA13" s="11"/>
      <c r="JB13" s="141"/>
      <c r="JL13" s="141"/>
      <c r="JV13" s="141"/>
      <c r="KF13" s="141"/>
    </row>
    <row xmlns:x14ac="http://schemas.microsoft.com/office/spreadsheetml/2009/9/ac" r="14" x14ac:dyDescent="0.25">
      <c r="A14" s="425" t="str">
        <f ca="true">IF(ISBLANK('Data Summary'!A16),"",'Data Summary'!A16)</f>
        <v>PSE_2015_SDG</v>
      </c>
      <c r="B14" s="129" t="s">
        <v>91</v>
      </c>
      <c r="C14" s="22">
        <v>0</v>
      </c>
      <c r="D14" s="47"/>
      <c r="E14" s="47"/>
      <c r="F14" s="47"/>
      <c r="G14" s="47"/>
      <c r="H14" s="47"/>
      <c r="I14" s="68"/>
      <c r="J14" s="11"/>
      <c r="K14" s="11"/>
      <c r="L14" s="129" t="s">
        <v>91</v>
      </c>
      <c r="M14" s="22">
        <v>0</v>
      </c>
      <c r="N14" s="47"/>
      <c r="O14" s="47"/>
      <c r="P14" s="47"/>
      <c r="Q14" s="47"/>
      <c r="R14" s="47"/>
      <c r="S14" s="68"/>
      <c r="T14" s="11"/>
      <c r="U14" s="11"/>
      <c r="V14" s="129" t="s">
        <v>91</v>
      </c>
      <c r="W14" s="22">
        <v>0</v>
      </c>
      <c r="X14" s="47"/>
      <c r="Y14" s="47"/>
      <c r="Z14" s="47"/>
      <c r="AA14" s="47"/>
      <c r="AB14" s="47"/>
      <c r="AC14" s="68"/>
      <c r="AD14" s="11"/>
      <c r="AE14" s="11"/>
      <c r="AF14" s="129" t="s">
        <v>91</v>
      </c>
      <c r="AG14" s="22">
        <v>0</v>
      </c>
      <c r="AH14" s="47"/>
      <c r="AI14" s="47"/>
      <c r="AJ14" s="47"/>
      <c r="AK14" s="47"/>
      <c r="AL14" s="47"/>
      <c r="AM14" s="68"/>
      <c r="AN14" s="11"/>
      <c r="AO14" s="11"/>
      <c r="AP14" s="129" t="s">
        <v>91</v>
      </c>
      <c r="AQ14" s="22">
        <v>0</v>
      </c>
      <c r="AR14" s="47"/>
      <c r="AS14" s="47"/>
      <c r="AT14" s="47"/>
      <c r="AU14" s="47"/>
      <c r="AV14" s="47"/>
      <c r="AW14" s="68"/>
      <c r="AX14" s="11"/>
      <c r="AY14" s="11"/>
      <c r="AZ14" s="129" t="s">
        <v>91</v>
      </c>
      <c r="BA14" s="22">
        <v>0</v>
      </c>
      <c r="BB14" s="47"/>
      <c r="BC14" s="47"/>
      <c r="BD14" s="47"/>
      <c r="BE14" s="47"/>
      <c r="BF14" s="47"/>
      <c r="BG14" s="68"/>
      <c r="BH14" s="11"/>
      <c r="BI14" s="11"/>
      <c r="BJ14" s="129" t="s">
        <v>91</v>
      </c>
      <c r="BK14" s="22">
        <v>0</v>
      </c>
      <c r="BL14" s="47"/>
      <c r="BM14" s="47"/>
      <c r="BN14" s="47"/>
      <c r="BO14" s="47"/>
      <c r="BP14" s="47"/>
      <c r="BQ14" s="68"/>
      <c r="BR14" s="11"/>
      <c r="BS14" s="11"/>
      <c r="BT14" s="129" t="s">
        <v>91</v>
      </c>
      <c r="BU14" s="22">
        <v>0</v>
      </c>
      <c r="BV14" s="47"/>
      <c r="BW14" s="47"/>
      <c r="BX14" s="47"/>
      <c r="BY14" s="47"/>
      <c r="BZ14" s="47"/>
      <c r="CA14" s="68"/>
      <c r="CB14" s="11"/>
      <c r="CC14" s="11"/>
      <c r="CD14" s="129" t="s">
        <v>91</v>
      </c>
      <c r="CE14" s="22">
        <v>0</v>
      </c>
      <c r="CF14" s="47"/>
      <c r="CG14" s="47"/>
      <c r="CH14" s="47"/>
      <c r="CI14" s="47"/>
      <c r="CJ14" s="47"/>
      <c r="CK14" s="68"/>
      <c r="CL14" s="11"/>
      <c r="CM14" s="11"/>
      <c r="CN14" s="129" t="s">
        <v>91</v>
      </c>
      <c r="CO14" s="22">
        <v>0</v>
      </c>
      <c r="CP14" s="47"/>
      <c r="CQ14" s="47"/>
      <c r="CR14" s="47"/>
      <c r="CS14" s="47"/>
      <c r="CT14" s="47"/>
      <c r="CU14" s="68"/>
      <c r="CV14" s="11"/>
      <c r="CW14" s="11"/>
      <c r="CX14" s="129" t="s">
        <v>91</v>
      </c>
      <c r="CY14" s="22">
        <v>0</v>
      </c>
      <c r="CZ14" s="47"/>
      <c r="DA14" s="47"/>
      <c r="DB14" s="47"/>
      <c r="DC14" s="47"/>
      <c r="DD14" s="47"/>
      <c r="DE14" s="68"/>
      <c r="DF14" s="11"/>
      <c r="DG14" s="11"/>
      <c r="DH14" s="129" t="s">
        <v>91</v>
      </c>
      <c r="DI14" s="22">
        <v>0</v>
      </c>
      <c r="DJ14" s="47"/>
      <c r="DK14" s="47"/>
      <c r="DL14" s="47"/>
      <c r="DM14" s="47"/>
      <c r="DN14" s="47"/>
      <c r="DO14" s="68"/>
      <c r="DP14" s="11"/>
      <c r="DQ14" s="11"/>
      <c r="DR14" s="129" t="s">
        <v>91</v>
      </c>
      <c r="DS14" s="22">
        <v>0</v>
      </c>
      <c r="DT14" s="47"/>
      <c r="DU14" s="47"/>
      <c r="DV14" s="47"/>
      <c r="DW14" s="47"/>
      <c r="DX14" s="47"/>
      <c r="DY14" s="68"/>
      <c r="DZ14" s="11"/>
      <c r="EA14" s="11"/>
      <c r="EB14" s="129" t="s">
        <v>91</v>
      </c>
      <c r="EC14" s="22">
        <v>0</v>
      </c>
      <c r="ED14" s="47"/>
      <c r="EE14" s="47"/>
      <c r="EF14" s="47"/>
      <c r="EG14" s="47"/>
      <c r="EH14" s="47"/>
      <c r="EI14" s="68"/>
      <c r="EJ14" s="11"/>
      <c r="EK14" s="11"/>
      <c r="EL14" s="129" t="s">
        <v>91</v>
      </c>
      <c r="EM14" s="22">
        <v>0</v>
      </c>
      <c r="EN14" s="47"/>
      <c r="EO14" s="47"/>
      <c r="EP14" s="47"/>
      <c r="EQ14" s="47"/>
      <c r="ER14" s="47"/>
      <c r="ES14" s="68"/>
      <c r="ET14" s="11"/>
      <c r="EU14" s="11"/>
      <c r="EV14" s="129" t="s">
        <v>91</v>
      </c>
      <c r="EW14" s="22">
        <v>0</v>
      </c>
      <c r="EX14" s="47"/>
      <c r="EY14" s="47"/>
      <c r="EZ14" s="47"/>
      <c r="FA14" s="47"/>
      <c r="FB14" s="47"/>
      <c r="FC14" s="68"/>
      <c r="FD14" s="11"/>
      <c r="FE14" s="11"/>
      <c r="FF14" s="129" t="s">
        <v>91</v>
      </c>
      <c r="FG14" s="22">
        <v>0</v>
      </c>
      <c r="FH14" s="47"/>
      <c r="FI14" s="47"/>
      <c r="FJ14" s="47"/>
      <c r="FK14" s="47"/>
      <c r="FL14" s="47"/>
      <c r="FM14" s="68"/>
      <c r="FN14" s="11"/>
      <c r="FO14" s="11"/>
      <c r="FP14" s="129" t="s">
        <v>91</v>
      </c>
      <c r="FQ14" s="22">
        <v>0</v>
      </c>
      <c r="FR14" s="47"/>
      <c r="FS14" s="47"/>
      <c r="FT14" s="47"/>
      <c r="FU14" s="47"/>
      <c r="FV14" s="47"/>
      <c r="FW14" s="68"/>
      <c r="FX14" s="11"/>
      <c r="FY14" s="11"/>
      <c r="FZ14" s="129" t="s">
        <v>91</v>
      </c>
      <c r="GA14" s="22">
        <v>0</v>
      </c>
      <c r="GB14" s="47"/>
      <c r="GC14" s="47"/>
      <c r="GD14" s="47"/>
      <c r="GE14" s="47"/>
      <c r="GF14" s="47"/>
      <c r="GG14" s="68"/>
      <c r="GH14" s="11"/>
      <c r="GI14" s="11"/>
      <c r="GJ14" s="129" t="s">
        <v>91</v>
      </c>
      <c r="GK14" s="22">
        <v>0</v>
      </c>
      <c r="GL14" s="47"/>
      <c r="GM14" s="47"/>
      <c r="GN14" s="47"/>
      <c r="GO14" s="47"/>
      <c r="GP14" s="47"/>
      <c r="GQ14" s="68"/>
      <c r="GR14" s="11"/>
      <c r="GS14" s="11"/>
      <c r="GT14" s="129" t="s">
        <v>91</v>
      </c>
      <c r="GU14" s="22">
        <v>0</v>
      </c>
      <c r="GV14" s="47"/>
      <c r="GW14" s="47"/>
      <c r="GX14" s="47"/>
      <c r="GY14" s="47"/>
      <c r="GZ14" s="47"/>
      <c r="HA14" s="68"/>
      <c r="HB14" s="11"/>
      <c r="HC14" s="11"/>
      <c r="HD14" s="129" t="s">
        <v>91</v>
      </c>
      <c r="HE14" s="22">
        <v>0</v>
      </c>
      <c r="HF14" s="47"/>
      <c r="HG14" s="47"/>
      <c r="HH14" s="47"/>
      <c r="HI14" s="47"/>
      <c r="HJ14" s="47"/>
      <c r="HK14" s="68"/>
      <c r="HL14" s="11"/>
      <c r="HM14" s="11"/>
      <c r="HN14" s="129" t="s">
        <v>91</v>
      </c>
      <c r="HO14" s="415">
        <v>0</v>
      </c>
      <c r="HP14" s="47"/>
      <c r="HQ14" s="47"/>
      <c r="HR14" s="47"/>
      <c r="HS14" s="47"/>
      <c r="HT14" s="47"/>
      <c r="HU14" s="68"/>
      <c r="HV14" s="11"/>
      <c r="HW14" s="11"/>
      <c r="HX14" s="129" t="s">
        <v>91</v>
      </c>
      <c r="HY14" s="415">
        <v>0</v>
      </c>
      <c r="HZ14" s="47">
        <v>0</v>
      </c>
      <c r="IA14" s="47"/>
      <c r="IB14" s="47"/>
      <c r="IC14" s="47"/>
      <c r="ID14" s="47">
        <v>0</v>
      </c>
      <c r="IE14" s="68">
        <v>0</v>
      </c>
      <c r="IF14" s="11"/>
      <c r="IG14" s="11"/>
      <c r="IH14" s="129" t="s">
        <v>91</v>
      </c>
      <c r="II14" s="415">
        <v>0</v>
      </c>
      <c r="IJ14" s="47"/>
      <c r="IK14" s="47"/>
      <c r="IL14" s="47"/>
      <c r="IM14" s="47"/>
      <c r="IN14" s="47"/>
      <c r="IO14" s="68"/>
      <c r="IP14" s="11"/>
      <c r="IQ14" s="11"/>
      <c r="IR14" s="129" t="s">
        <v>91</v>
      </c>
      <c r="IS14" s="415">
        <v>0</v>
      </c>
      <c r="IT14" s="47"/>
      <c r="IU14" s="47"/>
      <c r="IV14" s="47"/>
      <c r="IW14" s="47"/>
      <c r="IX14" s="47"/>
      <c r="IY14" s="68"/>
      <c r="IZ14" s="11"/>
      <c r="JA14" s="11"/>
    </row>
    <row xmlns:x14ac="http://schemas.microsoft.com/office/spreadsheetml/2009/9/ac" r="15" s="2" customFormat="true" x14ac:dyDescent="0.25">
      <c r="A15" s="425" t="str">
        <f ca="true">IF(ISBLANK('Data Summary'!A17),"",'Data Summary'!A17)</f>
        <v>PSE_2015_KAP</v>
      </c>
      <c r="B15" s="129" t="s">
        <v>148</v>
      </c>
      <c r="C15" s="6">
        <v>1</v>
      </c>
      <c r="D15" s="47">
        <v>81.3</v>
      </c>
      <c r="E15" s="7"/>
      <c r="F15" s="7"/>
      <c r="G15" s="7"/>
      <c r="H15" s="47"/>
      <c r="I15" s="68"/>
      <c r="J15" s="11"/>
      <c r="K15" s="11"/>
      <c r="L15" s="129" t="s">
        <v>150</v>
      </c>
      <c r="M15" s="6">
        <v>1</v>
      </c>
      <c r="N15" s="47">
        <v>89</v>
      </c>
      <c r="O15" s="7"/>
      <c r="P15" s="7"/>
      <c r="Q15" s="7"/>
      <c r="R15" s="47"/>
      <c r="S15" s="68"/>
      <c r="T15" s="11"/>
      <c r="U15" s="11"/>
      <c r="V15" s="129" t="s">
        <v>148</v>
      </c>
      <c r="W15" s="6">
        <v>1</v>
      </c>
      <c r="X15" s="47">
        <v>77.400000000000006</v>
      </c>
      <c r="Y15" s="7"/>
      <c r="Z15" s="7"/>
      <c r="AA15" s="7"/>
      <c r="AB15" s="47"/>
      <c r="AC15" s="68"/>
      <c r="AD15" s="11"/>
      <c r="AE15" s="11"/>
      <c r="AF15" s="129" t="s">
        <v>148</v>
      </c>
      <c r="AG15" s="6">
        <v>1</v>
      </c>
      <c r="AH15" s="47">
        <f>(0.87*280+0.08*131)/(280+131)*100</f>
        <v>61.819951338199509</v>
      </c>
      <c r="AI15" s="7">
        <v>59.6</v>
      </c>
      <c r="AJ15" s="7">
        <v>66.7</v>
      </c>
      <c r="AK15" s="7"/>
      <c r="AL15" s="47"/>
      <c r="AM15" s="68"/>
      <c r="AN15" s="11"/>
      <c r="AO15" s="11"/>
      <c r="AP15" s="129" t="s">
        <v>149</v>
      </c>
      <c r="AQ15" s="6">
        <v>1</v>
      </c>
      <c r="AR15" s="47">
        <v>92.7</v>
      </c>
      <c r="AS15" s="7"/>
      <c r="AT15" s="7"/>
      <c r="AU15" s="7"/>
      <c r="AV15" s="47"/>
      <c r="AW15" s="68"/>
      <c r="AX15" s="11"/>
      <c r="AY15" s="11"/>
      <c r="AZ15" s="129" t="s">
        <v>148</v>
      </c>
      <c r="BA15" s="6">
        <v>1</v>
      </c>
      <c r="BB15" s="47">
        <v>89.7</v>
      </c>
      <c r="BC15" s="7"/>
      <c r="BD15" s="7"/>
      <c r="BE15" s="7"/>
      <c r="BF15" s="47"/>
      <c r="BG15" s="68"/>
      <c r="BH15" s="11"/>
      <c r="BI15" s="11"/>
      <c r="BJ15" s="129"/>
      <c r="BK15" s="6"/>
      <c r="BL15" s="47"/>
      <c r="BM15" s="7"/>
      <c r="BN15" s="7"/>
      <c r="BO15" s="7"/>
      <c r="BP15" s="47"/>
      <c r="BQ15" s="68"/>
      <c r="BR15" s="11"/>
      <c r="BS15" s="11"/>
      <c r="BT15" s="129" t="s">
        <v>148</v>
      </c>
      <c r="BU15" s="6">
        <v>1</v>
      </c>
      <c r="BV15" s="47">
        <v>90.6</v>
      </c>
      <c r="BW15" s="7"/>
      <c r="BX15" s="7"/>
      <c r="BY15" s="7"/>
      <c r="BZ15" s="47">
        <v>90.7</v>
      </c>
      <c r="CA15" s="68">
        <v>90.4</v>
      </c>
      <c r="CB15" s="11"/>
      <c r="CC15" s="11"/>
      <c r="CD15" s="129"/>
      <c r="CE15" s="6"/>
      <c r="CF15" s="47"/>
      <c r="CG15" s="7"/>
      <c r="CH15" s="7"/>
      <c r="CI15" s="7"/>
      <c r="CJ15" s="47"/>
      <c r="CK15" s="68"/>
      <c r="CL15" s="11"/>
      <c r="CM15" s="11"/>
      <c r="CN15" s="129"/>
      <c r="CO15" s="6"/>
      <c r="CP15" s="47"/>
      <c r="CQ15" s="7"/>
      <c r="CR15" s="7"/>
      <c r="CS15" s="7"/>
      <c r="CT15" s="47"/>
      <c r="CU15" s="68"/>
      <c r="CV15" s="11"/>
      <c r="CW15" s="11"/>
      <c r="CX15" s="129"/>
      <c r="CY15" s="6"/>
      <c r="CZ15" s="47"/>
      <c r="DA15" s="7"/>
      <c r="DB15" s="7"/>
      <c r="DC15" s="7"/>
      <c r="DD15" s="47"/>
      <c r="DE15" s="68"/>
      <c r="DF15" s="11"/>
      <c r="DG15" s="11"/>
      <c r="DH15" s="129" t="s">
        <v>148</v>
      </c>
      <c r="DI15" s="6">
        <v>1</v>
      </c>
      <c r="DJ15" s="47">
        <v>65.05</v>
      </c>
      <c r="DK15" s="7">
        <v>52.22</v>
      </c>
      <c r="DL15" s="7">
        <v>79.599999999999994</v>
      </c>
      <c r="DM15" s="7"/>
      <c r="DN15" s="47">
        <v>56.65</v>
      </c>
      <c r="DO15" s="68">
        <v>79.87</v>
      </c>
      <c r="DP15" s="11"/>
      <c r="DQ15" s="11"/>
      <c r="DR15" s="129" t="s">
        <v>150</v>
      </c>
      <c r="DS15" s="6">
        <v>1</v>
      </c>
      <c r="DT15" s="47">
        <f>(DW15*Population!$E$21+DX15*Population!$F$21)/(Population!$E$21+Population!$F$21)</f>
        <v>95.652384618392318</v>
      </c>
      <c r="DU15" s="7"/>
      <c r="DV15" s="7"/>
      <c r="DW15" s="7">
        <v>95.2</v>
      </c>
      <c r="DX15" s="47">
        <v>95.9</v>
      </c>
      <c r="DY15" s="68"/>
      <c r="DZ15" s="11"/>
      <c r="EA15" s="11"/>
      <c r="EB15" s="129" t="s">
        <v>208</v>
      </c>
      <c r="EC15" s="6">
        <v>1</v>
      </c>
      <c r="ED15" s="47">
        <v>99.21</v>
      </c>
      <c r="EE15" s="7"/>
      <c r="EF15" s="7"/>
      <c r="EG15" s="7"/>
      <c r="EH15" s="47">
        <v>99.55</v>
      </c>
      <c r="EI15" s="68">
        <v>99.02</v>
      </c>
      <c r="EJ15" s="11"/>
      <c r="EK15" s="11"/>
      <c r="EL15" s="129" t="s">
        <v>263</v>
      </c>
      <c r="EM15" s="6">
        <v>1</v>
      </c>
      <c r="EN15" s="47">
        <v>90.9</v>
      </c>
      <c r="EO15" s="7"/>
      <c r="EP15" s="7"/>
      <c r="EQ15" s="7"/>
      <c r="ER15" s="47"/>
      <c r="ES15" s="68"/>
      <c r="ET15" s="11"/>
      <c r="EU15" s="11"/>
      <c r="EV15" s="129"/>
      <c r="EW15" s="6"/>
      <c r="EX15" s="47"/>
      <c r="EY15" s="7"/>
      <c r="EZ15" s="7"/>
      <c r="FA15" s="7"/>
      <c r="FB15" s="47"/>
      <c r="FC15" s="68"/>
      <c r="FD15" s="11"/>
      <c r="FE15" s="11"/>
      <c r="FF15" s="129"/>
      <c r="FG15" s="6"/>
      <c r="FH15" s="47"/>
      <c r="FI15" s="7"/>
      <c r="FJ15" s="7"/>
      <c r="FK15" s="7"/>
      <c r="FL15" s="47"/>
      <c r="FM15" s="68"/>
      <c r="FN15" s="11"/>
      <c r="FO15" s="11"/>
      <c r="FP15" s="129" t="s">
        <v>208</v>
      </c>
      <c r="FQ15" s="6">
        <v>1</v>
      </c>
      <c r="FR15" s="47">
        <v>100</v>
      </c>
      <c r="FS15" s="7"/>
      <c r="FT15" s="7"/>
      <c r="FU15" s="7"/>
      <c r="FV15" s="47">
        <v>100</v>
      </c>
      <c r="FW15" s="68">
        <v>100</v>
      </c>
      <c r="FX15" s="11"/>
      <c r="FY15" s="11"/>
      <c r="FZ15" s="129" t="s">
        <v>208</v>
      </c>
      <c r="GA15" s="6">
        <v>1</v>
      </c>
      <c r="GB15" s="47">
        <v>99.313964607491428</v>
      </c>
      <c r="GC15" s="7"/>
      <c r="GD15" s="7"/>
      <c r="GE15" s="7"/>
      <c r="GF15" s="47">
        <v>99.797160000000005</v>
      </c>
      <c r="GG15" s="68">
        <v>99.034117122138397</v>
      </c>
      <c r="GH15" s="11"/>
      <c r="GI15" s="11"/>
      <c r="GJ15" s="129"/>
      <c r="GK15" s="6"/>
      <c r="GL15" s="47"/>
      <c r="GM15" s="7"/>
      <c r="GN15" s="7"/>
      <c r="GO15" s="7"/>
      <c r="GP15" s="47"/>
      <c r="GQ15" s="68"/>
      <c r="GR15" s="11"/>
      <c r="GS15" s="11"/>
      <c r="GT15" s="129"/>
      <c r="GU15" s="6"/>
      <c r="GV15" s="47"/>
      <c r="GW15" s="7"/>
      <c r="GX15" s="7"/>
      <c r="GY15" s="7"/>
      <c r="GZ15" s="47"/>
      <c r="HA15" s="68"/>
      <c r="HB15" s="11"/>
      <c r="HC15" s="11"/>
      <c r="HD15" s="129" t="s">
        <v>208</v>
      </c>
      <c r="HE15" s="6">
        <v>1</v>
      </c>
      <c r="HF15" s="47">
        <v>99.546504024731547</v>
      </c>
      <c r="HG15" s="7"/>
      <c r="HH15" s="7"/>
      <c r="HI15" s="7"/>
      <c r="HJ15" s="47">
        <v>99.411760000000001</v>
      </c>
      <c r="HK15" s="68">
        <v>99.631576523016093</v>
      </c>
      <c r="HL15" s="11"/>
      <c r="HM15" s="11"/>
      <c r="HN15" s="129" t="s">
        <v>208</v>
      </c>
      <c r="HO15" s="6">
        <v>1</v>
      </c>
      <c r="HP15" s="47">
        <v>100</v>
      </c>
      <c r="HQ15" s="416"/>
      <c r="HR15" s="416"/>
      <c r="HS15" s="416"/>
      <c r="HT15" s="47">
        <v>100</v>
      </c>
      <c r="HU15" s="68">
        <v>100</v>
      </c>
      <c r="HV15" s="11"/>
      <c r="HW15" s="11"/>
      <c r="HX15" s="129" t="s">
        <v>329</v>
      </c>
      <c r="HY15" s="6">
        <v>1</v>
      </c>
      <c r="HZ15" s="47">
        <v>7.3394495412844023</v>
      </c>
      <c r="IA15" s="416"/>
      <c r="IB15" s="416"/>
      <c r="IC15" s="416"/>
      <c r="ID15" s="47">
        <v>7.0837166513339458</v>
      </c>
      <c r="IE15" s="68">
        <v>7.7023498694516963</v>
      </c>
      <c r="IF15" s="11"/>
      <c r="IG15" s="11"/>
      <c r="IH15" s="129" t="s">
        <v>208</v>
      </c>
      <c r="II15" s="6">
        <v>1</v>
      </c>
      <c r="IJ15" s="47">
        <v>98.775834907622055</v>
      </c>
      <c r="IK15" s="416"/>
      <c r="IL15" s="416"/>
      <c r="IM15" s="416"/>
      <c r="IN15" s="47">
        <v>98.51</v>
      </c>
      <c r="IO15" s="68">
        <v>98.93192519986556</v>
      </c>
      <c r="IP15" s="11"/>
      <c r="IQ15" s="11"/>
      <c r="IR15" s="129" t="s">
        <v>208</v>
      </c>
      <c r="IS15" s="6">
        <v>1</v>
      </c>
      <c r="IT15" s="47">
        <v>99.095167707643355</v>
      </c>
      <c r="IU15" s="416"/>
      <c r="IV15" s="416"/>
      <c r="IW15" s="416"/>
      <c r="IX15" s="47">
        <v>98.66</v>
      </c>
      <c r="IY15" s="68">
        <v>99.347932618338689</v>
      </c>
      <c r="IZ15" s="11"/>
      <c r="JA15" s="11"/>
      <c r="JB15" s="142"/>
      <c r="JL15" s="142"/>
      <c r="JV15" s="142"/>
      <c r="KF15" s="142"/>
    </row>
    <row xmlns:x14ac="http://schemas.microsoft.com/office/spreadsheetml/2009/9/ac" r="16" s="2" customFormat="true" x14ac:dyDescent="0.25">
      <c r="A16" s="425" t="str">
        <f ca="true">IF(ISBLANK('Data Summary'!A18),"",'Data Summary'!A18)</f>
        <v>PSE_2016_CEN</v>
      </c>
      <c r="B16" s="129" t="s">
        <v>151</v>
      </c>
      <c r="C16" s="13">
        <v>0.5</v>
      </c>
      <c r="D16" s="47">
        <f>100-D15</f>
        <v>18.700000000000003</v>
      </c>
      <c r="E16" s="7"/>
      <c r="F16" s="7"/>
      <c r="G16" s="7"/>
      <c r="H16" s="47"/>
      <c r="I16" s="68"/>
      <c r="J16" s="11"/>
      <c r="K16" s="11"/>
      <c r="L16" s="129" t="s">
        <v>151</v>
      </c>
      <c r="M16" s="13">
        <v>0.5</v>
      </c>
      <c r="N16" s="47">
        <f>100-N15</f>
        <v>11</v>
      </c>
      <c r="O16" s="7"/>
      <c r="P16" s="7"/>
      <c r="Q16" s="7"/>
      <c r="R16" s="47"/>
      <c r="S16" s="68"/>
      <c r="T16" s="11"/>
      <c r="U16" s="11"/>
      <c r="V16" s="129" t="s">
        <v>185</v>
      </c>
      <c r="W16" s="13">
        <v>1</v>
      </c>
      <c r="X16" s="47">
        <v>8</v>
      </c>
      <c r="Y16" s="7"/>
      <c r="Z16" s="7"/>
      <c r="AA16" s="7"/>
      <c r="AB16" s="47"/>
      <c r="AC16" s="68"/>
      <c r="AD16" s="11"/>
      <c r="AE16" s="11"/>
      <c r="AF16" s="129" t="s">
        <v>165</v>
      </c>
      <c r="AG16" s="13">
        <v>1</v>
      </c>
      <c r="AH16" s="47">
        <f>28.5+4.9</f>
        <v>33.4</v>
      </c>
      <c r="AI16" s="7">
        <v>38.700000000000003</v>
      </c>
      <c r="AJ16" s="7">
        <f>6.9+17.8</f>
        <v>24.700000000000003</v>
      </c>
      <c r="AK16" s="7"/>
      <c r="AL16" s="47"/>
      <c r="AM16" s="68"/>
      <c r="AN16" s="11"/>
      <c r="AO16" s="11"/>
      <c r="AP16" s="129" t="s">
        <v>152</v>
      </c>
      <c r="AQ16" s="13">
        <v>0.5</v>
      </c>
      <c r="AR16" s="47">
        <f>100-AR15</f>
        <v>7.2999999999999972</v>
      </c>
      <c r="AS16" s="7"/>
      <c r="AT16" s="7"/>
      <c r="AU16" s="7"/>
      <c r="AV16" s="47"/>
      <c r="AW16" s="68"/>
      <c r="AX16" s="11"/>
      <c r="AY16" s="11"/>
      <c r="AZ16" s="129" t="s">
        <v>185</v>
      </c>
      <c r="BA16" s="13">
        <v>1</v>
      </c>
      <c r="BB16" s="47">
        <v>3.8</v>
      </c>
      <c r="BC16" s="47"/>
      <c r="BD16" s="47"/>
      <c r="BE16" s="47"/>
      <c r="BF16" s="47"/>
      <c r="BG16" s="68"/>
      <c r="BH16" s="11"/>
      <c r="BI16" s="11"/>
      <c r="BJ16" s="129"/>
      <c r="BK16" s="13"/>
      <c r="BL16" s="47"/>
      <c r="BM16" s="47"/>
      <c r="BN16" s="47"/>
      <c r="BO16" s="47"/>
      <c r="BP16" s="47"/>
      <c r="BQ16" s="68"/>
      <c r="BR16" s="11"/>
      <c r="BS16" s="11"/>
      <c r="BT16" s="129" t="s">
        <v>185</v>
      </c>
      <c r="BU16" s="13">
        <v>1</v>
      </c>
      <c r="BV16" s="47">
        <v>3.8</v>
      </c>
      <c r="BW16" s="47"/>
      <c r="BX16" s="47"/>
      <c r="BY16" s="47"/>
      <c r="BZ16" s="47"/>
      <c r="CA16" s="68"/>
      <c r="CB16" s="11"/>
      <c r="CC16" s="11"/>
      <c r="CD16" s="129"/>
      <c r="CE16" s="13"/>
      <c r="CF16" s="47"/>
      <c r="CG16" s="47"/>
      <c r="CH16" s="47"/>
      <c r="CI16" s="47"/>
      <c r="CJ16" s="47"/>
      <c r="CK16" s="68"/>
      <c r="CL16" s="11"/>
      <c r="CM16" s="11"/>
      <c r="CN16" s="129"/>
      <c r="CO16" s="13"/>
      <c r="CP16" s="47"/>
      <c r="CQ16" s="47"/>
      <c r="CR16" s="47"/>
      <c r="CS16" s="47"/>
      <c r="CT16" s="47"/>
      <c r="CU16" s="68"/>
      <c r="CV16" s="11"/>
      <c r="CW16" s="11"/>
      <c r="CX16" s="129"/>
      <c r="CY16" s="13"/>
      <c r="CZ16" s="47"/>
      <c r="DA16" s="47"/>
      <c r="DB16" s="47"/>
      <c r="DC16" s="47"/>
      <c r="DD16" s="47"/>
      <c r="DE16" s="68"/>
      <c r="DF16" s="11"/>
      <c r="DG16" s="11"/>
      <c r="DH16" s="129" t="s">
        <v>181</v>
      </c>
      <c r="DI16" s="13">
        <v>1</v>
      </c>
      <c r="DJ16" s="47">
        <f>17.23+1.7+9.71</f>
        <v>28.64</v>
      </c>
      <c r="DK16" s="7">
        <f>22.66+2.96+14.29</f>
        <v>39.909999999999997</v>
      </c>
      <c r="DL16" s="7">
        <f>10.45+0.5+5.47</f>
        <v>16.419999999999998</v>
      </c>
      <c r="DM16" s="7"/>
      <c r="DN16" s="47">
        <f>21.29+1.9+13.31</f>
        <v>36.5</v>
      </c>
      <c r="DO16" s="68">
        <f>10.07+1.34+3.36</f>
        <v>14.77</v>
      </c>
      <c r="DP16" s="11"/>
      <c r="DQ16" s="11"/>
      <c r="DR16" s="129" t="s">
        <v>151</v>
      </c>
      <c r="DS16" s="6">
        <v>0.5</v>
      </c>
      <c r="DT16" s="47">
        <f>(DW16*Population!$E$21+DX16*Population!$F$21)/(Population!$E$21+Population!$F$21)</f>
        <v>4.3476153816076994</v>
      </c>
      <c r="DU16" s="69"/>
      <c r="DV16" s="69"/>
      <c r="DW16" s="69">
        <f t="shared" ref="DW16:DX16" si="27">100-DW15</f>
        <v>4.7999999999999972</v>
      </c>
      <c r="DX16" s="69">
        <f t="shared" si="27"/>
        <v>4.0999999999999943</v>
      </c>
      <c r="DY16" s="71"/>
      <c r="DZ16" s="11"/>
      <c r="EA16" s="11"/>
      <c r="EB16" s="129"/>
      <c r="EC16" s="13"/>
      <c r="ED16" s="47"/>
      <c r="EE16" s="7"/>
      <c r="EF16" s="7"/>
      <c r="EG16" s="7"/>
      <c r="EH16" s="47"/>
      <c r="EI16" s="68"/>
      <c r="EJ16" s="11"/>
      <c r="EK16" s="11"/>
      <c r="EL16" s="129" t="s">
        <v>264</v>
      </c>
      <c r="EM16" s="13">
        <v>1</v>
      </c>
      <c r="EN16" s="47">
        <v>2.9</v>
      </c>
      <c r="EO16" s="7"/>
      <c r="EP16" s="7"/>
      <c r="EQ16" s="7"/>
      <c r="ER16" s="47"/>
      <c r="ES16" s="68"/>
      <c r="ET16" s="11"/>
      <c r="EU16" s="11"/>
      <c r="EV16" s="129"/>
      <c r="EW16" s="13"/>
      <c r="EX16" s="47"/>
      <c r="EY16" s="47"/>
      <c r="EZ16" s="47"/>
      <c r="FA16" s="47"/>
      <c r="FB16" s="47"/>
      <c r="FC16" s="68"/>
      <c r="FD16" s="11"/>
      <c r="FE16" s="11"/>
      <c r="FF16" s="129"/>
      <c r="FG16" s="13"/>
      <c r="FH16" s="47"/>
      <c r="FI16" s="47"/>
      <c r="FJ16" s="47"/>
      <c r="FK16" s="47"/>
      <c r="FL16" s="47"/>
      <c r="FM16" s="68"/>
      <c r="FN16" s="11"/>
      <c r="FO16" s="11"/>
      <c r="FP16" s="129"/>
      <c r="FQ16" s="13"/>
      <c r="FR16" s="47"/>
      <c r="FS16" s="7"/>
      <c r="FT16" s="7"/>
      <c r="FU16" s="7"/>
      <c r="FV16" s="47"/>
      <c r="FW16" s="68"/>
      <c r="FX16" s="11"/>
      <c r="FY16" s="11"/>
      <c r="FZ16" s="129"/>
      <c r="GA16" s="13"/>
      <c r="GB16" s="47"/>
      <c r="GC16" s="7"/>
      <c r="GD16" s="7"/>
      <c r="GE16" s="7"/>
      <c r="GF16" s="47"/>
      <c r="GG16" s="68"/>
      <c r="GH16" s="11"/>
      <c r="GI16" s="11"/>
      <c r="GJ16" s="129"/>
      <c r="GK16" s="13"/>
      <c r="GL16" s="47"/>
      <c r="GM16" s="47"/>
      <c r="GN16" s="47"/>
      <c r="GO16" s="47"/>
      <c r="GP16" s="47"/>
      <c r="GQ16" s="68"/>
      <c r="GR16" s="11"/>
      <c r="GS16" s="11"/>
      <c r="GT16" s="129"/>
      <c r="GU16" s="13"/>
      <c r="GV16" s="47"/>
      <c r="GW16" s="47"/>
      <c r="GX16" s="47"/>
      <c r="GY16" s="47"/>
      <c r="GZ16" s="47"/>
      <c r="HA16" s="68"/>
      <c r="HB16" s="11"/>
      <c r="HC16" s="11"/>
      <c r="HD16" s="129"/>
      <c r="HE16" s="13"/>
      <c r="HF16" s="47"/>
      <c r="HG16" s="7"/>
      <c r="HH16" s="7"/>
      <c r="HI16" s="7"/>
      <c r="HJ16" s="47"/>
      <c r="HK16" s="68"/>
      <c r="HL16" s="11"/>
      <c r="HM16" s="11"/>
      <c r="HN16" s="129"/>
      <c r="HO16" s="417"/>
      <c r="HP16" s="47"/>
      <c r="HQ16" s="416"/>
      <c r="HR16" s="416"/>
      <c r="HS16" s="416"/>
      <c r="HT16" s="47"/>
      <c r="HU16" s="68"/>
      <c r="HV16" s="11"/>
      <c r="HW16" s="11"/>
      <c r="HX16" s="129" t="s">
        <v>325</v>
      </c>
      <c r="HY16" s="417">
        <v>1</v>
      </c>
      <c r="HZ16" s="47">
        <v>80.895844576362649</v>
      </c>
      <c r="IA16" s="416"/>
      <c r="IB16" s="416"/>
      <c r="IC16" s="416"/>
      <c r="ID16" s="47">
        <v>79.392824287028517</v>
      </c>
      <c r="IE16" s="68">
        <v>83.028720626631852</v>
      </c>
      <c r="IF16" s="11"/>
      <c r="IG16" s="11"/>
      <c r="IH16" s="129"/>
      <c r="II16" s="417"/>
      <c r="IJ16" s="47"/>
      <c r="IK16" s="416"/>
      <c r="IL16" s="416"/>
      <c r="IM16" s="416"/>
      <c r="IN16" s="47"/>
      <c r="IO16" s="68"/>
      <c r="IP16" s="11"/>
      <c r="IQ16" s="11"/>
      <c r="IR16" s="129"/>
      <c r="IS16" s="417"/>
      <c r="IT16" s="47"/>
      <c r="IU16" s="416"/>
      <c r="IV16" s="416"/>
      <c r="IW16" s="416"/>
      <c r="IX16" s="47"/>
      <c r="IY16" s="68"/>
      <c r="IZ16" s="11"/>
      <c r="JA16" s="11"/>
      <c r="JB16" s="142"/>
      <c r="JL16" s="142"/>
      <c r="JV16" s="142"/>
      <c r="KF16" s="142"/>
    </row>
    <row xmlns:x14ac="http://schemas.microsoft.com/office/spreadsheetml/2009/9/ac" r="17" s="2" customFormat="true" x14ac:dyDescent="0.25">
      <c r="A17" s="425" t="str">
        <f ca="true">IF(ISBLANK('Data Summary'!A19),"",'Data Summary'!A19)</f>
        <v>PSE_2016_UIS</v>
      </c>
      <c r="B17" s="129"/>
      <c r="C17" s="13"/>
      <c r="D17" s="47"/>
      <c r="E17" s="7"/>
      <c r="F17" s="7"/>
      <c r="G17" s="7"/>
      <c r="H17" s="7"/>
      <c r="I17" s="26"/>
      <c r="J17" s="11"/>
      <c r="K17" s="11"/>
      <c r="L17" s="129"/>
      <c r="M17" s="13"/>
      <c r="N17" s="47"/>
      <c r="O17" s="7"/>
      <c r="P17" s="7"/>
      <c r="Q17" s="7"/>
      <c r="R17" s="7"/>
      <c r="S17" s="26"/>
      <c r="T17" s="11"/>
      <c r="U17" s="11"/>
      <c r="V17" s="129" t="s">
        <v>151</v>
      </c>
      <c r="W17" s="13">
        <v>0.5</v>
      </c>
      <c r="X17" s="47">
        <f>100-SUM(X15:X16)</f>
        <v>14.599999999999994</v>
      </c>
      <c r="Y17" s="7"/>
      <c r="Z17" s="7"/>
      <c r="AA17" s="7"/>
      <c r="AB17" s="7"/>
      <c r="AC17" s="26"/>
      <c r="AD17" s="11"/>
      <c r="AE17" s="11"/>
      <c r="AF17" s="129" t="s">
        <v>170</v>
      </c>
      <c r="AG17" s="13">
        <v>0</v>
      </c>
      <c r="AH17" s="47">
        <v>0.2</v>
      </c>
      <c r="AI17" s="7">
        <v>0.4</v>
      </c>
      <c r="AJ17" s="7">
        <v>0</v>
      </c>
      <c r="AK17" s="7"/>
      <c r="AL17" s="7"/>
      <c r="AM17" s="26"/>
      <c r="AN17" s="11"/>
      <c r="AO17" s="11"/>
      <c r="AP17" s="129"/>
      <c r="AQ17" s="13"/>
      <c r="AR17" s="47"/>
      <c r="AS17" s="7"/>
      <c r="AT17" s="7"/>
      <c r="AU17" s="7"/>
      <c r="AV17" s="7"/>
      <c r="AW17" s="26"/>
      <c r="AX17" s="11"/>
      <c r="AY17" s="11"/>
      <c r="AZ17" s="129" t="s">
        <v>153</v>
      </c>
      <c r="BA17" s="13">
        <v>0.5</v>
      </c>
      <c r="BB17" s="47">
        <f>100-SUM(BB15:BB16)</f>
        <v>6.5</v>
      </c>
      <c r="BC17" s="7"/>
      <c r="BD17" s="7"/>
      <c r="BE17" s="7"/>
      <c r="BF17" s="7"/>
      <c r="BG17" s="26"/>
      <c r="BH17" s="11"/>
      <c r="BI17" s="11"/>
      <c r="BJ17" s="129"/>
      <c r="BK17" s="13"/>
      <c r="BL17" s="47"/>
      <c r="BM17" s="7"/>
      <c r="BN17" s="7"/>
      <c r="BO17" s="7"/>
      <c r="BP17" s="47"/>
      <c r="BQ17" s="68"/>
      <c r="BR17" s="11"/>
      <c r="BS17" s="11"/>
      <c r="BT17" s="129" t="s">
        <v>153</v>
      </c>
      <c r="BU17" s="13">
        <v>0.5</v>
      </c>
      <c r="BV17" s="47">
        <f>100-SUM(BV15:BV16)</f>
        <v>5.6000000000000085</v>
      </c>
      <c r="BW17" s="7"/>
      <c r="BX17" s="7"/>
      <c r="BY17" s="7"/>
      <c r="BZ17" s="47">
        <f>100-BZ15</f>
        <v>9.2999999999999972</v>
      </c>
      <c r="CA17" s="68">
        <f>100-CA15</f>
        <v>9.5999999999999943</v>
      </c>
      <c r="CB17" s="11"/>
      <c r="CC17" s="11"/>
      <c r="CD17" s="129"/>
      <c r="CE17" s="13"/>
      <c r="CF17" s="47"/>
      <c r="CG17" s="7"/>
      <c r="CH17" s="7"/>
      <c r="CI17" s="7"/>
      <c r="CJ17" s="47"/>
      <c r="CK17" s="68"/>
      <c r="CL17" s="11"/>
      <c r="CM17" s="11"/>
      <c r="CN17" s="129"/>
      <c r="CO17" s="13"/>
      <c r="CP17" s="47"/>
      <c r="CQ17" s="7"/>
      <c r="CR17" s="7"/>
      <c r="CS17" s="7"/>
      <c r="CT17" s="47"/>
      <c r="CU17" s="68"/>
      <c r="CV17" s="11"/>
      <c r="CW17" s="11"/>
      <c r="CX17" s="129"/>
      <c r="CY17" s="13"/>
      <c r="CZ17" s="47"/>
      <c r="DA17" s="7"/>
      <c r="DB17" s="7"/>
      <c r="DC17" s="7"/>
      <c r="DD17" s="47"/>
      <c r="DE17" s="68"/>
      <c r="DF17" s="11"/>
      <c r="DG17" s="11"/>
      <c r="DH17" s="129" t="s">
        <v>182</v>
      </c>
      <c r="DI17" s="13">
        <v>1</v>
      </c>
      <c r="DJ17" s="47">
        <v>2.1800000000000002</v>
      </c>
      <c r="DK17" s="7">
        <f>2.96</f>
        <v>2.96</v>
      </c>
      <c r="DL17" s="7">
        <v>1.49</v>
      </c>
      <c r="DM17" s="7"/>
      <c r="DN17" s="7">
        <v>2.66</v>
      </c>
      <c r="DO17" s="26">
        <v>1.34</v>
      </c>
      <c r="DP17" s="11"/>
      <c r="DQ17" s="11"/>
      <c r="DR17" s="129"/>
      <c r="DS17" s="13"/>
      <c r="DT17" s="47"/>
      <c r="DU17" s="7"/>
      <c r="DV17" s="7"/>
      <c r="DW17" s="7"/>
      <c r="DX17" s="7"/>
      <c r="DY17" s="26"/>
      <c r="DZ17" s="11"/>
      <c r="EA17" s="11"/>
      <c r="EB17" s="129"/>
      <c r="EC17" s="13"/>
      <c r="ED17" s="47"/>
      <c r="EE17" s="7"/>
      <c r="EF17" s="7"/>
      <c r="EG17" s="7"/>
      <c r="EH17" s="7"/>
      <c r="EI17" s="26"/>
      <c r="EJ17" s="11"/>
      <c r="EK17" s="11"/>
      <c r="EL17" s="129" t="s">
        <v>265</v>
      </c>
      <c r="EM17" s="13">
        <v>0.5</v>
      </c>
      <c r="EN17" s="47">
        <v>6</v>
      </c>
      <c r="EO17" s="7"/>
      <c r="EP17" s="7"/>
      <c r="EQ17" s="7"/>
      <c r="ER17" s="7"/>
      <c r="ES17" s="26"/>
      <c r="ET17" s="11"/>
      <c r="EU17" s="11"/>
      <c r="EV17" s="129"/>
      <c r="EW17" s="13"/>
      <c r="EX17" s="47"/>
      <c r="EY17" s="7"/>
      <c r="EZ17" s="7"/>
      <c r="FA17" s="7"/>
      <c r="FB17" s="47"/>
      <c r="FC17" s="68"/>
      <c r="FD17" s="11"/>
      <c r="FE17" s="11"/>
      <c r="FF17" s="129"/>
      <c r="FG17" s="13"/>
      <c r="FH17" s="47"/>
      <c r="FI17" s="7"/>
      <c r="FJ17" s="7"/>
      <c r="FK17" s="7"/>
      <c r="FL17" s="47"/>
      <c r="FM17" s="68"/>
      <c r="FN17" s="11"/>
      <c r="FO17" s="11"/>
      <c r="FP17" s="129"/>
      <c r="FQ17" s="13"/>
      <c r="FR17" s="47"/>
      <c r="FS17" s="7"/>
      <c r="FT17" s="7"/>
      <c r="FU17" s="7"/>
      <c r="FV17" s="7"/>
      <c r="FW17" s="26"/>
      <c r="FX17" s="11"/>
      <c r="FY17" s="11"/>
      <c r="FZ17" s="129"/>
      <c r="GA17" s="13"/>
      <c r="GB17" s="47"/>
      <c r="GC17" s="7"/>
      <c r="GD17" s="7"/>
      <c r="GE17" s="7"/>
      <c r="GF17" s="7"/>
      <c r="GG17" s="26"/>
      <c r="GH17" s="11"/>
      <c r="GI17" s="11"/>
      <c r="GJ17" s="129"/>
      <c r="GK17" s="13"/>
      <c r="GL17" s="47"/>
      <c r="GM17" s="7"/>
      <c r="GN17" s="7"/>
      <c r="GO17" s="7"/>
      <c r="GP17" s="47"/>
      <c r="GQ17" s="68"/>
      <c r="GR17" s="11"/>
      <c r="GS17" s="11"/>
      <c r="GT17" s="129"/>
      <c r="GU17" s="13"/>
      <c r="GV17" s="47"/>
      <c r="GW17" s="7"/>
      <c r="GX17" s="7"/>
      <c r="GY17" s="7"/>
      <c r="GZ17" s="47"/>
      <c r="HA17" s="68"/>
      <c r="HB17" s="11"/>
      <c r="HC17" s="11"/>
      <c r="HD17" s="129"/>
      <c r="HE17" s="13"/>
      <c r="HF17" s="47"/>
      <c r="HG17" s="7"/>
      <c r="HH17" s="7"/>
      <c r="HI17" s="7"/>
      <c r="HJ17" s="7"/>
      <c r="HK17" s="26"/>
      <c r="HL17" s="11"/>
      <c r="HM17" s="11"/>
      <c r="HN17" s="129"/>
      <c r="HO17" s="417"/>
      <c r="HP17" s="47"/>
      <c r="HQ17" s="416"/>
      <c r="HR17" s="416"/>
      <c r="HS17" s="416"/>
      <c r="HT17" s="416"/>
      <c r="HU17" s="26"/>
      <c r="HV17" s="11"/>
      <c r="HW17" s="11"/>
      <c r="HX17" s="129" t="s">
        <v>326</v>
      </c>
      <c r="HY17" s="417">
        <v>1</v>
      </c>
      <c r="HZ17" s="47">
        <v>11.386940097139773</v>
      </c>
      <c r="IA17" s="416"/>
      <c r="IB17" s="416"/>
      <c r="IC17" s="416"/>
      <c r="ID17" s="416">
        <v>13.063477460901565</v>
      </c>
      <c r="IE17" s="26">
        <v>9.0078328981723246</v>
      </c>
      <c r="IF17" s="11"/>
      <c r="IG17" s="11"/>
      <c r="IH17" s="129"/>
      <c r="II17" s="417"/>
      <c r="IJ17" s="47"/>
      <c r="IK17" s="416"/>
      <c r="IL17" s="416"/>
      <c r="IM17" s="416"/>
      <c r="IN17" s="416"/>
      <c r="IO17" s="26"/>
      <c r="IP17" s="11"/>
      <c r="IQ17" s="11"/>
      <c r="IR17" s="129"/>
      <c r="IS17" s="417"/>
      <c r="IT17" s="47"/>
      <c r="IU17" s="416"/>
      <c r="IV17" s="416"/>
      <c r="IW17" s="416"/>
      <c r="IX17" s="416"/>
      <c r="IY17" s="26"/>
      <c r="IZ17" s="11"/>
      <c r="JA17" s="11"/>
      <c r="JB17" s="142"/>
      <c r="JL17" s="142"/>
      <c r="JV17" s="142"/>
      <c r="KF17" s="142"/>
    </row>
    <row xmlns:x14ac="http://schemas.microsoft.com/office/spreadsheetml/2009/9/ac" r="18" s="2" customFormat="true" x14ac:dyDescent="0.25">
      <c r="A18" s="425" t="str">
        <f ca="true">IF(ISBLANK('Data Summary'!A20),"",'Data Summary'!A20)</f>
        <v>PSE_2016_EMIS</v>
      </c>
      <c r="B18" s="129"/>
      <c r="C18" s="13"/>
      <c r="D18" s="47"/>
      <c r="E18" s="69"/>
      <c r="F18" s="69"/>
      <c r="G18" s="7"/>
      <c r="H18" s="7"/>
      <c r="I18" s="26"/>
      <c r="J18" s="11"/>
      <c r="K18" s="11"/>
      <c r="L18" s="129"/>
      <c r="M18" s="13"/>
      <c r="N18" s="47"/>
      <c r="O18" s="69"/>
      <c r="P18" s="69"/>
      <c r="Q18" s="7"/>
      <c r="R18" s="7"/>
      <c r="S18" s="26"/>
      <c r="T18" s="11"/>
      <c r="U18" s="11"/>
      <c r="V18" s="129"/>
      <c r="W18" s="13"/>
      <c r="X18" s="47"/>
      <c r="Y18" s="69"/>
      <c r="Z18" s="69"/>
      <c r="AA18" s="7"/>
      <c r="AB18" s="7"/>
      <c r="AC18" s="26"/>
      <c r="AD18" s="11"/>
      <c r="AE18" s="11"/>
      <c r="AF18" s="129" t="s">
        <v>151</v>
      </c>
      <c r="AG18" s="13">
        <v>0.5</v>
      </c>
      <c r="AH18" s="47">
        <v>1</v>
      </c>
      <c r="AI18" s="69">
        <v>0.9</v>
      </c>
      <c r="AJ18" s="69">
        <v>1.1000000000000001</v>
      </c>
      <c r="AK18" s="7"/>
      <c r="AL18" s="7"/>
      <c r="AM18" s="26"/>
      <c r="AN18" s="11"/>
      <c r="AO18" s="11"/>
      <c r="AP18" s="129"/>
      <c r="AQ18" s="13"/>
      <c r="AR18" s="47"/>
      <c r="AS18" s="69"/>
      <c r="AT18" s="69"/>
      <c r="AU18" s="7"/>
      <c r="AV18" s="7"/>
      <c r="AW18" s="26"/>
      <c r="AX18" s="11"/>
      <c r="AY18" s="11"/>
      <c r="AZ18" s="129"/>
      <c r="BA18" s="13"/>
      <c r="BB18" s="47"/>
      <c r="BC18" s="69"/>
      <c r="BD18" s="69"/>
      <c r="BE18" s="7"/>
      <c r="BF18" s="7"/>
      <c r="BG18" s="26"/>
      <c r="BH18" s="11"/>
      <c r="BI18" s="11"/>
      <c r="BJ18" s="129"/>
      <c r="BK18" s="13"/>
      <c r="BL18" s="47"/>
      <c r="BM18" s="69"/>
      <c r="BN18" s="69"/>
      <c r="BO18" s="7"/>
      <c r="BP18" s="7"/>
      <c r="BQ18" s="26"/>
      <c r="BR18" s="11"/>
      <c r="BS18" s="11"/>
      <c r="BT18" s="129"/>
      <c r="BU18" s="13"/>
      <c r="BV18" s="47"/>
      <c r="BW18" s="69"/>
      <c r="BX18" s="69"/>
      <c r="BY18" s="7"/>
      <c r="BZ18" s="7"/>
      <c r="CA18" s="26"/>
      <c r="CB18" s="11"/>
      <c r="CC18" s="11"/>
      <c r="CD18" s="129"/>
      <c r="CE18" s="13"/>
      <c r="CF18" s="47"/>
      <c r="CG18" s="69"/>
      <c r="CH18" s="69"/>
      <c r="CI18" s="7"/>
      <c r="CJ18" s="7"/>
      <c r="CK18" s="26"/>
      <c r="CL18" s="11"/>
      <c r="CM18" s="11"/>
      <c r="CN18" s="129"/>
      <c r="CO18" s="13"/>
      <c r="CP18" s="47"/>
      <c r="CQ18" s="69"/>
      <c r="CR18" s="69"/>
      <c r="CS18" s="7"/>
      <c r="CT18" s="7"/>
      <c r="CU18" s="26"/>
      <c r="CV18" s="11"/>
      <c r="CW18" s="11"/>
      <c r="CX18" s="129"/>
      <c r="CY18" s="13"/>
      <c r="CZ18" s="47"/>
      <c r="DA18" s="69"/>
      <c r="DB18" s="69"/>
      <c r="DC18" s="7"/>
      <c r="DD18" s="7"/>
      <c r="DE18" s="26"/>
      <c r="DF18" s="11"/>
      <c r="DG18" s="11"/>
      <c r="DH18" s="129" t="s">
        <v>151</v>
      </c>
      <c r="DI18" s="13">
        <v>0.5</v>
      </c>
      <c r="DJ18" s="47">
        <f>0.49+0.97+0.24+1.46+0.24+0.24+0.24+0.24</f>
        <v>4.120000000000001</v>
      </c>
      <c r="DK18" s="69">
        <f>0.99+0.99+1.97+0.49+0.49</f>
        <v>4.9300000000000006</v>
      </c>
      <c r="DL18" s="69">
        <f>1+0.5+0.5+0.5</f>
        <v>2.5</v>
      </c>
      <c r="DM18" s="7"/>
      <c r="DN18" s="7">
        <f>0.76+0.76+0.38+1.52+0.38+0.38</f>
        <v>4.18</v>
      </c>
      <c r="DO18" s="26">
        <f>1.34+1.34+0.67</f>
        <v>3.35</v>
      </c>
      <c r="DP18" s="11"/>
      <c r="DQ18" s="11"/>
      <c r="DR18" s="129"/>
      <c r="DS18" s="13"/>
      <c r="DT18" s="47"/>
      <c r="DU18" s="69"/>
      <c r="DV18" s="69"/>
      <c r="DW18" s="7"/>
      <c r="DX18" s="7"/>
      <c r="DY18" s="26"/>
      <c r="DZ18" s="11"/>
      <c r="EA18" s="11"/>
      <c r="EB18" s="129"/>
      <c r="EC18" s="13"/>
      <c r="ED18" s="47"/>
      <c r="EE18" s="69"/>
      <c r="EF18" s="69"/>
      <c r="EG18" s="7"/>
      <c r="EH18" s="7"/>
      <c r="EI18" s="26"/>
      <c r="EJ18" s="11"/>
      <c r="EK18" s="11"/>
      <c r="EL18" s="129"/>
      <c r="EM18" s="13"/>
      <c r="EN18" s="47"/>
      <c r="EO18" s="69"/>
      <c r="EP18" s="69"/>
      <c r="EQ18" s="7"/>
      <c r="ER18" s="7"/>
      <c r="ES18" s="26"/>
      <c r="ET18" s="11"/>
      <c r="EU18" s="11"/>
      <c r="EV18" s="129"/>
      <c r="EW18" s="13"/>
      <c r="EX18" s="47"/>
      <c r="EY18" s="69"/>
      <c r="EZ18" s="69"/>
      <c r="FA18" s="7"/>
      <c r="FB18" s="7"/>
      <c r="FC18" s="26"/>
      <c r="FD18" s="11"/>
      <c r="FE18" s="11"/>
      <c r="FF18" s="129"/>
      <c r="FG18" s="13"/>
      <c r="FH18" s="47"/>
      <c r="FI18" s="69"/>
      <c r="FJ18" s="69"/>
      <c r="FK18" s="7"/>
      <c r="FL18" s="7"/>
      <c r="FM18" s="26"/>
      <c r="FN18" s="11"/>
      <c r="FO18" s="11"/>
      <c r="FP18" s="129"/>
      <c r="FQ18" s="13"/>
      <c r="FR18" s="47"/>
      <c r="FS18" s="69"/>
      <c r="FT18" s="69"/>
      <c r="FU18" s="7"/>
      <c r="FV18" s="7"/>
      <c r="FW18" s="26"/>
      <c r="FX18" s="11"/>
      <c r="FY18" s="11"/>
      <c r="FZ18" s="129"/>
      <c r="GA18" s="13"/>
      <c r="GB18" s="47"/>
      <c r="GC18" s="69"/>
      <c r="GD18" s="69"/>
      <c r="GE18" s="7"/>
      <c r="GF18" s="7"/>
      <c r="GG18" s="26"/>
      <c r="GH18" s="11"/>
      <c r="GI18" s="11"/>
      <c r="GJ18" s="129"/>
      <c r="GK18" s="13"/>
      <c r="GL18" s="47"/>
      <c r="GM18" s="69"/>
      <c r="GN18" s="69"/>
      <c r="GO18" s="7"/>
      <c r="GP18" s="7"/>
      <c r="GQ18" s="26"/>
      <c r="GR18" s="11"/>
      <c r="GS18" s="11"/>
      <c r="GT18" s="129"/>
      <c r="GU18" s="13"/>
      <c r="GV18" s="47"/>
      <c r="GW18" s="69"/>
      <c r="GX18" s="69"/>
      <c r="GY18" s="7"/>
      <c r="GZ18" s="7"/>
      <c r="HA18" s="26"/>
      <c r="HB18" s="11"/>
      <c r="HC18" s="11"/>
      <c r="HD18" s="129"/>
      <c r="HE18" s="13"/>
      <c r="HF18" s="47"/>
      <c r="HG18" s="69"/>
      <c r="HH18" s="69"/>
      <c r="HI18" s="7"/>
      <c r="HJ18" s="7"/>
      <c r="HK18" s="26"/>
      <c r="HL18" s="11"/>
      <c r="HM18" s="11"/>
      <c r="HN18" s="129"/>
      <c r="HO18" s="417"/>
      <c r="HP18" s="47"/>
      <c r="HQ18" s="69"/>
      <c r="HR18" s="69"/>
      <c r="HS18" s="416"/>
      <c r="HT18" s="416"/>
      <c r="HU18" s="26"/>
      <c r="HV18" s="11"/>
      <c r="HW18" s="11"/>
      <c r="HX18" s="129" t="s">
        <v>330</v>
      </c>
      <c r="HY18" s="417">
        <v>0.5</v>
      </c>
      <c r="HZ18" s="47">
        <v>0.37776578521316784</v>
      </c>
      <c r="IA18" s="69"/>
      <c r="IB18" s="69"/>
      <c r="IC18" s="416"/>
      <c r="ID18" s="416">
        <v>0.45998160073597055</v>
      </c>
      <c r="IE18" s="26">
        <v>0.26109660574412535</v>
      </c>
      <c r="IF18" s="11"/>
      <c r="IG18" s="11"/>
      <c r="IH18" s="129"/>
      <c r="II18" s="417"/>
      <c r="IJ18" s="47"/>
      <c r="IK18" s="69"/>
      <c r="IL18" s="69"/>
      <c r="IM18" s="416"/>
      <c r="IN18" s="416"/>
      <c r="IO18" s="26"/>
      <c r="IP18" s="11"/>
      <c r="IQ18" s="11"/>
      <c r="IR18" s="129"/>
      <c r="IS18" s="417"/>
      <c r="IT18" s="47"/>
      <c r="IU18" s="69"/>
      <c r="IV18" s="69"/>
      <c r="IW18" s="416"/>
      <c r="IX18" s="416"/>
      <c r="IY18" s="26"/>
      <c r="IZ18" s="11"/>
      <c r="JA18" s="11"/>
      <c r="JB18" s="142"/>
      <c r="JL18" s="142"/>
      <c r="JV18" s="142"/>
      <c r="KF18" s="142"/>
    </row>
    <row xmlns:x14ac="http://schemas.microsoft.com/office/spreadsheetml/2009/9/ac" r="19" s="2" customFormat="true" x14ac:dyDescent="0.25">
      <c r="A19" s="425" t="str">
        <f ca="true">IF(ISBLANK('Data Summary'!A21),"",'Data Summary'!A21)</f>
        <v>PSE_2016_SDG</v>
      </c>
      <c r="B19" s="129"/>
      <c r="C19" s="6"/>
      <c r="D19" s="47"/>
      <c r="E19" s="69"/>
      <c r="F19" s="69"/>
      <c r="G19" s="69"/>
      <c r="H19" s="69"/>
      <c r="I19" s="70"/>
      <c r="J19" s="11"/>
      <c r="K19" s="11"/>
      <c r="L19" s="129"/>
      <c r="M19" s="6"/>
      <c r="N19" s="47"/>
      <c r="O19" s="69"/>
      <c r="P19" s="69"/>
      <c r="Q19" s="69"/>
      <c r="R19" s="69"/>
      <c r="S19" s="70"/>
      <c r="T19" s="11"/>
      <c r="U19" s="11"/>
      <c r="V19" s="129"/>
      <c r="W19" s="6"/>
      <c r="X19" s="47"/>
      <c r="Y19" s="69"/>
      <c r="Z19" s="69"/>
      <c r="AA19" s="69"/>
      <c r="AB19" s="69"/>
      <c r="AC19" s="70"/>
      <c r="AD19" s="11"/>
      <c r="AE19" s="11"/>
      <c r="AF19" s="129" t="s">
        <v>166</v>
      </c>
      <c r="AG19" s="6">
        <v>1</v>
      </c>
      <c r="AH19" s="47">
        <v>3.4</v>
      </c>
      <c r="AI19" s="69">
        <v>0.4</v>
      </c>
      <c r="AJ19" s="69">
        <v>7.5</v>
      </c>
      <c r="AK19" s="69"/>
      <c r="AL19" s="69"/>
      <c r="AM19" s="70"/>
      <c r="AN19" s="11"/>
      <c r="AO19" s="11"/>
      <c r="AP19" s="129"/>
      <c r="AQ19" s="6"/>
      <c r="AR19" s="47"/>
      <c r="AS19" s="69"/>
      <c r="AT19" s="69"/>
      <c r="AU19" s="69"/>
      <c r="AV19" s="69"/>
      <c r="AW19" s="70"/>
      <c r="AX19" s="11"/>
      <c r="AY19" s="11"/>
      <c r="AZ19" s="129"/>
      <c r="BA19" s="6"/>
      <c r="BB19" s="47"/>
      <c r="BC19" s="69"/>
      <c r="BD19" s="69"/>
      <c r="BE19" s="69"/>
      <c r="BF19" s="69"/>
      <c r="BG19" s="70"/>
      <c r="BH19" s="11"/>
      <c r="BI19" s="11"/>
      <c r="BJ19" s="129"/>
      <c r="BK19" s="6"/>
      <c r="BL19" s="47"/>
      <c r="BM19" s="69"/>
      <c r="BN19" s="69"/>
      <c r="BO19" s="69"/>
      <c r="BP19" s="69"/>
      <c r="BQ19" s="70"/>
      <c r="BR19" s="11"/>
      <c r="BS19" s="11"/>
      <c r="BT19" s="129"/>
      <c r="BU19" s="6"/>
      <c r="BV19" s="47"/>
      <c r="BW19" s="69"/>
      <c r="BX19" s="69"/>
      <c r="BY19" s="69"/>
      <c r="BZ19" s="69"/>
      <c r="CA19" s="70"/>
      <c r="CB19" s="11"/>
      <c r="CC19" s="11"/>
      <c r="CD19" s="129"/>
      <c r="CE19" s="6"/>
      <c r="CF19" s="47"/>
      <c r="CG19" s="69"/>
      <c r="CH19" s="69"/>
      <c r="CI19" s="69"/>
      <c r="CJ19" s="69"/>
      <c r="CK19" s="70"/>
      <c r="CL19" s="11"/>
      <c r="CM19" s="11"/>
      <c r="CN19" s="129"/>
      <c r="CO19" s="6"/>
      <c r="CP19" s="47"/>
      <c r="CQ19" s="69"/>
      <c r="CR19" s="69"/>
      <c r="CS19" s="69"/>
      <c r="CT19" s="69"/>
      <c r="CU19" s="70"/>
      <c r="CV19" s="11"/>
      <c r="CW19" s="11"/>
      <c r="CX19" s="129"/>
      <c r="CY19" s="6"/>
      <c r="CZ19" s="47"/>
      <c r="DA19" s="69"/>
      <c r="DB19" s="69"/>
      <c r="DC19" s="69"/>
      <c r="DD19" s="69"/>
      <c r="DE19" s="70"/>
      <c r="DF19" s="11"/>
      <c r="DG19" s="11"/>
      <c r="DH19" s="129"/>
      <c r="DI19" s="6"/>
      <c r="DJ19" s="47"/>
      <c r="DK19" s="69"/>
      <c r="DL19" s="69"/>
      <c r="DM19" s="69"/>
      <c r="DN19" s="69"/>
      <c r="DO19" s="70"/>
      <c r="DP19" s="11"/>
      <c r="DQ19" s="11"/>
      <c r="DR19" s="129" t="s">
        <v>185</v>
      </c>
      <c r="DS19" s="13" t="s">
        <v>188</v>
      </c>
      <c r="DT19" s="47">
        <f>(DW19*Population!$E$21+DX19*Population!$F$21)/(Population!$E$21+Population!$F$21)</f>
        <v>38.53394499865847</v>
      </c>
      <c r="DU19" s="7"/>
      <c r="DV19" s="7"/>
      <c r="DW19" s="7">
        <v>47</v>
      </c>
      <c r="DX19" s="47">
        <v>33.9</v>
      </c>
      <c r="DY19" s="26"/>
      <c r="DZ19" s="11"/>
      <c r="EA19" s="11"/>
      <c r="EB19" s="129"/>
      <c r="EC19" s="6"/>
      <c r="ED19" s="47"/>
      <c r="EE19" s="69"/>
      <c r="EF19" s="69"/>
      <c r="EG19" s="69"/>
      <c r="EH19" s="69"/>
      <c r="EI19" s="70"/>
      <c r="EJ19" s="11"/>
      <c r="EK19" s="11"/>
      <c r="EL19" s="129"/>
      <c r="EM19" s="6"/>
      <c r="EN19" s="47"/>
      <c r="EO19" s="69"/>
      <c r="EP19" s="69"/>
      <c r="EQ19" s="69"/>
      <c r="ER19" s="69"/>
      <c r="ES19" s="70"/>
      <c r="ET19" s="11"/>
      <c r="EU19" s="11"/>
      <c r="EV19" s="129"/>
      <c r="EW19" s="6"/>
      <c r="EX19" s="47"/>
      <c r="EY19" s="69"/>
      <c r="EZ19" s="69"/>
      <c r="FA19" s="69"/>
      <c r="FB19" s="69"/>
      <c r="FC19" s="70"/>
      <c r="FD19" s="11"/>
      <c r="FE19" s="11"/>
      <c r="FF19" s="129"/>
      <c r="FG19" s="6"/>
      <c r="FH19" s="47"/>
      <c r="FI19" s="69"/>
      <c r="FJ19" s="69"/>
      <c r="FK19" s="69"/>
      <c r="FL19" s="69"/>
      <c r="FM19" s="70"/>
      <c r="FN19" s="11"/>
      <c r="FO19" s="11"/>
      <c r="FP19" s="129"/>
      <c r="FQ19" s="6"/>
      <c r="FR19" s="47"/>
      <c r="FS19" s="69"/>
      <c r="FT19" s="69"/>
      <c r="FU19" s="69"/>
      <c r="FV19" s="69"/>
      <c r="FW19" s="70"/>
      <c r="FX19" s="11"/>
      <c r="FY19" s="11"/>
      <c r="FZ19" s="129"/>
      <c r="GA19" s="6"/>
      <c r="GB19" s="47"/>
      <c r="GC19" s="69"/>
      <c r="GD19" s="69"/>
      <c r="GE19" s="69"/>
      <c r="GF19" s="69"/>
      <c r="GG19" s="70"/>
      <c r="GH19" s="11"/>
      <c r="GI19" s="11"/>
      <c r="GJ19" s="129"/>
      <c r="GK19" s="6"/>
      <c r="GL19" s="47"/>
      <c r="GM19" s="69"/>
      <c r="GN19" s="69"/>
      <c r="GO19" s="69"/>
      <c r="GP19" s="69"/>
      <c r="GQ19" s="70"/>
      <c r="GR19" s="11"/>
      <c r="GS19" s="11"/>
      <c r="GT19" s="129"/>
      <c r="GU19" s="6"/>
      <c r="GV19" s="47"/>
      <c r="GW19" s="69"/>
      <c r="GX19" s="69"/>
      <c r="GY19" s="69"/>
      <c r="GZ19" s="69"/>
      <c r="HA19" s="70"/>
      <c r="HB19" s="11"/>
      <c r="HC19" s="11"/>
      <c r="HD19" s="129"/>
      <c r="HE19" s="6"/>
      <c r="HF19" s="47"/>
      <c r="HG19" s="69"/>
      <c r="HH19" s="69"/>
      <c r="HI19" s="69"/>
      <c r="HJ19" s="69"/>
      <c r="HK19" s="70"/>
      <c r="HL19" s="11"/>
      <c r="HM19" s="11"/>
      <c r="HN19" s="129"/>
      <c r="HO19" s="6"/>
      <c r="HP19" s="47"/>
      <c r="HQ19" s="69"/>
      <c r="HR19" s="69"/>
      <c r="HS19" s="69"/>
      <c r="HT19" s="69"/>
      <c r="HU19" s="70"/>
      <c r="HV19" s="11"/>
      <c r="HW19" s="11"/>
      <c r="HX19" s="129"/>
      <c r="HY19" s="6"/>
      <c r="HZ19" s="47"/>
      <c r="IA19" s="69"/>
      <c r="IB19" s="69"/>
      <c r="IC19" s="69"/>
      <c r="ID19" s="69"/>
      <c r="IE19" s="70"/>
      <c r="IF19" s="11"/>
      <c r="IG19" s="11"/>
      <c r="IH19" s="129"/>
      <c r="II19" s="6"/>
      <c r="IJ19" s="47"/>
      <c r="IK19" s="69"/>
      <c r="IL19" s="69"/>
      <c r="IM19" s="69"/>
      <c r="IN19" s="69"/>
      <c r="IO19" s="70"/>
      <c r="IP19" s="11"/>
      <c r="IQ19" s="11"/>
      <c r="IR19" s="129"/>
      <c r="IS19" s="6"/>
      <c r="IT19" s="47"/>
      <c r="IU19" s="69"/>
      <c r="IV19" s="69"/>
      <c r="IW19" s="69"/>
      <c r="IX19" s="69"/>
      <c r="IY19" s="70"/>
      <c r="IZ19" s="11"/>
      <c r="JA19" s="11"/>
      <c r="JB19" s="142"/>
      <c r="JL19" s="142"/>
      <c r="JV19" s="142"/>
      <c r="KF19" s="142"/>
    </row>
    <row xmlns:x14ac="http://schemas.microsoft.com/office/spreadsheetml/2009/9/ac" r="20" s="2" customFormat="true" x14ac:dyDescent="0.25">
      <c r="A20" s="425" t="str">
        <f ca="true">IF(ISBLANK('Data Summary'!A22),"",'Data Summary'!A22)</f>
        <v>PSE_2017_SDG</v>
      </c>
      <c r="B20" s="129"/>
      <c r="C20" s="6"/>
      <c r="D20" s="69"/>
      <c r="E20" s="69"/>
      <c r="F20" s="69"/>
      <c r="G20" s="69"/>
      <c r="H20" s="69"/>
      <c r="I20" s="71"/>
      <c r="J20" s="11"/>
      <c r="K20" s="11"/>
      <c r="L20" s="129"/>
      <c r="M20" s="6"/>
      <c r="N20" s="69"/>
      <c r="O20" s="69"/>
      <c r="P20" s="69"/>
      <c r="Q20" s="69"/>
      <c r="R20" s="69"/>
      <c r="S20" s="71"/>
      <c r="T20" s="11"/>
      <c r="U20" s="11"/>
      <c r="V20" s="129"/>
      <c r="W20" s="6"/>
      <c r="X20" s="69"/>
      <c r="Y20" s="69"/>
      <c r="Z20" s="69"/>
      <c r="AA20" s="69"/>
      <c r="AB20" s="69"/>
      <c r="AC20" s="71"/>
      <c r="AD20" s="11"/>
      <c r="AE20" s="11"/>
      <c r="AF20" s="129"/>
      <c r="AG20" s="6"/>
      <c r="AH20" s="69"/>
      <c r="AI20" s="69"/>
      <c r="AJ20" s="69"/>
      <c r="AK20" s="69"/>
      <c r="AL20" s="69"/>
      <c r="AM20" s="71"/>
      <c r="AN20" s="11"/>
      <c r="AO20" s="11"/>
      <c r="AP20" s="129"/>
      <c r="AQ20" s="6"/>
      <c r="AR20" s="69"/>
      <c r="AS20" s="69"/>
      <c r="AT20" s="69"/>
      <c r="AU20" s="69"/>
      <c r="AV20" s="69"/>
      <c r="AW20" s="71"/>
      <c r="AX20" s="11"/>
      <c r="AY20" s="11"/>
      <c r="AZ20" s="129"/>
      <c r="BA20" s="6"/>
      <c r="BB20" s="69"/>
      <c r="BC20" s="69"/>
      <c r="BD20" s="69"/>
      <c r="BE20" s="69"/>
      <c r="BF20" s="69"/>
      <c r="BG20" s="71"/>
      <c r="BH20" s="11"/>
      <c r="BI20" s="11"/>
      <c r="BJ20" s="129"/>
      <c r="BK20" s="6"/>
      <c r="BL20" s="69"/>
      <c r="BM20" s="69"/>
      <c r="BN20" s="69"/>
      <c r="BO20" s="69"/>
      <c r="BP20" s="69"/>
      <c r="BQ20" s="71"/>
      <c r="BR20" s="11"/>
      <c r="BS20" s="11"/>
      <c r="BT20" s="129"/>
      <c r="BU20" s="6"/>
      <c r="BV20" s="69"/>
      <c r="BW20" s="69"/>
      <c r="BX20" s="69"/>
      <c r="BY20" s="69"/>
      <c r="BZ20" s="69"/>
      <c r="CA20" s="71"/>
      <c r="CB20" s="11"/>
      <c r="CC20" s="11"/>
      <c r="CD20" s="129"/>
      <c r="CE20" s="6"/>
      <c r="CF20" s="69"/>
      <c r="CG20" s="69"/>
      <c r="CH20" s="69"/>
      <c r="CI20" s="69"/>
      <c r="CJ20" s="69"/>
      <c r="CK20" s="71"/>
      <c r="CL20" s="11"/>
      <c r="CM20" s="11"/>
      <c r="CN20" s="129"/>
      <c r="CO20" s="6"/>
      <c r="CP20" s="69"/>
      <c r="CQ20" s="69"/>
      <c r="CR20" s="69"/>
      <c r="CS20" s="69"/>
      <c r="CT20" s="69"/>
      <c r="CU20" s="71"/>
      <c r="CV20" s="11"/>
      <c r="CW20" s="11"/>
      <c r="CX20" s="129"/>
      <c r="CY20" s="6"/>
      <c r="CZ20" s="69"/>
      <c r="DA20" s="69"/>
      <c r="DB20" s="69"/>
      <c r="DC20" s="69"/>
      <c r="DD20" s="69"/>
      <c r="DE20" s="71"/>
      <c r="DF20" s="11"/>
      <c r="DG20" s="11"/>
      <c r="DH20" s="129"/>
      <c r="DI20" s="6"/>
      <c r="DJ20" s="69"/>
      <c r="DK20" s="69"/>
      <c r="DL20" s="69"/>
      <c r="DM20" s="69"/>
      <c r="DN20" s="69"/>
      <c r="DO20" s="71"/>
      <c r="DP20" s="11"/>
      <c r="DQ20" s="11"/>
      <c r="DR20" s="129" t="s">
        <v>186</v>
      </c>
      <c r="DS20" s="13" t="s">
        <v>188</v>
      </c>
      <c r="DT20" s="47">
        <f>(DW20*Population!$E$21+DX20*Population!$F$21)/(Population!$E$21+Population!$F$21)</f>
        <v>21.604846223022797</v>
      </c>
      <c r="DU20" s="7"/>
      <c r="DV20" s="7"/>
      <c r="DW20" s="7">
        <v>11.2</v>
      </c>
      <c r="DX20" s="7">
        <v>27.3</v>
      </c>
      <c r="DY20" s="26"/>
      <c r="DZ20" s="11"/>
      <c r="EA20" s="11"/>
      <c r="EB20" s="129"/>
      <c r="EC20" s="6"/>
      <c r="ED20" s="69"/>
      <c r="EE20" s="69"/>
      <c r="EF20" s="69"/>
      <c r="EG20" s="69"/>
      <c r="EH20" s="69"/>
      <c r="EI20" s="71"/>
      <c r="EJ20" s="11"/>
      <c r="EK20" s="11"/>
      <c r="EL20" s="129"/>
      <c r="EM20" s="6"/>
      <c r="EN20" s="69"/>
      <c r="EO20" s="69"/>
      <c r="EP20" s="69"/>
      <c r="EQ20" s="69"/>
      <c r="ER20" s="69"/>
      <c r="ES20" s="71"/>
      <c r="ET20" s="11"/>
      <c r="EU20" s="11"/>
      <c r="EV20" s="129"/>
      <c r="EW20" s="6"/>
      <c r="EX20" s="69"/>
      <c r="EY20" s="69"/>
      <c r="EZ20" s="69"/>
      <c r="FA20" s="69"/>
      <c r="FB20" s="69"/>
      <c r="FC20" s="71"/>
      <c r="FD20" s="11"/>
      <c r="FE20" s="11"/>
      <c r="FF20" s="129"/>
      <c r="FG20" s="6"/>
      <c r="FH20" s="69"/>
      <c r="FI20" s="69"/>
      <c r="FJ20" s="69"/>
      <c r="FK20" s="69"/>
      <c r="FL20" s="69"/>
      <c r="FM20" s="71"/>
      <c r="FN20" s="11"/>
      <c r="FO20" s="11"/>
      <c r="FP20" s="129"/>
      <c r="FQ20" s="6"/>
      <c r="FR20" s="69"/>
      <c r="FS20" s="69"/>
      <c r="FT20" s="69"/>
      <c r="FU20" s="69"/>
      <c r="FV20" s="69"/>
      <c r="FW20" s="71"/>
      <c r="FX20" s="11"/>
      <c r="FY20" s="11"/>
      <c r="FZ20" s="129"/>
      <c r="GA20" s="6"/>
      <c r="GB20" s="69"/>
      <c r="GC20" s="69"/>
      <c r="GD20" s="69"/>
      <c r="GE20" s="69"/>
      <c r="GF20" s="69"/>
      <c r="GG20" s="71"/>
      <c r="GH20" s="11"/>
      <c r="GI20" s="11"/>
      <c r="GJ20" s="129"/>
      <c r="GK20" s="6"/>
      <c r="GL20" s="69"/>
      <c r="GM20" s="69"/>
      <c r="GN20" s="69"/>
      <c r="GO20" s="69"/>
      <c r="GP20" s="69"/>
      <c r="GQ20" s="71"/>
      <c r="GR20" s="11"/>
      <c r="GS20" s="11"/>
      <c r="GT20" s="129"/>
      <c r="GU20" s="6"/>
      <c r="GV20" s="69"/>
      <c r="GW20" s="69"/>
      <c r="GX20" s="69"/>
      <c r="GY20" s="69"/>
      <c r="GZ20" s="69"/>
      <c r="HA20" s="71"/>
      <c r="HB20" s="11"/>
      <c r="HC20" s="11"/>
      <c r="HD20" s="129"/>
      <c r="HE20" s="6"/>
      <c r="HF20" s="69"/>
      <c r="HG20" s="69"/>
      <c r="HH20" s="69"/>
      <c r="HI20" s="69"/>
      <c r="HJ20" s="69"/>
      <c r="HK20" s="71"/>
      <c r="HL20" s="11"/>
      <c r="HM20" s="11"/>
      <c r="HN20" s="129"/>
      <c r="HO20" s="6"/>
      <c r="HP20" s="69"/>
      <c r="HQ20" s="69"/>
      <c r="HR20" s="69"/>
      <c r="HS20" s="69"/>
      <c r="HT20" s="69"/>
      <c r="HU20" s="71"/>
      <c r="HV20" s="11"/>
      <c r="HW20" s="11"/>
      <c r="HX20" s="129"/>
      <c r="HY20" s="6"/>
      <c r="HZ20" s="69"/>
      <c r="IA20" s="69"/>
      <c r="IB20" s="69"/>
      <c r="IC20" s="69"/>
      <c r="ID20" s="69"/>
      <c r="IE20" s="71"/>
      <c r="IF20" s="11"/>
      <c r="IG20" s="11"/>
      <c r="IH20" s="129"/>
      <c r="II20" s="6"/>
      <c r="IJ20" s="69"/>
      <c r="IK20" s="69"/>
      <c r="IL20" s="69"/>
      <c r="IM20" s="69"/>
      <c r="IN20" s="69"/>
      <c r="IO20" s="71"/>
      <c r="IP20" s="11"/>
      <c r="IQ20" s="11"/>
      <c r="IR20" s="129"/>
      <c r="IS20" s="6"/>
      <c r="IT20" s="69"/>
      <c r="IU20" s="69"/>
      <c r="IV20" s="69"/>
      <c r="IW20" s="69"/>
      <c r="IX20" s="69"/>
      <c r="IY20" s="71"/>
      <c r="IZ20" s="11"/>
      <c r="JA20" s="11"/>
      <c r="JB20" s="142"/>
      <c r="JL20" s="142"/>
      <c r="JV20" s="142"/>
      <c r="KF20" s="142"/>
    </row>
    <row xmlns:x14ac="http://schemas.microsoft.com/office/spreadsheetml/2009/9/ac" r="21" s="2" customFormat="true" x14ac:dyDescent="0.25">
      <c r="A21" s="425" t="str">
        <f ca="true">IF(ISBLANK('Data Summary'!A23),"",'Data Summary'!A23)</f>
        <v>PSE_2017_UIS</v>
      </c>
      <c r="B21" s="129"/>
      <c r="C21" s="13"/>
      <c r="D21" s="7"/>
      <c r="E21" s="7"/>
      <c r="F21" s="7"/>
      <c r="G21" s="7"/>
      <c r="H21" s="7"/>
      <c r="I21" s="71"/>
      <c r="J21" s="11"/>
      <c r="K21" s="11"/>
      <c r="L21" s="129"/>
      <c r="M21" s="13"/>
      <c r="N21" s="7"/>
      <c r="O21" s="7"/>
      <c r="P21" s="7"/>
      <c r="Q21" s="7"/>
      <c r="R21" s="7"/>
      <c r="S21" s="71"/>
      <c r="T21" s="11"/>
      <c r="U21" s="11"/>
      <c r="V21" s="129"/>
      <c r="W21" s="13"/>
      <c r="X21" s="7"/>
      <c r="Y21" s="7"/>
      <c r="Z21" s="7"/>
      <c r="AA21" s="7"/>
      <c r="AB21" s="7"/>
      <c r="AC21" s="71"/>
      <c r="AD21" s="11"/>
      <c r="AE21" s="11"/>
      <c r="AF21" s="129"/>
      <c r="AG21" s="13"/>
      <c r="AH21" s="7"/>
      <c r="AI21" s="7"/>
      <c r="AJ21" s="7"/>
      <c r="AK21" s="7"/>
      <c r="AL21" s="7"/>
      <c r="AM21" s="71"/>
      <c r="AN21" s="11"/>
      <c r="AO21" s="11"/>
      <c r="AP21" s="129"/>
      <c r="AQ21" s="13"/>
      <c r="AR21" s="7"/>
      <c r="AS21" s="7"/>
      <c r="AT21" s="7"/>
      <c r="AU21" s="7"/>
      <c r="AV21" s="7"/>
      <c r="AW21" s="71"/>
      <c r="AX21" s="11"/>
      <c r="AY21" s="11"/>
      <c r="AZ21" s="129"/>
      <c r="BA21" s="13"/>
      <c r="BB21" s="7"/>
      <c r="BC21" s="7"/>
      <c r="BD21" s="7"/>
      <c r="BE21" s="7"/>
      <c r="BF21" s="7"/>
      <c r="BG21" s="71"/>
      <c r="BH21" s="11"/>
      <c r="BI21" s="11"/>
      <c r="BJ21" s="129"/>
      <c r="BK21" s="13"/>
      <c r="BL21" s="7"/>
      <c r="BM21" s="7"/>
      <c r="BN21" s="7"/>
      <c r="BO21" s="7"/>
      <c r="BP21" s="7"/>
      <c r="BQ21" s="71"/>
      <c r="BR21" s="11"/>
      <c r="BS21" s="11"/>
      <c r="BT21" s="129"/>
      <c r="BU21" s="13"/>
      <c r="BV21" s="7"/>
      <c r="BW21" s="7"/>
      <c r="BX21" s="7"/>
      <c r="BY21" s="7"/>
      <c r="BZ21" s="7"/>
      <c r="CA21" s="71"/>
      <c r="CB21" s="11"/>
      <c r="CC21" s="11"/>
      <c r="CD21" s="129"/>
      <c r="CE21" s="13"/>
      <c r="CF21" s="7"/>
      <c r="CG21" s="7"/>
      <c r="CH21" s="7"/>
      <c r="CI21" s="7"/>
      <c r="CJ21" s="7"/>
      <c r="CK21" s="71"/>
      <c r="CL21" s="11"/>
      <c r="CM21" s="11"/>
      <c r="CN21" s="129"/>
      <c r="CO21" s="13"/>
      <c r="CP21" s="7"/>
      <c r="CQ21" s="7"/>
      <c r="CR21" s="7"/>
      <c r="CS21" s="7"/>
      <c r="CT21" s="7"/>
      <c r="CU21" s="71"/>
      <c r="CV21" s="11"/>
      <c r="CW21" s="11"/>
      <c r="CX21" s="129"/>
      <c r="CY21" s="13"/>
      <c r="CZ21" s="7"/>
      <c r="DA21" s="7"/>
      <c r="DB21" s="7"/>
      <c r="DC21" s="7"/>
      <c r="DD21" s="7"/>
      <c r="DE21" s="71"/>
      <c r="DF21" s="11"/>
      <c r="DG21" s="11"/>
      <c r="DH21" s="129"/>
      <c r="DI21" s="13"/>
      <c r="DJ21" s="7"/>
      <c r="DK21" s="7"/>
      <c r="DL21" s="7"/>
      <c r="DM21" s="7"/>
      <c r="DN21" s="7"/>
      <c r="DO21" s="71"/>
      <c r="DP21" s="11"/>
      <c r="DQ21" s="11"/>
      <c r="DR21" s="129" t="s">
        <v>187</v>
      </c>
      <c r="DS21" s="13" t="s">
        <v>188</v>
      </c>
      <c r="DT21" s="47">
        <f>(DW21*Population!$E$21+DX21*Population!$F$21)/(Population!$E$21+Population!$F$21)</f>
        <v>0.2</v>
      </c>
      <c r="DU21" s="69"/>
      <c r="DV21" s="69"/>
      <c r="DW21" s="7">
        <v>0.2</v>
      </c>
      <c r="DX21" s="7">
        <v>0.2</v>
      </c>
      <c r="DY21" s="26"/>
      <c r="DZ21" s="11"/>
      <c r="EA21" s="11"/>
      <c r="EB21" s="129"/>
      <c r="EC21" s="13"/>
      <c r="ED21" s="7"/>
      <c r="EE21" s="7"/>
      <c r="EF21" s="7"/>
      <c r="EG21" s="7"/>
      <c r="EH21" s="7"/>
      <c r="EI21" s="71"/>
      <c r="EJ21" s="11"/>
      <c r="EK21" s="11"/>
      <c r="EL21" s="129"/>
      <c r="EM21" s="13"/>
      <c r="EN21" s="7"/>
      <c r="EO21" s="7"/>
      <c r="EP21" s="7"/>
      <c r="EQ21" s="7"/>
      <c r="ER21" s="7"/>
      <c r="ES21" s="71"/>
      <c r="ET21" s="11"/>
      <c r="EU21" s="11"/>
      <c r="EV21" s="129"/>
      <c r="EW21" s="13"/>
      <c r="EX21" s="7"/>
      <c r="EY21" s="7"/>
      <c r="EZ21" s="7"/>
      <c r="FA21" s="7"/>
      <c r="FB21" s="7"/>
      <c r="FC21" s="71"/>
      <c r="FD21" s="11"/>
      <c r="FE21" s="11"/>
      <c r="FF21" s="129"/>
      <c r="FG21" s="13"/>
      <c r="FH21" s="7"/>
      <c r="FI21" s="7"/>
      <c r="FJ21" s="7"/>
      <c r="FK21" s="7"/>
      <c r="FL21" s="7"/>
      <c r="FM21" s="71"/>
      <c r="FN21" s="11"/>
      <c r="FO21" s="11"/>
      <c r="FP21" s="129"/>
      <c r="FQ21" s="13"/>
      <c r="FR21" s="7"/>
      <c r="FS21" s="7"/>
      <c r="FT21" s="7"/>
      <c r="FU21" s="7"/>
      <c r="FV21" s="7"/>
      <c r="FW21" s="71"/>
      <c r="FX21" s="11"/>
      <c r="FY21" s="11"/>
      <c r="FZ21" s="129"/>
      <c r="GA21" s="13"/>
      <c r="GB21" s="7"/>
      <c r="GC21" s="7"/>
      <c r="GD21" s="7"/>
      <c r="GE21" s="7"/>
      <c r="GF21" s="7"/>
      <c r="GG21" s="71"/>
      <c r="GH21" s="11"/>
      <c r="GI21" s="11"/>
      <c r="GJ21" s="129"/>
      <c r="GK21" s="13"/>
      <c r="GL21" s="7"/>
      <c r="GM21" s="7"/>
      <c r="GN21" s="7"/>
      <c r="GO21" s="7"/>
      <c r="GP21" s="7"/>
      <c r="GQ21" s="71"/>
      <c r="GR21" s="11"/>
      <c r="GS21" s="11"/>
      <c r="GT21" s="129"/>
      <c r="GU21" s="13"/>
      <c r="GV21" s="7"/>
      <c r="GW21" s="7"/>
      <c r="GX21" s="7"/>
      <c r="GY21" s="7"/>
      <c r="GZ21" s="7"/>
      <c r="HA21" s="71"/>
      <c r="HB21" s="11"/>
      <c r="HC21" s="11"/>
      <c r="HD21" s="129"/>
      <c r="HE21" s="13"/>
      <c r="HF21" s="7"/>
      <c r="HG21" s="7"/>
      <c r="HH21" s="7"/>
      <c r="HI21" s="7"/>
      <c r="HJ21" s="7"/>
      <c r="HK21" s="71"/>
      <c r="HL21" s="11"/>
      <c r="HM21" s="11"/>
      <c r="HN21" s="129"/>
      <c r="HO21" s="417"/>
      <c r="HP21" s="416"/>
      <c r="HQ21" s="416"/>
      <c r="HR21" s="416"/>
      <c r="HS21" s="416"/>
      <c r="HT21" s="416"/>
      <c r="HU21" s="71"/>
      <c r="HV21" s="11"/>
      <c r="HW21" s="11"/>
      <c r="HX21" s="129"/>
      <c r="HY21" s="417"/>
      <c r="HZ21" s="416"/>
      <c r="IA21" s="416"/>
      <c r="IB21" s="416"/>
      <c r="IC21" s="416"/>
      <c r="ID21" s="416"/>
      <c r="IE21" s="71"/>
      <c r="IF21" s="11"/>
      <c r="IG21" s="11"/>
      <c r="IH21" s="129"/>
      <c r="II21" s="417"/>
      <c r="IJ21" s="416"/>
      <c r="IK21" s="416"/>
      <c r="IL21" s="416"/>
      <c r="IM21" s="416"/>
      <c r="IN21" s="416"/>
      <c r="IO21" s="71"/>
      <c r="IP21" s="11"/>
      <c r="IQ21" s="11"/>
      <c r="IR21" s="129"/>
      <c r="IS21" s="417"/>
      <c r="IT21" s="416"/>
      <c r="IU21" s="416"/>
      <c r="IV21" s="416"/>
      <c r="IW21" s="416"/>
      <c r="IX21" s="416"/>
      <c r="IY21" s="71"/>
      <c r="IZ21" s="11"/>
      <c r="JA21" s="11"/>
      <c r="JB21" s="142"/>
      <c r="JL21" s="142"/>
      <c r="JV21" s="142"/>
      <c r="KF21" s="142"/>
    </row>
    <row xmlns:x14ac="http://schemas.microsoft.com/office/spreadsheetml/2009/9/ac" r="22" s="2" customFormat="true" x14ac:dyDescent="0.25">
      <c r="A22" s="425" t="str">
        <f ca="true">IF(ISBLANK('Data Summary'!A24),"",'Data Summary'!A24)</f>
        <v>PSE_2018_UIS</v>
      </c>
      <c r="B22" s="129"/>
      <c r="C22" s="13"/>
      <c r="D22" s="7"/>
      <c r="E22" s="7"/>
      <c r="F22" s="7"/>
      <c r="G22" s="7"/>
      <c r="H22" s="7"/>
      <c r="I22" s="26"/>
      <c r="J22" s="11"/>
      <c r="K22" s="11"/>
      <c r="L22" s="129"/>
      <c r="M22" s="13"/>
      <c r="N22" s="7"/>
      <c r="O22" s="7"/>
      <c r="P22" s="7"/>
      <c r="Q22" s="7"/>
      <c r="R22" s="7"/>
      <c r="S22" s="26"/>
      <c r="T22" s="11"/>
      <c r="U22" s="11"/>
      <c r="V22" s="129"/>
      <c r="W22" s="13"/>
      <c r="X22" s="7"/>
      <c r="Y22" s="7"/>
      <c r="Z22" s="7"/>
      <c r="AA22" s="7"/>
      <c r="AB22" s="7"/>
      <c r="AC22" s="26"/>
      <c r="AD22" s="11"/>
      <c r="AE22" s="11"/>
      <c r="AF22" s="129"/>
      <c r="AG22" s="13"/>
      <c r="AH22" s="7"/>
      <c r="AI22" s="7"/>
      <c r="AJ22" s="7"/>
      <c r="AK22" s="7"/>
      <c r="AL22" s="7"/>
      <c r="AM22" s="26"/>
      <c r="AN22" s="11"/>
      <c r="AO22" s="11"/>
      <c r="AP22" s="129"/>
      <c r="AQ22" s="13"/>
      <c r="AR22" s="7"/>
      <c r="AS22" s="7"/>
      <c r="AT22" s="7"/>
      <c r="AU22" s="7"/>
      <c r="AV22" s="7"/>
      <c r="AW22" s="26"/>
      <c r="AX22" s="11"/>
      <c r="AY22" s="11"/>
      <c r="AZ22" s="129"/>
      <c r="BA22" s="13"/>
      <c r="BB22" s="7"/>
      <c r="BC22" s="7"/>
      <c r="BD22" s="7"/>
      <c r="BE22" s="7"/>
      <c r="BF22" s="7"/>
      <c r="BG22" s="26"/>
      <c r="BH22" s="11"/>
      <c r="BI22" s="11"/>
      <c r="BJ22" s="129"/>
      <c r="BK22" s="13"/>
      <c r="BL22" s="7"/>
      <c r="BM22" s="7"/>
      <c r="BN22" s="7"/>
      <c r="BO22" s="7"/>
      <c r="BP22" s="7"/>
      <c r="BQ22" s="26"/>
      <c r="BR22" s="11"/>
      <c r="BS22" s="11"/>
      <c r="BT22" s="129"/>
      <c r="BU22" s="13"/>
      <c r="BV22" s="7"/>
      <c r="BW22" s="7"/>
      <c r="BX22" s="7"/>
      <c r="BY22" s="7"/>
      <c r="BZ22" s="7"/>
      <c r="CA22" s="26"/>
      <c r="CB22" s="11"/>
      <c r="CC22" s="11"/>
      <c r="CD22" s="129"/>
      <c r="CE22" s="13"/>
      <c r="CF22" s="7"/>
      <c r="CG22" s="7"/>
      <c r="CH22" s="7"/>
      <c r="CI22" s="7"/>
      <c r="CJ22" s="7"/>
      <c r="CK22" s="26"/>
      <c r="CL22" s="11"/>
      <c r="CM22" s="11"/>
      <c r="CN22" s="129"/>
      <c r="CO22" s="13"/>
      <c r="CP22" s="7"/>
      <c r="CQ22" s="7"/>
      <c r="CR22" s="7"/>
      <c r="CS22" s="7"/>
      <c r="CT22" s="7"/>
      <c r="CU22" s="26"/>
      <c r="CV22" s="11"/>
      <c r="CW22" s="11"/>
      <c r="CX22" s="129"/>
      <c r="CY22" s="13"/>
      <c r="CZ22" s="7"/>
      <c r="DA22" s="7"/>
      <c r="DB22" s="7"/>
      <c r="DC22" s="7"/>
      <c r="DD22" s="7"/>
      <c r="DE22" s="26"/>
      <c r="DF22" s="11"/>
      <c r="DG22" s="11"/>
      <c r="DH22" s="129"/>
      <c r="DI22" s="13"/>
      <c r="DJ22" s="7"/>
      <c r="DK22" s="7"/>
      <c r="DL22" s="7"/>
      <c r="DM22" s="7"/>
      <c r="DN22" s="7"/>
      <c r="DO22" s="26"/>
      <c r="DP22" s="11"/>
      <c r="DQ22" s="11"/>
      <c r="DR22" s="129"/>
      <c r="DS22" s="13"/>
      <c r="DT22" s="47"/>
      <c r="DU22" s="7"/>
      <c r="DV22" s="7"/>
      <c r="DW22" s="7"/>
      <c r="DX22" s="47"/>
      <c r="DY22" s="26"/>
      <c r="DZ22" s="11"/>
      <c r="EA22" s="11"/>
      <c r="EB22" s="129"/>
      <c r="EC22" s="13"/>
      <c r="ED22" s="7"/>
      <c r="EE22" s="7"/>
      <c r="EF22" s="7"/>
      <c r="EG22" s="7"/>
      <c r="EH22" s="7"/>
      <c r="EI22" s="26"/>
      <c r="EJ22" s="11"/>
      <c r="EK22" s="11"/>
      <c r="EL22" s="129"/>
      <c r="EM22" s="13"/>
      <c r="EN22" s="7"/>
      <c r="EO22" s="7"/>
      <c r="EP22" s="7"/>
      <c r="EQ22" s="7"/>
      <c r="ER22" s="7"/>
      <c r="ES22" s="26"/>
      <c r="ET22" s="11"/>
      <c r="EU22" s="11"/>
      <c r="EV22" s="129"/>
      <c r="EW22" s="13"/>
      <c r="EX22" s="7"/>
      <c r="EY22" s="7"/>
      <c r="EZ22" s="7"/>
      <c r="FA22" s="7"/>
      <c r="FB22" s="7"/>
      <c r="FC22" s="26"/>
      <c r="FD22" s="11"/>
      <c r="FE22" s="11"/>
      <c r="FF22" s="129"/>
      <c r="FG22" s="13"/>
      <c r="FH22" s="7"/>
      <c r="FI22" s="7"/>
      <c r="FJ22" s="7"/>
      <c r="FK22" s="7"/>
      <c r="FL22" s="7"/>
      <c r="FM22" s="26"/>
      <c r="FN22" s="11"/>
      <c r="FO22" s="11"/>
      <c r="FP22" s="129"/>
      <c r="FQ22" s="13"/>
      <c r="FR22" s="7"/>
      <c r="FS22" s="7"/>
      <c r="FT22" s="7"/>
      <c r="FU22" s="7"/>
      <c r="FV22" s="7"/>
      <c r="FW22" s="26"/>
      <c r="FX22" s="11"/>
      <c r="FY22" s="11"/>
      <c r="FZ22" s="129"/>
      <c r="GA22" s="13"/>
      <c r="GB22" s="7"/>
      <c r="GC22" s="7"/>
      <c r="GD22" s="7"/>
      <c r="GE22" s="7"/>
      <c r="GF22" s="7"/>
      <c r="GG22" s="26"/>
      <c r="GH22" s="11"/>
      <c r="GI22" s="11"/>
      <c r="GJ22" s="129"/>
      <c r="GK22" s="13"/>
      <c r="GL22" s="7"/>
      <c r="GM22" s="7"/>
      <c r="GN22" s="7"/>
      <c r="GO22" s="7"/>
      <c r="GP22" s="7"/>
      <c r="GQ22" s="26"/>
      <c r="GR22" s="11"/>
      <c r="GS22" s="11"/>
      <c r="GT22" s="129"/>
      <c r="GU22" s="13"/>
      <c r="GV22" s="7"/>
      <c r="GW22" s="7"/>
      <c r="GX22" s="7"/>
      <c r="GY22" s="7"/>
      <c r="GZ22" s="7"/>
      <c r="HA22" s="26"/>
      <c r="HB22" s="11"/>
      <c r="HC22" s="11"/>
      <c r="HD22" s="129"/>
      <c r="HE22" s="13"/>
      <c r="HF22" s="7"/>
      <c r="HG22" s="7"/>
      <c r="HH22" s="7"/>
      <c r="HI22" s="7"/>
      <c r="HJ22" s="7"/>
      <c r="HK22" s="26"/>
      <c r="HL22" s="11"/>
      <c r="HM22" s="11"/>
      <c r="HN22" s="129"/>
      <c r="HO22" s="417"/>
      <c r="HP22" s="416"/>
      <c r="HQ22" s="416"/>
      <c r="HR22" s="416"/>
      <c r="HS22" s="416"/>
      <c r="HT22" s="416"/>
      <c r="HU22" s="26"/>
      <c r="HV22" s="11"/>
      <c r="HW22" s="11"/>
      <c r="HX22" s="129"/>
      <c r="HY22" s="417"/>
      <c r="HZ22" s="416"/>
      <c r="IA22" s="416"/>
      <c r="IB22" s="416"/>
      <c r="IC22" s="416"/>
      <c r="ID22" s="416"/>
      <c r="IE22" s="26"/>
      <c r="IF22" s="11"/>
      <c r="IG22" s="11"/>
      <c r="IH22" s="129"/>
      <c r="II22" s="417"/>
      <c r="IJ22" s="416"/>
      <c r="IK22" s="416"/>
      <c r="IL22" s="416"/>
      <c r="IM22" s="416"/>
      <c r="IN22" s="416"/>
      <c r="IO22" s="26"/>
      <c r="IP22" s="11"/>
      <c r="IQ22" s="11"/>
      <c r="IR22" s="129"/>
      <c r="IS22" s="417"/>
      <c r="IT22" s="416"/>
      <c r="IU22" s="416"/>
      <c r="IV22" s="416"/>
      <c r="IW22" s="416"/>
      <c r="IX22" s="416"/>
      <c r="IY22" s="26"/>
      <c r="IZ22" s="11"/>
      <c r="JA22" s="11"/>
      <c r="JB22" s="142"/>
      <c r="JL22" s="142"/>
      <c r="JV22" s="142"/>
      <c r="KF22" s="142"/>
    </row>
    <row xmlns:x14ac="http://schemas.microsoft.com/office/spreadsheetml/2009/9/ac" r="23" s="2" customFormat="true" x14ac:dyDescent="0.25">
      <c r="A23" s="425" t="str">
        <f ca="true">IF(ISBLANK('Data Summary'!A25),"",'Data Summary'!A25)</f>
        <v>PSE_2018_SDG</v>
      </c>
      <c r="B23" s="129"/>
      <c r="C23" s="13"/>
      <c r="D23" s="7"/>
      <c r="E23" s="7"/>
      <c r="F23" s="7"/>
      <c r="G23" s="7"/>
      <c r="H23" s="7"/>
      <c r="I23" s="26"/>
      <c r="J23" s="11"/>
      <c r="K23" s="11"/>
      <c r="L23" s="129"/>
      <c r="M23" s="13"/>
      <c r="N23" s="7"/>
      <c r="O23" s="7"/>
      <c r="P23" s="7"/>
      <c r="Q23" s="7"/>
      <c r="R23" s="7"/>
      <c r="S23" s="26"/>
      <c r="T23" s="11"/>
      <c r="U23" s="11"/>
      <c r="V23" s="129"/>
      <c r="W23" s="13"/>
      <c r="X23" s="7"/>
      <c r="Y23" s="7"/>
      <c r="Z23" s="7"/>
      <c r="AA23" s="7"/>
      <c r="AB23" s="7"/>
      <c r="AC23" s="26"/>
      <c r="AD23" s="11"/>
      <c r="AE23" s="11"/>
      <c r="AF23" s="129"/>
      <c r="AG23" s="13"/>
      <c r="AH23" s="7"/>
      <c r="AI23" s="7"/>
      <c r="AJ23" s="7"/>
      <c r="AK23" s="7"/>
      <c r="AL23" s="7"/>
      <c r="AM23" s="26"/>
      <c r="AN23" s="11"/>
      <c r="AO23" s="11"/>
      <c r="AP23" s="129"/>
      <c r="AQ23" s="13"/>
      <c r="AR23" s="7"/>
      <c r="AS23" s="7"/>
      <c r="AT23" s="7"/>
      <c r="AU23" s="7"/>
      <c r="AV23" s="7"/>
      <c r="AW23" s="26"/>
      <c r="AX23" s="11"/>
      <c r="AY23" s="11"/>
      <c r="AZ23" s="129"/>
      <c r="BA23" s="13"/>
      <c r="BB23" s="7"/>
      <c r="BC23" s="7"/>
      <c r="BD23" s="7"/>
      <c r="BE23" s="7"/>
      <c r="BF23" s="7"/>
      <c r="BG23" s="26"/>
      <c r="BH23" s="11"/>
      <c r="BI23" s="11"/>
      <c r="BJ23" s="129"/>
      <c r="BK23" s="13"/>
      <c r="BL23" s="7"/>
      <c r="BM23" s="7"/>
      <c r="BN23" s="7"/>
      <c r="BO23" s="7"/>
      <c r="BP23" s="7"/>
      <c r="BQ23" s="26"/>
      <c r="BR23" s="11"/>
      <c r="BS23" s="11"/>
      <c r="BT23" s="129"/>
      <c r="BU23" s="13"/>
      <c r="BV23" s="7"/>
      <c r="BW23" s="7"/>
      <c r="BX23" s="7"/>
      <c r="BY23" s="7"/>
      <c r="BZ23" s="7"/>
      <c r="CA23" s="26"/>
      <c r="CB23" s="11"/>
      <c r="CC23" s="11"/>
      <c r="CD23" s="129"/>
      <c r="CE23" s="13"/>
      <c r="CF23" s="7"/>
      <c r="CG23" s="7"/>
      <c r="CH23" s="7"/>
      <c r="CI23" s="7"/>
      <c r="CJ23" s="7"/>
      <c r="CK23" s="26"/>
      <c r="CL23" s="11"/>
      <c r="CM23" s="11"/>
      <c r="CN23" s="129"/>
      <c r="CO23" s="13"/>
      <c r="CP23" s="7"/>
      <c r="CQ23" s="7"/>
      <c r="CR23" s="7"/>
      <c r="CS23" s="7"/>
      <c r="CT23" s="7"/>
      <c r="CU23" s="26"/>
      <c r="CV23" s="11"/>
      <c r="CW23" s="11"/>
      <c r="CX23" s="129"/>
      <c r="CY23" s="13"/>
      <c r="CZ23" s="7"/>
      <c r="DA23" s="7"/>
      <c r="DB23" s="7"/>
      <c r="DC23" s="7"/>
      <c r="DD23" s="7"/>
      <c r="DE23" s="26"/>
      <c r="DF23" s="11"/>
      <c r="DG23" s="11"/>
      <c r="DH23" s="129"/>
      <c r="DI23" s="13"/>
      <c r="DJ23" s="7"/>
      <c r="DK23" s="7"/>
      <c r="DL23" s="7"/>
      <c r="DM23" s="7"/>
      <c r="DN23" s="7"/>
      <c r="DO23" s="26"/>
      <c r="DP23" s="11"/>
      <c r="DQ23" s="11"/>
      <c r="DR23" s="129"/>
      <c r="DS23" s="13"/>
      <c r="DT23" s="47"/>
      <c r="DU23" s="7"/>
      <c r="DV23" s="7"/>
      <c r="DW23" s="7"/>
      <c r="DX23" s="7"/>
      <c r="DY23" s="26"/>
      <c r="DZ23" s="11"/>
      <c r="EA23" s="11"/>
      <c r="EB23" s="129"/>
      <c r="EC23" s="13"/>
      <c r="ED23" s="7"/>
      <c r="EE23" s="7"/>
      <c r="EF23" s="7"/>
      <c r="EG23" s="7"/>
      <c r="EH23" s="7"/>
      <c r="EI23" s="26"/>
      <c r="EJ23" s="11"/>
      <c r="EK23" s="11"/>
      <c r="EL23" s="129"/>
      <c r="EM23" s="13"/>
      <c r="EN23" s="7"/>
      <c r="EO23" s="7"/>
      <c r="EP23" s="7"/>
      <c r="EQ23" s="7"/>
      <c r="ER23" s="7"/>
      <c r="ES23" s="26"/>
      <c r="ET23" s="11"/>
      <c r="EU23" s="11"/>
      <c r="EV23" s="129"/>
      <c r="EW23" s="13"/>
      <c r="EX23" s="7"/>
      <c r="EY23" s="7"/>
      <c r="EZ23" s="7"/>
      <c r="FA23" s="7"/>
      <c r="FB23" s="7"/>
      <c r="FC23" s="26"/>
      <c r="FD23" s="11"/>
      <c r="FE23" s="11"/>
      <c r="FF23" s="129"/>
      <c r="FG23" s="13"/>
      <c r="FH23" s="7"/>
      <c r="FI23" s="7"/>
      <c r="FJ23" s="7"/>
      <c r="FK23" s="7"/>
      <c r="FL23" s="7"/>
      <c r="FM23" s="26"/>
      <c r="FN23" s="11"/>
      <c r="FO23" s="11"/>
      <c r="FP23" s="129"/>
      <c r="FQ23" s="13"/>
      <c r="FR23" s="7"/>
      <c r="FS23" s="7"/>
      <c r="FT23" s="7"/>
      <c r="FU23" s="7"/>
      <c r="FV23" s="7"/>
      <c r="FW23" s="26"/>
      <c r="FX23" s="11"/>
      <c r="FY23" s="11"/>
      <c r="FZ23" s="129"/>
      <c r="GA23" s="13"/>
      <c r="GB23" s="7"/>
      <c r="GC23" s="7"/>
      <c r="GD23" s="7"/>
      <c r="GE23" s="7"/>
      <c r="GF23" s="7"/>
      <c r="GG23" s="26"/>
      <c r="GH23" s="11"/>
      <c r="GI23" s="11"/>
      <c r="GJ23" s="129"/>
      <c r="GK23" s="13"/>
      <c r="GL23" s="7"/>
      <c r="GM23" s="7"/>
      <c r="GN23" s="7"/>
      <c r="GO23" s="7"/>
      <c r="GP23" s="7"/>
      <c r="GQ23" s="26"/>
      <c r="GR23" s="11"/>
      <c r="GS23" s="11"/>
      <c r="GT23" s="129"/>
      <c r="GU23" s="13"/>
      <c r="GV23" s="7"/>
      <c r="GW23" s="7"/>
      <c r="GX23" s="7"/>
      <c r="GY23" s="7"/>
      <c r="GZ23" s="7"/>
      <c r="HA23" s="26"/>
      <c r="HB23" s="11"/>
      <c r="HC23" s="11"/>
      <c r="HD23" s="129"/>
      <c r="HE23" s="13"/>
      <c r="HF23" s="7"/>
      <c r="HG23" s="7"/>
      <c r="HH23" s="7"/>
      <c r="HI23" s="7"/>
      <c r="HJ23" s="7"/>
      <c r="HK23" s="26"/>
      <c r="HL23" s="11"/>
      <c r="HM23" s="11"/>
      <c r="HN23" s="129"/>
      <c r="HO23" s="417"/>
      <c r="HP23" s="416"/>
      <c r="HQ23" s="416"/>
      <c r="HR23" s="416"/>
      <c r="HS23" s="416"/>
      <c r="HT23" s="416"/>
      <c r="HU23" s="26"/>
      <c r="HV23" s="11"/>
      <c r="HW23" s="11"/>
      <c r="HX23" s="129"/>
      <c r="HY23" s="417"/>
      <c r="HZ23" s="416"/>
      <c r="IA23" s="416"/>
      <c r="IB23" s="416"/>
      <c r="IC23" s="416"/>
      <c r="ID23" s="416"/>
      <c r="IE23" s="26"/>
      <c r="IF23" s="11"/>
      <c r="IG23" s="11"/>
      <c r="IH23" s="129"/>
      <c r="II23" s="417"/>
      <c r="IJ23" s="416"/>
      <c r="IK23" s="416"/>
      <c r="IL23" s="416"/>
      <c r="IM23" s="416"/>
      <c r="IN23" s="416"/>
      <c r="IO23" s="26"/>
      <c r="IP23" s="11"/>
      <c r="IQ23" s="11"/>
      <c r="IR23" s="129"/>
      <c r="IS23" s="417"/>
      <c r="IT23" s="416"/>
      <c r="IU23" s="416"/>
      <c r="IV23" s="416"/>
      <c r="IW23" s="416"/>
      <c r="IX23" s="416"/>
      <c r="IY23" s="26"/>
      <c r="IZ23" s="11"/>
      <c r="JA23" s="11"/>
      <c r="JB23" s="142"/>
      <c r="JL23" s="142"/>
      <c r="JV23" s="142"/>
      <c r="KF23" s="142"/>
    </row>
    <row xmlns:x14ac="http://schemas.microsoft.com/office/spreadsheetml/2009/9/ac" r="24" s="2" customFormat="true" x14ac:dyDescent="0.25">
      <c r="A24" s="425" t="str">
        <f ca="true">IF(ISBLANK('Data Summary'!A26),"",'Data Summary'!A26)</f>
        <v>PSE_2019_SDG</v>
      </c>
      <c r="B24" s="129"/>
      <c r="C24" s="13"/>
      <c r="D24" s="7"/>
      <c r="E24" s="7"/>
      <c r="F24" s="7"/>
      <c r="G24" s="7"/>
      <c r="H24" s="7"/>
      <c r="I24" s="26"/>
      <c r="J24" s="11"/>
      <c r="K24" s="11"/>
      <c r="L24" s="129"/>
      <c r="M24" s="13"/>
      <c r="N24" s="7"/>
      <c r="O24" s="7"/>
      <c r="P24" s="7"/>
      <c r="Q24" s="7"/>
      <c r="R24" s="7"/>
      <c r="S24" s="26"/>
      <c r="T24" s="11"/>
      <c r="U24" s="11"/>
      <c r="V24" s="129"/>
      <c r="W24" s="13"/>
      <c r="X24" s="7"/>
      <c r="Y24" s="7"/>
      <c r="Z24" s="7"/>
      <c r="AA24" s="7"/>
      <c r="AB24" s="7"/>
      <c r="AC24" s="26"/>
      <c r="AD24" s="11"/>
      <c r="AE24" s="11"/>
      <c r="AF24" s="129"/>
      <c r="AG24" s="13"/>
      <c r="AH24" s="7"/>
      <c r="AI24" s="7"/>
      <c r="AJ24" s="7"/>
      <c r="AK24" s="7"/>
      <c r="AL24" s="7"/>
      <c r="AM24" s="26"/>
      <c r="AN24" s="11"/>
      <c r="AO24" s="11"/>
      <c r="AP24" s="129"/>
      <c r="AQ24" s="13"/>
      <c r="AR24" s="7"/>
      <c r="AS24" s="7"/>
      <c r="AT24" s="7"/>
      <c r="AU24" s="7"/>
      <c r="AV24" s="7"/>
      <c r="AW24" s="26"/>
      <c r="AX24" s="11"/>
      <c r="AY24" s="11"/>
      <c r="AZ24" s="129"/>
      <c r="BA24" s="13"/>
      <c r="BB24" s="7"/>
      <c r="BC24" s="7"/>
      <c r="BD24" s="7"/>
      <c r="BE24" s="7"/>
      <c r="BF24" s="7"/>
      <c r="BG24" s="26"/>
      <c r="BH24" s="11"/>
      <c r="BI24" s="11"/>
      <c r="BJ24" s="129"/>
      <c r="BK24" s="13"/>
      <c r="BL24" s="7"/>
      <c r="BM24" s="7"/>
      <c r="BN24" s="7"/>
      <c r="BO24" s="7"/>
      <c r="BP24" s="7"/>
      <c r="BQ24" s="26"/>
      <c r="BR24" s="11"/>
      <c r="BS24" s="11"/>
      <c r="BT24" s="129"/>
      <c r="BU24" s="13"/>
      <c r="BV24" s="7"/>
      <c r="BW24" s="7"/>
      <c r="BX24" s="7"/>
      <c r="BY24" s="7"/>
      <c r="BZ24" s="7"/>
      <c r="CA24" s="26"/>
      <c r="CB24" s="11"/>
      <c r="CC24" s="11"/>
      <c r="CD24" s="129"/>
      <c r="CE24" s="13"/>
      <c r="CF24" s="7"/>
      <c r="CG24" s="7"/>
      <c r="CH24" s="7"/>
      <c r="CI24" s="7"/>
      <c r="CJ24" s="7"/>
      <c r="CK24" s="26"/>
      <c r="CL24" s="11"/>
      <c r="CM24" s="11"/>
      <c r="CN24" s="129"/>
      <c r="CO24" s="13"/>
      <c r="CP24" s="7"/>
      <c r="CQ24" s="7"/>
      <c r="CR24" s="7"/>
      <c r="CS24" s="7"/>
      <c r="CT24" s="7"/>
      <c r="CU24" s="26"/>
      <c r="CV24" s="11"/>
      <c r="CW24" s="11"/>
      <c r="CX24" s="129"/>
      <c r="CY24" s="13"/>
      <c r="CZ24" s="7"/>
      <c r="DA24" s="7"/>
      <c r="DB24" s="7"/>
      <c r="DC24" s="7"/>
      <c r="DD24" s="7"/>
      <c r="DE24" s="26"/>
      <c r="DF24" s="11"/>
      <c r="DG24" s="11"/>
      <c r="DH24" s="129"/>
      <c r="DI24" s="13"/>
      <c r="DJ24" s="7"/>
      <c r="DK24" s="7"/>
      <c r="DL24" s="7"/>
      <c r="DM24" s="7"/>
      <c r="DN24" s="7"/>
      <c r="DO24" s="26"/>
      <c r="DP24" s="11"/>
      <c r="DQ24" s="11"/>
      <c r="DR24" s="129"/>
      <c r="DS24" s="13"/>
      <c r="DT24" s="47"/>
      <c r="DU24" s="69"/>
      <c r="DV24" s="69"/>
      <c r="DW24" s="7"/>
      <c r="DX24" s="7"/>
      <c r="DY24" s="26"/>
      <c r="DZ24" s="11"/>
      <c r="EA24" s="11"/>
      <c r="EB24" s="129"/>
      <c r="EC24" s="13"/>
      <c r="ED24" s="7"/>
      <c r="EE24" s="7"/>
      <c r="EF24" s="7"/>
      <c r="EG24" s="7"/>
      <c r="EH24" s="7"/>
      <c r="EI24" s="26"/>
      <c r="EJ24" s="11"/>
      <c r="EK24" s="11"/>
      <c r="EL24" s="129"/>
      <c r="EM24" s="13"/>
      <c r="EN24" s="7"/>
      <c r="EO24" s="7"/>
      <c r="EP24" s="7"/>
      <c r="EQ24" s="7"/>
      <c r="ER24" s="7"/>
      <c r="ES24" s="26"/>
      <c r="ET24" s="11"/>
      <c r="EU24" s="11"/>
      <c r="EV24" s="129"/>
      <c r="EW24" s="13"/>
      <c r="EX24" s="7"/>
      <c r="EY24" s="7"/>
      <c r="EZ24" s="7"/>
      <c r="FA24" s="7"/>
      <c r="FB24" s="7"/>
      <c r="FC24" s="26"/>
      <c r="FD24" s="11"/>
      <c r="FE24" s="11"/>
      <c r="FF24" s="129"/>
      <c r="FG24" s="13"/>
      <c r="FH24" s="7"/>
      <c r="FI24" s="7"/>
      <c r="FJ24" s="7"/>
      <c r="FK24" s="7"/>
      <c r="FL24" s="7"/>
      <c r="FM24" s="26"/>
      <c r="FN24" s="11"/>
      <c r="FO24" s="11"/>
      <c r="FP24" s="129"/>
      <c r="FQ24" s="13"/>
      <c r="FR24" s="7"/>
      <c r="FS24" s="7"/>
      <c r="FT24" s="7"/>
      <c r="FU24" s="7"/>
      <c r="FV24" s="7"/>
      <c r="FW24" s="26"/>
      <c r="FX24" s="11"/>
      <c r="FY24" s="11"/>
      <c r="FZ24" s="129"/>
      <c r="GA24" s="13"/>
      <c r="GB24" s="7"/>
      <c r="GC24" s="7"/>
      <c r="GD24" s="7"/>
      <c r="GE24" s="7"/>
      <c r="GF24" s="7"/>
      <c r="GG24" s="26"/>
      <c r="GH24" s="11"/>
      <c r="GI24" s="11"/>
      <c r="GJ24" s="129"/>
      <c r="GK24" s="13"/>
      <c r="GL24" s="7"/>
      <c r="GM24" s="7"/>
      <c r="GN24" s="7"/>
      <c r="GO24" s="7"/>
      <c r="GP24" s="7"/>
      <c r="GQ24" s="26"/>
      <c r="GR24" s="11"/>
      <c r="GS24" s="11"/>
      <c r="GT24" s="129"/>
      <c r="GU24" s="13"/>
      <c r="GV24" s="7"/>
      <c r="GW24" s="7"/>
      <c r="GX24" s="7"/>
      <c r="GY24" s="7"/>
      <c r="GZ24" s="7"/>
      <c r="HA24" s="26"/>
      <c r="HB24" s="11"/>
      <c r="HC24" s="11"/>
      <c r="HD24" s="129"/>
      <c r="HE24" s="13"/>
      <c r="HF24" s="7"/>
      <c r="HG24" s="7"/>
      <c r="HH24" s="7"/>
      <c r="HI24" s="7"/>
      <c r="HJ24" s="7"/>
      <c r="HK24" s="26"/>
      <c r="HL24" s="11"/>
      <c r="HM24" s="11"/>
      <c r="HN24" s="129"/>
      <c r="HO24" s="417"/>
      <c r="HP24" s="416"/>
      <c r="HQ24" s="416"/>
      <c r="HR24" s="416"/>
      <c r="HS24" s="416"/>
      <c r="HT24" s="416"/>
      <c r="HU24" s="26"/>
      <c r="HV24" s="11"/>
      <c r="HW24" s="11"/>
      <c r="HX24" s="129"/>
      <c r="HY24" s="417"/>
      <c r="HZ24" s="416"/>
      <c r="IA24" s="416"/>
      <c r="IB24" s="416"/>
      <c r="IC24" s="416"/>
      <c r="ID24" s="416"/>
      <c r="IE24" s="26"/>
      <c r="IF24" s="11"/>
      <c r="IG24" s="11"/>
      <c r="IH24" s="129"/>
      <c r="II24" s="417"/>
      <c r="IJ24" s="416"/>
      <c r="IK24" s="416"/>
      <c r="IL24" s="416"/>
      <c r="IM24" s="416"/>
      <c r="IN24" s="416"/>
      <c r="IO24" s="26"/>
      <c r="IP24" s="11"/>
      <c r="IQ24" s="11"/>
      <c r="IR24" s="129"/>
      <c r="IS24" s="417"/>
      <c r="IT24" s="416"/>
      <c r="IU24" s="416"/>
      <c r="IV24" s="416"/>
      <c r="IW24" s="416"/>
      <c r="IX24" s="416"/>
      <c r="IY24" s="26"/>
      <c r="IZ24" s="11"/>
      <c r="JA24" s="11"/>
      <c r="JB24" s="142"/>
      <c r="JL24" s="142"/>
      <c r="JV24" s="142"/>
      <c r="KF24" s="142"/>
    </row>
    <row xmlns:x14ac="http://schemas.microsoft.com/office/spreadsheetml/2009/9/ac" r="25" s="2" customFormat="true" x14ac:dyDescent="0.25">
      <c r="A25" s="425" t="str">
        <f ca="true">IF(ISBLANK('Data Summary'!A27),"",'Data Summary'!A27)</f>
        <v>PSE_2019_UIS</v>
      </c>
      <c r="B25" s="129"/>
      <c r="C25" s="13"/>
      <c r="D25" s="7"/>
      <c r="E25" s="7"/>
      <c r="F25" s="7"/>
      <c r="G25" s="7"/>
      <c r="H25" s="7"/>
      <c r="I25" s="26"/>
      <c r="J25" s="11"/>
      <c r="K25" s="11"/>
      <c r="L25" s="129"/>
      <c r="M25" s="13"/>
      <c r="N25" s="7"/>
      <c r="O25" s="7"/>
      <c r="P25" s="7"/>
      <c r="Q25" s="7"/>
      <c r="R25" s="7"/>
      <c r="S25" s="26"/>
      <c r="T25" s="11"/>
      <c r="U25" s="11"/>
      <c r="V25" s="129"/>
      <c r="W25" s="13"/>
      <c r="X25" s="7"/>
      <c r="Y25" s="7"/>
      <c r="Z25" s="7"/>
      <c r="AA25" s="7"/>
      <c r="AB25" s="7"/>
      <c r="AC25" s="26"/>
      <c r="AD25" s="11"/>
      <c r="AE25" s="11"/>
      <c r="AF25" s="129"/>
      <c r="AG25" s="13"/>
      <c r="AH25" s="7"/>
      <c r="AI25" s="7"/>
      <c r="AJ25" s="7"/>
      <c r="AK25" s="7"/>
      <c r="AL25" s="7"/>
      <c r="AM25" s="26"/>
      <c r="AN25" s="11"/>
      <c r="AO25" s="11"/>
      <c r="AP25" s="129"/>
      <c r="AQ25" s="13"/>
      <c r="AR25" s="7"/>
      <c r="AS25" s="7"/>
      <c r="AT25" s="7"/>
      <c r="AU25" s="7"/>
      <c r="AV25" s="7"/>
      <c r="AW25" s="26"/>
      <c r="AX25" s="11"/>
      <c r="AY25" s="11"/>
      <c r="AZ25" s="129"/>
      <c r="BA25" s="13"/>
      <c r="BB25" s="7"/>
      <c r="BC25" s="7"/>
      <c r="BD25" s="7"/>
      <c r="BE25" s="7"/>
      <c r="BF25" s="7"/>
      <c r="BG25" s="26"/>
      <c r="BH25" s="11"/>
      <c r="BI25" s="11"/>
      <c r="BJ25" s="129"/>
      <c r="BK25" s="13"/>
      <c r="BL25" s="7"/>
      <c r="BM25" s="7"/>
      <c r="BN25" s="7"/>
      <c r="BO25" s="7"/>
      <c r="BP25" s="7"/>
      <c r="BQ25" s="26"/>
      <c r="BR25" s="11"/>
      <c r="BS25" s="11"/>
      <c r="BT25" s="129"/>
      <c r="BU25" s="13"/>
      <c r="BV25" s="7"/>
      <c r="BW25" s="7"/>
      <c r="BX25" s="7"/>
      <c r="BY25" s="7"/>
      <c r="BZ25" s="7"/>
      <c r="CA25" s="26"/>
      <c r="CB25" s="11"/>
      <c r="CC25" s="11"/>
      <c r="CD25" s="129"/>
      <c r="CE25" s="13"/>
      <c r="CF25" s="7"/>
      <c r="CG25" s="7"/>
      <c r="CH25" s="7"/>
      <c r="CI25" s="7"/>
      <c r="CJ25" s="7"/>
      <c r="CK25" s="26"/>
      <c r="CL25" s="11"/>
      <c r="CM25" s="11"/>
      <c r="CN25" s="129"/>
      <c r="CO25" s="13"/>
      <c r="CP25" s="7"/>
      <c r="CQ25" s="7"/>
      <c r="CR25" s="7"/>
      <c r="CS25" s="7"/>
      <c r="CT25" s="7"/>
      <c r="CU25" s="26"/>
      <c r="CV25" s="11"/>
      <c r="CW25" s="11"/>
      <c r="CX25" s="129"/>
      <c r="CY25" s="13"/>
      <c r="CZ25" s="7"/>
      <c r="DA25" s="7"/>
      <c r="DB25" s="7"/>
      <c r="DC25" s="7"/>
      <c r="DD25" s="7"/>
      <c r="DE25" s="26"/>
      <c r="DF25" s="11"/>
      <c r="DG25" s="11"/>
      <c r="DH25" s="129"/>
      <c r="DI25" s="13"/>
      <c r="DJ25" s="7"/>
      <c r="DK25" s="7"/>
      <c r="DL25" s="7"/>
      <c r="DM25" s="7"/>
      <c r="DN25" s="7"/>
      <c r="DO25" s="26"/>
      <c r="DP25" s="11"/>
      <c r="DQ25" s="11"/>
      <c r="DR25" s="129"/>
      <c r="DS25" s="13"/>
      <c r="DT25" s="7"/>
      <c r="DU25" s="7"/>
      <c r="DV25" s="7"/>
      <c r="DW25" s="7"/>
      <c r="DX25" s="7"/>
      <c r="DY25" s="26"/>
      <c r="DZ25" s="11"/>
      <c r="EA25" s="11"/>
      <c r="EB25" s="129"/>
      <c r="EC25" s="13"/>
      <c r="ED25" s="7"/>
      <c r="EE25" s="7"/>
      <c r="EF25" s="7"/>
      <c r="EG25" s="7"/>
      <c r="EH25" s="7"/>
      <c r="EI25" s="26"/>
      <c r="EJ25" s="11"/>
      <c r="EK25" s="11"/>
      <c r="EL25" s="129"/>
      <c r="EM25" s="13"/>
      <c r="EN25" s="7"/>
      <c r="EO25" s="7"/>
      <c r="EP25" s="7"/>
      <c r="EQ25" s="7"/>
      <c r="ER25" s="7"/>
      <c r="ES25" s="26"/>
      <c r="ET25" s="11"/>
      <c r="EU25" s="11"/>
      <c r="EV25" s="129"/>
      <c r="EW25" s="13"/>
      <c r="EX25" s="7"/>
      <c r="EY25" s="7"/>
      <c r="EZ25" s="7"/>
      <c r="FA25" s="7"/>
      <c r="FB25" s="7"/>
      <c r="FC25" s="26"/>
      <c r="FD25" s="11"/>
      <c r="FE25" s="11"/>
      <c r="FF25" s="129"/>
      <c r="FG25" s="13"/>
      <c r="FH25" s="7"/>
      <c r="FI25" s="7"/>
      <c r="FJ25" s="7"/>
      <c r="FK25" s="7"/>
      <c r="FL25" s="7"/>
      <c r="FM25" s="26"/>
      <c r="FN25" s="11"/>
      <c r="FO25" s="11"/>
      <c r="FP25" s="129"/>
      <c r="FQ25" s="13"/>
      <c r="FR25" s="7"/>
      <c r="FS25" s="7"/>
      <c r="FT25" s="7"/>
      <c r="FU25" s="7"/>
      <c r="FV25" s="7"/>
      <c r="FW25" s="26"/>
      <c r="FX25" s="11"/>
      <c r="FY25" s="11"/>
      <c r="FZ25" s="129"/>
      <c r="GA25" s="13"/>
      <c r="GB25" s="7"/>
      <c r="GC25" s="7"/>
      <c r="GD25" s="7"/>
      <c r="GE25" s="7"/>
      <c r="GF25" s="7"/>
      <c r="GG25" s="26"/>
      <c r="GH25" s="11"/>
      <c r="GI25" s="11"/>
      <c r="GJ25" s="129"/>
      <c r="GK25" s="13"/>
      <c r="GL25" s="7"/>
      <c r="GM25" s="7"/>
      <c r="GN25" s="7"/>
      <c r="GO25" s="7"/>
      <c r="GP25" s="7"/>
      <c r="GQ25" s="26"/>
      <c r="GR25" s="11"/>
      <c r="GS25" s="11"/>
      <c r="GT25" s="129"/>
      <c r="GU25" s="13"/>
      <c r="GV25" s="7"/>
      <c r="GW25" s="7"/>
      <c r="GX25" s="7"/>
      <c r="GY25" s="7"/>
      <c r="GZ25" s="7"/>
      <c r="HA25" s="26"/>
      <c r="HB25" s="11"/>
      <c r="HC25" s="11"/>
      <c r="HD25" s="129"/>
      <c r="HE25" s="13"/>
      <c r="HF25" s="7"/>
      <c r="HG25" s="7"/>
      <c r="HH25" s="7"/>
      <c r="HI25" s="7"/>
      <c r="HJ25" s="7"/>
      <c r="HK25" s="26"/>
      <c r="HL25" s="11"/>
      <c r="HM25" s="11"/>
      <c r="HN25" s="129"/>
      <c r="HO25" s="417"/>
      <c r="HP25" s="416"/>
      <c r="HQ25" s="416"/>
      <c r="HR25" s="416"/>
      <c r="HS25" s="416"/>
      <c r="HT25" s="416"/>
      <c r="HU25" s="26"/>
      <c r="HV25" s="11"/>
      <c r="HW25" s="11"/>
      <c r="HX25" s="129"/>
      <c r="HY25" s="417"/>
      <c r="HZ25" s="416"/>
      <c r="IA25" s="416"/>
      <c r="IB25" s="416"/>
      <c r="IC25" s="416"/>
      <c r="ID25" s="416"/>
      <c r="IE25" s="26"/>
      <c r="IF25" s="11"/>
      <c r="IG25" s="11"/>
      <c r="IH25" s="129"/>
      <c r="II25" s="417"/>
      <c r="IJ25" s="416"/>
      <c r="IK25" s="416"/>
      <c r="IL25" s="416"/>
      <c r="IM25" s="416"/>
      <c r="IN25" s="416"/>
      <c r="IO25" s="26"/>
      <c r="IP25" s="11"/>
      <c r="IQ25" s="11"/>
      <c r="IR25" s="129"/>
      <c r="IS25" s="417"/>
      <c r="IT25" s="416"/>
      <c r="IU25" s="416"/>
      <c r="IV25" s="416"/>
      <c r="IW25" s="416"/>
      <c r="IX25" s="416"/>
      <c r="IY25" s="26"/>
      <c r="IZ25" s="11"/>
      <c r="JA25" s="11"/>
      <c r="JB25" s="142"/>
      <c r="JL25" s="142"/>
      <c r="JV25" s="142"/>
      <c r="KF25" s="142"/>
    </row>
    <row xmlns:x14ac="http://schemas.microsoft.com/office/spreadsheetml/2009/9/ac" r="26" s="2" customFormat="true" ht="83.25" customHeight="true" x14ac:dyDescent="0.25">
      <c r="A26" s="425" t="str">
        <f ca="true">IF(ISBLANK('Data Summary'!A28),"",'Data Summary'!A28)</f>
        <v>PSE_2020_UIS</v>
      </c>
      <c r="B26" s="130" t="s">
        <v>12</v>
      </c>
      <c r="C26" s="612" t="s">
        <v>154</v>
      </c>
      <c r="D26" s="613"/>
      <c r="E26" s="613"/>
      <c r="F26" s="613"/>
      <c r="G26" s="613"/>
      <c r="H26" s="613"/>
      <c r="I26" s="614"/>
      <c r="J26" s="11"/>
      <c r="K26" s="11"/>
      <c r="L26" s="130" t="s">
        <v>12</v>
      </c>
      <c r="M26" s="612" t="s">
        <v>257</v>
      </c>
      <c r="N26" s="613"/>
      <c r="O26" s="613"/>
      <c r="P26" s="613"/>
      <c r="Q26" s="613"/>
      <c r="R26" s="613"/>
      <c r="S26" s="614"/>
      <c r="T26" s="11"/>
      <c r="U26" s="11"/>
      <c r="V26" s="130" t="s">
        <v>12</v>
      </c>
      <c r="W26" s="612" t="s">
        <v>271</v>
      </c>
      <c r="X26" s="613"/>
      <c r="Y26" s="613"/>
      <c r="Z26" s="613"/>
      <c r="AA26" s="613"/>
      <c r="AB26" s="613"/>
      <c r="AC26" s="614"/>
      <c r="AD26" s="11"/>
      <c r="AE26" s="11"/>
      <c r="AF26" s="130" t="s">
        <v>12</v>
      </c>
      <c r="AG26" s="612" t="s">
        <v>171</v>
      </c>
      <c r="AH26" s="613"/>
      <c r="AI26" s="613"/>
      <c r="AJ26" s="613"/>
      <c r="AK26" s="613"/>
      <c r="AL26" s="613"/>
      <c r="AM26" s="614"/>
      <c r="AN26" s="11"/>
      <c r="AO26" s="11"/>
      <c r="AP26" s="130" t="s">
        <v>12</v>
      </c>
      <c r="AQ26" s="612" t="s">
        <v>155</v>
      </c>
      <c r="AR26" s="613"/>
      <c r="AS26" s="613"/>
      <c r="AT26" s="613"/>
      <c r="AU26" s="613"/>
      <c r="AV26" s="613"/>
      <c r="AW26" s="614"/>
      <c r="AX26" s="11"/>
      <c r="AY26" s="11"/>
      <c r="AZ26" s="130" t="s">
        <v>12</v>
      </c>
      <c r="BA26" s="609" t="s">
        <v>256</v>
      </c>
      <c r="BB26" s="610"/>
      <c r="BC26" s="610"/>
      <c r="BD26" s="610"/>
      <c r="BE26" s="610"/>
      <c r="BF26" s="610"/>
      <c r="BG26" s="611"/>
      <c r="BH26" s="11"/>
      <c r="BI26" s="11"/>
      <c r="BJ26" s="130" t="s">
        <v>12</v>
      </c>
      <c r="BK26" s="609" t="s">
        <v>315</v>
      </c>
      <c r="BL26" s="610"/>
      <c r="BM26" s="610"/>
      <c r="BN26" s="610"/>
      <c r="BO26" s="610"/>
      <c r="BP26" s="610"/>
      <c r="BQ26" s="611"/>
      <c r="BR26" s="11"/>
      <c r="BS26" s="11"/>
      <c r="BT26" s="130" t="s">
        <v>12</v>
      </c>
      <c r="BU26" s="609" t="s">
        <v>258</v>
      </c>
      <c r="BV26" s="610"/>
      <c r="BW26" s="610"/>
      <c r="BX26" s="610"/>
      <c r="BY26" s="610"/>
      <c r="BZ26" s="610"/>
      <c r="CA26" s="611"/>
      <c r="CB26" s="11"/>
      <c r="CC26" s="11"/>
      <c r="CD26" s="130" t="s">
        <v>12</v>
      </c>
      <c r="CE26" s="609" t="s">
        <v>315</v>
      </c>
      <c r="CF26" s="610"/>
      <c r="CG26" s="610"/>
      <c r="CH26" s="610"/>
      <c r="CI26" s="610"/>
      <c r="CJ26" s="610"/>
      <c r="CK26" s="611"/>
      <c r="CL26" s="11"/>
      <c r="CM26" s="11"/>
      <c r="CN26" s="130" t="s">
        <v>12</v>
      </c>
      <c r="CO26" s="609" t="s">
        <v>315</v>
      </c>
      <c r="CP26" s="610"/>
      <c r="CQ26" s="610"/>
      <c r="CR26" s="610"/>
      <c r="CS26" s="610"/>
      <c r="CT26" s="610"/>
      <c r="CU26" s="611"/>
      <c r="CV26" s="11"/>
      <c r="CW26" s="11"/>
      <c r="CX26" s="130" t="s">
        <v>12</v>
      </c>
      <c r="CY26" s="609" t="s">
        <v>315</v>
      </c>
      <c r="CZ26" s="610"/>
      <c r="DA26" s="610"/>
      <c r="DB26" s="610"/>
      <c r="DC26" s="610"/>
      <c r="DD26" s="610"/>
      <c r="DE26" s="611"/>
      <c r="DF26" s="11"/>
      <c r="DG26" s="11"/>
      <c r="DH26" s="130" t="s">
        <v>12</v>
      </c>
      <c r="DI26" s="609" t="s">
        <v>212</v>
      </c>
      <c r="DJ26" s="610"/>
      <c r="DK26" s="610"/>
      <c r="DL26" s="610"/>
      <c r="DM26" s="610"/>
      <c r="DN26" s="610"/>
      <c r="DO26" s="611"/>
      <c r="DP26" s="11"/>
      <c r="DQ26" s="11"/>
      <c r="DR26" s="130" t="s">
        <v>12</v>
      </c>
      <c r="DS26" s="609" t="s">
        <v>205</v>
      </c>
      <c r="DT26" s="610"/>
      <c r="DU26" s="610"/>
      <c r="DV26" s="610"/>
      <c r="DW26" s="610"/>
      <c r="DX26" s="610"/>
      <c r="DY26" s="611"/>
      <c r="DZ26" s="11"/>
      <c r="EA26" s="11"/>
      <c r="EB26" s="130" t="s">
        <v>12</v>
      </c>
      <c r="EC26" s="609" t="s">
        <v>348</v>
      </c>
      <c r="ED26" s="610"/>
      <c r="EE26" s="610"/>
      <c r="EF26" s="610"/>
      <c r="EG26" s="610"/>
      <c r="EH26" s="610"/>
      <c r="EI26" s="611"/>
      <c r="EJ26" s="11"/>
      <c r="EK26" s="11"/>
      <c r="EL26" s="130" t="s">
        <v>12</v>
      </c>
      <c r="EM26" s="609" t="s">
        <v>262</v>
      </c>
      <c r="EN26" s="610"/>
      <c r="EO26" s="610"/>
      <c r="EP26" s="610"/>
      <c r="EQ26" s="610"/>
      <c r="ER26" s="610"/>
      <c r="ES26" s="611"/>
      <c r="ET26" s="11"/>
      <c r="EU26" s="11"/>
      <c r="EV26" s="130" t="s">
        <v>12</v>
      </c>
      <c r="EW26" s="609" t="s">
        <v>315</v>
      </c>
      <c r="EX26" s="610"/>
      <c r="EY26" s="610"/>
      <c r="EZ26" s="610"/>
      <c r="FA26" s="610"/>
      <c r="FB26" s="610"/>
      <c r="FC26" s="611"/>
      <c r="FD26" s="11"/>
      <c r="FE26" s="11"/>
      <c r="FF26" s="130" t="s">
        <v>12</v>
      </c>
      <c r="FG26" s="609" t="s">
        <v>315</v>
      </c>
      <c r="FH26" s="610"/>
      <c r="FI26" s="610"/>
      <c r="FJ26" s="610"/>
      <c r="FK26" s="610"/>
      <c r="FL26" s="610"/>
      <c r="FM26" s="611"/>
      <c r="FN26" s="11"/>
      <c r="FO26" s="11"/>
      <c r="FP26" s="130" t="s">
        <v>12</v>
      </c>
      <c r="FQ26" s="609" t="s">
        <v>348</v>
      </c>
      <c r="FR26" s="610"/>
      <c r="FS26" s="610"/>
      <c r="FT26" s="610"/>
      <c r="FU26" s="610"/>
      <c r="FV26" s="610"/>
      <c r="FW26" s="611"/>
      <c r="FX26" s="11"/>
      <c r="FY26" s="11"/>
      <c r="FZ26" s="130" t="s">
        <v>12</v>
      </c>
      <c r="GA26" s="609" t="s">
        <v>348</v>
      </c>
      <c r="GB26" s="610"/>
      <c r="GC26" s="610"/>
      <c r="GD26" s="610"/>
      <c r="GE26" s="610"/>
      <c r="GF26" s="610"/>
      <c r="GG26" s="611"/>
      <c r="GH26" s="11"/>
      <c r="GI26" s="11"/>
      <c r="GJ26" s="130" t="s">
        <v>12</v>
      </c>
      <c r="GK26" s="609" t="s">
        <v>315</v>
      </c>
      <c r="GL26" s="610"/>
      <c r="GM26" s="610"/>
      <c r="GN26" s="610"/>
      <c r="GO26" s="610"/>
      <c r="GP26" s="610"/>
      <c r="GQ26" s="611"/>
      <c r="GR26" s="11"/>
      <c r="GS26" s="11"/>
      <c r="GT26" s="130" t="s">
        <v>12</v>
      </c>
      <c r="GU26" s="609" t="s">
        <v>315</v>
      </c>
      <c r="GV26" s="610"/>
      <c r="GW26" s="610"/>
      <c r="GX26" s="610"/>
      <c r="GY26" s="610"/>
      <c r="GZ26" s="610"/>
      <c r="HA26" s="611"/>
      <c r="HB26" s="11"/>
      <c r="HC26" s="11"/>
      <c r="HD26" s="130" t="s">
        <v>12</v>
      </c>
      <c r="HE26" s="609" t="s">
        <v>348</v>
      </c>
      <c r="HF26" s="610"/>
      <c r="HG26" s="610"/>
      <c r="HH26" s="610"/>
      <c r="HI26" s="610"/>
      <c r="HJ26" s="610"/>
      <c r="HK26" s="611"/>
      <c r="HL26" s="11"/>
      <c r="HM26" s="11"/>
      <c r="HN26" s="130" t="s">
        <v>12</v>
      </c>
      <c r="HO26" s="609" t="s">
        <v>347</v>
      </c>
      <c r="HP26" s="610"/>
      <c r="HQ26" s="610"/>
      <c r="HR26" s="610"/>
      <c r="HS26" s="610"/>
      <c r="HT26" s="610"/>
      <c r="HU26" s="611"/>
      <c r="HV26" s="11"/>
      <c r="HW26" s="11"/>
      <c r="HX26" s="130" t="s">
        <v>12</v>
      </c>
      <c r="HY26" s="609" t="s">
        <v>342</v>
      </c>
      <c r="HZ26" s="610"/>
      <c r="IA26" s="610"/>
      <c r="IB26" s="610"/>
      <c r="IC26" s="610"/>
      <c r="ID26" s="610"/>
      <c r="IE26" s="611"/>
      <c r="IF26" s="11"/>
      <c r="IG26" s="11"/>
      <c r="IH26" s="130" t="s">
        <v>12</v>
      </c>
      <c r="II26" s="609" t="s">
        <v>394</v>
      </c>
      <c r="IJ26" s="610"/>
      <c r="IK26" s="610"/>
      <c r="IL26" s="610"/>
      <c r="IM26" s="610"/>
      <c r="IN26" s="610"/>
      <c r="IO26" s="611"/>
      <c r="IP26" s="11"/>
      <c r="IQ26" s="11"/>
      <c r="IR26" s="130" t="s">
        <v>12</v>
      </c>
      <c r="IS26" s="609" t="s">
        <v>394</v>
      </c>
      <c r="IT26" s="610"/>
      <c r="IU26" s="610"/>
      <c r="IV26" s="610"/>
      <c r="IW26" s="610"/>
      <c r="IX26" s="610"/>
      <c r="IY26" s="611"/>
      <c r="IZ26" s="11"/>
      <c r="JA26" s="11"/>
      <c r="JB26" s="142"/>
      <c r="JL26" s="142"/>
      <c r="JV26" s="142"/>
      <c r="KF26" s="142"/>
    </row>
    <row xmlns:x14ac="http://schemas.microsoft.com/office/spreadsheetml/2009/9/ac" r="27" s="2" customFormat="true" ht="15.75" customHeight="true" x14ac:dyDescent="0.25">
      <c r="A27" s="425" t="str">
        <f ca="true">IF(ISBLANK('Data Summary'!A29),"",'Data Summary'!A29)</f>
        <v>PSE_2021_WASHC</v>
      </c>
      <c r="B27" s="130"/>
      <c r="C27" s="66" t="s">
        <v>106</v>
      </c>
      <c r="D27" s="55"/>
      <c r="E27" s="55"/>
      <c r="F27" s="55"/>
      <c r="G27" s="55"/>
      <c r="H27" s="55"/>
      <c r="I27" s="107"/>
      <c r="J27" s="11"/>
      <c r="K27" s="11"/>
      <c r="L27" s="130"/>
      <c r="M27" s="66" t="s">
        <v>106</v>
      </c>
      <c r="N27" s="55"/>
      <c r="O27" s="55"/>
      <c r="P27" s="55"/>
      <c r="Q27" s="55"/>
      <c r="R27" s="55"/>
      <c r="S27" s="107"/>
      <c r="T27" s="11"/>
      <c r="U27" s="11"/>
      <c r="V27" s="130"/>
      <c r="W27" s="122" t="s">
        <v>106</v>
      </c>
      <c r="X27" s="55"/>
      <c r="Y27" s="55"/>
      <c r="Z27" s="55"/>
      <c r="AA27" s="55"/>
      <c r="AB27" s="55"/>
      <c r="AC27" s="107"/>
      <c r="AD27" s="11"/>
      <c r="AE27" s="11"/>
      <c r="AF27" s="130"/>
      <c r="AG27" s="200" t="s">
        <v>106</v>
      </c>
      <c r="AH27" s="55" t="s">
        <v>156</v>
      </c>
      <c r="AI27" s="55" t="s">
        <v>156</v>
      </c>
      <c r="AJ27" s="55" t="s">
        <v>156</v>
      </c>
      <c r="AK27" s="55"/>
      <c r="AL27" s="55"/>
      <c r="AM27" s="107"/>
      <c r="AN27" s="11"/>
      <c r="AO27" s="11"/>
      <c r="AP27" s="130"/>
      <c r="AQ27" s="200" t="s">
        <v>106</v>
      </c>
      <c r="AR27" s="55"/>
      <c r="AS27" s="55"/>
      <c r="AT27" s="55"/>
      <c r="AU27" s="55"/>
      <c r="AV27" s="55"/>
      <c r="AW27" s="107"/>
      <c r="AX27" s="11"/>
      <c r="AY27" s="11"/>
      <c r="AZ27" s="130"/>
      <c r="BA27" s="200" t="s">
        <v>106</v>
      </c>
      <c r="BB27" s="55"/>
      <c r="BC27" s="55"/>
      <c r="BD27" s="55"/>
      <c r="BE27" s="55"/>
      <c r="BF27" s="55"/>
      <c r="BG27" s="107"/>
      <c r="BH27" s="11"/>
      <c r="BI27" s="11"/>
      <c r="BJ27" s="130"/>
      <c r="BK27" s="407" t="s">
        <v>106</v>
      </c>
      <c r="BL27" s="55"/>
      <c r="BM27" s="55"/>
      <c r="BN27" s="55"/>
      <c r="BO27" s="55"/>
      <c r="BP27" s="55"/>
      <c r="BQ27" s="107"/>
      <c r="BR27" s="11"/>
      <c r="BS27" s="11"/>
      <c r="BT27" s="130"/>
      <c r="BU27" s="200" t="s">
        <v>106</v>
      </c>
      <c r="BV27" s="55"/>
      <c r="BW27" s="55"/>
      <c r="BX27" s="55"/>
      <c r="BY27" s="55"/>
      <c r="BZ27" s="55"/>
      <c r="CA27" s="107"/>
      <c r="CB27" s="11"/>
      <c r="CC27" s="11"/>
      <c r="CD27" s="130"/>
      <c r="CE27" s="407" t="s">
        <v>106</v>
      </c>
      <c r="CF27" s="55"/>
      <c r="CG27" s="55"/>
      <c r="CH27" s="55"/>
      <c r="CI27" s="55"/>
      <c r="CJ27" s="55"/>
      <c r="CK27" s="107"/>
      <c r="CL27" s="11"/>
      <c r="CM27" s="11"/>
      <c r="CN27" s="130"/>
      <c r="CO27" s="407" t="s">
        <v>106</v>
      </c>
      <c r="CP27" s="55"/>
      <c r="CQ27" s="55"/>
      <c r="CR27" s="55"/>
      <c r="CS27" s="55"/>
      <c r="CT27" s="55"/>
      <c r="CU27" s="107"/>
      <c r="CV27" s="11"/>
      <c r="CW27" s="11"/>
      <c r="CX27" s="130"/>
      <c r="CY27" s="407" t="s">
        <v>106</v>
      </c>
      <c r="CZ27" s="55"/>
      <c r="DA27" s="55"/>
      <c r="DB27" s="55"/>
      <c r="DC27" s="55"/>
      <c r="DD27" s="55"/>
      <c r="DE27" s="107"/>
      <c r="DF27" s="11"/>
      <c r="DG27" s="11"/>
      <c r="DH27" s="130"/>
      <c r="DI27" s="200" t="s">
        <v>106</v>
      </c>
      <c r="DJ27" s="55" t="s">
        <v>156</v>
      </c>
      <c r="DK27" s="55" t="s">
        <v>156</v>
      </c>
      <c r="DL27" s="55" t="s">
        <v>156</v>
      </c>
      <c r="DM27" s="55"/>
      <c r="DN27" s="55" t="s">
        <v>156</v>
      </c>
      <c r="DO27" s="107" t="s">
        <v>156</v>
      </c>
      <c r="DP27" s="11"/>
      <c r="DQ27" s="11"/>
      <c r="DR27" s="130"/>
      <c r="DS27" s="200" t="s">
        <v>106</v>
      </c>
      <c r="DT27" s="55"/>
      <c r="DU27" s="55"/>
      <c r="DV27" s="55"/>
      <c r="DW27" s="55"/>
      <c r="DX27" s="55"/>
      <c r="DY27" s="107"/>
      <c r="DZ27" s="11"/>
      <c r="EA27" s="11"/>
      <c r="EB27" s="130"/>
      <c r="EC27" s="200" t="s">
        <v>106</v>
      </c>
      <c r="ED27" s="156"/>
      <c r="EE27" s="156"/>
      <c r="EF27" s="156"/>
      <c r="EG27" s="156"/>
      <c r="EH27" s="156"/>
      <c r="EI27" s="199"/>
      <c r="EJ27" s="11"/>
      <c r="EK27" s="11"/>
      <c r="EL27" s="130"/>
      <c r="EM27" s="200" t="s">
        <v>106</v>
      </c>
      <c r="EN27" s="156"/>
      <c r="EO27" s="156"/>
      <c r="EP27" s="156"/>
      <c r="EQ27" s="156"/>
      <c r="ER27" s="156"/>
      <c r="ES27" s="199"/>
      <c r="ET27" s="11"/>
      <c r="EU27" s="11"/>
      <c r="EV27" s="130"/>
      <c r="EW27" s="407" t="s">
        <v>106</v>
      </c>
      <c r="EX27" s="55"/>
      <c r="EY27" s="55"/>
      <c r="EZ27" s="55"/>
      <c r="FA27" s="55"/>
      <c r="FB27" s="55"/>
      <c r="FC27" s="107"/>
      <c r="FD27" s="11"/>
      <c r="FE27" s="11"/>
      <c r="FF27" s="130"/>
      <c r="FG27" s="407" t="s">
        <v>106</v>
      </c>
      <c r="FH27" s="55"/>
      <c r="FI27" s="55"/>
      <c r="FJ27" s="55"/>
      <c r="FK27" s="55"/>
      <c r="FL27" s="55"/>
      <c r="FM27" s="107"/>
      <c r="FN27" s="11"/>
      <c r="FO27" s="11"/>
      <c r="FP27" s="130"/>
      <c r="FQ27" s="200" t="s">
        <v>106</v>
      </c>
      <c r="FR27" s="156"/>
      <c r="FS27" s="156"/>
      <c r="FT27" s="156"/>
      <c r="FU27" s="156"/>
      <c r="FV27" s="156"/>
      <c r="FW27" s="199"/>
      <c r="FX27" s="11"/>
      <c r="FY27" s="11"/>
      <c r="FZ27" s="130"/>
      <c r="GA27" s="200" t="s">
        <v>106</v>
      </c>
      <c r="GB27" s="156"/>
      <c r="GC27" s="156"/>
      <c r="GD27" s="156"/>
      <c r="GE27" s="156"/>
      <c r="GF27" s="156"/>
      <c r="GG27" s="199"/>
      <c r="GH27" s="11"/>
      <c r="GI27" s="11"/>
      <c r="GJ27" s="130"/>
      <c r="GK27" s="407" t="s">
        <v>106</v>
      </c>
      <c r="GL27" s="55"/>
      <c r="GM27" s="55"/>
      <c r="GN27" s="55"/>
      <c r="GO27" s="55"/>
      <c r="GP27" s="55"/>
      <c r="GQ27" s="107"/>
      <c r="GR27" s="11"/>
      <c r="GS27" s="11"/>
      <c r="GT27" s="130"/>
      <c r="GU27" s="407" t="s">
        <v>106</v>
      </c>
      <c r="GV27" s="55"/>
      <c r="GW27" s="55"/>
      <c r="GX27" s="55"/>
      <c r="GY27" s="55"/>
      <c r="GZ27" s="55"/>
      <c r="HA27" s="107"/>
      <c r="HB27" s="11"/>
      <c r="HC27" s="11"/>
      <c r="HD27" s="130"/>
      <c r="HE27" s="407" t="s">
        <v>106</v>
      </c>
      <c r="HF27" s="156"/>
      <c r="HG27" s="156"/>
      <c r="HH27" s="156"/>
      <c r="HI27" s="156"/>
      <c r="HJ27" s="156"/>
      <c r="HK27" s="409"/>
      <c r="HL27" s="11"/>
      <c r="HM27" s="11"/>
      <c r="HN27" s="130"/>
      <c r="HO27" s="411" t="s">
        <v>106</v>
      </c>
      <c r="HP27" s="54" t="s">
        <v>249</v>
      </c>
      <c r="HQ27" s="54"/>
      <c r="HR27" s="54"/>
      <c r="HS27" s="54"/>
      <c r="HT27" s="54" t="s">
        <v>249</v>
      </c>
      <c r="HU27" s="103" t="s">
        <v>249</v>
      </c>
      <c r="HV27" s="11"/>
      <c r="HW27" s="11"/>
      <c r="HX27" s="130"/>
      <c r="HY27" s="418" t="s">
        <v>106</v>
      </c>
      <c r="HZ27" s="72" t="s">
        <v>156</v>
      </c>
      <c r="IA27" s="54"/>
      <c r="IB27" s="54"/>
      <c r="IC27" s="54"/>
      <c r="ID27" s="54" t="s">
        <v>156</v>
      </c>
      <c r="IE27" s="103" t="s">
        <v>156</v>
      </c>
      <c r="IF27" s="11"/>
      <c r="IG27" s="11"/>
      <c r="IH27" s="130"/>
      <c r="II27" s="450" t="s">
        <v>106</v>
      </c>
      <c r="IJ27" s="72" t="s">
        <v>156</v>
      </c>
      <c r="IK27" s="54"/>
      <c r="IL27" s="54"/>
      <c r="IM27" s="54"/>
      <c r="IN27" s="54" t="s">
        <v>156</v>
      </c>
      <c r="IO27" s="103" t="s">
        <v>156</v>
      </c>
      <c r="IP27" s="11"/>
      <c r="IQ27" s="11"/>
      <c r="IR27" s="130"/>
      <c r="IS27" s="450" t="s">
        <v>106</v>
      </c>
      <c r="IT27" s="54" t="s">
        <v>156</v>
      </c>
      <c r="IU27" s="54"/>
      <c r="IV27" s="54"/>
      <c r="IW27" s="54"/>
      <c r="IX27" s="54" t="s">
        <v>156</v>
      </c>
      <c r="IY27" s="103" t="s">
        <v>156</v>
      </c>
      <c r="IZ27" s="11"/>
      <c r="JA27" s="11"/>
      <c r="JB27" s="142"/>
      <c r="JL27" s="142"/>
      <c r="JV27" s="142"/>
      <c r="KF27" s="142"/>
    </row>
    <row xmlns:x14ac="http://schemas.microsoft.com/office/spreadsheetml/2009/9/ac" r="28" s="2" customFormat="true" ht="15.75" customHeight="true" x14ac:dyDescent="0.25">
      <c r="A28" s="425" t="str">
        <f ca="true">IF(ISBLANK('Data Summary'!A30),"",'Data Summary'!A30)</f>
        <v>PSE_2021_UIS</v>
      </c>
      <c r="B28" s="130"/>
      <c r="C28" s="66" t="s">
        <v>88</v>
      </c>
      <c r="D28" s="72" t="s">
        <v>156</v>
      </c>
      <c r="E28" s="54"/>
      <c r="F28" s="54"/>
      <c r="G28" s="54"/>
      <c r="H28" s="54"/>
      <c r="I28" s="103"/>
      <c r="J28" s="11"/>
      <c r="K28" s="11"/>
      <c r="L28" s="130"/>
      <c r="M28" s="66" t="s">
        <v>88</v>
      </c>
      <c r="N28" s="72" t="s">
        <v>156</v>
      </c>
      <c r="O28" s="54"/>
      <c r="P28" s="54"/>
      <c r="Q28" s="54"/>
      <c r="R28" s="54"/>
      <c r="S28" s="103"/>
      <c r="T28" s="11"/>
      <c r="U28" s="11"/>
      <c r="V28" s="130"/>
      <c r="W28" s="122" t="s">
        <v>88</v>
      </c>
      <c r="X28" s="72" t="s">
        <v>249</v>
      </c>
      <c r="Y28" s="54"/>
      <c r="Z28" s="54"/>
      <c r="AA28" s="54"/>
      <c r="AB28" s="54"/>
      <c r="AC28" s="103"/>
      <c r="AD28" s="11"/>
      <c r="AE28" s="11"/>
      <c r="AF28" s="130"/>
      <c r="AG28" s="200" t="s">
        <v>88</v>
      </c>
      <c r="AH28" s="72" t="s">
        <v>156</v>
      </c>
      <c r="AI28" s="54" t="s">
        <v>156</v>
      </c>
      <c r="AJ28" s="54" t="s">
        <v>156</v>
      </c>
      <c r="AK28" s="54"/>
      <c r="AL28" s="54"/>
      <c r="AM28" s="103"/>
      <c r="AN28" s="11"/>
      <c r="AO28" s="11"/>
      <c r="AP28" s="130"/>
      <c r="AQ28" s="200" t="s">
        <v>88</v>
      </c>
      <c r="AR28" s="72" t="s">
        <v>156</v>
      </c>
      <c r="AS28" s="54"/>
      <c r="AT28" s="54"/>
      <c r="AU28" s="54"/>
      <c r="AV28" s="54"/>
      <c r="AW28" s="103"/>
      <c r="AX28" s="11"/>
      <c r="AY28" s="11"/>
      <c r="AZ28" s="130"/>
      <c r="BA28" s="200" t="s">
        <v>88</v>
      </c>
      <c r="BB28" s="72" t="s">
        <v>156</v>
      </c>
      <c r="BC28" s="54"/>
      <c r="BD28" s="54"/>
      <c r="BE28" s="54"/>
      <c r="BF28" s="54"/>
      <c r="BG28" s="103"/>
      <c r="BH28" s="11"/>
      <c r="BI28" s="11"/>
      <c r="BJ28" s="130"/>
      <c r="BK28" s="407" t="s">
        <v>88</v>
      </c>
      <c r="BL28" s="72"/>
      <c r="BM28" s="54"/>
      <c r="BN28" s="54"/>
      <c r="BO28" s="54"/>
      <c r="BP28" s="54"/>
      <c r="BQ28" s="103"/>
      <c r="BR28" s="11"/>
      <c r="BS28" s="11"/>
      <c r="BT28" s="130"/>
      <c r="BU28" s="200" t="s">
        <v>88</v>
      </c>
      <c r="BV28" s="72" t="s">
        <v>156</v>
      </c>
      <c r="BW28" s="54"/>
      <c r="BX28" s="54"/>
      <c r="BY28" s="54"/>
      <c r="BZ28" s="54" t="s">
        <v>156</v>
      </c>
      <c r="CA28" s="103" t="s">
        <v>156</v>
      </c>
      <c r="CB28" s="11"/>
      <c r="CC28" s="11"/>
      <c r="CD28" s="130"/>
      <c r="CE28" s="407" t="s">
        <v>88</v>
      </c>
      <c r="CF28" s="72"/>
      <c r="CG28" s="54"/>
      <c r="CH28" s="54"/>
      <c r="CI28" s="54"/>
      <c r="CJ28" s="54"/>
      <c r="CK28" s="103"/>
      <c r="CL28" s="11"/>
      <c r="CM28" s="11"/>
      <c r="CN28" s="130"/>
      <c r="CO28" s="407" t="s">
        <v>88</v>
      </c>
      <c r="CP28" s="72"/>
      <c r="CQ28" s="54"/>
      <c r="CR28" s="54"/>
      <c r="CS28" s="54"/>
      <c r="CT28" s="54"/>
      <c r="CU28" s="103"/>
      <c r="CV28" s="11"/>
      <c r="CW28" s="11"/>
      <c r="CX28" s="130"/>
      <c r="CY28" s="407" t="s">
        <v>88</v>
      </c>
      <c r="CZ28" s="72"/>
      <c r="DA28" s="54"/>
      <c r="DB28" s="54"/>
      <c r="DC28" s="54"/>
      <c r="DD28" s="54"/>
      <c r="DE28" s="103"/>
      <c r="DF28" s="11"/>
      <c r="DG28" s="11"/>
      <c r="DH28" s="130"/>
      <c r="DI28" s="200" t="s">
        <v>88</v>
      </c>
      <c r="DJ28" s="72" t="s">
        <v>156</v>
      </c>
      <c r="DK28" s="72" t="s">
        <v>156</v>
      </c>
      <c r="DL28" s="72" t="s">
        <v>156</v>
      </c>
      <c r="DM28" s="54"/>
      <c r="DN28" s="54" t="s">
        <v>156</v>
      </c>
      <c r="DO28" s="103" t="s">
        <v>156</v>
      </c>
      <c r="DP28" s="11"/>
      <c r="DQ28" s="11"/>
      <c r="DR28" s="130"/>
      <c r="DS28" s="200" t="s">
        <v>88</v>
      </c>
      <c r="DT28" s="72" t="s">
        <v>156</v>
      </c>
      <c r="DU28" s="54"/>
      <c r="DV28" s="54"/>
      <c r="DW28" s="54" t="s">
        <v>156</v>
      </c>
      <c r="DX28" s="54" t="s">
        <v>156</v>
      </c>
      <c r="DY28" s="103"/>
      <c r="DZ28" s="11"/>
      <c r="EA28" s="11"/>
      <c r="EB28" s="130"/>
      <c r="EC28" s="200" t="s">
        <v>88</v>
      </c>
      <c r="ED28" s="72" t="s">
        <v>249</v>
      </c>
      <c r="EE28" s="54"/>
      <c r="EF28" s="54"/>
      <c r="EG28" s="54"/>
      <c r="EH28" s="54" t="s">
        <v>249</v>
      </c>
      <c r="EI28" s="103" t="s">
        <v>249</v>
      </c>
      <c r="EJ28" s="11"/>
      <c r="EK28" s="11"/>
      <c r="EL28" s="130"/>
      <c r="EM28" s="200" t="s">
        <v>88</v>
      </c>
      <c r="EN28" s="72" t="s">
        <v>156</v>
      </c>
      <c r="EO28" s="54"/>
      <c r="EP28" s="54"/>
      <c r="EQ28" s="54"/>
      <c r="ER28" s="54"/>
      <c r="ES28" s="103"/>
      <c r="ET28" s="11"/>
      <c r="EU28" s="11"/>
      <c r="EV28" s="130"/>
      <c r="EW28" s="407" t="s">
        <v>88</v>
      </c>
      <c r="EX28" s="72"/>
      <c r="EY28" s="54"/>
      <c r="EZ28" s="54"/>
      <c r="FA28" s="54"/>
      <c r="FB28" s="54"/>
      <c r="FC28" s="103"/>
      <c r="FD28" s="11"/>
      <c r="FE28" s="11"/>
      <c r="FF28" s="130"/>
      <c r="FG28" s="407" t="s">
        <v>88</v>
      </c>
      <c r="FH28" s="72"/>
      <c r="FI28" s="54"/>
      <c r="FJ28" s="54"/>
      <c r="FK28" s="54"/>
      <c r="FL28" s="54"/>
      <c r="FM28" s="103"/>
      <c r="FN28" s="11"/>
      <c r="FO28" s="11"/>
      <c r="FP28" s="130"/>
      <c r="FQ28" s="200" t="s">
        <v>88</v>
      </c>
      <c r="FR28" s="72" t="s">
        <v>249</v>
      </c>
      <c r="FS28" s="54"/>
      <c r="FT28" s="54"/>
      <c r="FU28" s="54"/>
      <c r="FV28" s="54" t="s">
        <v>249</v>
      </c>
      <c r="FW28" s="103" t="s">
        <v>249</v>
      </c>
      <c r="FX28" s="11"/>
      <c r="FY28" s="11"/>
      <c r="FZ28" s="130"/>
      <c r="GA28" s="200" t="s">
        <v>88</v>
      </c>
      <c r="GB28" s="72" t="s">
        <v>249</v>
      </c>
      <c r="GC28" s="54"/>
      <c r="GD28" s="54"/>
      <c r="GE28" s="54"/>
      <c r="GF28" s="54" t="s">
        <v>249</v>
      </c>
      <c r="GG28" s="103" t="s">
        <v>249</v>
      </c>
      <c r="GH28" s="11"/>
      <c r="GI28" s="11"/>
      <c r="GJ28" s="130"/>
      <c r="GK28" s="407" t="s">
        <v>88</v>
      </c>
      <c r="GL28" s="72"/>
      <c r="GM28" s="54"/>
      <c r="GN28" s="54"/>
      <c r="GO28" s="54"/>
      <c r="GP28" s="54"/>
      <c r="GQ28" s="103"/>
      <c r="GR28" s="11"/>
      <c r="GS28" s="11"/>
      <c r="GT28" s="130"/>
      <c r="GU28" s="407" t="s">
        <v>88</v>
      </c>
      <c r="GV28" s="72"/>
      <c r="GW28" s="54"/>
      <c r="GX28" s="54"/>
      <c r="GY28" s="54"/>
      <c r="GZ28" s="54"/>
      <c r="HA28" s="103"/>
      <c r="HB28" s="11"/>
      <c r="HC28" s="11"/>
      <c r="HD28" s="130"/>
      <c r="HE28" s="407" t="s">
        <v>88</v>
      </c>
      <c r="HF28" s="72" t="s">
        <v>249</v>
      </c>
      <c r="HG28" s="54"/>
      <c r="HH28" s="54"/>
      <c r="HI28" s="54"/>
      <c r="HJ28" s="54" t="s">
        <v>249</v>
      </c>
      <c r="HK28" s="103" t="s">
        <v>249</v>
      </c>
      <c r="HL28" s="11"/>
      <c r="HM28" s="11"/>
      <c r="HN28" s="130"/>
      <c r="HO28" s="411" t="s">
        <v>88</v>
      </c>
      <c r="HP28" s="72" t="s">
        <v>249</v>
      </c>
      <c r="HQ28" s="54"/>
      <c r="HR28" s="54"/>
      <c r="HS28" s="54"/>
      <c r="HT28" s="54" t="s">
        <v>249</v>
      </c>
      <c r="HU28" s="103" t="s">
        <v>249</v>
      </c>
      <c r="HV28" s="11"/>
      <c r="HW28" s="11"/>
      <c r="HX28" s="130"/>
      <c r="HY28" s="418" t="s">
        <v>88</v>
      </c>
      <c r="HZ28" s="72" t="s">
        <v>156</v>
      </c>
      <c r="IA28" s="54"/>
      <c r="IB28" s="54"/>
      <c r="IC28" s="54"/>
      <c r="ID28" s="54" t="s">
        <v>156</v>
      </c>
      <c r="IE28" s="103" t="s">
        <v>156</v>
      </c>
      <c r="IF28" s="11"/>
      <c r="IG28" s="11"/>
      <c r="IH28" s="130"/>
      <c r="II28" s="450" t="s">
        <v>88</v>
      </c>
      <c r="IJ28" s="72" t="s">
        <v>156</v>
      </c>
      <c r="IK28" s="54"/>
      <c r="IL28" s="54"/>
      <c r="IM28" s="54"/>
      <c r="IN28" s="54" t="s">
        <v>156</v>
      </c>
      <c r="IO28" s="103" t="s">
        <v>156</v>
      </c>
      <c r="IP28" s="11"/>
      <c r="IQ28" s="11"/>
      <c r="IR28" s="130"/>
      <c r="IS28" s="450" t="s">
        <v>88</v>
      </c>
      <c r="IT28" s="54" t="s">
        <v>156</v>
      </c>
      <c r="IU28" s="54"/>
      <c r="IV28" s="54"/>
      <c r="IW28" s="54"/>
      <c r="IX28" s="54" t="s">
        <v>156</v>
      </c>
      <c r="IY28" s="103" t="s">
        <v>156</v>
      </c>
      <c r="IZ28" s="11"/>
      <c r="JA28" s="11"/>
      <c r="JB28" s="142"/>
      <c r="JL28" s="142"/>
      <c r="JV28" s="142"/>
      <c r="KF28" s="142"/>
    </row>
    <row xmlns:x14ac="http://schemas.microsoft.com/office/spreadsheetml/2009/9/ac" r="29" ht="15.75" customHeight="true" x14ac:dyDescent="0.25">
      <c r="A29" s="425" t="str">
        <f ca="true">IF(ISBLANK('Data Summary'!A31),"",'Data Summary'!A31)</f>
        <v>PSE_2022_UIS</v>
      </c>
      <c r="B29" s="130"/>
      <c r="C29" s="66" t="s">
        <v>89</v>
      </c>
      <c r="D29" s="54"/>
      <c r="E29" s="54"/>
      <c r="F29" s="54"/>
      <c r="G29" s="54"/>
      <c r="H29" s="54"/>
      <c r="I29" s="103"/>
      <c r="J29" s="11"/>
      <c r="K29" s="11"/>
      <c r="L29" s="130"/>
      <c r="M29" s="66" t="s">
        <v>89</v>
      </c>
      <c r="N29" s="54"/>
      <c r="O29" s="54"/>
      <c r="P29" s="54"/>
      <c r="Q29" s="54"/>
      <c r="R29" s="54"/>
      <c r="S29" s="103"/>
      <c r="T29" s="11"/>
      <c r="U29" s="11"/>
      <c r="V29" s="130"/>
      <c r="W29" s="122" t="s">
        <v>89</v>
      </c>
      <c r="X29" s="54"/>
      <c r="Y29" s="54"/>
      <c r="Z29" s="54"/>
      <c r="AA29" s="54"/>
      <c r="AB29" s="54"/>
      <c r="AC29" s="103"/>
      <c r="AD29" s="11"/>
      <c r="AE29" s="11"/>
      <c r="AF29" s="130"/>
      <c r="AG29" s="200" t="s">
        <v>89</v>
      </c>
      <c r="AH29" s="54" t="s">
        <v>156</v>
      </c>
      <c r="AI29" s="54" t="s">
        <v>156</v>
      </c>
      <c r="AJ29" s="54" t="s">
        <v>156</v>
      </c>
      <c r="AK29" s="54"/>
      <c r="AL29" s="54"/>
      <c r="AM29" s="103"/>
      <c r="AN29" s="11"/>
      <c r="AO29" s="11"/>
      <c r="AP29" s="130"/>
      <c r="AQ29" s="200" t="s">
        <v>89</v>
      </c>
      <c r="AR29" s="54"/>
      <c r="AS29" s="54"/>
      <c r="AT29" s="54"/>
      <c r="AU29" s="54"/>
      <c r="AV29" s="54"/>
      <c r="AW29" s="103"/>
      <c r="AX29" s="11"/>
      <c r="AY29" s="11"/>
      <c r="AZ29" s="130"/>
      <c r="BA29" s="200" t="s">
        <v>89</v>
      </c>
      <c r="BB29" s="54"/>
      <c r="BC29" s="54"/>
      <c r="BD29" s="54"/>
      <c r="BE29" s="54"/>
      <c r="BF29" s="54"/>
      <c r="BG29" s="103"/>
      <c r="BH29" s="11"/>
      <c r="BI29" s="11"/>
      <c r="BJ29" s="130"/>
      <c r="BK29" s="407" t="s">
        <v>316</v>
      </c>
      <c r="BL29" s="54" t="s">
        <v>156</v>
      </c>
      <c r="BM29" s="54"/>
      <c r="BN29" s="54"/>
      <c r="BO29" s="54"/>
      <c r="BP29" s="54" t="s">
        <v>156</v>
      </c>
      <c r="BQ29" s="103" t="s">
        <v>156</v>
      </c>
      <c r="BR29" s="11"/>
      <c r="BS29" s="11"/>
      <c r="BT29" s="130"/>
      <c r="BU29" s="200" t="s">
        <v>89</v>
      </c>
      <c r="BV29" s="54"/>
      <c r="BW29" s="54"/>
      <c r="BX29" s="54"/>
      <c r="BY29" s="54"/>
      <c r="BZ29" s="54"/>
      <c r="CA29" s="103"/>
      <c r="CB29" s="11"/>
      <c r="CC29" s="11"/>
      <c r="CD29" s="130"/>
      <c r="CE29" s="407" t="s">
        <v>316</v>
      </c>
      <c r="CF29" s="54" t="s">
        <v>156</v>
      </c>
      <c r="CG29" s="54"/>
      <c r="CH29" s="54"/>
      <c r="CI29" s="54"/>
      <c r="CJ29" s="54" t="s">
        <v>156</v>
      </c>
      <c r="CK29" s="103" t="s">
        <v>156</v>
      </c>
      <c r="CL29" s="11"/>
      <c r="CM29" s="11"/>
      <c r="CN29" s="130"/>
      <c r="CO29" s="407" t="s">
        <v>316</v>
      </c>
      <c r="CP29" s="54" t="s">
        <v>156</v>
      </c>
      <c r="CQ29" s="54"/>
      <c r="CR29" s="54"/>
      <c r="CS29" s="54"/>
      <c r="CT29" s="54" t="s">
        <v>156</v>
      </c>
      <c r="CU29" s="103" t="s">
        <v>156</v>
      </c>
      <c r="CV29" s="11"/>
      <c r="CW29" s="11"/>
      <c r="CX29" s="130"/>
      <c r="CY29" s="407" t="s">
        <v>316</v>
      </c>
      <c r="CZ29" s="54" t="s">
        <v>156</v>
      </c>
      <c r="DA29" s="54"/>
      <c r="DB29" s="54"/>
      <c r="DC29" s="54"/>
      <c r="DD29" s="54" t="s">
        <v>156</v>
      </c>
      <c r="DE29" s="103" t="s">
        <v>156</v>
      </c>
      <c r="DF29" s="11"/>
      <c r="DG29" s="11"/>
      <c r="DH29" s="130"/>
      <c r="DI29" s="200" t="s">
        <v>89</v>
      </c>
      <c r="DJ29" s="54" t="s">
        <v>156</v>
      </c>
      <c r="DK29" s="54" t="s">
        <v>156</v>
      </c>
      <c r="DL29" s="54" t="s">
        <v>156</v>
      </c>
      <c r="DM29" s="54"/>
      <c r="DN29" s="54" t="s">
        <v>156</v>
      </c>
      <c r="DO29" s="103" t="s">
        <v>156</v>
      </c>
      <c r="DP29" s="11"/>
      <c r="DQ29" s="11"/>
      <c r="DR29" s="130"/>
      <c r="DS29" s="200" t="s">
        <v>89</v>
      </c>
      <c r="DT29" s="54"/>
      <c r="DU29" s="54"/>
      <c r="DV29" s="54"/>
      <c r="DW29" s="54"/>
      <c r="DX29" s="54"/>
      <c r="DY29" s="103"/>
      <c r="DZ29" s="11"/>
      <c r="EA29" s="11"/>
      <c r="EB29" s="130"/>
      <c r="EC29" s="200" t="s">
        <v>89</v>
      </c>
      <c r="ED29" s="54"/>
      <c r="EE29" s="54"/>
      <c r="EF29" s="54"/>
      <c r="EG29" s="54"/>
      <c r="EH29" s="54"/>
      <c r="EI29" s="103"/>
      <c r="EJ29" s="11"/>
      <c r="EK29" s="11"/>
      <c r="EL29" s="130"/>
      <c r="EM29" s="200" t="s">
        <v>89</v>
      </c>
      <c r="EN29" s="54"/>
      <c r="EO29" s="54"/>
      <c r="EP29" s="54"/>
      <c r="EQ29" s="54"/>
      <c r="ER29" s="54"/>
      <c r="ES29" s="103"/>
      <c r="ET29" s="11"/>
      <c r="EU29" s="11"/>
      <c r="EV29" s="130"/>
      <c r="EW29" s="407" t="s">
        <v>316</v>
      </c>
      <c r="EX29" s="54" t="s">
        <v>156</v>
      </c>
      <c r="EY29" s="54"/>
      <c r="EZ29" s="54"/>
      <c r="FA29" s="54"/>
      <c r="FB29" s="54" t="s">
        <v>156</v>
      </c>
      <c r="FC29" s="103" t="s">
        <v>156</v>
      </c>
      <c r="FD29" s="11"/>
      <c r="FE29" s="11"/>
      <c r="FF29" s="130"/>
      <c r="FG29" s="407" t="s">
        <v>316</v>
      </c>
      <c r="FH29" s="54" t="s">
        <v>156</v>
      </c>
      <c r="FI29" s="54"/>
      <c r="FJ29" s="54"/>
      <c r="FK29" s="54"/>
      <c r="FL29" s="54" t="s">
        <v>156</v>
      </c>
      <c r="FM29" s="103" t="s">
        <v>156</v>
      </c>
      <c r="FN29" s="11"/>
      <c r="FO29" s="11"/>
      <c r="FP29" s="130"/>
      <c r="FQ29" s="200" t="s">
        <v>89</v>
      </c>
      <c r="FR29" s="54"/>
      <c r="FS29" s="54"/>
      <c r="FT29" s="54"/>
      <c r="FU29" s="54"/>
      <c r="FV29" s="54"/>
      <c r="FW29" s="103"/>
      <c r="FX29" s="11"/>
      <c r="FY29" s="11"/>
      <c r="FZ29" s="130"/>
      <c r="GA29" s="200" t="s">
        <v>89</v>
      </c>
      <c r="GB29" s="54"/>
      <c r="GC29" s="54"/>
      <c r="GD29" s="54"/>
      <c r="GE29" s="54"/>
      <c r="GF29" s="54"/>
      <c r="GG29" s="103"/>
      <c r="GH29" s="11"/>
      <c r="GI29" s="11"/>
      <c r="GJ29" s="130"/>
      <c r="GK29" s="407" t="s">
        <v>316</v>
      </c>
      <c r="GL29" s="54" t="s">
        <v>156</v>
      </c>
      <c r="GM29" s="54"/>
      <c r="GN29" s="54"/>
      <c r="GO29" s="54"/>
      <c r="GP29" s="54" t="s">
        <v>156</v>
      </c>
      <c r="GQ29" s="103" t="s">
        <v>156</v>
      </c>
      <c r="GR29" s="11"/>
      <c r="GS29" s="11"/>
      <c r="GT29" s="130"/>
      <c r="GU29" s="407" t="s">
        <v>316</v>
      </c>
      <c r="GV29" s="54" t="s">
        <v>156</v>
      </c>
      <c r="GW29" s="54"/>
      <c r="GX29" s="54"/>
      <c r="GY29" s="54"/>
      <c r="GZ29" s="54" t="s">
        <v>156</v>
      </c>
      <c r="HA29" s="103" t="s">
        <v>156</v>
      </c>
      <c r="HB29" s="11"/>
      <c r="HC29" s="11"/>
      <c r="HD29" s="130"/>
      <c r="HE29" s="407" t="s">
        <v>89</v>
      </c>
      <c r="HF29" s="54"/>
      <c r="HG29" s="54"/>
      <c r="HH29" s="54"/>
      <c r="HI29" s="54"/>
      <c r="HJ29" s="54"/>
      <c r="HK29" s="103"/>
      <c r="HL29" s="11"/>
      <c r="HM29" s="11"/>
      <c r="HN29" s="130"/>
      <c r="HO29" s="411" t="s">
        <v>316</v>
      </c>
      <c r="HP29" s="54"/>
      <c r="HQ29" s="54"/>
      <c r="HR29" s="54"/>
      <c r="HS29" s="54"/>
      <c r="HT29" s="54"/>
      <c r="HU29" s="103"/>
      <c r="HV29" s="11"/>
      <c r="HW29" s="11"/>
      <c r="HX29" s="130"/>
      <c r="HY29" s="418" t="s">
        <v>316</v>
      </c>
      <c r="HZ29" s="54"/>
      <c r="IA29" s="54"/>
      <c r="IB29" s="54"/>
      <c r="IC29" s="54"/>
      <c r="ID29" s="54"/>
      <c r="IE29" s="103"/>
      <c r="IF29" s="11"/>
      <c r="IG29" s="11"/>
      <c r="IH29" s="130"/>
      <c r="II29" s="450" t="s">
        <v>316</v>
      </c>
      <c r="IJ29" s="54"/>
      <c r="IK29" s="54"/>
      <c r="IL29" s="54"/>
      <c r="IM29" s="54"/>
      <c r="IN29" s="54"/>
      <c r="IO29" s="103"/>
      <c r="IP29" s="11"/>
      <c r="IQ29" s="11"/>
      <c r="IR29" s="130"/>
      <c r="IS29" s="450" t="s">
        <v>316</v>
      </c>
      <c r="IT29" s="54"/>
      <c r="IU29" s="54"/>
      <c r="IV29" s="54"/>
      <c r="IW29" s="54"/>
      <c r="IX29" s="54"/>
      <c r="IY29" s="103"/>
      <c r="IZ29" s="11"/>
      <c r="JA29" s="11"/>
    </row>
    <row xmlns:x14ac="http://schemas.microsoft.com/office/spreadsheetml/2009/9/ac" r="30" ht="15.75" customHeight="true" x14ac:dyDescent="0.25">
      <c r="A30" s="426" t="str">
        <f ca="true">IF(ISBLANK('Data Summary'!A32),"",'Data Summary'!A32)</f>
        <v/>
      </c>
      <c r="B30" s="131"/>
      <c r="C30" s="12" t="s">
        <v>23</v>
      </c>
      <c r="D30" s="73"/>
      <c r="E30" s="10"/>
      <c r="F30" s="10"/>
      <c r="G30" s="10"/>
      <c r="H30" s="10"/>
      <c r="I30" s="108"/>
      <c r="J30" s="11"/>
      <c r="K30" s="11"/>
      <c r="L30" s="131"/>
      <c r="M30" s="12" t="s">
        <v>23</v>
      </c>
      <c r="N30" s="73"/>
      <c r="O30" s="10"/>
      <c r="P30" s="10"/>
      <c r="Q30" s="10"/>
      <c r="R30" s="10"/>
      <c r="S30" s="108"/>
      <c r="T30" s="11"/>
      <c r="U30" s="11"/>
      <c r="V30" s="131"/>
      <c r="W30" s="12" t="s">
        <v>23</v>
      </c>
      <c r="X30" s="73"/>
      <c r="Y30" s="10"/>
      <c r="Z30" s="10"/>
      <c r="AA30" s="10"/>
      <c r="AB30" s="10"/>
      <c r="AC30" s="108"/>
      <c r="AD30" s="11"/>
      <c r="AE30" s="11"/>
      <c r="AF30" s="131"/>
      <c r="AG30" s="12" t="s">
        <v>23</v>
      </c>
      <c r="AH30" s="73">
        <v>2577</v>
      </c>
      <c r="AI30" s="10"/>
      <c r="AJ30" s="10"/>
      <c r="AK30" s="10"/>
      <c r="AL30" s="10"/>
      <c r="AM30" s="108"/>
      <c r="AN30" s="11"/>
      <c r="AO30" s="11"/>
      <c r="AP30" s="131"/>
      <c r="AQ30" s="12" t="s">
        <v>23</v>
      </c>
      <c r="AR30" s="73"/>
      <c r="AS30" s="10"/>
      <c r="AT30" s="10"/>
      <c r="AU30" s="10"/>
      <c r="AV30" s="10"/>
      <c r="AW30" s="108"/>
      <c r="AX30" s="11"/>
      <c r="AY30" s="11"/>
      <c r="AZ30" s="131"/>
      <c r="BA30" s="12" t="s">
        <v>23</v>
      </c>
      <c r="BB30" s="73"/>
      <c r="BC30" s="73"/>
      <c r="BD30" s="73"/>
      <c r="BE30" s="74"/>
      <c r="BF30" s="75"/>
      <c r="BG30" s="76"/>
      <c r="BH30" s="11"/>
      <c r="BI30" s="11"/>
      <c r="BJ30" s="131"/>
      <c r="BK30" s="12" t="s">
        <v>23</v>
      </c>
      <c r="BL30" s="73" t="s">
        <v>313</v>
      </c>
      <c r="BM30" s="73" t="s">
        <v>313</v>
      </c>
      <c r="BN30" s="73" t="s">
        <v>313</v>
      </c>
      <c r="BO30" s="74" t="s">
        <v>313</v>
      </c>
      <c r="BP30" s="75" t="s">
        <v>313</v>
      </c>
      <c r="BQ30" s="76" t="s">
        <v>313</v>
      </c>
      <c r="BR30" s="11"/>
      <c r="BS30" s="11"/>
      <c r="BT30" s="131"/>
      <c r="BU30" s="12" t="s">
        <v>23</v>
      </c>
      <c r="BV30" s="73"/>
      <c r="BW30" s="73"/>
      <c r="BX30" s="73"/>
      <c r="BY30" s="74"/>
      <c r="BZ30" s="75"/>
      <c r="CA30" s="76"/>
      <c r="CB30" s="11"/>
      <c r="CC30" s="11"/>
      <c r="CD30" s="131"/>
      <c r="CE30" s="12" t="s">
        <v>23</v>
      </c>
      <c r="CF30" s="73" t="s">
        <v>313</v>
      </c>
      <c r="CG30" s="73" t="s">
        <v>313</v>
      </c>
      <c r="CH30" s="73" t="s">
        <v>313</v>
      </c>
      <c r="CI30" s="74" t="s">
        <v>313</v>
      </c>
      <c r="CJ30" s="75" t="s">
        <v>313</v>
      </c>
      <c r="CK30" s="76" t="s">
        <v>313</v>
      </c>
      <c r="CL30" s="11"/>
      <c r="CM30" s="11"/>
      <c r="CN30" s="131"/>
      <c r="CO30" s="12" t="s">
        <v>23</v>
      </c>
      <c r="CP30" s="73" t="s">
        <v>313</v>
      </c>
      <c r="CQ30" s="73" t="s">
        <v>313</v>
      </c>
      <c r="CR30" s="73" t="s">
        <v>313</v>
      </c>
      <c r="CS30" s="74" t="s">
        <v>313</v>
      </c>
      <c r="CT30" s="75" t="s">
        <v>313</v>
      </c>
      <c r="CU30" s="76" t="s">
        <v>313</v>
      </c>
      <c r="CV30" s="11"/>
      <c r="CW30" s="11"/>
      <c r="CX30" s="131"/>
      <c r="CY30" s="12" t="s">
        <v>23</v>
      </c>
      <c r="CZ30" s="73" t="s">
        <v>313</v>
      </c>
      <c r="DA30" s="73" t="s">
        <v>313</v>
      </c>
      <c r="DB30" s="73" t="s">
        <v>313</v>
      </c>
      <c r="DC30" s="74" t="s">
        <v>313</v>
      </c>
      <c r="DD30" s="75" t="s">
        <v>313</v>
      </c>
      <c r="DE30" s="76" t="s">
        <v>313</v>
      </c>
      <c r="DF30" s="11"/>
      <c r="DG30" s="11"/>
      <c r="DH30" s="131"/>
      <c r="DI30" s="12" t="s">
        <v>23</v>
      </c>
      <c r="DJ30" s="73"/>
      <c r="DK30" s="73"/>
      <c r="DL30" s="73"/>
      <c r="DM30" s="74"/>
      <c r="DN30" s="75"/>
      <c r="DO30" s="76"/>
      <c r="DP30" s="11"/>
      <c r="DQ30" s="11"/>
      <c r="DR30" s="131"/>
      <c r="DS30" s="12" t="s">
        <v>23</v>
      </c>
      <c r="DT30" s="73"/>
      <c r="DU30" s="73"/>
      <c r="DV30" s="73"/>
      <c r="DW30" s="74"/>
      <c r="DX30" s="75"/>
      <c r="DY30" s="76"/>
      <c r="DZ30" s="11"/>
      <c r="EA30" s="11"/>
      <c r="EB30" s="131"/>
      <c r="EC30" s="12" t="s">
        <v>23</v>
      </c>
      <c r="ED30" s="73"/>
      <c r="EE30" s="73"/>
      <c r="EF30" s="73"/>
      <c r="EG30" s="74"/>
      <c r="EH30" s="75"/>
      <c r="EI30" s="76"/>
      <c r="EJ30" s="11"/>
      <c r="EK30" s="11"/>
      <c r="EL30" s="131"/>
      <c r="EM30" s="12" t="s">
        <v>23</v>
      </c>
      <c r="EN30" s="73"/>
      <c r="EO30" s="73"/>
      <c r="EP30" s="73"/>
      <c r="EQ30" s="74"/>
      <c r="ER30" s="75"/>
      <c r="ES30" s="76"/>
      <c r="ET30" s="11"/>
      <c r="EU30" s="11"/>
      <c r="EV30" s="131"/>
      <c r="EW30" s="12" t="s">
        <v>23</v>
      </c>
      <c r="EX30" s="73" t="s">
        <v>313</v>
      </c>
      <c r="EY30" s="73" t="s">
        <v>313</v>
      </c>
      <c r="EZ30" s="73" t="s">
        <v>313</v>
      </c>
      <c r="FA30" s="74" t="s">
        <v>313</v>
      </c>
      <c r="FB30" s="75" t="s">
        <v>313</v>
      </c>
      <c r="FC30" s="76" t="s">
        <v>313</v>
      </c>
      <c r="FD30" s="11"/>
      <c r="FE30" s="11"/>
      <c r="FF30" s="131"/>
      <c r="FG30" s="12" t="s">
        <v>23</v>
      </c>
      <c r="FH30" s="73" t="s">
        <v>313</v>
      </c>
      <c r="FI30" s="73" t="s">
        <v>313</v>
      </c>
      <c r="FJ30" s="73" t="s">
        <v>313</v>
      </c>
      <c r="FK30" s="74" t="s">
        <v>313</v>
      </c>
      <c r="FL30" s="75" t="s">
        <v>313</v>
      </c>
      <c r="FM30" s="76" t="s">
        <v>313</v>
      </c>
      <c r="FN30" s="11"/>
      <c r="FO30" s="11"/>
      <c r="FP30" s="131"/>
      <c r="FQ30" s="12" t="s">
        <v>23</v>
      </c>
      <c r="FR30" s="73"/>
      <c r="FS30" s="73"/>
      <c r="FT30" s="73"/>
      <c r="FU30" s="74"/>
      <c r="FV30" s="75"/>
      <c r="FW30" s="76"/>
      <c r="FX30" s="11"/>
      <c r="FY30" s="11"/>
      <c r="FZ30" s="131"/>
      <c r="GA30" s="12" t="s">
        <v>23</v>
      </c>
      <c r="GB30" s="73"/>
      <c r="GC30" s="73"/>
      <c r="GD30" s="73"/>
      <c r="GE30" s="74"/>
      <c r="GF30" s="75"/>
      <c r="GG30" s="76"/>
      <c r="GH30" s="11"/>
      <c r="GI30" s="11"/>
      <c r="GJ30" s="131"/>
      <c r="GK30" s="12" t="s">
        <v>23</v>
      </c>
      <c r="GL30" s="73" t="s">
        <v>313</v>
      </c>
      <c r="GM30" s="73" t="s">
        <v>313</v>
      </c>
      <c r="GN30" s="73" t="s">
        <v>313</v>
      </c>
      <c r="GO30" s="74" t="s">
        <v>313</v>
      </c>
      <c r="GP30" s="75" t="s">
        <v>313</v>
      </c>
      <c r="GQ30" s="76" t="s">
        <v>313</v>
      </c>
      <c r="GR30" s="11"/>
      <c r="GS30" s="11"/>
      <c r="GT30" s="131"/>
      <c r="GU30" s="12" t="s">
        <v>23</v>
      </c>
      <c r="GV30" s="73" t="s">
        <v>313</v>
      </c>
      <c r="GW30" s="73" t="s">
        <v>313</v>
      </c>
      <c r="GX30" s="73" t="s">
        <v>313</v>
      </c>
      <c r="GY30" s="74" t="s">
        <v>313</v>
      </c>
      <c r="GZ30" s="75" t="s">
        <v>313</v>
      </c>
      <c r="HA30" s="76" t="s">
        <v>313</v>
      </c>
      <c r="HB30" s="11"/>
      <c r="HC30" s="11"/>
      <c r="HD30" s="131"/>
      <c r="HE30" s="12" t="s">
        <v>23</v>
      </c>
      <c r="HF30" s="73"/>
      <c r="HG30" s="73"/>
      <c r="HH30" s="73"/>
      <c r="HI30" s="74"/>
      <c r="HJ30" s="75"/>
      <c r="HK30" s="76"/>
      <c r="HL30" s="11"/>
      <c r="HM30" s="11"/>
      <c r="HN30" s="131"/>
      <c r="HO30" s="12" t="s">
        <v>23</v>
      </c>
      <c r="HP30" s="73"/>
      <c r="HQ30" s="73"/>
      <c r="HR30" s="73"/>
      <c r="HS30" s="74"/>
      <c r="HT30" s="75"/>
      <c r="HU30" s="76"/>
      <c r="HV30" s="11"/>
      <c r="HW30" s="11"/>
      <c r="HX30" s="131"/>
      <c r="HY30" s="12" t="s">
        <v>23</v>
      </c>
      <c r="HZ30" s="73" t="s">
        <v>313</v>
      </c>
      <c r="IA30" s="73" t="s">
        <v>313</v>
      </c>
      <c r="IB30" s="73" t="s">
        <v>313</v>
      </c>
      <c r="IC30" s="74" t="s">
        <v>313</v>
      </c>
      <c r="ID30" s="75" t="s">
        <v>313</v>
      </c>
      <c r="IE30" s="76" t="s">
        <v>313</v>
      </c>
      <c r="IF30" s="11"/>
      <c r="IG30" s="11"/>
      <c r="IH30" s="131"/>
      <c r="II30" s="12" t="s">
        <v>23</v>
      </c>
      <c r="IJ30" s="73"/>
      <c r="IK30" s="73"/>
      <c r="IL30" s="73"/>
      <c r="IM30" s="74"/>
      <c r="IN30" s="75"/>
      <c r="IO30" s="76"/>
      <c r="IP30" s="11"/>
      <c r="IQ30" s="11"/>
      <c r="IR30" s="131"/>
      <c r="IS30" s="12" t="s">
        <v>23</v>
      </c>
      <c r="IT30" s="73"/>
      <c r="IU30" s="73"/>
      <c r="IV30" s="73"/>
      <c r="IW30" s="74"/>
      <c r="IX30" s="75"/>
      <c r="IY30" s="76"/>
      <c r="IZ30" s="11"/>
      <c r="JA30" s="11"/>
    </row>
    <row xmlns:x14ac="http://schemas.microsoft.com/office/spreadsheetml/2009/9/ac" r="31" s="3" customFormat="true" ht="16.9" customHeight="true" thickBot="true" x14ac:dyDescent="0.3">
      <c r="A31" s="426" t="str">
        <f ca="true">IF(ISBLANK('Data Summary'!A33),"",'Data Summary'!A33)</f>
        <v/>
      </c>
      <c r="B31" s="132"/>
      <c r="C31" s="77" t="s">
        <v>20</v>
      </c>
      <c r="D31" s="78"/>
      <c r="E31" s="29"/>
      <c r="F31" s="29"/>
      <c r="G31" s="29"/>
      <c r="H31" s="29"/>
      <c r="I31" s="30"/>
      <c r="J31" s="11"/>
      <c r="K31" s="11"/>
      <c r="L31" s="132"/>
      <c r="M31" s="77" t="s">
        <v>20</v>
      </c>
      <c r="N31" s="78"/>
      <c r="O31" s="29"/>
      <c r="P31" s="29"/>
      <c r="Q31" s="29"/>
      <c r="R31" s="29"/>
      <c r="S31" s="30"/>
      <c r="T31" s="11"/>
      <c r="U31" s="11"/>
      <c r="V31" s="132"/>
      <c r="W31" s="77" t="s">
        <v>20</v>
      </c>
      <c r="X31" s="78"/>
      <c r="Y31" s="29"/>
      <c r="Z31" s="29"/>
      <c r="AA31" s="29"/>
      <c r="AB31" s="29"/>
      <c r="AC31" s="30"/>
      <c r="AD31" s="11"/>
      <c r="AE31" s="11"/>
      <c r="AF31" s="132"/>
      <c r="AG31" s="77" t="s">
        <v>20</v>
      </c>
      <c r="AH31" s="78">
        <v>411</v>
      </c>
      <c r="AI31" s="29">
        <f>135+95</f>
        <v>230</v>
      </c>
      <c r="AJ31" s="29">
        <f>143+31</f>
        <v>174</v>
      </c>
      <c r="AK31" s="29"/>
      <c r="AL31" s="29">
        <f>160+104</f>
        <v>264</v>
      </c>
      <c r="AM31" s="30">
        <f>120+27</f>
        <v>147</v>
      </c>
      <c r="AN31" s="11"/>
      <c r="AO31" s="11"/>
      <c r="AP31" s="132"/>
      <c r="AQ31" s="77" t="s">
        <v>20</v>
      </c>
      <c r="AR31" s="78"/>
      <c r="AS31" s="29"/>
      <c r="AT31" s="29"/>
      <c r="AU31" s="29"/>
      <c r="AV31" s="29"/>
      <c r="AW31" s="30"/>
      <c r="AX31" s="11"/>
      <c r="AY31" s="11"/>
      <c r="AZ31" s="132"/>
      <c r="BA31" s="77" t="s">
        <v>20</v>
      </c>
      <c r="BB31" s="29"/>
      <c r="BC31" s="29"/>
      <c r="BD31" s="29"/>
      <c r="BE31" s="29"/>
      <c r="BF31" s="29"/>
      <c r="BG31" s="30"/>
      <c r="BH31" s="11"/>
      <c r="BI31" s="11"/>
      <c r="BJ31" s="132"/>
      <c r="BK31" s="77" t="s">
        <v>20</v>
      </c>
      <c r="BL31" s="29" t="s">
        <v>313</v>
      </c>
      <c r="BM31" s="29" t="s">
        <v>313</v>
      </c>
      <c r="BN31" s="29" t="s">
        <v>313</v>
      </c>
      <c r="BO31" s="29" t="s">
        <v>313</v>
      </c>
      <c r="BP31" s="29" t="s">
        <v>313</v>
      </c>
      <c r="BQ31" s="30" t="s">
        <v>313</v>
      </c>
      <c r="BR31" s="11"/>
      <c r="BS31" s="11"/>
      <c r="BT31" s="132"/>
      <c r="BU31" s="77" t="s">
        <v>20</v>
      </c>
      <c r="BV31" s="29"/>
      <c r="BW31" s="29"/>
      <c r="BX31" s="29"/>
      <c r="BY31" s="29"/>
      <c r="BZ31" s="29"/>
      <c r="CA31" s="30"/>
      <c r="CB31" s="11"/>
      <c r="CC31" s="11"/>
      <c r="CD31" s="132"/>
      <c r="CE31" s="77" t="s">
        <v>20</v>
      </c>
      <c r="CF31" s="29" t="s">
        <v>313</v>
      </c>
      <c r="CG31" s="29" t="s">
        <v>313</v>
      </c>
      <c r="CH31" s="29" t="s">
        <v>313</v>
      </c>
      <c r="CI31" s="29" t="s">
        <v>313</v>
      </c>
      <c r="CJ31" s="29" t="s">
        <v>313</v>
      </c>
      <c r="CK31" s="30" t="s">
        <v>313</v>
      </c>
      <c r="CL31" s="11"/>
      <c r="CM31" s="11"/>
      <c r="CN31" s="132"/>
      <c r="CO31" s="77" t="s">
        <v>20</v>
      </c>
      <c r="CP31" s="29" t="s">
        <v>313</v>
      </c>
      <c r="CQ31" s="29" t="s">
        <v>313</v>
      </c>
      <c r="CR31" s="29" t="s">
        <v>313</v>
      </c>
      <c r="CS31" s="29" t="s">
        <v>313</v>
      </c>
      <c r="CT31" s="29" t="s">
        <v>313</v>
      </c>
      <c r="CU31" s="30" t="s">
        <v>313</v>
      </c>
      <c r="CV31" s="11"/>
      <c r="CW31" s="11"/>
      <c r="CX31" s="132"/>
      <c r="CY31" s="77" t="s">
        <v>20</v>
      </c>
      <c r="CZ31" s="29" t="s">
        <v>313</v>
      </c>
      <c r="DA31" s="29" t="s">
        <v>313</v>
      </c>
      <c r="DB31" s="29" t="s">
        <v>313</v>
      </c>
      <c r="DC31" s="29" t="s">
        <v>313</v>
      </c>
      <c r="DD31" s="29" t="s">
        <v>313</v>
      </c>
      <c r="DE31" s="30" t="s">
        <v>313</v>
      </c>
      <c r="DF31" s="11"/>
      <c r="DG31" s="11"/>
      <c r="DH31" s="132"/>
      <c r="DI31" s="77" t="s">
        <v>20</v>
      </c>
      <c r="DJ31" s="78">
        <v>412</v>
      </c>
      <c r="DK31" s="78">
        <v>203</v>
      </c>
      <c r="DL31" s="78">
        <v>201</v>
      </c>
      <c r="DM31" s="78"/>
      <c r="DN31" s="78">
        <v>263</v>
      </c>
      <c r="DO31" s="79">
        <v>149</v>
      </c>
      <c r="DP31" s="11"/>
      <c r="DQ31" s="11"/>
      <c r="DR31" s="132"/>
      <c r="DS31" s="77" t="s">
        <v>20</v>
      </c>
      <c r="DT31" s="78"/>
      <c r="DU31" s="78"/>
      <c r="DV31" s="78"/>
      <c r="DW31" s="78"/>
      <c r="DX31" s="78"/>
      <c r="DY31" s="79"/>
      <c r="DZ31" s="11"/>
      <c r="EA31" s="11"/>
      <c r="EB31" s="132"/>
      <c r="EC31" s="77" t="s">
        <v>20</v>
      </c>
      <c r="ED31" s="78"/>
      <c r="EE31" s="78"/>
      <c r="EF31" s="78"/>
      <c r="EG31" s="78"/>
      <c r="EH31" s="78"/>
      <c r="EI31" s="79"/>
      <c r="EJ31" s="11"/>
      <c r="EK31" s="11"/>
      <c r="EL31" s="132"/>
      <c r="EM31" s="77" t="s">
        <v>20</v>
      </c>
      <c r="EN31" s="78">
        <v>2914</v>
      </c>
      <c r="EO31" s="78"/>
      <c r="EP31" s="78"/>
      <c r="EQ31" s="78"/>
      <c r="ER31" s="78"/>
      <c r="ES31" s="79"/>
      <c r="ET31" s="11"/>
      <c r="EU31" s="11"/>
      <c r="EV31" s="132"/>
      <c r="EW31" s="77" t="s">
        <v>20</v>
      </c>
      <c r="EX31" s="29" t="s">
        <v>313</v>
      </c>
      <c r="EY31" s="29" t="s">
        <v>313</v>
      </c>
      <c r="EZ31" s="29" t="s">
        <v>313</v>
      </c>
      <c r="FA31" s="29" t="s">
        <v>313</v>
      </c>
      <c r="FB31" s="29" t="s">
        <v>313</v>
      </c>
      <c r="FC31" s="30" t="s">
        <v>313</v>
      </c>
      <c r="FD31" s="11"/>
      <c r="FE31" s="11"/>
      <c r="FF31" s="132"/>
      <c r="FG31" s="77" t="s">
        <v>20</v>
      </c>
      <c r="FH31" s="29" t="s">
        <v>313</v>
      </c>
      <c r="FI31" s="29" t="s">
        <v>313</v>
      </c>
      <c r="FJ31" s="29" t="s">
        <v>313</v>
      </c>
      <c r="FK31" s="29" t="s">
        <v>313</v>
      </c>
      <c r="FL31" s="29" t="s">
        <v>313</v>
      </c>
      <c r="FM31" s="30" t="s">
        <v>313</v>
      </c>
      <c r="FN31" s="11"/>
      <c r="FO31" s="11"/>
      <c r="FP31" s="132"/>
      <c r="FQ31" s="77" t="s">
        <v>20</v>
      </c>
      <c r="FR31" s="78"/>
      <c r="FS31" s="78"/>
      <c r="FT31" s="78"/>
      <c r="FU31" s="78"/>
      <c r="FV31" s="78"/>
      <c r="FW31" s="79"/>
      <c r="FX31" s="11"/>
      <c r="FY31" s="11"/>
      <c r="FZ31" s="132"/>
      <c r="GA31" s="77" t="s">
        <v>20</v>
      </c>
      <c r="GB31" s="78"/>
      <c r="GC31" s="78"/>
      <c r="GD31" s="78"/>
      <c r="GE31" s="78"/>
      <c r="GF31" s="78"/>
      <c r="GG31" s="79"/>
      <c r="GH31" s="11"/>
      <c r="GI31" s="11"/>
      <c r="GJ31" s="132"/>
      <c r="GK31" s="77" t="s">
        <v>20</v>
      </c>
      <c r="GL31" s="29" t="s">
        <v>313</v>
      </c>
      <c r="GM31" s="29" t="s">
        <v>313</v>
      </c>
      <c r="GN31" s="29" t="s">
        <v>313</v>
      </c>
      <c r="GO31" s="29" t="s">
        <v>313</v>
      </c>
      <c r="GP31" s="29" t="s">
        <v>313</v>
      </c>
      <c r="GQ31" s="30" t="s">
        <v>313</v>
      </c>
      <c r="GR31" s="11"/>
      <c r="GS31" s="11"/>
      <c r="GT31" s="132"/>
      <c r="GU31" s="77" t="s">
        <v>20</v>
      </c>
      <c r="GV31" s="29" t="s">
        <v>313</v>
      </c>
      <c r="GW31" s="29" t="s">
        <v>313</v>
      </c>
      <c r="GX31" s="29" t="s">
        <v>313</v>
      </c>
      <c r="GY31" s="29" t="s">
        <v>313</v>
      </c>
      <c r="GZ31" s="29" t="s">
        <v>313</v>
      </c>
      <c r="HA31" s="30" t="s">
        <v>313</v>
      </c>
      <c r="HB31" s="11"/>
      <c r="HC31" s="11"/>
      <c r="HD31" s="132"/>
      <c r="HE31" s="77" t="s">
        <v>20</v>
      </c>
      <c r="HF31" s="78"/>
      <c r="HG31" s="78"/>
      <c r="HH31" s="78"/>
      <c r="HI31" s="78"/>
      <c r="HJ31" s="78"/>
      <c r="HK31" s="79"/>
      <c r="HL31" s="11"/>
      <c r="HM31" s="11"/>
      <c r="HN31" s="132"/>
      <c r="HO31" s="77" t="s">
        <v>20</v>
      </c>
      <c r="HP31" s="78"/>
      <c r="HQ31" s="78"/>
      <c r="HR31" s="78"/>
      <c r="HS31" s="78"/>
      <c r="HT31" s="78"/>
      <c r="HU31" s="79"/>
      <c r="HV31" s="11"/>
      <c r="HW31" s="11"/>
      <c r="HX31" s="132"/>
      <c r="HY31" s="77" t="s">
        <v>20</v>
      </c>
      <c r="HZ31" s="78">
        <v>1853</v>
      </c>
      <c r="IA31" s="78" t="s">
        <v>313</v>
      </c>
      <c r="IB31" s="78" t="s">
        <v>313</v>
      </c>
      <c r="IC31" s="78" t="s">
        <v>313</v>
      </c>
      <c r="ID31" s="78">
        <v>1087</v>
      </c>
      <c r="IE31" s="79">
        <v>766</v>
      </c>
      <c r="IF31" s="11"/>
      <c r="IG31" s="11"/>
      <c r="IH31" s="132"/>
      <c r="II31" s="77" t="s">
        <v>20</v>
      </c>
      <c r="IJ31" s="78"/>
      <c r="IK31" s="78"/>
      <c r="IL31" s="78"/>
      <c r="IM31" s="78"/>
      <c r="IN31" s="78"/>
      <c r="IO31" s="79"/>
      <c r="IP31" s="11"/>
      <c r="IQ31" s="11"/>
      <c r="IR31" s="132"/>
      <c r="IS31" s="77" t="s">
        <v>20</v>
      </c>
      <c r="IT31" s="78"/>
      <c r="IU31" s="78"/>
      <c r="IV31" s="78"/>
      <c r="IW31" s="78"/>
      <c r="IX31" s="78"/>
      <c r="IY31" s="79"/>
      <c r="IZ31" s="11"/>
      <c r="JA31" s="11"/>
      <c r="JB31" s="133"/>
      <c r="JL31" s="133"/>
      <c r="JV31" s="133"/>
      <c r="KF31" s="133"/>
    </row>
    <row xmlns:x14ac="http://schemas.microsoft.com/office/spreadsheetml/2009/9/ac" r="32" s="3" customFormat="true" x14ac:dyDescent="0.25">
      <c r="A32" s="426" t="str">
        <f ca="true">IF(ISBLANK('Data Summary'!A34),"",'Data Summary'!A34)</f>
        <v/>
      </c>
      <c r="B32" s="133"/>
      <c r="L32" s="133"/>
      <c r="V32" s="133"/>
      <c r="AF32" s="133"/>
      <c r="AP32" s="133"/>
      <c r="AZ32" s="133"/>
      <c r="BA32" s="133"/>
      <c r="BB32" s="133"/>
      <c r="BC32" s="133"/>
      <c r="BD32" s="133"/>
      <c r="BE32" s="133"/>
      <c r="BF32" s="133"/>
      <c r="BG32" s="133"/>
      <c r="BJ32" s="133"/>
      <c r="BT32" s="133"/>
      <c r="CD32" s="133"/>
      <c r="CN32" s="133"/>
      <c r="CX32" s="133"/>
      <c r="DH32" s="133"/>
      <c r="DR32" s="133"/>
      <c r="EB32" s="133"/>
      <c r="EL32" s="133"/>
      <c r="EV32" s="133"/>
      <c r="FF32" s="133"/>
      <c r="FP32" s="133"/>
      <c r="FZ32" s="133"/>
      <c r="GJ32" s="133"/>
      <c r="GT32" s="133"/>
      <c r="HD32" s="133"/>
      <c r="HN32" s="133"/>
      <c r="HX32" s="133"/>
      <c r="IH32" s="133"/>
      <c r="IR32" s="133"/>
      <c r="JB32" s="133"/>
      <c r="JL32" s="133"/>
      <c r="JV32" s="133"/>
      <c r="KF32" s="133"/>
    </row>
    <row xmlns:x14ac="http://schemas.microsoft.com/office/spreadsheetml/2009/9/ac" r="33" s="3" customFormat="true" x14ac:dyDescent="0.25">
      <c r="A33" s="426" t="str">
        <f ca="true">IF(ISBLANK('Data Summary'!A35),"",'Data Summary'!A35)</f>
        <v/>
      </c>
      <c r="B33" s="133"/>
      <c r="L33" s="133"/>
      <c r="V33" s="133"/>
      <c r="AF33" s="133"/>
      <c r="AP33" s="133"/>
      <c r="AZ33" s="133"/>
      <c r="BA33" s="133"/>
      <c r="BB33" s="133"/>
      <c r="BC33" s="133"/>
      <c r="BD33" s="133"/>
      <c r="BE33" s="133"/>
      <c r="BF33" s="133"/>
      <c r="BG33" s="133"/>
      <c r="BJ33" s="133"/>
      <c r="BT33" s="133"/>
      <c r="CD33" s="133"/>
      <c r="CN33" s="133"/>
      <c r="CX33" s="133"/>
      <c r="DH33" s="133"/>
      <c r="DR33" s="133"/>
      <c r="EB33" s="133"/>
      <c r="EL33" s="133"/>
      <c r="EV33" s="133"/>
      <c r="FF33" s="133"/>
      <c r="FP33" s="133"/>
      <c r="FZ33" s="133"/>
      <c r="GJ33" s="133"/>
      <c r="GT33" s="133"/>
      <c r="HD33" s="133"/>
      <c r="HN33" s="133"/>
      <c r="HX33" s="133"/>
      <c r="IH33" s="133"/>
      <c r="IR33" s="133"/>
      <c r="JB33" s="133"/>
      <c r="JL33" s="133"/>
      <c r="JV33" s="133"/>
      <c r="KF33" s="133"/>
    </row>
    <row xmlns:x14ac="http://schemas.microsoft.com/office/spreadsheetml/2009/9/ac" r="34" s="3" customFormat="true" x14ac:dyDescent="0.25">
      <c r="A34" s="426" t="str">
        <f ca="true">IF(ISBLANK('Data Summary'!A36),"",'Data Summary'!A36)</f>
        <v/>
      </c>
      <c r="B34" s="133"/>
      <c r="L34" s="133"/>
      <c r="V34" s="133"/>
      <c r="AF34" s="133"/>
      <c r="AP34" s="133"/>
      <c r="AZ34" s="133"/>
      <c r="BA34" s="133"/>
      <c r="BB34" s="133"/>
      <c r="BC34" s="133"/>
      <c r="BD34" s="133"/>
      <c r="BE34" s="133"/>
      <c r="BF34" s="133"/>
      <c r="BG34" s="133"/>
      <c r="BJ34" s="133"/>
      <c r="BT34" s="133"/>
      <c r="CD34" s="133"/>
      <c r="CN34" s="133"/>
      <c r="CX34" s="133"/>
      <c r="DH34" s="133"/>
      <c r="DR34" s="133"/>
      <c r="EB34" s="133"/>
      <c r="EL34" s="133"/>
      <c r="EV34" s="133"/>
      <c r="FF34" s="133"/>
      <c r="FP34" s="133"/>
      <c r="FZ34" s="133"/>
      <c r="GJ34" s="133"/>
      <c r="GT34" s="133"/>
      <c r="HD34" s="133"/>
      <c r="HN34" s="133"/>
      <c r="HX34" s="133"/>
      <c r="IH34" s="133"/>
      <c r="IR34" s="133"/>
      <c r="JB34" s="133"/>
      <c r="JL34" s="133"/>
      <c r="JV34" s="133"/>
      <c r="KF34" s="133"/>
    </row>
    <row xmlns:x14ac="http://schemas.microsoft.com/office/spreadsheetml/2009/9/ac" r="35" s="3" customFormat="true" x14ac:dyDescent="0.25">
      <c r="A35" s="426" t="str">
        <f ca="true">IF(ISBLANK('Data Summary'!A37),"",'Data Summary'!A37)</f>
        <v/>
      </c>
      <c r="B35" s="133"/>
      <c r="L35" s="133"/>
      <c r="V35" s="133"/>
      <c r="AF35" s="133"/>
      <c r="AP35" s="133"/>
      <c r="AZ35" s="133"/>
      <c r="BA35" s="133"/>
      <c r="BB35" s="133"/>
      <c r="BC35" s="133"/>
      <c r="BD35" s="133"/>
      <c r="BE35" s="133"/>
      <c r="BF35" s="133"/>
      <c r="BG35" s="133"/>
      <c r="BJ35" s="133"/>
      <c r="BT35" s="133"/>
      <c r="CD35" s="133"/>
      <c r="CN35" s="133"/>
      <c r="CX35" s="133"/>
      <c r="DH35" s="133"/>
      <c r="DR35" s="133"/>
      <c r="EB35" s="133"/>
      <c r="EL35" s="133"/>
      <c r="EV35" s="133"/>
      <c r="FF35" s="133"/>
      <c r="FP35" s="133"/>
      <c r="FZ35" s="133"/>
      <c r="GJ35" s="133"/>
      <c r="GT35" s="133"/>
      <c r="HD35" s="133"/>
      <c r="HN35" s="133"/>
      <c r="HX35" s="133"/>
      <c r="IH35" s="133"/>
      <c r="IR35" s="133"/>
      <c r="JB35" s="133"/>
      <c r="JL35" s="133"/>
      <c r="JV35" s="133"/>
      <c r="KF35" s="133"/>
    </row>
    <row xmlns:x14ac="http://schemas.microsoft.com/office/spreadsheetml/2009/9/ac" r="36" s="3" customFormat="true" x14ac:dyDescent="0.25">
      <c r="A36" s="426" t="str">
        <f ca="true">IF(ISBLANK('Data Summary'!A38),"",'Data Summary'!A38)</f>
        <v/>
      </c>
      <c r="B36" s="133"/>
      <c r="L36" s="133"/>
      <c r="V36" s="133"/>
      <c r="AF36" s="133"/>
      <c r="AP36" s="133"/>
      <c r="AZ36" s="133"/>
      <c r="BA36" s="133"/>
      <c r="BB36" s="133"/>
      <c r="BC36" s="133"/>
      <c r="BD36" s="133"/>
      <c r="BE36" s="133"/>
      <c r="BF36" s="133"/>
      <c r="BG36" s="133"/>
      <c r="BJ36" s="133"/>
      <c r="BT36" s="133"/>
      <c r="CD36" s="133"/>
      <c r="CN36" s="133"/>
      <c r="CX36" s="133"/>
      <c r="DH36" s="133"/>
      <c r="DR36" s="133"/>
      <c r="EB36" s="133"/>
      <c r="EL36" s="133"/>
      <c r="EV36" s="133"/>
      <c r="FF36" s="133"/>
      <c r="FP36" s="133"/>
      <c r="FZ36" s="133"/>
      <c r="GJ36" s="133"/>
      <c r="GT36" s="133"/>
      <c r="HD36" s="133"/>
      <c r="HN36" s="133"/>
      <c r="HX36" s="133"/>
      <c r="IH36" s="133"/>
      <c r="IR36" s="133"/>
      <c r="JB36" s="133"/>
      <c r="JL36" s="133"/>
      <c r="JV36" s="133"/>
      <c r="KF36" s="133"/>
    </row>
    <row xmlns:x14ac="http://schemas.microsoft.com/office/spreadsheetml/2009/9/ac" r="37" s="3" customFormat="true" x14ac:dyDescent="0.25">
      <c r="A37" s="426" t="str">
        <f ca="true">IF(ISBLANK('Data Summary'!A39),"",'Data Summary'!A39)</f>
        <v/>
      </c>
      <c r="B37" s="133"/>
      <c r="L37" s="133"/>
      <c r="V37" s="133"/>
      <c r="AF37" s="133"/>
      <c r="AP37" s="133"/>
      <c r="AZ37" s="133"/>
      <c r="BA37" s="133"/>
      <c r="BB37" s="133"/>
      <c r="BC37" s="133"/>
      <c r="BD37" s="133"/>
      <c r="BE37" s="133"/>
      <c r="BF37" s="133"/>
      <c r="BG37" s="133"/>
      <c r="BJ37" s="133"/>
      <c r="BT37" s="133"/>
      <c r="CD37" s="133"/>
      <c r="CN37" s="133"/>
      <c r="CX37" s="133"/>
      <c r="DH37" s="133"/>
      <c r="DR37" s="133"/>
      <c r="EB37" s="133"/>
      <c r="EL37" s="133"/>
      <c r="EV37" s="133"/>
      <c r="FF37" s="133"/>
      <c r="FP37" s="133"/>
      <c r="FZ37" s="133"/>
      <c r="GJ37" s="133"/>
      <c r="GT37" s="133"/>
      <c r="HD37" s="133"/>
      <c r="HN37" s="133"/>
      <c r="HX37" s="133"/>
      <c r="IH37" s="133"/>
      <c r="IR37" s="133"/>
      <c r="JB37" s="133"/>
      <c r="JL37" s="133"/>
      <c r="JV37" s="133"/>
      <c r="KF37" s="133"/>
    </row>
    <row xmlns:x14ac="http://schemas.microsoft.com/office/spreadsheetml/2009/9/ac" r="38" s="3" customFormat="true" x14ac:dyDescent="0.25">
      <c r="A38" s="426" t="str">
        <f ca="true">IF(ISBLANK('Data Summary'!A40),"",'Data Summary'!A40)</f>
        <v/>
      </c>
      <c r="B38" s="133"/>
      <c r="L38" s="133"/>
      <c r="V38" s="133"/>
      <c r="AF38" s="133"/>
      <c r="AP38" s="133"/>
      <c r="AZ38" s="133"/>
      <c r="BA38" s="133"/>
      <c r="BB38" s="133"/>
      <c r="BC38" s="133"/>
      <c r="BD38" s="133"/>
      <c r="BE38" s="133"/>
      <c r="BF38" s="133"/>
      <c r="BG38" s="133"/>
      <c r="BJ38" s="133"/>
      <c r="BT38" s="133"/>
      <c r="CD38" s="133"/>
      <c r="CN38" s="133"/>
      <c r="CX38" s="133"/>
      <c r="DH38" s="133"/>
      <c r="DR38" s="133"/>
      <c r="EB38" s="133"/>
      <c r="EL38" s="133"/>
      <c r="EV38" s="133"/>
      <c r="FF38" s="133"/>
      <c r="FP38" s="133"/>
      <c r="FZ38" s="133"/>
      <c r="GJ38" s="133"/>
      <c r="GT38" s="133"/>
      <c r="HD38" s="133"/>
      <c r="HN38" s="133"/>
      <c r="HX38" s="133"/>
      <c r="IH38" s="133"/>
      <c r="IR38" s="133"/>
      <c r="JB38" s="133"/>
      <c r="JL38" s="133"/>
      <c r="JV38" s="133"/>
      <c r="KF38" s="133"/>
    </row>
    <row xmlns:x14ac="http://schemas.microsoft.com/office/spreadsheetml/2009/9/ac" r="39" s="3" customFormat="true" x14ac:dyDescent="0.25">
      <c r="A39" s="426" t="str">
        <f ca="true">IF(ISBLANK('Data Summary'!A41),"",'Data Summary'!A41)</f>
        <v/>
      </c>
      <c r="B39" s="133"/>
      <c r="L39" s="133"/>
      <c r="V39" s="133"/>
      <c r="AF39" s="133"/>
      <c r="AP39" s="133"/>
      <c r="AZ39" s="133"/>
      <c r="BA39" s="133"/>
      <c r="BB39" s="133"/>
      <c r="BC39" s="133"/>
      <c r="BD39" s="133"/>
      <c r="BE39" s="133"/>
      <c r="BF39" s="133"/>
      <c r="BG39" s="133"/>
      <c r="BJ39" s="133"/>
      <c r="BT39" s="133"/>
      <c r="CD39" s="133"/>
      <c r="CN39" s="133"/>
      <c r="CX39" s="133"/>
      <c r="DH39" s="133"/>
      <c r="DR39" s="133"/>
      <c r="EB39" s="133"/>
      <c r="EL39" s="133"/>
      <c r="EV39" s="133"/>
      <c r="FF39" s="133"/>
      <c r="FP39" s="133"/>
      <c r="FZ39" s="133"/>
      <c r="GJ39" s="133"/>
      <c r="GT39" s="133"/>
      <c r="HD39" s="133"/>
      <c r="HN39" s="133"/>
      <c r="HX39" s="133"/>
      <c r="IH39" s="133"/>
      <c r="IR39" s="133"/>
      <c r="JB39" s="133"/>
      <c r="JL39" s="133"/>
      <c r="JV39" s="133"/>
      <c r="KF39" s="133"/>
    </row>
    <row xmlns:x14ac="http://schemas.microsoft.com/office/spreadsheetml/2009/9/ac" r="40" s="3" customFormat="true" x14ac:dyDescent="0.25">
      <c r="A40" s="426" t="str">
        <f ca="true">IF(ISBLANK('Data Summary'!A42),"",'Data Summary'!A42)</f>
        <v/>
      </c>
      <c r="B40" s="133"/>
      <c r="L40" s="133"/>
      <c r="V40" s="133"/>
      <c r="AF40" s="133"/>
      <c r="AP40" s="133"/>
      <c r="AZ40" s="133"/>
      <c r="BA40" s="133"/>
      <c r="BB40" s="133"/>
      <c r="BC40" s="133"/>
      <c r="BD40" s="133"/>
      <c r="BE40" s="133"/>
      <c r="BF40" s="133"/>
      <c r="BG40" s="133"/>
      <c r="BJ40" s="133"/>
      <c r="BT40" s="133"/>
      <c r="CD40" s="133"/>
      <c r="CN40" s="133"/>
      <c r="CX40" s="133"/>
      <c r="DH40" s="133"/>
      <c r="DR40" s="133"/>
      <c r="EB40" s="133"/>
      <c r="EL40" s="133"/>
      <c r="EV40" s="133"/>
      <c r="FF40" s="133"/>
      <c r="FP40" s="133"/>
      <c r="FZ40" s="133"/>
      <c r="GJ40" s="133"/>
      <c r="GT40" s="133"/>
      <c r="HD40" s="133"/>
      <c r="HN40" s="133"/>
      <c r="HX40" s="133"/>
      <c r="IH40" s="133"/>
      <c r="IR40" s="133"/>
      <c r="JB40" s="133"/>
      <c r="JL40" s="133"/>
      <c r="JV40" s="133"/>
      <c r="KF40" s="133"/>
    </row>
    <row xmlns:x14ac="http://schemas.microsoft.com/office/spreadsheetml/2009/9/ac" r="41" s="3" customFormat="true" x14ac:dyDescent="0.25">
      <c r="A41" s="426" t="str">
        <f ca="true">IF(ISBLANK('Data Summary'!A43),"",'Data Summary'!A43)</f>
        <v/>
      </c>
      <c r="B41" s="133"/>
      <c r="L41" s="133"/>
      <c r="V41" s="133"/>
      <c r="AF41" s="133"/>
      <c r="AP41" s="133"/>
      <c r="AZ41" s="133"/>
      <c r="BA41" s="133"/>
      <c r="BB41" s="133"/>
      <c r="BC41" s="133"/>
      <c r="BD41" s="133"/>
      <c r="BE41" s="133"/>
      <c r="BF41" s="133"/>
      <c r="BG41" s="133"/>
      <c r="BJ41" s="133"/>
      <c r="BT41" s="133"/>
      <c r="CD41" s="133"/>
      <c r="CN41" s="133"/>
      <c r="CX41" s="133"/>
      <c r="DH41" s="133"/>
      <c r="DR41" s="133"/>
      <c r="EB41" s="133"/>
      <c r="EL41" s="133"/>
      <c r="EV41" s="133"/>
      <c r="FF41" s="133"/>
      <c r="FP41" s="133"/>
      <c r="FZ41" s="133"/>
      <c r="GJ41" s="133"/>
      <c r="GT41" s="133"/>
      <c r="HD41" s="133"/>
      <c r="HN41" s="133"/>
      <c r="HX41" s="133"/>
      <c r="IH41" s="133"/>
      <c r="IR41" s="133"/>
      <c r="JB41" s="133"/>
      <c r="JL41" s="133"/>
      <c r="JV41" s="133"/>
      <c r="KF41" s="133"/>
    </row>
    <row xmlns:x14ac="http://schemas.microsoft.com/office/spreadsheetml/2009/9/ac" r="42" s="3" customFormat="true" x14ac:dyDescent="0.25">
      <c r="A42" s="426" t="str">
        <f ca="true">IF(ISBLANK('Data Summary'!A44),"",'Data Summary'!A44)</f>
        <v/>
      </c>
      <c r="B42" s="133"/>
      <c r="L42" s="133"/>
      <c r="V42" s="133"/>
      <c r="AF42" s="133"/>
      <c r="AP42" s="133"/>
      <c r="AZ42" s="133"/>
      <c r="BA42" s="133"/>
      <c r="BB42" s="133"/>
      <c r="BC42" s="133"/>
      <c r="BD42" s="133"/>
      <c r="BE42" s="133"/>
      <c r="BF42" s="133"/>
      <c r="BG42" s="133"/>
      <c r="BJ42" s="133"/>
      <c r="BT42" s="133"/>
      <c r="CD42" s="133"/>
      <c r="CN42" s="133"/>
      <c r="CX42" s="133"/>
      <c r="DH42" s="133"/>
      <c r="DR42" s="133"/>
      <c r="EB42" s="133"/>
      <c r="EL42" s="133"/>
      <c r="EV42" s="133"/>
      <c r="FF42" s="133"/>
      <c r="FP42" s="133"/>
      <c r="FZ42" s="133"/>
      <c r="GJ42" s="133"/>
      <c r="GT42" s="133"/>
      <c r="HD42" s="133"/>
      <c r="HN42" s="133"/>
      <c r="HX42" s="133"/>
      <c r="IH42" s="133"/>
      <c r="IR42" s="133"/>
      <c r="JB42" s="133"/>
      <c r="JL42" s="133"/>
      <c r="JV42" s="133"/>
      <c r="KF42" s="133"/>
    </row>
    <row xmlns:x14ac="http://schemas.microsoft.com/office/spreadsheetml/2009/9/ac" r="43" s="3" customFormat="true" x14ac:dyDescent="0.25">
      <c r="A43" s="426" t="str">
        <f ca="true">IF(ISBLANK('Data Summary'!A45),"",'Data Summary'!A45)</f>
        <v/>
      </c>
      <c r="B43" s="133"/>
      <c r="L43" s="133"/>
      <c r="V43" s="133"/>
      <c r="AF43" s="133"/>
      <c r="AP43" s="133"/>
      <c r="AZ43" s="133"/>
      <c r="BA43" s="133"/>
      <c r="BB43" s="133"/>
      <c r="BC43" s="133"/>
      <c r="BD43" s="133"/>
      <c r="BE43" s="133"/>
      <c r="BF43" s="133"/>
      <c r="BG43" s="133"/>
      <c r="BJ43" s="133"/>
      <c r="BT43" s="133"/>
      <c r="CD43" s="133"/>
      <c r="CN43" s="133"/>
      <c r="CX43" s="133"/>
      <c r="DH43" s="133"/>
      <c r="DR43" s="133"/>
      <c r="EB43" s="133"/>
      <c r="EL43" s="133"/>
      <c r="EV43" s="133"/>
      <c r="FF43" s="133"/>
      <c r="FP43" s="133"/>
      <c r="FZ43" s="133"/>
      <c r="GJ43" s="133"/>
      <c r="GT43" s="133"/>
      <c r="HD43" s="133"/>
      <c r="HN43" s="133"/>
      <c r="HX43" s="133"/>
      <c r="IH43" s="133"/>
      <c r="IR43" s="133"/>
      <c r="JB43" s="133"/>
      <c r="JL43" s="133"/>
      <c r="JV43" s="133"/>
      <c r="KF43" s="133"/>
    </row>
    <row xmlns:x14ac="http://schemas.microsoft.com/office/spreadsheetml/2009/9/ac" r="44" s="3" customFormat="true" x14ac:dyDescent="0.25">
      <c r="A44" s="426" t="str">
        <f ca="true">IF(ISBLANK('Data Summary'!A46),"",'Data Summary'!A46)</f>
        <v/>
      </c>
      <c r="B44" s="133"/>
      <c r="L44" s="133"/>
      <c r="V44" s="133"/>
      <c r="AF44" s="133"/>
      <c r="AP44" s="133"/>
      <c r="AZ44" s="133"/>
      <c r="BA44" s="133"/>
      <c r="BB44" s="133"/>
      <c r="BC44" s="133"/>
      <c r="BD44" s="133"/>
      <c r="BE44" s="133"/>
      <c r="BF44" s="133"/>
      <c r="BG44" s="133"/>
      <c r="BJ44" s="133"/>
      <c r="BT44" s="133"/>
      <c r="CD44" s="133"/>
      <c r="CN44" s="133"/>
      <c r="CX44" s="133"/>
      <c r="DH44" s="133"/>
      <c r="DR44" s="133"/>
      <c r="EB44" s="133"/>
      <c r="EL44" s="133"/>
      <c r="EV44" s="133"/>
      <c r="FF44" s="133"/>
      <c r="FP44" s="133"/>
      <c r="FZ44" s="133"/>
      <c r="GJ44" s="133"/>
      <c r="GT44" s="133"/>
      <c r="HD44" s="133"/>
      <c r="HN44" s="133"/>
      <c r="HX44" s="133"/>
      <c r="IH44" s="133"/>
      <c r="IR44" s="133"/>
      <c r="JB44" s="133"/>
      <c r="JL44" s="133"/>
      <c r="JV44" s="133"/>
      <c r="KF44" s="133"/>
    </row>
    <row xmlns:x14ac="http://schemas.microsoft.com/office/spreadsheetml/2009/9/ac" r="45" s="3" customFormat="true" x14ac:dyDescent="0.25">
      <c r="A45" s="426" t="str">
        <f ca="true">IF(ISBLANK('Data Summary'!A47),"",'Data Summary'!A47)</f>
        <v/>
      </c>
      <c r="B45" s="133"/>
      <c r="L45" s="133"/>
      <c r="V45" s="133"/>
      <c r="AF45" s="133"/>
      <c r="AP45" s="133"/>
      <c r="AZ45" s="133"/>
      <c r="BA45" s="133"/>
      <c r="BB45" s="133"/>
      <c r="BC45" s="133"/>
      <c r="BD45" s="133"/>
      <c r="BE45" s="133"/>
      <c r="BF45" s="133"/>
      <c r="BG45" s="133"/>
      <c r="BJ45" s="133"/>
      <c r="BT45" s="133"/>
      <c r="CD45" s="133"/>
      <c r="CN45" s="133"/>
      <c r="CX45" s="133"/>
      <c r="DH45" s="133"/>
      <c r="DR45" s="133"/>
      <c r="EB45" s="133"/>
      <c r="EL45" s="133"/>
      <c r="EV45" s="133"/>
      <c r="FF45" s="133"/>
      <c r="FP45" s="133"/>
      <c r="FZ45" s="133"/>
      <c r="GJ45" s="133"/>
      <c r="GT45" s="133"/>
      <c r="HD45" s="133"/>
      <c r="HN45" s="133"/>
      <c r="HX45" s="133"/>
      <c r="IH45" s="133"/>
      <c r="IR45" s="133"/>
      <c r="JB45" s="133"/>
      <c r="JL45" s="133"/>
      <c r="JV45" s="133"/>
      <c r="KF45" s="133"/>
    </row>
    <row xmlns:x14ac="http://schemas.microsoft.com/office/spreadsheetml/2009/9/ac" r="46" s="3" customFormat="true" x14ac:dyDescent="0.25">
      <c r="A46" s="426" t="str">
        <f ca="true">IF(ISBLANK('Data Summary'!A48),"",'Data Summary'!A48)</f>
        <v/>
      </c>
      <c r="B46" s="133"/>
      <c r="L46" s="133"/>
      <c r="V46" s="133"/>
      <c r="AF46" s="133"/>
      <c r="AP46" s="133"/>
      <c r="AZ46" s="133"/>
      <c r="BA46" s="133"/>
      <c r="BB46" s="133"/>
      <c r="BC46" s="133"/>
      <c r="BD46" s="133"/>
      <c r="BE46" s="133"/>
      <c r="BF46" s="133"/>
      <c r="BG46" s="133"/>
      <c r="BJ46" s="133"/>
      <c r="BT46" s="133"/>
      <c r="CD46" s="133"/>
      <c r="CN46" s="133"/>
      <c r="CX46" s="133"/>
      <c r="DH46" s="133"/>
      <c r="DR46" s="133"/>
      <c r="EB46" s="133"/>
      <c r="EL46" s="133"/>
      <c r="EV46" s="133"/>
      <c r="FF46" s="133"/>
      <c r="FP46" s="133"/>
      <c r="FZ46" s="133"/>
      <c r="GJ46" s="133"/>
      <c r="GT46" s="133"/>
      <c r="HD46" s="133"/>
      <c r="HN46" s="133"/>
      <c r="HX46" s="133"/>
      <c r="IH46" s="133"/>
      <c r="IR46" s="133"/>
      <c r="JB46" s="133"/>
      <c r="JL46" s="133"/>
      <c r="JV46" s="133"/>
      <c r="KF46" s="133"/>
    </row>
    <row xmlns:x14ac="http://schemas.microsoft.com/office/spreadsheetml/2009/9/ac" r="47" s="3" customFormat="true" x14ac:dyDescent="0.25">
      <c r="A47" s="426" t="str">
        <f ca="true">IF(ISBLANK('Data Summary'!A49),"",'Data Summary'!A49)</f>
        <v/>
      </c>
      <c r="B47" s="133"/>
      <c r="L47" s="133"/>
      <c r="V47" s="133"/>
      <c r="AF47" s="133"/>
      <c r="AP47" s="133"/>
      <c r="AZ47" s="133"/>
      <c r="BA47" s="133"/>
      <c r="BB47" s="133"/>
      <c r="BC47" s="133"/>
      <c r="BD47" s="133"/>
      <c r="BE47" s="133"/>
      <c r="BF47" s="133"/>
      <c r="BG47" s="133"/>
      <c r="BJ47" s="133"/>
      <c r="BT47" s="133"/>
      <c r="CD47" s="133"/>
      <c r="CN47" s="133"/>
      <c r="CX47" s="133"/>
      <c r="DH47" s="133"/>
      <c r="DR47" s="133"/>
      <c r="EB47" s="133"/>
      <c r="EL47" s="133"/>
      <c r="EV47" s="133"/>
      <c r="FF47" s="133"/>
      <c r="FP47" s="133"/>
      <c r="FZ47" s="133"/>
      <c r="GJ47" s="133"/>
      <c r="GT47" s="133"/>
      <c r="HD47" s="133"/>
      <c r="HN47" s="133"/>
      <c r="HX47" s="133"/>
      <c r="IH47" s="133"/>
      <c r="IR47" s="133"/>
      <c r="JB47" s="133"/>
      <c r="JL47" s="133"/>
      <c r="JV47" s="133"/>
      <c r="KF47" s="133"/>
    </row>
    <row xmlns:x14ac="http://schemas.microsoft.com/office/spreadsheetml/2009/9/ac" r="48" s="3" customFormat="true" x14ac:dyDescent="0.25">
      <c r="A48" s="426" t="str">
        <f ca="true">IF(ISBLANK('Data Summary'!A50),"",'Data Summary'!A50)</f>
        <v/>
      </c>
      <c r="B48" s="133"/>
      <c r="L48" s="133"/>
      <c r="V48" s="133"/>
      <c r="AF48" s="133"/>
      <c r="AP48" s="133"/>
      <c r="AZ48" s="133"/>
      <c r="BA48" s="133"/>
      <c r="BB48" s="133"/>
      <c r="BC48" s="133"/>
      <c r="BD48" s="133"/>
      <c r="BE48" s="133"/>
      <c r="BF48" s="133"/>
      <c r="BG48" s="133"/>
      <c r="BJ48" s="133"/>
      <c r="BT48" s="133"/>
      <c r="CD48" s="133"/>
      <c r="CN48" s="133"/>
      <c r="CX48" s="133"/>
      <c r="DH48" s="133"/>
      <c r="DR48" s="133"/>
      <c r="EB48" s="133"/>
      <c r="EL48" s="133"/>
      <c r="EV48" s="133"/>
      <c r="FF48" s="133"/>
      <c r="FP48" s="133"/>
      <c r="FZ48" s="133"/>
      <c r="GJ48" s="133"/>
      <c r="GT48" s="133"/>
      <c r="HD48" s="133"/>
      <c r="HN48" s="133"/>
      <c r="HX48" s="133"/>
      <c r="IH48" s="133"/>
      <c r="IR48" s="133"/>
      <c r="JB48" s="133"/>
      <c r="JL48" s="133"/>
      <c r="JV48" s="133"/>
      <c r="KF48" s="133"/>
    </row>
    <row xmlns:x14ac="http://schemas.microsoft.com/office/spreadsheetml/2009/9/ac" r="49" s="3" customFormat="true" x14ac:dyDescent="0.25">
      <c r="A49" s="426" t="str">
        <f ca="true">IF(ISBLANK('Data Summary'!A51),"",'Data Summary'!A51)</f>
        <v/>
      </c>
      <c r="B49" s="133"/>
      <c r="L49" s="133"/>
      <c r="V49" s="133"/>
      <c r="AF49" s="133"/>
      <c r="AP49" s="133"/>
      <c r="AZ49" s="133"/>
      <c r="BA49" s="133"/>
      <c r="BB49" s="133"/>
      <c r="BC49" s="133"/>
      <c r="BD49" s="133"/>
      <c r="BE49" s="133"/>
      <c r="BF49" s="133"/>
      <c r="BG49" s="133"/>
      <c r="BJ49" s="133"/>
      <c r="BT49" s="133"/>
      <c r="CD49" s="133"/>
      <c r="CN49" s="133"/>
      <c r="CX49" s="133"/>
      <c r="DH49" s="133"/>
      <c r="DR49" s="133"/>
      <c r="EB49" s="133"/>
      <c r="EL49" s="133"/>
      <c r="EV49" s="133"/>
      <c r="FF49" s="133"/>
      <c r="FP49" s="133"/>
      <c r="FZ49" s="133"/>
      <c r="GJ49" s="133"/>
      <c r="GT49" s="133"/>
      <c r="HD49" s="133"/>
      <c r="HN49" s="133"/>
      <c r="HX49" s="133"/>
      <c r="IH49" s="133"/>
      <c r="IR49" s="133"/>
      <c r="JB49" s="133"/>
      <c r="JL49" s="133"/>
      <c r="JV49" s="133"/>
      <c r="KF49" s="133"/>
    </row>
    <row xmlns:x14ac="http://schemas.microsoft.com/office/spreadsheetml/2009/9/ac" r="50" s="3" customFormat="true" x14ac:dyDescent="0.25">
      <c r="A50" s="426" t="str">
        <f ca="true">IF(ISBLANK('Data Summary'!A52),"",'Data Summary'!A52)</f>
        <v/>
      </c>
      <c r="B50" s="133"/>
      <c r="L50" s="133"/>
      <c r="V50" s="133"/>
      <c r="AF50" s="133"/>
      <c r="AP50" s="133"/>
      <c r="AZ50" s="133"/>
      <c r="BA50" s="133"/>
      <c r="BB50" s="133"/>
      <c r="BC50" s="133"/>
      <c r="BD50" s="133"/>
      <c r="BE50" s="133"/>
      <c r="BF50" s="133"/>
      <c r="BG50" s="133"/>
      <c r="BJ50" s="133"/>
      <c r="BT50" s="133"/>
      <c r="CD50" s="133"/>
      <c r="CN50" s="133"/>
      <c r="CX50" s="133"/>
      <c r="DH50" s="133"/>
      <c r="DR50" s="133"/>
      <c r="EB50" s="133"/>
      <c r="EL50" s="133"/>
      <c r="EV50" s="133"/>
      <c r="FF50" s="133"/>
      <c r="FP50" s="133"/>
      <c r="FZ50" s="133"/>
      <c r="GJ50" s="133"/>
      <c r="GT50" s="133"/>
      <c r="HD50" s="133"/>
      <c r="HN50" s="133"/>
      <c r="HX50" s="133"/>
      <c r="IH50" s="133"/>
      <c r="IR50" s="133"/>
      <c r="JB50" s="133"/>
      <c r="JL50" s="133"/>
      <c r="JV50" s="133"/>
      <c r="KF50" s="133"/>
    </row>
    <row xmlns:x14ac="http://schemas.microsoft.com/office/spreadsheetml/2009/9/ac" r="51" s="3" customFormat="true" x14ac:dyDescent="0.25">
      <c r="A51" s="426" t="str">
        <f ca="true">IF(ISBLANK('Data Summary'!A53),"",'Data Summary'!A53)</f>
        <v/>
      </c>
      <c r="B51" s="133"/>
      <c r="L51" s="133"/>
      <c r="V51" s="133"/>
      <c r="AF51" s="133"/>
      <c r="AP51" s="133"/>
      <c r="AZ51" s="133"/>
      <c r="BA51" s="133"/>
      <c r="BB51" s="133"/>
      <c r="BC51" s="133"/>
      <c r="BD51" s="133"/>
      <c r="BE51" s="133"/>
      <c r="BF51" s="133"/>
      <c r="BG51" s="133"/>
      <c r="BJ51" s="133"/>
      <c r="BT51" s="133"/>
      <c r="CD51" s="133"/>
      <c r="CN51" s="133"/>
      <c r="CX51" s="133"/>
      <c r="DH51" s="133"/>
      <c r="DR51" s="133"/>
      <c r="EB51" s="133"/>
      <c r="EL51" s="133"/>
      <c r="EV51" s="133"/>
      <c r="FF51" s="133"/>
      <c r="FP51" s="133"/>
      <c r="FZ51" s="133"/>
      <c r="GJ51" s="133"/>
      <c r="GT51" s="133"/>
      <c r="HD51" s="133"/>
      <c r="HN51" s="133"/>
      <c r="HX51" s="133"/>
      <c r="IH51" s="133"/>
      <c r="IR51" s="133"/>
      <c r="JB51" s="133"/>
      <c r="JL51" s="133"/>
      <c r="JV51" s="133"/>
      <c r="KF51" s="133"/>
    </row>
    <row xmlns:x14ac="http://schemas.microsoft.com/office/spreadsheetml/2009/9/ac" r="52" s="3" customFormat="true" x14ac:dyDescent="0.25">
      <c r="A52" s="426" t="str">
        <f ca="true">IF(ISBLANK('Data Summary'!A54),"",'Data Summary'!A54)</f>
        <v/>
      </c>
      <c r="B52" s="133"/>
      <c r="L52" s="133"/>
      <c r="V52" s="133"/>
      <c r="AF52" s="133"/>
      <c r="AP52" s="133"/>
      <c r="AZ52" s="133"/>
      <c r="BA52" s="133"/>
      <c r="BB52" s="133"/>
      <c r="BC52" s="133"/>
      <c r="BD52" s="133"/>
      <c r="BE52" s="133"/>
      <c r="BF52" s="133"/>
      <c r="BG52" s="133"/>
      <c r="BJ52" s="133"/>
      <c r="BT52" s="133"/>
      <c r="CD52" s="133"/>
      <c r="CN52" s="133"/>
      <c r="CX52" s="133"/>
      <c r="DH52" s="133"/>
      <c r="DR52" s="133"/>
      <c r="EB52" s="133"/>
      <c r="EL52" s="133"/>
      <c r="EV52" s="133"/>
      <c r="FF52" s="133"/>
      <c r="FP52" s="133"/>
      <c r="FZ52" s="133"/>
      <c r="GJ52" s="133"/>
      <c r="GT52" s="133"/>
      <c r="HD52" s="133"/>
      <c r="HN52" s="133"/>
      <c r="HX52" s="133"/>
      <c r="IH52" s="133"/>
      <c r="IR52" s="133"/>
      <c r="JB52" s="133"/>
      <c r="JL52" s="133"/>
      <c r="JV52" s="133"/>
      <c r="KF52" s="133"/>
    </row>
    <row xmlns:x14ac="http://schemas.microsoft.com/office/spreadsheetml/2009/9/ac" r="53" s="3" customFormat="true" x14ac:dyDescent="0.25">
      <c r="A53" s="426" t="str">
        <f ca="true">IF(ISBLANK('Data Summary'!A55),"",'Data Summary'!A55)</f>
        <v/>
      </c>
      <c r="B53" s="133"/>
      <c r="L53" s="133"/>
      <c r="V53" s="133"/>
      <c r="AF53" s="133"/>
      <c r="AP53" s="133"/>
      <c r="AZ53" s="133"/>
      <c r="BA53" s="133"/>
      <c r="BB53" s="133"/>
      <c r="BC53" s="133"/>
      <c r="BD53" s="133"/>
      <c r="BE53" s="133"/>
      <c r="BF53" s="133"/>
      <c r="BG53" s="133"/>
      <c r="BJ53" s="133"/>
      <c r="BT53" s="133"/>
      <c r="CD53" s="133"/>
      <c r="CN53" s="133"/>
      <c r="CX53" s="133"/>
      <c r="DH53" s="133"/>
      <c r="DR53" s="133"/>
      <c r="EB53" s="133"/>
      <c r="EL53" s="133"/>
      <c r="EV53" s="133"/>
      <c r="FF53" s="133"/>
      <c r="FP53" s="133"/>
      <c r="FZ53" s="133"/>
      <c r="GJ53" s="133"/>
      <c r="GT53" s="133"/>
      <c r="HD53" s="133"/>
      <c r="HN53" s="133"/>
      <c r="HX53" s="133"/>
      <c r="IH53" s="133"/>
      <c r="IR53" s="133"/>
      <c r="JB53" s="133"/>
      <c r="JL53" s="133"/>
      <c r="JV53" s="133"/>
      <c r="KF53" s="133"/>
    </row>
    <row xmlns:x14ac="http://schemas.microsoft.com/office/spreadsheetml/2009/9/ac" r="54" s="3" customFormat="true" x14ac:dyDescent="0.25">
      <c r="A54" s="426" t="str">
        <f ca="true">IF(ISBLANK('Data Summary'!A56),"",'Data Summary'!A56)</f>
        <v/>
      </c>
      <c r="B54" s="133"/>
      <c r="L54" s="133"/>
      <c r="V54" s="133"/>
      <c r="AF54" s="133"/>
      <c r="AP54" s="133"/>
      <c r="AZ54" s="133"/>
      <c r="BA54" s="133"/>
      <c r="BB54" s="133"/>
      <c r="BC54" s="133"/>
      <c r="BD54" s="133"/>
      <c r="BE54" s="133"/>
      <c r="BF54" s="133"/>
      <c r="BG54" s="133"/>
      <c r="BJ54" s="133"/>
      <c r="BT54" s="133"/>
      <c r="CD54" s="133"/>
      <c r="CN54" s="133"/>
      <c r="CX54" s="133"/>
      <c r="DH54" s="133"/>
      <c r="DR54" s="133"/>
      <c r="EB54" s="133"/>
      <c r="EL54" s="133"/>
      <c r="EV54" s="133"/>
      <c r="FF54" s="133"/>
      <c r="FP54" s="133"/>
      <c r="FZ54" s="133"/>
      <c r="GJ54" s="133"/>
      <c r="GT54" s="133"/>
      <c r="HD54" s="133"/>
      <c r="HN54" s="133"/>
      <c r="HX54" s="133"/>
      <c r="IH54" s="133"/>
      <c r="IR54" s="133"/>
      <c r="JB54" s="133"/>
      <c r="JL54" s="133"/>
      <c r="JV54" s="133"/>
      <c r="KF54" s="133"/>
    </row>
    <row xmlns:x14ac="http://schemas.microsoft.com/office/spreadsheetml/2009/9/ac" r="55" s="3" customFormat="true" x14ac:dyDescent="0.25">
      <c r="A55" s="426" t="str">
        <f ca="true">IF(ISBLANK('Data Summary'!A57),"",'Data Summary'!A57)</f>
        <v/>
      </c>
      <c r="B55" s="133"/>
      <c r="L55" s="133"/>
      <c r="V55" s="133"/>
      <c r="AF55" s="133"/>
      <c r="AP55" s="133"/>
      <c r="AZ55" s="133"/>
      <c r="BA55" s="133"/>
      <c r="BB55" s="133"/>
      <c r="BC55" s="133"/>
      <c r="BD55" s="133"/>
      <c r="BE55" s="133"/>
      <c r="BF55" s="133"/>
      <c r="BG55" s="133"/>
      <c r="BJ55" s="133"/>
      <c r="BT55" s="133"/>
      <c r="CD55" s="133"/>
      <c r="CN55" s="133"/>
      <c r="CX55" s="133"/>
      <c r="DH55" s="133"/>
      <c r="DR55" s="133"/>
      <c r="EB55" s="133"/>
      <c r="EL55" s="133"/>
      <c r="EV55" s="133"/>
      <c r="FF55" s="133"/>
      <c r="FP55" s="133"/>
      <c r="FZ55" s="133"/>
      <c r="GJ55" s="133"/>
      <c r="GT55" s="133"/>
      <c r="HD55" s="133"/>
      <c r="HN55" s="133"/>
      <c r="HX55" s="133"/>
      <c r="IH55" s="133"/>
      <c r="IR55" s="133"/>
      <c r="JB55" s="133"/>
      <c r="JL55" s="133"/>
      <c r="JV55" s="133"/>
      <c r="KF55" s="133"/>
    </row>
    <row xmlns:x14ac="http://schemas.microsoft.com/office/spreadsheetml/2009/9/ac" r="56" s="3" customFormat="true" x14ac:dyDescent="0.25">
      <c r="A56" s="426" t="str">
        <f ca="true">IF(ISBLANK('Data Summary'!A58),"",'Data Summary'!A58)</f>
        <v/>
      </c>
      <c r="B56" s="133"/>
      <c r="L56" s="133"/>
      <c r="V56" s="133"/>
      <c r="AF56" s="133"/>
      <c r="AP56" s="133"/>
      <c r="AZ56" s="133"/>
      <c r="BA56" s="133"/>
      <c r="BB56" s="133"/>
      <c r="BC56" s="133"/>
      <c r="BD56" s="133"/>
      <c r="BE56" s="133"/>
      <c r="BF56" s="133"/>
      <c r="BG56" s="133"/>
      <c r="BJ56" s="133"/>
      <c r="BT56" s="133"/>
      <c r="CD56" s="133"/>
      <c r="CN56" s="133"/>
      <c r="CX56" s="133"/>
      <c r="DH56" s="133"/>
      <c r="DR56" s="133"/>
      <c r="EB56" s="133"/>
      <c r="EL56" s="133"/>
      <c r="EV56" s="133"/>
      <c r="FF56" s="133"/>
      <c r="FP56" s="133"/>
      <c r="FZ56" s="133"/>
      <c r="GJ56" s="133"/>
      <c r="GT56" s="133"/>
      <c r="HD56" s="133"/>
      <c r="HN56" s="133"/>
      <c r="HX56" s="133"/>
      <c r="IH56" s="133"/>
      <c r="IR56" s="133"/>
      <c r="JB56" s="133"/>
      <c r="JL56" s="133"/>
      <c r="JV56" s="133"/>
      <c r="KF56" s="133"/>
    </row>
    <row xmlns:x14ac="http://schemas.microsoft.com/office/spreadsheetml/2009/9/ac" r="57" s="3" customFormat="true" x14ac:dyDescent="0.25">
      <c r="A57" s="426" t="str">
        <f ca="true">IF(ISBLANK('Data Summary'!A59),"",'Data Summary'!A59)</f>
        <v/>
      </c>
      <c r="B57" s="133"/>
      <c r="L57" s="133"/>
      <c r="V57" s="133"/>
      <c r="AF57" s="133"/>
      <c r="AP57" s="133"/>
      <c r="AZ57" s="133"/>
      <c r="BA57" s="133"/>
      <c r="BB57" s="133"/>
      <c r="BC57" s="133"/>
      <c r="BD57" s="133"/>
      <c r="BE57" s="133"/>
      <c r="BF57" s="133"/>
      <c r="BG57" s="133"/>
      <c r="BJ57" s="133"/>
      <c r="BT57" s="133"/>
      <c r="CD57" s="133"/>
      <c r="CN57" s="133"/>
      <c r="CX57" s="133"/>
      <c r="DH57" s="133"/>
      <c r="DR57" s="133"/>
      <c r="EB57" s="133"/>
      <c r="EL57" s="133"/>
      <c r="EV57" s="133"/>
      <c r="FF57" s="133"/>
      <c r="FP57" s="133"/>
      <c r="FZ57" s="133"/>
      <c r="GJ57" s="133"/>
      <c r="GT57" s="133"/>
      <c r="HD57" s="133"/>
      <c r="HN57" s="133"/>
      <c r="HX57" s="133"/>
      <c r="IH57" s="133"/>
      <c r="IR57" s="133"/>
      <c r="JB57" s="133"/>
      <c r="JL57" s="133"/>
      <c r="JV57" s="133"/>
      <c r="KF57" s="133"/>
    </row>
    <row xmlns:x14ac="http://schemas.microsoft.com/office/spreadsheetml/2009/9/ac" r="58" s="3" customFormat="true" x14ac:dyDescent="0.25">
      <c r="A58" s="426" t="str">
        <f ca="true">IF(ISBLANK('Data Summary'!A60),"",'Data Summary'!A60)</f>
        <v/>
      </c>
      <c r="B58" s="133"/>
      <c r="L58" s="133"/>
      <c r="V58" s="133"/>
      <c r="AF58" s="133"/>
      <c r="AP58" s="133"/>
      <c r="AZ58" s="133"/>
      <c r="BA58" s="133"/>
      <c r="BB58" s="133"/>
      <c r="BC58" s="133"/>
      <c r="BD58" s="133"/>
      <c r="BE58" s="133"/>
      <c r="BF58" s="133"/>
      <c r="BG58" s="133"/>
      <c r="BJ58" s="133"/>
      <c r="BT58" s="133"/>
      <c r="CD58" s="133"/>
      <c r="CN58" s="133"/>
      <c r="CX58" s="133"/>
      <c r="DH58" s="133"/>
      <c r="DR58" s="133"/>
      <c r="EB58" s="133"/>
      <c r="EL58" s="133"/>
      <c r="EV58" s="133"/>
      <c r="FF58" s="133"/>
      <c r="FP58" s="133"/>
      <c r="FZ58" s="133"/>
      <c r="GJ58" s="133"/>
      <c r="GT58" s="133"/>
      <c r="HD58" s="133"/>
      <c r="HN58" s="133"/>
      <c r="HX58" s="133"/>
      <c r="IH58" s="133"/>
      <c r="IR58" s="133"/>
      <c r="JB58" s="133"/>
      <c r="JL58" s="133"/>
      <c r="JV58" s="133"/>
      <c r="KF58" s="133"/>
    </row>
    <row xmlns:x14ac="http://schemas.microsoft.com/office/spreadsheetml/2009/9/ac" r="59" s="3" customFormat="true" x14ac:dyDescent="0.25">
      <c r="A59" s="426" t="str">
        <f ca="true">IF(ISBLANK('Data Summary'!A61),"",'Data Summary'!A61)</f>
        <v/>
      </c>
      <c r="B59" s="133"/>
      <c r="L59" s="133"/>
      <c r="V59" s="133"/>
      <c r="AF59" s="133"/>
      <c r="AP59" s="133"/>
      <c r="AZ59" s="133"/>
      <c r="BA59" s="133"/>
      <c r="BB59" s="133"/>
      <c r="BC59" s="133"/>
      <c r="BD59" s="133"/>
      <c r="BE59" s="133"/>
      <c r="BF59" s="133"/>
      <c r="BG59" s="133"/>
      <c r="BJ59" s="133"/>
      <c r="BT59" s="133"/>
      <c r="CD59" s="133"/>
      <c r="CN59" s="133"/>
      <c r="CX59" s="133"/>
      <c r="DH59" s="133"/>
      <c r="DR59" s="133"/>
      <c r="EB59" s="133"/>
      <c r="EL59" s="133"/>
      <c r="EV59" s="133"/>
      <c r="FF59" s="133"/>
      <c r="FP59" s="133"/>
      <c r="FZ59" s="133"/>
      <c r="GJ59" s="133"/>
      <c r="GT59" s="133"/>
      <c r="HD59" s="133"/>
      <c r="HN59" s="133"/>
      <c r="HX59" s="133"/>
      <c r="IH59" s="133"/>
      <c r="IR59" s="133"/>
      <c r="JB59" s="133"/>
      <c r="JL59" s="133"/>
      <c r="JV59" s="133"/>
      <c r="KF59" s="133"/>
    </row>
    <row xmlns:x14ac="http://schemas.microsoft.com/office/spreadsheetml/2009/9/ac" r="60" s="3" customFormat="true" x14ac:dyDescent="0.25">
      <c r="A60" s="426" t="str">
        <f ca="true">IF(ISBLANK('Data Summary'!A62),"",'Data Summary'!A62)</f>
        <v/>
      </c>
      <c r="B60" s="133"/>
      <c r="L60" s="133"/>
      <c r="V60" s="133"/>
      <c r="AF60" s="133"/>
      <c r="AP60" s="133"/>
      <c r="AZ60" s="133"/>
      <c r="BA60" s="133"/>
      <c r="BB60" s="133"/>
      <c r="BC60" s="133"/>
      <c r="BD60" s="133"/>
      <c r="BE60" s="133"/>
      <c r="BF60" s="133"/>
      <c r="BG60" s="133"/>
      <c r="BJ60" s="133"/>
      <c r="BT60" s="133"/>
      <c r="CD60" s="133"/>
      <c r="CN60" s="133"/>
      <c r="CX60" s="133"/>
      <c r="DH60" s="133"/>
      <c r="DR60" s="133"/>
      <c r="EB60" s="133"/>
      <c r="EL60" s="133"/>
      <c r="EV60" s="133"/>
      <c r="FF60" s="133"/>
      <c r="FP60" s="133"/>
      <c r="FZ60" s="133"/>
      <c r="GJ60" s="133"/>
      <c r="GT60" s="133"/>
      <c r="HD60" s="133"/>
      <c r="HN60" s="133"/>
      <c r="HX60" s="133"/>
      <c r="IH60" s="133"/>
      <c r="IR60" s="133"/>
      <c r="JB60" s="133"/>
      <c r="JL60" s="133"/>
      <c r="JV60" s="133"/>
      <c r="KF60" s="133"/>
    </row>
    <row xmlns:x14ac="http://schemas.microsoft.com/office/spreadsheetml/2009/9/ac" r="61" s="3" customFormat="true" x14ac:dyDescent="0.25">
      <c r="A61" s="426" t="str">
        <f ca="true">IF(ISBLANK('Data Summary'!A63),"",'Data Summary'!A63)</f>
        <v/>
      </c>
      <c r="B61" s="133"/>
      <c r="L61" s="133"/>
      <c r="V61" s="133"/>
      <c r="AF61" s="133"/>
      <c r="AP61" s="133"/>
      <c r="AZ61" s="133"/>
      <c r="BA61" s="133"/>
      <c r="BB61" s="133"/>
      <c r="BC61" s="133"/>
      <c r="BD61" s="133"/>
      <c r="BE61" s="133"/>
      <c r="BF61" s="133"/>
      <c r="BG61" s="133"/>
      <c r="BJ61" s="133"/>
      <c r="BT61" s="133"/>
      <c r="CD61" s="133"/>
      <c r="CN61" s="133"/>
      <c r="CX61" s="133"/>
      <c r="DH61" s="133"/>
      <c r="DR61" s="133"/>
      <c r="EB61" s="133"/>
      <c r="EL61" s="133"/>
      <c r="EV61" s="133"/>
      <c r="FF61" s="133"/>
      <c r="FP61" s="133"/>
      <c r="FZ61" s="133"/>
      <c r="GJ61" s="133"/>
      <c r="GT61" s="133"/>
      <c r="HD61" s="133"/>
      <c r="HN61" s="133"/>
      <c r="HX61" s="133"/>
      <c r="IH61" s="133"/>
      <c r="IR61" s="133"/>
      <c r="JB61" s="133"/>
      <c r="JL61" s="133"/>
      <c r="JV61" s="133"/>
      <c r="KF61" s="133"/>
    </row>
    <row xmlns:x14ac="http://schemas.microsoft.com/office/spreadsheetml/2009/9/ac" r="62" s="3" customFormat="true" x14ac:dyDescent="0.25">
      <c r="A62" s="426" t="str">
        <f ca="true">IF(ISBLANK('Data Summary'!A64),"",'Data Summary'!A64)</f>
        <v/>
      </c>
      <c r="B62" s="133"/>
      <c r="L62" s="133"/>
      <c r="V62" s="133"/>
      <c r="AF62" s="133"/>
      <c r="AP62" s="133"/>
      <c r="AZ62" s="133"/>
      <c r="BA62" s="133"/>
      <c r="BB62" s="133"/>
      <c r="BC62" s="133"/>
      <c r="BD62" s="133"/>
      <c r="BE62" s="133"/>
      <c r="BF62" s="133"/>
      <c r="BG62" s="133"/>
      <c r="BJ62" s="133"/>
      <c r="BT62" s="133"/>
      <c r="CD62" s="133"/>
      <c r="CN62" s="133"/>
      <c r="CX62" s="133"/>
      <c r="DH62" s="133"/>
      <c r="DR62" s="133"/>
      <c r="EB62" s="133"/>
      <c r="EL62" s="133"/>
      <c r="EV62" s="133"/>
      <c r="FF62" s="133"/>
      <c r="FP62" s="133"/>
      <c r="FZ62" s="133"/>
      <c r="GJ62" s="133"/>
      <c r="GT62" s="133"/>
      <c r="HD62" s="133"/>
      <c r="HN62" s="133"/>
      <c r="HX62" s="133"/>
      <c r="IH62" s="133"/>
      <c r="IR62" s="133"/>
      <c r="JB62" s="133"/>
      <c r="JL62" s="133"/>
      <c r="JV62" s="133"/>
      <c r="KF62" s="133"/>
    </row>
    <row xmlns:x14ac="http://schemas.microsoft.com/office/spreadsheetml/2009/9/ac" r="63" s="3" customFormat="true" x14ac:dyDescent="0.25">
      <c r="A63" s="426" t="str">
        <f ca="true">IF(ISBLANK('Data Summary'!A65),"",'Data Summary'!A65)</f>
        <v/>
      </c>
      <c r="B63" s="133"/>
      <c r="L63" s="133"/>
      <c r="V63" s="133"/>
      <c r="AF63" s="133"/>
      <c r="AP63" s="133"/>
      <c r="AZ63" s="133"/>
      <c r="BA63" s="133"/>
      <c r="BB63" s="133"/>
      <c r="BC63" s="133"/>
      <c r="BD63" s="133"/>
      <c r="BE63" s="133"/>
      <c r="BF63" s="133"/>
      <c r="BG63" s="133"/>
      <c r="BJ63" s="133"/>
      <c r="BT63" s="133"/>
      <c r="CD63" s="133"/>
      <c r="CN63" s="133"/>
      <c r="CX63" s="133"/>
      <c r="DH63" s="133"/>
      <c r="DR63" s="133"/>
      <c r="EB63" s="133"/>
      <c r="EL63" s="133"/>
      <c r="EV63" s="133"/>
      <c r="FF63" s="133"/>
      <c r="FP63" s="133"/>
      <c r="FZ63" s="133"/>
      <c r="GJ63" s="133"/>
      <c r="GT63" s="133"/>
      <c r="HD63" s="133"/>
      <c r="HN63" s="133"/>
      <c r="HX63" s="133"/>
      <c r="IH63" s="133"/>
      <c r="IR63" s="133"/>
      <c r="JB63" s="133"/>
      <c r="JL63" s="133"/>
      <c r="JV63" s="133"/>
      <c r="KF63" s="133"/>
    </row>
    <row xmlns:x14ac="http://schemas.microsoft.com/office/spreadsheetml/2009/9/ac" r="64" s="3" customFormat="true" x14ac:dyDescent="0.25">
      <c r="A64" s="426" t="str">
        <f ca="true">IF(ISBLANK('Data Summary'!A66),"",'Data Summary'!A66)</f>
        <v/>
      </c>
      <c r="B64" s="133"/>
      <c r="L64" s="133"/>
      <c r="V64" s="133"/>
      <c r="AF64" s="133"/>
      <c r="AP64" s="133"/>
      <c r="AZ64" s="133"/>
      <c r="BA64" s="133"/>
      <c r="BB64" s="133"/>
      <c r="BC64" s="133"/>
      <c r="BD64" s="133"/>
      <c r="BE64" s="133"/>
      <c r="BF64" s="133"/>
      <c r="BG64" s="133"/>
      <c r="BJ64" s="133"/>
      <c r="BT64" s="133"/>
      <c r="CD64" s="133"/>
      <c r="CN64" s="133"/>
      <c r="CX64" s="133"/>
      <c r="DH64" s="133"/>
      <c r="DR64" s="133"/>
      <c r="EB64" s="133"/>
      <c r="EL64" s="133"/>
      <c r="EV64" s="133"/>
      <c r="FF64" s="133"/>
      <c r="FP64" s="133"/>
      <c r="FZ64" s="133"/>
      <c r="GJ64" s="133"/>
      <c r="GT64" s="133"/>
      <c r="HD64" s="133"/>
      <c r="HN64" s="133"/>
      <c r="HX64" s="133"/>
      <c r="IH64" s="133"/>
      <c r="IR64" s="133"/>
      <c r="JB64" s="133"/>
      <c r="JL64" s="133"/>
      <c r="JV64" s="133"/>
      <c r="KF64" s="133"/>
    </row>
    <row xmlns:x14ac="http://schemas.microsoft.com/office/spreadsheetml/2009/9/ac" r="65" s="3" customFormat="true" x14ac:dyDescent="0.25">
      <c r="A65" s="426" t="str">
        <f ca="true">IF(ISBLANK('Data Summary'!A67),"",'Data Summary'!A67)</f>
        <v/>
      </c>
      <c r="B65" s="133"/>
      <c r="L65" s="133"/>
      <c r="V65" s="133"/>
      <c r="AF65" s="133"/>
      <c r="AP65" s="133"/>
      <c r="AZ65" s="133"/>
      <c r="BA65" s="133"/>
      <c r="BB65" s="133"/>
      <c r="BC65" s="133"/>
      <c r="BD65" s="133"/>
      <c r="BE65" s="133"/>
      <c r="BF65" s="133"/>
      <c r="BG65" s="133"/>
      <c r="BJ65" s="133"/>
      <c r="BT65" s="133"/>
      <c r="CD65" s="133"/>
      <c r="CN65" s="133"/>
      <c r="CX65" s="133"/>
      <c r="DH65" s="133"/>
      <c r="DR65" s="133"/>
      <c r="EB65" s="133"/>
      <c r="EL65" s="133"/>
      <c r="EV65" s="133"/>
      <c r="FF65" s="133"/>
      <c r="FP65" s="133"/>
      <c r="FZ65" s="133"/>
      <c r="GJ65" s="133"/>
      <c r="GT65" s="133"/>
      <c r="HD65" s="133"/>
      <c r="HN65" s="133"/>
      <c r="HX65" s="133"/>
      <c r="IH65" s="133"/>
      <c r="IR65" s="133"/>
      <c r="JB65" s="133"/>
      <c r="JL65" s="133"/>
      <c r="JV65" s="133"/>
      <c r="KF65" s="133"/>
    </row>
    <row xmlns:x14ac="http://schemas.microsoft.com/office/spreadsheetml/2009/9/ac" r="66" s="3" customFormat="true" x14ac:dyDescent="0.25">
      <c r="A66" s="426" t="str">
        <f ca="true">IF(ISBLANK('Data Summary'!A68),"",'Data Summary'!A68)</f>
        <v/>
      </c>
      <c r="B66" s="133"/>
      <c r="L66" s="133"/>
      <c r="V66" s="133"/>
      <c r="AF66" s="133"/>
      <c r="AP66" s="133"/>
      <c r="AZ66" s="133"/>
      <c r="BA66" s="133"/>
      <c r="BB66" s="133"/>
      <c r="BC66" s="133"/>
      <c r="BD66" s="133"/>
      <c r="BE66" s="133"/>
      <c r="BF66" s="133"/>
      <c r="BG66" s="133"/>
      <c r="BJ66" s="133"/>
      <c r="BT66" s="133"/>
      <c r="CD66" s="133"/>
      <c r="CN66" s="133"/>
      <c r="CX66" s="133"/>
      <c r="DH66" s="133"/>
      <c r="DR66" s="133"/>
      <c r="EB66" s="133"/>
      <c r="EL66" s="133"/>
      <c r="EV66" s="133"/>
      <c r="FF66" s="133"/>
      <c r="FP66" s="133"/>
      <c r="FZ66" s="133"/>
      <c r="GJ66" s="133"/>
      <c r="GT66" s="133"/>
      <c r="HD66" s="133"/>
      <c r="HN66" s="133"/>
      <c r="HX66" s="133"/>
      <c r="IH66" s="133"/>
      <c r="IR66" s="133"/>
      <c r="JB66" s="133"/>
      <c r="JL66" s="133"/>
      <c r="JV66" s="133"/>
      <c r="KF66" s="133"/>
    </row>
    <row xmlns:x14ac="http://schemas.microsoft.com/office/spreadsheetml/2009/9/ac" r="67" s="3" customFormat="true" x14ac:dyDescent="0.25">
      <c r="A67" s="426" t="str">
        <f ca="true">IF(ISBLANK('Data Summary'!A69),"",'Data Summary'!A69)</f>
        <v/>
      </c>
      <c r="B67" s="133"/>
      <c r="L67" s="133"/>
      <c r="V67" s="133"/>
      <c r="AF67" s="133"/>
      <c r="AP67" s="133"/>
      <c r="AZ67" s="133"/>
      <c r="BA67" s="133"/>
      <c r="BB67" s="133"/>
      <c r="BC67" s="133"/>
      <c r="BD67" s="133"/>
      <c r="BE67" s="133"/>
      <c r="BF67" s="133"/>
      <c r="BG67" s="133"/>
      <c r="BJ67" s="133"/>
      <c r="BT67" s="133"/>
      <c r="CD67" s="133"/>
      <c r="CN67" s="133"/>
      <c r="CX67" s="133"/>
      <c r="DH67" s="133"/>
      <c r="DR67" s="133"/>
      <c r="EB67" s="133"/>
      <c r="EL67" s="133"/>
      <c r="EV67" s="133"/>
      <c r="FF67" s="133"/>
      <c r="FP67" s="133"/>
      <c r="FZ67" s="133"/>
      <c r="GJ67" s="133"/>
      <c r="GT67" s="133"/>
      <c r="HD67" s="133"/>
      <c r="HN67" s="133"/>
      <c r="HX67" s="133"/>
      <c r="IH67" s="133"/>
      <c r="IR67" s="133"/>
      <c r="JB67" s="133"/>
      <c r="JL67" s="133"/>
      <c r="JV67" s="133"/>
      <c r="KF67" s="133"/>
    </row>
    <row xmlns:x14ac="http://schemas.microsoft.com/office/spreadsheetml/2009/9/ac" r="68" s="3" customFormat="true" x14ac:dyDescent="0.25">
      <c r="A68" s="426" t="str">
        <f ca="true">IF(ISBLANK('Data Summary'!A70),"",'Data Summary'!A70)</f>
        <v/>
      </c>
      <c r="B68" s="133"/>
      <c r="L68" s="133"/>
      <c r="V68" s="133"/>
      <c r="AF68" s="133"/>
      <c r="AP68" s="133"/>
      <c r="AZ68" s="133"/>
      <c r="BA68" s="133"/>
      <c r="BB68" s="133"/>
      <c r="BC68" s="133"/>
      <c r="BD68" s="133"/>
      <c r="BE68" s="133"/>
      <c r="BF68" s="133"/>
      <c r="BG68" s="133"/>
      <c r="BJ68" s="133"/>
      <c r="BT68" s="133"/>
      <c r="CD68" s="133"/>
      <c r="CN68" s="133"/>
      <c r="CX68" s="133"/>
      <c r="DH68" s="133"/>
      <c r="DR68" s="133"/>
      <c r="EB68" s="133"/>
      <c r="EL68" s="133"/>
      <c r="EV68" s="133"/>
      <c r="FF68" s="133"/>
      <c r="FP68" s="133"/>
      <c r="FZ68" s="133"/>
      <c r="GJ68" s="133"/>
      <c r="GT68" s="133"/>
      <c r="HD68" s="133"/>
      <c r="HN68" s="133"/>
      <c r="HX68" s="133"/>
      <c r="IH68" s="133"/>
      <c r="IR68" s="133"/>
      <c r="JB68" s="133"/>
      <c r="JL68" s="133"/>
      <c r="JV68" s="133"/>
      <c r="KF68" s="133"/>
    </row>
    <row xmlns:x14ac="http://schemas.microsoft.com/office/spreadsheetml/2009/9/ac" r="69" s="3" customFormat="true" x14ac:dyDescent="0.25">
      <c r="A69" s="426" t="str">
        <f ca="true">IF(ISBLANK('Data Summary'!A71),"",'Data Summary'!A71)</f>
        <v/>
      </c>
      <c r="B69" s="133"/>
      <c r="L69" s="133"/>
      <c r="V69" s="133"/>
      <c r="AF69" s="133"/>
      <c r="AP69" s="133"/>
      <c r="AZ69" s="133"/>
      <c r="BA69" s="133"/>
      <c r="BB69" s="133"/>
      <c r="BC69" s="133"/>
      <c r="BD69" s="133"/>
      <c r="BE69" s="133"/>
      <c r="BF69" s="133"/>
      <c r="BG69" s="133"/>
      <c r="BJ69" s="133"/>
      <c r="BT69" s="133"/>
      <c r="CD69" s="133"/>
      <c r="CN69" s="133"/>
      <c r="CX69" s="133"/>
      <c r="DH69" s="133"/>
      <c r="DR69" s="133"/>
      <c r="EB69" s="133"/>
      <c r="EL69" s="133"/>
      <c r="EV69" s="133"/>
      <c r="FF69" s="133"/>
      <c r="FP69" s="133"/>
      <c r="FZ69" s="133"/>
      <c r="GJ69" s="133"/>
      <c r="GT69" s="133"/>
      <c r="HD69" s="133"/>
      <c r="HN69" s="133"/>
      <c r="HX69" s="133"/>
      <c r="IH69" s="133"/>
      <c r="IR69" s="133"/>
      <c r="JB69" s="133"/>
      <c r="JL69" s="133"/>
      <c r="JV69" s="133"/>
      <c r="KF69" s="133"/>
    </row>
    <row xmlns:x14ac="http://schemas.microsoft.com/office/spreadsheetml/2009/9/ac" r="70" s="3" customFormat="true" x14ac:dyDescent="0.25">
      <c r="A70" s="426" t="str">
        <f ca="true">IF(ISBLANK('Data Summary'!A72),"",'Data Summary'!A72)</f>
        <v/>
      </c>
      <c r="B70" s="133"/>
      <c r="L70" s="133"/>
      <c r="V70" s="133"/>
      <c r="AF70" s="133"/>
      <c r="AP70" s="133"/>
      <c r="AZ70" s="133"/>
      <c r="BA70" s="133"/>
      <c r="BB70" s="133"/>
      <c r="BC70" s="133"/>
      <c r="BD70" s="133"/>
      <c r="BE70" s="133"/>
      <c r="BF70" s="133"/>
      <c r="BG70" s="133"/>
      <c r="BJ70" s="133"/>
      <c r="BT70" s="133"/>
      <c r="CD70" s="133"/>
      <c r="CN70" s="133"/>
      <c r="CX70" s="133"/>
      <c r="DH70" s="133"/>
      <c r="DR70" s="133"/>
      <c r="EB70" s="133"/>
      <c r="EL70" s="133"/>
      <c r="EV70" s="133"/>
      <c r="FF70" s="133"/>
      <c r="FP70" s="133"/>
      <c r="FZ70" s="133"/>
      <c r="GJ70" s="133"/>
      <c r="GT70" s="133"/>
      <c r="HD70" s="133"/>
      <c r="HN70" s="133"/>
      <c r="HX70" s="133"/>
      <c r="IH70" s="133"/>
      <c r="IR70" s="133"/>
      <c r="JB70" s="133"/>
      <c r="JL70" s="133"/>
      <c r="JV70" s="133"/>
      <c r="KF70" s="133"/>
    </row>
    <row xmlns:x14ac="http://schemas.microsoft.com/office/spreadsheetml/2009/9/ac" r="71" s="3" customFormat="true" x14ac:dyDescent="0.25">
      <c r="A71" s="426" t="str">
        <f ca="true">IF(ISBLANK('Data Summary'!A73),"",'Data Summary'!A73)</f>
        <v/>
      </c>
      <c r="B71" s="133"/>
      <c r="L71" s="133"/>
      <c r="V71" s="133"/>
      <c r="AF71" s="133"/>
      <c r="AP71" s="133"/>
      <c r="AZ71" s="133"/>
      <c r="BA71" s="133"/>
      <c r="BB71" s="133"/>
      <c r="BC71" s="133"/>
      <c r="BD71" s="133"/>
      <c r="BE71" s="133"/>
      <c r="BF71" s="133"/>
      <c r="BG71" s="133"/>
      <c r="BJ71" s="133"/>
      <c r="BT71" s="133"/>
      <c r="CD71" s="133"/>
      <c r="CN71" s="133"/>
      <c r="CX71" s="133"/>
      <c r="DH71" s="133"/>
      <c r="DR71" s="133"/>
      <c r="EB71" s="133"/>
      <c r="EL71" s="133"/>
      <c r="EV71" s="133"/>
      <c r="FF71" s="133"/>
      <c r="FP71" s="133"/>
      <c r="FZ71" s="133"/>
      <c r="GJ71" s="133"/>
      <c r="GT71" s="133"/>
      <c r="HD71" s="133"/>
      <c r="HN71" s="133"/>
      <c r="HX71" s="133"/>
      <c r="IH71" s="133"/>
      <c r="IR71" s="133"/>
      <c r="JB71" s="133"/>
      <c r="JL71" s="133"/>
      <c r="JV71" s="133"/>
      <c r="KF71" s="133"/>
    </row>
    <row xmlns:x14ac="http://schemas.microsoft.com/office/spreadsheetml/2009/9/ac" r="72" s="3" customFormat="true" x14ac:dyDescent="0.25">
      <c r="A72" s="426" t="str">
        <f ca="true">IF(ISBLANK('Data Summary'!A74),"",'Data Summary'!A74)</f>
        <v/>
      </c>
      <c r="B72" s="133"/>
      <c r="L72" s="133"/>
      <c r="V72" s="133"/>
      <c r="AF72" s="133"/>
      <c r="AP72" s="133"/>
      <c r="AZ72" s="133"/>
      <c r="BA72" s="133"/>
      <c r="BB72" s="133"/>
      <c r="BC72" s="133"/>
      <c r="BD72" s="133"/>
      <c r="BE72" s="133"/>
      <c r="BF72" s="133"/>
      <c r="BG72" s="133"/>
      <c r="BJ72" s="133"/>
      <c r="BT72" s="133"/>
      <c r="CD72" s="133"/>
      <c r="CN72" s="133"/>
      <c r="CX72" s="133"/>
      <c r="DH72" s="133"/>
      <c r="DR72" s="133"/>
      <c r="EB72" s="133"/>
      <c r="EL72" s="133"/>
      <c r="EV72" s="133"/>
      <c r="FF72" s="133"/>
      <c r="FP72" s="133"/>
      <c r="FZ72" s="133"/>
      <c r="GJ72" s="133"/>
      <c r="GT72" s="133"/>
      <c r="HD72" s="133"/>
      <c r="HN72" s="133"/>
      <c r="HX72" s="133"/>
      <c r="IH72" s="133"/>
      <c r="IR72" s="133"/>
      <c r="JB72" s="133"/>
      <c r="JL72" s="133"/>
      <c r="JV72" s="133"/>
      <c r="KF72" s="133"/>
    </row>
    <row xmlns:x14ac="http://schemas.microsoft.com/office/spreadsheetml/2009/9/ac" r="73" s="3" customFormat="true" x14ac:dyDescent="0.25">
      <c r="A73" s="426" t="str">
        <f ca="true">IF(ISBLANK('Data Summary'!A75),"",'Data Summary'!A75)</f>
        <v/>
      </c>
      <c r="B73" s="133"/>
      <c r="L73" s="133"/>
      <c r="V73" s="133"/>
      <c r="AF73" s="133"/>
      <c r="AP73" s="133"/>
      <c r="AZ73" s="133"/>
      <c r="BA73" s="133"/>
      <c r="BB73" s="133"/>
      <c r="BC73" s="133"/>
      <c r="BD73" s="133"/>
      <c r="BE73" s="133"/>
      <c r="BF73" s="133"/>
      <c r="BG73" s="133"/>
      <c r="BJ73" s="133"/>
      <c r="BT73" s="133"/>
      <c r="CD73" s="133"/>
      <c r="CN73" s="133"/>
      <c r="CX73" s="133"/>
      <c r="DH73" s="133"/>
      <c r="DR73" s="133"/>
      <c r="EB73" s="133"/>
      <c r="EL73" s="133"/>
      <c r="EV73" s="133"/>
      <c r="FF73" s="133"/>
      <c r="FP73" s="133"/>
      <c r="FZ73" s="133"/>
      <c r="GJ73" s="133"/>
      <c r="GT73" s="133"/>
      <c r="HD73" s="133"/>
      <c r="HN73" s="133"/>
      <c r="HX73" s="133"/>
      <c r="IH73" s="133"/>
      <c r="IR73" s="133"/>
      <c r="JB73" s="133"/>
      <c r="JL73" s="133"/>
      <c r="JV73" s="133"/>
      <c r="KF73" s="133"/>
    </row>
    <row xmlns:x14ac="http://schemas.microsoft.com/office/spreadsheetml/2009/9/ac" r="74" s="3" customFormat="true" x14ac:dyDescent="0.25">
      <c r="A74" s="426" t="str">
        <f ca="true">IF(ISBLANK('Data Summary'!A76),"",'Data Summary'!A76)</f>
        <v/>
      </c>
      <c r="B74" s="133"/>
      <c r="L74" s="133"/>
      <c r="V74" s="133"/>
      <c r="AF74" s="133"/>
      <c r="AP74" s="133"/>
      <c r="AZ74" s="133"/>
      <c r="BA74" s="133"/>
      <c r="BB74" s="133"/>
      <c r="BC74" s="133"/>
      <c r="BD74" s="133"/>
      <c r="BE74" s="133"/>
      <c r="BF74" s="133"/>
      <c r="BG74" s="133"/>
      <c r="BJ74" s="133"/>
      <c r="BT74" s="133"/>
      <c r="CD74" s="133"/>
      <c r="CN74" s="133"/>
      <c r="CX74" s="133"/>
      <c r="DH74" s="133"/>
      <c r="DR74" s="133"/>
      <c r="EB74" s="133"/>
      <c r="EL74" s="133"/>
      <c r="EV74" s="133"/>
      <c r="FF74" s="133"/>
      <c r="FP74" s="133"/>
      <c r="FZ74" s="133"/>
      <c r="GJ74" s="133"/>
      <c r="GT74" s="133"/>
      <c r="HD74" s="133"/>
      <c r="HN74" s="133"/>
      <c r="HX74" s="133"/>
      <c r="IH74" s="133"/>
      <c r="IR74" s="133"/>
      <c r="JB74" s="133"/>
      <c r="JL74" s="133"/>
      <c r="JV74" s="133"/>
      <c r="KF74" s="133"/>
    </row>
    <row xmlns:x14ac="http://schemas.microsoft.com/office/spreadsheetml/2009/9/ac" r="75" s="3" customFormat="true" x14ac:dyDescent="0.25">
      <c r="A75" s="426" t="str">
        <f ca="true">IF(ISBLANK('Data Summary'!A77),"",'Data Summary'!A77)</f>
        <v/>
      </c>
      <c r="B75" s="133"/>
      <c r="L75" s="133"/>
      <c r="V75" s="133"/>
      <c r="AF75" s="133"/>
      <c r="AP75" s="133"/>
      <c r="AZ75" s="133"/>
      <c r="BA75" s="133"/>
      <c r="BB75" s="133"/>
      <c r="BC75" s="133"/>
      <c r="BD75" s="133"/>
      <c r="BE75" s="133"/>
      <c r="BF75" s="133"/>
      <c r="BG75" s="133"/>
      <c r="BJ75" s="133"/>
      <c r="BT75" s="133"/>
      <c r="CD75" s="133"/>
      <c r="CN75" s="133"/>
      <c r="CX75" s="133"/>
      <c r="DH75" s="133"/>
      <c r="DR75" s="133"/>
      <c r="EB75" s="133"/>
      <c r="EL75" s="133"/>
      <c r="EV75" s="133"/>
      <c r="FF75" s="133"/>
      <c r="FP75" s="133"/>
      <c r="FZ75" s="133"/>
      <c r="GJ75" s="133"/>
      <c r="GT75" s="133"/>
      <c r="HD75" s="133"/>
      <c r="HN75" s="133"/>
      <c r="HX75" s="133"/>
      <c r="IH75" s="133"/>
      <c r="IR75" s="133"/>
      <c r="JB75" s="133"/>
      <c r="JL75" s="133"/>
      <c r="JV75" s="133"/>
      <c r="KF75" s="133"/>
    </row>
    <row xmlns:x14ac="http://schemas.microsoft.com/office/spreadsheetml/2009/9/ac" r="76" s="3" customFormat="true" x14ac:dyDescent="0.25">
      <c r="A76" s="426" t="str">
        <f ca="true">IF(ISBLANK('Data Summary'!A78),"",'Data Summary'!A78)</f>
        <v/>
      </c>
      <c r="B76" s="133"/>
      <c r="L76" s="133"/>
      <c r="V76" s="133"/>
      <c r="AF76" s="133"/>
      <c r="AP76" s="133"/>
      <c r="AZ76" s="133"/>
      <c r="BA76" s="133"/>
      <c r="BB76" s="133"/>
      <c r="BC76" s="133"/>
      <c r="BD76" s="133"/>
      <c r="BE76" s="133"/>
      <c r="BF76" s="133"/>
      <c r="BG76" s="133"/>
      <c r="BJ76" s="133"/>
      <c r="BT76" s="133"/>
      <c r="CD76" s="133"/>
      <c r="CN76" s="133"/>
      <c r="CX76" s="133"/>
      <c r="DH76" s="133"/>
      <c r="DR76" s="133"/>
      <c r="EB76" s="133"/>
      <c r="EL76" s="133"/>
      <c r="EV76" s="133"/>
      <c r="FF76" s="133"/>
      <c r="FP76" s="133"/>
      <c r="FZ76" s="133"/>
      <c r="GJ76" s="133"/>
      <c r="GT76" s="133"/>
      <c r="HD76" s="133"/>
      <c r="HN76" s="133"/>
      <c r="HX76" s="133"/>
      <c r="IH76" s="133"/>
      <c r="IR76" s="133"/>
      <c r="JB76" s="133"/>
      <c r="JL76" s="133"/>
      <c r="JV76" s="133"/>
      <c r="KF76" s="133"/>
    </row>
    <row xmlns:x14ac="http://schemas.microsoft.com/office/spreadsheetml/2009/9/ac" r="77" s="3" customFormat="true" x14ac:dyDescent="0.25">
      <c r="A77" s="426" t="str">
        <f ca="true">IF(ISBLANK('Data Summary'!A79),"",'Data Summary'!A79)</f>
        <v/>
      </c>
      <c r="B77" s="133"/>
      <c r="L77" s="133"/>
      <c r="V77" s="133"/>
      <c r="AF77" s="133"/>
      <c r="AP77" s="133"/>
      <c r="AZ77" s="133"/>
      <c r="BA77" s="133"/>
      <c r="BB77" s="133"/>
      <c r="BC77" s="133"/>
      <c r="BD77" s="133"/>
      <c r="BE77" s="133"/>
      <c r="BF77" s="133"/>
      <c r="BG77" s="133"/>
      <c r="BJ77" s="133"/>
      <c r="BT77" s="133"/>
      <c r="CD77" s="133"/>
      <c r="CN77" s="133"/>
      <c r="CX77" s="133"/>
      <c r="DH77" s="133"/>
      <c r="DR77" s="133"/>
      <c r="EB77" s="133"/>
      <c r="EL77" s="133"/>
      <c r="EV77" s="133"/>
      <c r="FF77" s="133"/>
      <c r="FP77" s="133"/>
      <c r="FZ77" s="133"/>
      <c r="GJ77" s="133"/>
      <c r="GT77" s="133"/>
      <c r="HD77" s="133"/>
      <c r="HN77" s="133"/>
      <c r="HX77" s="133"/>
      <c r="IH77" s="133"/>
      <c r="IR77" s="133"/>
      <c r="JB77" s="133"/>
      <c r="JL77" s="133"/>
      <c r="JV77" s="133"/>
      <c r="KF77" s="133"/>
    </row>
    <row xmlns:x14ac="http://schemas.microsoft.com/office/spreadsheetml/2009/9/ac" r="78" s="3" customFormat="true" x14ac:dyDescent="0.25">
      <c r="A78" s="426" t="str">
        <f ca="true">IF(ISBLANK('Data Summary'!A80),"",'Data Summary'!A80)</f>
        <v/>
      </c>
      <c r="B78" s="133"/>
      <c r="L78" s="133"/>
      <c r="V78" s="133"/>
      <c r="AF78" s="133"/>
      <c r="AP78" s="133"/>
      <c r="AZ78" s="133"/>
      <c r="BA78" s="133"/>
      <c r="BB78" s="133"/>
      <c r="BC78" s="133"/>
      <c r="BD78" s="133"/>
      <c r="BE78" s="133"/>
      <c r="BF78" s="133"/>
      <c r="BG78" s="133"/>
      <c r="BJ78" s="133"/>
      <c r="BT78" s="133"/>
      <c r="CD78" s="133"/>
      <c r="CN78" s="133"/>
      <c r="CX78" s="133"/>
      <c r="DH78" s="133"/>
      <c r="DR78" s="133"/>
      <c r="EB78" s="133"/>
      <c r="EL78" s="133"/>
      <c r="EV78" s="133"/>
      <c r="FF78" s="133"/>
      <c r="FP78" s="133"/>
      <c r="FZ78" s="133"/>
      <c r="GJ78" s="133"/>
      <c r="GT78" s="133"/>
      <c r="HD78" s="133"/>
      <c r="HN78" s="133"/>
      <c r="HX78" s="133"/>
      <c r="IH78" s="133"/>
      <c r="IR78" s="133"/>
      <c r="JB78" s="133"/>
      <c r="JL78" s="133"/>
      <c r="JV78" s="133"/>
      <c r="KF78" s="133"/>
    </row>
    <row xmlns:x14ac="http://schemas.microsoft.com/office/spreadsheetml/2009/9/ac" r="79" s="3" customFormat="true" x14ac:dyDescent="0.25">
      <c r="A79" s="426" t="str">
        <f ca="true">IF(ISBLANK('Data Summary'!A81),"",'Data Summary'!A81)</f>
        <v/>
      </c>
      <c r="B79" s="133"/>
      <c r="L79" s="133"/>
      <c r="V79" s="133"/>
      <c r="AF79" s="133"/>
      <c r="AP79" s="133"/>
      <c r="AZ79" s="133"/>
      <c r="BA79" s="133"/>
      <c r="BB79" s="133"/>
      <c r="BC79" s="133"/>
      <c r="BD79" s="133"/>
      <c r="BE79" s="133"/>
      <c r="BF79" s="133"/>
      <c r="BG79" s="133"/>
      <c r="BJ79" s="133"/>
      <c r="BT79" s="133"/>
      <c r="CD79" s="133"/>
      <c r="CN79" s="133"/>
      <c r="CX79" s="133"/>
      <c r="DH79" s="133"/>
      <c r="DR79" s="133"/>
      <c r="EB79" s="133"/>
      <c r="EL79" s="133"/>
      <c r="EV79" s="133"/>
      <c r="FF79" s="133"/>
      <c r="FP79" s="133"/>
      <c r="FZ79" s="133"/>
      <c r="GJ79" s="133"/>
      <c r="GT79" s="133"/>
      <c r="HD79" s="133"/>
      <c r="HN79" s="133"/>
      <c r="HX79" s="133"/>
      <c r="IH79" s="133"/>
      <c r="IR79" s="133"/>
      <c r="JB79" s="133"/>
      <c r="JL79" s="133"/>
      <c r="JV79" s="133"/>
      <c r="KF79" s="133"/>
    </row>
    <row xmlns:x14ac="http://schemas.microsoft.com/office/spreadsheetml/2009/9/ac" r="80" s="3" customFormat="true" x14ac:dyDescent="0.25">
      <c r="A80" s="426" t="str">
        <f ca="true">IF(ISBLANK('Data Summary'!A82),"",'Data Summary'!A82)</f>
        <v/>
      </c>
      <c r="B80" s="133"/>
      <c r="L80" s="133"/>
      <c r="V80" s="133"/>
      <c r="AF80" s="133"/>
      <c r="AP80" s="133"/>
      <c r="AZ80" s="133"/>
      <c r="BA80" s="133"/>
      <c r="BB80" s="133"/>
      <c r="BC80" s="133"/>
      <c r="BD80" s="133"/>
      <c r="BE80" s="133"/>
      <c r="BF80" s="133"/>
      <c r="BG80" s="133"/>
      <c r="BJ80" s="133"/>
      <c r="BT80" s="133"/>
      <c r="CD80" s="133"/>
      <c r="CN80" s="133"/>
      <c r="CX80" s="133"/>
      <c r="DH80" s="133"/>
      <c r="DR80" s="133"/>
      <c r="EB80" s="133"/>
      <c r="EL80" s="133"/>
      <c r="EV80" s="133"/>
      <c r="FF80" s="133"/>
      <c r="FP80" s="133"/>
      <c r="FZ80" s="133"/>
      <c r="GJ80" s="133"/>
      <c r="GT80" s="133"/>
      <c r="HD80" s="133"/>
      <c r="HN80" s="133"/>
      <c r="HX80" s="133"/>
      <c r="IH80" s="133"/>
      <c r="IR80" s="133"/>
      <c r="JB80" s="133"/>
      <c r="JL80" s="133"/>
      <c r="JV80" s="133"/>
      <c r="KF80" s="133"/>
    </row>
    <row xmlns:x14ac="http://schemas.microsoft.com/office/spreadsheetml/2009/9/ac" r="81" s="3" customFormat="true" x14ac:dyDescent="0.25">
      <c r="A81" s="426" t="str">
        <f ca="true">IF(ISBLANK('Data Summary'!A83),"",'Data Summary'!A83)</f>
        <v/>
      </c>
      <c r="B81" s="133"/>
      <c r="L81" s="133"/>
      <c r="V81" s="133"/>
      <c r="AF81" s="133"/>
      <c r="AP81" s="133"/>
      <c r="AZ81" s="133"/>
      <c r="BA81" s="133"/>
      <c r="BB81" s="133"/>
      <c r="BC81" s="133"/>
      <c r="BD81" s="133"/>
      <c r="BE81" s="133"/>
      <c r="BF81" s="133"/>
      <c r="BG81" s="133"/>
      <c r="BJ81" s="133"/>
      <c r="BT81" s="133"/>
      <c r="CD81" s="133"/>
      <c r="CN81" s="133"/>
      <c r="CX81" s="133"/>
      <c r="DH81" s="133"/>
      <c r="DR81" s="133"/>
      <c r="EB81" s="133"/>
      <c r="EL81" s="133"/>
      <c r="EV81" s="133"/>
      <c r="FF81" s="133"/>
      <c r="FP81" s="133"/>
      <c r="FZ81" s="133"/>
      <c r="GJ81" s="133"/>
      <c r="GT81" s="133"/>
      <c r="HD81" s="133"/>
      <c r="HN81" s="133"/>
      <c r="HX81" s="133"/>
      <c r="IH81" s="133"/>
      <c r="IR81" s="133"/>
      <c r="JB81" s="133"/>
      <c r="JL81" s="133"/>
      <c r="JV81" s="133"/>
      <c r="KF81" s="133"/>
    </row>
    <row xmlns:x14ac="http://schemas.microsoft.com/office/spreadsheetml/2009/9/ac" r="82" s="3" customFormat="true" x14ac:dyDescent="0.25">
      <c r="A82" s="426" t="str">
        <f ca="true">IF(ISBLANK('Data Summary'!A84),"",'Data Summary'!A84)</f>
        <v/>
      </c>
      <c r="B82" s="133"/>
      <c r="L82" s="133"/>
      <c r="V82" s="133"/>
      <c r="AF82" s="133"/>
      <c r="AP82" s="133"/>
      <c r="AZ82" s="133"/>
      <c r="BA82" s="133"/>
      <c r="BB82" s="133"/>
      <c r="BC82" s="133"/>
      <c r="BD82" s="133"/>
      <c r="BE82" s="133"/>
      <c r="BF82" s="133"/>
      <c r="BG82" s="133"/>
      <c r="BJ82" s="133"/>
      <c r="BT82" s="133"/>
      <c r="CD82" s="133"/>
      <c r="CN82" s="133"/>
      <c r="CX82" s="133"/>
      <c r="DH82" s="133"/>
      <c r="DR82" s="133"/>
      <c r="EB82" s="133"/>
      <c r="EL82" s="133"/>
      <c r="EV82" s="133"/>
      <c r="FF82" s="133"/>
      <c r="FP82" s="133"/>
      <c r="FZ82" s="133"/>
      <c r="GJ82" s="133"/>
      <c r="GT82" s="133"/>
      <c r="HD82" s="133"/>
      <c r="HN82" s="133"/>
      <c r="HX82" s="133"/>
      <c r="IH82" s="133"/>
      <c r="IR82" s="133"/>
      <c r="JB82" s="133"/>
      <c r="JL82" s="133"/>
      <c r="JV82" s="133"/>
      <c r="KF82" s="133"/>
    </row>
    <row xmlns:x14ac="http://schemas.microsoft.com/office/spreadsheetml/2009/9/ac" r="83" s="3" customFormat="true" x14ac:dyDescent="0.25">
      <c r="A83" s="426" t="str">
        <f ca="true">IF(ISBLANK('Data Summary'!A85),"",'Data Summary'!A85)</f>
        <v/>
      </c>
      <c r="B83" s="133"/>
      <c r="L83" s="133"/>
      <c r="V83" s="133"/>
      <c r="AF83" s="133"/>
      <c r="AP83" s="133"/>
      <c r="AZ83" s="133"/>
      <c r="BA83" s="133"/>
      <c r="BB83" s="133"/>
      <c r="BC83" s="133"/>
      <c r="BD83" s="133"/>
      <c r="BE83" s="133"/>
      <c r="BF83" s="133"/>
      <c r="BG83" s="133"/>
      <c r="BJ83" s="133"/>
      <c r="BT83" s="133"/>
      <c r="CD83" s="133"/>
      <c r="CN83" s="133"/>
      <c r="CX83" s="133"/>
      <c r="DH83" s="133"/>
      <c r="DR83" s="133"/>
      <c r="EB83" s="133"/>
      <c r="EL83" s="133"/>
      <c r="EV83" s="133"/>
      <c r="FF83" s="133"/>
      <c r="FP83" s="133"/>
      <c r="FZ83" s="133"/>
      <c r="GJ83" s="133"/>
      <c r="GT83" s="133"/>
      <c r="HD83" s="133"/>
      <c r="HN83" s="133"/>
      <c r="HX83" s="133"/>
      <c r="IH83" s="133"/>
      <c r="IR83" s="133"/>
      <c r="JB83" s="133"/>
      <c r="JL83" s="133"/>
      <c r="JV83" s="133"/>
      <c r="KF83" s="133"/>
    </row>
    <row xmlns:x14ac="http://schemas.microsoft.com/office/spreadsheetml/2009/9/ac" r="84" s="3" customFormat="true" x14ac:dyDescent="0.25">
      <c r="A84" s="426" t="str">
        <f ca="true">IF(ISBLANK('Data Summary'!A86),"",'Data Summary'!A86)</f>
        <v/>
      </c>
      <c r="B84" s="133"/>
      <c r="L84" s="133"/>
      <c r="V84" s="133"/>
      <c r="AF84" s="133"/>
      <c r="AP84" s="133"/>
      <c r="AZ84" s="133"/>
      <c r="BA84" s="133"/>
      <c r="BB84" s="133"/>
      <c r="BC84" s="133"/>
      <c r="BD84" s="133"/>
      <c r="BE84" s="133"/>
      <c r="BF84" s="133"/>
      <c r="BG84" s="133"/>
      <c r="BJ84" s="133"/>
      <c r="BT84" s="133"/>
      <c r="CD84" s="133"/>
      <c r="CN84" s="133"/>
      <c r="CX84" s="133"/>
      <c r="DH84" s="133"/>
      <c r="DR84" s="133"/>
      <c r="EB84" s="133"/>
      <c r="EL84" s="133"/>
      <c r="EV84" s="133"/>
      <c r="FF84" s="133"/>
      <c r="FP84" s="133"/>
      <c r="FZ84" s="133"/>
      <c r="GJ84" s="133"/>
      <c r="GT84" s="133"/>
      <c r="HD84" s="133"/>
      <c r="HN84" s="133"/>
      <c r="HX84" s="133"/>
      <c r="IH84" s="133"/>
      <c r="IR84" s="133"/>
      <c r="JB84" s="133"/>
      <c r="JL84" s="133"/>
      <c r="JV84" s="133"/>
      <c r="KF84" s="133"/>
    </row>
    <row xmlns:x14ac="http://schemas.microsoft.com/office/spreadsheetml/2009/9/ac" r="85" s="3" customFormat="true" x14ac:dyDescent="0.25">
      <c r="A85" s="426" t="str">
        <f ca="true">IF(ISBLANK('Data Summary'!A87),"",'Data Summary'!A87)</f>
        <v/>
      </c>
      <c r="B85" s="133"/>
      <c r="L85" s="133"/>
      <c r="V85" s="133"/>
      <c r="AF85" s="133"/>
      <c r="AP85" s="133"/>
      <c r="AZ85" s="133"/>
      <c r="BA85" s="133"/>
      <c r="BB85" s="133"/>
      <c r="BC85" s="133"/>
      <c r="BD85" s="133"/>
      <c r="BE85" s="133"/>
      <c r="BF85" s="133"/>
      <c r="BG85" s="133"/>
      <c r="BJ85" s="133"/>
      <c r="BT85" s="133"/>
      <c r="CD85" s="133"/>
      <c r="CN85" s="133"/>
      <c r="CX85" s="133"/>
      <c r="DH85" s="133"/>
      <c r="DR85" s="133"/>
      <c r="EB85" s="133"/>
      <c r="EL85" s="133"/>
      <c r="EV85" s="133"/>
      <c r="FF85" s="133"/>
      <c r="FP85" s="133"/>
      <c r="FZ85" s="133"/>
      <c r="GJ85" s="133"/>
      <c r="GT85" s="133"/>
      <c r="HD85" s="133"/>
      <c r="HN85" s="133"/>
      <c r="HX85" s="133"/>
      <c r="IH85" s="133"/>
      <c r="IR85" s="133"/>
      <c r="JB85" s="133"/>
      <c r="JL85" s="133"/>
      <c r="JV85" s="133"/>
      <c r="KF85" s="133"/>
    </row>
    <row xmlns:x14ac="http://schemas.microsoft.com/office/spreadsheetml/2009/9/ac" r="86" s="3" customFormat="true" x14ac:dyDescent="0.25">
      <c r="A86" s="426" t="str">
        <f ca="true">IF(ISBLANK('Data Summary'!A88),"",'Data Summary'!A88)</f>
        <v/>
      </c>
      <c r="B86" s="133"/>
      <c r="L86" s="133"/>
      <c r="V86" s="133"/>
      <c r="AF86" s="133"/>
      <c r="AP86" s="133"/>
      <c r="AZ86" s="133"/>
      <c r="BA86" s="133"/>
      <c r="BB86" s="133"/>
      <c r="BC86" s="133"/>
      <c r="BD86" s="133"/>
      <c r="BE86" s="133"/>
      <c r="BF86" s="133"/>
      <c r="BG86" s="133"/>
      <c r="BJ86" s="133"/>
      <c r="BT86" s="133"/>
      <c r="CD86" s="133"/>
      <c r="CN86" s="133"/>
      <c r="CX86" s="133"/>
      <c r="DH86" s="133"/>
      <c r="DR86" s="133"/>
      <c r="EB86" s="133"/>
      <c r="EL86" s="133"/>
      <c r="EV86" s="133"/>
      <c r="FF86" s="133"/>
      <c r="FP86" s="133"/>
      <c r="FZ86" s="133"/>
      <c r="GJ86" s="133"/>
      <c r="GT86" s="133"/>
      <c r="HD86" s="133"/>
      <c r="HN86" s="133"/>
      <c r="HX86" s="133"/>
      <c r="IH86" s="133"/>
      <c r="IR86" s="133"/>
      <c r="JB86" s="133"/>
      <c r="JL86" s="133"/>
      <c r="JV86" s="133"/>
      <c r="KF86" s="133"/>
    </row>
    <row xmlns:x14ac="http://schemas.microsoft.com/office/spreadsheetml/2009/9/ac" r="87" s="3" customFormat="true" x14ac:dyDescent="0.25">
      <c r="A87" s="426" t="str">
        <f ca="true">IF(ISBLANK('Data Summary'!A89),"",'Data Summary'!A89)</f>
        <v/>
      </c>
      <c r="B87" s="133"/>
      <c r="L87" s="133"/>
      <c r="V87" s="133"/>
      <c r="AF87" s="133"/>
      <c r="AP87" s="133"/>
      <c r="AZ87" s="133"/>
      <c r="BA87" s="133"/>
      <c r="BB87" s="133"/>
      <c r="BC87" s="133"/>
      <c r="BD87" s="133"/>
      <c r="BE87" s="133"/>
      <c r="BF87" s="133"/>
      <c r="BG87" s="133"/>
      <c r="BJ87" s="133"/>
      <c r="BT87" s="133"/>
      <c r="CD87" s="133"/>
      <c r="CN87" s="133"/>
      <c r="CX87" s="133"/>
      <c r="DH87" s="133"/>
      <c r="DR87" s="133"/>
      <c r="EB87" s="133"/>
      <c r="EL87" s="133"/>
      <c r="EV87" s="133"/>
      <c r="FF87" s="133"/>
      <c r="FP87" s="133"/>
      <c r="FZ87" s="133"/>
      <c r="GJ87" s="133"/>
      <c r="GT87" s="133"/>
      <c r="HD87" s="133"/>
      <c r="HN87" s="133"/>
      <c r="HX87" s="133"/>
      <c r="IH87" s="133"/>
      <c r="IR87" s="133"/>
      <c r="JB87" s="133"/>
      <c r="JL87" s="133"/>
      <c r="JV87" s="133"/>
      <c r="KF87" s="133"/>
    </row>
    <row xmlns:x14ac="http://schemas.microsoft.com/office/spreadsheetml/2009/9/ac" r="88" s="3" customFormat="true" x14ac:dyDescent="0.25">
      <c r="A88" s="426" t="str">
        <f ca="true">IF(ISBLANK('Data Summary'!A90),"",'Data Summary'!A90)</f>
        <v/>
      </c>
      <c r="B88" s="133"/>
      <c r="L88" s="133"/>
      <c r="V88" s="133"/>
      <c r="AF88" s="133"/>
      <c r="AP88" s="133"/>
      <c r="AZ88" s="133"/>
      <c r="BA88" s="133"/>
      <c r="BB88" s="133"/>
      <c r="BC88" s="133"/>
      <c r="BD88" s="133"/>
      <c r="BE88" s="133"/>
      <c r="BF88" s="133"/>
      <c r="BG88" s="133"/>
      <c r="BJ88" s="133"/>
      <c r="BT88" s="133"/>
      <c r="CD88" s="133"/>
      <c r="CN88" s="133"/>
      <c r="CX88" s="133"/>
      <c r="DH88" s="133"/>
      <c r="DR88" s="133"/>
      <c r="EB88" s="133"/>
      <c r="EL88" s="133"/>
      <c r="EV88" s="133"/>
      <c r="FF88" s="133"/>
      <c r="FP88" s="133"/>
      <c r="FZ88" s="133"/>
      <c r="GJ88" s="133"/>
      <c r="GT88" s="133"/>
      <c r="HD88" s="133"/>
      <c r="HN88" s="133"/>
      <c r="HX88" s="133"/>
      <c r="IH88" s="133"/>
      <c r="IR88" s="133"/>
      <c r="JB88" s="133"/>
      <c r="JL88" s="133"/>
      <c r="JV88" s="133"/>
      <c r="KF88" s="133"/>
    </row>
    <row xmlns:x14ac="http://schemas.microsoft.com/office/spreadsheetml/2009/9/ac" r="89" s="3" customFormat="true" x14ac:dyDescent="0.25">
      <c r="A89" s="426" t="str">
        <f ca="true">IF(ISBLANK('Data Summary'!A91),"",'Data Summary'!A91)</f>
        <v/>
      </c>
      <c r="B89" s="133"/>
      <c r="L89" s="133"/>
      <c r="V89" s="133"/>
      <c r="AF89" s="133"/>
      <c r="AP89" s="133"/>
      <c r="AZ89" s="133"/>
      <c r="BA89" s="133"/>
      <c r="BB89" s="133"/>
      <c r="BC89" s="133"/>
      <c r="BD89" s="133"/>
      <c r="BE89" s="133"/>
      <c r="BF89" s="133"/>
      <c r="BG89" s="133"/>
      <c r="BJ89" s="133"/>
      <c r="BT89" s="133"/>
      <c r="CD89" s="133"/>
      <c r="CN89" s="133"/>
      <c r="CX89" s="133"/>
      <c r="DH89" s="133"/>
      <c r="DR89" s="133"/>
      <c r="EB89" s="133"/>
      <c r="EL89" s="133"/>
      <c r="EV89" s="133"/>
      <c r="FF89" s="133"/>
      <c r="FP89" s="133"/>
      <c r="FZ89" s="133"/>
      <c r="GJ89" s="133"/>
      <c r="GT89" s="133"/>
      <c r="HD89" s="133"/>
      <c r="HN89" s="133"/>
      <c r="HX89" s="133"/>
      <c r="IH89" s="133"/>
      <c r="IR89" s="133"/>
      <c r="JB89" s="133"/>
      <c r="JL89" s="133"/>
      <c r="JV89" s="133"/>
      <c r="KF89" s="133"/>
    </row>
    <row xmlns:x14ac="http://schemas.microsoft.com/office/spreadsheetml/2009/9/ac" r="90" s="3" customFormat="true" x14ac:dyDescent="0.25">
      <c r="A90" s="426" t="str">
        <f ca="true">IF(ISBLANK('Data Summary'!A92),"",'Data Summary'!A92)</f>
        <v/>
      </c>
      <c r="B90" s="133"/>
      <c r="L90" s="133"/>
      <c r="V90" s="133"/>
      <c r="AF90" s="133"/>
      <c r="AP90" s="133"/>
      <c r="AZ90" s="133"/>
      <c r="BA90" s="133"/>
      <c r="BB90" s="133"/>
      <c r="BC90" s="133"/>
      <c r="BD90" s="133"/>
      <c r="BE90" s="133"/>
      <c r="BF90" s="133"/>
      <c r="BG90" s="133"/>
      <c r="BJ90" s="133"/>
      <c r="BT90" s="133"/>
      <c r="CD90" s="133"/>
      <c r="CN90" s="133"/>
      <c r="CX90" s="133"/>
      <c r="DH90" s="133"/>
      <c r="DR90" s="133"/>
      <c r="EB90" s="133"/>
      <c r="EL90" s="133"/>
      <c r="EV90" s="133"/>
      <c r="FF90" s="133"/>
      <c r="FP90" s="133"/>
      <c r="FZ90" s="133"/>
      <c r="GJ90" s="133"/>
      <c r="GT90" s="133"/>
      <c r="HD90" s="133"/>
      <c r="HN90" s="133"/>
      <c r="HX90" s="133"/>
      <c r="IH90" s="133"/>
      <c r="IR90" s="133"/>
      <c r="JB90" s="133"/>
      <c r="JL90" s="133"/>
      <c r="JV90" s="133"/>
      <c r="KF90" s="133"/>
    </row>
    <row xmlns:x14ac="http://schemas.microsoft.com/office/spreadsheetml/2009/9/ac" r="91" s="3" customFormat="true" x14ac:dyDescent="0.25">
      <c r="A91" s="426" t="str">
        <f ca="true">IF(ISBLANK('Data Summary'!A93),"",'Data Summary'!A93)</f>
        <v/>
      </c>
      <c r="B91" s="133"/>
      <c r="L91" s="133"/>
      <c r="V91" s="133"/>
      <c r="AF91" s="133"/>
      <c r="AP91" s="133"/>
      <c r="AZ91" s="133"/>
      <c r="BA91" s="133"/>
      <c r="BB91" s="133"/>
      <c r="BC91" s="133"/>
      <c r="BD91" s="133"/>
      <c r="BE91" s="133"/>
      <c r="BF91" s="133"/>
      <c r="BG91" s="133"/>
      <c r="BJ91" s="133"/>
      <c r="BT91" s="133"/>
      <c r="CD91" s="133"/>
      <c r="CN91" s="133"/>
      <c r="CX91" s="133"/>
      <c r="DH91" s="133"/>
      <c r="DR91" s="133"/>
      <c r="EB91" s="133"/>
      <c r="EL91" s="133"/>
      <c r="EV91" s="133"/>
      <c r="FF91" s="133"/>
      <c r="FP91" s="133"/>
      <c r="FZ91" s="133"/>
      <c r="GJ91" s="133"/>
      <c r="GT91" s="133"/>
      <c r="HD91" s="133"/>
      <c r="HN91" s="133"/>
      <c r="HX91" s="133"/>
      <c r="IH91" s="133"/>
      <c r="IR91" s="133"/>
      <c r="JB91" s="133"/>
      <c r="JL91" s="133"/>
      <c r="JV91" s="133"/>
      <c r="KF91" s="133"/>
    </row>
    <row xmlns:x14ac="http://schemas.microsoft.com/office/spreadsheetml/2009/9/ac" r="92" s="3" customFormat="true" x14ac:dyDescent="0.25">
      <c r="A92" s="426" t="str">
        <f ca="true">IF(ISBLANK('Data Summary'!A94),"",'Data Summary'!A94)</f>
        <v/>
      </c>
      <c r="B92" s="133"/>
      <c r="L92" s="133"/>
      <c r="V92" s="133"/>
      <c r="AF92" s="133"/>
      <c r="AP92" s="133"/>
      <c r="AZ92" s="133"/>
      <c r="BA92" s="133"/>
      <c r="BB92" s="133"/>
      <c r="BC92" s="133"/>
      <c r="BD92" s="133"/>
      <c r="BE92" s="133"/>
      <c r="BF92" s="133"/>
      <c r="BG92" s="133"/>
      <c r="BJ92" s="133"/>
      <c r="BT92" s="133"/>
      <c r="CD92" s="133"/>
      <c r="CN92" s="133"/>
      <c r="CX92" s="133"/>
      <c r="DH92" s="133"/>
      <c r="DR92" s="133"/>
      <c r="EB92" s="133"/>
      <c r="EL92" s="133"/>
      <c r="EV92" s="133"/>
      <c r="FF92" s="133"/>
      <c r="FP92" s="133"/>
      <c r="FZ92" s="133"/>
      <c r="GJ92" s="133"/>
      <c r="GT92" s="133"/>
      <c r="HD92" s="133"/>
      <c r="HN92" s="133"/>
      <c r="HX92" s="133"/>
      <c r="IH92" s="133"/>
      <c r="IR92" s="133"/>
      <c r="JB92" s="133"/>
      <c r="JL92" s="133"/>
      <c r="JV92" s="133"/>
      <c r="KF92" s="133"/>
    </row>
    <row xmlns:x14ac="http://schemas.microsoft.com/office/spreadsheetml/2009/9/ac" r="93" s="3" customFormat="true" x14ac:dyDescent="0.25">
      <c r="A93" s="426" t="str">
        <f ca="true">IF(ISBLANK('Data Summary'!A95),"",'Data Summary'!A95)</f>
        <v/>
      </c>
      <c r="B93" s="133"/>
      <c r="L93" s="133"/>
      <c r="V93" s="133"/>
      <c r="AF93" s="133"/>
      <c r="AP93" s="133"/>
      <c r="AZ93" s="133"/>
      <c r="BA93" s="133"/>
      <c r="BB93" s="133"/>
      <c r="BC93" s="133"/>
      <c r="BD93" s="133"/>
      <c r="BE93" s="133"/>
      <c r="BF93" s="133"/>
      <c r="BG93" s="133"/>
      <c r="BJ93" s="133"/>
      <c r="BT93" s="133"/>
      <c r="CD93" s="133"/>
      <c r="CN93" s="133"/>
      <c r="CX93" s="133"/>
      <c r="DH93" s="133"/>
      <c r="DR93" s="133"/>
      <c r="EB93" s="133"/>
      <c r="EL93" s="133"/>
      <c r="EV93" s="133"/>
      <c r="FF93" s="133"/>
      <c r="FP93" s="133"/>
      <c r="FZ93" s="133"/>
      <c r="GJ93" s="133"/>
      <c r="GT93" s="133"/>
      <c r="HD93" s="133"/>
      <c r="HN93" s="133"/>
      <c r="HX93" s="133"/>
      <c r="IH93" s="133"/>
      <c r="IR93" s="133"/>
      <c r="JB93" s="133"/>
      <c r="JL93" s="133"/>
      <c r="JV93" s="133"/>
      <c r="KF93" s="133"/>
    </row>
    <row xmlns:x14ac="http://schemas.microsoft.com/office/spreadsheetml/2009/9/ac" r="94" s="3" customFormat="true" x14ac:dyDescent="0.25">
      <c r="A94" s="426" t="str">
        <f ca="true">IF(ISBLANK('Data Summary'!A96),"",'Data Summary'!A96)</f>
        <v/>
      </c>
      <c r="B94" s="133"/>
      <c r="L94" s="133"/>
      <c r="V94" s="133"/>
      <c r="AF94" s="133"/>
      <c r="AP94" s="133"/>
      <c r="AZ94" s="133"/>
      <c r="BA94" s="133"/>
      <c r="BB94" s="133"/>
      <c r="BC94" s="133"/>
      <c r="BD94" s="133"/>
      <c r="BE94" s="133"/>
      <c r="BF94" s="133"/>
      <c r="BG94" s="133"/>
      <c r="BJ94" s="133"/>
      <c r="BT94" s="133"/>
      <c r="CD94" s="133"/>
      <c r="CN94" s="133"/>
      <c r="CX94" s="133"/>
      <c r="DH94" s="133"/>
      <c r="DR94" s="133"/>
      <c r="EB94" s="133"/>
      <c r="EL94" s="133"/>
      <c r="EV94" s="133"/>
      <c r="FF94" s="133"/>
      <c r="FP94" s="133"/>
      <c r="FZ94" s="133"/>
      <c r="GJ94" s="133"/>
      <c r="GT94" s="133"/>
      <c r="HD94" s="133"/>
      <c r="HN94" s="133"/>
      <c r="HX94" s="133"/>
      <c r="IH94" s="133"/>
      <c r="IR94" s="133"/>
      <c r="JB94" s="133"/>
      <c r="JL94" s="133"/>
      <c r="JV94" s="133"/>
      <c r="KF94" s="133"/>
    </row>
    <row xmlns:x14ac="http://schemas.microsoft.com/office/spreadsheetml/2009/9/ac" r="95" s="3" customFormat="true" x14ac:dyDescent="0.25">
      <c r="A95" s="426" t="str">
        <f ca="true">IF(ISBLANK('Data Summary'!A97),"",'Data Summary'!A97)</f>
        <v/>
      </c>
      <c r="B95" s="133"/>
      <c r="L95" s="133"/>
      <c r="V95" s="133"/>
      <c r="AF95" s="133"/>
      <c r="AP95" s="133"/>
      <c r="AZ95" s="133"/>
      <c r="BA95" s="133"/>
      <c r="BB95" s="133"/>
      <c r="BC95" s="133"/>
      <c r="BD95" s="133"/>
      <c r="BE95" s="133"/>
      <c r="BF95" s="133"/>
      <c r="BG95" s="133"/>
      <c r="BJ95" s="133"/>
      <c r="BT95" s="133"/>
      <c r="CD95" s="133"/>
      <c r="CN95" s="133"/>
      <c r="CX95" s="133"/>
      <c r="DH95" s="133"/>
      <c r="DR95" s="133"/>
      <c r="EB95" s="133"/>
      <c r="EL95" s="133"/>
      <c r="EV95" s="133"/>
      <c r="FF95" s="133"/>
      <c r="FP95" s="133"/>
      <c r="FZ95" s="133"/>
      <c r="GJ95" s="133"/>
      <c r="GT95" s="133"/>
      <c r="HD95" s="133"/>
      <c r="HN95" s="133"/>
      <c r="HX95" s="133"/>
      <c r="IH95" s="133"/>
      <c r="IR95" s="133"/>
      <c r="JB95" s="133"/>
      <c r="JL95" s="133"/>
      <c r="JV95" s="133"/>
      <c r="KF95" s="133"/>
    </row>
    <row xmlns:x14ac="http://schemas.microsoft.com/office/spreadsheetml/2009/9/ac" r="96" s="3" customFormat="true" x14ac:dyDescent="0.25">
      <c r="A96" s="426" t="str">
        <f ca="true">IF(ISBLANK('Data Summary'!A98),"",'Data Summary'!A98)</f>
        <v/>
      </c>
      <c r="B96" s="133"/>
      <c r="L96" s="133"/>
      <c r="V96" s="133"/>
      <c r="AF96" s="133"/>
      <c r="AP96" s="133"/>
      <c r="AZ96" s="133"/>
      <c r="BA96" s="133"/>
      <c r="BB96" s="133"/>
      <c r="BC96" s="133"/>
      <c r="BD96" s="133"/>
      <c r="BE96" s="133"/>
      <c r="BF96" s="133"/>
      <c r="BG96" s="133"/>
      <c r="BJ96" s="133"/>
      <c r="BT96" s="133"/>
      <c r="CD96" s="133"/>
      <c r="CN96" s="133"/>
      <c r="CX96" s="133"/>
      <c r="DH96" s="133"/>
      <c r="DR96" s="133"/>
      <c r="EB96" s="133"/>
      <c r="EL96" s="133"/>
      <c r="EV96" s="133"/>
      <c r="FF96" s="133"/>
      <c r="FP96" s="133"/>
      <c r="FZ96" s="133"/>
      <c r="GJ96" s="133"/>
      <c r="GT96" s="133"/>
      <c r="HD96" s="133"/>
      <c r="HN96" s="133"/>
      <c r="HX96" s="133"/>
      <c r="IH96" s="133"/>
      <c r="IR96" s="133"/>
      <c r="JB96" s="133"/>
      <c r="JL96" s="133"/>
      <c r="JV96" s="133"/>
      <c r="KF96" s="133"/>
    </row>
    <row xmlns:x14ac="http://schemas.microsoft.com/office/spreadsheetml/2009/9/ac" r="97" s="3" customFormat="true" x14ac:dyDescent="0.25">
      <c r="A97" s="426" t="str">
        <f ca="true">IF(ISBLANK('Data Summary'!A99),"",'Data Summary'!A99)</f>
        <v/>
      </c>
      <c r="B97" s="133"/>
      <c r="L97" s="133"/>
      <c r="V97" s="133"/>
      <c r="AF97" s="133"/>
      <c r="AP97" s="133"/>
      <c r="AZ97" s="133"/>
      <c r="BA97" s="133"/>
      <c r="BB97" s="133"/>
      <c r="BC97" s="133"/>
      <c r="BD97" s="133"/>
      <c r="BE97" s="133"/>
      <c r="BF97" s="133"/>
      <c r="BG97" s="133"/>
      <c r="BJ97" s="133"/>
      <c r="BT97" s="133"/>
      <c r="CD97" s="133"/>
      <c r="CN97" s="133"/>
      <c r="CX97" s="133"/>
      <c r="DH97" s="133"/>
      <c r="DR97" s="133"/>
      <c r="EB97" s="133"/>
      <c r="EL97" s="133"/>
      <c r="EV97" s="133"/>
      <c r="FF97" s="133"/>
      <c r="FP97" s="133"/>
      <c r="FZ97" s="133"/>
      <c r="GJ97" s="133"/>
      <c r="GT97" s="133"/>
      <c r="HD97" s="133"/>
      <c r="HN97" s="133"/>
      <c r="HX97" s="133"/>
      <c r="IH97" s="133"/>
      <c r="IR97" s="133"/>
      <c r="JB97" s="133"/>
      <c r="JL97" s="133"/>
      <c r="JV97" s="133"/>
      <c r="KF97" s="133"/>
    </row>
    <row xmlns:x14ac="http://schemas.microsoft.com/office/spreadsheetml/2009/9/ac" r="98" s="3" customFormat="true" x14ac:dyDescent="0.25">
      <c r="A98" s="426" t="str">
        <f ca="true">IF(ISBLANK('Data Summary'!A100),"",'Data Summary'!A100)</f>
        <v/>
      </c>
      <c r="B98" s="133"/>
      <c r="L98" s="133"/>
      <c r="V98" s="133"/>
      <c r="AF98" s="133"/>
      <c r="AP98" s="133"/>
      <c r="AZ98" s="133"/>
      <c r="BA98" s="133"/>
      <c r="BB98" s="133"/>
      <c r="BC98" s="133"/>
      <c r="BD98" s="133"/>
      <c r="BE98" s="133"/>
      <c r="BF98" s="133"/>
      <c r="BG98" s="133"/>
      <c r="BJ98" s="133"/>
      <c r="BT98" s="133"/>
      <c r="CD98" s="133"/>
      <c r="CN98" s="133"/>
      <c r="CX98" s="133"/>
      <c r="DH98" s="133"/>
      <c r="DR98" s="133"/>
      <c r="EB98" s="133"/>
      <c r="EL98" s="133"/>
      <c r="EV98" s="133"/>
      <c r="FF98" s="133"/>
      <c r="FP98" s="133"/>
      <c r="FZ98" s="133"/>
      <c r="GJ98" s="133"/>
      <c r="GT98" s="133"/>
      <c r="HD98" s="133"/>
      <c r="HN98" s="133"/>
      <c r="HX98" s="133"/>
      <c r="IH98" s="133"/>
      <c r="IR98" s="133"/>
      <c r="JB98" s="133"/>
      <c r="JL98" s="133"/>
      <c r="JV98" s="133"/>
      <c r="KF98" s="133"/>
    </row>
    <row xmlns:x14ac="http://schemas.microsoft.com/office/spreadsheetml/2009/9/ac" r="99" s="3" customFormat="true" x14ac:dyDescent="0.25">
      <c r="A99" s="426" t="str">
        <f ca="true">IF(ISBLANK('Data Summary'!A101),"",'Data Summary'!A101)</f>
        <v/>
      </c>
      <c r="B99" s="133"/>
      <c r="L99" s="133"/>
      <c r="V99" s="133"/>
      <c r="AF99" s="133"/>
      <c r="AP99" s="133"/>
      <c r="AZ99" s="133"/>
      <c r="BA99" s="133"/>
      <c r="BB99" s="133"/>
      <c r="BC99" s="133"/>
      <c r="BD99" s="133"/>
      <c r="BE99" s="133"/>
      <c r="BF99" s="133"/>
      <c r="BG99" s="133"/>
      <c r="BJ99" s="133"/>
      <c r="BT99" s="133"/>
      <c r="CD99" s="133"/>
      <c r="CN99" s="133"/>
      <c r="CX99" s="133"/>
      <c r="DH99" s="133"/>
      <c r="DR99" s="133"/>
      <c r="EB99" s="133"/>
      <c r="EL99" s="133"/>
      <c r="EV99" s="133"/>
      <c r="FF99" s="133"/>
      <c r="FP99" s="133"/>
      <c r="FZ99" s="133"/>
      <c r="GJ99" s="133"/>
      <c r="GT99" s="133"/>
      <c r="HD99" s="133"/>
      <c r="HN99" s="133"/>
      <c r="HX99" s="133"/>
      <c r="IH99" s="133"/>
      <c r="IR99" s="133"/>
      <c r="JB99" s="133"/>
      <c r="JL99" s="133"/>
      <c r="JV99" s="133"/>
      <c r="KF99" s="133"/>
    </row>
    <row xmlns:x14ac="http://schemas.microsoft.com/office/spreadsheetml/2009/9/ac" r="100" s="3" customFormat="true" x14ac:dyDescent="0.25">
      <c r="A100" s="426" t="str">
        <f ca="true">IF(ISBLANK('Data Summary'!A102),"",'Data Summary'!A102)</f>
        <v/>
      </c>
      <c r="B100" s="133"/>
      <c r="L100" s="133"/>
      <c r="V100" s="133"/>
      <c r="AF100" s="133"/>
      <c r="AP100" s="133"/>
      <c r="AZ100" s="133"/>
      <c r="BA100" s="133"/>
      <c r="BB100" s="133"/>
      <c r="BC100" s="133"/>
      <c r="BD100" s="133"/>
      <c r="BE100" s="133"/>
      <c r="BF100" s="133"/>
      <c r="BG100" s="133"/>
      <c r="BJ100" s="133"/>
      <c r="BT100" s="133"/>
      <c r="CD100" s="133"/>
      <c r="CN100" s="133"/>
      <c r="CX100" s="133"/>
      <c r="DH100" s="133"/>
      <c r="DR100" s="133"/>
      <c r="EB100" s="133"/>
      <c r="EL100" s="133"/>
      <c r="EV100" s="133"/>
      <c r="FF100" s="133"/>
      <c r="FP100" s="133"/>
      <c r="FZ100" s="133"/>
      <c r="GJ100" s="133"/>
      <c r="GT100" s="133"/>
      <c r="HD100" s="133"/>
      <c r="HN100" s="133"/>
      <c r="HX100" s="133"/>
      <c r="IH100" s="133"/>
      <c r="IR100" s="133"/>
      <c r="JB100" s="133"/>
      <c r="JL100" s="133"/>
      <c r="JV100" s="133"/>
      <c r="KF100" s="133"/>
    </row>
    <row xmlns:x14ac="http://schemas.microsoft.com/office/spreadsheetml/2009/9/ac" r="101" s="3" customFormat="true" x14ac:dyDescent="0.25">
      <c r="A101" s="426" t="str">
        <f ca="true">IF(ISBLANK('Data Summary'!A103),"",'Data Summary'!A103)</f>
        <v/>
      </c>
      <c r="B101" s="133"/>
      <c r="L101" s="133"/>
      <c r="V101" s="133"/>
      <c r="AF101" s="133"/>
      <c r="AP101" s="133"/>
      <c r="AZ101" s="133"/>
      <c r="BA101" s="133"/>
      <c r="BB101" s="133"/>
      <c r="BC101" s="133"/>
      <c r="BD101" s="133"/>
      <c r="BE101" s="133"/>
      <c r="BF101" s="133"/>
      <c r="BG101" s="133"/>
      <c r="BJ101" s="133"/>
      <c r="BT101" s="133"/>
      <c r="CD101" s="133"/>
      <c r="CN101" s="133"/>
      <c r="CX101" s="133"/>
      <c r="DH101" s="133"/>
      <c r="DR101" s="133"/>
      <c r="EB101" s="133"/>
      <c r="EL101" s="133"/>
      <c r="EV101" s="133"/>
      <c r="FF101" s="133"/>
      <c r="FP101" s="133"/>
      <c r="FZ101" s="133"/>
      <c r="GJ101" s="133"/>
      <c r="GT101" s="133"/>
      <c r="HD101" s="133"/>
      <c r="HN101" s="133"/>
      <c r="HX101" s="133"/>
      <c r="IH101" s="133"/>
      <c r="IR101" s="133"/>
      <c r="JB101" s="133"/>
      <c r="JL101" s="133"/>
      <c r="JV101" s="133"/>
      <c r="KF101" s="133"/>
    </row>
    <row xmlns:x14ac="http://schemas.microsoft.com/office/spreadsheetml/2009/9/ac" r="102" s="3" customFormat="true" x14ac:dyDescent="0.25">
      <c r="A102" s="426" t="str">
        <f ca="true">IF(ISBLANK('Data Summary'!A104),"",'Data Summary'!A104)</f>
        <v/>
      </c>
      <c r="B102" s="133"/>
      <c r="L102" s="133"/>
      <c r="V102" s="133"/>
      <c r="AF102" s="133"/>
      <c r="AP102" s="133"/>
      <c r="AZ102" s="133"/>
      <c r="BA102" s="133"/>
      <c r="BB102" s="133"/>
      <c r="BC102" s="133"/>
      <c r="BD102" s="133"/>
      <c r="BE102" s="133"/>
      <c r="BF102" s="133"/>
      <c r="BG102" s="133"/>
      <c r="BJ102" s="133"/>
      <c r="BT102" s="133"/>
      <c r="CD102" s="133"/>
      <c r="CN102" s="133"/>
      <c r="CX102" s="133"/>
      <c r="DH102" s="133"/>
      <c r="DR102" s="133"/>
      <c r="EB102" s="133"/>
      <c r="EL102" s="133"/>
      <c r="EV102" s="133"/>
      <c r="FF102" s="133"/>
      <c r="FP102" s="133"/>
      <c r="FZ102" s="133"/>
      <c r="GJ102" s="133"/>
      <c r="GT102" s="133"/>
      <c r="HD102" s="133"/>
      <c r="HN102" s="133"/>
      <c r="HX102" s="133"/>
      <c r="IH102" s="133"/>
      <c r="IR102" s="133"/>
      <c r="JB102" s="133"/>
      <c r="JL102" s="133"/>
      <c r="JV102" s="133"/>
      <c r="KF102" s="133"/>
    </row>
    <row xmlns:x14ac="http://schemas.microsoft.com/office/spreadsheetml/2009/9/ac" r="103" s="3" customFormat="true" x14ac:dyDescent="0.25">
      <c r="A103" s="426" t="str">
        <f ca="true">IF(ISBLANK('Data Summary'!A105),"",'Data Summary'!A105)</f>
        <v/>
      </c>
      <c r="B103" s="133"/>
      <c r="L103" s="133"/>
      <c r="V103" s="133"/>
      <c r="AF103" s="133"/>
      <c r="AP103" s="133"/>
      <c r="AZ103" s="133"/>
      <c r="BA103" s="133"/>
      <c r="BB103" s="133"/>
      <c r="BC103" s="133"/>
      <c r="BD103" s="133"/>
      <c r="BE103" s="133"/>
      <c r="BF103" s="133"/>
      <c r="BG103" s="133"/>
      <c r="BJ103" s="133"/>
      <c r="BT103" s="133"/>
      <c r="CD103" s="133"/>
      <c r="CN103" s="133"/>
      <c r="CX103" s="133"/>
      <c r="DH103" s="133"/>
      <c r="DR103" s="133"/>
      <c r="EB103" s="133"/>
      <c r="EL103" s="133"/>
      <c r="EV103" s="133"/>
      <c r="FF103" s="133"/>
      <c r="FP103" s="133"/>
      <c r="FZ103" s="133"/>
      <c r="GJ103" s="133"/>
      <c r="GT103" s="133"/>
      <c r="HD103" s="133"/>
      <c r="HN103" s="133"/>
      <c r="HX103" s="133"/>
      <c r="IH103" s="133"/>
      <c r="IR103" s="133"/>
      <c r="JB103" s="133"/>
      <c r="JL103" s="133"/>
      <c r="JV103" s="133"/>
      <c r="KF103" s="133"/>
    </row>
    <row xmlns:x14ac="http://schemas.microsoft.com/office/spreadsheetml/2009/9/ac" r="104" s="3" customFormat="true" x14ac:dyDescent="0.25">
      <c r="A104" s="426" t="str">
        <f ca="true">IF(ISBLANK('Data Summary'!A106),"",'Data Summary'!A106)</f>
        <v/>
      </c>
      <c r="B104" s="133"/>
      <c r="L104" s="133"/>
      <c r="V104" s="133"/>
      <c r="AF104" s="133"/>
      <c r="AP104" s="133"/>
      <c r="AZ104" s="133"/>
      <c r="BA104" s="133"/>
      <c r="BB104" s="133"/>
      <c r="BC104" s="133"/>
      <c r="BD104" s="133"/>
      <c r="BE104" s="133"/>
      <c r="BF104" s="133"/>
      <c r="BG104" s="133"/>
      <c r="BJ104" s="133"/>
      <c r="BT104" s="133"/>
      <c r="CD104" s="133"/>
      <c r="CN104" s="133"/>
      <c r="CX104" s="133"/>
      <c r="DH104" s="133"/>
      <c r="DR104" s="133"/>
      <c r="EB104" s="133"/>
      <c r="EL104" s="133"/>
      <c r="EV104" s="133"/>
      <c r="FF104" s="133"/>
      <c r="FP104" s="133"/>
      <c r="FZ104" s="133"/>
      <c r="GJ104" s="133"/>
      <c r="GT104" s="133"/>
      <c r="HD104" s="133"/>
      <c r="HN104" s="133"/>
      <c r="HX104" s="133"/>
      <c r="IH104" s="133"/>
      <c r="IR104" s="133"/>
      <c r="JB104" s="133"/>
      <c r="JL104" s="133"/>
      <c r="JV104" s="133"/>
      <c r="KF104" s="133"/>
    </row>
    <row xmlns:x14ac="http://schemas.microsoft.com/office/spreadsheetml/2009/9/ac" r="105" s="3" customFormat="true" x14ac:dyDescent="0.25">
      <c r="A105" s="426" t="str">
        <f ca="true">IF(ISBLANK('Data Summary'!A107),"",'Data Summary'!A107)</f>
        <v/>
      </c>
      <c r="B105" s="133"/>
      <c r="L105" s="133"/>
      <c r="V105" s="133"/>
      <c r="AF105" s="133"/>
      <c r="AP105" s="133"/>
      <c r="AZ105" s="133"/>
      <c r="BA105" s="133"/>
      <c r="BB105" s="133"/>
      <c r="BC105" s="133"/>
      <c r="BD105" s="133"/>
      <c r="BE105" s="133"/>
      <c r="BF105" s="133"/>
      <c r="BG105" s="133"/>
      <c r="BJ105" s="133"/>
      <c r="BT105" s="133"/>
      <c r="CD105" s="133"/>
      <c r="CN105" s="133"/>
      <c r="CX105" s="133"/>
      <c r="DH105" s="133"/>
      <c r="DR105" s="133"/>
      <c r="EB105" s="133"/>
      <c r="EL105" s="133"/>
      <c r="EV105" s="133"/>
      <c r="FF105" s="133"/>
      <c r="FP105" s="133"/>
      <c r="FZ105" s="133"/>
      <c r="GJ105" s="133"/>
      <c r="GT105" s="133"/>
      <c r="HD105" s="133"/>
      <c r="HN105" s="133"/>
      <c r="HX105" s="133"/>
      <c r="IH105" s="133"/>
      <c r="IR105" s="133"/>
      <c r="JB105" s="133"/>
      <c r="JL105" s="133"/>
      <c r="JV105" s="133"/>
      <c r="KF105" s="133"/>
    </row>
    <row xmlns:x14ac="http://schemas.microsoft.com/office/spreadsheetml/2009/9/ac" r="106" s="3" customFormat="true" x14ac:dyDescent="0.25">
      <c r="A106" s="426" t="str">
        <f ca="true">IF(ISBLANK('Data Summary'!A108),"",'Data Summary'!A108)</f>
        <v/>
      </c>
      <c r="B106" s="133"/>
      <c r="L106" s="133"/>
      <c r="V106" s="133"/>
      <c r="AF106" s="133"/>
      <c r="AP106" s="133"/>
      <c r="AZ106" s="133"/>
      <c r="BA106" s="133"/>
      <c r="BB106" s="133"/>
      <c r="BC106" s="133"/>
      <c r="BD106" s="133"/>
      <c r="BE106" s="133"/>
      <c r="BF106" s="133"/>
      <c r="BG106" s="133"/>
      <c r="BJ106" s="133"/>
      <c r="BT106" s="133"/>
      <c r="CD106" s="133"/>
      <c r="CN106" s="133"/>
      <c r="CX106" s="133"/>
      <c r="DH106" s="133"/>
      <c r="DR106" s="133"/>
      <c r="EB106" s="133"/>
      <c r="EL106" s="133"/>
      <c r="EV106" s="133"/>
      <c r="FF106" s="133"/>
      <c r="FP106" s="133"/>
      <c r="FZ106" s="133"/>
      <c r="GJ106" s="133"/>
      <c r="GT106" s="133"/>
      <c r="HD106" s="133"/>
      <c r="HN106" s="133"/>
      <c r="HX106" s="133"/>
      <c r="IH106" s="133"/>
      <c r="IR106" s="133"/>
      <c r="JB106" s="133"/>
      <c r="JL106" s="133"/>
      <c r="JV106" s="133"/>
      <c r="KF106" s="133"/>
    </row>
    <row xmlns:x14ac="http://schemas.microsoft.com/office/spreadsheetml/2009/9/ac" r="107" s="3" customFormat="true" x14ac:dyDescent="0.25">
      <c r="A107" s="426" t="str">
        <f ca="true">IF(ISBLANK('Data Summary'!A109),"",'Data Summary'!A109)</f>
        <v/>
      </c>
      <c r="B107" s="133"/>
      <c r="L107" s="133"/>
      <c r="V107" s="133"/>
      <c r="AF107" s="133"/>
      <c r="AP107" s="133"/>
      <c r="AZ107" s="133"/>
      <c r="BA107" s="133"/>
      <c r="BB107" s="133"/>
      <c r="BC107" s="133"/>
      <c r="BD107" s="133"/>
      <c r="BE107" s="133"/>
      <c r="BF107" s="133"/>
      <c r="BG107" s="133"/>
      <c r="BJ107" s="133"/>
      <c r="BT107" s="133"/>
      <c r="CD107" s="133"/>
      <c r="CN107" s="133"/>
      <c r="CX107" s="133"/>
      <c r="DH107" s="133"/>
      <c r="DR107" s="133"/>
      <c r="EB107" s="133"/>
      <c r="EL107" s="133"/>
      <c r="EV107" s="133"/>
      <c r="FF107" s="133"/>
      <c r="FP107" s="133"/>
      <c r="FZ107" s="133"/>
      <c r="GJ107" s="133"/>
      <c r="GT107" s="133"/>
      <c r="HD107" s="133"/>
      <c r="HN107" s="133"/>
      <c r="HX107" s="133"/>
      <c r="IH107" s="133"/>
      <c r="IR107" s="133"/>
      <c r="JB107" s="133"/>
      <c r="JL107" s="133"/>
      <c r="JV107" s="133"/>
      <c r="KF107" s="133"/>
    </row>
    <row xmlns:x14ac="http://schemas.microsoft.com/office/spreadsheetml/2009/9/ac" r="108" s="3" customFormat="true" x14ac:dyDescent="0.25">
      <c r="A108" s="426" t="str">
        <f ca="true">IF(ISBLANK('Data Summary'!A110),"",'Data Summary'!A110)</f>
        <v/>
      </c>
      <c r="B108" s="133"/>
      <c r="L108" s="133"/>
      <c r="V108" s="133"/>
      <c r="AF108" s="133"/>
      <c r="AP108" s="133"/>
      <c r="AZ108" s="133"/>
      <c r="BA108" s="133"/>
      <c r="BB108" s="133"/>
      <c r="BC108" s="133"/>
      <c r="BD108" s="133"/>
      <c r="BE108" s="133"/>
      <c r="BF108" s="133"/>
      <c r="BG108" s="133"/>
      <c r="BJ108" s="133"/>
      <c r="BT108" s="133"/>
      <c r="CD108" s="133"/>
      <c r="CN108" s="133"/>
      <c r="CX108" s="133"/>
      <c r="DH108" s="133"/>
      <c r="DR108" s="133"/>
      <c r="EB108" s="133"/>
      <c r="EL108" s="133"/>
      <c r="EV108" s="133"/>
      <c r="FF108" s="133"/>
      <c r="FP108" s="133"/>
      <c r="FZ108" s="133"/>
      <c r="GJ108" s="133"/>
      <c r="GT108" s="133"/>
      <c r="HD108" s="133"/>
      <c r="HN108" s="133"/>
      <c r="HX108" s="133"/>
      <c r="IH108" s="133"/>
      <c r="IR108" s="133"/>
      <c r="JB108" s="133"/>
      <c r="JL108" s="133"/>
      <c r="JV108" s="133"/>
      <c r="KF108" s="133"/>
    </row>
    <row xmlns:x14ac="http://schemas.microsoft.com/office/spreadsheetml/2009/9/ac" r="109" s="3" customFormat="true" x14ac:dyDescent="0.25">
      <c r="A109" s="426" t="str">
        <f ca="true">IF(ISBLANK('Data Summary'!A111),"",'Data Summary'!A111)</f>
        <v/>
      </c>
      <c r="B109" s="133"/>
      <c r="L109" s="133"/>
      <c r="V109" s="133"/>
      <c r="AF109" s="133"/>
      <c r="AP109" s="133"/>
      <c r="AZ109" s="133"/>
      <c r="BA109" s="133"/>
      <c r="BB109" s="133"/>
      <c r="BC109" s="133"/>
      <c r="BD109" s="133"/>
      <c r="BE109" s="133"/>
      <c r="BF109" s="133"/>
      <c r="BG109" s="133"/>
      <c r="BJ109" s="133"/>
      <c r="BT109" s="133"/>
      <c r="CD109" s="133"/>
      <c r="CN109" s="133"/>
      <c r="CX109" s="133"/>
      <c r="DH109" s="133"/>
      <c r="DR109" s="133"/>
      <c r="EB109" s="133"/>
      <c r="EL109" s="133"/>
      <c r="EV109" s="133"/>
      <c r="FF109" s="133"/>
      <c r="FP109" s="133"/>
      <c r="FZ109" s="133"/>
      <c r="GJ109" s="133"/>
      <c r="GT109" s="133"/>
      <c r="HD109" s="133"/>
      <c r="HN109" s="133"/>
      <c r="HX109" s="133"/>
      <c r="IH109" s="133"/>
      <c r="IR109" s="133"/>
      <c r="JB109" s="133"/>
      <c r="JL109" s="133"/>
      <c r="JV109" s="133"/>
      <c r="KF109" s="133"/>
    </row>
    <row xmlns:x14ac="http://schemas.microsoft.com/office/spreadsheetml/2009/9/ac" r="110" s="3" customFormat="true" x14ac:dyDescent="0.25">
      <c r="A110" s="426" t="str">
        <f ca="true">IF(ISBLANK('Data Summary'!A112),"",'Data Summary'!A112)</f>
        <v/>
      </c>
      <c r="B110" s="133"/>
      <c r="L110" s="133"/>
      <c r="V110" s="133"/>
      <c r="AF110" s="133"/>
      <c r="AP110" s="133"/>
      <c r="AZ110" s="133"/>
      <c r="BA110" s="133"/>
      <c r="BB110" s="133"/>
      <c r="BC110" s="133"/>
      <c r="BD110" s="133"/>
      <c r="BE110" s="133"/>
      <c r="BF110" s="133"/>
      <c r="BG110" s="133"/>
      <c r="BJ110" s="133"/>
      <c r="BT110" s="133"/>
      <c r="CD110" s="133"/>
      <c r="CN110" s="133"/>
      <c r="CX110" s="133"/>
      <c r="DH110" s="133"/>
      <c r="DR110" s="133"/>
      <c r="EB110" s="133"/>
      <c r="EL110" s="133"/>
      <c r="EV110" s="133"/>
      <c r="FF110" s="133"/>
      <c r="FP110" s="133"/>
      <c r="FZ110" s="133"/>
      <c r="GJ110" s="133"/>
      <c r="GT110" s="133"/>
      <c r="HD110" s="133"/>
      <c r="HN110" s="133"/>
      <c r="HX110" s="133"/>
      <c r="IH110" s="133"/>
      <c r="IR110" s="133"/>
      <c r="JB110" s="133"/>
      <c r="JL110" s="133"/>
      <c r="JV110" s="133"/>
      <c r="KF110" s="133"/>
    </row>
    <row xmlns:x14ac="http://schemas.microsoft.com/office/spreadsheetml/2009/9/ac" r="111" s="3" customFormat="true" x14ac:dyDescent="0.25">
      <c r="A111" s="426" t="str">
        <f ca="true">IF(ISBLANK('Data Summary'!A113),"",'Data Summary'!A113)</f>
        <v/>
      </c>
      <c r="B111" s="133"/>
      <c r="L111" s="133"/>
      <c r="V111" s="133"/>
      <c r="AF111" s="133"/>
      <c r="AP111" s="133"/>
      <c r="AZ111" s="133"/>
      <c r="BA111" s="133"/>
      <c r="BB111" s="133"/>
      <c r="BC111" s="133"/>
      <c r="BD111" s="133"/>
      <c r="BE111" s="133"/>
      <c r="BF111" s="133"/>
      <c r="BG111" s="133"/>
      <c r="BJ111" s="133"/>
      <c r="BT111" s="133"/>
      <c r="CD111" s="133"/>
      <c r="CN111" s="133"/>
      <c r="CX111" s="133"/>
      <c r="DH111" s="133"/>
      <c r="DR111" s="133"/>
      <c r="EB111" s="133"/>
      <c r="EL111" s="133"/>
      <c r="EV111" s="133"/>
      <c r="FF111" s="133"/>
      <c r="FP111" s="133"/>
      <c r="FZ111" s="133"/>
      <c r="GJ111" s="133"/>
      <c r="GT111" s="133"/>
      <c r="HD111" s="133"/>
      <c r="HN111" s="133"/>
      <c r="HX111" s="133"/>
      <c r="IH111" s="133"/>
      <c r="IR111" s="133"/>
      <c r="JB111" s="133"/>
      <c r="JL111" s="133"/>
      <c r="JV111" s="133"/>
      <c r="KF111" s="133"/>
    </row>
    <row xmlns:x14ac="http://schemas.microsoft.com/office/spreadsheetml/2009/9/ac" r="112" s="3" customFormat="true" x14ac:dyDescent="0.25">
      <c r="A112" s="426" t="str">
        <f ca="true">IF(ISBLANK('Data Summary'!A114),"",'Data Summary'!A114)</f>
        <v/>
      </c>
      <c r="B112" s="133"/>
      <c r="L112" s="133"/>
      <c r="V112" s="133"/>
      <c r="AF112" s="133"/>
      <c r="AP112" s="133"/>
      <c r="AZ112" s="133"/>
      <c r="BA112" s="133"/>
      <c r="BB112" s="133"/>
      <c r="BC112" s="133"/>
      <c r="BD112" s="133"/>
      <c r="BE112" s="133"/>
      <c r="BF112" s="133"/>
      <c r="BG112" s="133"/>
      <c r="BJ112" s="133"/>
      <c r="BT112" s="133"/>
      <c r="CD112" s="133"/>
      <c r="CN112" s="133"/>
      <c r="CX112" s="133"/>
      <c r="DH112" s="133"/>
      <c r="DR112" s="133"/>
      <c r="EB112" s="133"/>
      <c r="EL112" s="133"/>
      <c r="EV112" s="133"/>
      <c r="FF112" s="133"/>
      <c r="FP112" s="133"/>
      <c r="FZ112" s="133"/>
      <c r="GJ112" s="133"/>
      <c r="GT112" s="133"/>
      <c r="HD112" s="133"/>
      <c r="HN112" s="133"/>
      <c r="HX112" s="133"/>
      <c r="IH112" s="133"/>
      <c r="IR112" s="133"/>
      <c r="JB112" s="133"/>
      <c r="JL112" s="133"/>
      <c r="JV112" s="133"/>
      <c r="KF112" s="133"/>
    </row>
    <row xmlns:x14ac="http://schemas.microsoft.com/office/spreadsheetml/2009/9/ac" r="113" s="3" customFormat="true" x14ac:dyDescent="0.25">
      <c r="A113" s="426" t="str">
        <f ca="true">IF(ISBLANK('Data Summary'!A115),"",'Data Summary'!A115)</f>
        <v/>
      </c>
      <c r="B113" s="133"/>
      <c r="L113" s="133"/>
      <c r="V113" s="133"/>
      <c r="AF113" s="133"/>
      <c r="AP113" s="133"/>
      <c r="AZ113" s="133"/>
      <c r="BA113" s="133"/>
      <c r="BB113" s="133"/>
      <c r="BC113" s="133"/>
      <c r="BD113" s="133"/>
      <c r="BE113" s="133"/>
      <c r="BF113" s="133"/>
      <c r="BG113" s="133"/>
      <c r="BJ113" s="133"/>
      <c r="BT113" s="133"/>
      <c r="CD113" s="133"/>
      <c r="CN113" s="133"/>
      <c r="CX113" s="133"/>
      <c r="DH113" s="133"/>
      <c r="DR113" s="133"/>
      <c r="EB113" s="133"/>
      <c r="EL113" s="133"/>
      <c r="EV113" s="133"/>
      <c r="FF113" s="133"/>
      <c r="FP113" s="133"/>
      <c r="FZ113" s="133"/>
      <c r="GJ113" s="133"/>
      <c r="GT113" s="133"/>
      <c r="HD113" s="133"/>
      <c r="HN113" s="133"/>
      <c r="HX113" s="133"/>
      <c r="IH113" s="133"/>
      <c r="IR113" s="133"/>
      <c r="JB113" s="133"/>
      <c r="JL113" s="133"/>
      <c r="JV113" s="133"/>
      <c r="KF113" s="133"/>
    </row>
    <row xmlns:x14ac="http://schemas.microsoft.com/office/spreadsheetml/2009/9/ac" r="114" s="3" customFormat="true" x14ac:dyDescent="0.25">
      <c r="A114" s="426" t="str">
        <f ca="true">IF(ISBLANK('Data Summary'!A116),"",'Data Summary'!A116)</f>
        <v/>
      </c>
      <c r="B114" s="133"/>
      <c r="L114" s="133"/>
      <c r="V114" s="133"/>
      <c r="AF114" s="133"/>
      <c r="AP114" s="133"/>
      <c r="AZ114" s="133"/>
      <c r="BA114" s="133"/>
      <c r="BB114" s="133"/>
      <c r="BC114" s="133"/>
      <c r="BD114" s="133"/>
      <c r="BE114" s="133"/>
      <c r="BF114" s="133"/>
      <c r="BG114" s="133"/>
      <c r="BJ114" s="133"/>
      <c r="BT114" s="133"/>
      <c r="CD114" s="133"/>
      <c r="CN114" s="133"/>
      <c r="CX114" s="133"/>
      <c r="DH114" s="133"/>
      <c r="DR114" s="133"/>
      <c r="EB114" s="133"/>
      <c r="EL114" s="133"/>
      <c r="EV114" s="133"/>
      <c r="FF114" s="133"/>
      <c r="FP114" s="133"/>
      <c r="FZ114" s="133"/>
      <c r="GJ114" s="133"/>
      <c r="GT114" s="133"/>
      <c r="HD114" s="133"/>
      <c r="HN114" s="133"/>
      <c r="HX114" s="133"/>
      <c r="IH114" s="133"/>
      <c r="IR114" s="133"/>
      <c r="JB114" s="133"/>
      <c r="JL114" s="133"/>
      <c r="JV114" s="133"/>
      <c r="KF114" s="133"/>
    </row>
    <row xmlns:x14ac="http://schemas.microsoft.com/office/spreadsheetml/2009/9/ac" r="115" s="3" customFormat="true" x14ac:dyDescent="0.25">
      <c r="A115" s="426" t="str">
        <f ca="true">IF(ISBLANK('Data Summary'!A117),"",'Data Summary'!A117)</f>
        <v/>
      </c>
      <c r="B115" s="133"/>
      <c r="L115" s="133"/>
      <c r="V115" s="133"/>
      <c r="AF115" s="133"/>
      <c r="AP115" s="133"/>
      <c r="AZ115" s="133"/>
      <c r="BA115" s="133"/>
      <c r="BB115" s="133"/>
      <c r="BC115" s="133"/>
      <c r="BD115" s="133"/>
      <c r="BE115" s="133"/>
      <c r="BF115" s="133"/>
      <c r="BG115" s="133"/>
      <c r="BJ115" s="133"/>
      <c r="BT115" s="133"/>
      <c r="CD115" s="133"/>
      <c r="CN115" s="133"/>
      <c r="CX115" s="133"/>
      <c r="DH115" s="133"/>
      <c r="DR115" s="133"/>
      <c r="EB115" s="133"/>
      <c r="EL115" s="133"/>
      <c r="EV115" s="133"/>
      <c r="FF115" s="133"/>
      <c r="FP115" s="133"/>
      <c r="FZ115" s="133"/>
      <c r="GJ115" s="133"/>
      <c r="GT115" s="133"/>
      <c r="HD115" s="133"/>
      <c r="HN115" s="133"/>
      <c r="HX115" s="133"/>
      <c r="IH115" s="133"/>
      <c r="IR115" s="133"/>
      <c r="JB115" s="133"/>
      <c r="JL115" s="133"/>
      <c r="JV115" s="133"/>
      <c r="KF115" s="133"/>
    </row>
    <row xmlns:x14ac="http://schemas.microsoft.com/office/spreadsheetml/2009/9/ac" r="116" s="3" customFormat="true" x14ac:dyDescent="0.25">
      <c r="A116" s="426" t="str">
        <f ca="true">IF(ISBLANK('Data Summary'!A118),"",'Data Summary'!A118)</f>
        <v/>
      </c>
      <c r="B116" s="133"/>
      <c r="L116" s="133"/>
      <c r="V116" s="133"/>
      <c r="AF116" s="133"/>
      <c r="AP116" s="133"/>
      <c r="AZ116" s="133"/>
      <c r="BA116" s="133"/>
      <c r="BB116" s="133"/>
      <c r="BC116" s="133"/>
      <c r="BD116" s="133"/>
      <c r="BE116" s="133"/>
      <c r="BF116" s="133"/>
      <c r="BG116" s="133"/>
      <c r="BJ116" s="133"/>
      <c r="BT116" s="133"/>
      <c r="CD116" s="133"/>
      <c r="CN116" s="133"/>
      <c r="CX116" s="133"/>
      <c r="DH116" s="133"/>
      <c r="DR116" s="133"/>
      <c r="EB116" s="133"/>
      <c r="EL116" s="133"/>
      <c r="EV116" s="133"/>
      <c r="FF116" s="133"/>
      <c r="FP116" s="133"/>
      <c r="FZ116" s="133"/>
      <c r="GJ116" s="133"/>
      <c r="GT116" s="133"/>
      <c r="HD116" s="133"/>
      <c r="HN116" s="133"/>
      <c r="HX116" s="133"/>
      <c r="IH116" s="133"/>
      <c r="IR116" s="133"/>
      <c r="JB116" s="133"/>
      <c r="JL116" s="133"/>
      <c r="JV116" s="133"/>
      <c r="KF116" s="133"/>
    </row>
    <row xmlns:x14ac="http://schemas.microsoft.com/office/spreadsheetml/2009/9/ac" r="117" s="3" customFormat="true" x14ac:dyDescent="0.25">
      <c r="A117" s="426" t="str">
        <f ca="true">IF(ISBLANK('Data Summary'!A119),"",'Data Summary'!A119)</f>
        <v/>
      </c>
      <c r="B117" s="133"/>
      <c r="L117" s="133"/>
      <c r="V117" s="133"/>
      <c r="AF117" s="133"/>
      <c r="AP117" s="133"/>
      <c r="AZ117" s="133"/>
      <c r="BA117" s="133"/>
      <c r="BB117" s="133"/>
      <c r="BC117" s="133"/>
      <c r="BD117" s="133"/>
      <c r="BE117" s="133"/>
      <c r="BF117" s="133"/>
      <c r="BG117" s="133"/>
      <c r="BJ117" s="133"/>
      <c r="BT117" s="133"/>
      <c r="CD117" s="133"/>
      <c r="CN117" s="133"/>
      <c r="CX117" s="133"/>
      <c r="DH117" s="133"/>
      <c r="DR117" s="133"/>
      <c r="EB117" s="133"/>
      <c r="EL117" s="133"/>
      <c r="EV117" s="133"/>
      <c r="FF117" s="133"/>
      <c r="FP117" s="133"/>
      <c r="FZ117" s="133"/>
      <c r="GJ117" s="133"/>
      <c r="GT117" s="133"/>
      <c r="HD117" s="133"/>
      <c r="HN117" s="133"/>
      <c r="HX117" s="133"/>
      <c r="IH117" s="133"/>
      <c r="IR117" s="133"/>
      <c r="JB117" s="133"/>
      <c r="JL117" s="133"/>
      <c r="JV117" s="133"/>
      <c r="KF117" s="133"/>
    </row>
    <row xmlns:x14ac="http://schemas.microsoft.com/office/spreadsheetml/2009/9/ac" r="118" s="3" customFormat="true" x14ac:dyDescent="0.25">
      <c r="A118" s="426" t="str">
        <f ca="true">IF(ISBLANK('Data Summary'!A120),"",'Data Summary'!A120)</f>
        <v/>
      </c>
      <c r="B118" s="133"/>
      <c r="L118" s="133"/>
      <c r="V118" s="133"/>
      <c r="AF118" s="133"/>
      <c r="AP118" s="133"/>
      <c r="AZ118" s="133"/>
      <c r="BA118" s="133"/>
      <c r="BB118" s="133"/>
      <c r="BC118" s="133"/>
      <c r="BD118" s="133"/>
      <c r="BE118" s="133"/>
      <c r="BF118" s="133"/>
      <c r="BG118" s="133"/>
      <c r="BJ118" s="133"/>
      <c r="BT118" s="133"/>
      <c r="CD118" s="133"/>
      <c r="CN118" s="133"/>
      <c r="CX118" s="133"/>
      <c r="DH118" s="133"/>
      <c r="DR118" s="133"/>
      <c r="EB118" s="133"/>
      <c r="EL118" s="133"/>
      <c r="EV118" s="133"/>
      <c r="FF118" s="133"/>
      <c r="FP118" s="133"/>
      <c r="FZ118" s="133"/>
      <c r="GJ118" s="133"/>
      <c r="GT118" s="133"/>
      <c r="HD118" s="133"/>
      <c r="HN118" s="133"/>
      <c r="HX118" s="133"/>
      <c r="IH118" s="133"/>
      <c r="IR118" s="133"/>
      <c r="JB118" s="133"/>
      <c r="JL118" s="133"/>
      <c r="JV118" s="133"/>
      <c r="KF118" s="133"/>
    </row>
    <row xmlns:x14ac="http://schemas.microsoft.com/office/spreadsheetml/2009/9/ac" r="119" s="3" customFormat="true" x14ac:dyDescent="0.25">
      <c r="A119" s="426" t="str">
        <f ca="true">IF(ISBLANK('Data Summary'!A121),"",'Data Summary'!A121)</f>
        <v/>
      </c>
      <c r="B119" s="133"/>
      <c r="L119" s="133"/>
      <c r="V119" s="133"/>
      <c r="AF119" s="133"/>
      <c r="AP119" s="133"/>
      <c r="AZ119" s="133"/>
      <c r="BA119" s="133"/>
      <c r="BB119" s="133"/>
      <c r="BC119" s="133"/>
      <c r="BD119" s="133"/>
      <c r="BE119" s="133"/>
      <c r="BF119" s="133"/>
      <c r="BG119" s="133"/>
      <c r="BJ119" s="133"/>
      <c r="BT119" s="133"/>
      <c r="CD119" s="133"/>
      <c r="CN119" s="133"/>
      <c r="CX119" s="133"/>
      <c r="DH119" s="133"/>
      <c r="DR119" s="133"/>
      <c r="EB119" s="133"/>
      <c r="EL119" s="133"/>
      <c r="EV119" s="133"/>
      <c r="FF119" s="133"/>
      <c r="FP119" s="133"/>
      <c r="FZ119" s="133"/>
      <c r="GJ119" s="133"/>
      <c r="GT119" s="133"/>
      <c r="HD119" s="133"/>
      <c r="HN119" s="133"/>
      <c r="HX119" s="133"/>
      <c r="IH119" s="133"/>
      <c r="IR119" s="133"/>
      <c r="JB119" s="133"/>
      <c r="JL119" s="133"/>
      <c r="JV119" s="133"/>
      <c r="KF119" s="133"/>
    </row>
    <row xmlns:x14ac="http://schemas.microsoft.com/office/spreadsheetml/2009/9/ac" r="120" s="3" customFormat="true" x14ac:dyDescent="0.25">
      <c r="A120" s="426" t="str">
        <f ca="true">IF(ISBLANK('Data Summary'!A122),"",'Data Summary'!A122)</f>
        <v/>
      </c>
      <c r="B120" s="133"/>
      <c r="L120" s="133"/>
      <c r="V120" s="133"/>
      <c r="AF120" s="133"/>
      <c r="AP120" s="133"/>
      <c r="AZ120" s="133"/>
      <c r="BA120" s="133"/>
      <c r="BB120" s="133"/>
      <c r="BC120" s="133"/>
      <c r="BD120" s="133"/>
      <c r="BE120" s="133"/>
      <c r="BF120" s="133"/>
      <c r="BG120" s="133"/>
      <c r="BJ120" s="133"/>
      <c r="BT120" s="133"/>
      <c r="CD120" s="133"/>
      <c r="CN120" s="133"/>
      <c r="CX120" s="133"/>
      <c r="DH120" s="133"/>
      <c r="DR120" s="133"/>
      <c r="EB120" s="133"/>
      <c r="EL120" s="133"/>
      <c r="EV120" s="133"/>
      <c r="FF120" s="133"/>
      <c r="FP120" s="133"/>
      <c r="FZ120" s="133"/>
      <c r="GJ120" s="133"/>
      <c r="GT120" s="133"/>
      <c r="HD120" s="133"/>
      <c r="HN120" s="133"/>
      <c r="HX120" s="133"/>
      <c r="IH120" s="133"/>
      <c r="IR120" s="133"/>
      <c r="JB120" s="133"/>
      <c r="JL120" s="133"/>
      <c r="JV120" s="133"/>
      <c r="KF120" s="133"/>
    </row>
    <row xmlns:x14ac="http://schemas.microsoft.com/office/spreadsheetml/2009/9/ac" r="121" s="3" customFormat="true" x14ac:dyDescent="0.25">
      <c r="A121" s="426" t="str">
        <f ca="true">IF(ISBLANK('Data Summary'!A123),"",'Data Summary'!A123)</f>
        <v/>
      </c>
      <c r="B121" s="133"/>
      <c r="L121" s="133"/>
      <c r="V121" s="133"/>
      <c r="AF121" s="133"/>
      <c r="AP121" s="133"/>
      <c r="AZ121" s="133"/>
      <c r="BA121" s="133"/>
      <c r="BB121" s="133"/>
      <c r="BC121" s="133"/>
      <c r="BD121" s="133"/>
      <c r="BE121" s="133"/>
      <c r="BF121" s="133"/>
      <c r="BG121" s="133"/>
      <c r="BJ121" s="133"/>
      <c r="BT121" s="133"/>
      <c r="CD121" s="133"/>
      <c r="CN121" s="133"/>
      <c r="CX121" s="133"/>
      <c r="DH121" s="133"/>
      <c r="DR121" s="133"/>
      <c r="EB121" s="133"/>
      <c r="EL121" s="133"/>
      <c r="EV121" s="133"/>
      <c r="FF121" s="133"/>
      <c r="FP121" s="133"/>
      <c r="FZ121" s="133"/>
      <c r="GJ121" s="133"/>
      <c r="GT121" s="133"/>
      <c r="HD121" s="133"/>
      <c r="HN121" s="133"/>
      <c r="HX121" s="133"/>
      <c r="IH121" s="133"/>
      <c r="IR121" s="133"/>
      <c r="JB121" s="133"/>
      <c r="JL121" s="133"/>
      <c r="JV121" s="133"/>
      <c r="KF121" s="133"/>
    </row>
    <row xmlns:x14ac="http://schemas.microsoft.com/office/spreadsheetml/2009/9/ac" r="122" s="3" customFormat="true" x14ac:dyDescent="0.25">
      <c r="A122" s="426" t="str">
        <f ca="true">IF(ISBLANK('Data Summary'!A124),"",'Data Summary'!A124)</f>
        <v/>
      </c>
      <c r="B122" s="133"/>
      <c r="L122" s="133"/>
      <c r="V122" s="133"/>
      <c r="AF122" s="133"/>
      <c r="AP122" s="133"/>
      <c r="AZ122" s="133"/>
      <c r="BA122" s="133"/>
      <c r="BB122" s="133"/>
      <c r="BC122" s="133"/>
      <c r="BD122" s="133"/>
      <c r="BE122" s="133"/>
      <c r="BF122" s="133"/>
      <c r="BG122" s="133"/>
      <c r="BJ122" s="133"/>
      <c r="BT122" s="133"/>
      <c r="CD122" s="133"/>
      <c r="CN122" s="133"/>
      <c r="CX122" s="133"/>
      <c r="DH122" s="133"/>
      <c r="DR122" s="133"/>
      <c r="EB122" s="133"/>
      <c r="EL122" s="133"/>
      <c r="EV122" s="133"/>
      <c r="FF122" s="133"/>
      <c r="FP122" s="133"/>
      <c r="FZ122" s="133"/>
      <c r="GJ122" s="133"/>
      <c r="GT122" s="133"/>
      <c r="HD122" s="133"/>
      <c r="HN122" s="133"/>
      <c r="HX122" s="133"/>
      <c r="IH122" s="133"/>
      <c r="IR122" s="133"/>
      <c r="JB122" s="133"/>
      <c r="JL122" s="133"/>
      <c r="JV122" s="133"/>
      <c r="KF122" s="133"/>
    </row>
    <row xmlns:x14ac="http://schemas.microsoft.com/office/spreadsheetml/2009/9/ac" r="123" s="3" customFormat="true" x14ac:dyDescent="0.25">
      <c r="A123" s="426" t="str">
        <f ca="true">IF(ISBLANK('Data Summary'!A125),"",'Data Summary'!A125)</f>
        <v/>
      </c>
      <c r="B123" s="133"/>
      <c r="L123" s="133"/>
      <c r="V123" s="133"/>
      <c r="AF123" s="133"/>
      <c r="AP123" s="133"/>
      <c r="AZ123" s="133"/>
      <c r="BA123" s="133"/>
      <c r="BB123" s="133"/>
      <c r="BC123" s="133"/>
      <c r="BD123" s="133"/>
      <c r="BE123" s="133"/>
      <c r="BF123" s="133"/>
      <c r="BG123" s="133"/>
      <c r="BJ123" s="133"/>
      <c r="BT123" s="133"/>
      <c r="CD123" s="133"/>
      <c r="CN123" s="133"/>
      <c r="CX123" s="133"/>
      <c r="DH123" s="133"/>
      <c r="DR123" s="133"/>
      <c r="EB123" s="133"/>
      <c r="EL123" s="133"/>
      <c r="EV123" s="133"/>
      <c r="FF123" s="133"/>
      <c r="FP123" s="133"/>
      <c r="FZ123" s="133"/>
      <c r="GJ123" s="133"/>
      <c r="GT123" s="133"/>
      <c r="HD123" s="133"/>
      <c r="HN123" s="133"/>
      <c r="HX123" s="133"/>
      <c r="IH123" s="133"/>
      <c r="IR123" s="133"/>
      <c r="JB123" s="133"/>
      <c r="JL123" s="133"/>
      <c r="JV123" s="133"/>
      <c r="KF123" s="133"/>
    </row>
    <row xmlns:x14ac="http://schemas.microsoft.com/office/spreadsheetml/2009/9/ac" r="124" s="3" customFormat="true" x14ac:dyDescent="0.25">
      <c r="A124" s="426" t="str">
        <f ca="true">IF(ISBLANK('Data Summary'!A126),"",'Data Summary'!A126)</f>
        <v/>
      </c>
      <c r="B124" s="133"/>
      <c r="L124" s="133"/>
      <c r="V124" s="133"/>
      <c r="AF124" s="133"/>
      <c r="AP124" s="133"/>
      <c r="AZ124" s="133"/>
      <c r="BA124" s="133"/>
      <c r="BB124" s="133"/>
      <c r="BC124" s="133"/>
      <c r="BD124" s="133"/>
      <c r="BE124" s="133"/>
      <c r="BF124" s="133"/>
      <c r="BG124" s="133"/>
      <c r="BJ124" s="133"/>
      <c r="BT124" s="133"/>
      <c r="CD124" s="133"/>
      <c r="CN124" s="133"/>
      <c r="CX124" s="133"/>
      <c r="DH124" s="133"/>
      <c r="DR124" s="133"/>
      <c r="EB124" s="133"/>
      <c r="EL124" s="133"/>
      <c r="EV124" s="133"/>
      <c r="FF124" s="133"/>
      <c r="FP124" s="133"/>
      <c r="FZ124" s="133"/>
      <c r="GJ124" s="133"/>
      <c r="GT124" s="133"/>
      <c r="HD124" s="133"/>
      <c r="HN124" s="133"/>
      <c r="HX124" s="133"/>
      <c r="IH124" s="133"/>
      <c r="IR124" s="133"/>
      <c r="JB124" s="133"/>
      <c r="JL124" s="133"/>
      <c r="JV124" s="133"/>
      <c r="KF124" s="133"/>
    </row>
    <row xmlns:x14ac="http://schemas.microsoft.com/office/spreadsheetml/2009/9/ac" r="125" s="3" customFormat="true" x14ac:dyDescent="0.25">
      <c r="A125" s="426" t="str">
        <f ca="true">IF(ISBLANK('Data Summary'!A127),"",'Data Summary'!A127)</f>
        <v/>
      </c>
      <c r="B125" s="133"/>
      <c r="L125" s="133"/>
      <c r="V125" s="133"/>
      <c r="AF125" s="133"/>
      <c r="AP125" s="133"/>
      <c r="AZ125" s="133"/>
      <c r="BA125" s="133"/>
      <c r="BB125" s="133"/>
      <c r="BC125" s="133"/>
      <c r="BD125" s="133"/>
      <c r="BE125" s="133"/>
      <c r="BF125" s="133"/>
      <c r="BG125" s="133"/>
      <c r="BJ125" s="133"/>
      <c r="BT125" s="133"/>
      <c r="CD125" s="133"/>
      <c r="CN125" s="133"/>
      <c r="CX125" s="133"/>
      <c r="DH125" s="133"/>
      <c r="DR125" s="133"/>
      <c r="EB125" s="133"/>
      <c r="EL125" s="133"/>
      <c r="EV125" s="133"/>
      <c r="FF125" s="133"/>
      <c r="FP125" s="133"/>
      <c r="FZ125" s="133"/>
      <c r="GJ125" s="133"/>
      <c r="GT125" s="133"/>
      <c r="HD125" s="133"/>
      <c r="HN125" s="133"/>
      <c r="HX125" s="133"/>
      <c r="IH125" s="133"/>
      <c r="IR125" s="133"/>
      <c r="JB125" s="133"/>
      <c r="JL125" s="133"/>
      <c r="JV125" s="133"/>
      <c r="KF125" s="133"/>
    </row>
    <row xmlns:x14ac="http://schemas.microsoft.com/office/spreadsheetml/2009/9/ac" r="126" s="3" customFormat="true" x14ac:dyDescent="0.25">
      <c r="A126" s="426" t="str">
        <f ca="true">IF(ISBLANK('Data Summary'!A128),"",'Data Summary'!A128)</f>
        <v/>
      </c>
      <c r="B126" s="133"/>
      <c r="L126" s="133"/>
      <c r="V126" s="133"/>
      <c r="AF126" s="133"/>
      <c r="AP126" s="133"/>
      <c r="AZ126" s="133"/>
      <c r="BA126" s="133"/>
      <c r="BB126" s="133"/>
      <c r="BC126" s="133"/>
      <c r="BD126" s="133"/>
      <c r="BE126" s="133"/>
      <c r="BF126" s="133"/>
      <c r="BG126" s="133"/>
      <c r="BJ126" s="133"/>
      <c r="BT126" s="133"/>
      <c r="CD126" s="133"/>
      <c r="CN126" s="133"/>
      <c r="CX126" s="133"/>
      <c r="DH126" s="133"/>
      <c r="DR126" s="133"/>
      <c r="EB126" s="133"/>
      <c r="EL126" s="133"/>
      <c r="EV126" s="133"/>
      <c r="FF126" s="133"/>
      <c r="FP126" s="133"/>
      <c r="FZ126" s="133"/>
      <c r="GJ126" s="133"/>
      <c r="GT126" s="133"/>
      <c r="HD126" s="133"/>
      <c r="HN126" s="133"/>
      <c r="HX126" s="133"/>
      <c r="IH126" s="133"/>
      <c r="IR126" s="133"/>
      <c r="JB126" s="133"/>
      <c r="JL126" s="133"/>
      <c r="JV126" s="133"/>
      <c r="KF126" s="133"/>
    </row>
    <row xmlns:x14ac="http://schemas.microsoft.com/office/spreadsheetml/2009/9/ac" r="127" s="3" customFormat="true" x14ac:dyDescent="0.25">
      <c r="A127" s="426" t="str">
        <f ca="true">IF(ISBLANK('Data Summary'!A129),"",'Data Summary'!A129)</f>
        <v/>
      </c>
      <c r="B127" s="133"/>
      <c r="L127" s="133"/>
      <c r="V127" s="133"/>
      <c r="AF127" s="133"/>
      <c r="AP127" s="133"/>
      <c r="AZ127" s="133"/>
      <c r="BA127" s="133"/>
      <c r="BB127" s="133"/>
      <c r="BC127" s="133"/>
      <c r="BD127" s="133"/>
      <c r="BE127" s="133"/>
      <c r="BF127" s="133"/>
      <c r="BG127" s="133"/>
      <c r="BJ127" s="133"/>
      <c r="BT127" s="133"/>
      <c r="CD127" s="133"/>
      <c r="CN127" s="133"/>
      <c r="CX127" s="133"/>
      <c r="DH127" s="133"/>
      <c r="DR127" s="133"/>
      <c r="EB127" s="133"/>
      <c r="EL127" s="133"/>
      <c r="EV127" s="133"/>
      <c r="FF127" s="133"/>
      <c r="FP127" s="133"/>
      <c r="FZ127" s="133"/>
      <c r="GJ127" s="133"/>
      <c r="GT127" s="133"/>
      <c r="HD127" s="133"/>
      <c r="HN127" s="133"/>
      <c r="HX127" s="133"/>
      <c r="IH127" s="133"/>
      <c r="IR127" s="133"/>
      <c r="JB127" s="133"/>
      <c r="JL127" s="133"/>
      <c r="JV127" s="133"/>
      <c r="KF127" s="133"/>
    </row>
    <row xmlns:x14ac="http://schemas.microsoft.com/office/spreadsheetml/2009/9/ac" r="128" s="3" customFormat="true" x14ac:dyDescent="0.25">
      <c r="A128" s="426" t="str">
        <f ca="true">IF(ISBLANK('Data Summary'!A130),"",'Data Summary'!A130)</f>
        <v/>
      </c>
      <c r="B128" s="133"/>
      <c r="L128" s="133"/>
      <c r="V128" s="133"/>
      <c r="AF128" s="133"/>
      <c r="AP128" s="133"/>
      <c r="AZ128" s="133"/>
      <c r="BA128" s="133"/>
      <c r="BB128" s="133"/>
      <c r="BC128" s="133"/>
      <c r="BD128" s="133"/>
      <c r="BE128" s="133"/>
      <c r="BF128" s="133"/>
      <c r="BG128" s="133"/>
      <c r="BJ128" s="133"/>
      <c r="BT128" s="133"/>
      <c r="CD128" s="133"/>
      <c r="CN128" s="133"/>
      <c r="CX128" s="133"/>
      <c r="DH128" s="133"/>
      <c r="DR128" s="133"/>
      <c r="EB128" s="133"/>
      <c r="EL128" s="133"/>
      <c r="EV128" s="133"/>
      <c r="FF128" s="133"/>
      <c r="FP128" s="133"/>
      <c r="FZ128" s="133"/>
      <c r="GJ128" s="133"/>
      <c r="GT128" s="133"/>
      <c r="HD128" s="133"/>
      <c r="HN128" s="133"/>
      <c r="HX128" s="133"/>
      <c r="IH128" s="133"/>
      <c r="IR128" s="133"/>
      <c r="JB128" s="133"/>
      <c r="JL128" s="133"/>
      <c r="JV128" s="133"/>
      <c r="KF128" s="133"/>
    </row>
    <row xmlns:x14ac="http://schemas.microsoft.com/office/spreadsheetml/2009/9/ac" r="129" s="3" customFormat="true" x14ac:dyDescent="0.25">
      <c r="A129" s="426" t="str">
        <f ca="true">IF(ISBLANK('Data Summary'!A131),"",'Data Summary'!A131)</f>
        <v/>
      </c>
      <c r="B129" s="133"/>
      <c r="L129" s="133"/>
      <c r="V129" s="133"/>
      <c r="AF129" s="133"/>
      <c r="AP129" s="133"/>
      <c r="AZ129" s="133"/>
      <c r="BA129" s="133"/>
      <c r="BB129" s="133"/>
      <c r="BC129" s="133"/>
      <c r="BD129" s="133"/>
      <c r="BE129" s="133"/>
      <c r="BF129" s="133"/>
      <c r="BG129" s="133"/>
      <c r="BJ129" s="133"/>
      <c r="BT129" s="133"/>
      <c r="CD129" s="133"/>
      <c r="CN129" s="133"/>
      <c r="CX129" s="133"/>
      <c r="DH129" s="133"/>
      <c r="DR129" s="133"/>
      <c r="EB129" s="133"/>
      <c r="EL129" s="133"/>
      <c r="EV129" s="133"/>
      <c r="FF129" s="133"/>
      <c r="FP129" s="133"/>
      <c r="FZ129" s="133"/>
      <c r="GJ129" s="133"/>
      <c r="GT129" s="133"/>
      <c r="HD129" s="133"/>
      <c r="HN129" s="133"/>
      <c r="HX129" s="133"/>
      <c r="IH129" s="133"/>
      <c r="IR129" s="133"/>
      <c r="JB129" s="133"/>
      <c r="JL129" s="133"/>
      <c r="JV129" s="133"/>
      <c r="KF129" s="133"/>
    </row>
    <row xmlns:x14ac="http://schemas.microsoft.com/office/spreadsheetml/2009/9/ac" r="130" s="3" customFormat="true" x14ac:dyDescent="0.25">
      <c r="A130" s="426" t="str">
        <f ca="true">IF(ISBLANK('Data Summary'!A132),"",'Data Summary'!A132)</f>
        <v/>
      </c>
      <c r="B130" s="133"/>
      <c r="L130" s="133"/>
      <c r="V130" s="133"/>
      <c r="AF130" s="133"/>
      <c r="AP130" s="133"/>
      <c r="AZ130" s="133"/>
      <c r="BA130" s="133"/>
      <c r="BB130" s="133"/>
      <c r="BC130" s="133"/>
      <c r="BD130" s="133"/>
      <c r="BE130" s="133"/>
      <c r="BF130" s="133"/>
      <c r="BG130" s="133"/>
      <c r="BJ130" s="133"/>
      <c r="BT130" s="133"/>
      <c r="CD130" s="133"/>
      <c r="CN130" s="133"/>
      <c r="CX130" s="133"/>
      <c r="DH130" s="133"/>
      <c r="DR130" s="133"/>
      <c r="EB130" s="133"/>
      <c r="EL130" s="133"/>
      <c r="EV130" s="133"/>
      <c r="FF130" s="133"/>
      <c r="FP130" s="133"/>
      <c r="FZ130" s="133"/>
      <c r="GJ130" s="133"/>
      <c r="GT130" s="133"/>
      <c r="HD130" s="133"/>
      <c r="HN130" s="133"/>
      <c r="HX130" s="133"/>
      <c r="IH130" s="133"/>
      <c r="IR130" s="133"/>
      <c r="JB130" s="133"/>
      <c r="JL130" s="133"/>
      <c r="JV130" s="133"/>
      <c r="KF130" s="133"/>
    </row>
    <row xmlns:x14ac="http://schemas.microsoft.com/office/spreadsheetml/2009/9/ac" r="131" s="3" customFormat="true" x14ac:dyDescent="0.25">
      <c r="A131" s="426" t="str">
        <f ca="true">IF(ISBLANK('Data Summary'!A133),"",'Data Summary'!A133)</f>
        <v/>
      </c>
      <c r="B131" s="133"/>
      <c r="L131" s="133"/>
      <c r="V131" s="133"/>
      <c r="AF131" s="133"/>
      <c r="AP131" s="133"/>
      <c r="AZ131" s="133"/>
      <c r="BA131" s="133"/>
      <c r="BB131" s="133"/>
      <c r="BC131" s="133"/>
      <c r="BD131" s="133"/>
      <c r="BE131" s="133"/>
      <c r="BF131" s="133"/>
      <c r="BG131" s="133"/>
      <c r="BJ131" s="133"/>
      <c r="BT131" s="133"/>
      <c r="CD131" s="133"/>
      <c r="CN131" s="133"/>
      <c r="CX131" s="133"/>
      <c r="DH131" s="133"/>
      <c r="DR131" s="133"/>
      <c r="EB131" s="133"/>
      <c r="EL131" s="133"/>
      <c r="EV131" s="133"/>
      <c r="FF131" s="133"/>
      <c r="FP131" s="133"/>
      <c r="FZ131" s="133"/>
      <c r="GJ131" s="133"/>
      <c r="GT131" s="133"/>
      <c r="HD131" s="133"/>
      <c r="HN131" s="133"/>
      <c r="HX131" s="133"/>
      <c r="IH131" s="133"/>
      <c r="IR131" s="133"/>
      <c r="JB131" s="133"/>
      <c r="JL131" s="133"/>
      <c r="JV131" s="133"/>
      <c r="KF131" s="133"/>
    </row>
    <row xmlns:x14ac="http://schemas.microsoft.com/office/spreadsheetml/2009/9/ac" r="132" s="3" customFormat="true" x14ac:dyDescent="0.25">
      <c r="A132" s="426" t="str">
        <f ca="true">IF(ISBLANK('Data Summary'!A134),"",'Data Summary'!A134)</f>
        <v/>
      </c>
      <c r="B132" s="133"/>
      <c r="L132" s="133"/>
      <c r="V132" s="133"/>
      <c r="AF132" s="133"/>
      <c r="AP132" s="133"/>
      <c r="AZ132" s="133"/>
      <c r="BA132" s="133"/>
      <c r="BB132" s="133"/>
      <c r="BC132" s="133"/>
      <c r="BD132" s="133"/>
      <c r="BE132" s="133"/>
      <c r="BF132" s="133"/>
      <c r="BG132" s="133"/>
      <c r="BJ132" s="133"/>
      <c r="BT132" s="133"/>
      <c r="CD132" s="133"/>
      <c r="CN132" s="133"/>
      <c r="CX132" s="133"/>
      <c r="DH132" s="133"/>
      <c r="DR132" s="133"/>
      <c r="EB132" s="133"/>
      <c r="EL132" s="133"/>
      <c r="EV132" s="133"/>
      <c r="FF132" s="133"/>
      <c r="FP132" s="133"/>
      <c r="FZ132" s="133"/>
      <c r="GJ132" s="133"/>
      <c r="GT132" s="133"/>
      <c r="HD132" s="133"/>
      <c r="HN132" s="133"/>
      <c r="HX132" s="133"/>
      <c r="IH132" s="133"/>
      <c r="IR132" s="133"/>
      <c r="JB132" s="133"/>
      <c r="JL132" s="133"/>
      <c r="JV132" s="133"/>
      <c r="KF132" s="133"/>
    </row>
    <row xmlns:x14ac="http://schemas.microsoft.com/office/spreadsheetml/2009/9/ac" r="133" s="3" customFormat="true" x14ac:dyDescent="0.25">
      <c r="A133" s="426" t="str">
        <f ca="true">IF(ISBLANK('Data Summary'!A135),"",'Data Summary'!A135)</f>
        <v/>
      </c>
      <c r="B133" s="133"/>
      <c r="L133" s="133"/>
      <c r="V133" s="133"/>
      <c r="AF133" s="133"/>
      <c r="AP133" s="133"/>
      <c r="AZ133" s="133"/>
      <c r="BA133" s="133"/>
      <c r="BB133" s="133"/>
      <c r="BC133" s="133"/>
      <c r="BD133" s="133"/>
      <c r="BE133" s="133"/>
      <c r="BF133" s="133"/>
      <c r="BG133" s="133"/>
      <c r="BJ133" s="133"/>
      <c r="BT133" s="133"/>
      <c r="CD133" s="133"/>
      <c r="CN133" s="133"/>
      <c r="CX133" s="133"/>
      <c r="DH133" s="133"/>
      <c r="DR133" s="133"/>
      <c r="EB133" s="133"/>
      <c r="EL133" s="133"/>
      <c r="EV133" s="133"/>
      <c r="FF133" s="133"/>
      <c r="FP133" s="133"/>
      <c r="FZ133" s="133"/>
      <c r="GJ133" s="133"/>
      <c r="GT133" s="133"/>
      <c r="HD133" s="133"/>
      <c r="HN133" s="133"/>
      <c r="HX133" s="133"/>
      <c r="IH133" s="133"/>
      <c r="IR133" s="133"/>
      <c r="JB133" s="133"/>
      <c r="JL133" s="133"/>
      <c r="JV133" s="133"/>
      <c r="KF133" s="133"/>
    </row>
    <row xmlns:x14ac="http://schemas.microsoft.com/office/spreadsheetml/2009/9/ac" r="134" s="3" customFormat="true" x14ac:dyDescent="0.25">
      <c r="A134" s="426" t="str">
        <f ca="true">IF(ISBLANK('Data Summary'!A136),"",'Data Summary'!A136)</f>
        <v/>
      </c>
      <c r="B134" s="133"/>
      <c r="L134" s="133"/>
      <c r="V134" s="133"/>
      <c r="AF134" s="133"/>
      <c r="AP134" s="133"/>
      <c r="AZ134" s="133"/>
      <c r="BA134" s="133"/>
      <c r="BB134" s="133"/>
      <c r="BC134" s="133"/>
      <c r="BD134" s="133"/>
      <c r="BE134" s="133"/>
      <c r="BF134" s="133"/>
      <c r="BG134" s="133"/>
      <c r="BJ134" s="133"/>
      <c r="BT134" s="133"/>
      <c r="CD134" s="133"/>
      <c r="CN134" s="133"/>
      <c r="CX134" s="133"/>
      <c r="DH134" s="133"/>
      <c r="DR134" s="133"/>
      <c r="EB134" s="133"/>
      <c r="EL134" s="133"/>
      <c r="EV134" s="133"/>
      <c r="FF134" s="133"/>
      <c r="FP134" s="133"/>
      <c r="FZ134" s="133"/>
      <c r="GJ134" s="133"/>
      <c r="GT134" s="133"/>
      <c r="HD134" s="133"/>
      <c r="HN134" s="133"/>
      <c r="HX134" s="133"/>
      <c r="IH134" s="133"/>
      <c r="IR134" s="133"/>
      <c r="JB134" s="133"/>
      <c r="JL134" s="133"/>
      <c r="JV134" s="133"/>
      <c r="KF134" s="133"/>
    </row>
    <row xmlns:x14ac="http://schemas.microsoft.com/office/spreadsheetml/2009/9/ac" r="135" s="3" customFormat="true" x14ac:dyDescent="0.25">
      <c r="A135" s="426" t="str">
        <f ca="true">IF(ISBLANK('Data Summary'!A137),"",'Data Summary'!A137)</f>
        <v/>
      </c>
      <c r="B135" s="133"/>
      <c r="L135" s="133"/>
      <c r="V135" s="133"/>
      <c r="AF135" s="133"/>
      <c r="AP135" s="133"/>
      <c r="AZ135" s="133"/>
      <c r="BA135" s="133"/>
      <c r="BB135" s="133"/>
      <c r="BC135" s="133"/>
      <c r="BD135" s="133"/>
      <c r="BE135" s="133"/>
      <c r="BF135" s="133"/>
      <c r="BG135" s="133"/>
      <c r="BJ135" s="133"/>
      <c r="BT135" s="133"/>
      <c r="CD135" s="133"/>
      <c r="CN135" s="133"/>
      <c r="CX135" s="133"/>
      <c r="DH135" s="133"/>
      <c r="DR135" s="133"/>
      <c r="EB135" s="133"/>
      <c r="EL135" s="133"/>
      <c r="EV135" s="133"/>
      <c r="FF135" s="133"/>
      <c r="FP135" s="133"/>
      <c r="FZ135" s="133"/>
      <c r="GJ135" s="133"/>
      <c r="GT135" s="133"/>
      <c r="HD135" s="133"/>
      <c r="HN135" s="133"/>
      <c r="HX135" s="133"/>
      <c r="IH135" s="133"/>
      <c r="IR135" s="133"/>
      <c r="JB135" s="133"/>
      <c r="JL135" s="133"/>
      <c r="JV135" s="133"/>
      <c r="KF135" s="133"/>
    </row>
    <row xmlns:x14ac="http://schemas.microsoft.com/office/spreadsheetml/2009/9/ac" r="136" s="3" customFormat="true" x14ac:dyDescent="0.25">
      <c r="A136" s="426" t="str">
        <f ca="true">IF(ISBLANK('Data Summary'!A138),"",'Data Summary'!A138)</f>
        <v/>
      </c>
      <c r="B136" s="133"/>
      <c r="L136" s="133"/>
      <c r="V136" s="133"/>
      <c r="AF136" s="133"/>
      <c r="AP136" s="133"/>
      <c r="AZ136" s="133"/>
      <c r="BA136" s="133"/>
      <c r="BB136" s="133"/>
      <c r="BC136" s="133"/>
      <c r="BD136" s="133"/>
      <c r="BE136" s="133"/>
      <c r="BF136" s="133"/>
      <c r="BG136" s="133"/>
      <c r="BJ136" s="133"/>
      <c r="BT136" s="133"/>
      <c r="CD136" s="133"/>
      <c r="CN136" s="133"/>
      <c r="CX136" s="133"/>
      <c r="DH136" s="133"/>
      <c r="DR136" s="133"/>
      <c r="EB136" s="133"/>
      <c r="EL136" s="133"/>
      <c r="EV136" s="133"/>
      <c r="FF136" s="133"/>
      <c r="FP136" s="133"/>
      <c r="FZ136" s="133"/>
      <c r="GJ136" s="133"/>
      <c r="GT136" s="133"/>
      <c r="HD136" s="133"/>
      <c r="HN136" s="133"/>
      <c r="HX136" s="133"/>
      <c r="IH136" s="133"/>
      <c r="IR136" s="133"/>
      <c r="JB136" s="133"/>
      <c r="JL136" s="133"/>
      <c r="JV136" s="133"/>
      <c r="KF136" s="133"/>
    </row>
    <row xmlns:x14ac="http://schemas.microsoft.com/office/spreadsheetml/2009/9/ac" r="137" s="3" customFormat="true" x14ac:dyDescent="0.25">
      <c r="A137" s="426" t="str">
        <f ca="true">IF(ISBLANK('Data Summary'!A139),"",'Data Summary'!A139)</f>
        <v/>
      </c>
      <c r="B137" s="133"/>
      <c r="L137" s="133"/>
      <c r="V137" s="133"/>
      <c r="AF137" s="133"/>
      <c r="AP137" s="133"/>
      <c r="AZ137" s="133"/>
      <c r="BA137" s="133"/>
      <c r="BB137" s="133"/>
      <c r="BC137" s="133"/>
      <c r="BD137" s="133"/>
      <c r="BE137" s="133"/>
      <c r="BF137" s="133"/>
      <c r="BG137" s="133"/>
      <c r="BJ137" s="133"/>
      <c r="BT137" s="133"/>
      <c r="CD137" s="133"/>
      <c r="CN137" s="133"/>
      <c r="CX137" s="133"/>
      <c r="DH137" s="133"/>
      <c r="DR137" s="133"/>
      <c r="EB137" s="133"/>
      <c r="EL137" s="133"/>
      <c r="EV137" s="133"/>
      <c r="FF137" s="133"/>
      <c r="FP137" s="133"/>
      <c r="FZ137" s="133"/>
      <c r="GJ137" s="133"/>
      <c r="GT137" s="133"/>
      <c r="HD137" s="133"/>
      <c r="HN137" s="133"/>
      <c r="HX137" s="133"/>
      <c r="IH137" s="133"/>
      <c r="IR137" s="133"/>
      <c r="JB137" s="133"/>
      <c r="JL137" s="133"/>
      <c r="JV137" s="133"/>
      <c r="KF137" s="133"/>
    </row>
    <row xmlns:x14ac="http://schemas.microsoft.com/office/spreadsheetml/2009/9/ac" r="138" s="3" customFormat="true" x14ac:dyDescent="0.25">
      <c r="A138" s="426" t="str">
        <f ca="true">IF(ISBLANK('Data Summary'!A140),"",'Data Summary'!A140)</f>
        <v/>
      </c>
      <c r="B138" s="133"/>
      <c r="L138" s="133"/>
      <c r="V138" s="133"/>
      <c r="AF138" s="133"/>
      <c r="AP138" s="133"/>
      <c r="AZ138" s="133"/>
      <c r="BA138" s="133"/>
      <c r="BB138" s="133"/>
      <c r="BC138" s="133"/>
      <c r="BD138" s="133"/>
      <c r="BE138" s="133"/>
      <c r="BF138" s="133"/>
      <c r="BG138" s="133"/>
      <c r="BJ138" s="133"/>
      <c r="BT138" s="133"/>
      <c r="CD138" s="133"/>
      <c r="CN138" s="133"/>
      <c r="CX138" s="133"/>
      <c r="DH138" s="133"/>
      <c r="DR138" s="133"/>
      <c r="EB138" s="133"/>
      <c r="EL138" s="133"/>
      <c r="EV138" s="133"/>
      <c r="FF138" s="133"/>
      <c r="FP138" s="133"/>
      <c r="FZ138" s="133"/>
      <c r="GJ138" s="133"/>
      <c r="GT138" s="133"/>
      <c r="HD138" s="133"/>
      <c r="HN138" s="133"/>
      <c r="HX138" s="133"/>
      <c r="IH138" s="133"/>
      <c r="IR138" s="133"/>
      <c r="JB138" s="133"/>
      <c r="JL138" s="133"/>
      <c r="JV138" s="133"/>
      <c r="KF138" s="133"/>
    </row>
    <row xmlns:x14ac="http://schemas.microsoft.com/office/spreadsheetml/2009/9/ac" r="139" s="3" customFormat="true" x14ac:dyDescent="0.25">
      <c r="A139" s="426" t="str">
        <f ca="true">IF(ISBLANK('Data Summary'!A141),"",'Data Summary'!A141)</f>
        <v/>
      </c>
      <c r="B139" s="133"/>
      <c r="L139" s="133"/>
      <c r="V139" s="133"/>
      <c r="AF139" s="133"/>
      <c r="AP139" s="133"/>
      <c r="AZ139" s="133"/>
      <c r="BA139" s="133"/>
      <c r="BB139" s="133"/>
      <c r="BC139" s="133"/>
      <c r="BD139" s="133"/>
      <c r="BE139" s="133"/>
      <c r="BF139" s="133"/>
      <c r="BG139" s="133"/>
      <c r="BJ139" s="133"/>
      <c r="BT139" s="133"/>
      <c r="CD139" s="133"/>
      <c r="CN139" s="133"/>
      <c r="CX139" s="133"/>
      <c r="DH139" s="133"/>
      <c r="DR139" s="133"/>
      <c r="EB139" s="133"/>
      <c r="EL139" s="133"/>
      <c r="EV139" s="133"/>
      <c r="FF139" s="133"/>
      <c r="FP139" s="133"/>
      <c r="FZ139" s="133"/>
      <c r="GJ139" s="133"/>
      <c r="GT139" s="133"/>
      <c r="HD139" s="133"/>
      <c r="HN139" s="133"/>
      <c r="HX139" s="133"/>
      <c r="IH139" s="133"/>
      <c r="IR139" s="133"/>
      <c r="JB139" s="133"/>
      <c r="JL139" s="133"/>
      <c r="JV139" s="133"/>
      <c r="KF139" s="133"/>
    </row>
    <row xmlns:x14ac="http://schemas.microsoft.com/office/spreadsheetml/2009/9/ac" r="140" s="3" customFormat="true" x14ac:dyDescent="0.25">
      <c r="A140" s="426" t="str">
        <f ca="true">IF(ISBLANK('Data Summary'!A142),"",'Data Summary'!A142)</f>
        <v/>
      </c>
      <c r="B140" s="133"/>
      <c r="L140" s="133"/>
      <c r="V140" s="133"/>
      <c r="AF140" s="133"/>
      <c r="AP140" s="133"/>
      <c r="AZ140" s="133"/>
      <c r="BA140" s="133"/>
      <c r="BB140" s="133"/>
      <c r="BC140" s="133"/>
      <c r="BD140" s="133"/>
      <c r="BE140" s="133"/>
      <c r="BF140" s="133"/>
      <c r="BG140" s="133"/>
      <c r="BJ140" s="133"/>
      <c r="BT140" s="133"/>
      <c r="CD140" s="133"/>
      <c r="CN140" s="133"/>
      <c r="CX140" s="133"/>
      <c r="DH140" s="133"/>
      <c r="DR140" s="133"/>
      <c r="EB140" s="133"/>
      <c r="EL140" s="133"/>
      <c r="EV140" s="133"/>
      <c r="FF140" s="133"/>
      <c r="FP140" s="133"/>
      <c r="FZ140" s="133"/>
      <c r="GJ140" s="133"/>
      <c r="GT140" s="133"/>
      <c r="HD140" s="133"/>
      <c r="HN140" s="133"/>
      <c r="HX140" s="133"/>
      <c r="IH140" s="133"/>
      <c r="IR140" s="133"/>
      <c r="JB140" s="133"/>
      <c r="JL140" s="133"/>
      <c r="JV140" s="133"/>
      <c r="KF140" s="133"/>
    </row>
    <row xmlns:x14ac="http://schemas.microsoft.com/office/spreadsheetml/2009/9/ac" r="141" s="3" customFormat="true" x14ac:dyDescent="0.25">
      <c r="A141" s="426" t="str">
        <f ca="true">IF(ISBLANK('Data Summary'!A143),"",'Data Summary'!A143)</f>
        <v/>
      </c>
      <c r="B141" s="133"/>
      <c r="L141" s="133"/>
      <c r="V141" s="133"/>
      <c r="AF141" s="133"/>
      <c r="AP141" s="133"/>
      <c r="AZ141" s="133"/>
      <c r="BA141" s="133"/>
      <c r="BB141" s="133"/>
      <c r="BC141" s="133"/>
      <c r="BD141" s="133"/>
      <c r="BE141" s="133"/>
      <c r="BF141" s="133"/>
      <c r="BG141" s="133"/>
      <c r="BJ141" s="133"/>
      <c r="BT141" s="133"/>
      <c r="CD141" s="133"/>
      <c r="CN141" s="133"/>
      <c r="CX141" s="133"/>
      <c r="DH141" s="133"/>
      <c r="DR141" s="133"/>
      <c r="EB141" s="133"/>
      <c r="EL141" s="133"/>
      <c r="EV141" s="133"/>
      <c r="FF141" s="133"/>
      <c r="FP141" s="133"/>
      <c r="FZ141" s="133"/>
      <c r="GJ141" s="133"/>
      <c r="GT141" s="133"/>
      <c r="HD141" s="133"/>
      <c r="HN141" s="133"/>
      <c r="HX141" s="133"/>
      <c r="IH141" s="133"/>
      <c r="IR141" s="133"/>
      <c r="JB141" s="133"/>
      <c r="JL141" s="133"/>
      <c r="JV141" s="133"/>
      <c r="KF141" s="133"/>
    </row>
    <row xmlns:x14ac="http://schemas.microsoft.com/office/spreadsheetml/2009/9/ac" r="142" s="3" customFormat="true" x14ac:dyDescent="0.25">
      <c r="A142" s="426" t="str">
        <f ca="true">IF(ISBLANK('Data Summary'!A144),"",'Data Summary'!A144)</f>
        <v/>
      </c>
      <c r="B142" s="133"/>
      <c r="L142" s="133"/>
      <c r="V142" s="133"/>
      <c r="AF142" s="133"/>
      <c r="AP142" s="133"/>
      <c r="AZ142" s="133"/>
      <c r="BA142" s="133"/>
      <c r="BB142" s="133"/>
      <c r="BC142" s="133"/>
      <c r="BD142" s="133"/>
      <c r="BE142" s="133"/>
      <c r="BF142" s="133"/>
      <c r="BG142" s="133"/>
      <c r="BJ142" s="133"/>
      <c r="BT142" s="133"/>
      <c r="CD142" s="133"/>
      <c r="CN142" s="133"/>
      <c r="CX142" s="133"/>
      <c r="DH142" s="133"/>
      <c r="DR142" s="133"/>
      <c r="EB142" s="133"/>
      <c r="EL142" s="133"/>
      <c r="EV142" s="133"/>
      <c r="FF142" s="133"/>
      <c r="FP142" s="133"/>
      <c r="FZ142" s="133"/>
      <c r="GJ142" s="133"/>
      <c r="GT142" s="133"/>
      <c r="HD142" s="133"/>
      <c r="HN142" s="133"/>
      <c r="HX142" s="133"/>
      <c r="IH142" s="133"/>
      <c r="IR142" s="133"/>
      <c r="JB142" s="133"/>
      <c r="JL142" s="133"/>
      <c r="JV142" s="133"/>
      <c r="KF142" s="133"/>
    </row>
    <row xmlns:x14ac="http://schemas.microsoft.com/office/spreadsheetml/2009/9/ac" r="143" s="3" customFormat="true" x14ac:dyDescent="0.25">
      <c r="A143" s="426" t="str">
        <f ca="true">IF(ISBLANK('Data Summary'!A145),"",'Data Summary'!A145)</f>
        <v/>
      </c>
      <c r="B143" s="133"/>
      <c r="L143" s="133"/>
      <c r="V143" s="133"/>
      <c r="AF143" s="133"/>
      <c r="AP143" s="133"/>
      <c r="AZ143" s="133"/>
      <c r="BA143" s="133"/>
      <c r="BB143" s="133"/>
      <c r="BC143" s="133"/>
      <c r="BD143" s="133"/>
      <c r="BE143" s="133"/>
      <c r="BF143" s="133"/>
      <c r="BG143" s="133"/>
      <c r="BJ143" s="133"/>
      <c r="BT143" s="133"/>
      <c r="CD143" s="133"/>
      <c r="CN143" s="133"/>
      <c r="CX143" s="133"/>
      <c r="DH143" s="133"/>
      <c r="DR143" s="133"/>
      <c r="EB143" s="133"/>
      <c r="EL143" s="133"/>
      <c r="EV143" s="133"/>
      <c r="FF143" s="133"/>
      <c r="FP143" s="133"/>
      <c r="FZ143" s="133"/>
      <c r="GJ143" s="133"/>
      <c r="GT143" s="133"/>
      <c r="HD143" s="133"/>
      <c r="HN143" s="133"/>
      <c r="HX143" s="133"/>
      <c r="IH143" s="133"/>
      <c r="IR143" s="133"/>
      <c r="JB143" s="133"/>
      <c r="JL143" s="133"/>
      <c r="JV143" s="133"/>
      <c r="KF143" s="133"/>
    </row>
    <row xmlns:x14ac="http://schemas.microsoft.com/office/spreadsheetml/2009/9/ac" r="144" s="3" customFormat="true" x14ac:dyDescent="0.25">
      <c r="A144" s="426" t="str">
        <f ca="true">IF(ISBLANK('Data Summary'!A146),"",'Data Summary'!A146)</f>
        <v/>
      </c>
      <c r="B144" s="133"/>
      <c r="L144" s="133"/>
      <c r="V144" s="133"/>
      <c r="AF144" s="133"/>
      <c r="AP144" s="133"/>
      <c r="AZ144" s="133"/>
      <c r="BA144" s="133"/>
      <c r="BB144" s="133"/>
      <c r="BC144" s="133"/>
      <c r="BD144" s="133"/>
      <c r="BE144" s="133"/>
      <c r="BF144" s="133"/>
      <c r="BG144" s="133"/>
      <c r="BJ144" s="133"/>
      <c r="BT144" s="133"/>
      <c r="CD144" s="133"/>
      <c r="CN144" s="133"/>
      <c r="CX144" s="133"/>
      <c r="DH144" s="133"/>
      <c r="DR144" s="133"/>
      <c r="EB144" s="133"/>
      <c r="EL144" s="133"/>
      <c r="EV144" s="133"/>
      <c r="FF144" s="133"/>
      <c r="FP144" s="133"/>
      <c r="FZ144" s="133"/>
      <c r="GJ144" s="133"/>
      <c r="GT144" s="133"/>
      <c r="HD144" s="133"/>
      <c r="HN144" s="133"/>
      <c r="HX144" s="133"/>
      <c r="IH144" s="133"/>
      <c r="IR144" s="133"/>
      <c r="JB144" s="133"/>
      <c r="JL144" s="133"/>
      <c r="JV144" s="133"/>
      <c r="KF144" s="133"/>
    </row>
    <row xmlns:x14ac="http://schemas.microsoft.com/office/spreadsheetml/2009/9/ac" r="145" s="3" customFormat="true" x14ac:dyDescent="0.25">
      <c r="A145" s="426" t="str">
        <f ca="true">IF(ISBLANK('Data Summary'!A147),"",'Data Summary'!A147)</f>
        <v/>
      </c>
      <c r="B145" s="133"/>
      <c r="L145" s="133"/>
      <c r="V145" s="133"/>
      <c r="AF145" s="133"/>
      <c r="AP145" s="133"/>
      <c r="AZ145" s="133"/>
      <c r="BA145" s="133"/>
      <c r="BB145" s="133"/>
      <c r="BC145" s="133"/>
      <c r="BD145" s="133"/>
      <c r="BE145" s="133"/>
      <c r="BF145" s="133"/>
      <c r="BG145" s="133"/>
      <c r="BJ145" s="133"/>
      <c r="BT145" s="133"/>
      <c r="CD145" s="133"/>
      <c r="CN145" s="133"/>
      <c r="CX145" s="133"/>
      <c r="DH145" s="133"/>
      <c r="DR145" s="133"/>
      <c r="EB145" s="133"/>
      <c r="EL145" s="133"/>
      <c r="EV145" s="133"/>
      <c r="FF145" s="133"/>
      <c r="FP145" s="133"/>
      <c r="FZ145" s="133"/>
      <c r="GJ145" s="133"/>
      <c r="GT145" s="133"/>
      <c r="HD145" s="133"/>
      <c r="HN145" s="133"/>
      <c r="HX145" s="133"/>
      <c r="IH145" s="133"/>
      <c r="IR145" s="133"/>
      <c r="JB145" s="133"/>
      <c r="JL145" s="133"/>
      <c r="JV145" s="133"/>
      <c r="KF145" s="133"/>
    </row>
    <row xmlns:x14ac="http://schemas.microsoft.com/office/spreadsheetml/2009/9/ac" r="146" s="3" customFormat="true" x14ac:dyDescent="0.25">
      <c r="A146" s="426" t="str">
        <f ca="true">IF(ISBLANK('Data Summary'!A148),"",'Data Summary'!A148)</f>
        <v/>
      </c>
      <c r="B146" s="133"/>
      <c r="L146" s="133"/>
      <c r="V146" s="133"/>
      <c r="AF146" s="133"/>
      <c r="AP146" s="133"/>
      <c r="AZ146" s="133"/>
      <c r="BA146" s="133"/>
      <c r="BB146" s="133"/>
      <c r="BC146" s="133"/>
      <c r="BD146" s="133"/>
      <c r="BE146" s="133"/>
      <c r="BF146" s="133"/>
      <c r="BG146" s="133"/>
      <c r="BJ146" s="133"/>
      <c r="BT146" s="133"/>
      <c r="CD146" s="133"/>
      <c r="CN146" s="133"/>
      <c r="CX146" s="133"/>
      <c r="DH146" s="133"/>
      <c r="DR146" s="133"/>
      <c r="EB146" s="133"/>
      <c r="EL146" s="133"/>
      <c r="EV146" s="133"/>
      <c r="FF146" s="133"/>
      <c r="FP146" s="133"/>
      <c r="FZ146" s="133"/>
      <c r="GJ146" s="133"/>
      <c r="GT146" s="133"/>
      <c r="HD146" s="133"/>
      <c r="HN146" s="133"/>
      <c r="HX146" s="133"/>
      <c r="IH146" s="133"/>
      <c r="IR146" s="133"/>
      <c r="JB146" s="133"/>
      <c r="JL146" s="133"/>
      <c r="JV146" s="133"/>
      <c r="KF146" s="133"/>
    </row>
    <row xmlns:x14ac="http://schemas.microsoft.com/office/spreadsheetml/2009/9/ac" r="147" s="3" customFormat="true" x14ac:dyDescent="0.25">
      <c r="A147" s="426" t="str">
        <f ca="true">IF(ISBLANK('Data Summary'!A149),"",'Data Summary'!A149)</f>
        <v/>
      </c>
      <c r="B147" s="133"/>
      <c r="L147" s="133"/>
      <c r="V147" s="133"/>
      <c r="AF147" s="133"/>
      <c r="AP147" s="133"/>
      <c r="AZ147" s="133"/>
      <c r="BA147" s="133"/>
      <c r="BB147" s="133"/>
      <c r="BC147" s="133"/>
      <c r="BD147" s="133"/>
      <c r="BE147" s="133"/>
      <c r="BF147" s="133"/>
      <c r="BG147" s="133"/>
      <c r="BJ147" s="133"/>
      <c r="BT147" s="133"/>
      <c r="CD147" s="133"/>
      <c r="CN147" s="133"/>
      <c r="CX147" s="133"/>
      <c r="DH147" s="133"/>
      <c r="DR147" s="133"/>
      <c r="EB147" s="133"/>
      <c r="EL147" s="133"/>
      <c r="EV147" s="133"/>
      <c r="FF147" s="133"/>
      <c r="FP147" s="133"/>
      <c r="FZ147" s="133"/>
      <c r="GJ147" s="133"/>
      <c r="GT147" s="133"/>
      <c r="HD147" s="133"/>
      <c r="HN147" s="133"/>
      <c r="HX147" s="133"/>
      <c r="IH147" s="133"/>
      <c r="IR147" s="133"/>
      <c r="JB147" s="133"/>
      <c r="JL147" s="133"/>
      <c r="JV147" s="133"/>
      <c r="KF147" s="133"/>
    </row>
    <row xmlns:x14ac="http://schemas.microsoft.com/office/spreadsheetml/2009/9/ac" r="148" s="3" customFormat="true" x14ac:dyDescent="0.25">
      <c r="A148" s="426" t="str">
        <f ca="true">IF(ISBLANK('Data Summary'!A150),"",'Data Summary'!A150)</f>
        <v/>
      </c>
      <c r="B148" s="133"/>
      <c r="L148" s="133"/>
      <c r="V148" s="133"/>
      <c r="AF148" s="133"/>
      <c r="AP148" s="133"/>
      <c r="AZ148" s="133"/>
      <c r="BA148" s="133"/>
      <c r="BB148" s="133"/>
      <c r="BC148" s="133"/>
      <c r="BD148" s="133"/>
      <c r="BE148" s="133"/>
      <c r="BF148" s="133"/>
      <c r="BG148" s="133"/>
      <c r="BJ148" s="133"/>
      <c r="BT148" s="133"/>
      <c r="CD148" s="133"/>
      <c r="CN148" s="133"/>
      <c r="CX148" s="133"/>
      <c r="DH148" s="133"/>
      <c r="DR148" s="133"/>
      <c r="EB148" s="133"/>
      <c r="EL148" s="133"/>
      <c r="EV148" s="133"/>
      <c r="FF148" s="133"/>
      <c r="FP148" s="133"/>
      <c r="FZ148" s="133"/>
      <c r="GJ148" s="133"/>
      <c r="GT148" s="133"/>
      <c r="HD148" s="133"/>
      <c r="HN148" s="133"/>
      <c r="HX148" s="133"/>
      <c r="IH148" s="133"/>
      <c r="IR148" s="133"/>
      <c r="JB148" s="133"/>
      <c r="JL148" s="133"/>
      <c r="JV148" s="133"/>
      <c r="KF148" s="133"/>
    </row>
    <row xmlns:x14ac="http://schemas.microsoft.com/office/spreadsheetml/2009/9/ac" r="149" s="3" customFormat="true" x14ac:dyDescent="0.25">
      <c r="A149" s="426" t="str">
        <f ca="true">IF(ISBLANK('Data Summary'!A151),"",'Data Summary'!A151)</f>
        <v/>
      </c>
      <c r="B149" s="133"/>
      <c r="L149" s="133"/>
      <c r="V149" s="133"/>
      <c r="AF149" s="133"/>
      <c r="AP149" s="133"/>
      <c r="AZ149" s="133"/>
      <c r="BA149" s="133"/>
      <c r="BB149" s="133"/>
      <c r="BC149" s="133"/>
      <c r="BD149" s="133"/>
      <c r="BE149" s="133"/>
      <c r="BF149" s="133"/>
      <c r="BG149" s="133"/>
      <c r="BJ149" s="133"/>
      <c r="BT149" s="133"/>
      <c r="CD149" s="133"/>
      <c r="CN149" s="133"/>
      <c r="CX149" s="133"/>
      <c r="DH149" s="133"/>
      <c r="DR149" s="133"/>
      <c r="EB149" s="133"/>
      <c r="EL149" s="133"/>
      <c r="EV149" s="133"/>
      <c r="FF149" s="133"/>
      <c r="FP149" s="133"/>
      <c r="FZ149" s="133"/>
      <c r="GJ149" s="133"/>
      <c r="GT149" s="133"/>
      <c r="HD149" s="133"/>
      <c r="HN149" s="133"/>
      <c r="HX149" s="133"/>
      <c r="IH149" s="133"/>
      <c r="IR149" s="133"/>
      <c r="JB149" s="133"/>
      <c r="JL149" s="133"/>
      <c r="JV149" s="133"/>
      <c r="KF149" s="133"/>
    </row>
    <row xmlns:x14ac="http://schemas.microsoft.com/office/spreadsheetml/2009/9/ac" r="150" s="3" customFormat="true" x14ac:dyDescent="0.25">
      <c r="A150" s="426" t="str">
        <f ca="true">IF(ISBLANK('Data Summary'!A152),"",'Data Summary'!A152)</f>
        <v/>
      </c>
      <c r="B150" s="133"/>
      <c r="L150" s="133"/>
      <c r="V150" s="133"/>
      <c r="AF150" s="133"/>
      <c r="AP150" s="133"/>
      <c r="AZ150" s="133"/>
      <c r="BA150" s="133"/>
      <c r="BB150" s="133"/>
      <c r="BC150" s="133"/>
      <c r="BD150" s="133"/>
      <c r="BE150" s="133"/>
      <c r="BF150" s="133"/>
      <c r="BG150" s="133"/>
      <c r="BJ150" s="133"/>
      <c r="BT150" s="133"/>
      <c r="CD150" s="133"/>
      <c r="CN150" s="133"/>
      <c r="CX150" s="133"/>
      <c r="DH150" s="133"/>
      <c r="DR150" s="133"/>
      <c r="EB150" s="133"/>
      <c r="EL150" s="133"/>
      <c r="EV150" s="133"/>
      <c r="FF150" s="133"/>
      <c r="FP150" s="133"/>
      <c r="FZ150" s="133"/>
      <c r="GJ150" s="133"/>
      <c r="GT150" s="133"/>
      <c r="HD150" s="133"/>
      <c r="HN150" s="133"/>
      <c r="HX150" s="133"/>
      <c r="IH150" s="133"/>
      <c r="IR150" s="133"/>
      <c r="JB150" s="133"/>
      <c r="JL150" s="133"/>
      <c r="JV150" s="133"/>
      <c r="KF150" s="133"/>
    </row>
    <row xmlns:x14ac="http://schemas.microsoft.com/office/spreadsheetml/2009/9/ac" r="151" s="3" customFormat="true" x14ac:dyDescent="0.25">
      <c r="A151" s="426" t="str">
        <f ca="true">IF(ISBLANK('Data Summary'!A153),"",'Data Summary'!A153)</f>
        <v/>
      </c>
      <c r="B151" s="133"/>
      <c r="L151" s="133"/>
      <c r="V151" s="133"/>
      <c r="AF151" s="133"/>
      <c r="AP151" s="133"/>
      <c r="AZ151" s="133"/>
      <c r="BA151" s="133"/>
      <c r="BB151" s="133"/>
      <c r="BC151" s="133"/>
      <c r="BD151" s="133"/>
      <c r="BE151" s="133"/>
      <c r="BF151" s="133"/>
      <c r="BG151" s="133"/>
      <c r="BJ151" s="133"/>
      <c r="BT151" s="133"/>
      <c r="CD151" s="133"/>
      <c r="CN151" s="133"/>
      <c r="CX151" s="133"/>
      <c r="DH151" s="133"/>
      <c r="DR151" s="133"/>
      <c r="EB151" s="133"/>
      <c r="EL151" s="133"/>
      <c r="EV151" s="133"/>
      <c r="FF151" s="133"/>
      <c r="FP151" s="133"/>
      <c r="FZ151" s="133"/>
      <c r="GJ151" s="133"/>
      <c r="GT151" s="133"/>
      <c r="HD151" s="133"/>
      <c r="HN151" s="133"/>
      <c r="HX151" s="133"/>
      <c r="IH151" s="133"/>
      <c r="IR151" s="133"/>
      <c r="JB151" s="133"/>
      <c r="JL151" s="133"/>
      <c r="JV151" s="133"/>
      <c r="KF151" s="133"/>
    </row>
    <row xmlns:x14ac="http://schemas.microsoft.com/office/spreadsheetml/2009/9/ac" r="152" s="3" customFormat="true" x14ac:dyDescent="0.25">
      <c r="A152" s="424"/>
      <c r="B152" s="133"/>
      <c r="L152" s="133"/>
      <c r="V152" s="133"/>
      <c r="AF152" s="133"/>
      <c r="AP152" s="133"/>
      <c r="AZ152" s="133"/>
      <c r="BA152" s="133"/>
      <c r="BB152" s="133"/>
      <c r="BC152" s="133"/>
      <c r="BD152" s="133"/>
      <c r="BE152" s="133"/>
      <c r="BF152" s="133"/>
      <c r="BG152" s="133"/>
      <c r="BJ152" s="133"/>
      <c r="BT152" s="133"/>
      <c r="CD152" s="133"/>
      <c r="CN152" s="133"/>
      <c r="CX152" s="133"/>
      <c r="DH152" s="133"/>
      <c r="DR152" s="133"/>
      <c r="EB152" s="133"/>
      <c r="EL152" s="133"/>
      <c r="EV152" s="133"/>
      <c r="FF152" s="133"/>
      <c r="FP152" s="133"/>
      <c r="FZ152" s="133"/>
      <c r="GJ152" s="133"/>
      <c r="GT152" s="133"/>
      <c r="HD152" s="133"/>
      <c r="HN152" s="133"/>
      <c r="HX152" s="133"/>
      <c r="IH152" s="133"/>
      <c r="IR152" s="133"/>
      <c r="JB152" s="133"/>
      <c r="JL152" s="133"/>
      <c r="JV152" s="133"/>
      <c r="KF152" s="133"/>
    </row>
    <row xmlns:x14ac="http://schemas.microsoft.com/office/spreadsheetml/2009/9/ac" r="153" s="3" customFormat="true" x14ac:dyDescent="0.25">
      <c r="A153" s="424"/>
      <c r="B153" s="133"/>
      <c r="L153" s="133"/>
      <c r="V153" s="133"/>
      <c r="AF153" s="133"/>
      <c r="AP153" s="133"/>
      <c r="AZ153" s="133"/>
      <c r="BA153" s="133"/>
      <c r="BB153" s="133"/>
      <c r="BC153" s="133"/>
      <c r="BD153" s="133"/>
      <c r="BE153" s="133"/>
      <c r="BF153" s="133"/>
      <c r="BG153" s="133"/>
      <c r="BJ153" s="133"/>
      <c r="BT153" s="133"/>
      <c r="CD153" s="133"/>
      <c r="CN153" s="133"/>
      <c r="CX153" s="133"/>
      <c r="DH153" s="133"/>
      <c r="DR153" s="133"/>
      <c r="EB153" s="133"/>
      <c r="EL153" s="133"/>
      <c r="EV153" s="133"/>
      <c r="FF153" s="133"/>
      <c r="FP153" s="133"/>
      <c r="FZ153" s="133"/>
      <c r="GJ153" s="133"/>
      <c r="GT153" s="133"/>
      <c r="HD153" s="133"/>
      <c r="HN153" s="133"/>
      <c r="HX153" s="133"/>
      <c r="IH153" s="133"/>
      <c r="IR153" s="133"/>
      <c r="JB153" s="133"/>
      <c r="JL153" s="133"/>
      <c r="JV153" s="133"/>
      <c r="KF153" s="133"/>
    </row>
    <row xmlns:x14ac="http://schemas.microsoft.com/office/spreadsheetml/2009/9/ac" r="154" s="3" customFormat="true" x14ac:dyDescent="0.25">
      <c r="A154" s="424"/>
      <c r="B154" s="133"/>
      <c r="L154" s="133"/>
      <c r="V154" s="133"/>
      <c r="AF154" s="133"/>
      <c r="AP154" s="133"/>
      <c r="AZ154" s="133"/>
      <c r="BA154" s="133"/>
      <c r="BB154" s="133"/>
      <c r="BC154" s="133"/>
      <c r="BD154" s="133"/>
      <c r="BE154" s="133"/>
      <c r="BF154" s="133"/>
      <c r="BG154" s="133"/>
      <c r="BJ154" s="133"/>
      <c r="BT154" s="133"/>
      <c r="CD154" s="133"/>
      <c r="CN154" s="133"/>
      <c r="CX154" s="133"/>
      <c r="DH154" s="133"/>
      <c r="DR154" s="133"/>
      <c r="EB154" s="133"/>
      <c r="EL154" s="133"/>
      <c r="EV154" s="133"/>
      <c r="FF154" s="133"/>
      <c r="FP154" s="133"/>
      <c r="FZ154" s="133"/>
      <c r="GJ154" s="133"/>
      <c r="GT154" s="133"/>
      <c r="HD154" s="133"/>
      <c r="HN154" s="133"/>
      <c r="HX154" s="133"/>
      <c r="IH154" s="133"/>
      <c r="IR154" s="133"/>
      <c r="JB154" s="133"/>
      <c r="JL154" s="133"/>
      <c r="JV154" s="133"/>
      <c r="KF154" s="133"/>
    </row>
    <row xmlns:x14ac="http://schemas.microsoft.com/office/spreadsheetml/2009/9/ac" r="155" s="3" customFormat="true" x14ac:dyDescent="0.25">
      <c r="A155" s="424"/>
      <c r="B155" s="133"/>
      <c r="L155" s="133"/>
      <c r="V155" s="133"/>
      <c r="AF155" s="133"/>
      <c r="AP155" s="133"/>
      <c r="AZ155" s="133"/>
      <c r="BA155" s="133"/>
      <c r="BB155" s="133"/>
      <c r="BC155" s="133"/>
      <c r="BD155" s="133"/>
      <c r="BE155" s="133"/>
      <c r="BF155" s="133"/>
      <c r="BG155" s="133"/>
      <c r="BJ155" s="133"/>
      <c r="BT155" s="133"/>
      <c r="CD155" s="133"/>
      <c r="CN155" s="133"/>
      <c r="CX155" s="133"/>
      <c r="DH155" s="133"/>
      <c r="DR155" s="133"/>
      <c r="EB155" s="133"/>
      <c r="EL155" s="133"/>
      <c r="EV155" s="133"/>
      <c r="FF155" s="133"/>
      <c r="FP155" s="133"/>
      <c r="FZ155" s="133"/>
      <c r="GJ155" s="133"/>
      <c r="GT155" s="133"/>
      <c r="HD155" s="133"/>
      <c r="HN155" s="133"/>
      <c r="HX155" s="133"/>
      <c r="IH155" s="133"/>
      <c r="IR155" s="133"/>
      <c r="JB155" s="133"/>
      <c r="JL155" s="133"/>
      <c r="JV155" s="133"/>
      <c r="KF155" s="133"/>
    </row>
    <row xmlns:x14ac="http://schemas.microsoft.com/office/spreadsheetml/2009/9/ac" r="156" s="3" customFormat="true" x14ac:dyDescent="0.25">
      <c r="A156" s="424"/>
      <c r="B156" s="133"/>
      <c r="L156" s="133"/>
      <c r="V156" s="133"/>
      <c r="AF156" s="133"/>
      <c r="AP156" s="133"/>
      <c r="AZ156" s="133"/>
      <c r="BA156" s="133"/>
      <c r="BB156" s="133"/>
      <c r="BC156" s="133"/>
      <c r="BD156" s="133"/>
      <c r="BE156" s="133"/>
      <c r="BF156" s="133"/>
      <c r="BG156" s="133"/>
      <c r="BJ156" s="133"/>
      <c r="BT156" s="133"/>
      <c r="CD156" s="133"/>
      <c r="CN156" s="133"/>
      <c r="CX156" s="133"/>
      <c r="DH156" s="133"/>
      <c r="DR156" s="133"/>
      <c r="EB156" s="133"/>
      <c r="EL156" s="133"/>
      <c r="EV156" s="133"/>
      <c r="FF156" s="133"/>
      <c r="FP156" s="133"/>
      <c r="FZ156" s="133"/>
      <c r="GJ156" s="133"/>
      <c r="GT156" s="133"/>
      <c r="HD156" s="133"/>
      <c r="HN156" s="133"/>
      <c r="HX156" s="133"/>
      <c r="IH156" s="133"/>
      <c r="IR156" s="133"/>
      <c r="JB156" s="133"/>
      <c r="JL156" s="133"/>
      <c r="JV156" s="133"/>
      <c r="KF156" s="133"/>
    </row>
    <row xmlns:x14ac="http://schemas.microsoft.com/office/spreadsheetml/2009/9/ac" r="157" s="3" customFormat="true" x14ac:dyDescent="0.25">
      <c r="A157" s="424"/>
      <c r="B157" s="133"/>
      <c r="L157" s="133"/>
      <c r="V157" s="133"/>
      <c r="AF157" s="133"/>
      <c r="AP157" s="133"/>
      <c r="AZ157" s="133"/>
      <c r="BA157" s="133"/>
      <c r="BB157" s="133"/>
      <c r="BC157" s="133"/>
      <c r="BD157" s="133"/>
      <c r="BE157" s="133"/>
      <c r="BF157" s="133"/>
      <c r="BG157" s="133"/>
      <c r="BJ157" s="133"/>
      <c r="BT157" s="133"/>
      <c r="CD157" s="133"/>
      <c r="CN157" s="133"/>
      <c r="CX157" s="133"/>
      <c r="DH157" s="133"/>
      <c r="DR157" s="133"/>
      <c r="EB157" s="133"/>
      <c r="EL157" s="133"/>
      <c r="EV157" s="133"/>
      <c r="FF157" s="133"/>
      <c r="FP157" s="133"/>
      <c r="FZ157" s="133"/>
      <c r="GJ157" s="133"/>
      <c r="GT157" s="133"/>
      <c r="HD157" s="133"/>
      <c r="HN157" s="133"/>
      <c r="HX157" s="133"/>
      <c r="IH157" s="133"/>
      <c r="IR157" s="133"/>
      <c r="JB157" s="133"/>
      <c r="JL157" s="133"/>
      <c r="JV157" s="133"/>
      <c r="KF157" s="133"/>
    </row>
    <row xmlns:x14ac="http://schemas.microsoft.com/office/spreadsheetml/2009/9/ac" r="158" s="3" customFormat="true" x14ac:dyDescent="0.25">
      <c r="A158" s="424"/>
      <c r="B158" s="133"/>
      <c r="L158" s="133"/>
      <c r="V158" s="133"/>
      <c r="AF158" s="133"/>
      <c r="AP158" s="133"/>
      <c r="AZ158" s="133"/>
      <c r="BA158" s="133"/>
      <c r="BB158" s="133"/>
      <c r="BC158" s="133"/>
      <c r="BD158" s="133"/>
      <c r="BE158" s="133"/>
      <c r="BF158" s="133"/>
      <c r="BG158" s="133"/>
      <c r="BJ158" s="133"/>
      <c r="BT158" s="133"/>
      <c r="CD158" s="133"/>
      <c r="CN158" s="133"/>
      <c r="CX158" s="133"/>
      <c r="DH158" s="133"/>
      <c r="DR158" s="133"/>
      <c r="EB158" s="133"/>
      <c r="EL158" s="133"/>
      <c r="EV158" s="133"/>
      <c r="FF158" s="133"/>
      <c r="FP158" s="133"/>
      <c r="FZ158" s="133"/>
      <c r="GJ158" s="133"/>
      <c r="GT158" s="133"/>
      <c r="HD158" s="133"/>
      <c r="HN158" s="133"/>
      <c r="HX158" s="133"/>
      <c r="IH158" s="133"/>
      <c r="IR158" s="133"/>
      <c r="JB158" s="133"/>
      <c r="JL158" s="133"/>
      <c r="JV158" s="133"/>
      <c r="KF158" s="133"/>
    </row>
    <row xmlns:x14ac="http://schemas.microsoft.com/office/spreadsheetml/2009/9/ac" r="159" s="3" customFormat="true" x14ac:dyDescent="0.25">
      <c r="A159" s="424"/>
      <c r="B159" s="133"/>
      <c r="L159" s="133"/>
      <c r="V159" s="133"/>
      <c r="AF159" s="133"/>
      <c r="AP159" s="133"/>
      <c r="AZ159" s="133"/>
      <c r="BA159" s="133"/>
      <c r="BB159" s="133"/>
      <c r="BC159" s="133"/>
      <c r="BD159" s="133"/>
      <c r="BE159" s="133"/>
      <c r="BF159" s="133"/>
      <c r="BG159" s="133"/>
      <c r="BJ159" s="133"/>
      <c r="BT159" s="133"/>
      <c r="CD159" s="133"/>
      <c r="CN159" s="133"/>
      <c r="CX159" s="133"/>
      <c r="DH159" s="133"/>
      <c r="DR159" s="133"/>
      <c r="EB159" s="133"/>
      <c r="EL159" s="133"/>
      <c r="EV159" s="133"/>
      <c r="FF159" s="133"/>
      <c r="FP159" s="133"/>
      <c r="FZ159" s="133"/>
      <c r="GJ159" s="133"/>
      <c r="GT159" s="133"/>
      <c r="HD159" s="133"/>
      <c r="HN159" s="133"/>
      <c r="HX159" s="133"/>
      <c r="IH159" s="133"/>
      <c r="IR159" s="133"/>
      <c r="JB159" s="133"/>
      <c r="JL159" s="133"/>
      <c r="JV159" s="133"/>
      <c r="KF159" s="133"/>
    </row>
    <row xmlns:x14ac="http://schemas.microsoft.com/office/spreadsheetml/2009/9/ac" r="160" s="3" customFormat="true" x14ac:dyDescent="0.25">
      <c r="A160" s="424"/>
      <c r="B160" s="133"/>
      <c r="L160" s="133"/>
      <c r="V160" s="133"/>
      <c r="AF160" s="133"/>
      <c r="AP160" s="133"/>
      <c r="AZ160" s="133"/>
      <c r="BA160" s="133"/>
      <c r="BB160" s="133"/>
      <c r="BC160" s="133"/>
      <c r="BD160" s="133"/>
      <c r="BE160" s="133"/>
      <c r="BF160" s="133"/>
      <c r="BG160" s="133"/>
      <c r="BJ160" s="133"/>
      <c r="BT160" s="133"/>
      <c r="CD160" s="133"/>
      <c r="CN160" s="133"/>
      <c r="CX160" s="133"/>
      <c r="DH160" s="133"/>
      <c r="DR160" s="133"/>
      <c r="EB160" s="133"/>
      <c r="EL160" s="133"/>
      <c r="EV160" s="133"/>
      <c r="FF160" s="133"/>
      <c r="FP160" s="133"/>
      <c r="FZ160" s="133"/>
      <c r="GJ160" s="133"/>
      <c r="GT160" s="133"/>
      <c r="HD160" s="133"/>
      <c r="HN160" s="133"/>
      <c r="HX160" s="133"/>
      <c r="IH160" s="133"/>
      <c r="IR160" s="133"/>
      <c r="JB160" s="133"/>
      <c r="JL160" s="133"/>
      <c r="JV160" s="133"/>
      <c r="KF160" s="133"/>
    </row>
    <row xmlns:x14ac="http://schemas.microsoft.com/office/spreadsheetml/2009/9/ac" r="161" s="3" customFormat="true" x14ac:dyDescent="0.25">
      <c r="A161" s="424"/>
      <c r="B161" s="133"/>
      <c r="L161" s="133"/>
      <c r="V161" s="133"/>
      <c r="AF161" s="133"/>
      <c r="AP161" s="133"/>
      <c r="AZ161" s="133"/>
      <c r="BA161" s="133"/>
      <c r="BB161" s="133"/>
      <c r="BC161" s="133"/>
      <c r="BD161" s="133"/>
      <c r="BE161" s="133"/>
      <c r="BF161" s="133"/>
      <c r="BG161" s="133"/>
      <c r="BJ161" s="133"/>
      <c r="BT161" s="133"/>
      <c r="CD161" s="133"/>
      <c r="CN161" s="133"/>
      <c r="CX161" s="133"/>
      <c r="DH161" s="133"/>
      <c r="DR161" s="133"/>
      <c r="EB161" s="133"/>
      <c r="EL161" s="133"/>
      <c r="EV161" s="133"/>
      <c r="FF161" s="133"/>
      <c r="FP161" s="133"/>
      <c r="FZ161" s="133"/>
      <c r="GJ161" s="133"/>
      <c r="GT161" s="133"/>
      <c r="HD161" s="133"/>
      <c r="HN161" s="133"/>
      <c r="HX161" s="133"/>
      <c r="IH161" s="133"/>
      <c r="IR161" s="133"/>
      <c r="JB161" s="133"/>
      <c r="JL161" s="133"/>
      <c r="JV161" s="133"/>
      <c r="KF161" s="133"/>
    </row>
    <row xmlns:x14ac="http://schemas.microsoft.com/office/spreadsheetml/2009/9/ac" r="162" s="3" customFormat="true" x14ac:dyDescent="0.25">
      <c r="A162" s="424"/>
      <c r="B162" s="133"/>
      <c r="L162" s="133"/>
      <c r="V162" s="133"/>
      <c r="AF162" s="133"/>
      <c r="AP162" s="133"/>
      <c r="AZ162" s="133"/>
      <c r="BA162" s="133"/>
      <c r="BB162" s="133"/>
      <c r="BC162" s="133"/>
      <c r="BD162" s="133"/>
      <c r="BE162" s="133"/>
      <c r="BF162" s="133"/>
      <c r="BG162" s="133"/>
      <c r="BJ162" s="133"/>
      <c r="BT162" s="133"/>
      <c r="CD162" s="133"/>
      <c r="CN162" s="133"/>
      <c r="CX162" s="133"/>
      <c r="DH162" s="133"/>
      <c r="DR162" s="133"/>
      <c r="EB162" s="133"/>
      <c r="EL162" s="133"/>
      <c r="EV162" s="133"/>
      <c r="FF162" s="133"/>
      <c r="FP162" s="133"/>
      <c r="FZ162" s="133"/>
      <c r="GJ162" s="133"/>
      <c r="GT162" s="133"/>
      <c r="HD162" s="133"/>
      <c r="HN162" s="133"/>
      <c r="HX162" s="133"/>
      <c r="IH162" s="133"/>
      <c r="IR162" s="133"/>
      <c r="JB162" s="133"/>
      <c r="JL162" s="133"/>
      <c r="JV162" s="133"/>
      <c r="KF162" s="133"/>
    </row>
    <row xmlns:x14ac="http://schemas.microsoft.com/office/spreadsheetml/2009/9/ac" r="163" s="3" customFormat="true" x14ac:dyDescent="0.25">
      <c r="A163" s="424"/>
      <c r="B163" s="133"/>
      <c r="L163" s="133"/>
      <c r="V163" s="133"/>
      <c r="AF163" s="133"/>
      <c r="AP163" s="133"/>
      <c r="AZ163" s="133"/>
      <c r="BA163" s="133"/>
      <c r="BB163" s="133"/>
      <c r="BC163" s="133"/>
      <c r="BD163" s="133"/>
      <c r="BE163" s="133"/>
      <c r="BF163" s="133"/>
      <c r="BG163" s="133"/>
      <c r="BJ163" s="133"/>
      <c r="BT163" s="133"/>
      <c r="CD163" s="133"/>
      <c r="CN163" s="133"/>
      <c r="CX163" s="133"/>
      <c r="DH163" s="133"/>
      <c r="DR163" s="133"/>
      <c r="EB163" s="133"/>
      <c r="EL163" s="133"/>
      <c r="EV163" s="133"/>
      <c r="FF163" s="133"/>
      <c r="FP163" s="133"/>
      <c r="FZ163" s="133"/>
      <c r="GJ163" s="133"/>
      <c r="GT163" s="133"/>
      <c r="HD163" s="133"/>
      <c r="HN163" s="133"/>
      <c r="HX163" s="133"/>
      <c r="IH163" s="133"/>
      <c r="IR163" s="133"/>
      <c r="JB163" s="133"/>
      <c r="JL163" s="133"/>
      <c r="JV163" s="133"/>
      <c r="KF163" s="133"/>
    </row>
    <row xmlns:x14ac="http://schemas.microsoft.com/office/spreadsheetml/2009/9/ac" r="164" s="3" customFormat="true" x14ac:dyDescent="0.25">
      <c r="A164" s="424"/>
      <c r="B164" s="133"/>
      <c r="L164" s="133"/>
      <c r="V164" s="133"/>
      <c r="AF164" s="133"/>
      <c r="AP164" s="133"/>
      <c r="AZ164" s="133"/>
      <c r="BA164" s="133"/>
      <c r="BB164" s="133"/>
      <c r="BC164" s="133"/>
      <c r="BD164" s="133"/>
      <c r="BE164" s="133"/>
      <c r="BF164" s="133"/>
      <c r="BG164" s="133"/>
      <c r="BJ164" s="133"/>
      <c r="BT164" s="133"/>
      <c r="CD164" s="133"/>
      <c r="CN164" s="133"/>
      <c r="CX164" s="133"/>
      <c r="DH164" s="133"/>
      <c r="DR164" s="133"/>
      <c r="EB164" s="133"/>
      <c r="EL164" s="133"/>
      <c r="EV164" s="133"/>
      <c r="FF164" s="133"/>
      <c r="FP164" s="133"/>
      <c r="FZ164" s="133"/>
      <c r="GJ164" s="133"/>
      <c r="GT164" s="133"/>
      <c r="HD164" s="133"/>
      <c r="HN164" s="133"/>
      <c r="HX164" s="133"/>
      <c r="IH164" s="133"/>
      <c r="IR164" s="133"/>
      <c r="JB164" s="133"/>
      <c r="JL164" s="133"/>
      <c r="JV164" s="133"/>
      <c r="KF164" s="133"/>
    </row>
    <row xmlns:x14ac="http://schemas.microsoft.com/office/spreadsheetml/2009/9/ac" r="165" s="3" customFormat="true" x14ac:dyDescent="0.25">
      <c r="A165" s="424"/>
      <c r="B165" s="133"/>
      <c r="L165" s="133"/>
      <c r="V165" s="133"/>
      <c r="AF165" s="133"/>
      <c r="AP165" s="133"/>
      <c r="AZ165" s="133"/>
      <c r="BA165" s="133"/>
      <c r="BB165" s="133"/>
      <c r="BC165" s="133"/>
      <c r="BD165" s="133"/>
      <c r="BE165" s="133"/>
      <c r="BF165" s="133"/>
      <c r="BG165" s="133"/>
      <c r="BJ165" s="133"/>
      <c r="BT165" s="133"/>
      <c r="CD165" s="133"/>
      <c r="CN165" s="133"/>
      <c r="CX165" s="133"/>
      <c r="DH165" s="133"/>
      <c r="DR165" s="133"/>
      <c r="EB165" s="133"/>
      <c r="EL165" s="133"/>
      <c r="EV165" s="133"/>
      <c r="FF165" s="133"/>
      <c r="FP165" s="133"/>
      <c r="FZ165" s="133"/>
      <c r="GJ165" s="133"/>
      <c r="GT165" s="133"/>
      <c r="HD165" s="133"/>
      <c r="HN165" s="133"/>
      <c r="HX165" s="133"/>
      <c r="IH165" s="133"/>
      <c r="IR165" s="133"/>
      <c r="JB165" s="133"/>
      <c r="JL165" s="133"/>
      <c r="JV165" s="133"/>
      <c r="KF165" s="133"/>
    </row>
    <row xmlns:x14ac="http://schemas.microsoft.com/office/spreadsheetml/2009/9/ac" r="166" s="3" customFormat="true" x14ac:dyDescent="0.25">
      <c r="A166" s="424"/>
      <c r="B166" s="133"/>
      <c r="L166" s="133"/>
      <c r="V166" s="133"/>
      <c r="AF166" s="133"/>
      <c r="AP166" s="133"/>
      <c r="AZ166" s="133"/>
      <c r="BA166" s="133"/>
      <c r="BB166" s="133"/>
      <c r="BC166" s="133"/>
      <c r="BD166" s="133"/>
      <c r="BE166" s="133"/>
      <c r="BF166" s="133"/>
      <c r="BG166" s="133"/>
      <c r="BJ166" s="133"/>
      <c r="BT166" s="133"/>
      <c r="CD166" s="133"/>
      <c r="CN166" s="133"/>
      <c r="CX166" s="133"/>
      <c r="DH166" s="133"/>
      <c r="DR166" s="133"/>
      <c r="EB166" s="133"/>
      <c r="EL166" s="133"/>
      <c r="EV166" s="133"/>
      <c r="FF166" s="133"/>
      <c r="FP166" s="133"/>
      <c r="FZ166" s="133"/>
      <c r="GJ166" s="133"/>
      <c r="GT166" s="133"/>
      <c r="HD166" s="133"/>
      <c r="HN166" s="133"/>
      <c r="HX166" s="133"/>
      <c r="IH166" s="133"/>
      <c r="IR166" s="133"/>
      <c r="JB166" s="133"/>
      <c r="JL166" s="133"/>
      <c r="JV166" s="133"/>
      <c r="KF166" s="133"/>
    </row>
    <row xmlns:x14ac="http://schemas.microsoft.com/office/spreadsheetml/2009/9/ac" r="167" s="3" customFormat="true" x14ac:dyDescent="0.25">
      <c r="A167" s="424"/>
      <c r="B167" s="133"/>
      <c r="L167" s="133"/>
      <c r="V167" s="133"/>
      <c r="AF167" s="133"/>
      <c r="AP167" s="133"/>
      <c r="AZ167" s="133"/>
      <c r="BA167" s="133"/>
      <c r="BB167" s="133"/>
      <c r="BC167" s="133"/>
      <c r="BD167" s="133"/>
      <c r="BE167" s="133"/>
      <c r="BF167" s="133"/>
      <c r="BG167" s="133"/>
      <c r="BJ167" s="133"/>
      <c r="BT167" s="133"/>
      <c r="CD167" s="133"/>
      <c r="CN167" s="133"/>
      <c r="CX167" s="133"/>
      <c r="DH167" s="133"/>
      <c r="DR167" s="133"/>
      <c r="EB167" s="133"/>
      <c r="EL167" s="133"/>
      <c r="EV167" s="133"/>
      <c r="FF167" s="133"/>
      <c r="FP167" s="133"/>
      <c r="FZ167" s="133"/>
      <c r="GJ167" s="133"/>
      <c r="GT167" s="133"/>
      <c r="HD167" s="133"/>
      <c r="HN167" s="133"/>
      <c r="HX167" s="133"/>
      <c r="IH167" s="133"/>
      <c r="IR167" s="133"/>
      <c r="JB167" s="133"/>
      <c r="JL167" s="133"/>
      <c r="JV167" s="133"/>
      <c r="KF167" s="133"/>
    </row>
    <row xmlns:x14ac="http://schemas.microsoft.com/office/spreadsheetml/2009/9/ac" r="168" s="3" customFormat="true" x14ac:dyDescent="0.25">
      <c r="A168" s="424"/>
      <c r="B168" s="133"/>
      <c r="L168" s="133"/>
      <c r="V168" s="133"/>
      <c r="AF168" s="133"/>
      <c r="AP168" s="133"/>
      <c r="AZ168" s="133"/>
      <c r="BA168" s="133"/>
      <c r="BB168" s="133"/>
      <c r="BC168" s="133"/>
      <c r="BD168" s="133"/>
      <c r="BE168" s="133"/>
      <c r="BF168" s="133"/>
      <c r="BG168" s="133"/>
      <c r="BJ168" s="133"/>
      <c r="BT168" s="133"/>
      <c r="CD168" s="133"/>
      <c r="CN168" s="133"/>
      <c r="CX168" s="133"/>
      <c r="DH168" s="133"/>
      <c r="DR168" s="133"/>
      <c r="EB168" s="133"/>
      <c r="EL168" s="133"/>
      <c r="EV168" s="133"/>
      <c r="FF168" s="133"/>
      <c r="FP168" s="133"/>
      <c r="FZ168" s="133"/>
      <c r="GJ168" s="133"/>
      <c r="GT168" s="133"/>
      <c r="HD168" s="133"/>
      <c r="HN168" s="133"/>
      <c r="HX168" s="133"/>
      <c r="IH168" s="133"/>
      <c r="IR168" s="133"/>
      <c r="JB168" s="133"/>
      <c r="JL168" s="133"/>
      <c r="JV168" s="133"/>
      <c r="KF168" s="133"/>
    </row>
    <row xmlns:x14ac="http://schemas.microsoft.com/office/spreadsheetml/2009/9/ac" r="169" s="3" customFormat="true" x14ac:dyDescent="0.25">
      <c r="A169" s="424"/>
      <c r="B169" s="133"/>
      <c r="L169" s="133"/>
      <c r="V169" s="133"/>
      <c r="AF169" s="133"/>
      <c r="AP169" s="133"/>
      <c r="AZ169" s="133"/>
      <c r="BA169" s="133"/>
      <c r="BB169" s="133"/>
      <c r="BC169" s="133"/>
      <c r="BD169" s="133"/>
      <c r="BE169" s="133"/>
      <c r="BF169" s="133"/>
      <c r="BG169" s="133"/>
      <c r="BJ169" s="133"/>
      <c r="BT169" s="133"/>
      <c r="CD169" s="133"/>
      <c r="CN169" s="133"/>
      <c r="CX169" s="133"/>
      <c r="DH169" s="133"/>
      <c r="DR169" s="133"/>
      <c r="EB169" s="133"/>
      <c r="EL169" s="133"/>
      <c r="EV169" s="133"/>
      <c r="FF169" s="133"/>
      <c r="FP169" s="133"/>
      <c r="FZ169" s="133"/>
      <c r="GJ169" s="133"/>
      <c r="GT169" s="133"/>
      <c r="HD169" s="133"/>
      <c r="HN169" s="133"/>
      <c r="HX169" s="133"/>
      <c r="IH169" s="133"/>
      <c r="IR169" s="133"/>
      <c r="JB169" s="133"/>
      <c r="JL169" s="133"/>
      <c r="JV169" s="133"/>
      <c r="KF169" s="133"/>
    </row>
    <row xmlns:x14ac="http://schemas.microsoft.com/office/spreadsheetml/2009/9/ac" r="170" s="3" customFormat="true" x14ac:dyDescent="0.25">
      <c r="A170" s="424"/>
      <c r="B170" s="133"/>
      <c r="L170" s="133"/>
      <c r="V170" s="133"/>
      <c r="AF170" s="133"/>
      <c r="AP170" s="133"/>
      <c r="AZ170" s="133"/>
      <c r="BA170" s="133"/>
      <c r="BB170" s="133"/>
      <c r="BC170" s="133"/>
      <c r="BD170" s="133"/>
      <c r="BE170" s="133"/>
      <c r="BF170" s="133"/>
      <c r="BG170" s="133"/>
      <c r="BJ170" s="133"/>
      <c r="BT170" s="133"/>
      <c r="CD170" s="133"/>
      <c r="CN170" s="133"/>
      <c r="CX170" s="133"/>
      <c r="DH170" s="133"/>
      <c r="DR170" s="133"/>
      <c r="EB170" s="133"/>
      <c r="EL170" s="133"/>
      <c r="EV170" s="133"/>
      <c r="FF170" s="133"/>
      <c r="FP170" s="133"/>
      <c r="FZ170" s="133"/>
      <c r="GJ170" s="133"/>
      <c r="GT170" s="133"/>
      <c r="HD170" s="133"/>
      <c r="HN170" s="133"/>
      <c r="HX170" s="133"/>
      <c r="IH170" s="133"/>
      <c r="IR170" s="133"/>
      <c r="JB170" s="133"/>
      <c r="JL170" s="133"/>
      <c r="JV170" s="133"/>
      <c r="KF170" s="133"/>
    </row>
    <row xmlns:x14ac="http://schemas.microsoft.com/office/spreadsheetml/2009/9/ac" r="171" s="3" customFormat="true" x14ac:dyDescent="0.25">
      <c r="A171" s="424"/>
      <c r="B171" s="133"/>
      <c r="L171" s="133"/>
      <c r="V171" s="133"/>
      <c r="AF171" s="133"/>
      <c r="AP171" s="133"/>
      <c r="AZ171" s="133"/>
      <c r="BA171" s="133"/>
      <c r="BB171" s="133"/>
      <c r="BC171" s="133"/>
      <c r="BD171" s="133"/>
      <c r="BE171" s="133"/>
      <c r="BF171" s="133"/>
      <c r="BG171" s="133"/>
      <c r="BJ171" s="133"/>
      <c r="BT171" s="133"/>
      <c r="CD171" s="133"/>
      <c r="CN171" s="133"/>
      <c r="CX171" s="133"/>
      <c r="DH171" s="133"/>
      <c r="DR171" s="133"/>
      <c r="EB171" s="133"/>
      <c r="EL171" s="133"/>
      <c r="EV171" s="133"/>
      <c r="FF171" s="133"/>
      <c r="FP171" s="133"/>
      <c r="FZ171" s="133"/>
      <c r="GJ171" s="133"/>
      <c r="GT171" s="133"/>
      <c r="HD171" s="133"/>
      <c r="HN171" s="133"/>
      <c r="HX171" s="133"/>
      <c r="IH171" s="133"/>
      <c r="IR171" s="133"/>
      <c r="JB171" s="133"/>
      <c r="JL171" s="133"/>
      <c r="JV171" s="133"/>
      <c r="KF171" s="133"/>
    </row>
    <row xmlns:x14ac="http://schemas.microsoft.com/office/spreadsheetml/2009/9/ac" r="172" s="3" customFormat="true" x14ac:dyDescent="0.25">
      <c r="A172" s="424"/>
      <c r="B172" s="133"/>
      <c r="L172" s="133"/>
      <c r="V172" s="133"/>
      <c r="AF172" s="133"/>
      <c r="AP172" s="133"/>
      <c r="AZ172" s="133"/>
      <c r="BA172" s="133"/>
      <c r="BB172" s="133"/>
      <c r="BC172" s="133"/>
      <c r="BD172" s="133"/>
      <c r="BE172" s="133"/>
      <c r="BF172" s="133"/>
      <c r="BG172" s="133"/>
      <c r="BJ172" s="133"/>
      <c r="BT172" s="133"/>
      <c r="CD172" s="133"/>
      <c r="CN172" s="133"/>
      <c r="CX172" s="133"/>
      <c r="DH172" s="133"/>
      <c r="DR172" s="133"/>
      <c r="EB172" s="133"/>
      <c r="EL172" s="133"/>
      <c r="EV172" s="133"/>
      <c r="FF172" s="133"/>
      <c r="FP172" s="133"/>
      <c r="FZ172" s="133"/>
      <c r="GJ172" s="133"/>
      <c r="GT172" s="133"/>
      <c r="HD172" s="133"/>
      <c r="HN172" s="133"/>
      <c r="HX172" s="133"/>
      <c r="IH172" s="133"/>
      <c r="IR172" s="133"/>
      <c r="JB172" s="133"/>
      <c r="JL172" s="133"/>
      <c r="JV172" s="133"/>
      <c r="KF172" s="133"/>
    </row>
    <row xmlns:x14ac="http://schemas.microsoft.com/office/spreadsheetml/2009/9/ac" r="173" s="3" customFormat="true" x14ac:dyDescent="0.25">
      <c r="A173" s="424"/>
      <c r="B173" s="133"/>
      <c r="L173" s="133"/>
      <c r="V173" s="133"/>
      <c r="AF173" s="133"/>
      <c r="AP173" s="133"/>
      <c r="AZ173" s="133"/>
      <c r="BA173" s="133"/>
      <c r="BB173" s="133"/>
      <c r="BC173" s="133"/>
      <c r="BD173" s="133"/>
      <c r="BE173" s="133"/>
      <c r="BF173" s="133"/>
      <c r="BG173" s="133"/>
      <c r="BJ173" s="133"/>
      <c r="BT173" s="133"/>
      <c r="CD173" s="133"/>
      <c r="CN173" s="133"/>
      <c r="CX173" s="133"/>
      <c r="DH173" s="133"/>
      <c r="DR173" s="133"/>
      <c r="EB173" s="133"/>
      <c r="EL173" s="133"/>
      <c r="EV173" s="133"/>
      <c r="FF173" s="133"/>
      <c r="FP173" s="133"/>
      <c r="FZ173" s="133"/>
      <c r="GJ173" s="133"/>
      <c r="GT173" s="133"/>
      <c r="HD173" s="133"/>
      <c r="HN173" s="133"/>
      <c r="HX173" s="133"/>
      <c r="IH173" s="133"/>
      <c r="IR173" s="133"/>
      <c r="JB173" s="133"/>
      <c r="JL173" s="133"/>
      <c r="JV173" s="133"/>
      <c r="KF173" s="133"/>
    </row>
    <row xmlns:x14ac="http://schemas.microsoft.com/office/spreadsheetml/2009/9/ac" r="174" s="3" customFormat="true" x14ac:dyDescent="0.25">
      <c r="A174" s="424"/>
      <c r="B174" s="133"/>
      <c r="L174" s="133"/>
      <c r="V174" s="133"/>
      <c r="AF174" s="133"/>
      <c r="AP174" s="133"/>
      <c r="AZ174" s="133"/>
      <c r="BA174" s="133"/>
      <c r="BB174" s="133"/>
      <c r="BC174" s="133"/>
      <c r="BD174" s="133"/>
      <c r="BE174" s="133"/>
      <c r="BF174" s="133"/>
      <c r="BG174" s="133"/>
      <c r="BJ174" s="133"/>
      <c r="BT174" s="133"/>
      <c r="CD174" s="133"/>
      <c r="CN174" s="133"/>
      <c r="CX174" s="133"/>
      <c r="DH174" s="133"/>
      <c r="DR174" s="133"/>
      <c r="EB174" s="133"/>
      <c r="EL174" s="133"/>
      <c r="EV174" s="133"/>
      <c r="FF174" s="133"/>
      <c r="FP174" s="133"/>
      <c r="FZ174" s="133"/>
      <c r="GJ174" s="133"/>
      <c r="GT174" s="133"/>
      <c r="HD174" s="133"/>
      <c r="HN174" s="133"/>
      <c r="HX174" s="133"/>
      <c r="IH174" s="133"/>
      <c r="IR174" s="133"/>
      <c r="JB174" s="133"/>
      <c r="JL174" s="133"/>
      <c r="JV174" s="133"/>
      <c r="KF174" s="133"/>
    </row>
    <row xmlns:x14ac="http://schemas.microsoft.com/office/spreadsheetml/2009/9/ac" r="175" s="3" customFormat="true" x14ac:dyDescent="0.25">
      <c r="A175" s="424"/>
      <c r="B175" s="133"/>
      <c r="L175" s="133"/>
      <c r="V175" s="133"/>
      <c r="AF175" s="133"/>
      <c r="AP175" s="133"/>
      <c r="AZ175" s="133"/>
      <c r="BA175" s="133"/>
      <c r="BB175" s="133"/>
      <c r="BC175" s="133"/>
      <c r="BD175" s="133"/>
      <c r="BE175" s="133"/>
      <c r="BF175" s="133"/>
      <c r="BG175" s="133"/>
      <c r="BJ175" s="133"/>
      <c r="BT175" s="133"/>
      <c r="CD175" s="133"/>
      <c r="CN175" s="133"/>
      <c r="CX175" s="133"/>
      <c r="DH175" s="133"/>
      <c r="DR175" s="133"/>
      <c r="EB175" s="133"/>
      <c r="EL175" s="133"/>
      <c r="EV175" s="133"/>
      <c r="FF175" s="133"/>
      <c r="FP175" s="133"/>
      <c r="FZ175" s="133"/>
      <c r="GJ175" s="133"/>
      <c r="GT175" s="133"/>
      <c r="HD175" s="133"/>
      <c r="HN175" s="133"/>
      <c r="HX175" s="133"/>
      <c r="IH175" s="133"/>
      <c r="IR175" s="133"/>
      <c r="JB175" s="133"/>
      <c r="JL175" s="133"/>
      <c r="JV175" s="133"/>
      <c r="KF175" s="133"/>
    </row>
    <row xmlns:x14ac="http://schemas.microsoft.com/office/spreadsheetml/2009/9/ac" r="176" s="3" customFormat="true" x14ac:dyDescent="0.25">
      <c r="A176" s="424"/>
      <c r="B176" s="133"/>
      <c r="L176" s="133"/>
      <c r="V176" s="133"/>
      <c r="AF176" s="133"/>
      <c r="AP176" s="133"/>
      <c r="AZ176" s="133"/>
      <c r="BA176" s="133"/>
      <c r="BB176" s="133"/>
      <c r="BC176" s="133"/>
      <c r="BD176" s="133"/>
      <c r="BE176" s="133"/>
      <c r="BF176" s="133"/>
      <c r="BG176" s="133"/>
      <c r="BJ176" s="133"/>
      <c r="BT176" s="133"/>
      <c r="CD176" s="133"/>
      <c r="CN176" s="133"/>
      <c r="CX176" s="133"/>
      <c r="DH176" s="133"/>
      <c r="DR176" s="133"/>
      <c r="EB176" s="133"/>
      <c r="EL176" s="133"/>
      <c r="EV176" s="133"/>
      <c r="FF176" s="133"/>
      <c r="FP176" s="133"/>
      <c r="FZ176" s="133"/>
      <c r="GJ176" s="133"/>
      <c r="GT176" s="133"/>
      <c r="HD176" s="133"/>
      <c r="HN176" s="133"/>
      <c r="HX176" s="133"/>
      <c r="IH176" s="133"/>
      <c r="IR176" s="133"/>
      <c r="JB176" s="133"/>
      <c r="JL176" s="133"/>
      <c r="JV176" s="133"/>
      <c r="KF176" s="133"/>
    </row>
    <row xmlns:x14ac="http://schemas.microsoft.com/office/spreadsheetml/2009/9/ac" r="177" s="3" customFormat="true" x14ac:dyDescent="0.25">
      <c r="A177" s="424"/>
      <c r="B177" s="133"/>
      <c r="L177" s="133"/>
      <c r="V177" s="133"/>
      <c r="AF177" s="133"/>
      <c r="AP177" s="133"/>
      <c r="AZ177" s="133"/>
      <c r="BA177" s="133"/>
      <c r="BB177" s="133"/>
      <c r="BC177" s="133"/>
      <c r="BD177" s="133"/>
      <c r="BE177" s="133"/>
      <c r="BF177" s="133"/>
      <c r="BG177" s="133"/>
      <c r="BJ177" s="133"/>
      <c r="BT177" s="133"/>
      <c r="CD177" s="133"/>
      <c r="CN177" s="133"/>
      <c r="CX177" s="133"/>
      <c r="DH177" s="133"/>
      <c r="DR177" s="133"/>
      <c r="EB177" s="133"/>
      <c r="EL177" s="133"/>
      <c r="EV177" s="133"/>
      <c r="FF177" s="133"/>
      <c r="FP177" s="133"/>
      <c r="FZ177" s="133"/>
      <c r="GJ177" s="133"/>
      <c r="GT177" s="133"/>
      <c r="HD177" s="133"/>
      <c r="HN177" s="133"/>
      <c r="HX177" s="133"/>
      <c r="IH177" s="133"/>
      <c r="IR177" s="133"/>
      <c r="JB177" s="133"/>
      <c r="JL177" s="133"/>
      <c r="JV177" s="133"/>
      <c r="KF177" s="133"/>
    </row>
    <row xmlns:x14ac="http://schemas.microsoft.com/office/spreadsheetml/2009/9/ac" r="178" s="3" customFormat="true" x14ac:dyDescent="0.25">
      <c r="A178" s="424"/>
      <c r="B178" s="133"/>
      <c r="L178" s="133"/>
      <c r="V178" s="133"/>
      <c r="AF178" s="133"/>
      <c r="AP178" s="133"/>
      <c r="AZ178" s="133"/>
      <c r="BA178" s="133"/>
      <c r="BB178" s="133"/>
      <c r="BC178" s="133"/>
      <c r="BD178" s="133"/>
      <c r="BE178" s="133"/>
      <c r="BF178" s="133"/>
      <c r="BG178" s="133"/>
      <c r="BJ178" s="133"/>
      <c r="BT178" s="133"/>
      <c r="CD178" s="133"/>
      <c r="CN178" s="133"/>
      <c r="CX178" s="133"/>
      <c r="DH178" s="133"/>
      <c r="DR178" s="133"/>
      <c r="EB178" s="133"/>
      <c r="EL178" s="133"/>
      <c r="EV178" s="133"/>
      <c r="FF178" s="133"/>
      <c r="FP178" s="133"/>
      <c r="FZ178" s="133"/>
      <c r="GJ178" s="133"/>
      <c r="GT178" s="133"/>
      <c r="HD178" s="133"/>
      <c r="HN178" s="133"/>
      <c r="HX178" s="133"/>
      <c r="IH178" s="133"/>
      <c r="IR178" s="133"/>
      <c r="JB178" s="133"/>
      <c r="JL178" s="133"/>
      <c r="JV178" s="133"/>
      <c r="KF178" s="133"/>
    </row>
    <row xmlns:x14ac="http://schemas.microsoft.com/office/spreadsheetml/2009/9/ac" r="179" s="3" customFormat="true" x14ac:dyDescent="0.25">
      <c r="A179" s="424"/>
      <c r="B179" s="133"/>
      <c r="L179" s="133"/>
      <c r="V179" s="133"/>
      <c r="AF179" s="133"/>
      <c r="AP179" s="133"/>
      <c r="AZ179" s="133"/>
      <c r="BA179" s="133"/>
      <c r="BB179" s="133"/>
      <c r="BC179" s="133"/>
      <c r="BD179" s="133"/>
      <c r="BE179" s="133"/>
      <c r="BF179" s="133"/>
      <c r="BG179" s="133"/>
      <c r="BJ179" s="133"/>
      <c r="BT179" s="133"/>
      <c r="CD179" s="133"/>
      <c r="CN179" s="133"/>
      <c r="CX179" s="133"/>
      <c r="DH179" s="133"/>
      <c r="DR179" s="133"/>
      <c r="EB179" s="133"/>
      <c r="EL179" s="133"/>
      <c r="EV179" s="133"/>
      <c r="FF179" s="133"/>
      <c r="FP179" s="133"/>
      <c r="FZ179" s="133"/>
      <c r="GJ179" s="133"/>
      <c r="GT179" s="133"/>
      <c r="HD179" s="133"/>
      <c r="HN179" s="133"/>
      <c r="HX179" s="133"/>
      <c r="IH179" s="133"/>
      <c r="IR179" s="133"/>
      <c r="JB179" s="133"/>
      <c r="JL179" s="133"/>
      <c r="JV179" s="133"/>
      <c r="KF179" s="133"/>
    </row>
    <row xmlns:x14ac="http://schemas.microsoft.com/office/spreadsheetml/2009/9/ac" r="180" s="3" customFormat="true" x14ac:dyDescent="0.25">
      <c r="A180" s="424"/>
      <c r="B180" s="133"/>
      <c r="L180" s="133"/>
      <c r="V180" s="133"/>
      <c r="AF180" s="133"/>
      <c r="AP180" s="133"/>
      <c r="AZ180" s="133"/>
      <c r="BA180" s="133"/>
      <c r="BB180" s="133"/>
      <c r="BC180" s="133"/>
      <c r="BD180" s="133"/>
      <c r="BE180" s="133"/>
      <c r="BF180" s="133"/>
      <c r="BG180" s="133"/>
      <c r="BJ180" s="133"/>
      <c r="BT180" s="133"/>
      <c r="CD180" s="133"/>
      <c r="CN180" s="133"/>
      <c r="CX180" s="133"/>
      <c r="DH180" s="133"/>
      <c r="DR180" s="133"/>
      <c r="EB180" s="133"/>
      <c r="EL180" s="133"/>
      <c r="EV180" s="133"/>
      <c r="FF180" s="133"/>
      <c r="FP180" s="133"/>
      <c r="FZ180" s="133"/>
      <c r="GJ180" s="133"/>
      <c r="GT180" s="133"/>
      <c r="HD180" s="133"/>
      <c r="HN180" s="133"/>
      <c r="HX180" s="133"/>
      <c r="IH180" s="133"/>
      <c r="IR180" s="133"/>
      <c r="JB180" s="133"/>
      <c r="JL180" s="133"/>
      <c r="JV180" s="133"/>
      <c r="KF180" s="133"/>
    </row>
    <row xmlns:x14ac="http://schemas.microsoft.com/office/spreadsheetml/2009/9/ac" r="181" s="3" customFormat="true" x14ac:dyDescent="0.25">
      <c r="A181" s="424"/>
      <c r="B181" s="133"/>
      <c r="L181" s="133"/>
      <c r="V181" s="133"/>
      <c r="AF181" s="133"/>
      <c r="AP181" s="133"/>
      <c r="AZ181" s="133"/>
      <c r="BA181" s="133"/>
      <c r="BB181" s="133"/>
      <c r="BC181" s="133"/>
      <c r="BD181" s="133"/>
      <c r="BE181" s="133"/>
      <c r="BF181" s="133"/>
      <c r="BG181" s="133"/>
      <c r="BJ181" s="133"/>
      <c r="BT181" s="133"/>
      <c r="CD181" s="133"/>
      <c r="CN181" s="133"/>
      <c r="CX181" s="133"/>
      <c r="DH181" s="133"/>
      <c r="DR181" s="133"/>
      <c r="EB181" s="133"/>
      <c r="EL181" s="133"/>
      <c r="EV181" s="133"/>
      <c r="FF181" s="133"/>
      <c r="FP181" s="133"/>
      <c r="FZ181" s="133"/>
      <c r="GJ181" s="133"/>
      <c r="GT181" s="133"/>
      <c r="HD181" s="133"/>
      <c r="HN181" s="133"/>
      <c r="HX181" s="133"/>
      <c r="IH181" s="133"/>
      <c r="IR181" s="133"/>
      <c r="JB181" s="133"/>
      <c r="JL181" s="133"/>
      <c r="JV181" s="133"/>
      <c r="KF181" s="133"/>
    </row>
    <row xmlns:x14ac="http://schemas.microsoft.com/office/spreadsheetml/2009/9/ac" r="182" s="3" customFormat="true" x14ac:dyDescent="0.25">
      <c r="A182" s="424"/>
      <c r="B182" s="133"/>
      <c r="L182" s="133"/>
      <c r="V182" s="133"/>
      <c r="AF182" s="133"/>
      <c r="AP182" s="133"/>
      <c r="AZ182" s="133"/>
      <c r="BA182" s="133"/>
      <c r="BB182" s="133"/>
      <c r="BC182" s="133"/>
      <c r="BD182" s="133"/>
      <c r="BE182" s="133"/>
      <c r="BF182" s="133"/>
      <c r="BG182" s="133"/>
      <c r="BJ182" s="133"/>
      <c r="BT182" s="133"/>
      <c r="CD182" s="133"/>
      <c r="CN182" s="133"/>
      <c r="CX182" s="133"/>
      <c r="DH182" s="133"/>
      <c r="DR182" s="133"/>
      <c r="EB182" s="133"/>
      <c r="EL182" s="133"/>
      <c r="EV182" s="133"/>
      <c r="FF182" s="133"/>
      <c r="FP182" s="133"/>
      <c r="FZ182" s="133"/>
      <c r="GJ182" s="133"/>
      <c r="GT182" s="133"/>
      <c r="HD182" s="133"/>
      <c r="HN182" s="133"/>
      <c r="HX182" s="133"/>
      <c r="IH182" s="133"/>
      <c r="IR182" s="133"/>
      <c r="JB182" s="133"/>
      <c r="JL182" s="133"/>
      <c r="JV182" s="133"/>
      <c r="KF182" s="133"/>
    </row>
    <row xmlns:x14ac="http://schemas.microsoft.com/office/spreadsheetml/2009/9/ac" r="183" s="3" customFormat="true" x14ac:dyDescent="0.25">
      <c r="A183" s="424"/>
      <c r="B183" s="133"/>
      <c r="L183" s="133"/>
      <c r="V183" s="133"/>
      <c r="AF183" s="133"/>
      <c r="AP183" s="133"/>
      <c r="AZ183" s="133"/>
      <c r="BA183" s="133"/>
      <c r="BB183" s="133"/>
      <c r="BC183" s="133"/>
      <c r="BD183" s="133"/>
      <c r="BE183" s="133"/>
      <c r="BF183" s="133"/>
      <c r="BG183" s="133"/>
      <c r="BJ183" s="133"/>
      <c r="BT183" s="133"/>
      <c r="CD183" s="133"/>
      <c r="CN183" s="133"/>
      <c r="CX183" s="133"/>
      <c r="DH183" s="133"/>
      <c r="DR183" s="133"/>
      <c r="EB183" s="133"/>
      <c r="EL183" s="133"/>
      <c r="EV183" s="133"/>
      <c r="FF183" s="133"/>
      <c r="FP183" s="133"/>
      <c r="FZ183" s="133"/>
      <c r="GJ183" s="133"/>
      <c r="GT183" s="133"/>
      <c r="HD183" s="133"/>
      <c r="HN183" s="133"/>
      <c r="HX183" s="133"/>
      <c r="IH183" s="133"/>
      <c r="IR183" s="133"/>
      <c r="JB183" s="133"/>
      <c r="JL183" s="133"/>
      <c r="JV183" s="133"/>
      <c r="KF183" s="133"/>
    </row>
    <row xmlns:x14ac="http://schemas.microsoft.com/office/spreadsheetml/2009/9/ac" r="184" s="3" customFormat="true" x14ac:dyDescent="0.25">
      <c r="A184" s="424"/>
      <c r="B184" s="133"/>
      <c r="L184" s="133"/>
      <c r="V184" s="133"/>
      <c r="AF184" s="133"/>
      <c r="AP184" s="133"/>
      <c r="AZ184" s="133"/>
      <c r="BA184" s="133"/>
      <c r="BB184" s="133"/>
      <c r="BC184" s="133"/>
      <c r="BD184" s="133"/>
      <c r="BE184" s="133"/>
      <c r="BF184" s="133"/>
      <c r="BG184" s="133"/>
      <c r="BJ184" s="133"/>
      <c r="BT184" s="133"/>
      <c r="CD184" s="133"/>
      <c r="CN184" s="133"/>
      <c r="CX184" s="133"/>
      <c r="DH184" s="133"/>
      <c r="DR184" s="133"/>
      <c r="EB184" s="133"/>
      <c r="EL184" s="133"/>
      <c r="EV184" s="133"/>
      <c r="FF184" s="133"/>
      <c r="FP184" s="133"/>
      <c r="FZ184" s="133"/>
      <c r="GJ184" s="133"/>
      <c r="GT184" s="133"/>
      <c r="HD184" s="133"/>
      <c r="HN184" s="133"/>
      <c r="HX184" s="133"/>
      <c r="IH184" s="133"/>
      <c r="IR184" s="133"/>
      <c r="JB184" s="133"/>
      <c r="JL184" s="133"/>
      <c r="JV184" s="133"/>
      <c r="KF184" s="133"/>
    </row>
    <row xmlns:x14ac="http://schemas.microsoft.com/office/spreadsheetml/2009/9/ac" r="185" s="3" customFormat="true" x14ac:dyDescent="0.25">
      <c r="A185" s="424"/>
      <c r="B185" s="133"/>
      <c r="L185" s="133"/>
      <c r="V185" s="133"/>
      <c r="AF185" s="133"/>
      <c r="AP185" s="133"/>
      <c r="AZ185" s="133"/>
      <c r="BA185" s="133"/>
      <c r="BB185" s="133"/>
      <c r="BC185" s="133"/>
      <c r="BD185" s="133"/>
      <c r="BE185" s="133"/>
      <c r="BF185" s="133"/>
      <c r="BG185" s="133"/>
      <c r="BJ185" s="133"/>
      <c r="BT185" s="133"/>
      <c r="CD185" s="133"/>
      <c r="CN185" s="133"/>
      <c r="CX185" s="133"/>
      <c r="DH185" s="133"/>
      <c r="DR185" s="133"/>
      <c r="EB185" s="133"/>
      <c r="EL185" s="133"/>
      <c r="EV185" s="133"/>
      <c r="FF185" s="133"/>
      <c r="FP185" s="133"/>
      <c r="FZ185" s="133"/>
      <c r="GJ185" s="133"/>
      <c r="GT185" s="133"/>
      <c r="HD185" s="133"/>
      <c r="HN185" s="133"/>
      <c r="HX185" s="133"/>
      <c r="IH185" s="133"/>
      <c r="IR185" s="133"/>
      <c r="JB185" s="133"/>
      <c r="JL185" s="133"/>
      <c r="JV185" s="133"/>
      <c r="KF185" s="133"/>
    </row>
    <row xmlns:x14ac="http://schemas.microsoft.com/office/spreadsheetml/2009/9/ac" r="186" s="3" customFormat="true" x14ac:dyDescent="0.25">
      <c r="A186" s="424"/>
      <c r="B186" s="133"/>
      <c r="L186" s="133"/>
      <c r="V186" s="133"/>
      <c r="AF186" s="133"/>
      <c r="AP186" s="133"/>
      <c r="AZ186" s="133"/>
      <c r="BA186" s="133"/>
      <c r="BB186" s="133"/>
      <c r="BC186" s="133"/>
      <c r="BD186" s="133"/>
      <c r="BE186" s="133"/>
      <c r="BF186" s="133"/>
      <c r="BG186" s="133"/>
      <c r="BJ186" s="133"/>
      <c r="BT186" s="133"/>
      <c r="CD186" s="133"/>
      <c r="CN186" s="133"/>
      <c r="CX186" s="133"/>
      <c r="DH186" s="133"/>
      <c r="DR186" s="133"/>
      <c r="EB186" s="133"/>
      <c r="EL186" s="133"/>
      <c r="EV186" s="133"/>
      <c r="FF186" s="133"/>
      <c r="FP186" s="133"/>
      <c r="FZ186" s="133"/>
      <c r="GJ186" s="133"/>
      <c r="GT186" s="133"/>
      <c r="HD186" s="133"/>
      <c r="HN186" s="133"/>
      <c r="HX186" s="133"/>
      <c r="IH186" s="133"/>
      <c r="IR186" s="133"/>
      <c r="JB186" s="133"/>
      <c r="JL186" s="133"/>
      <c r="JV186" s="133"/>
      <c r="KF186" s="133"/>
    </row>
    <row xmlns:x14ac="http://schemas.microsoft.com/office/spreadsheetml/2009/9/ac" r="187" s="3" customFormat="true" x14ac:dyDescent="0.25">
      <c r="A187" s="424"/>
      <c r="B187" s="133"/>
      <c r="L187" s="133"/>
      <c r="V187" s="133"/>
      <c r="AF187" s="133"/>
      <c r="AP187" s="133"/>
      <c r="AZ187" s="133"/>
      <c r="BA187" s="133"/>
      <c r="BB187" s="133"/>
      <c r="BC187" s="133"/>
      <c r="BD187" s="133"/>
      <c r="BE187" s="133"/>
      <c r="BF187" s="133"/>
      <c r="BG187" s="133"/>
      <c r="BJ187" s="133"/>
      <c r="BT187" s="133"/>
      <c r="CD187" s="133"/>
      <c r="CN187" s="133"/>
      <c r="CX187" s="133"/>
      <c r="DH187" s="133"/>
      <c r="DR187" s="133"/>
      <c r="EB187" s="133"/>
      <c r="EL187" s="133"/>
      <c r="EV187" s="133"/>
      <c r="FF187" s="133"/>
      <c r="FP187" s="133"/>
      <c r="FZ187" s="133"/>
      <c r="GJ187" s="133"/>
      <c r="GT187" s="133"/>
      <c r="HD187" s="133"/>
      <c r="HN187" s="133"/>
      <c r="HX187" s="133"/>
      <c r="IH187" s="133"/>
      <c r="IR187" s="133"/>
      <c r="JB187" s="133"/>
      <c r="JL187" s="133"/>
      <c r="JV187" s="133"/>
      <c r="KF187" s="133"/>
    </row>
    <row xmlns:x14ac="http://schemas.microsoft.com/office/spreadsheetml/2009/9/ac" r="188" s="3" customFormat="true" x14ac:dyDescent="0.25">
      <c r="A188" s="424"/>
      <c r="B188" s="133"/>
      <c r="L188" s="133"/>
      <c r="V188" s="133"/>
      <c r="AF188" s="133"/>
      <c r="AP188" s="133"/>
      <c r="AZ188" s="133"/>
      <c r="BA188" s="133"/>
      <c r="BB188" s="133"/>
      <c r="BC188" s="133"/>
      <c r="BD188" s="133"/>
      <c r="BE188" s="133"/>
      <c r="BF188" s="133"/>
      <c r="BG188" s="133"/>
      <c r="BJ188" s="133"/>
      <c r="BT188" s="133"/>
      <c r="CD188" s="133"/>
      <c r="CN188" s="133"/>
      <c r="CX188" s="133"/>
      <c r="DH188" s="133"/>
      <c r="DR188" s="133"/>
      <c r="EB188" s="133"/>
      <c r="EL188" s="133"/>
      <c r="EV188" s="133"/>
      <c r="FF188" s="133"/>
      <c r="FP188" s="133"/>
      <c r="FZ188" s="133"/>
      <c r="GJ188" s="133"/>
      <c r="GT188" s="133"/>
      <c r="HD188" s="133"/>
      <c r="HN188" s="133"/>
      <c r="HX188" s="133"/>
      <c r="IH188" s="133"/>
      <c r="IR188" s="133"/>
      <c r="JB188" s="133"/>
      <c r="JL188" s="133"/>
      <c r="JV188" s="133"/>
      <c r="KF188" s="133"/>
    </row>
    <row xmlns:x14ac="http://schemas.microsoft.com/office/spreadsheetml/2009/9/ac" r="189" s="3" customFormat="true" x14ac:dyDescent="0.25">
      <c r="A189" s="424"/>
      <c r="B189" s="133"/>
      <c r="L189" s="133"/>
      <c r="V189" s="133"/>
      <c r="AF189" s="133"/>
      <c r="AP189" s="133"/>
      <c r="AZ189" s="133"/>
      <c r="BA189" s="133"/>
      <c r="BB189" s="133"/>
      <c r="BC189" s="133"/>
      <c r="BD189" s="133"/>
      <c r="BE189" s="133"/>
      <c r="BF189" s="133"/>
      <c r="BG189" s="133"/>
      <c r="BJ189" s="133"/>
      <c r="BT189" s="133"/>
      <c r="CD189" s="133"/>
      <c r="CN189" s="133"/>
      <c r="CX189" s="133"/>
      <c r="DH189" s="133"/>
      <c r="DR189" s="133"/>
      <c r="EB189" s="133"/>
      <c r="EL189" s="133"/>
      <c r="EV189" s="133"/>
      <c r="FF189" s="133"/>
      <c r="FP189" s="133"/>
      <c r="FZ189" s="133"/>
      <c r="GJ189" s="133"/>
      <c r="GT189" s="133"/>
      <c r="HD189" s="133"/>
      <c r="HN189" s="133"/>
      <c r="HX189" s="133"/>
      <c r="IH189" s="133"/>
      <c r="IR189" s="133"/>
      <c r="JB189" s="133"/>
      <c r="JL189" s="133"/>
      <c r="JV189" s="133"/>
      <c r="KF189" s="133"/>
    </row>
    <row xmlns:x14ac="http://schemas.microsoft.com/office/spreadsheetml/2009/9/ac" r="190" s="3" customFormat="true" x14ac:dyDescent="0.25">
      <c r="A190" s="424"/>
      <c r="B190" s="133"/>
      <c r="L190" s="133"/>
      <c r="V190" s="133"/>
      <c r="AF190" s="133"/>
      <c r="AP190" s="133"/>
      <c r="AZ190" s="133"/>
      <c r="BA190" s="133"/>
      <c r="BB190" s="133"/>
      <c r="BC190" s="133"/>
      <c r="BD190" s="133"/>
      <c r="BE190" s="133"/>
      <c r="BF190" s="133"/>
      <c r="BG190" s="133"/>
      <c r="BJ190" s="133"/>
      <c r="BT190" s="133"/>
      <c r="CD190" s="133"/>
      <c r="CN190" s="133"/>
      <c r="CX190" s="133"/>
      <c r="DH190" s="133"/>
      <c r="DR190" s="133"/>
      <c r="EB190" s="133"/>
      <c r="EL190" s="133"/>
      <c r="EV190" s="133"/>
      <c r="FF190" s="133"/>
      <c r="FP190" s="133"/>
      <c r="FZ190" s="133"/>
      <c r="GJ190" s="133"/>
      <c r="GT190" s="133"/>
      <c r="HD190" s="133"/>
      <c r="HN190" s="133"/>
      <c r="HX190" s="133"/>
      <c r="IH190" s="133"/>
      <c r="IR190" s="133"/>
      <c r="JB190" s="133"/>
      <c r="JL190" s="133"/>
      <c r="JV190" s="133"/>
      <c r="KF190" s="133"/>
    </row>
    <row xmlns:x14ac="http://schemas.microsoft.com/office/spreadsheetml/2009/9/ac" r="191" s="3" customFormat="true" x14ac:dyDescent="0.25">
      <c r="A191" s="424"/>
      <c r="B191" s="133"/>
      <c r="L191" s="133"/>
      <c r="V191" s="133"/>
      <c r="AF191" s="133"/>
      <c r="AP191" s="133"/>
      <c r="AZ191" s="133"/>
      <c r="BA191" s="133"/>
      <c r="BB191" s="133"/>
      <c r="BC191" s="133"/>
      <c r="BD191" s="133"/>
      <c r="BE191" s="133"/>
      <c r="BF191" s="133"/>
      <c r="BG191" s="133"/>
      <c r="BJ191" s="133"/>
      <c r="BT191" s="133"/>
      <c r="CD191" s="133"/>
      <c r="CN191" s="133"/>
      <c r="CX191" s="133"/>
      <c r="DH191" s="133"/>
      <c r="DR191" s="133"/>
      <c r="EB191" s="133"/>
      <c r="EL191" s="133"/>
      <c r="EV191" s="133"/>
      <c r="FF191" s="133"/>
      <c r="FP191" s="133"/>
      <c r="FZ191" s="133"/>
      <c r="GJ191" s="133"/>
      <c r="GT191" s="133"/>
      <c r="HD191" s="133"/>
      <c r="HN191" s="133"/>
      <c r="HX191" s="133"/>
      <c r="IH191" s="133"/>
      <c r="IR191" s="133"/>
      <c r="JB191" s="133"/>
      <c r="JL191" s="133"/>
      <c r="JV191" s="133"/>
      <c r="KF191" s="133"/>
    </row>
    <row xmlns:x14ac="http://schemas.microsoft.com/office/spreadsheetml/2009/9/ac" r="192" s="3" customFormat="true" x14ac:dyDescent="0.25">
      <c r="A192" s="424"/>
      <c r="B192" s="133"/>
      <c r="L192" s="133"/>
      <c r="V192" s="133"/>
      <c r="AF192" s="133"/>
      <c r="AP192" s="133"/>
      <c r="AZ192" s="133"/>
      <c r="BA192" s="133"/>
      <c r="BB192" s="133"/>
      <c r="BC192" s="133"/>
      <c r="BD192" s="133"/>
      <c r="BE192" s="133"/>
      <c r="BF192" s="133"/>
      <c r="BG192" s="133"/>
      <c r="BJ192" s="133"/>
      <c r="BT192" s="133"/>
      <c r="CD192" s="133"/>
      <c r="CN192" s="133"/>
      <c r="CX192" s="133"/>
      <c r="DH192" s="133"/>
      <c r="DR192" s="133"/>
      <c r="EB192" s="133"/>
      <c r="EL192" s="133"/>
      <c r="EV192" s="133"/>
      <c r="FF192" s="133"/>
      <c r="FP192" s="133"/>
      <c r="FZ192" s="133"/>
      <c r="GJ192" s="133"/>
      <c r="GT192" s="133"/>
      <c r="HD192" s="133"/>
      <c r="HN192" s="133"/>
      <c r="HX192" s="133"/>
      <c r="IH192" s="133"/>
      <c r="IR192" s="133"/>
      <c r="JB192" s="133"/>
      <c r="JL192" s="133"/>
      <c r="JV192" s="133"/>
      <c r="KF192" s="133"/>
    </row>
    <row xmlns:x14ac="http://schemas.microsoft.com/office/spreadsheetml/2009/9/ac" r="193" s="3" customFormat="true" x14ac:dyDescent="0.25">
      <c r="A193" s="424"/>
      <c r="B193" s="133"/>
      <c r="L193" s="133"/>
      <c r="V193" s="133"/>
      <c r="AF193" s="133"/>
      <c r="AP193" s="133"/>
      <c r="AZ193" s="133"/>
      <c r="BA193" s="133"/>
      <c r="BB193" s="133"/>
      <c r="BC193" s="133"/>
      <c r="BD193" s="133"/>
      <c r="BE193" s="133"/>
      <c r="BF193" s="133"/>
      <c r="BG193" s="133"/>
      <c r="BJ193" s="133"/>
      <c r="BT193" s="133"/>
      <c r="CD193" s="133"/>
      <c r="CN193" s="133"/>
      <c r="CX193" s="133"/>
      <c r="DH193" s="133"/>
      <c r="DR193" s="133"/>
      <c r="EB193" s="133"/>
      <c r="EL193" s="133"/>
      <c r="EV193" s="133"/>
      <c r="FF193" s="133"/>
      <c r="FP193" s="133"/>
      <c r="FZ193" s="133"/>
      <c r="GJ193" s="133"/>
      <c r="GT193" s="133"/>
      <c r="HD193" s="133"/>
      <c r="HN193" s="133"/>
      <c r="HX193" s="133"/>
      <c r="IH193" s="133"/>
      <c r="IR193" s="133"/>
      <c r="JB193" s="133"/>
      <c r="JL193" s="133"/>
      <c r="JV193" s="133"/>
      <c r="KF193" s="133"/>
    </row>
    <row xmlns:x14ac="http://schemas.microsoft.com/office/spreadsheetml/2009/9/ac" r="194" s="3" customFormat="true" x14ac:dyDescent="0.25">
      <c r="A194" s="424"/>
      <c r="B194" s="133"/>
      <c r="L194" s="133"/>
      <c r="V194" s="133"/>
      <c r="AF194" s="133"/>
      <c r="AP194" s="133"/>
      <c r="AZ194" s="133"/>
      <c r="BA194" s="133"/>
      <c r="BB194" s="133"/>
      <c r="BC194" s="133"/>
      <c r="BD194" s="133"/>
      <c r="BE194" s="133"/>
      <c r="BF194" s="133"/>
      <c r="BG194" s="133"/>
      <c r="BJ194" s="133"/>
      <c r="BT194" s="133"/>
      <c r="CD194" s="133"/>
      <c r="CN194" s="133"/>
      <c r="CX194" s="133"/>
      <c r="DH194" s="133"/>
      <c r="DR194" s="133"/>
      <c r="EB194" s="133"/>
      <c r="EL194" s="133"/>
      <c r="EV194" s="133"/>
      <c r="FF194" s="133"/>
      <c r="FP194" s="133"/>
      <c r="FZ194" s="133"/>
      <c r="GJ194" s="133"/>
      <c r="GT194" s="133"/>
      <c r="HD194" s="133"/>
      <c r="HN194" s="133"/>
      <c r="HX194" s="133"/>
      <c r="IH194" s="133"/>
      <c r="IR194" s="133"/>
      <c r="JB194" s="133"/>
      <c r="JL194" s="133"/>
      <c r="JV194" s="133"/>
      <c r="KF194" s="133"/>
    </row>
    <row xmlns:x14ac="http://schemas.microsoft.com/office/spreadsheetml/2009/9/ac" r="195" s="3" customFormat="true" x14ac:dyDescent="0.25">
      <c r="A195" s="424"/>
      <c r="B195" s="133"/>
      <c r="L195" s="133"/>
      <c r="V195" s="133"/>
      <c r="AF195" s="133"/>
      <c r="AP195" s="133"/>
      <c r="AZ195" s="133"/>
      <c r="BA195" s="133"/>
      <c r="BB195" s="133"/>
      <c r="BC195" s="133"/>
      <c r="BD195" s="133"/>
      <c r="BE195" s="133"/>
      <c r="BF195" s="133"/>
      <c r="BG195" s="133"/>
      <c r="BJ195" s="133"/>
      <c r="BT195" s="133"/>
      <c r="CD195" s="133"/>
      <c r="CN195" s="133"/>
      <c r="CX195" s="133"/>
      <c r="DH195" s="133"/>
      <c r="DR195" s="133"/>
      <c r="EB195" s="133"/>
      <c r="EL195" s="133"/>
      <c r="EV195" s="133"/>
      <c r="FF195" s="133"/>
      <c r="FP195" s="133"/>
      <c r="FZ195" s="133"/>
      <c r="GJ195" s="133"/>
      <c r="GT195" s="133"/>
      <c r="HD195" s="133"/>
      <c r="HN195" s="133"/>
      <c r="HX195" s="133"/>
      <c r="IH195" s="133"/>
      <c r="IR195" s="133"/>
      <c r="JB195" s="133"/>
      <c r="JL195" s="133"/>
      <c r="JV195" s="133"/>
      <c r="KF195" s="133"/>
    </row>
    <row xmlns:x14ac="http://schemas.microsoft.com/office/spreadsheetml/2009/9/ac" r="196" s="3" customFormat="true" x14ac:dyDescent="0.25">
      <c r="A196" s="424"/>
      <c r="B196" s="133"/>
      <c r="L196" s="133"/>
      <c r="V196" s="133"/>
      <c r="AF196" s="133"/>
      <c r="AP196" s="133"/>
      <c r="AZ196" s="133"/>
      <c r="BA196" s="133"/>
      <c r="BB196" s="133"/>
      <c r="BC196" s="133"/>
      <c r="BD196" s="133"/>
      <c r="BE196" s="133"/>
      <c r="BF196" s="133"/>
      <c r="BG196" s="133"/>
      <c r="BJ196" s="133"/>
      <c r="BT196" s="133"/>
      <c r="CD196" s="133"/>
      <c r="CN196" s="133"/>
      <c r="CX196" s="133"/>
      <c r="DH196" s="133"/>
      <c r="DR196" s="133"/>
      <c r="EB196" s="133"/>
      <c r="EL196" s="133"/>
      <c r="EV196" s="133"/>
      <c r="FF196" s="133"/>
      <c r="FP196" s="133"/>
      <c r="FZ196" s="133"/>
      <c r="GJ196" s="133"/>
      <c r="GT196" s="133"/>
      <c r="HD196" s="133"/>
      <c r="HN196" s="133"/>
      <c r="HX196" s="133"/>
      <c r="IH196" s="133"/>
      <c r="IR196" s="133"/>
      <c r="JB196" s="133"/>
      <c r="JL196" s="133"/>
      <c r="JV196" s="133"/>
      <c r="KF196" s="133"/>
    </row>
    <row xmlns:x14ac="http://schemas.microsoft.com/office/spreadsheetml/2009/9/ac" r="197" s="3" customFormat="true" x14ac:dyDescent="0.25">
      <c r="A197" s="424"/>
      <c r="B197" s="133"/>
      <c r="L197" s="133"/>
      <c r="V197" s="133"/>
      <c r="AF197" s="133"/>
      <c r="AP197" s="133"/>
      <c r="AZ197" s="133"/>
      <c r="BA197" s="133"/>
      <c r="BB197" s="133"/>
      <c r="BC197" s="133"/>
      <c r="BD197" s="133"/>
      <c r="BE197" s="133"/>
      <c r="BF197" s="133"/>
      <c r="BG197" s="133"/>
      <c r="BJ197" s="133"/>
      <c r="BT197" s="133"/>
      <c r="CD197" s="133"/>
      <c r="CN197" s="133"/>
      <c r="CX197" s="133"/>
      <c r="DH197" s="133"/>
      <c r="DR197" s="133"/>
      <c r="EB197" s="133"/>
      <c r="EL197" s="133"/>
      <c r="EV197" s="133"/>
      <c r="FF197" s="133"/>
      <c r="FP197" s="133"/>
      <c r="FZ197" s="133"/>
      <c r="GJ197" s="133"/>
      <c r="GT197" s="133"/>
      <c r="HD197" s="133"/>
      <c r="HN197" s="133"/>
      <c r="HX197" s="133"/>
      <c r="IH197" s="133"/>
      <c r="IR197" s="133"/>
      <c r="JB197" s="133"/>
      <c r="JL197" s="133"/>
      <c r="JV197" s="133"/>
      <c r="KF197" s="133"/>
    </row>
    <row xmlns:x14ac="http://schemas.microsoft.com/office/spreadsheetml/2009/9/ac" r="198" s="3" customFormat="true" x14ac:dyDescent="0.25">
      <c r="A198" s="424"/>
      <c r="B198" s="133"/>
      <c r="L198" s="133"/>
      <c r="V198" s="133"/>
      <c r="AF198" s="133"/>
      <c r="AP198" s="133"/>
      <c r="AZ198" s="133"/>
      <c r="BA198" s="133"/>
      <c r="BB198" s="133"/>
      <c r="BC198" s="133"/>
      <c r="BD198" s="133"/>
      <c r="BE198" s="133"/>
      <c r="BF198" s="133"/>
      <c r="BG198" s="133"/>
      <c r="BJ198" s="133"/>
      <c r="BT198" s="133"/>
      <c r="CD198" s="133"/>
      <c r="CN198" s="133"/>
      <c r="CX198" s="133"/>
      <c r="DH198" s="133"/>
      <c r="DR198" s="133"/>
      <c r="EB198" s="133"/>
      <c r="EL198" s="133"/>
      <c r="EV198" s="133"/>
      <c r="FF198" s="133"/>
      <c r="FP198" s="133"/>
      <c r="FZ198" s="133"/>
      <c r="GJ198" s="133"/>
      <c r="GT198" s="133"/>
      <c r="HD198" s="133"/>
      <c r="HN198" s="133"/>
      <c r="HX198" s="133"/>
      <c r="IH198" s="133"/>
      <c r="IR198" s="133"/>
      <c r="JB198" s="133"/>
      <c r="JL198" s="133"/>
      <c r="JV198" s="133"/>
      <c r="KF198" s="133"/>
    </row>
    <row xmlns:x14ac="http://schemas.microsoft.com/office/spreadsheetml/2009/9/ac" r="199" s="3" customFormat="true" x14ac:dyDescent="0.25">
      <c r="A199" s="424"/>
      <c r="B199" s="133"/>
      <c r="L199" s="133"/>
      <c r="V199" s="133"/>
      <c r="AF199" s="133"/>
      <c r="AP199" s="133"/>
      <c r="AZ199" s="133"/>
      <c r="BA199" s="133"/>
      <c r="BB199" s="133"/>
      <c r="BC199" s="133"/>
      <c r="BD199" s="133"/>
      <c r="BE199" s="133"/>
      <c r="BF199" s="133"/>
      <c r="BG199" s="133"/>
      <c r="BJ199" s="133"/>
      <c r="BT199" s="133"/>
      <c r="CD199" s="133"/>
      <c r="CN199" s="133"/>
      <c r="CX199" s="133"/>
      <c r="DH199" s="133"/>
      <c r="DR199" s="133"/>
      <c r="EB199" s="133"/>
      <c r="EL199" s="133"/>
      <c r="EV199" s="133"/>
      <c r="FF199" s="133"/>
      <c r="FP199" s="133"/>
      <c r="FZ199" s="133"/>
      <c r="GJ199" s="133"/>
      <c r="GT199" s="133"/>
      <c r="HD199" s="133"/>
      <c r="HN199" s="133"/>
      <c r="HX199" s="133"/>
      <c r="IH199" s="133"/>
      <c r="IR199" s="133"/>
      <c r="JB199" s="133"/>
      <c r="JL199" s="133"/>
      <c r="JV199" s="133"/>
      <c r="KF199" s="133"/>
    </row>
    <row xmlns:x14ac="http://schemas.microsoft.com/office/spreadsheetml/2009/9/ac" r="200" s="3" customFormat="true" x14ac:dyDescent="0.25">
      <c r="A200" s="424"/>
      <c r="B200" s="133"/>
      <c r="L200" s="133"/>
      <c r="V200" s="133"/>
      <c r="AF200" s="133"/>
      <c r="AP200" s="133"/>
      <c r="AZ200" s="133"/>
      <c r="BA200" s="133"/>
      <c r="BB200" s="133"/>
      <c r="BC200" s="133"/>
      <c r="BD200" s="133"/>
      <c r="BE200" s="133"/>
      <c r="BF200" s="133"/>
      <c r="BG200" s="133"/>
      <c r="BJ200" s="133"/>
      <c r="BT200" s="133"/>
      <c r="CD200" s="133"/>
      <c r="CN200" s="133"/>
      <c r="CX200" s="133"/>
      <c r="DH200" s="133"/>
      <c r="DR200" s="133"/>
      <c r="EB200" s="133"/>
      <c r="EL200" s="133"/>
      <c r="EV200" s="133"/>
      <c r="FF200" s="133"/>
      <c r="FP200" s="133"/>
      <c r="FZ200" s="133"/>
      <c r="GJ200" s="133"/>
      <c r="GT200" s="133"/>
      <c r="HD200" s="133"/>
      <c r="HN200" s="133"/>
      <c r="HX200" s="133"/>
      <c r="IH200" s="133"/>
      <c r="IR200" s="133"/>
      <c r="JB200" s="133"/>
      <c r="JL200" s="133"/>
      <c r="JV200" s="133"/>
      <c r="KF200" s="133"/>
    </row>
    <row xmlns:x14ac="http://schemas.microsoft.com/office/spreadsheetml/2009/9/ac" r="201" s="3" customFormat="true" x14ac:dyDescent="0.25">
      <c r="A201" s="424"/>
      <c r="B201" s="133"/>
      <c r="L201" s="133"/>
      <c r="V201" s="133"/>
      <c r="AF201" s="133"/>
      <c r="AP201" s="133"/>
      <c r="AZ201" s="133"/>
      <c r="BA201" s="133"/>
      <c r="BB201" s="133"/>
      <c r="BC201" s="133"/>
      <c r="BD201" s="133"/>
      <c r="BE201" s="133"/>
      <c r="BF201" s="133"/>
      <c r="BG201" s="133"/>
      <c r="BJ201" s="133"/>
      <c r="BT201" s="133"/>
      <c r="CD201" s="133"/>
      <c r="CN201" s="133"/>
      <c r="CX201" s="133"/>
      <c r="DH201" s="133"/>
      <c r="DR201" s="133"/>
      <c r="EB201" s="133"/>
      <c r="EL201" s="133"/>
      <c r="EV201" s="133"/>
      <c r="FF201" s="133"/>
      <c r="FP201" s="133"/>
      <c r="FZ201" s="133"/>
      <c r="GJ201" s="133"/>
      <c r="GT201" s="133"/>
      <c r="HD201" s="133"/>
      <c r="HN201" s="133"/>
      <c r="HX201" s="133"/>
      <c r="IH201" s="133"/>
      <c r="IR201" s="133"/>
      <c r="JB201" s="133"/>
      <c r="JL201" s="133"/>
      <c r="JV201" s="133"/>
      <c r="KF201" s="133"/>
    </row>
    <row xmlns:x14ac="http://schemas.microsoft.com/office/spreadsheetml/2009/9/ac" r="202" s="3" customFormat="true" x14ac:dyDescent="0.25">
      <c r="A202" s="424"/>
      <c r="B202" s="133"/>
      <c r="L202" s="133"/>
      <c r="V202" s="133"/>
      <c r="AF202" s="133"/>
      <c r="AP202" s="133"/>
      <c r="AZ202" s="133"/>
      <c r="BA202" s="133"/>
      <c r="BB202" s="133"/>
      <c r="BC202" s="133"/>
      <c r="BD202" s="133"/>
      <c r="BE202" s="133"/>
      <c r="BF202" s="133"/>
      <c r="BG202" s="133"/>
      <c r="BJ202" s="133"/>
      <c r="BT202" s="133"/>
      <c r="CD202" s="133"/>
      <c r="CN202" s="133"/>
      <c r="CX202" s="133"/>
      <c r="DH202" s="133"/>
      <c r="DR202" s="133"/>
      <c r="EB202" s="133"/>
      <c r="EL202" s="133"/>
      <c r="EV202" s="133"/>
      <c r="FF202" s="133"/>
      <c r="FP202" s="133"/>
      <c r="FZ202" s="133"/>
      <c r="GJ202" s="133"/>
      <c r="GT202" s="133"/>
      <c r="HD202" s="133"/>
      <c r="HN202" s="133"/>
      <c r="HX202" s="133"/>
      <c r="IH202" s="133"/>
      <c r="IR202" s="133"/>
      <c r="JB202" s="133"/>
      <c r="JL202" s="133"/>
      <c r="JV202" s="133"/>
      <c r="KF202" s="133"/>
    </row>
    <row xmlns:x14ac="http://schemas.microsoft.com/office/spreadsheetml/2009/9/ac" r="203" s="3" customFormat="true" x14ac:dyDescent="0.25">
      <c r="A203" s="424"/>
      <c r="B203" s="133"/>
      <c r="L203" s="133"/>
      <c r="V203" s="133"/>
      <c r="AF203" s="133"/>
      <c r="AP203" s="133"/>
      <c r="AZ203" s="133"/>
      <c r="BA203" s="133"/>
      <c r="BB203" s="133"/>
      <c r="BC203" s="133"/>
      <c r="BD203" s="133"/>
      <c r="BE203" s="133"/>
      <c r="BF203" s="133"/>
      <c r="BG203" s="133"/>
      <c r="BJ203" s="133"/>
      <c r="BT203" s="133"/>
      <c r="CD203" s="133"/>
      <c r="CN203" s="133"/>
      <c r="CX203" s="133"/>
      <c r="DH203" s="133"/>
      <c r="DR203" s="133"/>
      <c r="EB203" s="133"/>
      <c r="EL203" s="133"/>
      <c r="EV203" s="133"/>
      <c r="FF203" s="133"/>
      <c r="FP203" s="133"/>
      <c r="FZ203" s="133"/>
      <c r="GJ203" s="133"/>
      <c r="GT203" s="133"/>
      <c r="HD203" s="133"/>
      <c r="HN203" s="133"/>
      <c r="HX203" s="133"/>
      <c r="IH203" s="133"/>
      <c r="IR203" s="133"/>
      <c r="JB203" s="133"/>
      <c r="JL203" s="133"/>
      <c r="JV203" s="133"/>
      <c r="KF203" s="133"/>
    </row>
    <row xmlns:x14ac="http://schemas.microsoft.com/office/spreadsheetml/2009/9/ac" r="204" s="3" customFormat="true" x14ac:dyDescent="0.25">
      <c r="A204" s="424"/>
      <c r="B204" s="133"/>
      <c r="L204" s="133"/>
      <c r="V204" s="133"/>
      <c r="AF204" s="133"/>
      <c r="AP204" s="133"/>
      <c r="AZ204" s="133"/>
      <c r="BA204" s="133"/>
      <c r="BB204" s="133"/>
      <c r="BC204" s="133"/>
      <c r="BD204" s="133"/>
      <c r="BE204" s="133"/>
      <c r="BF204" s="133"/>
      <c r="BG204" s="133"/>
      <c r="BJ204" s="133"/>
      <c r="BT204" s="133"/>
      <c r="CD204" s="133"/>
      <c r="CN204" s="133"/>
      <c r="CX204" s="133"/>
      <c r="DH204" s="133"/>
      <c r="DR204" s="133"/>
      <c r="EB204" s="133"/>
      <c r="EL204" s="133"/>
      <c r="EV204" s="133"/>
      <c r="FF204" s="133"/>
      <c r="FP204" s="133"/>
      <c r="FZ204" s="133"/>
      <c r="GJ204" s="133"/>
      <c r="GT204" s="133"/>
      <c r="HD204" s="133"/>
      <c r="HN204" s="133"/>
      <c r="HX204" s="133"/>
      <c r="IH204" s="133"/>
      <c r="IR204" s="133"/>
      <c r="JB204" s="133"/>
      <c r="JL204" s="133"/>
      <c r="JV204" s="133"/>
      <c r="KF204" s="133"/>
    </row>
    <row xmlns:x14ac="http://schemas.microsoft.com/office/spreadsheetml/2009/9/ac" r="205" s="3" customFormat="true" x14ac:dyDescent="0.25">
      <c r="A205" s="424"/>
      <c r="B205" s="133"/>
      <c r="L205" s="133"/>
      <c r="V205" s="133"/>
      <c r="AF205" s="133"/>
      <c r="AP205" s="133"/>
      <c r="AZ205" s="133"/>
      <c r="BA205" s="133"/>
      <c r="BB205" s="133"/>
      <c r="BC205" s="133"/>
      <c r="BD205" s="133"/>
      <c r="BE205" s="133"/>
      <c r="BF205" s="133"/>
      <c r="BG205" s="133"/>
      <c r="BJ205" s="133"/>
      <c r="BT205" s="133"/>
      <c r="CD205" s="133"/>
      <c r="CN205" s="133"/>
      <c r="CX205" s="133"/>
      <c r="DH205" s="133"/>
      <c r="DR205" s="133"/>
      <c r="EB205" s="133"/>
      <c r="EL205" s="133"/>
      <c r="EV205" s="133"/>
      <c r="FF205" s="133"/>
      <c r="FP205" s="133"/>
      <c r="FZ205" s="133"/>
      <c r="GJ205" s="133"/>
      <c r="GT205" s="133"/>
      <c r="HD205" s="133"/>
      <c r="HN205" s="133"/>
      <c r="HX205" s="133"/>
      <c r="IH205" s="133"/>
      <c r="IR205" s="133"/>
      <c r="JB205" s="133"/>
      <c r="JL205" s="133"/>
      <c r="JV205" s="133"/>
      <c r="KF205" s="133"/>
    </row>
    <row xmlns:x14ac="http://schemas.microsoft.com/office/spreadsheetml/2009/9/ac" r="206" s="3" customFormat="true" x14ac:dyDescent="0.25">
      <c r="A206" s="424"/>
      <c r="B206" s="133"/>
      <c r="L206" s="133"/>
      <c r="V206" s="133"/>
      <c r="AF206" s="133"/>
      <c r="AP206" s="133"/>
      <c r="AZ206" s="133"/>
      <c r="BA206" s="133"/>
      <c r="BB206" s="133"/>
      <c r="BC206" s="133"/>
      <c r="BD206" s="133"/>
      <c r="BE206" s="133"/>
      <c r="BF206" s="133"/>
      <c r="BG206" s="133"/>
      <c r="BJ206" s="133"/>
      <c r="BT206" s="133"/>
      <c r="CD206" s="133"/>
      <c r="CN206" s="133"/>
      <c r="CX206" s="133"/>
      <c r="DH206" s="133"/>
      <c r="DR206" s="133"/>
      <c r="EB206" s="133"/>
      <c r="EL206" s="133"/>
      <c r="EV206" s="133"/>
      <c r="FF206" s="133"/>
      <c r="FP206" s="133"/>
      <c r="FZ206" s="133"/>
      <c r="GJ206" s="133"/>
      <c r="GT206" s="133"/>
      <c r="HD206" s="133"/>
      <c r="HN206" s="133"/>
      <c r="HX206" s="133"/>
      <c r="IH206" s="133"/>
      <c r="IR206" s="133"/>
      <c r="JB206" s="133"/>
      <c r="JL206" s="133"/>
      <c r="JV206" s="133"/>
      <c r="KF206" s="133"/>
    </row>
    <row xmlns:x14ac="http://schemas.microsoft.com/office/spreadsheetml/2009/9/ac" r="207" s="3" customFormat="true" x14ac:dyDescent="0.25">
      <c r="A207" s="424"/>
      <c r="B207" s="133"/>
      <c r="L207" s="133"/>
      <c r="V207" s="133"/>
      <c r="AF207" s="133"/>
      <c r="AP207" s="133"/>
      <c r="AZ207" s="133"/>
      <c r="BA207" s="133"/>
      <c r="BB207" s="133"/>
      <c r="BC207" s="133"/>
      <c r="BD207" s="133"/>
      <c r="BE207" s="133"/>
      <c r="BF207" s="133"/>
      <c r="BG207" s="133"/>
      <c r="BJ207" s="133"/>
      <c r="BT207" s="133"/>
      <c r="CD207" s="133"/>
      <c r="CN207" s="133"/>
      <c r="CX207" s="133"/>
      <c r="DH207" s="133"/>
      <c r="DR207" s="133"/>
      <c r="EB207" s="133"/>
      <c r="EL207" s="133"/>
      <c r="EV207" s="133"/>
      <c r="FF207" s="133"/>
      <c r="FP207" s="133"/>
      <c r="FZ207" s="133"/>
      <c r="GJ207" s="133"/>
      <c r="GT207" s="133"/>
      <c r="HD207" s="133"/>
      <c r="HN207" s="133"/>
      <c r="HX207" s="133"/>
      <c r="IH207" s="133"/>
      <c r="IR207" s="133"/>
      <c r="JB207" s="133"/>
      <c r="JL207" s="133"/>
      <c r="JV207" s="133"/>
      <c r="KF207" s="133"/>
    </row>
    <row xmlns:x14ac="http://schemas.microsoft.com/office/spreadsheetml/2009/9/ac" r="208" s="3" customFormat="true" x14ac:dyDescent="0.25">
      <c r="A208" s="424"/>
      <c r="B208" s="133"/>
      <c r="L208" s="133"/>
      <c r="V208" s="133"/>
      <c r="AF208" s="133"/>
      <c r="AP208" s="133"/>
      <c r="AZ208" s="133"/>
      <c r="BA208" s="133"/>
      <c r="BB208" s="133"/>
      <c r="BC208" s="133"/>
      <c r="BD208" s="133"/>
      <c r="BE208" s="133"/>
      <c r="BF208" s="133"/>
      <c r="BG208" s="133"/>
      <c r="BJ208" s="133"/>
      <c r="BT208" s="133"/>
      <c r="CD208" s="133"/>
      <c r="CN208" s="133"/>
      <c r="CX208" s="133"/>
      <c r="DH208" s="133"/>
      <c r="DR208" s="133"/>
      <c r="EB208" s="133"/>
      <c r="EL208" s="133"/>
      <c r="EV208" s="133"/>
      <c r="FF208" s="133"/>
      <c r="FP208" s="133"/>
      <c r="FZ208" s="133"/>
      <c r="GJ208" s="133"/>
      <c r="GT208" s="133"/>
      <c r="HD208" s="133"/>
      <c r="HN208" s="133"/>
      <c r="HX208" s="133"/>
      <c r="IH208" s="133"/>
      <c r="IR208" s="133"/>
      <c r="JB208" s="133"/>
      <c r="JL208" s="133"/>
      <c r="JV208" s="133"/>
      <c r="KF208" s="133"/>
    </row>
    <row xmlns:x14ac="http://schemas.microsoft.com/office/spreadsheetml/2009/9/ac" r="209" s="3" customFormat="true" x14ac:dyDescent="0.25">
      <c r="A209" s="424"/>
      <c r="B209" s="133"/>
      <c r="L209" s="133"/>
      <c r="V209" s="133"/>
      <c r="AF209" s="133"/>
      <c r="AP209" s="133"/>
      <c r="AZ209" s="133"/>
      <c r="BA209" s="133"/>
      <c r="BB209" s="133"/>
      <c r="BC209" s="133"/>
      <c r="BD209" s="133"/>
      <c r="BE209" s="133"/>
      <c r="BF209" s="133"/>
      <c r="BG209" s="133"/>
      <c r="BJ209" s="133"/>
      <c r="BT209" s="133"/>
      <c r="CD209" s="133"/>
      <c r="CN209" s="133"/>
      <c r="CX209" s="133"/>
      <c r="DH209" s="133"/>
      <c r="DR209" s="133"/>
      <c r="EB209" s="133"/>
      <c r="EL209" s="133"/>
      <c r="EV209" s="133"/>
      <c r="FF209" s="133"/>
      <c r="FP209" s="133"/>
      <c r="FZ209" s="133"/>
      <c r="GJ209" s="133"/>
      <c r="GT209" s="133"/>
      <c r="HD209" s="133"/>
      <c r="HN209" s="133"/>
      <c r="HX209" s="133"/>
      <c r="IH209" s="133"/>
      <c r="IR209" s="133"/>
      <c r="JB209" s="133"/>
      <c r="JL209" s="133"/>
      <c r="JV209" s="133"/>
      <c r="KF209" s="133"/>
    </row>
    <row xmlns:x14ac="http://schemas.microsoft.com/office/spreadsheetml/2009/9/ac" r="210" s="3" customFormat="true" x14ac:dyDescent="0.25">
      <c r="A210" s="424"/>
      <c r="B210" s="133"/>
      <c r="L210" s="133"/>
      <c r="V210" s="133"/>
      <c r="AF210" s="133"/>
      <c r="AP210" s="133"/>
      <c r="AZ210" s="133"/>
      <c r="BA210" s="133"/>
      <c r="BB210" s="133"/>
      <c r="BC210" s="133"/>
      <c r="BD210" s="133"/>
      <c r="BE210" s="133"/>
      <c r="BF210" s="133"/>
      <c r="BG210" s="133"/>
      <c r="BJ210" s="133"/>
      <c r="BT210" s="133"/>
      <c r="CD210" s="133"/>
      <c r="CN210" s="133"/>
      <c r="CX210" s="133"/>
      <c r="DH210" s="133"/>
      <c r="DR210" s="133"/>
      <c r="EB210" s="133"/>
      <c r="EL210" s="133"/>
      <c r="EV210" s="133"/>
      <c r="FF210" s="133"/>
      <c r="FP210" s="133"/>
      <c r="FZ210" s="133"/>
      <c r="GJ210" s="133"/>
      <c r="GT210" s="133"/>
      <c r="HD210" s="133"/>
      <c r="HN210" s="133"/>
      <c r="HX210" s="133"/>
      <c r="IH210" s="133"/>
      <c r="IR210" s="133"/>
      <c r="JB210" s="133"/>
      <c r="JL210" s="133"/>
      <c r="JV210" s="133"/>
      <c r="KF210" s="133"/>
    </row>
    <row xmlns:x14ac="http://schemas.microsoft.com/office/spreadsheetml/2009/9/ac" r="211" s="3" customFormat="true" x14ac:dyDescent="0.25">
      <c r="A211" s="424"/>
      <c r="B211" s="133"/>
      <c r="L211" s="133"/>
      <c r="V211" s="133"/>
      <c r="AF211" s="133"/>
      <c r="AP211" s="133"/>
      <c r="AZ211" s="133"/>
      <c r="BA211" s="133"/>
      <c r="BB211" s="133"/>
      <c r="BC211" s="133"/>
      <c r="BD211" s="133"/>
      <c r="BE211" s="133"/>
      <c r="BF211" s="133"/>
      <c r="BG211" s="133"/>
      <c r="BJ211" s="133"/>
      <c r="BT211" s="133"/>
      <c r="CD211" s="133"/>
      <c r="CN211" s="133"/>
      <c r="CX211" s="133"/>
      <c r="DH211" s="133"/>
      <c r="DR211" s="133"/>
      <c r="EB211" s="133"/>
      <c r="EL211" s="133"/>
      <c r="EV211" s="133"/>
      <c r="FF211" s="133"/>
      <c r="FP211" s="133"/>
      <c r="FZ211" s="133"/>
      <c r="GJ211" s="133"/>
      <c r="GT211" s="133"/>
      <c r="HD211" s="133"/>
      <c r="HN211" s="133"/>
      <c r="HX211" s="133"/>
      <c r="IH211" s="133"/>
      <c r="IR211" s="133"/>
      <c r="JB211" s="133"/>
      <c r="JL211" s="133"/>
      <c r="JV211" s="133"/>
      <c r="KF211" s="133"/>
    </row>
    <row xmlns:x14ac="http://schemas.microsoft.com/office/spreadsheetml/2009/9/ac" r="212" s="3" customFormat="true" x14ac:dyDescent="0.25">
      <c r="A212" s="424"/>
      <c r="B212" s="133"/>
      <c r="L212" s="133"/>
      <c r="V212" s="133"/>
      <c r="AF212" s="133"/>
      <c r="AP212" s="133"/>
      <c r="AZ212" s="133"/>
      <c r="BA212" s="133"/>
      <c r="BB212" s="133"/>
      <c r="BC212" s="133"/>
      <c r="BD212" s="133"/>
      <c r="BE212" s="133"/>
      <c r="BF212" s="133"/>
      <c r="BG212" s="133"/>
      <c r="BJ212" s="133"/>
      <c r="BT212" s="133"/>
      <c r="CD212" s="133"/>
      <c r="CN212" s="133"/>
      <c r="CX212" s="133"/>
      <c r="DH212" s="133"/>
      <c r="DR212" s="133"/>
      <c r="EB212" s="133"/>
      <c r="EL212" s="133"/>
      <c r="EV212" s="133"/>
      <c r="FF212" s="133"/>
      <c r="FP212" s="133"/>
      <c r="FZ212" s="133"/>
      <c r="GJ212" s="133"/>
      <c r="GT212" s="133"/>
      <c r="HD212" s="133"/>
      <c r="HN212" s="133"/>
      <c r="HX212" s="133"/>
      <c r="IH212" s="133"/>
      <c r="IR212" s="133"/>
      <c r="JB212" s="133"/>
      <c r="JL212" s="133"/>
      <c r="JV212" s="133"/>
      <c r="KF212" s="133"/>
    </row>
    <row xmlns:x14ac="http://schemas.microsoft.com/office/spreadsheetml/2009/9/ac" r="213" s="3" customFormat="true" x14ac:dyDescent="0.25">
      <c r="A213" s="424"/>
      <c r="B213" s="133"/>
      <c r="L213" s="133"/>
      <c r="V213" s="133"/>
      <c r="AF213" s="133"/>
      <c r="AP213" s="133"/>
      <c r="AZ213" s="133"/>
      <c r="BA213" s="133"/>
      <c r="BB213" s="133"/>
      <c r="BC213" s="133"/>
      <c r="BD213" s="133"/>
      <c r="BE213" s="133"/>
      <c r="BF213" s="133"/>
      <c r="BG213" s="133"/>
      <c r="BJ213" s="133"/>
      <c r="BT213" s="133"/>
      <c r="CD213" s="133"/>
      <c r="CN213" s="133"/>
      <c r="CX213" s="133"/>
      <c r="DH213" s="133"/>
      <c r="DR213" s="133"/>
      <c r="EB213" s="133"/>
      <c r="EL213" s="133"/>
      <c r="EV213" s="133"/>
      <c r="FF213" s="133"/>
      <c r="FP213" s="133"/>
      <c r="FZ213" s="133"/>
      <c r="GJ213" s="133"/>
      <c r="GT213" s="133"/>
      <c r="HD213" s="133"/>
      <c r="HN213" s="133"/>
      <c r="HX213" s="133"/>
      <c r="IH213" s="133"/>
      <c r="IR213" s="133"/>
      <c r="JB213" s="133"/>
      <c r="JL213" s="133"/>
      <c r="JV213" s="133"/>
      <c r="KF213" s="133"/>
    </row>
    <row xmlns:x14ac="http://schemas.microsoft.com/office/spreadsheetml/2009/9/ac" r="214" s="3" customFormat="true" x14ac:dyDescent="0.25">
      <c r="A214" s="424"/>
      <c r="B214" s="133"/>
      <c r="L214" s="133"/>
      <c r="V214" s="133"/>
      <c r="AF214" s="133"/>
      <c r="AP214" s="133"/>
      <c r="AZ214" s="133"/>
      <c r="BA214" s="133"/>
      <c r="BB214" s="133"/>
      <c r="BC214" s="133"/>
      <c r="BD214" s="133"/>
      <c r="BE214" s="133"/>
      <c r="BF214" s="133"/>
      <c r="BG214" s="133"/>
      <c r="BJ214" s="133"/>
      <c r="BT214" s="133"/>
      <c r="CD214" s="133"/>
      <c r="CN214" s="133"/>
      <c r="CX214" s="133"/>
      <c r="DH214" s="133"/>
      <c r="DR214" s="133"/>
      <c r="EB214" s="133"/>
      <c r="EL214" s="133"/>
      <c r="EV214" s="133"/>
      <c r="FF214" s="133"/>
      <c r="FP214" s="133"/>
      <c r="FZ214" s="133"/>
      <c r="GJ214" s="133"/>
      <c r="GT214" s="133"/>
      <c r="HD214" s="133"/>
      <c r="HN214" s="133"/>
      <c r="HX214" s="133"/>
      <c r="IH214" s="133"/>
      <c r="IR214" s="133"/>
      <c r="JB214" s="133"/>
      <c r="JL214" s="133"/>
      <c r="JV214" s="133"/>
      <c r="KF214" s="133"/>
    </row>
    <row xmlns:x14ac="http://schemas.microsoft.com/office/spreadsheetml/2009/9/ac" r="215" s="3" customFormat="true" x14ac:dyDescent="0.25">
      <c r="A215" s="424"/>
      <c r="B215" s="133"/>
      <c r="L215" s="133"/>
      <c r="V215" s="133"/>
      <c r="AF215" s="133"/>
      <c r="AP215" s="133"/>
      <c r="AZ215" s="133"/>
      <c r="BA215" s="133"/>
      <c r="BB215" s="133"/>
      <c r="BC215" s="133"/>
      <c r="BD215" s="133"/>
      <c r="BE215" s="133"/>
      <c r="BF215" s="133"/>
      <c r="BG215" s="133"/>
      <c r="BJ215" s="133"/>
      <c r="BT215" s="133"/>
      <c r="CD215" s="133"/>
      <c r="CN215" s="133"/>
      <c r="CX215" s="133"/>
      <c r="DH215" s="133"/>
      <c r="DR215" s="133"/>
      <c r="EB215" s="133"/>
      <c r="EL215" s="133"/>
      <c r="EV215" s="133"/>
      <c r="FF215" s="133"/>
      <c r="FP215" s="133"/>
      <c r="FZ215" s="133"/>
      <c r="GJ215" s="133"/>
      <c r="GT215" s="133"/>
      <c r="HD215" s="133"/>
      <c r="HN215" s="133"/>
      <c r="HX215" s="133"/>
      <c r="IH215" s="133"/>
      <c r="IR215" s="133"/>
      <c r="JB215" s="133"/>
      <c r="JL215" s="133"/>
      <c r="JV215" s="133"/>
      <c r="KF215" s="133"/>
    </row>
    <row xmlns:x14ac="http://schemas.microsoft.com/office/spreadsheetml/2009/9/ac" r="216" s="3" customFormat="true" x14ac:dyDescent="0.25">
      <c r="A216" s="424"/>
      <c r="B216" s="133"/>
      <c r="L216" s="133"/>
      <c r="V216" s="133"/>
      <c r="AF216" s="133"/>
      <c r="AP216" s="133"/>
      <c r="AZ216" s="133"/>
      <c r="BA216" s="133"/>
      <c r="BB216" s="133"/>
      <c r="BC216" s="133"/>
      <c r="BD216" s="133"/>
      <c r="BE216" s="133"/>
      <c r="BF216" s="133"/>
      <c r="BG216" s="133"/>
      <c r="BJ216" s="133"/>
      <c r="BT216" s="133"/>
      <c r="CD216" s="133"/>
      <c r="CN216" s="133"/>
      <c r="CX216" s="133"/>
      <c r="DH216" s="133"/>
      <c r="DR216" s="133"/>
      <c r="EB216" s="133"/>
      <c r="EL216" s="133"/>
      <c r="EV216" s="133"/>
      <c r="FF216" s="133"/>
      <c r="FP216" s="133"/>
      <c r="FZ216" s="133"/>
      <c r="GJ216" s="133"/>
      <c r="GT216" s="133"/>
      <c r="HD216" s="133"/>
      <c r="HN216" s="133"/>
      <c r="HX216" s="133"/>
      <c r="IH216" s="133"/>
      <c r="IR216" s="133"/>
      <c r="JB216" s="133"/>
      <c r="JL216" s="133"/>
      <c r="JV216" s="133"/>
      <c r="KF216" s="133"/>
    </row>
    <row xmlns:x14ac="http://schemas.microsoft.com/office/spreadsheetml/2009/9/ac" r="217" s="3" customFormat="true" x14ac:dyDescent="0.25">
      <c r="A217" s="424"/>
      <c r="B217" s="133"/>
      <c r="L217" s="133"/>
      <c r="V217" s="133"/>
      <c r="AF217" s="133"/>
      <c r="AP217" s="133"/>
      <c r="AZ217" s="133"/>
      <c r="BA217" s="133"/>
      <c r="BB217" s="133"/>
      <c r="BC217" s="133"/>
      <c r="BD217" s="133"/>
      <c r="BE217" s="133"/>
      <c r="BF217" s="133"/>
      <c r="BG217" s="133"/>
      <c r="BJ217" s="133"/>
      <c r="BT217" s="133"/>
      <c r="CD217" s="133"/>
      <c r="CN217" s="133"/>
      <c r="CX217" s="133"/>
      <c r="DH217" s="133"/>
      <c r="DR217" s="133"/>
      <c r="EB217" s="133"/>
      <c r="EL217" s="133"/>
      <c r="EV217" s="133"/>
      <c r="FF217" s="133"/>
      <c r="FP217" s="133"/>
      <c r="FZ217" s="133"/>
      <c r="GJ217" s="133"/>
      <c r="GT217" s="133"/>
      <c r="HD217" s="133"/>
      <c r="HN217" s="133"/>
      <c r="HX217" s="133"/>
      <c r="IH217" s="133"/>
      <c r="IR217" s="133"/>
      <c r="JB217" s="133"/>
      <c r="JL217" s="133"/>
      <c r="JV217" s="133"/>
      <c r="KF217" s="133"/>
    </row>
    <row xmlns:x14ac="http://schemas.microsoft.com/office/spreadsheetml/2009/9/ac" r="218" s="3" customFormat="true" x14ac:dyDescent="0.25">
      <c r="A218" s="424"/>
      <c r="B218" s="133"/>
      <c r="L218" s="133"/>
      <c r="V218" s="133"/>
      <c r="AF218" s="133"/>
      <c r="AP218" s="133"/>
      <c r="AZ218" s="133"/>
      <c r="BA218" s="133"/>
      <c r="BB218" s="133"/>
      <c r="BC218" s="133"/>
      <c r="BD218" s="133"/>
      <c r="BE218" s="133"/>
      <c r="BF218" s="133"/>
      <c r="BG218" s="133"/>
      <c r="BJ218" s="133"/>
      <c r="BT218" s="133"/>
      <c r="CD218" s="133"/>
      <c r="CN218" s="133"/>
      <c r="CX218" s="133"/>
      <c r="DH218" s="133"/>
      <c r="DR218" s="133"/>
      <c r="EB218" s="133"/>
      <c r="EL218" s="133"/>
      <c r="EV218" s="133"/>
      <c r="FF218" s="133"/>
      <c r="FP218" s="133"/>
      <c r="FZ218" s="133"/>
      <c r="GJ218" s="133"/>
      <c r="GT218" s="133"/>
      <c r="HD218" s="133"/>
      <c r="HN218" s="133"/>
      <c r="HX218" s="133"/>
      <c r="IH218" s="133"/>
      <c r="IR218" s="133"/>
      <c r="JB218" s="133"/>
      <c r="JL218" s="133"/>
      <c r="JV218" s="133"/>
      <c r="KF218" s="133"/>
    </row>
    <row xmlns:x14ac="http://schemas.microsoft.com/office/spreadsheetml/2009/9/ac" r="219" s="3" customFormat="true" x14ac:dyDescent="0.25">
      <c r="A219" s="424"/>
      <c r="B219" s="133"/>
      <c r="L219" s="133"/>
      <c r="V219" s="133"/>
      <c r="AF219" s="133"/>
      <c r="AP219" s="133"/>
      <c r="AZ219" s="133"/>
      <c r="BA219" s="133"/>
      <c r="BB219" s="133"/>
      <c r="BC219" s="133"/>
      <c r="BD219" s="133"/>
      <c r="BE219" s="133"/>
      <c r="BF219" s="133"/>
      <c r="BG219" s="133"/>
      <c r="BJ219" s="133"/>
      <c r="BT219" s="133"/>
      <c r="CD219" s="133"/>
      <c r="CN219" s="133"/>
      <c r="CX219" s="133"/>
      <c r="DH219" s="133"/>
      <c r="DR219" s="133"/>
      <c r="EB219" s="133"/>
      <c r="EL219" s="133"/>
      <c r="EV219" s="133"/>
      <c r="FF219" s="133"/>
      <c r="FP219" s="133"/>
      <c r="FZ219" s="133"/>
      <c r="GJ219" s="133"/>
      <c r="GT219" s="133"/>
      <c r="HD219" s="133"/>
      <c r="HN219" s="133"/>
      <c r="HX219" s="133"/>
      <c r="IH219" s="133"/>
      <c r="IR219" s="133"/>
      <c r="JB219" s="133"/>
      <c r="JL219" s="133"/>
      <c r="JV219" s="133"/>
      <c r="KF219" s="133"/>
    </row>
    <row xmlns:x14ac="http://schemas.microsoft.com/office/spreadsheetml/2009/9/ac" r="220" s="3" customFormat="true" x14ac:dyDescent="0.25">
      <c r="A220" s="424"/>
      <c r="B220" s="133"/>
      <c r="L220" s="133"/>
      <c r="V220" s="133"/>
      <c r="AF220" s="133"/>
      <c r="AP220" s="133"/>
      <c r="AZ220" s="133"/>
      <c r="BA220" s="133"/>
      <c r="BB220" s="133"/>
      <c r="BC220" s="133"/>
      <c r="BD220" s="133"/>
      <c r="BE220" s="133"/>
      <c r="BF220" s="133"/>
      <c r="BG220" s="133"/>
      <c r="BJ220" s="133"/>
      <c r="BT220" s="133"/>
      <c r="CD220" s="133"/>
      <c r="CN220" s="133"/>
      <c r="CX220" s="133"/>
      <c r="DH220" s="133"/>
      <c r="DR220" s="133"/>
      <c r="EB220" s="133"/>
      <c r="EL220" s="133"/>
      <c r="EV220" s="133"/>
      <c r="FF220" s="133"/>
      <c r="FP220" s="133"/>
      <c r="FZ220" s="133"/>
      <c r="GJ220" s="133"/>
      <c r="GT220" s="133"/>
      <c r="HD220" s="133"/>
      <c r="HN220" s="133"/>
      <c r="HX220" s="133"/>
      <c r="IH220" s="133"/>
      <c r="IR220" s="133"/>
      <c r="JB220" s="133"/>
      <c r="JL220" s="133"/>
      <c r="JV220" s="133"/>
      <c r="KF220" s="133"/>
    </row>
    <row xmlns:x14ac="http://schemas.microsoft.com/office/spreadsheetml/2009/9/ac" r="221" s="3" customFormat="true" x14ac:dyDescent="0.25">
      <c r="A221" s="424"/>
      <c r="B221" s="133"/>
      <c r="L221" s="133"/>
      <c r="V221" s="133"/>
      <c r="AF221" s="133"/>
      <c r="AP221" s="133"/>
      <c r="AZ221" s="133"/>
      <c r="BA221" s="133"/>
      <c r="BB221" s="133"/>
      <c r="BC221" s="133"/>
      <c r="BD221" s="133"/>
      <c r="BE221" s="133"/>
      <c r="BF221" s="133"/>
      <c r="BG221" s="133"/>
      <c r="BJ221" s="133"/>
      <c r="BT221" s="133"/>
      <c r="CD221" s="133"/>
      <c r="CN221" s="133"/>
      <c r="CX221" s="133"/>
      <c r="DH221" s="133"/>
      <c r="DR221" s="133"/>
      <c r="EB221" s="133"/>
      <c r="EL221" s="133"/>
      <c r="EV221" s="133"/>
      <c r="FF221" s="133"/>
      <c r="FP221" s="133"/>
      <c r="FZ221" s="133"/>
      <c r="GJ221" s="133"/>
      <c r="GT221" s="133"/>
      <c r="HD221" s="133"/>
      <c r="HN221" s="133"/>
      <c r="HX221" s="133"/>
      <c r="IH221" s="133"/>
      <c r="IR221" s="133"/>
      <c r="JB221" s="133"/>
      <c r="JL221" s="133"/>
      <c r="JV221" s="133"/>
      <c r="KF221" s="133"/>
    </row>
    <row xmlns:x14ac="http://schemas.microsoft.com/office/spreadsheetml/2009/9/ac" r="222" s="3" customFormat="true" x14ac:dyDescent="0.25">
      <c r="A222" s="424"/>
      <c r="B222" s="133"/>
      <c r="L222" s="133"/>
      <c r="V222" s="133"/>
      <c r="AF222" s="133"/>
      <c r="AP222" s="133"/>
      <c r="AZ222" s="133"/>
      <c r="BA222" s="133"/>
      <c r="BB222" s="133"/>
      <c r="BC222" s="133"/>
      <c r="BD222" s="133"/>
      <c r="BE222" s="133"/>
      <c r="BF222" s="133"/>
      <c r="BG222" s="133"/>
      <c r="BJ222" s="133"/>
      <c r="BT222" s="133"/>
      <c r="CD222" s="133"/>
      <c r="CN222" s="133"/>
      <c r="CX222" s="133"/>
      <c r="DH222" s="133"/>
      <c r="DR222" s="133"/>
      <c r="EB222" s="133"/>
      <c r="EL222" s="133"/>
      <c r="EV222" s="133"/>
      <c r="FF222" s="133"/>
      <c r="FP222" s="133"/>
      <c r="FZ222" s="133"/>
      <c r="GJ222" s="133"/>
      <c r="GT222" s="133"/>
      <c r="HD222" s="133"/>
      <c r="HN222" s="133"/>
      <c r="HX222" s="133"/>
      <c r="IH222" s="133"/>
      <c r="IR222" s="133"/>
      <c r="JB222" s="133"/>
      <c r="JL222" s="133"/>
      <c r="JV222" s="133"/>
      <c r="KF222" s="133"/>
    </row>
    <row xmlns:x14ac="http://schemas.microsoft.com/office/spreadsheetml/2009/9/ac" r="223" s="3" customFormat="true" x14ac:dyDescent="0.25">
      <c r="A223" s="424"/>
      <c r="B223" s="133"/>
      <c r="L223" s="133"/>
      <c r="V223" s="133"/>
      <c r="AF223" s="133"/>
      <c r="AP223" s="133"/>
      <c r="AZ223" s="133"/>
      <c r="BA223" s="133"/>
      <c r="BB223" s="133"/>
      <c r="BC223" s="133"/>
      <c r="BD223" s="133"/>
      <c r="BE223" s="133"/>
      <c r="BF223" s="133"/>
      <c r="BG223" s="133"/>
      <c r="BJ223" s="133"/>
      <c r="BT223" s="133"/>
      <c r="CD223" s="133"/>
      <c r="CN223" s="133"/>
      <c r="CX223" s="133"/>
      <c r="DH223" s="133"/>
      <c r="DR223" s="133"/>
      <c r="EB223" s="133"/>
      <c r="EL223" s="133"/>
      <c r="EV223" s="133"/>
      <c r="FF223" s="133"/>
      <c r="FP223" s="133"/>
      <c r="FZ223" s="133"/>
      <c r="GJ223" s="133"/>
      <c r="GT223" s="133"/>
      <c r="HD223" s="133"/>
      <c r="HN223" s="133"/>
      <c r="HX223" s="133"/>
      <c r="IH223" s="133"/>
      <c r="IR223" s="133"/>
      <c r="JB223" s="133"/>
      <c r="JL223" s="133"/>
      <c r="JV223" s="133"/>
      <c r="KF223" s="133"/>
    </row>
    <row xmlns:x14ac="http://schemas.microsoft.com/office/spreadsheetml/2009/9/ac" r="224" s="3" customFormat="true" x14ac:dyDescent="0.25">
      <c r="A224" s="424"/>
      <c r="B224" s="133"/>
      <c r="L224" s="133"/>
      <c r="V224" s="133"/>
      <c r="AF224" s="133"/>
      <c r="AP224" s="133"/>
      <c r="AZ224" s="133"/>
      <c r="BA224" s="133"/>
      <c r="BB224" s="133"/>
      <c r="BC224" s="133"/>
      <c r="BD224" s="133"/>
      <c r="BE224" s="133"/>
      <c r="BF224" s="133"/>
      <c r="BG224" s="133"/>
      <c r="BJ224" s="133"/>
      <c r="BT224" s="133"/>
      <c r="CD224" s="133"/>
      <c r="CN224" s="133"/>
      <c r="CX224" s="133"/>
      <c r="DH224" s="133"/>
      <c r="DR224" s="133"/>
      <c r="EB224" s="133"/>
      <c r="EL224" s="133"/>
      <c r="EV224" s="133"/>
      <c r="FF224" s="133"/>
      <c r="FP224" s="133"/>
      <c r="FZ224" s="133"/>
      <c r="GJ224" s="133"/>
      <c r="GT224" s="133"/>
      <c r="HD224" s="133"/>
      <c r="HN224" s="133"/>
      <c r="HX224" s="133"/>
      <c r="IH224" s="133"/>
      <c r="IR224" s="133"/>
      <c r="JB224" s="133"/>
      <c r="JL224" s="133"/>
      <c r="JV224" s="133"/>
      <c r="KF224" s="133"/>
    </row>
    <row xmlns:x14ac="http://schemas.microsoft.com/office/spreadsheetml/2009/9/ac" r="225" s="3" customFormat="true" x14ac:dyDescent="0.25">
      <c r="A225" s="424"/>
      <c r="B225" s="133"/>
      <c r="L225" s="133"/>
      <c r="V225" s="133"/>
      <c r="AF225" s="133"/>
      <c r="AP225" s="133"/>
      <c r="AZ225" s="133"/>
      <c r="BA225" s="133"/>
      <c r="BB225" s="133"/>
      <c r="BC225" s="133"/>
      <c r="BD225" s="133"/>
      <c r="BE225" s="133"/>
      <c r="BF225" s="133"/>
      <c r="BG225" s="133"/>
      <c r="BJ225" s="133"/>
      <c r="BT225" s="133"/>
      <c r="CD225" s="133"/>
      <c r="CN225" s="133"/>
      <c r="CX225" s="133"/>
      <c r="DH225" s="133"/>
      <c r="DR225" s="133"/>
      <c r="EB225" s="133"/>
      <c r="EL225" s="133"/>
      <c r="EV225" s="133"/>
      <c r="FF225" s="133"/>
      <c r="FP225" s="133"/>
      <c r="FZ225" s="133"/>
      <c r="GJ225" s="133"/>
      <c r="GT225" s="133"/>
      <c r="HD225" s="133"/>
      <c r="HN225" s="133"/>
      <c r="HX225" s="133"/>
      <c r="IH225" s="133"/>
      <c r="IR225" s="133"/>
      <c r="JB225" s="133"/>
      <c r="JL225" s="133"/>
      <c r="JV225" s="133"/>
      <c r="KF225" s="133"/>
    </row>
    <row xmlns:x14ac="http://schemas.microsoft.com/office/spreadsheetml/2009/9/ac" r="226" s="3" customFormat="true" x14ac:dyDescent="0.25">
      <c r="A226" s="424"/>
      <c r="B226" s="133"/>
      <c r="L226" s="133"/>
      <c r="V226" s="133"/>
      <c r="AF226" s="133"/>
      <c r="AP226" s="133"/>
      <c r="AZ226" s="133"/>
      <c r="BA226" s="133"/>
      <c r="BB226" s="133"/>
      <c r="BC226" s="133"/>
      <c r="BD226" s="133"/>
      <c r="BE226" s="133"/>
      <c r="BF226" s="133"/>
      <c r="BG226" s="133"/>
      <c r="BJ226" s="133"/>
      <c r="BT226" s="133"/>
      <c r="CD226" s="133"/>
      <c r="CN226" s="133"/>
      <c r="CX226" s="133"/>
      <c r="DH226" s="133"/>
      <c r="DR226" s="133"/>
      <c r="EB226" s="133"/>
      <c r="EL226" s="133"/>
      <c r="EV226" s="133"/>
      <c r="FF226" s="133"/>
      <c r="FP226" s="133"/>
      <c r="FZ226" s="133"/>
      <c r="GJ226" s="133"/>
      <c r="GT226" s="133"/>
      <c r="HD226" s="133"/>
      <c r="HN226" s="133"/>
      <c r="HX226" s="133"/>
      <c r="IH226" s="133"/>
      <c r="IR226" s="133"/>
      <c r="JB226" s="133"/>
      <c r="JL226" s="133"/>
      <c r="JV226" s="133"/>
      <c r="KF226" s="133"/>
    </row>
    <row xmlns:x14ac="http://schemas.microsoft.com/office/spreadsheetml/2009/9/ac" r="227" s="3" customFormat="true" x14ac:dyDescent="0.25">
      <c r="A227" s="424"/>
      <c r="B227" s="133"/>
      <c r="L227" s="133"/>
      <c r="V227" s="133"/>
      <c r="AF227" s="133"/>
      <c r="AP227" s="133"/>
      <c r="AZ227" s="133"/>
      <c r="BA227" s="133"/>
      <c r="BB227" s="133"/>
      <c r="BC227" s="133"/>
      <c r="BD227" s="133"/>
      <c r="BE227" s="133"/>
      <c r="BF227" s="133"/>
      <c r="BG227" s="133"/>
      <c r="BJ227" s="133"/>
      <c r="BT227" s="133"/>
      <c r="CD227" s="133"/>
      <c r="CN227" s="133"/>
      <c r="CX227" s="133"/>
      <c r="DH227" s="133"/>
      <c r="DR227" s="133"/>
      <c r="EB227" s="133"/>
      <c r="EL227" s="133"/>
      <c r="EV227" s="133"/>
      <c r="FF227" s="133"/>
      <c r="FP227" s="133"/>
      <c r="FZ227" s="133"/>
      <c r="GJ227" s="133"/>
      <c r="GT227" s="133"/>
      <c r="HD227" s="133"/>
      <c r="HN227" s="133"/>
      <c r="HX227" s="133"/>
      <c r="IH227" s="133"/>
      <c r="IR227" s="133"/>
      <c r="JB227" s="133"/>
      <c r="JL227" s="133"/>
      <c r="JV227" s="133"/>
      <c r="KF227" s="133"/>
    </row>
    <row xmlns:x14ac="http://schemas.microsoft.com/office/spreadsheetml/2009/9/ac" r="228" s="3" customFormat="true" x14ac:dyDescent="0.25">
      <c r="A228" s="424"/>
      <c r="B228" s="133"/>
      <c r="L228" s="133"/>
      <c r="V228" s="133"/>
      <c r="AF228" s="133"/>
      <c r="AP228" s="133"/>
      <c r="AZ228" s="133"/>
      <c r="BA228" s="133"/>
      <c r="BB228" s="133"/>
      <c r="BC228" s="133"/>
      <c r="BD228" s="133"/>
      <c r="BE228" s="133"/>
      <c r="BF228" s="133"/>
      <c r="BG228" s="133"/>
      <c r="BJ228" s="133"/>
      <c r="BT228" s="133"/>
      <c r="CD228" s="133"/>
      <c r="CN228" s="133"/>
      <c r="CX228" s="133"/>
      <c r="DH228" s="133"/>
      <c r="DR228" s="133"/>
      <c r="EB228" s="133"/>
      <c r="EL228" s="133"/>
      <c r="EV228" s="133"/>
      <c r="FF228" s="133"/>
      <c r="FP228" s="133"/>
      <c r="FZ228" s="133"/>
      <c r="GJ228" s="133"/>
      <c r="GT228" s="133"/>
      <c r="HD228" s="133"/>
      <c r="HN228" s="133"/>
      <c r="HX228" s="133"/>
      <c r="IH228" s="133"/>
      <c r="IR228" s="133"/>
      <c r="JB228" s="133"/>
      <c r="JL228" s="133"/>
      <c r="JV228" s="133"/>
      <c r="KF228" s="133"/>
    </row>
    <row xmlns:x14ac="http://schemas.microsoft.com/office/spreadsheetml/2009/9/ac" r="229" s="3" customFormat="true" x14ac:dyDescent="0.25">
      <c r="A229" s="424"/>
      <c r="B229" s="133"/>
      <c r="L229" s="133"/>
      <c r="V229" s="133"/>
      <c r="AF229" s="133"/>
      <c r="AP229" s="133"/>
      <c r="AZ229" s="133"/>
      <c r="BA229" s="133"/>
      <c r="BB229" s="133"/>
      <c r="BC229" s="133"/>
      <c r="BD229" s="133"/>
      <c r="BE229" s="133"/>
      <c r="BF229" s="133"/>
      <c r="BG229" s="133"/>
      <c r="BJ229" s="133"/>
      <c r="BT229" s="133"/>
      <c r="CD229" s="133"/>
      <c r="CN229" s="133"/>
      <c r="CX229" s="133"/>
      <c r="DH229" s="133"/>
      <c r="DR229" s="133"/>
      <c r="EB229" s="133"/>
      <c r="EL229" s="133"/>
      <c r="EV229" s="133"/>
      <c r="FF229" s="133"/>
      <c r="FP229" s="133"/>
      <c r="FZ229" s="133"/>
      <c r="GJ229" s="133"/>
      <c r="GT229" s="133"/>
      <c r="HD229" s="133"/>
      <c r="HN229" s="133"/>
      <c r="HX229" s="133"/>
      <c r="IH229" s="133"/>
      <c r="IR229" s="133"/>
      <c r="JB229" s="133"/>
      <c r="JL229" s="133"/>
      <c r="JV229" s="133"/>
      <c r="KF229" s="133"/>
    </row>
    <row xmlns:x14ac="http://schemas.microsoft.com/office/spreadsheetml/2009/9/ac" r="230" s="3" customFormat="true" x14ac:dyDescent="0.25">
      <c r="A230" s="424"/>
      <c r="B230" s="133"/>
      <c r="L230" s="133"/>
      <c r="V230" s="133"/>
      <c r="AF230" s="133"/>
      <c r="AP230" s="133"/>
      <c r="AZ230" s="133"/>
      <c r="BA230" s="133"/>
      <c r="BB230" s="133"/>
      <c r="BC230" s="133"/>
      <c r="BD230" s="133"/>
      <c r="BE230" s="133"/>
      <c r="BF230" s="133"/>
      <c r="BG230" s="133"/>
      <c r="BJ230" s="133"/>
      <c r="BT230" s="133"/>
      <c r="CD230" s="133"/>
      <c r="CN230" s="133"/>
      <c r="CX230" s="133"/>
      <c r="DH230" s="133"/>
      <c r="DR230" s="133"/>
      <c r="EB230" s="133"/>
      <c r="EL230" s="133"/>
      <c r="EV230" s="133"/>
      <c r="FF230" s="133"/>
      <c r="FP230" s="133"/>
      <c r="FZ230" s="133"/>
      <c r="GJ230" s="133"/>
      <c r="GT230" s="133"/>
      <c r="HD230" s="133"/>
      <c r="HN230" s="133"/>
      <c r="HX230" s="133"/>
      <c r="IH230" s="133"/>
      <c r="IR230" s="133"/>
      <c r="JB230" s="133"/>
      <c r="JL230" s="133"/>
      <c r="JV230" s="133"/>
      <c r="KF230" s="133"/>
    </row>
    <row xmlns:x14ac="http://schemas.microsoft.com/office/spreadsheetml/2009/9/ac" r="231" s="3" customFormat="true" x14ac:dyDescent="0.25">
      <c r="A231" s="424"/>
      <c r="B231" s="133"/>
      <c r="L231" s="133"/>
      <c r="V231" s="133"/>
      <c r="AF231" s="133"/>
      <c r="AP231" s="133"/>
      <c r="AZ231" s="133"/>
      <c r="BA231" s="133"/>
      <c r="BB231" s="133"/>
      <c r="BC231" s="133"/>
      <c r="BD231" s="133"/>
      <c r="BE231" s="133"/>
      <c r="BF231" s="133"/>
      <c r="BG231" s="133"/>
      <c r="BJ231" s="133"/>
      <c r="BT231" s="133"/>
      <c r="CD231" s="133"/>
      <c r="CN231" s="133"/>
      <c r="CX231" s="133"/>
      <c r="DH231" s="133"/>
      <c r="DR231" s="133"/>
      <c r="EB231" s="133"/>
      <c r="EL231" s="133"/>
      <c r="EV231" s="133"/>
      <c r="FF231" s="133"/>
      <c r="FP231" s="133"/>
      <c r="FZ231" s="133"/>
      <c r="GJ231" s="133"/>
      <c r="GT231" s="133"/>
      <c r="HD231" s="133"/>
      <c r="HN231" s="133"/>
      <c r="HX231" s="133"/>
      <c r="IH231" s="133"/>
      <c r="IR231" s="133"/>
      <c r="JB231" s="133"/>
      <c r="JL231" s="133"/>
      <c r="JV231" s="133"/>
      <c r="KF231" s="133"/>
    </row>
    <row xmlns:x14ac="http://schemas.microsoft.com/office/spreadsheetml/2009/9/ac" r="232" s="3" customFormat="true" x14ac:dyDescent="0.25">
      <c r="A232" s="424"/>
      <c r="B232" s="133"/>
      <c r="L232" s="133"/>
      <c r="V232" s="133"/>
      <c r="AF232" s="133"/>
      <c r="AP232" s="133"/>
      <c r="AZ232" s="133"/>
      <c r="BA232" s="133"/>
      <c r="BB232" s="133"/>
      <c r="BC232" s="133"/>
      <c r="BD232" s="133"/>
      <c r="BE232" s="133"/>
      <c r="BF232" s="133"/>
      <c r="BG232" s="133"/>
      <c r="BJ232" s="133"/>
      <c r="BT232" s="133"/>
      <c r="CD232" s="133"/>
      <c r="CN232" s="133"/>
      <c r="CX232" s="133"/>
      <c r="DH232" s="133"/>
      <c r="DR232" s="133"/>
      <c r="EB232" s="133"/>
      <c r="EL232" s="133"/>
      <c r="EV232" s="133"/>
      <c r="FF232" s="133"/>
      <c r="FP232" s="133"/>
      <c r="FZ232" s="133"/>
      <c r="GJ232" s="133"/>
      <c r="GT232" s="133"/>
      <c r="HD232" s="133"/>
      <c r="HN232" s="133"/>
      <c r="HX232" s="133"/>
      <c r="IH232" s="133"/>
      <c r="IR232" s="133"/>
      <c r="JB232" s="133"/>
      <c r="JL232" s="133"/>
      <c r="JV232" s="133"/>
      <c r="KF232" s="133"/>
    </row>
    <row xmlns:x14ac="http://schemas.microsoft.com/office/spreadsheetml/2009/9/ac" r="233" s="3" customFormat="true" x14ac:dyDescent="0.25">
      <c r="A233" s="424"/>
      <c r="B233" s="133"/>
      <c r="L233" s="133"/>
      <c r="V233" s="133"/>
      <c r="AF233" s="133"/>
      <c r="AP233" s="133"/>
      <c r="AZ233" s="133"/>
      <c r="BA233" s="133"/>
      <c r="BB233" s="133"/>
      <c r="BC233" s="133"/>
      <c r="BD233" s="133"/>
      <c r="BE233" s="133"/>
      <c r="BF233" s="133"/>
      <c r="BG233" s="133"/>
      <c r="BJ233" s="133"/>
      <c r="BT233" s="133"/>
      <c r="CD233" s="133"/>
      <c r="CN233" s="133"/>
      <c r="CX233" s="133"/>
      <c r="DH233" s="133"/>
      <c r="DR233" s="133"/>
      <c r="EB233" s="133"/>
      <c r="EL233" s="133"/>
      <c r="EV233" s="133"/>
      <c r="FF233" s="133"/>
      <c r="FP233" s="133"/>
      <c r="FZ233" s="133"/>
      <c r="GJ233" s="133"/>
      <c r="GT233" s="133"/>
      <c r="HD233" s="133"/>
      <c r="HN233" s="133"/>
      <c r="HX233" s="133"/>
      <c r="IH233" s="133"/>
      <c r="IR233" s="133"/>
      <c r="JB233" s="133"/>
      <c r="JL233" s="133"/>
      <c r="JV233" s="133"/>
      <c r="KF233" s="133"/>
    </row>
    <row xmlns:x14ac="http://schemas.microsoft.com/office/spreadsheetml/2009/9/ac" r="234" s="3" customFormat="true" x14ac:dyDescent="0.25">
      <c r="A234" s="424"/>
      <c r="B234" s="133"/>
      <c r="L234" s="133"/>
      <c r="V234" s="133"/>
      <c r="AF234" s="133"/>
      <c r="AP234" s="133"/>
      <c r="AZ234" s="133"/>
      <c r="BA234" s="133"/>
      <c r="BB234" s="133"/>
      <c r="BC234" s="133"/>
      <c r="BD234" s="133"/>
      <c r="BE234" s="133"/>
      <c r="BF234" s="133"/>
      <c r="BG234" s="133"/>
      <c r="BJ234" s="133"/>
      <c r="BT234" s="133"/>
      <c r="CD234" s="133"/>
      <c r="CN234" s="133"/>
      <c r="CX234" s="133"/>
      <c r="DH234" s="133"/>
      <c r="DR234" s="133"/>
      <c r="EB234" s="133"/>
      <c r="EL234" s="133"/>
      <c r="EV234" s="133"/>
      <c r="FF234" s="133"/>
      <c r="FP234" s="133"/>
      <c r="FZ234" s="133"/>
      <c r="GJ234" s="133"/>
      <c r="GT234" s="133"/>
      <c r="HD234" s="133"/>
      <c r="HN234" s="133"/>
      <c r="HX234" s="133"/>
      <c r="IH234" s="133"/>
      <c r="IR234" s="133"/>
      <c r="JB234" s="133"/>
      <c r="JL234" s="133"/>
      <c r="JV234" s="133"/>
      <c r="KF234" s="133"/>
    </row>
    <row xmlns:x14ac="http://schemas.microsoft.com/office/spreadsheetml/2009/9/ac" r="235" s="3" customFormat="true" x14ac:dyDescent="0.25">
      <c r="A235" s="424"/>
      <c r="B235" s="133"/>
      <c r="L235" s="133"/>
      <c r="V235" s="133"/>
      <c r="AF235" s="133"/>
      <c r="AP235" s="133"/>
      <c r="AZ235" s="133"/>
      <c r="BA235" s="133"/>
      <c r="BB235" s="133"/>
      <c r="BC235" s="133"/>
      <c r="BD235" s="133"/>
      <c r="BE235" s="133"/>
      <c r="BF235" s="133"/>
      <c r="BG235" s="133"/>
      <c r="BJ235" s="133"/>
      <c r="BT235" s="133"/>
      <c r="CD235" s="133"/>
      <c r="CN235" s="133"/>
      <c r="CX235" s="133"/>
      <c r="DH235" s="133"/>
      <c r="DR235" s="133"/>
      <c r="EB235" s="133"/>
      <c r="EL235" s="133"/>
      <c r="EV235" s="133"/>
      <c r="FF235" s="133"/>
      <c r="FP235" s="133"/>
      <c r="FZ235" s="133"/>
      <c r="GJ235" s="133"/>
      <c r="GT235" s="133"/>
      <c r="HD235" s="133"/>
      <c r="HN235" s="133"/>
      <c r="HX235" s="133"/>
      <c r="IH235" s="133"/>
      <c r="IR235" s="133"/>
      <c r="JB235" s="133"/>
      <c r="JL235" s="133"/>
      <c r="JV235" s="133"/>
      <c r="KF235" s="133"/>
    </row>
    <row xmlns:x14ac="http://schemas.microsoft.com/office/spreadsheetml/2009/9/ac" r="236" s="3" customFormat="true" x14ac:dyDescent="0.25">
      <c r="A236" s="424"/>
      <c r="B236" s="133"/>
      <c r="L236" s="133"/>
      <c r="V236" s="133"/>
      <c r="AF236" s="133"/>
      <c r="AP236" s="133"/>
      <c r="AZ236" s="133"/>
      <c r="BA236" s="133"/>
      <c r="BB236" s="133"/>
      <c r="BC236" s="133"/>
      <c r="BD236" s="133"/>
      <c r="BE236" s="133"/>
      <c r="BF236" s="133"/>
      <c r="BG236" s="133"/>
      <c r="BJ236" s="133"/>
      <c r="BT236" s="133"/>
      <c r="CD236" s="133"/>
      <c r="CN236" s="133"/>
      <c r="CX236" s="133"/>
      <c r="DH236" s="133"/>
      <c r="DR236" s="133"/>
      <c r="EB236" s="133"/>
      <c r="EL236" s="133"/>
      <c r="EV236" s="133"/>
      <c r="FF236" s="133"/>
      <c r="FP236" s="133"/>
      <c r="FZ236" s="133"/>
      <c r="GJ236" s="133"/>
      <c r="GT236" s="133"/>
      <c r="HD236" s="133"/>
      <c r="HN236" s="133"/>
      <c r="HX236" s="133"/>
      <c r="IH236" s="133"/>
      <c r="IR236" s="133"/>
      <c r="JB236" s="133"/>
      <c r="JL236" s="133"/>
      <c r="JV236" s="133"/>
      <c r="KF236" s="133"/>
    </row>
    <row xmlns:x14ac="http://schemas.microsoft.com/office/spreadsheetml/2009/9/ac" r="237" s="3" customFormat="true" x14ac:dyDescent="0.25">
      <c r="A237" s="424"/>
      <c r="B237" s="133"/>
      <c r="L237" s="133"/>
      <c r="V237" s="133"/>
      <c r="AF237" s="133"/>
      <c r="AP237" s="133"/>
      <c r="AZ237" s="133"/>
      <c r="BA237" s="133"/>
      <c r="BB237" s="133"/>
      <c r="BC237" s="133"/>
      <c r="BD237" s="133"/>
      <c r="BE237" s="133"/>
      <c r="BF237" s="133"/>
      <c r="BG237" s="133"/>
      <c r="BJ237" s="133"/>
      <c r="BT237" s="133"/>
      <c r="CD237" s="133"/>
      <c r="CN237" s="133"/>
      <c r="CX237" s="133"/>
      <c r="DH237" s="133"/>
      <c r="DR237" s="133"/>
      <c r="EB237" s="133"/>
      <c r="EL237" s="133"/>
      <c r="EV237" s="133"/>
      <c r="FF237" s="133"/>
      <c r="FP237" s="133"/>
      <c r="FZ237" s="133"/>
      <c r="GJ237" s="133"/>
      <c r="GT237" s="133"/>
      <c r="HD237" s="133"/>
      <c r="HN237" s="133"/>
      <c r="HX237" s="133"/>
      <c r="IH237" s="133"/>
      <c r="IR237" s="133"/>
      <c r="JB237" s="133"/>
      <c r="JL237" s="133"/>
      <c r="JV237" s="133"/>
      <c r="KF237" s="133"/>
    </row>
    <row xmlns:x14ac="http://schemas.microsoft.com/office/spreadsheetml/2009/9/ac" r="238" s="3" customFormat="true" x14ac:dyDescent="0.25">
      <c r="A238" s="424"/>
      <c r="B238" s="133"/>
      <c r="L238" s="133"/>
      <c r="V238" s="133"/>
      <c r="AF238" s="133"/>
      <c r="AP238" s="133"/>
      <c r="AZ238" s="133"/>
      <c r="BA238" s="133"/>
      <c r="BB238" s="133"/>
      <c r="BC238" s="133"/>
      <c r="BD238" s="133"/>
      <c r="BE238" s="133"/>
      <c r="BF238" s="133"/>
      <c r="BG238" s="133"/>
      <c r="BJ238" s="133"/>
      <c r="BT238" s="133"/>
      <c r="CD238" s="133"/>
      <c r="CN238" s="133"/>
      <c r="CX238" s="133"/>
      <c r="DH238" s="133"/>
      <c r="DR238" s="133"/>
      <c r="EB238" s="133"/>
      <c r="EL238" s="133"/>
      <c r="EV238" s="133"/>
      <c r="FF238" s="133"/>
      <c r="FP238" s="133"/>
      <c r="FZ238" s="133"/>
      <c r="GJ238" s="133"/>
      <c r="GT238" s="133"/>
      <c r="HD238" s="133"/>
      <c r="HN238" s="133"/>
      <c r="HX238" s="133"/>
      <c r="IH238" s="133"/>
      <c r="IR238" s="133"/>
      <c r="JB238" s="133"/>
      <c r="JL238" s="133"/>
      <c r="JV238" s="133"/>
      <c r="KF238" s="133"/>
    </row>
    <row xmlns:x14ac="http://schemas.microsoft.com/office/spreadsheetml/2009/9/ac" r="239" s="3" customFormat="true" x14ac:dyDescent="0.25">
      <c r="A239" s="424"/>
      <c r="B239" s="133"/>
      <c r="L239" s="133"/>
      <c r="V239" s="133"/>
      <c r="AF239" s="133"/>
      <c r="AP239" s="133"/>
      <c r="AZ239" s="133"/>
      <c r="BA239" s="133"/>
      <c r="BB239" s="133"/>
      <c r="BC239" s="133"/>
      <c r="BD239" s="133"/>
      <c r="BE239" s="133"/>
      <c r="BF239" s="133"/>
      <c r="BG239" s="133"/>
      <c r="BJ239" s="133"/>
      <c r="BT239" s="133"/>
      <c r="CD239" s="133"/>
      <c r="CN239" s="133"/>
      <c r="CX239" s="133"/>
      <c r="DH239" s="133"/>
      <c r="DR239" s="133"/>
      <c r="EB239" s="133"/>
      <c r="EL239" s="133"/>
      <c r="EV239" s="133"/>
      <c r="FF239" s="133"/>
      <c r="FP239" s="133"/>
      <c r="FZ239" s="133"/>
      <c r="GJ239" s="133"/>
      <c r="GT239" s="133"/>
      <c r="HD239" s="133"/>
      <c r="HN239" s="133"/>
      <c r="HX239" s="133"/>
      <c r="IH239" s="133"/>
      <c r="IR239" s="133"/>
      <c r="JB239" s="133"/>
      <c r="JL239" s="133"/>
      <c r="JV239" s="133"/>
      <c r="KF239" s="133"/>
    </row>
    <row xmlns:x14ac="http://schemas.microsoft.com/office/spreadsheetml/2009/9/ac" r="240" s="3" customFormat="true" x14ac:dyDescent="0.25">
      <c r="A240" s="424"/>
      <c r="B240" s="133"/>
      <c r="L240" s="133"/>
      <c r="V240" s="133"/>
      <c r="AF240" s="133"/>
      <c r="AP240" s="133"/>
      <c r="AZ240" s="133"/>
      <c r="BA240" s="133"/>
      <c r="BB240" s="133"/>
      <c r="BC240" s="133"/>
      <c r="BD240" s="133"/>
      <c r="BE240" s="133"/>
      <c r="BF240" s="133"/>
      <c r="BG240" s="133"/>
      <c r="BJ240" s="133"/>
      <c r="BT240" s="133"/>
      <c r="CD240" s="133"/>
      <c r="CN240" s="133"/>
      <c r="CX240" s="133"/>
      <c r="DH240" s="133"/>
      <c r="DR240" s="133"/>
      <c r="EB240" s="133"/>
      <c r="EL240" s="133"/>
      <c r="EV240" s="133"/>
      <c r="FF240" s="133"/>
      <c r="FP240" s="133"/>
      <c r="FZ240" s="133"/>
      <c r="GJ240" s="133"/>
      <c r="GT240" s="133"/>
      <c r="HD240" s="133"/>
      <c r="HN240" s="133"/>
      <c r="HX240" s="133"/>
      <c r="IH240" s="133"/>
      <c r="IR240" s="133"/>
      <c r="JB240" s="133"/>
      <c r="JL240" s="133"/>
      <c r="JV240" s="133"/>
      <c r="KF240" s="133"/>
    </row>
    <row xmlns:x14ac="http://schemas.microsoft.com/office/spreadsheetml/2009/9/ac" r="241" s="3" customFormat="true" x14ac:dyDescent="0.25">
      <c r="A241" s="424"/>
      <c r="B241" s="133"/>
      <c r="L241" s="133"/>
      <c r="V241" s="133"/>
      <c r="AF241" s="133"/>
      <c r="AP241" s="133"/>
      <c r="AZ241" s="133"/>
      <c r="BA241" s="133"/>
      <c r="BB241" s="133"/>
      <c r="BC241" s="133"/>
      <c r="BD241" s="133"/>
      <c r="BE241" s="133"/>
      <c r="BF241" s="133"/>
      <c r="BG241" s="133"/>
      <c r="BJ241" s="133"/>
      <c r="BT241" s="133"/>
      <c r="CD241" s="133"/>
      <c r="CN241" s="133"/>
      <c r="CX241" s="133"/>
      <c r="DH241" s="133"/>
      <c r="DR241" s="133"/>
      <c r="EB241" s="133"/>
      <c r="EL241" s="133"/>
      <c r="EV241" s="133"/>
      <c r="FF241" s="133"/>
      <c r="FP241" s="133"/>
      <c r="FZ241" s="133"/>
      <c r="GJ241" s="133"/>
      <c r="GT241" s="133"/>
      <c r="HD241" s="133"/>
      <c r="HN241" s="133"/>
      <c r="HX241" s="133"/>
      <c r="IH241" s="133"/>
      <c r="IR241" s="133"/>
      <c r="JB241" s="133"/>
      <c r="JL241" s="133"/>
      <c r="JV241" s="133"/>
      <c r="KF241" s="133"/>
    </row>
    <row xmlns:x14ac="http://schemas.microsoft.com/office/spreadsheetml/2009/9/ac" r="242" s="3" customFormat="true" x14ac:dyDescent="0.25">
      <c r="A242" s="424"/>
      <c r="B242" s="133"/>
      <c r="L242" s="133"/>
      <c r="V242" s="133"/>
      <c r="AF242" s="133"/>
      <c r="AP242" s="133"/>
      <c r="AZ242" s="133"/>
      <c r="BA242" s="133"/>
      <c r="BB242" s="133"/>
      <c r="BC242" s="133"/>
      <c r="BD242" s="133"/>
      <c r="BE242" s="133"/>
      <c r="BF242" s="133"/>
      <c r="BG242" s="133"/>
      <c r="BJ242" s="133"/>
      <c r="BT242" s="133"/>
      <c r="CD242" s="133"/>
      <c r="CN242" s="133"/>
      <c r="CX242" s="133"/>
      <c r="DH242" s="133"/>
      <c r="DR242" s="133"/>
      <c r="EB242" s="133"/>
      <c r="EL242" s="133"/>
      <c r="EV242" s="133"/>
      <c r="FF242" s="133"/>
      <c r="FP242" s="133"/>
      <c r="FZ242" s="133"/>
      <c r="GJ242" s="133"/>
      <c r="GT242" s="133"/>
      <c r="HD242" s="133"/>
      <c r="HN242" s="133"/>
      <c r="HX242" s="133"/>
      <c r="IH242" s="133"/>
      <c r="IR242" s="133"/>
      <c r="JB242" s="133"/>
      <c r="JL242" s="133"/>
      <c r="JV242" s="133"/>
      <c r="KF242" s="133"/>
    </row>
    <row xmlns:x14ac="http://schemas.microsoft.com/office/spreadsheetml/2009/9/ac" r="243" s="3" customFormat="true" x14ac:dyDescent="0.25">
      <c r="A243" s="424"/>
      <c r="B243" s="133"/>
      <c r="L243" s="133"/>
      <c r="V243" s="133"/>
      <c r="AF243" s="133"/>
      <c r="AP243" s="133"/>
      <c r="AZ243" s="133"/>
      <c r="BA243" s="133"/>
      <c r="BB243" s="133"/>
      <c r="BC243" s="133"/>
      <c r="BD243" s="133"/>
      <c r="BE243" s="133"/>
      <c r="BF243" s="133"/>
      <c r="BG243" s="133"/>
      <c r="BJ243" s="133"/>
      <c r="BT243" s="133"/>
      <c r="CD243" s="133"/>
      <c r="CN243" s="133"/>
      <c r="CX243" s="133"/>
      <c r="DH243" s="133"/>
      <c r="DR243" s="133"/>
      <c r="EB243" s="133"/>
      <c r="EL243" s="133"/>
      <c r="EV243" s="133"/>
      <c r="FF243" s="133"/>
      <c r="FP243" s="133"/>
      <c r="FZ243" s="133"/>
      <c r="GJ243" s="133"/>
      <c r="GT243" s="133"/>
      <c r="HD243" s="133"/>
      <c r="HN243" s="133"/>
      <c r="HX243" s="133"/>
      <c r="IH243" s="133"/>
      <c r="IR243" s="133"/>
      <c r="JB243" s="133"/>
      <c r="JL243" s="133"/>
      <c r="JV243" s="133"/>
      <c r="KF243" s="133"/>
    </row>
    <row xmlns:x14ac="http://schemas.microsoft.com/office/spreadsheetml/2009/9/ac" r="244" s="3" customFormat="true" x14ac:dyDescent="0.25">
      <c r="A244" s="424"/>
      <c r="B244" s="133"/>
      <c r="L244" s="133"/>
      <c r="V244" s="133"/>
      <c r="AF244" s="133"/>
      <c r="AP244" s="133"/>
      <c r="AZ244" s="133"/>
      <c r="BA244" s="133"/>
      <c r="BB244" s="133"/>
      <c r="BC244" s="133"/>
      <c r="BD244" s="133"/>
      <c r="BE244" s="133"/>
      <c r="BF244" s="133"/>
      <c r="BG244" s="133"/>
      <c r="BJ244" s="133"/>
      <c r="BT244" s="133"/>
      <c r="CD244" s="133"/>
      <c r="CN244" s="133"/>
      <c r="CX244" s="133"/>
      <c r="DH244" s="133"/>
      <c r="DR244" s="133"/>
      <c r="EB244" s="133"/>
      <c r="EL244" s="133"/>
      <c r="EV244" s="133"/>
      <c r="FF244" s="133"/>
      <c r="FP244" s="133"/>
      <c r="FZ244" s="133"/>
      <c r="GJ244" s="133"/>
      <c r="GT244" s="133"/>
      <c r="HD244" s="133"/>
      <c r="HN244" s="133"/>
      <c r="HX244" s="133"/>
      <c r="IH244" s="133"/>
      <c r="IR244" s="133"/>
      <c r="JB244" s="133"/>
      <c r="JL244" s="133"/>
      <c r="JV244" s="133"/>
      <c r="KF244" s="133"/>
    </row>
    <row xmlns:x14ac="http://schemas.microsoft.com/office/spreadsheetml/2009/9/ac" r="245" s="3" customFormat="true" x14ac:dyDescent="0.25">
      <c r="A245" s="424"/>
      <c r="B245" s="133"/>
      <c r="L245" s="133"/>
      <c r="V245" s="133"/>
      <c r="AF245" s="133"/>
      <c r="AP245" s="133"/>
      <c r="AZ245" s="133"/>
      <c r="BA245" s="133"/>
      <c r="BB245" s="133"/>
      <c r="BC245" s="133"/>
      <c r="BD245" s="133"/>
      <c r="BE245" s="133"/>
      <c r="BF245" s="133"/>
      <c r="BG245" s="133"/>
      <c r="BJ245" s="133"/>
      <c r="BT245" s="133"/>
      <c r="CD245" s="133"/>
      <c r="CN245" s="133"/>
      <c r="CX245" s="133"/>
      <c r="DH245" s="133"/>
      <c r="DR245" s="133"/>
      <c r="EB245" s="133"/>
      <c r="EL245" s="133"/>
      <c r="EV245" s="133"/>
      <c r="FF245" s="133"/>
      <c r="FP245" s="133"/>
      <c r="FZ245" s="133"/>
      <c r="GJ245" s="133"/>
      <c r="GT245" s="133"/>
      <c r="HD245" s="133"/>
      <c r="HN245" s="133"/>
      <c r="HX245" s="133"/>
      <c r="IH245" s="133"/>
      <c r="IR245" s="133"/>
      <c r="JB245" s="133"/>
      <c r="JL245" s="133"/>
      <c r="JV245" s="133"/>
      <c r="KF245" s="133"/>
    </row>
    <row xmlns:x14ac="http://schemas.microsoft.com/office/spreadsheetml/2009/9/ac" r="246" s="3" customFormat="true" x14ac:dyDescent="0.25">
      <c r="A246" s="424"/>
      <c r="B246" s="133"/>
      <c r="L246" s="133"/>
      <c r="V246" s="133"/>
      <c r="AF246" s="133"/>
      <c r="AP246" s="133"/>
      <c r="AZ246" s="133"/>
      <c r="BA246" s="133"/>
      <c r="BB246" s="133"/>
      <c r="BC246" s="133"/>
      <c r="BD246" s="133"/>
      <c r="BE246" s="133"/>
      <c r="BF246" s="133"/>
      <c r="BG246" s="133"/>
      <c r="BJ246" s="133"/>
      <c r="BT246" s="133"/>
      <c r="CD246" s="133"/>
      <c r="CN246" s="133"/>
      <c r="CX246" s="133"/>
      <c r="DH246" s="133"/>
      <c r="DR246" s="133"/>
      <c r="EB246" s="133"/>
      <c r="EL246" s="133"/>
      <c r="EV246" s="133"/>
      <c r="FF246" s="133"/>
      <c r="FP246" s="133"/>
      <c r="FZ246" s="133"/>
      <c r="GJ246" s="133"/>
      <c r="GT246" s="133"/>
      <c r="HD246" s="133"/>
      <c r="HN246" s="133"/>
      <c r="HX246" s="133"/>
      <c r="IH246" s="133"/>
      <c r="IR246" s="133"/>
      <c r="JB246" s="133"/>
      <c r="JL246" s="133"/>
      <c r="JV246" s="133"/>
      <c r="KF246" s="133"/>
    </row>
    <row xmlns:x14ac="http://schemas.microsoft.com/office/spreadsheetml/2009/9/ac" r="247" s="3" customFormat="true" x14ac:dyDescent="0.25">
      <c r="A247" s="424"/>
      <c r="B247" s="133"/>
      <c r="L247" s="133"/>
      <c r="V247" s="133"/>
      <c r="AF247" s="133"/>
      <c r="AP247" s="133"/>
      <c r="AZ247" s="133"/>
      <c r="BA247" s="133"/>
      <c r="BB247" s="133"/>
      <c r="BC247" s="133"/>
      <c r="BD247" s="133"/>
      <c r="BE247" s="133"/>
      <c r="BF247" s="133"/>
      <c r="BG247" s="133"/>
      <c r="BJ247" s="133"/>
      <c r="BT247" s="133"/>
      <c r="CD247" s="133"/>
      <c r="CN247" s="133"/>
      <c r="CX247" s="133"/>
      <c r="DH247" s="133"/>
      <c r="DR247" s="133"/>
      <c r="EB247" s="133"/>
      <c r="EL247" s="133"/>
      <c r="EV247" s="133"/>
      <c r="FF247" s="133"/>
      <c r="FP247" s="133"/>
      <c r="FZ247" s="133"/>
      <c r="GJ247" s="133"/>
      <c r="GT247" s="133"/>
      <c r="HD247" s="133"/>
      <c r="HN247" s="133"/>
      <c r="HX247" s="133"/>
      <c r="IH247" s="133"/>
      <c r="IR247" s="133"/>
      <c r="JB247" s="133"/>
      <c r="JL247" s="133"/>
      <c r="JV247" s="133"/>
      <c r="KF247" s="133"/>
    </row>
    <row xmlns:x14ac="http://schemas.microsoft.com/office/spreadsheetml/2009/9/ac" r="248" s="3" customFormat="true" x14ac:dyDescent="0.25">
      <c r="A248" s="424"/>
      <c r="B248" s="133"/>
      <c r="L248" s="133"/>
      <c r="V248" s="133"/>
      <c r="AF248" s="133"/>
      <c r="AP248" s="133"/>
      <c r="AZ248" s="133"/>
      <c r="BA248" s="133"/>
      <c r="BB248" s="133"/>
      <c r="BC248" s="133"/>
      <c r="BD248" s="133"/>
      <c r="BE248" s="133"/>
      <c r="BF248" s="133"/>
      <c r="BG248" s="133"/>
      <c r="BJ248" s="133"/>
      <c r="BT248" s="133"/>
      <c r="CD248" s="133"/>
      <c r="CN248" s="133"/>
      <c r="CX248" s="133"/>
      <c r="DH248" s="133"/>
      <c r="DR248" s="133"/>
      <c r="EB248" s="133"/>
      <c r="EL248" s="133"/>
      <c r="EV248" s="133"/>
      <c r="FF248" s="133"/>
      <c r="FP248" s="133"/>
      <c r="FZ248" s="133"/>
      <c r="GJ248" s="133"/>
      <c r="GT248" s="133"/>
      <c r="HD248" s="133"/>
      <c r="HN248" s="133"/>
      <c r="HX248" s="133"/>
      <c r="IH248" s="133"/>
      <c r="IR248" s="133"/>
      <c r="JB248" s="133"/>
      <c r="JL248" s="133"/>
      <c r="JV248" s="133"/>
      <c r="KF248" s="133"/>
    </row>
    <row xmlns:x14ac="http://schemas.microsoft.com/office/spreadsheetml/2009/9/ac" r="249" s="3" customFormat="true" x14ac:dyDescent="0.25">
      <c r="A249" s="424"/>
      <c r="B249" s="133"/>
      <c r="L249" s="133"/>
      <c r="V249" s="133"/>
      <c r="AF249" s="133"/>
      <c r="AP249" s="133"/>
      <c r="AZ249" s="133"/>
      <c r="BA249" s="133"/>
      <c r="BB249" s="133"/>
      <c r="BC249" s="133"/>
      <c r="BD249" s="133"/>
      <c r="BE249" s="133"/>
      <c r="BF249" s="133"/>
      <c r="BG249" s="133"/>
      <c r="BJ249" s="133"/>
      <c r="BT249" s="133"/>
      <c r="CD249" s="133"/>
      <c r="CN249" s="133"/>
      <c r="CX249" s="133"/>
      <c r="DH249" s="133"/>
      <c r="DR249" s="133"/>
      <c r="EB249" s="133"/>
      <c r="EL249" s="133"/>
      <c r="EV249" s="133"/>
      <c r="FF249" s="133"/>
      <c r="FP249" s="133"/>
      <c r="FZ249" s="133"/>
      <c r="GJ249" s="133"/>
      <c r="GT249" s="133"/>
      <c r="HD249" s="133"/>
      <c r="HN249" s="133"/>
      <c r="HX249" s="133"/>
      <c r="IH249" s="133"/>
      <c r="IR249" s="133"/>
      <c r="JB249" s="133"/>
      <c r="JL249" s="133"/>
      <c r="JV249" s="133"/>
      <c r="KF249" s="133"/>
    </row>
    <row xmlns:x14ac="http://schemas.microsoft.com/office/spreadsheetml/2009/9/ac" r="250" s="3" customFormat="true" x14ac:dyDescent="0.25">
      <c r="A250" s="424"/>
      <c r="B250" s="133"/>
      <c r="L250" s="133"/>
      <c r="V250" s="133"/>
      <c r="AF250" s="133"/>
      <c r="AP250" s="133"/>
      <c r="AZ250" s="133"/>
      <c r="BA250" s="133"/>
      <c r="BB250" s="133"/>
      <c r="BC250" s="133"/>
      <c r="BD250" s="133"/>
      <c r="BE250" s="133"/>
      <c r="BF250" s="133"/>
      <c r="BG250" s="133"/>
      <c r="BJ250" s="133"/>
      <c r="BT250" s="133"/>
      <c r="CD250" s="133"/>
      <c r="CN250" s="133"/>
      <c r="CX250" s="133"/>
      <c r="DH250" s="133"/>
      <c r="DR250" s="133"/>
      <c r="EB250" s="133"/>
      <c r="EL250" s="133"/>
      <c r="EV250" s="133"/>
      <c r="FF250" s="133"/>
      <c r="FP250" s="133"/>
      <c r="FZ250" s="133"/>
      <c r="GJ250" s="133"/>
      <c r="GT250" s="133"/>
      <c r="HD250" s="133"/>
      <c r="HN250" s="133"/>
      <c r="HX250" s="133"/>
      <c r="IH250" s="133"/>
      <c r="IR250" s="133"/>
      <c r="JB250" s="133"/>
      <c r="JL250" s="133"/>
      <c r="JV250" s="133"/>
      <c r="KF250" s="133"/>
    </row>
    <row xmlns:x14ac="http://schemas.microsoft.com/office/spreadsheetml/2009/9/ac" r="251" s="3" customFormat="true" x14ac:dyDescent="0.25">
      <c r="A251" s="424"/>
      <c r="B251" s="133"/>
      <c r="L251" s="133"/>
      <c r="V251" s="133"/>
      <c r="AF251" s="133"/>
      <c r="AP251" s="133"/>
      <c r="AZ251" s="133"/>
      <c r="BA251" s="133"/>
      <c r="BB251" s="133"/>
      <c r="BC251" s="133"/>
      <c r="BD251" s="133"/>
      <c r="BE251" s="133"/>
      <c r="BF251" s="133"/>
      <c r="BG251" s="133"/>
      <c r="BJ251" s="133"/>
      <c r="BT251" s="133"/>
      <c r="CD251" s="133"/>
      <c r="CN251" s="133"/>
      <c r="CX251" s="133"/>
      <c r="DH251" s="133"/>
      <c r="DR251" s="133"/>
      <c r="EB251" s="133"/>
      <c r="EL251" s="133"/>
      <c r="EV251" s="133"/>
      <c r="FF251" s="133"/>
      <c r="FP251" s="133"/>
      <c r="FZ251" s="133"/>
      <c r="GJ251" s="133"/>
      <c r="GT251" s="133"/>
      <c r="HD251" s="133"/>
      <c r="HN251" s="133"/>
      <c r="HX251" s="133"/>
      <c r="IH251" s="133"/>
      <c r="IR251" s="133"/>
      <c r="JB251" s="133"/>
      <c r="JL251" s="133"/>
      <c r="JV251" s="133"/>
      <c r="KF251" s="133"/>
    </row>
    <row xmlns:x14ac="http://schemas.microsoft.com/office/spreadsheetml/2009/9/ac" r="252" s="3" customFormat="true" x14ac:dyDescent="0.25">
      <c r="A252" s="424"/>
      <c r="B252" s="133"/>
      <c r="L252" s="133"/>
      <c r="V252" s="133"/>
      <c r="AF252" s="133"/>
      <c r="AP252" s="133"/>
      <c r="AZ252" s="133"/>
      <c r="BA252" s="133"/>
      <c r="BB252" s="133"/>
      <c r="BC252" s="133"/>
      <c r="BD252" s="133"/>
      <c r="BE252" s="133"/>
      <c r="BF252" s="133"/>
      <c r="BG252" s="133"/>
      <c r="BJ252" s="133"/>
      <c r="BT252" s="133"/>
      <c r="CD252" s="133"/>
      <c r="CN252" s="133"/>
      <c r="CX252" s="133"/>
      <c r="DH252" s="133"/>
      <c r="DR252" s="133"/>
      <c r="EB252" s="133"/>
      <c r="EL252" s="133"/>
      <c r="EV252" s="133"/>
      <c r="FF252" s="133"/>
      <c r="FP252" s="133"/>
      <c r="FZ252" s="133"/>
      <c r="GJ252" s="133"/>
      <c r="GT252" s="133"/>
      <c r="HD252" s="133"/>
      <c r="HN252" s="133"/>
      <c r="HX252" s="133"/>
      <c r="IH252" s="133"/>
      <c r="IR252" s="133"/>
      <c r="JB252" s="133"/>
      <c r="JL252" s="133"/>
      <c r="JV252" s="133"/>
      <c r="KF252" s="133"/>
    </row>
    <row xmlns:x14ac="http://schemas.microsoft.com/office/spreadsheetml/2009/9/ac" r="253" s="3" customFormat="true" x14ac:dyDescent="0.25">
      <c r="A253" s="424"/>
      <c r="B253" s="133"/>
      <c r="L253" s="133"/>
      <c r="V253" s="133"/>
      <c r="AF253" s="133"/>
      <c r="AP253" s="133"/>
      <c r="AZ253" s="133"/>
      <c r="BA253" s="133"/>
      <c r="BB253" s="133"/>
      <c r="BC253" s="133"/>
      <c r="BD253" s="133"/>
      <c r="BE253" s="133"/>
      <c r="BF253" s="133"/>
      <c r="BG253" s="133"/>
      <c r="BJ253" s="133"/>
      <c r="BT253" s="133"/>
      <c r="CD253" s="133"/>
      <c r="CN253" s="133"/>
      <c r="CX253" s="133"/>
      <c r="DH253" s="133"/>
      <c r="DR253" s="133"/>
      <c r="EB253" s="133"/>
      <c r="EL253" s="133"/>
      <c r="EV253" s="133"/>
      <c r="FF253" s="133"/>
      <c r="FP253" s="133"/>
      <c r="FZ253" s="133"/>
      <c r="GJ253" s="133"/>
      <c r="GT253" s="133"/>
      <c r="HD253" s="133"/>
      <c r="HN253" s="133"/>
      <c r="HX253" s="133"/>
      <c r="IH253" s="133"/>
      <c r="IR253" s="133"/>
      <c r="JB253" s="133"/>
      <c r="JL253" s="133"/>
      <c r="JV253" s="133"/>
      <c r="KF253" s="133"/>
    </row>
    <row xmlns:x14ac="http://schemas.microsoft.com/office/spreadsheetml/2009/9/ac" r="254" s="3" customFormat="true" x14ac:dyDescent="0.25">
      <c r="A254" s="424"/>
      <c r="B254" s="133"/>
      <c r="L254" s="133"/>
      <c r="V254" s="133"/>
      <c r="AF254" s="133"/>
      <c r="AP254" s="133"/>
      <c r="AZ254" s="133"/>
      <c r="BA254" s="133"/>
      <c r="BB254" s="133"/>
      <c r="BC254" s="133"/>
      <c r="BD254" s="133"/>
      <c r="BE254" s="133"/>
      <c r="BF254" s="133"/>
      <c r="BG254" s="133"/>
      <c r="BJ254" s="133"/>
      <c r="BT254" s="133"/>
      <c r="CD254" s="133"/>
      <c r="CN254" s="133"/>
      <c r="CX254" s="133"/>
      <c r="DH254" s="133"/>
      <c r="DR254" s="133"/>
      <c r="EB254" s="133"/>
      <c r="EL254" s="133"/>
      <c r="EV254" s="133"/>
      <c r="FF254" s="133"/>
      <c r="FP254" s="133"/>
      <c r="FZ254" s="133"/>
      <c r="GJ254" s="133"/>
      <c r="GT254" s="133"/>
      <c r="HD254" s="133"/>
      <c r="HN254" s="133"/>
      <c r="HX254" s="133"/>
      <c r="IH254" s="133"/>
      <c r="IR254" s="133"/>
      <c r="JB254" s="133"/>
      <c r="JL254" s="133"/>
      <c r="JV254" s="133"/>
      <c r="KF254" s="133"/>
    </row>
    <row xmlns:x14ac="http://schemas.microsoft.com/office/spreadsheetml/2009/9/ac" r="255" s="3" customFormat="true" x14ac:dyDescent="0.25">
      <c r="A255" s="424"/>
      <c r="B255" s="133"/>
      <c r="L255" s="133"/>
      <c r="V255" s="133"/>
      <c r="AF255" s="133"/>
      <c r="AP255" s="133"/>
      <c r="AZ255" s="133"/>
      <c r="BA255" s="133"/>
      <c r="BB255" s="133"/>
      <c r="BC255" s="133"/>
      <c r="BD255" s="133"/>
      <c r="BE255" s="133"/>
      <c r="BF255" s="133"/>
      <c r="BG255" s="133"/>
      <c r="BJ255" s="133"/>
      <c r="BT255" s="133"/>
      <c r="CD255" s="133"/>
      <c r="CN255" s="133"/>
      <c r="CX255" s="133"/>
      <c r="DH255" s="133"/>
      <c r="DR255" s="133"/>
      <c r="EB255" s="133"/>
      <c r="EL255" s="133"/>
      <c r="EV255" s="133"/>
      <c r="FF255" s="133"/>
      <c r="FP255" s="133"/>
      <c r="FZ255" s="133"/>
      <c r="GJ255" s="133"/>
      <c r="GT255" s="133"/>
      <c r="HD255" s="133"/>
      <c r="HN255" s="133"/>
      <c r="HX255" s="133"/>
      <c r="IH255" s="133"/>
      <c r="IR255" s="133"/>
      <c r="JB255" s="133"/>
      <c r="JL255" s="133"/>
      <c r="JV255" s="133"/>
      <c r="KF255" s="133"/>
    </row>
    <row xmlns:x14ac="http://schemas.microsoft.com/office/spreadsheetml/2009/9/ac" r="256" s="3" customFormat="true" x14ac:dyDescent="0.25">
      <c r="A256" s="424"/>
      <c r="B256" s="133"/>
      <c r="L256" s="133"/>
      <c r="V256" s="133"/>
      <c r="AF256" s="133"/>
      <c r="AP256" s="133"/>
      <c r="AZ256" s="133"/>
      <c r="BA256" s="133"/>
      <c r="BB256" s="133"/>
      <c r="BC256" s="133"/>
      <c r="BD256" s="133"/>
      <c r="BE256" s="133"/>
      <c r="BF256" s="133"/>
      <c r="BG256" s="133"/>
      <c r="BJ256" s="133"/>
      <c r="BT256" s="133"/>
      <c r="CD256" s="133"/>
      <c r="CN256" s="133"/>
      <c r="CX256" s="133"/>
      <c r="DH256" s="133"/>
      <c r="DR256" s="133"/>
      <c r="EB256" s="133"/>
      <c r="EL256" s="133"/>
      <c r="EV256" s="133"/>
      <c r="FF256" s="133"/>
      <c r="FP256" s="133"/>
      <c r="FZ256" s="133"/>
      <c r="GJ256" s="133"/>
      <c r="GT256" s="133"/>
      <c r="HD256" s="133"/>
      <c r="HN256" s="133"/>
      <c r="HX256" s="133"/>
      <c r="IH256" s="133"/>
      <c r="IR256" s="133"/>
      <c r="JB256" s="133"/>
      <c r="JL256" s="133"/>
      <c r="JV256" s="133"/>
      <c r="KF256" s="133"/>
    </row>
    <row xmlns:x14ac="http://schemas.microsoft.com/office/spreadsheetml/2009/9/ac" r="257" s="3" customFormat="true" x14ac:dyDescent="0.25">
      <c r="A257" s="424"/>
      <c r="B257" s="133"/>
      <c r="L257" s="133"/>
      <c r="V257" s="133"/>
      <c r="AF257" s="133"/>
      <c r="AP257" s="133"/>
      <c r="AZ257" s="133"/>
      <c r="BA257" s="133"/>
      <c r="BB257" s="133"/>
      <c r="BC257" s="133"/>
      <c r="BD257" s="133"/>
      <c r="BE257" s="133"/>
      <c r="BF257" s="133"/>
      <c r="BG257" s="133"/>
      <c r="BJ257" s="133"/>
      <c r="BT257" s="133"/>
      <c r="CD257" s="133"/>
      <c r="CN257" s="133"/>
      <c r="CX257" s="133"/>
      <c r="DH257" s="133"/>
      <c r="DR257" s="133"/>
      <c r="EB257" s="133"/>
      <c r="EL257" s="133"/>
      <c r="EV257" s="133"/>
      <c r="FF257" s="133"/>
      <c r="FP257" s="133"/>
      <c r="FZ257" s="133"/>
      <c r="GJ257" s="133"/>
      <c r="GT257" s="133"/>
      <c r="HD257" s="133"/>
      <c r="HN257" s="133"/>
      <c r="HX257" s="133"/>
      <c r="IH257" s="133"/>
      <c r="IR257" s="133"/>
      <c r="JB257" s="133"/>
      <c r="JL257" s="133"/>
      <c r="JV257" s="133"/>
      <c r="KF257" s="133"/>
    </row>
    <row xmlns:x14ac="http://schemas.microsoft.com/office/spreadsheetml/2009/9/ac" r="258" s="3" customFormat="true" x14ac:dyDescent="0.25">
      <c r="A258" s="424"/>
      <c r="B258" s="133"/>
      <c r="L258" s="133"/>
      <c r="V258" s="133"/>
      <c r="AF258" s="133"/>
      <c r="AP258" s="133"/>
      <c r="AZ258" s="133"/>
      <c r="BA258" s="133"/>
      <c r="BB258" s="133"/>
      <c r="BC258" s="133"/>
      <c r="BD258" s="133"/>
      <c r="BE258" s="133"/>
      <c r="BF258" s="133"/>
      <c r="BG258" s="133"/>
      <c r="BJ258" s="133"/>
      <c r="BT258" s="133"/>
      <c r="CD258" s="133"/>
      <c r="CN258" s="133"/>
      <c r="CX258" s="133"/>
      <c r="DH258" s="133"/>
      <c r="DR258" s="133"/>
      <c r="EB258" s="133"/>
      <c r="EL258" s="133"/>
      <c r="EV258" s="133"/>
      <c r="FF258" s="133"/>
      <c r="FP258" s="133"/>
      <c r="FZ258" s="133"/>
      <c r="GJ258" s="133"/>
      <c r="GT258" s="133"/>
      <c r="HD258" s="133"/>
      <c r="HN258" s="133"/>
      <c r="HX258" s="133"/>
      <c r="IH258" s="133"/>
      <c r="IR258" s="133"/>
      <c r="JB258" s="133"/>
      <c r="JL258" s="133"/>
      <c r="JV258" s="133"/>
      <c r="KF258" s="133"/>
    </row>
    <row xmlns:x14ac="http://schemas.microsoft.com/office/spreadsheetml/2009/9/ac" r="259" s="3" customFormat="true" x14ac:dyDescent="0.25">
      <c r="A259" s="424"/>
      <c r="B259" s="133"/>
      <c r="L259" s="133"/>
      <c r="V259" s="133"/>
      <c r="AF259" s="133"/>
      <c r="AP259" s="133"/>
      <c r="AZ259" s="133"/>
      <c r="BA259" s="133"/>
      <c r="BB259" s="133"/>
      <c r="BC259" s="133"/>
      <c r="BD259" s="133"/>
      <c r="BE259" s="133"/>
      <c r="BF259" s="133"/>
      <c r="BG259" s="133"/>
      <c r="BJ259" s="133"/>
      <c r="BT259" s="133"/>
      <c r="CD259" s="133"/>
      <c r="CN259" s="133"/>
      <c r="CX259" s="133"/>
      <c r="DH259" s="133"/>
      <c r="DR259" s="133"/>
      <c r="EB259" s="133"/>
      <c r="EL259" s="133"/>
      <c r="EV259" s="133"/>
      <c r="FF259" s="133"/>
      <c r="FP259" s="133"/>
      <c r="FZ259" s="133"/>
      <c r="GJ259" s="133"/>
      <c r="GT259" s="133"/>
      <c r="HD259" s="133"/>
      <c r="HN259" s="133"/>
      <c r="HX259" s="133"/>
      <c r="IH259" s="133"/>
      <c r="IR259" s="133"/>
      <c r="JB259" s="133"/>
      <c r="JL259" s="133"/>
      <c r="JV259" s="133"/>
      <c r="KF259" s="133"/>
    </row>
    <row xmlns:x14ac="http://schemas.microsoft.com/office/spreadsheetml/2009/9/ac" r="260" s="3" customFormat="true" x14ac:dyDescent="0.25">
      <c r="A260" s="424"/>
      <c r="B260" s="133"/>
      <c r="L260" s="133"/>
      <c r="V260" s="133"/>
      <c r="AF260" s="133"/>
      <c r="AP260" s="133"/>
      <c r="AZ260" s="133"/>
      <c r="BA260" s="133"/>
      <c r="BB260" s="133"/>
      <c r="BC260" s="133"/>
      <c r="BD260" s="133"/>
      <c r="BE260" s="133"/>
      <c r="BF260" s="133"/>
      <c r="BG260" s="133"/>
      <c r="BJ260" s="133"/>
      <c r="BT260" s="133"/>
      <c r="CD260" s="133"/>
      <c r="CN260" s="133"/>
      <c r="CX260" s="133"/>
      <c r="DH260" s="133"/>
      <c r="DR260" s="133"/>
      <c r="EB260" s="133"/>
      <c r="EL260" s="133"/>
      <c r="EV260" s="133"/>
      <c r="FF260" s="133"/>
      <c r="FP260" s="133"/>
      <c r="FZ260" s="133"/>
      <c r="GJ260" s="133"/>
      <c r="GT260" s="133"/>
      <c r="HD260" s="133"/>
      <c r="HN260" s="133"/>
      <c r="HX260" s="133"/>
      <c r="IH260" s="133"/>
      <c r="IR260" s="133"/>
      <c r="JB260" s="133"/>
      <c r="JL260" s="133"/>
      <c r="JV260" s="133"/>
      <c r="KF260" s="133"/>
    </row>
    <row xmlns:x14ac="http://schemas.microsoft.com/office/spreadsheetml/2009/9/ac" r="261" s="3" customFormat="true" x14ac:dyDescent="0.25">
      <c r="A261" s="424"/>
      <c r="B261" s="133"/>
      <c r="L261" s="133"/>
      <c r="V261" s="133"/>
      <c r="AF261" s="133"/>
      <c r="AP261" s="133"/>
      <c r="AZ261" s="133"/>
      <c r="BA261" s="133"/>
      <c r="BB261" s="133"/>
      <c r="BC261" s="133"/>
      <c r="BD261" s="133"/>
      <c r="BE261" s="133"/>
      <c r="BF261" s="133"/>
      <c r="BG261" s="133"/>
      <c r="BJ261" s="133"/>
      <c r="BT261" s="133"/>
      <c r="CD261" s="133"/>
      <c r="CN261" s="133"/>
      <c r="CX261" s="133"/>
      <c r="DH261" s="133"/>
      <c r="DR261" s="133"/>
      <c r="EB261" s="133"/>
      <c r="EL261" s="133"/>
      <c r="EV261" s="133"/>
      <c r="FF261" s="133"/>
      <c r="FP261" s="133"/>
      <c r="FZ261" s="133"/>
      <c r="GJ261" s="133"/>
      <c r="GT261" s="133"/>
      <c r="HD261" s="133"/>
      <c r="HN261" s="133"/>
      <c r="HX261" s="133"/>
      <c r="IH261" s="133"/>
      <c r="IR261" s="133"/>
      <c r="JB261" s="133"/>
      <c r="JL261" s="133"/>
      <c r="JV261" s="133"/>
      <c r="KF261" s="133"/>
    </row>
    <row xmlns:x14ac="http://schemas.microsoft.com/office/spreadsheetml/2009/9/ac" r="262" s="3" customFormat="true" x14ac:dyDescent="0.25">
      <c r="A262" s="424"/>
      <c r="B262" s="133"/>
      <c r="L262" s="133"/>
      <c r="V262" s="133"/>
      <c r="AF262" s="133"/>
      <c r="AP262" s="133"/>
      <c r="AZ262" s="133"/>
      <c r="BA262" s="133"/>
      <c r="BB262" s="133"/>
      <c r="BC262" s="133"/>
      <c r="BD262" s="133"/>
      <c r="BE262" s="133"/>
      <c r="BF262" s="133"/>
      <c r="BG262" s="133"/>
      <c r="BJ262" s="133"/>
      <c r="BT262" s="133"/>
      <c r="CD262" s="133"/>
      <c r="CN262" s="133"/>
      <c r="CX262" s="133"/>
      <c r="DH262" s="133"/>
      <c r="DR262" s="133"/>
      <c r="EB262" s="133"/>
      <c r="EL262" s="133"/>
      <c r="EV262" s="133"/>
      <c r="FF262" s="133"/>
      <c r="FP262" s="133"/>
      <c r="FZ262" s="133"/>
      <c r="GJ262" s="133"/>
      <c r="GT262" s="133"/>
      <c r="HD262" s="133"/>
      <c r="HN262" s="133"/>
      <c r="HX262" s="133"/>
      <c r="IH262" s="133"/>
      <c r="IR262" s="133"/>
      <c r="JB262" s="133"/>
      <c r="JL262" s="133"/>
      <c r="JV262" s="133"/>
      <c r="KF262" s="133"/>
    </row>
    <row xmlns:x14ac="http://schemas.microsoft.com/office/spreadsheetml/2009/9/ac" r="263" s="3" customFormat="true" x14ac:dyDescent="0.25">
      <c r="A263" s="424"/>
      <c r="B263" s="133"/>
      <c r="L263" s="133"/>
      <c r="V263" s="133"/>
      <c r="AF263" s="133"/>
      <c r="AP263" s="133"/>
      <c r="AZ263" s="133"/>
      <c r="BA263" s="133"/>
      <c r="BB263" s="133"/>
      <c r="BC263" s="133"/>
      <c r="BD263" s="133"/>
      <c r="BE263" s="133"/>
      <c r="BF263" s="133"/>
      <c r="BG263" s="133"/>
      <c r="BJ263" s="133"/>
      <c r="BT263" s="133"/>
      <c r="CD263" s="133"/>
      <c r="CN263" s="133"/>
      <c r="CX263" s="133"/>
      <c r="DH263" s="133"/>
      <c r="DR263" s="133"/>
      <c r="EB263" s="133"/>
      <c r="EL263" s="133"/>
      <c r="EV263" s="133"/>
      <c r="FF263" s="133"/>
      <c r="FP263" s="133"/>
      <c r="FZ263" s="133"/>
      <c r="GJ263" s="133"/>
      <c r="GT263" s="133"/>
      <c r="HD263" s="133"/>
      <c r="HN263" s="133"/>
      <c r="HX263" s="133"/>
      <c r="IH263" s="133"/>
      <c r="IR263" s="133"/>
      <c r="JB263" s="133"/>
      <c r="JL263" s="133"/>
      <c r="JV263" s="133"/>
      <c r="KF263" s="133"/>
    </row>
    <row xmlns:x14ac="http://schemas.microsoft.com/office/spreadsheetml/2009/9/ac" r="264" s="3" customFormat="true" x14ac:dyDescent="0.25">
      <c r="A264" s="424"/>
      <c r="B264" s="133"/>
      <c r="L264" s="133"/>
      <c r="V264" s="133"/>
      <c r="AF264" s="133"/>
      <c r="AP264" s="133"/>
      <c r="AZ264" s="133"/>
      <c r="BA264" s="133"/>
      <c r="BB264" s="133"/>
      <c r="BC264" s="133"/>
      <c r="BD264" s="133"/>
      <c r="BE264" s="133"/>
      <c r="BF264" s="133"/>
      <c r="BG264" s="133"/>
      <c r="BJ264" s="133"/>
      <c r="BT264" s="133"/>
      <c r="CD264" s="133"/>
      <c r="CN264" s="133"/>
      <c r="CX264" s="133"/>
      <c r="DH264" s="133"/>
      <c r="DR264" s="133"/>
      <c r="EB264" s="133"/>
      <c r="EL264" s="133"/>
      <c r="EV264" s="133"/>
      <c r="FF264" s="133"/>
      <c r="FP264" s="133"/>
      <c r="FZ264" s="133"/>
      <c r="GJ264" s="133"/>
      <c r="GT264" s="133"/>
      <c r="HD264" s="133"/>
      <c r="HN264" s="133"/>
      <c r="HX264" s="133"/>
      <c r="IH264" s="133"/>
      <c r="IR264" s="133"/>
      <c r="JB264" s="133"/>
      <c r="JL264" s="133"/>
      <c r="JV264" s="133"/>
      <c r="KF264" s="133"/>
    </row>
    <row xmlns:x14ac="http://schemas.microsoft.com/office/spreadsheetml/2009/9/ac" r="265" s="3" customFormat="true" x14ac:dyDescent="0.25">
      <c r="A265" s="424"/>
      <c r="B265" s="133"/>
      <c r="L265" s="133"/>
      <c r="V265" s="133"/>
      <c r="AF265" s="133"/>
      <c r="AP265" s="133"/>
      <c r="AZ265" s="133"/>
      <c r="BA265" s="133"/>
      <c r="BB265" s="133"/>
      <c r="BC265" s="133"/>
      <c r="BD265" s="133"/>
      <c r="BE265" s="133"/>
      <c r="BF265" s="133"/>
      <c r="BG265" s="133"/>
      <c r="BJ265" s="133"/>
      <c r="BT265" s="133"/>
      <c r="CD265" s="133"/>
      <c r="CN265" s="133"/>
      <c r="CX265" s="133"/>
      <c r="DH265" s="133"/>
      <c r="DR265" s="133"/>
      <c r="EB265" s="133"/>
      <c r="EL265" s="133"/>
      <c r="EV265" s="133"/>
      <c r="FF265" s="133"/>
      <c r="FP265" s="133"/>
      <c r="FZ265" s="133"/>
      <c r="GJ265" s="133"/>
      <c r="GT265" s="133"/>
      <c r="HD265" s="133"/>
      <c r="HN265" s="133"/>
      <c r="HX265" s="133"/>
      <c r="IH265" s="133"/>
      <c r="IR265" s="133"/>
      <c r="JB265" s="133"/>
      <c r="JL265" s="133"/>
      <c r="JV265" s="133"/>
      <c r="KF265" s="133"/>
    </row>
    <row xmlns:x14ac="http://schemas.microsoft.com/office/spreadsheetml/2009/9/ac" r="266" s="3" customFormat="true" x14ac:dyDescent="0.25">
      <c r="A266" s="424"/>
      <c r="B266" s="133"/>
      <c r="L266" s="133"/>
      <c r="V266" s="133"/>
      <c r="AF266" s="133"/>
      <c r="AP266" s="133"/>
      <c r="AZ266" s="133"/>
      <c r="BA266" s="133"/>
      <c r="BB266" s="133"/>
      <c r="BC266" s="133"/>
      <c r="BD266" s="133"/>
      <c r="BE266" s="133"/>
      <c r="BF266" s="133"/>
      <c r="BG266" s="133"/>
      <c r="BJ266" s="133"/>
      <c r="BT266" s="133"/>
      <c r="CD266" s="133"/>
      <c r="CN266" s="133"/>
      <c r="CX266" s="133"/>
      <c r="DH266" s="133"/>
      <c r="DR266" s="133"/>
      <c r="EB266" s="133"/>
      <c r="EL266" s="133"/>
      <c r="EV266" s="133"/>
      <c r="FF266" s="133"/>
      <c r="FP266" s="133"/>
      <c r="FZ266" s="133"/>
      <c r="GJ266" s="133"/>
      <c r="GT266" s="133"/>
      <c r="HD266" s="133"/>
      <c r="HN266" s="133"/>
      <c r="HX266" s="133"/>
      <c r="IH266" s="133"/>
      <c r="IR266" s="133"/>
      <c r="JB266" s="133"/>
      <c r="JL266" s="133"/>
      <c r="JV266" s="133"/>
      <c r="KF266" s="133"/>
    </row>
    <row xmlns:x14ac="http://schemas.microsoft.com/office/spreadsheetml/2009/9/ac" r="267" s="3" customFormat="true" x14ac:dyDescent="0.25">
      <c r="A267" s="424"/>
      <c r="B267" s="133"/>
      <c r="L267" s="133"/>
      <c r="V267" s="133"/>
      <c r="AF267" s="133"/>
      <c r="AP267" s="133"/>
      <c r="AZ267" s="133"/>
      <c r="BA267" s="133"/>
      <c r="BB267" s="133"/>
      <c r="BC267" s="133"/>
      <c r="BD267" s="133"/>
      <c r="BE267" s="133"/>
      <c r="BF267" s="133"/>
      <c r="BG267" s="133"/>
      <c r="BJ267" s="133"/>
      <c r="BT267" s="133"/>
      <c r="CD267" s="133"/>
      <c r="CN267" s="133"/>
      <c r="CX267" s="133"/>
      <c r="DH267" s="133"/>
      <c r="DR267" s="133"/>
      <c r="EB267" s="133"/>
      <c r="EL267" s="133"/>
      <c r="EV267" s="133"/>
      <c r="FF267" s="133"/>
      <c r="FP267" s="133"/>
      <c r="FZ267" s="133"/>
      <c r="GJ267" s="133"/>
      <c r="GT267" s="133"/>
      <c r="HD267" s="133"/>
      <c r="HN267" s="133"/>
      <c r="HX267" s="133"/>
      <c r="IH267" s="133"/>
      <c r="IR267" s="133"/>
      <c r="JB267" s="133"/>
      <c r="JL267" s="133"/>
      <c r="JV267" s="133"/>
      <c r="KF267" s="133"/>
    </row>
    <row xmlns:x14ac="http://schemas.microsoft.com/office/spreadsheetml/2009/9/ac" r="268" s="3" customFormat="true" x14ac:dyDescent="0.25">
      <c r="A268" s="424"/>
      <c r="B268" s="133"/>
      <c r="L268" s="133"/>
      <c r="V268" s="133"/>
      <c r="AF268" s="133"/>
      <c r="AP268" s="133"/>
      <c r="AZ268" s="133"/>
      <c r="BA268" s="133"/>
      <c r="BB268" s="133"/>
      <c r="BC268" s="133"/>
      <c r="BD268" s="133"/>
      <c r="BE268" s="133"/>
      <c r="BF268" s="133"/>
      <c r="BG268" s="133"/>
      <c r="BJ268" s="133"/>
      <c r="BT268" s="133"/>
      <c r="CD268" s="133"/>
      <c r="CN268" s="133"/>
      <c r="CX268" s="133"/>
      <c r="DH268" s="133"/>
      <c r="DR268" s="133"/>
      <c r="EB268" s="133"/>
      <c r="EL268" s="133"/>
      <c r="EV268" s="133"/>
      <c r="FF268" s="133"/>
      <c r="FP268" s="133"/>
      <c r="FZ268" s="133"/>
      <c r="GJ268" s="133"/>
      <c r="GT268" s="133"/>
      <c r="HD268" s="133"/>
      <c r="HN268" s="133"/>
      <c r="HX268" s="133"/>
      <c r="IH268" s="133"/>
      <c r="IR268" s="133"/>
      <c r="JB268" s="133"/>
      <c r="JL268" s="133"/>
      <c r="JV268" s="133"/>
      <c r="KF268" s="133"/>
    </row>
    <row xmlns:x14ac="http://schemas.microsoft.com/office/spreadsheetml/2009/9/ac" r="269" s="3" customFormat="true" x14ac:dyDescent="0.25">
      <c r="A269" s="424"/>
      <c r="B269" s="133"/>
      <c r="L269" s="133"/>
      <c r="V269" s="133"/>
      <c r="AF269" s="133"/>
      <c r="AP269" s="133"/>
      <c r="AZ269" s="133"/>
      <c r="BA269" s="133"/>
      <c r="BB269" s="133"/>
      <c r="BC269" s="133"/>
      <c r="BD269" s="133"/>
      <c r="BE269" s="133"/>
      <c r="BF269" s="133"/>
      <c r="BG269" s="133"/>
      <c r="BJ269" s="133"/>
      <c r="BT269" s="133"/>
      <c r="CD269" s="133"/>
      <c r="CN269" s="133"/>
      <c r="CX269" s="133"/>
      <c r="DH269" s="133"/>
      <c r="DR269" s="133"/>
      <c r="EB269" s="133"/>
      <c r="EL269" s="133"/>
      <c r="EV269" s="133"/>
      <c r="FF269" s="133"/>
      <c r="FP269" s="133"/>
      <c r="FZ269" s="133"/>
      <c r="GJ269" s="133"/>
      <c r="GT269" s="133"/>
      <c r="HD269" s="133"/>
      <c r="HN269" s="133"/>
      <c r="HX269" s="133"/>
      <c r="IH269" s="133"/>
      <c r="IR269" s="133"/>
      <c r="JB269" s="133"/>
      <c r="JL269" s="133"/>
      <c r="JV269" s="133"/>
      <c r="KF269" s="133"/>
    </row>
    <row xmlns:x14ac="http://schemas.microsoft.com/office/spreadsheetml/2009/9/ac" r="270" s="3" customFormat="true" x14ac:dyDescent="0.25">
      <c r="A270" s="424"/>
      <c r="B270" s="133"/>
      <c r="L270" s="133"/>
      <c r="V270" s="133"/>
      <c r="AF270" s="133"/>
      <c r="AP270" s="133"/>
      <c r="AZ270" s="133"/>
      <c r="BA270" s="133"/>
      <c r="BB270" s="133"/>
      <c r="BC270" s="133"/>
      <c r="BD270" s="133"/>
      <c r="BE270" s="133"/>
      <c r="BF270" s="133"/>
      <c r="BG270" s="133"/>
      <c r="BJ270" s="133"/>
      <c r="BT270" s="133"/>
      <c r="CD270" s="133"/>
      <c r="CN270" s="133"/>
      <c r="CX270" s="133"/>
      <c r="DH270" s="133"/>
      <c r="DR270" s="133"/>
      <c r="EB270" s="133"/>
      <c r="EL270" s="133"/>
      <c r="EV270" s="133"/>
      <c r="FF270" s="133"/>
      <c r="FP270" s="133"/>
      <c r="FZ270" s="133"/>
      <c r="GJ270" s="133"/>
      <c r="GT270" s="133"/>
      <c r="HD270" s="133"/>
      <c r="HN270" s="133"/>
      <c r="HX270" s="133"/>
      <c r="IH270" s="133"/>
      <c r="IR270" s="133"/>
      <c r="JB270" s="133"/>
      <c r="JL270" s="133"/>
      <c r="JV270" s="133"/>
      <c r="KF270" s="133"/>
    </row>
    <row xmlns:x14ac="http://schemas.microsoft.com/office/spreadsheetml/2009/9/ac" r="271" s="3" customFormat="true" x14ac:dyDescent="0.25">
      <c r="A271" s="424"/>
      <c r="B271" s="133"/>
      <c r="L271" s="133"/>
      <c r="V271" s="133"/>
      <c r="AF271" s="133"/>
      <c r="AP271" s="133"/>
      <c r="AZ271" s="133"/>
      <c r="BA271" s="133"/>
      <c r="BB271" s="133"/>
      <c r="BC271" s="133"/>
      <c r="BD271" s="133"/>
      <c r="BE271" s="133"/>
      <c r="BF271" s="133"/>
      <c r="BG271" s="133"/>
      <c r="BJ271" s="133"/>
      <c r="BT271" s="133"/>
      <c r="CD271" s="133"/>
      <c r="CN271" s="133"/>
      <c r="CX271" s="133"/>
      <c r="DH271" s="133"/>
      <c r="DR271" s="133"/>
      <c r="EB271" s="133"/>
      <c r="EL271" s="133"/>
      <c r="EV271" s="133"/>
      <c r="FF271" s="133"/>
      <c r="FP271" s="133"/>
      <c r="FZ271" s="133"/>
      <c r="GJ271" s="133"/>
      <c r="GT271" s="133"/>
      <c r="HD271" s="133"/>
      <c r="HN271" s="133"/>
      <c r="HX271" s="133"/>
      <c r="IH271" s="133"/>
      <c r="IR271" s="133"/>
      <c r="JB271" s="133"/>
      <c r="JL271" s="133"/>
      <c r="JV271" s="133"/>
      <c r="KF271" s="133"/>
    </row>
    <row xmlns:x14ac="http://schemas.microsoft.com/office/spreadsheetml/2009/9/ac" r="272" s="3" customFormat="true" x14ac:dyDescent="0.25">
      <c r="A272" s="424"/>
      <c r="B272" s="133"/>
      <c r="L272" s="133"/>
      <c r="V272" s="133"/>
      <c r="AF272" s="133"/>
      <c r="AP272" s="133"/>
      <c r="AZ272" s="133"/>
      <c r="BA272" s="133"/>
      <c r="BB272" s="133"/>
      <c r="BC272" s="133"/>
      <c r="BD272" s="133"/>
      <c r="BE272" s="133"/>
      <c r="BF272" s="133"/>
      <c r="BG272" s="133"/>
      <c r="BJ272" s="133"/>
      <c r="BT272" s="133"/>
      <c r="CD272" s="133"/>
      <c r="CN272" s="133"/>
      <c r="CX272" s="133"/>
      <c r="DH272" s="133"/>
      <c r="DR272" s="133"/>
      <c r="EB272" s="133"/>
      <c r="EL272" s="133"/>
      <c r="EV272" s="133"/>
      <c r="FF272" s="133"/>
      <c r="FP272" s="133"/>
      <c r="FZ272" s="133"/>
      <c r="GJ272" s="133"/>
      <c r="GT272" s="133"/>
      <c r="HD272" s="133"/>
      <c r="HN272" s="133"/>
      <c r="HX272" s="133"/>
      <c r="IH272" s="133"/>
      <c r="IR272" s="133"/>
      <c r="JB272" s="133"/>
      <c r="JL272" s="133"/>
      <c r="JV272" s="133"/>
      <c r="KF272" s="133"/>
    </row>
    <row xmlns:x14ac="http://schemas.microsoft.com/office/spreadsheetml/2009/9/ac" r="273" s="3" customFormat="true" x14ac:dyDescent="0.25">
      <c r="A273" s="424"/>
      <c r="B273" s="133"/>
      <c r="L273" s="133"/>
      <c r="V273" s="133"/>
      <c r="AF273" s="133"/>
      <c r="AP273" s="133"/>
      <c r="AZ273" s="133"/>
      <c r="BA273" s="133"/>
      <c r="BB273" s="133"/>
      <c r="BC273" s="133"/>
      <c r="BD273" s="133"/>
      <c r="BE273" s="133"/>
      <c r="BF273" s="133"/>
      <c r="BG273" s="133"/>
      <c r="BJ273" s="133"/>
      <c r="BT273" s="133"/>
      <c r="CD273" s="133"/>
      <c r="CN273" s="133"/>
      <c r="CX273" s="133"/>
      <c r="DH273" s="133"/>
      <c r="DR273" s="133"/>
      <c r="EB273" s="133"/>
      <c r="EL273" s="133"/>
      <c r="EV273" s="133"/>
      <c r="FF273" s="133"/>
      <c r="FP273" s="133"/>
      <c r="FZ273" s="133"/>
      <c r="GJ273" s="133"/>
      <c r="GT273" s="133"/>
      <c r="HD273" s="133"/>
      <c r="HN273" s="133"/>
      <c r="HX273" s="133"/>
      <c r="IH273" s="133"/>
      <c r="IR273" s="133"/>
      <c r="JB273" s="133"/>
      <c r="JL273" s="133"/>
      <c r="JV273" s="133"/>
      <c r="KF273" s="133"/>
    </row>
    <row xmlns:x14ac="http://schemas.microsoft.com/office/spreadsheetml/2009/9/ac" r="274" s="3" customFormat="true" x14ac:dyDescent="0.25">
      <c r="A274" s="424"/>
      <c r="B274" s="133"/>
      <c r="L274" s="133"/>
      <c r="V274" s="133"/>
      <c r="AF274" s="133"/>
      <c r="AP274" s="133"/>
      <c r="AZ274" s="133"/>
      <c r="BA274" s="133"/>
      <c r="BB274" s="133"/>
      <c r="BC274" s="133"/>
      <c r="BD274" s="133"/>
      <c r="BE274" s="133"/>
      <c r="BF274" s="133"/>
      <c r="BG274" s="133"/>
      <c r="BJ274" s="133"/>
      <c r="BT274" s="133"/>
      <c r="CD274" s="133"/>
      <c r="CN274" s="133"/>
      <c r="CX274" s="133"/>
      <c r="DH274" s="133"/>
      <c r="DR274" s="133"/>
      <c r="EB274" s="133"/>
      <c r="EL274" s="133"/>
      <c r="EV274" s="133"/>
      <c r="FF274" s="133"/>
      <c r="FP274" s="133"/>
      <c r="FZ274" s="133"/>
      <c r="GJ274" s="133"/>
      <c r="GT274" s="133"/>
      <c r="HD274" s="133"/>
      <c r="HN274" s="133"/>
      <c r="HX274" s="133"/>
      <c r="IH274" s="133"/>
      <c r="IR274" s="133"/>
      <c r="JB274" s="133"/>
      <c r="JL274" s="133"/>
      <c r="JV274" s="133"/>
      <c r="KF274" s="133"/>
    </row>
    <row xmlns:x14ac="http://schemas.microsoft.com/office/spreadsheetml/2009/9/ac" r="275" s="3" customFormat="true" x14ac:dyDescent="0.25">
      <c r="A275" s="424"/>
      <c r="B275" s="133"/>
      <c r="L275" s="133"/>
      <c r="V275" s="133"/>
      <c r="AF275" s="133"/>
      <c r="AP275" s="133"/>
      <c r="AZ275" s="133"/>
      <c r="BA275" s="133"/>
      <c r="BB275" s="133"/>
      <c r="BC275" s="133"/>
      <c r="BD275" s="133"/>
      <c r="BE275" s="133"/>
      <c r="BF275" s="133"/>
      <c r="BG275" s="133"/>
      <c r="BJ275" s="133"/>
      <c r="BT275" s="133"/>
      <c r="CD275" s="133"/>
      <c r="CN275" s="133"/>
      <c r="CX275" s="133"/>
      <c r="DH275" s="133"/>
      <c r="DR275" s="133"/>
      <c r="EB275" s="133"/>
      <c r="EL275" s="133"/>
      <c r="EV275" s="133"/>
      <c r="FF275" s="133"/>
      <c r="FP275" s="133"/>
      <c r="FZ275" s="133"/>
      <c r="GJ275" s="133"/>
      <c r="GT275" s="133"/>
      <c r="HD275" s="133"/>
      <c r="HN275" s="133"/>
      <c r="HX275" s="133"/>
      <c r="IH275" s="133"/>
      <c r="IR275" s="133"/>
      <c r="JB275" s="133"/>
      <c r="JL275" s="133"/>
      <c r="JV275" s="133"/>
      <c r="KF275" s="133"/>
    </row>
    <row xmlns:x14ac="http://schemas.microsoft.com/office/spreadsheetml/2009/9/ac" r="276" s="3" customFormat="true" x14ac:dyDescent="0.25">
      <c r="A276" s="424"/>
      <c r="B276" s="133"/>
      <c r="L276" s="133"/>
      <c r="V276" s="133"/>
      <c r="AF276" s="133"/>
      <c r="AP276" s="133"/>
      <c r="AZ276" s="133"/>
      <c r="BA276" s="133"/>
      <c r="BB276" s="133"/>
      <c r="BC276" s="133"/>
      <c r="BD276" s="133"/>
      <c r="BE276" s="133"/>
      <c r="BF276" s="133"/>
      <c r="BG276" s="133"/>
      <c r="BJ276" s="133"/>
      <c r="BT276" s="133"/>
      <c r="CD276" s="133"/>
      <c r="CN276" s="133"/>
      <c r="CX276" s="133"/>
      <c r="DH276" s="133"/>
      <c r="DR276" s="133"/>
      <c r="EB276" s="133"/>
      <c r="EL276" s="133"/>
      <c r="EV276" s="133"/>
      <c r="FF276" s="133"/>
      <c r="FP276" s="133"/>
      <c r="FZ276" s="133"/>
      <c r="GJ276" s="133"/>
      <c r="GT276" s="133"/>
      <c r="HD276" s="133"/>
      <c r="HN276" s="133"/>
      <c r="HX276" s="133"/>
      <c r="IH276" s="133"/>
      <c r="IR276" s="133"/>
      <c r="JB276" s="133"/>
      <c r="JL276" s="133"/>
      <c r="JV276" s="133"/>
      <c r="KF276" s="133"/>
    </row>
    <row xmlns:x14ac="http://schemas.microsoft.com/office/spreadsheetml/2009/9/ac" r="277" s="3" customFormat="true" x14ac:dyDescent="0.25">
      <c r="A277" s="424"/>
      <c r="B277" s="133"/>
      <c r="L277" s="133"/>
      <c r="V277" s="133"/>
      <c r="AF277" s="133"/>
      <c r="AP277" s="133"/>
      <c r="AZ277" s="133"/>
      <c r="BA277" s="133"/>
      <c r="BB277" s="133"/>
      <c r="BC277" s="133"/>
      <c r="BD277" s="133"/>
      <c r="BE277" s="133"/>
      <c r="BF277" s="133"/>
      <c r="BG277" s="133"/>
      <c r="BJ277" s="133"/>
      <c r="BT277" s="133"/>
      <c r="CD277" s="133"/>
      <c r="CN277" s="133"/>
      <c r="CX277" s="133"/>
      <c r="DH277" s="133"/>
      <c r="DR277" s="133"/>
      <c r="EB277" s="133"/>
      <c r="EL277" s="133"/>
      <c r="EV277" s="133"/>
      <c r="FF277" s="133"/>
      <c r="FP277" s="133"/>
      <c r="FZ277" s="133"/>
      <c r="GJ277" s="133"/>
      <c r="GT277" s="133"/>
      <c r="HD277" s="133"/>
      <c r="HN277" s="133"/>
      <c r="HX277" s="133"/>
      <c r="IH277" s="133"/>
      <c r="IR277" s="133"/>
      <c r="JB277" s="133"/>
      <c r="JL277" s="133"/>
      <c r="JV277" s="133"/>
      <c r="KF277" s="133"/>
    </row>
    <row xmlns:x14ac="http://schemas.microsoft.com/office/spreadsheetml/2009/9/ac" r="278" s="3" customFormat="true" x14ac:dyDescent="0.25">
      <c r="A278" s="424"/>
      <c r="B278" s="133"/>
      <c r="L278" s="133"/>
      <c r="V278" s="133"/>
      <c r="AF278" s="133"/>
      <c r="AP278" s="133"/>
      <c r="AZ278" s="133"/>
      <c r="BA278" s="133"/>
      <c r="BB278" s="133"/>
      <c r="BC278" s="133"/>
      <c r="BD278" s="133"/>
      <c r="BE278" s="133"/>
      <c r="BF278" s="133"/>
      <c r="BG278" s="133"/>
      <c r="BJ278" s="133"/>
      <c r="BT278" s="133"/>
      <c r="CD278" s="133"/>
      <c r="CN278" s="133"/>
      <c r="CX278" s="133"/>
      <c r="DH278" s="133"/>
      <c r="DR278" s="133"/>
      <c r="EB278" s="133"/>
      <c r="EL278" s="133"/>
      <c r="EV278" s="133"/>
      <c r="FF278" s="133"/>
      <c r="FP278" s="133"/>
      <c r="FZ278" s="133"/>
      <c r="GJ278" s="133"/>
      <c r="GT278" s="133"/>
      <c r="HD278" s="133"/>
      <c r="HN278" s="133"/>
      <c r="HX278" s="133"/>
      <c r="IH278" s="133"/>
      <c r="IR278" s="133"/>
      <c r="JB278" s="133"/>
      <c r="JL278" s="133"/>
      <c r="JV278" s="133"/>
      <c r="KF278" s="133"/>
    </row>
    <row xmlns:x14ac="http://schemas.microsoft.com/office/spreadsheetml/2009/9/ac" r="279" s="3" customFormat="true" x14ac:dyDescent="0.25">
      <c r="A279" s="424"/>
      <c r="B279" s="133"/>
      <c r="L279" s="133"/>
      <c r="V279" s="133"/>
      <c r="AF279" s="133"/>
      <c r="AP279" s="133"/>
      <c r="AZ279" s="133"/>
      <c r="BA279" s="133"/>
      <c r="BB279" s="133"/>
      <c r="BC279" s="133"/>
      <c r="BD279" s="133"/>
      <c r="BE279" s="133"/>
      <c r="BF279" s="133"/>
      <c r="BG279" s="133"/>
      <c r="BJ279" s="133"/>
      <c r="BT279" s="133"/>
      <c r="CD279" s="133"/>
      <c r="CN279" s="133"/>
      <c r="CX279" s="133"/>
      <c r="DH279" s="133"/>
      <c r="DR279" s="133"/>
      <c r="EB279" s="133"/>
      <c r="EL279" s="133"/>
      <c r="EV279" s="133"/>
      <c r="FF279" s="133"/>
      <c r="FP279" s="133"/>
      <c r="FZ279" s="133"/>
      <c r="GJ279" s="133"/>
      <c r="GT279" s="133"/>
      <c r="HD279" s="133"/>
      <c r="HN279" s="133"/>
      <c r="HX279" s="133"/>
      <c r="IH279" s="133"/>
      <c r="IR279" s="133"/>
      <c r="JB279" s="133"/>
      <c r="JL279" s="133"/>
      <c r="JV279" s="133"/>
      <c r="KF279" s="133"/>
    </row>
    <row xmlns:x14ac="http://schemas.microsoft.com/office/spreadsheetml/2009/9/ac" r="280" s="3" customFormat="true" x14ac:dyDescent="0.25">
      <c r="A280" s="424"/>
      <c r="B280" s="133"/>
      <c r="L280" s="133"/>
      <c r="V280" s="133"/>
      <c r="AF280" s="133"/>
      <c r="AP280" s="133"/>
      <c r="AZ280" s="133"/>
      <c r="BA280" s="133"/>
      <c r="BB280" s="133"/>
      <c r="BC280" s="133"/>
      <c r="BD280" s="133"/>
      <c r="BE280" s="133"/>
      <c r="BF280" s="133"/>
      <c r="BG280" s="133"/>
      <c r="BJ280" s="133"/>
      <c r="BT280" s="133"/>
      <c r="CD280" s="133"/>
      <c r="CN280" s="133"/>
      <c r="CX280" s="133"/>
      <c r="DH280" s="133"/>
      <c r="DR280" s="133"/>
      <c r="EB280" s="133"/>
      <c r="EL280" s="133"/>
      <c r="EV280" s="133"/>
      <c r="FF280" s="133"/>
      <c r="FP280" s="133"/>
      <c r="FZ280" s="133"/>
      <c r="GJ280" s="133"/>
      <c r="GT280" s="133"/>
      <c r="HD280" s="133"/>
      <c r="HN280" s="133"/>
      <c r="HX280" s="133"/>
      <c r="IH280" s="133"/>
      <c r="IR280" s="133"/>
      <c r="JB280" s="133"/>
      <c r="JL280" s="133"/>
      <c r="JV280" s="133"/>
      <c r="KF280" s="133"/>
    </row>
    <row xmlns:x14ac="http://schemas.microsoft.com/office/spreadsheetml/2009/9/ac" r="281" s="3" customFormat="true" x14ac:dyDescent="0.25">
      <c r="A281" s="424"/>
      <c r="B281" s="133"/>
      <c r="L281" s="133"/>
      <c r="V281" s="133"/>
      <c r="AF281" s="133"/>
      <c r="AP281" s="133"/>
      <c r="AZ281" s="133"/>
      <c r="BA281" s="133"/>
      <c r="BB281" s="133"/>
      <c r="BC281" s="133"/>
      <c r="BD281" s="133"/>
      <c r="BE281" s="133"/>
      <c r="BF281" s="133"/>
      <c r="BG281" s="133"/>
      <c r="BJ281" s="133"/>
      <c r="BT281" s="133"/>
      <c r="CD281" s="133"/>
      <c r="CN281" s="133"/>
      <c r="CX281" s="133"/>
      <c r="DH281" s="133"/>
      <c r="DR281" s="133"/>
      <c r="EB281" s="133"/>
      <c r="EL281" s="133"/>
      <c r="EV281" s="133"/>
      <c r="FF281" s="133"/>
      <c r="FP281" s="133"/>
      <c r="FZ281" s="133"/>
      <c r="GJ281" s="133"/>
      <c r="GT281" s="133"/>
      <c r="HD281" s="133"/>
      <c r="HN281" s="133"/>
      <c r="HX281" s="133"/>
      <c r="IH281" s="133"/>
      <c r="IR281" s="133"/>
      <c r="JB281" s="133"/>
      <c r="JL281" s="133"/>
      <c r="JV281" s="133"/>
      <c r="KF281" s="133"/>
    </row>
    <row xmlns:x14ac="http://schemas.microsoft.com/office/spreadsheetml/2009/9/ac" r="282" s="3" customFormat="true" x14ac:dyDescent="0.25">
      <c r="A282" s="424"/>
      <c r="B282" s="133"/>
      <c r="L282" s="133"/>
      <c r="V282" s="133"/>
      <c r="AF282" s="133"/>
      <c r="AP282" s="133"/>
      <c r="AZ282" s="133"/>
      <c r="BA282" s="133"/>
      <c r="BB282" s="133"/>
      <c r="BC282" s="133"/>
      <c r="BD282" s="133"/>
      <c r="BE282" s="133"/>
      <c r="BF282" s="133"/>
      <c r="BG282" s="133"/>
      <c r="BJ282" s="133"/>
      <c r="BT282" s="133"/>
      <c r="CD282" s="133"/>
      <c r="CN282" s="133"/>
      <c r="CX282" s="133"/>
      <c r="DH282" s="133"/>
      <c r="DR282" s="133"/>
      <c r="EB282" s="133"/>
      <c r="EL282" s="133"/>
      <c r="EV282" s="133"/>
      <c r="FF282" s="133"/>
      <c r="FP282" s="133"/>
      <c r="FZ282" s="133"/>
      <c r="GJ282" s="133"/>
      <c r="GT282" s="133"/>
      <c r="HD282" s="133"/>
      <c r="HN282" s="133"/>
      <c r="HX282" s="133"/>
      <c r="IH282" s="133"/>
      <c r="IR282" s="133"/>
      <c r="JB282" s="133"/>
      <c r="JL282" s="133"/>
      <c r="JV282" s="133"/>
      <c r="KF282" s="133"/>
    </row>
    <row xmlns:x14ac="http://schemas.microsoft.com/office/spreadsheetml/2009/9/ac" r="283" s="3" customFormat="true" x14ac:dyDescent="0.25">
      <c r="A283" s="424"/>
      <c r="B283" s="133"/>
      <c r="L283" s="133"/>
      <c r="V283" s="133"/>
      <c r="AF283" s="133"/>
      <c r="AP283" s="133"/>
      <c r="AZ283" s="133"/>
      <c r="BA283" s="133"/>
      <c r="BB283" s="133"/>
      <c r="BC283" s="133"/>
      <c r="BD283" s="133"/>
      <c r="BE283" s="133"/>
      <c r="BF283" s="133"/>
      <c r="BG283" s="133"/>
      <c r="BJ283" s="133"/>
      <c r="BT283" s="133"/>
      <c r="CD283" s="133"/>
      <c r="CN283" s="133"/>
      <c r="CX283" s="133"/>
      <c r="DH283" s="133"/>
      <c r="DR283" s="133"/>
      <c r="EB283" s="133"/>
      <c r="EL283" s="133"/>
      <c r="EV283" s="133"/>
      <c r="FF283" s="133"/>
      <c r="FP283" s="133"/>
      <c r="FZ283" s="133"/>
      <c r="GJ283" s="133"/>
      <c r="GT283" s="133"/>
      <c r="HD283" s="133"/>
      <c r="HN283" s="133"/>
      <c r="HX283" s="133"/>
      <c r="IH283" s="133"/>
      <c r="IR283" s="133"/>
      <c r="JB283" s="133"/>
      <c r="JL283" s="133"/>
      <c r="JV283" s="133"/>
      <c r="KF283" s="133"/>
    </row>
    <row xmlns:x14ac="http://schemas.microsoft.com/office/spreadsheetml/2009/9/ac" r="284" s="3" customFormat="true" x14ac:dyDescent="0.25">
      <c r="A284" s="424"/>
      <c r="B284" s="133"/>
      <c r="L284" s="133"/>
      <c r="V284" s="133"/>
      <c r="AF284" s="133"/>
      <c r="AP284" s="133"/>
      <c r="AZ284" s="133"/>
      <c r="BA284" s="133"/>
      <c r="BB284" s="133"/>
      <c r="BC284" s="133"/>
      <c r="BD284" s="133"/>
      <c r="BE284" s="133"/>
      <c r="BF284" s="133"/>
      <c r="BG284" s="133"/>
      <c r="BJ284" s="133"/>
      <c r="BT284" s="133"/>
      <c r="CD284" s="133"/>
      <c r="CN284" s="133"/>
      <c r="CX284" s="133"/>
      <c r="DH284" s="133"/>
      <c r="DR284" s="133"/>
      <c r="EB284" s="133"/>
      <c r="EL284" s="133"/>
      <c r="EV284" s="133"/>
      <c r="FF284" s="133"/>
      <c r="FP284" s="133"/>
      <c r="FZ284" s="133"/>
      <c r="GJ284" s="133"/>
      <c r="GT284" s="133"/>
      <c r="HD284" s="133"/>
      <c r="HN284" s="133"/>
      <c r="HX284" s="133"/>
      <c r="IH284" s="133"/>
      <c r="IR284" s="133"/>
      <c r="JB284" s="133"/>
      <c r="JL284" s="133"/>
      <c r="JV284" s="133"/>
      <c r="KF284" s="133"/>
    </row>
    <row xmlns:x14ac="http://schemas.microsoft.com/office/spreadsheetml/2009/9/ac" r="285" s="3" customFormat="true" x14ac:dyDescent="0.25">
      <c r="A285" s="424"/>
      <c r="B285" s="133"/>
      <c r="L285" s="133"/>
      <c r="V285" s="133"/>
      <c r="AF285" s="133"/>
      <c r="AP285" s="133"/>
      <c r="AZ285" s="133"/>
      <c r="BA285" s="133"/>
      <c r="BB285" s="133"/>
      <c r="BC285" s="133"/>
      <c r="BD285" s="133"/>
      <c r="BE285" s="133"/>
      <c r="BF285" s="133"/>
      <c r="BG285" s="133"/>
      <c r="BJ285" s="133"/>
      <c r="BT285" s="133"/>
      <c r="CD285" s="133"/>
      <c r="CN285" s="133"/>
      <c r="CX285" s="133"/>
      <c r="DH285" s="133"/>
      <c r="DR285" s="133"/>
      <c r="EB285" s="133"/>
      <c r="EL285" s="133"/>
      <c r="EV285" s="133"/>
      <c r="FF285" s="133"/>
      <c r="FP285" s="133"/>
      <c r="FZ285" s="133"/>
      <c r="GJ285" s="133"/>
      <c r="GT285" s="133"/>
      <c r="HD285" s="133"/>
      <c r="HN285" s="133"/>
      <c r="HX285" s="133"/>
      <c r="IH285" s="133"/>
      <c r="IR285" s="133"/>
      <c r="JB285" s="133"/>
      <c r="JL285" s="133"/>
      <c r="JV285" s="133"/>
      <c r="KF285" s="133"/>
    </row>
    <row xmlns:x14ac="http://schemas.microsoft.com/office/spreadsheetml/2009/9/ac" r="286" s="3" customFormat="true" x14ac:dyDescent="0.25">
      <c r="A286" s="424"/>
      <c r="B286" s="133"/>
      <c r="L286" s="133"/>
      <c r="V286" s="133"/>
      <c r="AF286" s="133"/>
      <c r="AP286" s="133"/>
      <c r="AZ286" s="133"/>
      <c r="BA286" s="133"/>
      <c r="BB286" s="133"/>
      <c r="BC286" s="133"/>
      <c r="BD286" s="133"/>
      <c r="BE286" s="133"/>
      <c r="BF286" s="133"/>
      <c r="BG286" s="133"/>
      <c r="BJ286" s="133"/>
      <c r="BT286" s="133"/>
      <c r="CD286" s="133"/>
      <c r="CN286" s="133"/>
      <c r="CX286" s="133"/>
      <c r="DH286" s="133"/>
      <c r="DR286" s="133"/>
      <c r="EB286" s="133"/>
      <c r="EL286" s="133"/>
      <c r="EV286" s="133"/>
      <c r="FF286" s="133"/>
      <c r="FP286" s="133"/>
      <c r="FZ286" s="133"/>
      <c r="GJ286" s="133"/>
      <c r="GT286" s="133"/>
      <c r="HD286" s="133"/>
      <c r="HN286" s="133"/>
      <c r="HX286" s="133"/>
      <c r="IH286" s="133"/>
      <c r="IR286" s="133"/>
      <c r="JB286" s="133"/>
      <c r="JL286" s="133"/>
      <c r="JV286" s="133"/>
      <c r="KF286" s="133"/>
    </row>
    <row xmlns:x14ac="http://schemas.microsoft.com/office/spreadsheetml/2009/9/ac" r="287" s="3" customFormat="true" x14ac:dyDescent="0.25">
      <c r="A287" s="424"/>
      <c r="B287" s="133"/>
      <c r="L287" s="133"/>
      <c r="V287" s="133"/>
      <c r="AF287" s="133"/>
      <c r="AP287" s="133"/>
      <c r="AZ287" s="133"/>
      <c r="BA287" s="133"/>
      <c r="BB287" s="133"/>
      <c r="BC287" s="133"/>
      <c r="BD287" s="133"/>
      <c r="BE287" s="133"/>
      <c r="BF287" s="133"/>
      <c r="BG287" s="133"/>
      <c r="BJ287" s="133"/>
      <c r="BT287" s="133"/>
      <c r="CD287" s="133"/>
      <c r="CN287" s="133"/>
      <c r="CX287" s="133"/>
      <c r="DH287" s="133"/>
      <c r="DR287" s="133"/>
      <c r="EB287" s="133"/>
      <c r="EL287" s="133"/>
      <c r="EV287" s="133"/>
      <c r="FF287" s="133"/>
      <c r="FP287" s="133"/>
      <c r="FZ287" s="133"/>
      <c r="GJ287" s="133"/>
      <c r="GT287" s="133"/>
      <c r="HD287" s="133"/>
      <c r="HN287" s="133"/>
      <c r="HX287" s="133"/>
      <c r="IH287" s="133"/>
      <c r="IR287" s="133"/>
      <c r="JB287" s="133"/>
      <c r="JL287" s="133"/>
      <c r="JV287" s="133"/>
      <c r="KF287" s="133"/>
    </row>
    <row xmlns:x14ac="http://schemas.microsoft.com/office/spreadsheetml/2009/9/ac" r="288" s="3" customFormat="true" x14ac:dyDescent="0.25">
      <c r="A288" s="424"/>
      <c r="B288" s="133"/>
      <c r="L288" s="133"/>
      <c r="V288" s="133"/>
      <c r="AF288" s="133"/>
      <c r="AP288" s="133"/>
      <c r="AZ288" s="133"/>
      <c r="BA288" s="133"/>
      <c r="BB288" s="133"/>
      <c r="BC288" s="133"/>
      <c r="BD288" s="133"/>
      <c r="BE288" s="133"/>
      <c r="BF288" s="133"/>
      <c r="BG288" s="133"/>
      <c r="BJ288" s="133"/>
      <c r="BT288" s="133"/>
      <c r="CD288" s="133"/>
      <c r="CN288" s="133"/>
      <c r="CX288" s="133"/>
      <c r="DH288" s="133"/>
      <c r="DR288" s="133"/>
      <c r="EB288" s="133"/>
      <c r="EL288" s="133"/>
      <c r="EV288" s="133"/>
      <c r="FF288" s="133"/>
      <c r="FP288" s="133"/>
      <c r="FZ288" s="133"/>
      <c r="GJ288" s="133"/>
      <c r="GT288" s="133"/>
      <c r="HD288" s="133"/>
      <c r="HN288" s="133"/>
      <c r="HX288" s="133"/>
      <c r="IH288" s="133"/>
      <c r="IR288" s="133"/>
      <c r="JB288" s="133"/>
      <c r="JL288" s="133"/>
      <c r="JV288" s="133"/>
      <c r="KF288" s="133"/>
    </row>
    <row xmlns:x14ac="http://schemas.microsoft.com/office/spreadsheetml/2009/9/ac" r="289" s="3" customFormat="true" x14ac:dyDescent="0.25">
      <c r="A289" s="424"/>
      <c r="B289" s="133"/>
      <c r="L289" s="133"/>
      <c r="V289" s="133"/>
      <c r="AF289" s="133"/>
      <c r="AP289" s="133"/>
      <c r="AZ289" s="133"/>
      <c r="BA289" s="133"/>
      <c r="BB289" s="133"/>
      <c r="BC289" s="133"/>
      <c r="BD289" s="133"/>
      <c r="BE289" s="133"/>
      <c r="BF289" s="133"/>
      <c r="BG289" s="133"/>
      <c r="BJ289" s="133"/>
      <c r="BT289" s="133"/>
      <c r="CD289" s="133"/>
      <c r="CN289" s="133"/>
      <c r="CX289" s="133"/>
      <c r="DH289" s="133"/>
      <c r="DR289" s="133"/>
      <c r="EB289" s="133"/>
      <c r="EL289" s="133"/>
      <c r="EV289" s="133"/>
      <c r="FF289" s="133"/>
      <c r="FP289" s="133"/>
      <c r="FZ289" s="133"/>
      <c r="GJ289" s="133"/>
      <c r="GT289" s="133"/>
      <c r="HD289" s="133"/>
      <c r="HN289" s="133"/>
      <c r="HX289" s="133"/>
      <c r="IH289" s="133"/>
      <c r="IR289" s="133"/>
      <c r="JB289" s="133"/>
      <c r="JL289" s="133"/>
      <c r="JV289" s="133"/>
      <c r="KF289" s="133"/>
    </row>
    <row xmlns:x14ac="http://schemas.microsoft.com/office/spreadsheetml/2009/9/ac" r="290" s="3" customFormat="true" x14ac:dyDescent="0.25">
      <c r="A290" s="424"/>
      <c r="B290" s="133"/>
      <c r="L290" s="133"/>
      <c r="V290" s="133"/>
      <c r="AF290" s="133"/>
      <c r="AP290" s="133"/>
      <c r="AZ290" s="133"/>
      <c r="BA290" s="133"/>
      <c r="BB290" s="133"/>
      <c r="BC290" s="133"/>
      <c r="BD290" s="133"/>
      <c r="BE290" s="133"/>
      <c r="BF290" s="133"/>
      <c r="BG290" s="133"/>
      <c r="BJ290" s="133"/>
      <c r="BT290" s="133"/>
      <c r="CD290" s="133"/>
      <c r="CN290" s="133"/>
      <c r="CX290" s="133"/>
      <c r="DH290" s="133"/>
      <c r="DR290" s="133"/>
      <c r="EB290" s="133"/>
      <c r="EL290" s="133"/>
      <c r="EV290" s="133"/>
      <c r="FF290" s="133"/>
      <c r="FP290" s="133"/>
      <c r="FZ290" s="133"/>
      <c r="GJ290" s="133"/>
      <c r="GT290" s="133"/>
      <c r="HD290" s="133"/>
      <c r="HN290" s="133"/>
      <c r="HX290" s="133"/>
      <c r="IH290" s="133"/>
      <c r="IR290" s="133"/>
      <c r="JB290" s="133"/>
      <c r="JL290" s="133"/>
      <c r="JV290" s="133"/>
      <c r="KF290" s="133"/>
    </row>
    <row xmlns:x14ac="http://schemas.microsoft.com/office/spreadsheetml/2009/9/ac" r="291" s="3" customFormat="true" x14ac:dyDescent="0.25">
      <c r="A291" s="424"/>
      <c r="B291" s="133"/>
      <c r="L291" s="133"/>
      <c r="V291" s="133"/>
      <c r="AF291" s="133"/>
      <c r="AP291" s="133"/>
      <c r="AZ291" s="133"/>
      <c r="BA291" s="133"/>
      <c r="BB291" s="133"/>
      <c r="BC291" s="133"/>
      <c r="BD291" s="133"/>
      <c r="BE291" s="133"/>
      <c r="BF291" s="133"/>
      <c r="BG291" s="133"/>
      <c r="BJ291" s="133"/>
      <c r="BT291" s="133"/>
      <c r="CD291" s="133"/>
      <c r="CN291" s="133"/>
      <c r="CX291" s="133"/>
      <c r="DH291" s="133"/>
      <c r="DR291" s="133"/>
      <c r="EB291" s="133"/>
      <c r="EL291" s="133"/>
      <c r="EV291" s="133"/>
      <c r="FF291" s="133"/>
      <c r="FP291" s="133"/>
      <c r="FZ291" s="133"/>
      <c r="GJ291" s="133"/>
      <c r="GT291" s="133"/>
      <c r="HD291" s="133"/>
      <c r="HN291" s="133"/>
      <c r="HX291" s="133"/>
      <c r="IH291" s="133"/>
      <c r="IR291" s="133"/>
      <c r="JB291" s="133"/>
      <c r="JL291" s="133"/>
      <c r="JV291" s="133"/>
      <c r="KF291" s="133"/>
    </row>
    <row xmlns:x14ac="http://schemas.microsoft.com/office/spreadsheetml/2009/9/ac" r="292" s="3" customFormat="true" x14ac:dyDescent="0.25">
      <c r="A292" s="424"/>
      <c r="B292" s="133"/>
      <c r="L292" s="133"/>
      <c r="V292" s="133"/>
      <c r="AF292" s="133"/>
      <c r="AP292" s="133"/>
      <c r="AZ292" s="133"/>
      <c r="BA292" s="133"/>
      <c r="BB292" s="133"/>
      <c r="BC292" s="133"/>
      <c r="BD292" s="133"/>
      <c r="BE292" s="133"/>
      <c r="BF292" s="133"/>
      <c r="BG292" s="133"/>
      <c r="BJ292" s="133"/>
      <c r="BT292" s="133"/>
      <c r="CD292" s="133"/>
      <c r="CN292" s="133"/>
      <c r="CX292" s="133"/>
      <c r="DH292" s="133"/>
      <c r="DR292" s="133"/>
      <c r="EB292" s="133"/>
      <c r="EL292" s="133"/>
      <c r="EV292" s="133"/>
      <c r="FF292" s="133"/>
      <c r="FP292" s="133"/>
      <c r="FZ292" s="133"/>
      <c r="GJ292" s="133"/>
      <c r="GT292" s="133"/>
      <c r="HD292" s="133"/>
      <c r="HN292" s="133"/>
      <c r="HX292" s="133"/>
      <c r="IH292" s="133"/>
      <c r="IR292" s="133"/>
      <c r="JB292" s="133"/>
      <c r="JL292" s="133"/>
      <c r="JV292" s="133"/>
      <c r="KF292" s="133"/>
    </row>
    <row xmlns:x14ac="http://schemas.microsoft.com/office/spreadsheetml/2009/9/ac" r="293" s="3" customFormat="true" x14ac:dyDescent="0.25">
      <c r="A293" s="424"/>
      <c r="B293" s="133"/>
      <c r="L293" s="133"/>
      <c r="V293" s="133"/>
      <c r="AF293" s="133"/>
      <c r="AP293" s="133"/>
      <c r="AZ293" s="133"/>
      <c r="BA293" s="133"/>
      <c r="BB293" s="133"/>
      <c r="BC293" s="133"/>
      <c r="BD293" s="133"/>
      <c r="BE293" s="133"/>
      <c r="BF293" s="133"/>
      <c r="BG293" s="133"/>
      <c r="BJ293" s="133"/>
      <c r="BT293" s="133"/>
      <c r="CD293" s="133"/>
      <c r="CN293" s="133"/>
      <c r="CX293" s="133"/>
      <c r="DH293" s="133"/>
      <c r="DR293" s="133"/>
      <c r="EB293" s="133"/>
      <c r="EL293" s="133"/>
      <c r="EV293" s="133"/>
      <c r="FF293" s="133"/>
      <c r="FP293" s="133"/>
      <c r="FZ293" s="133"/>
      <c r="GJ293" s="133"/>
      <c r="GT293" s="133"/>
      <c r="HD293" s="133"/>
      <c r="HN293" s="133"/>
      <c r="HX293" s="133"/>
      <c r="IH293" s="133"/>
      <c r="IR293" s="133"/>
      <c r="JB293" s="133"/>
      <c r="JL293" s="133"/>
      <c r="JV293" s="133"/>
      <c r="KF293" s="133"/>
    </row>
    <row xmlns:x14ac="http://schemas.microsoft.com/office/spreadsheetml/2009/9/ac" r="294" s="3" customFormat="true" x14ac:dyDescent="0.25">
      <c r="A294" s="424"/>
      <c r="B294" s="133"/>
      <c r="L294" s="133"/>
      <c r="V294" s="133"/>
      <c r="AF294" s="133"/>
      <c r="AP294" s="133"/>
      <c r="AZ294" s="133"/>
      <c r="BA294" s="133"/>
      <c r="BB294" s="133"/>
      <c r="BC294" s="133"/>
      <c r="BD294" s="133"/>
      <c r="BE294" s="133"/>
      <c r="BF294" s="133"/>
      <c r="BG294" s="133"/>
      <c r="BJ294" s="133"/>
      <c r="BT294" s="133"/>
      <c r="CD294" s="133"/>
      <c r="CN294" s="133"/>
      <c r="CX294" s="133"/>
      <c r="DH294" s="133"/>
      <c r="DR294" s="133"/>
      <c r="EB294" s="133"/>
      <c r="EL294" s="133"/>
      <c r="EV294" s="133"/>
      <c r="FF294" s="133"/>
      <c r="FP294" s="133"/>
      <c r="FZ294" s="133"/>
      <c r="GJ294" s="133"/>
      <c r="GT294" s="133"/>
      <c r="HD294" s="133"/>
      <c r="HN294" s="133"/>
      <c r="HX294" s="133"/>
      <c r="IH294" s="133"/>
      <c r="IR294" s="133"/>
      <c r="JB294" s="133"/>
      <c r="JL294" s="133"/>
      <c r="JV294" s="133"/>
      <c r="KF294" s="133"/>
    </row>
    <row xmlns:x14ac="http://schemas.microsoft.com/office/spreadsheetml/2009/9/ac" r="295" s="3" customFormat="true" x14ac:dyDescent="0.25">
      <c r="A295" s="424"/>
      <c r="B295" s="133"/>
      <c r="L295" s="133"/>
      <c r="V295" s="133"/>
      <c r="AF295" s="133"/>
      <c r="AP295" s="133"/>
      <c r="AZ295" s="133"/>
      <c r="BA295" s="133"/>
      <c r="BB295" s="133"/>
      <c r="BC295" s="133"/>
      <c r="BD295" s="133"/>
      <c r="BE295" s="133"/>
      <c r="BF295" s="133"/>
      <c r="BG295" s="133"/>
      <c r="BJ295" s="133"/>
      <c r="BT295" s="133"/>
      <c r="CD295" s="133"/>
      <c r="CN295" s="133"/>
      <c r="CX295" s="133"/>
      <c r="DH295" s="133"/>
      <c r="DR295" s="133"/>
      <c r="EB295" s="133"/>
      <c r="EL295" s="133"/>
      <c r="EV295" s="133"/>
      <c r="FF295" s="133"/>
      <c r="FP295" s="133"/>
      <c r="FZ295" s="133"/>
      <c r="GJ295" s="133"/>
      <c r="GT295" s="133"/>
      <c r="HD295" s="133"/>
      <c r="HN295" s="133"/>
      <c r="HX295" s="133"/>
      <c r="IH295" s="133"/>
      <c r="IR295" s="133"/>
      <c r="JB295" s="133"/>
      <c r="JL295" s="133"/>
      <c r="JV295" s="133"/>
      <c r="KF295" s="133"/>
    </row>
    <row xmlns:x14ac="http://schemas.microsoft.com/office/spreadsheetml/2009/9/ac" r="296" s="3" customFormat="true" x14ac:dyDescent="0.25">
      <c r="A296" s="424"/>
      <c r="B296" s="133"/>
      <c r="L296" s="133"/>
      <c r="V296" s="133"/>
      <c r="AF296" s="133"/>
      <c r="AP296" s="133"/>
      <c r="AZ296" s="133"/>
      <c r="BA296" s="133"/>
      <c r="BB296" s="133"/>
      <c r="BC296" s="133"/>
      <c r="BD296" s="133"/>
      <c r="BE296" s="133"/>
      <c r="BF296" s="133"/>
      <c r="BG296" s="133"/>
      <c r="BJ296" s="133"/>
      <c r="BT296" s="133"/>
      <c r="CD296" s="133"/>
      <c r="CN296" s="133"/>
      <c r="CX296" s="133"/>
      <c r="DH296" s="133"/>
      <c r="DR296" s="133"/>
      <c r="EB296" s="133"/>
      <c r="EL296" s="133"/>
      <c r="EV296" s="133"/>
      <c r="FF296" s="133"/>
      <c r="FP296" s="133"/>
      <c r="FZ296" s="133"/>
      <c r="GJ296" s="133"/>
      <c r="GT296" s="133"/>
      <c r="HD296" s="133"/>
      <c r="HN296" s="133"/>
      <c r="HX296" s="133"/>
      <c r="IH296" s="133"/>
      <c r="IR296" s="133"/>
      <c r="JB296" s="133"/>
      <c r="JL296" s="133"/>
      <c r="JV296" s="133"/>
      <c r="KF296" s="133"/>
    </row>
    <row xmlns:x14ac="http://schemas.microsoft.com/office/spreadsheetml/2009/9/ac" r="297" s="3" customFormat="true" x14ac:dyDescent="0.25">
      <c r="A297" s="424"/>
      <c r="B297" s="133"/>
      <c r="L297" s="133"/>
      <c r="V297" s="133"/>
      <c r="AF297" s="133"/>
      <c r="AP297" s="133"/>
      <c r="AZ297" s="133"/>
      <c r="BA297" s="133"/>
      <c r="BB297" s="133"/>
      <c r="BC297" s="133"/>
      <c r="BD297" s="133"/>
      <c r="BE297" s="133"/>
      <c r="BF297" s="133"/>
      <c r="BG297" s="133"/>
      <c r="BJ297" s="133"/>
      <c r="BT297" s="133"/>
      <c r="CD297" s="133"/>
      <c r="CN297" s="133"/>
      <c r="CX297" s="133"/>
      <c r="DH297" s="133"/>
      <c r="DR297" s="133"/>
      <c r="EB297" s="133"/>
      <c r="EL297" s="133"/>
      <c r="EV297" s="133"/>
      <c r="FF297" s="133"/>
      <c r="FP297" s="133"/>
      <c r="FZ297" s="133"/>
      <c r="GJ297" s="133"/>
      <c r="GT297" s="133"/>
      <c r="HD297" s="133"/>
      <c r="HN297" s="133"/>
      <c r="HX297" s="133"/>
      <c r="IH297" s="133"/>
      <c r="IR297" s="133"/>
      <c r="JB297" s="133"/>
      <c r="JL297" s="133"/>
      <c r="JV297" s="133"/>
      <c r="KF297" s="133"/>
    </row>
    <row xmlns:x14ac="http://schemas.microsoft.com/office/spreadsheetml/2009/9/ac" r="298" s="3" customFormat="true" x14ac:dyDescent="0.25">
      <c r="A298" s="424"/>
      <c r="B298" s="133"/>
      <c r="L298" s="133"/>
      <c r="V298" s="133"/>
      <c r="AF298" s="133"/>
      <c r="AP298" s="133"/>
      <c r="AZ298" s="133"/>
      <c r="BA298" s="133"/>
      <c r="BB298" s="133"/>
      <c r="BC298" s="133"/>
      <c r="BD298" s="133"/>
      <c r="BE298" s="133"/>
      <c r="BF298" s="133"/>
      <c r="BG298" s="133"/>
      <c r="BJ298" s="133"/>
      <c r="BT298" s="133"/>
      <c r="CD298" s="133"/>
      <c r="CN298" s="133"/>
      <c r="CX298" s="133"/>
      <c r="DH298" s="133"/>
      <c r="DR298" s="133"/>
      <c r="EB298" s="133"/>
      <c r="EL298" s="133"/>
      <c r="EV298" s="133"/>
      <c r="FF298" s="133"/>
      <c r="FP298" s="133"/>
      <c r="FZ298" s="133"/>
      <c r="GJ298" s="133"/>
      <c r="GT298" s="133"/>
      <c r="HD298" s="133"/>
      <c r="HN298" s="133"/>
      <c r="HX298" s="133"/>
      <c r="IH298" s="133"/>
      <c r="IR298" s="133"/>
      <c r="JB298" s="133"/>
      <c r="JL298" s="133"/>
      <c r="JV298" s="133"/>
      <c r="KF298" s="133"/>
    </row>
    <row xmlns:x14ac="http://schemas.microsoft.com/office/spreadsheetml/2009/9/ac" r="299" s="3" customFormat="true" x14ac:dyDescent="0.25">
      <c r="A299" s="424"/>
      <c r="B299" s="133"/>
      <c r="L299" s="133"/>
      <c r="V299" s="133"/>
      <c r="AF299" s="133"/>
      <c r="AP299" s="133"/>
      <c r="AZ299" s="133"/>
      <c r="BA299" s="133"/>
      <c r="BB299" s="133"/>
      <c r="BC299" s="133"/>
      <c r="BD299" s="133"/>
      <c r="BE299" s="133"/>
      <c r="BF299" s="133"/>
      <c r="BG299" s="133"/>
      <c r="BJ299" s="133"/>
      <c r="BT299" s="133"/>
      <c r="CD299" s="133"/>
      <c r="CN299" s="133"/>
      <c r="CX299" s="133"/>
      <c r="DH299" s="133"/>
      <c r="DR299" s="133"/>
      <c r="EB299" s="133"/>
      <c r="EL299" s="133"/>
      <c r="EV299" s="133"/>
      <c r="FF299" s="133"/>
      <c r="FP299" s="133"/>
      <c r="FZ299" s="133"/>
      <c r="GJ299" s="133"/>
      <c r="GT299" s="133"/>
      <c r="HD299" s="133"/>
      <c r="HN299" s="133"/>
      <c r="HX299" s="133"/>
      <c r="IH299" s="133"/>
      <c r="IR299" s="133"/>
      <c r="JB299" s="133"/>
      <c r="JL299" s="133"/>
      <c r="JV299" s="133"/>
      <c r="KF299" s="133"/>
    </row>
    <row xmlns:x14ac="http://schemas.microsoft.com/office/spreadsheetml/2009/9/ac" r="300" s="3" customFormat="true" x14ac:dyDescent="0.25">
      <c r="A300" s="424"/>
      <c r="B300" s="133"/>
      <c r="L300" s="133"/>
      <c r="V300" s="133"/>
      <c r="AF300" s="133"/>
      <c r="AP300" s="133"/>
      <c r="AZ300" s="133"/>
      <c r="BA300" s="133"/>
      <c r="BB300" s="133"/>
      <c r="BC300" s="133"/>
      <c r="BD300" s="133"/>
      <c r="BE300" s="133"/>
      <c r="BF300" s="133"/>
      <c r="BG300" s="133"/>
      <c r="BJ300" s="133"/>
      <c r="BT300" s="133"/>
      <c r="CD300" s="133"/>
      <c r="CN300" s="133"/>
      <c r="CX300" s="133"/>
      <c r="DH300" s="133"/>
      <c r="DR300" s="133"/>
      <c r="EB300" s="133"/>
      <c r="EL300" s="133"/>
      <c r="EV300" s="133"/>
      <c r="FF300" s="133"/>
      <c r="FP300" s="133"/>
      <c r="FZ300" s="133"/>
      <c r="GJ300" s="133"/>
      <c r="GT300" s="133"/>
      <c r="HD300" s="133"/>
      <c r="HN300" s="133"/>
      <c r="HX300" s="133"/>
      <c r="IH300" s="133"/>
      <c r="IR300" s="133"/>
      <c r="JB300" s="133"/>
      <c r="JL300" s="133"/>
      <c r="JV300" s="133"/>
      <c r="KF300" s="133"/>
    </row>
    <row xmlns:x14ac="http://schemas.microsoft.com/office/spreadsheetml/2009/9/ac" r="301" s="3" customFormat="true" x14ac:dyDescent="0.25">
      <c r="A301" s="424"/>
      <c r="B301" s="133"/>
      <c r="L301" s="133"/>
      <c r="V301" s="133"/>
      <c r="AF301" s="133"/>
      <c r="AP301" s="133"/>
      <c r="AZ301" s="133"/>
      <c r="BA301" s="133"/>
      <c r="BB301" s="133"/>
      <c r="BC301" s="133"/>
      <c r="BD301" s="133"/>
      <c r="BE301" s="133"/>
      <c r="BF301" s="133"/>
      <c r="BG301" s="133"/>
      <c r="BJ301" s="133"/>
      <c r="BT301" s="133"/>
      <c r="CD301" s="133"/>
      <c r="CN301" s="133"/>
      <c r="CX301" s="133"/>
      <c r="DH301" s="133"/>
      <c r="DR301" s="133"/>
      <c r="EB301" s="133"/>
      <c r="EL301" s="133"/>
      <c r="EV301" s="133"/>
      <c r="FF301" s="133"/>
      <c r="FP301" s="133"/>
      <c r="FZ301" s="133"/>
      <c r="GJ301" s="133"/>
      <c r="GT301" s="133"/>
      <c r="HD301" s="133"/>
      <c r="HN301" s="133"/>
      <c r="HX301" s="133"/>
      <c r="IH301" s="133"/>
      <c r="IR301" s="133"/>
      <c r="JB301" s="133"/>
      <c r="JL301" s="133"/>
      <c r="JV301" s="133"/>
      <c r="KF301" s="133"/>
    </row>
    <row xmlns:x14ac="http://schemas.microsoft.com/office/spreadsheetml/2009/9/ac" r="302" s="3" customFormat="true" x14ac:dyDescent="0.25">
      <c r="A302" s="424"/>
      <c r="B302" s="133"/>
      <c r="L302" s="133"/>
      <c r="V302" s="133"/>
      <c r="AF302" s="133"/>
      <c r="AP302" s="133"/>
      <c r="AZ302" s="133"/>
      <c r="BA302" s="133"/>
      <c r="BB302" s="133"/>
      <c r="BC302" s="133"/>
      <c r="BD302" s="133"/>
      <c r="BE302" s="133"/>
      <c r="BF302" s="133"/>
      <c r="BG302" s="133"/>
      <c r="BJ302" s="133"/>
      <c r="BT302" s="133"/>
      <c r="CD302" s="133"/>
      <c r="CN302" s="133"/>
      <c r="CX302" s="133"/>
      <c r="DH302" s="133"/>
      <c r="DR302" s="133"/>
      <c r="EB302" s="133"/>
      <c r="EL302" s="133"/>
      <c r="EV302" s="133"/>
      <c r="FF302" s="133"/>
      <c r="FP302" s="133"/>
      <c r="FZ302" s="133"/>
      <c r="GJ302" s="133"/>
      <c r="GT302" s="133"/>
      <c r="HD302" s="133"/>
      <c r="HN302" s="133"/>
      <c r="HX302" s="133"/>
      <c r="IH302" s="133"/>
      <c r="IR302" s="133"/>
      <c r="JB302" s="133"/>
      <c r="JL302" s="133"/>
      <c r="JV302" s="133"/>
      <c r="KF302" s="133"/>
    </row>
    <row xmlns:x14ac="http://schemas.microsoft.com/office/spreadsheetml/2009/9/ac" r="303" s="3" customFormat="true" x14ac:dyDescent="0.25">
      <c r="A303" s="424"/>
      <c r="B303" s="133"/>
      <c r="L303" s="133"/>
      <c r="V303" s="133"/>
      <c r="AF303" s="133"/>
      <c r="AP303" s="133"/>
      <c r="AZ303" s="133"/>
      <c r="BA303" s="133"/>
      <c r="BB303" s="133"/>
      <c r="BC303" s="133"/>
      <c r="BD303" s="133"/>
      <c r="BE303" s="133"/>
      <c r="BF303" s="133"/>
      <c r="BG303" s="133"/>
      <c r="BJ303" s="133"/>
      <c r="BT303" s="133"/>
      <c r="CD303" s="133"/>
      <c r="CN303" s="133"/>
      <c r="CX303" s="133"/>
      <c r="DH303" s="133"/>
      <c r="DR303" s="133"/>
      <c r="EB303" s="133"/>
      <c r="EL303" s="133"/>
      <c r="EV303" s="133"/>
      <c r="FF303" s="133"/>
      <c r="FP303" s="133"/>
      <c r="FZ303" s="133"/>
      <c r="GJ303" s="133"/>
      <c r="GT303" s="133"/>
      <c r="HD303" s="133"/>
      <c r="HN303" s="133"/>
      <c r="HX303" s="133"/>
      <c r="IH303" s="133"/>
      <c r="IR303" s="133"/>
      <c r="JB303" s="133"/>
      <c r="JL303" s="133"/>
      <c r="JV303" s="133"/>
      <c r="KF303" s="133"/>
    </row>
    <row xmlns:x14ac="http://schemas.microsoft.com/office/spreadsheetml/2009/9/ac" r="304" s="3" customFormat="true" x14ac:dyDescent="0.25">
      <c r="A304" s="424"/>
      <c r="B304" s="133"/>
      <c r="L304" s="133"/>
      <c r="V304" s="133"/>
      <c r="AF304" s="133"/>
      <c r="AP304" s="133"/>
      <c r="AZ304" s="133"/>
      <c r="BA304" s="133"/>
      <c r="BB304" s="133"/>
      <c r="BC304" s="133"/>
      <c r="BD304" s="133"/>
      <c r="BE304" s="133"/>
      <c r="BF304" s="133"/>
      <c r="BG304" s="133"/>
      <c r="BJ304" s="133"/>
      <c r="BT304" s="133"/>
      <c r="CD304" s="133"/>
      <c r="CN304" s="133"/>
      <c r="CX304" s="133"/>
      <c r="DH304" s="133"/>
      <c r="DR304" s="133"/>
      <c r="EB304" s="133"/>
      <c r="EL304" s="133"/>
      <c r="EV304" s="133"/>
      <c r="FF304" s="133"/>
      <c r="FP304" s="133"/>
      <c r="FZ304" s="133"/>
      <c r="GJ304" s="133"/>
      <c r="GT304" s="133"/>
      <c r="HD304" s="133"/>
      <c r="HN304" s="133"/>
      <c r="HX304" s="133"/>
      <c r="IH304" s="133"/>
      <c r="IR304" s="133"/>
      <c r="JB304" s="133"/>
      <c r="JL304" s="133"/>
      <c r="JV304" s="133"/>
      <c r="KF304" s="133"/>
    </row>
    <row xmlns:x14ac="http://schemas.microsoft.com/office/spreadsheetml/2009/9/ac" r="305" s="3" customFormat="true" x14ac:dyDescent="0.25">
      <c r="A305" s="424"/>
      <c r="B305" s="133"/>
      <c r="L305" s="133"/>
      <c r="V305" s="133"/>
      <c r="AF305" s="133"/>
      <c r="AP305" s="133"/>
      <c r="AZ305" s="133"/>
      <c r="BA305" s="133"/>
      <c r="BB305" s="133"/>
      <c r="BC305" s="133"/>
      <c r="BD305" s="133"/>
      <c r="BE305" s="133"/>
      <c r="BF305" s="133"/>
      <c r="BG305" s="133"/>
      <c r="BJ305" s="133"/>
      <c r="BT305" s="133"/>
      <c r="CD305" s="133"/>
      <c r="CN305" s="133"/>
      <c r="CX305" s="133"/>
      <c r="DH305" s="133"/>
      <c r="DR305" s="133"/>
      <c r="EB305" s="133"/>
      <c r="EL305" s="133"/>
      <c r="EV305" s="133"/>
      <c r="FF305" s="133"/>
      <c r="FP305" s="133"/>
      <c r="FZ305" s="133"/>
      <c r="GJ305" s="133"/>
      <c r="GT305" s="133"/>
      <c r="HD305" s="133"/>
      <c r="HN305" s="133"/>
      <c r="HX305" s="133"/>
      <c r="IH305" s="133"/>
      <c r="IR305" s="133"/>
      <c r="JB305" s="133"/>
      <c r="JL305" s="133"/>
      <c r="JV305" s="133"/>
      <c r="KF305" s="133"/>
    </row>
    <row xmlns:x14ac="http://schemas.microsoft.com/office/spreadsheetml/2009/9/ac" r="306" s="3" customFormat="true" x14ac:dyDescent="0.25">
      <c r="A306" s="424"/>
      <c r="B306" s="133"/>
      <c r="L306" s="133"/>
      <c r="V306" s="133"/>
      <c r="AF306" s="133"/>
      <c r="AP306" s="133"/>
      <c r="AZ306" s="133"/>
      <c r="BA306" s="133"/>
      <c r="BB306" s="133"/>
      <c r="BC306" s="133"/>
      <c r="BD306" s="133"/>
      <c r="BE306" s="133"/>
      <c r="BF306" s="133"/>
      <c r="BG306" s="133"/>
      <c r="BJ306" s="133"/>
      <c r="BT306" s="133"/>
      <c r="CD306" s="133"/>
      <c r="CN306" s="133"/>
      <c r="CX306" s="133"/>
      <c r="DH306" s="133"/>
      <c r="DR306" s="133"/>
      <c r="EB306" s="133"/>
      <c r="EL306" s="133"/>
      <c r="EV306" s="133"/>
      <c r="FF306" s="133"/>
      <c r="FP306" s="133"/>
      <c r="FZ306" s="133"/>
      <c r="GJ306" s="133"/>
      <c r="GT306" s="133"/>
      <c r="HD306" s="133"/>
      <c r="HN306" s="133"/>
      <c r="HX306" s="133"/>
      <c r="IH306" s="133"/>
      <c r="IR306" s="133"/>
      <c r="JB306" s="133"/>
      <c r="JL306" s="133"/>
      <c r="JV306" s="133"/>
      <c r="KF306" s="133"/>
    </row>
    <row xmlns:x14ac="http://schemas.microsoft.com/office/spreadsheetml/2009/9/ac" r="307" s="3" customFormat="true" x14ac:dyDescent="0.25">
      <c r="A307" s="424"/>
      <c r="B307" s="133"/>
      <c r="L307" s="133"/>
      <c r="V307" s="133"/>
      <c r="AF307" s="133"/>
      <c r="AP307" s="133"/>
      <c r="AZ307" s="133"/>
      <c r="BA307" s="133"/>
      <c r="BB307" s="133"/>
      <c r="BC307" s="133"/>
      <c r="BD307" s="133"/>
      <c r="BE307" s="133"/>
      <c r="BF307" s="133"/>
      <c r="BG307" s="133"/>
      <c r="BJ307" s="133"/>
      <c r="BT307" s="133"/>
      <c r="CD307" s="133"/>
      <c r="CN307" s="133"/>
      <c r="CX307" s="133"/>
      <c r="DH307" s="133"/>
      <c r="DR307" s="133"/>
      <c r="EB307" s="133"/>
      <c r="EL307" s="133"/>
      <c r="EV307" s="133"/>
      <c r="FF307" s="133"/>
      <c r="FP307" s="133"/>
      <c r="FZ307" s="133"/>
      <c r="GJ307" s="133"/>
      <c r="GT307" s="133"/>
      <c r="HD307" s="133"/>
      <c r="HN307" s="133"/>
      <c r="HX307" s="133"/>
      <c r="IH307" s="133"/>
      <c r="IR307" s="133"/>
      <c r="JB307" s="133"/>
      <c r="JL307" s="133"/>
      <c r="JV307" s="133"/>
      <c r="KF307" s="133"/>
    </row>
    <row xmlns:x14ac="http://schemas.microsoft.com/office/spreadsheetml/2009/9/ac" r="308" s="3" customFormat="true" x14ac:dyDescent="0.25">
      <c r="A308" s="424"/>
      <c r="B308" s="133"/>
      <c r="L308" s="133"/>
      <c r="V308" s="133"/>
      <c r="AF308" s="133"/>
      <c r="AP308" s="133"/>
      <c r="AZ308" s="133"/>
      <c r="BA308" s="133"/>
      <c r="BB308" s="133"/>
      <c r="BC308" s="133"/>
      <c r="BD308" s="133"/>
      <c r="BE308" s="133"/>
      <c r="BF308" s="133"/>
      <c r="BG308" s="133"/>
      <c r="BJ308" s="133"/>
      <c r="BT308" s="133"/>
      <c r="CD308" s="133"/>
      <c r="CN308" s="133"/>
      <c r="CX308" s="133"/>
      <c r="DH308" s="133"/>
      <c r="DR308" s="133"/>
      <c r="EB308" s="133"/>
      <c r="EL308" s="133"/>
      <c r="EV308" s="133"/>
      <c r="FF308" s="133"/>
      <c r="FP308" s="133"/>
      <c r="FZ308" s="133"/>
      <c r="GJ308" s="133"/>
      <c r="GT308" s="133"/>
      <c r="HD308" s="133"/>
      <c r="HN308" s="133"/>
      <c r="HX308" s="133"/>
      <c r="IH308" s="133"/>
      <c r="IR308" s="133"/>
      <c r="JB308" s="133"/>
      <c r="JL308" s="133"/>
      <c r="JV308" s="133"/>
      <c r="KF308" s="133"/>
    </row>
    <row xmlns:x14ac="http://schemas.microsoft.com/office/spreadsheetml/2009/9/ac" r="309" s="3" customFormat="true" x14ac:dyDescent="0.25">
      <c r="A309" s="424"/>
      <c r="B309" s="133"/>
      <c r="L309" s="133"/>
      <c r="V309" s="133"/>
      <c r="AF309" s="133"/>
      <c r="AP309" s="133"/>
      <c r="AZ309" s="133"/>
      <c r="BA309" s="133"/>
      <c r="BB309" s="133"/>
      <c r="BC309" s="133"/>
      <c r="BD309" s="133"/>
      <c r="BE309" s="133"/>
      <c r="BF309" s="133"/>
      <c r="BG309" s="133"/>
      <c r="BJ309" s="133"/>
      <c r="BT309" s="133"/>
      <c r="CD309" s="133"/>
      <c r="CN309" s="133"/>
      <c r="CX309" s="133"/>
      <c r="DH309" s="133"/>
      <c r="DR309" s="133"/>
      <c r="EB309" s="133"/>
      <c r="EL309" s="133"/>
      <c r="EV309" s="133"/>
      <c r="FF309" s="133"/>
      <c r="FP309" s="133"/>
      <c r="FZ309" s="133"/>
      <c r="GJ309" s="133"/>
      <c r="GT309" s="133"/>
      <c r="HD309" s="133"/>
      <c r="HN309" s="133"/>
      <c r="HX309" s="133"/>
      <c r="IH309" s="133"/>
      <c r="IR309" s="133"/>
      <c r="JB309" s="133"/>
      <c r="JL309" s="133"/>
      <c r="JV309" s="133"/>
      <c r="KF309" s="133"/>
    </row>
    <row xmlns:x14ac="http://schemas.microsoft.com/office/spreadsheetml/2009/9/ac" r="310" s="3" customFormat="true" x14ac:dyDescent="0.25">
      <c r="A310" s="424"/>
      <c r="B310" s="133"/>
      <c r="L310" s="133"/>
      <c r="V310" s="133"/>
      <c r="AF310" s="133"/>
      <c r="AP310" s="133"/>
      <c r="AZ310" s="133"/>
      <c r="BA310" s="133"/>
      <c r="BB310" s="133"/>
      <c r="BC310" s="133"/>
      <c r="BD310" s="133"/>
      <c r="BE310" s="133"/>
      <c r="BF310" s="133"/>
      <c r="BG310" s="133"/>
      <c r="BJ310" s="133"/>
      <c r="BT310" s="133"/>
      <c r="CD310" s="133"/>
      <c r="CN310" s="133"/>
      <c r="CX310" s="133"/>
      <c r="DH310" s="133"/>
      <c r="DR310" s="133"/>
      <c r="EB310" s="133"/>
      <c r="EL310" s="133"/>
      <c r="EV310" s="133"/>
      <c r="FF310" s="133"/>
      <c r="FP310" s="133"/>
      <c r="FZ310" s="133"/>
      <c r="GJ310" s="133"/>
      <c r="GT310" s="133"/>
      <c r="HD310" s="133"/>
      <c r="HN310" s="133"/>
      <c r="HX310" s="133"/>
      <c r="IH310" s="133"/>
      <c r="IR310" s="133"/>
      <c r="JB310" s="133"/>
      <c r="JL310" s="133"/>
      <c r="JV310" s="133"/>
      <c r="KF310" s="133"/>
    </row>
    <row xmlns:x14ac="http://schemas.microsoft.com/office/spreadsheetml/2009/9/ac" r="311" s="3" customFormat="true" x14ac:dyDescent="0.25">
      <c r="A311" s="424"/>
      <c r="B311" s="133"/>
      <c r="L311" s="133"/>
      <c r="V311" s="133"/>
      <c r="AF311" s="133"/>
      <c r="AP311" s="133"/>
      <c r="AZ311" s="133"/>
      <c r="BA311" s="133"/>
      <c r="BB311" s="133"/>
      <c r="BC311" s="133"/>
      <c r="BD311" s="133"/>
      <c r="BE311" s="133"/>
      <c r="BF311" s="133"/>
      <c r="BG311" s="133"/>
      <c r="BJ311" s="133"/>
      <c r="BT311" s="133"/>
      <c r="CD311" s="133"/>
      <c r="CN311" s="133"/>
      <c r="CX311" s="133"/>
      <c r="DH311" s="133"/>
      <c r="DR311" s="133"/>
      <c r="EB311" s="133"/>
      <c r="EL311" s="133"/>
      <c r="EV311" s="133"/>
      <c r="FF311" s="133"/>
      <c r="FP311" s="133"/>
      <c r="FZ311" s="133"/>
      <c r="GJ311" s="133"/>
      <c r="GT311" s="133"/>
      <c r="HD311" s="133"/>
      <c r="HN311" s="133"/>
      <c r="HX311" s="133"/>
      <c r="IH311" s="133"/>
      <c r="IR311" s="133"/>
      <c r="JB311" s="133"/>
      <c r="JL311" s="133"/>
      <c r="JV311" s="133"/>
      <c r="KF311" s="133"/>
    </row>
    <row xmlns:x14ac="http://schemas.microsoft.com/office/spreadsheetml/2009/9/ac" r="312" s="3" customFormat="true" x14ac:dyDescent="0.25">
      <c r="A312" s="424"/>
      <c r="B312" s="133"/>
      <c r="L312" s="133"/>
      <c r="V312" s="133"/>
      <c r="AF312" s="133"/>
      <c r="AP312" s="133"/>
      <c r="AZ312" s="133"/>
      <c r="BA312" s="133"/>
      <c r="BB312" s="133"/>
      <c r="BC312" s="133"/>
      <c r="BD312" s="133"/>
      <c r="BE312" s="133"/>
      <c r="BF312" s="133"/>
      <c r="BG312" s="133"/>
      <c r="BJ312" s="133"/>
      <c r="BT312" s="133"/>
      <c r="CD312" s="133"/>
      <c r="CN312" s="133"/>
      <c r="CX312" s="133"/>
      <c r="DH312" s="133"/>
      <c r="DR312" s="133"/>
      <c r="EB312" s="133"/>
      <c r="EL312" s="133"/>
      <c r="EV312" s="133"/>
      <c r="FF312" s="133"/>
      <c r="FP312" s="133"/>
      <c r="FZ312" s="133"/>
      <c r="GJ312" s="133"/>
      <c r="GT312" s="133"/>
      <c r="HD312" s="133"/>
      <c r="HN312" s="133"/>
      <c r="HX312" s="133"/>
      <c r="IH312" s="133"/>
      <c r="IR312" s="133"/>
      <c r="JB312" s="133"/>
      <c r="JL312" s="133"/>
      <c r="JV312" s="133"/>
      <c r="KF312" s="133"/>
    </row>
    <row xmlns:x14ac="http://schemas.microsoft.com/office/spreadsheetml/2009/9/ac" r="313" s="3" customFormat="true" x14ac:dyDescent="0.25">
      <c r="A313" s="424"/>
      <c r="B313" s="133"/>
      <c r="L313" s="133"/>
      <c r="V313" s="133"/>
      <c r="AF313" s="133"/>
      <c r="AP313" s="133"/>
      <c r="AZ313" s="133"/>
      <c r="BA313" s="133"/>
      <c r="BB313" s="133"/>
      <c r="BC313" s="133"/>
      <c r="BD313" s="133"/>
      <c r="BE313" s="133"/>
      <c r="BF313" s="133"/>
      <c r="BG313" s="133"/>
      <c r="BJ313" s="133"/>
      <c r="BT313" s="133"/>
      <c r="CD313" s="133"/>
      <c r="CN313" s="133"/>
      <c r="CX313" s="133"/>
      <c r="DH313" s="133"/>
      <c r="DR313" s="133"/>
      <c r="EB313" s="133"/>
      <c r="EL313" s="133"/>
      <c r="EV313" s="133"/>
      <c r="FF313" s="133"/>
      <c r="FP313" s="133"/>
      <c r="FZ313" s="133"/>
      <c r="GJ313" s="133"/>
      <c r="GT313" s="133"/>
      <c r="HD313" s="133"/>
      <c r="HN313" s="133"/>
      <c r="HX313" s="133"/>
      <c r="IH313" s="133"/>
      <c r="IR313" s="133"/>
      <c r="JB313" s="133"/>
      <c r="JL313" s="133"/>
      <c r="JV313" s="133"/>
      <c r="KF313" s="133"/>
    </row>
    <row xmlns:x14ac="http://schemas.microsoft.com/office/spreadsheetml/2009/9/ac" r="314" s="3" customFormat="true" x14ac:dyDescent="0.25">
      <c r="A314" s="424"/>
      <c r="B314" s="133"/>
      <c r="L314" s="133"/>
      <c r="V314" s="133"/>
      <c r="AF314" s="133"/>
      <c r="AP314" s="133"/>
      <c r="AZ314" s="133"/>
      <c r="BA314" s="133"/>
      <c r="BB314" s="133"/>
      <c r="BC314" s="133"/>
      <c r="BD314" s="133"/>
      <c r="BE314" s="133"/>
      <c r="BF314" s="133"/>
      <c r="BG314" s="133"/>
      <c r="BJ314" s="133"/>
      <c r="BT314" s="133"/>
      <c r="CD314" s="133"/>
      <c r="CN314" s="133"/>
      <c r="CX314" s="133"/>
      <c r="DH314" s="133"/>
      <c r="DR314" s="133"/>
      <c r="EB314" s="133"/>
      <c r="EL314" s="133"/>
      <c r="EV314" s="133"/>
      <c r="FF314" s="133"/>
      <c r="FP314" s="133"/>
      <c r="FZ314" s="133"/>
      <c r="GJ314" s="133"/>
      <c r="GT314" s="133"/>
      <c r="HD314" s="133"/>
      <c r="HN314" s="133"/>
      <c r="HX314" s="133"/>
      <c r="IH314" s="133"/>
      <c r="IR314" s="133"/>
      <c r="JB314" s="133"/>
      <c r="JL314" s="133"/>
      <c r="JV314" s="133"/>
      <c r="KF314" s="133"/>
    </row>
    <row xmlns:x14ac="http://schemas.microsoft.com/office/spreadsheetml/2009/9/ac" r="315" s="3" customFormat="true" x14ac:dyDescent="0.25">
      <c r="A315" s="424"/>
      <c r="B315" s="133"/>
      <c r="L315" s="133"/>
      <c r="V315" s="133"/>
      <c r="AF315" s="133"/>
      <c r="AP315" s="133"/>
      <c r="AZ315" s="133"/>
      <c r="BA315" s="133"/>
      <c r="BB315" s="133"/>
      <c r="BC315" s="133"/>
      <c r="BD315" s="133"/>
      <c r="BE315" s="133"/>
      <c r="BF315" s="133"/>
      <c r="BG315" s="133"/>
      <c r="BJ315" s="133"/>
      <c r="BT315" s="133"/>
      <c r="CD315" s="133"/>
      <c r="CN315" s="133"/>
      <c r="CX315" s="133"/>
      <c r="DH315" s="133"/>
      <c r="DR315" s="133"/>
      <c r="EB315" s="133"/>
      <c r="EL315" s="133"/>
      <c r="EV315" s="133"/>
      <c r="FF315" s="133"/>
      <c r="FP315" s="133"/>
      <c r="FZ315" s="133"/>
      <c r="GJ315" s="133"/>
      <c r="GT315" s="133"/>
      <c r="HD315" s="133"/>
      <c r="HN315" s="133"/>
      <c r="HX315" s="133"/>
      <c r="IH315" s="133"/>
      <c r="IR315" s="133"/>
      <c r="JB315" s="133"/>
      <c r="JL315" s="133"/>
      <c r="JV315" s="133"/>
      <c r="KF315" s="133"/>
    </row>
    <row xmlns:x14ac="http://schemas.microsoft.com/office/spreadsheetml/2009/9/ac" r="316" s="3" customFormat="true" x14ac:dyDescent="0.25">
      <c r="A316" s="424"/>
      <c r="B316" s="133"/>
      <c r="L316" s="133"/>
      <c r="V316" s="133"/>
      <c r="AF316" s="133"/>
      <c r="AP316" s="133"/>
      <c r="AZ316" s="133"/>
      <c r="BA316" s="133"/>
      <c r="BB316" s="133"/>
      <c r="BC316" s="133"/>
      <c r="BD316" s="133"/>
      <c r="BE316" s="133"/>
      <c r="BF316" s="133"/>
      <c r="BG316" s="133"/>
      <c r="BJ316" s="133"/>
      <c r="BT316" s="133"/>
      <c r="CD316" s="133"/>
      <c r="CN316" s="133"/>
      <c r="CX316" s="133"/>
      <c r="DH316" s="133"/>
      <c r="DR316" s="133"/>
      <c r="EB316" s="133"/>
      <c r="EL316" s="133"/>
      <c r="EV316" s="133"/>
      <c r="FF316" s="133"/>
      <c r="FP316" s="133"/>
      <c r="FZ316" s="133"/>
      <c r="GJ316" s="133"/>
      <c r="GT316" s="133"/>
      <c r="HD316" s="133"/>
      <c r="HN316" s="133"/>
      <c r="HX316" s="133"/>
      <c r="IH316" s="133"/>
      <c r="IR316" s="133"/>
      <c r="JB316" s="133"/>
      <c r="JL316" s="133"/>
      <c r="JV316" s="133"/>
      <c r="KF316" s="133"/>
    </row>
    <row xmlns:x14ac="http://schemas.microsoft.com/office/spreadsheetml/2009/9/ac" r="317" s="3" customFormat="true" x14ac:dyDescent="0.25">
      <c r="A317" s="424"/>
      <c r="B317" s="133"/>
      <c r="L317" s="133"/>
      <c r="V317" s="133"/>
      <c r="AF317" s="133"/>
      <c r="AP317" s="133"/>
      <c r="AZ317" s="133"/>
      <c r="BA317" s="133"/>
      <c r="BB317" s="133"/>
      <c r="BC317" s="133"/>
      <c r="BD317" s="133"/>
      <c r="BE317" s="133"/>
      <c r="BF317" s="133"/>
      <c r="BG317" s="133"/>
      <c r="BJ317" s="133"/>
      <c r="BT317" s="133"/>
      <c r="CD317" s="133"/>
      <c r="CN317" s="133"/>
      <c r="CX317" s="133"/>
      <c r="DH317" s="133"/>
      <c r="DR317" s="133"/>
      <c r="EB317" s="133"/>
      <c r="EL317" s="133"/>
      <c r="EV317" s="133"/>
      <c r="FF317" s="133"/>
      <c r="FP317" s="133"/>
      <c r="FZ317" s="133"/>
      <c r="GJ317" s="133"/>
      <c r="GT317" s="133"/>
      <c r="HD317" s="133"/>
      <c r="HN317" s="133"/>
      <c r="HX317" s="133"/>
      <c r="IH317" s="133"/>
      <c r="IR317" s="133"/>
      <c r="JB317" s="133"/>
      <c r="JL317" s="133"/>
      <c r="JV317" s="133"/>
      <c r="KF317" s="133"/>
    </row>
    <row xmlns:x14ac="http://schemas.microsoft.com/office/spreadsheetml/2009/9/ac" r="318" s="3" customFormat="true" x14ac:dyDescent="0.25">
      <c r="A318" s="424"/>
      <c r="B318" s="133"/>
      <c r="L318" s="133"/>
      <c r="V318" s="133"/>
      <c r="AF318" s="133"/>
      <c r="AP318" s="133"/>
      <c r="AZ318" s="133"/>
      <c r="BA318" s="133"/>
      <c r="BB318" s="133"/>
      <c r="BC318" s="133"/>
      <c r="BD318" s="133"/>
      <c r="BE318" s="133"/>
      <c r="BF318" s="133"/>
      <c r="BG318" s="133"/>
      <c r="BJ318" s="133"/>
      <c r="BT318" s="133"/>
      <c r="CD318" s="133"/>
      <c r="CN318" s="133"/>
      <c r="CX318" s="133"/>
      <c r="DH318" s="133"/>
      <c r="DR318" s="133"/>
      <c r="EB318" s="133"/>
      <c r="EL318" s="133"/>
      <c r="EV318" s="133"/>
      <c r="FF318" s="133"/>
      <c r="FP318" s="133"/>
      <c r="FZ318" s="133"/>
      <c r="GJ318" s="133"/>
      <c r="GT318" s="133"/>
      <c r="HD318" s="133"/>
      <c r="HN318" s="133"/>
      <c r="HX318" s="133"/>
      <c r="IH318" s="133"/>
      <c r="IR318" s="133"/>
      <c r="JB318" s="133"/>
      <c r="JL318" s="133"/>
      <c r="JV318" s="133"/>
      <c r="KF318" s="133"/>
    </row>
    <row xmlns:x14ac="http://schemas.microsoft.com/office/spreadsheetml/2009/9/ac" r="319" s="3" customFormat="true" x14ac:dyDescent="0.25">
      <c r="A319" s="424"/>
      <c r="B319" s="133"/>
      <c r="L319" s="133"/>
      <c r="V319" s="133"/>
      <c r="AF319" s="133"/>
      <c r="AP319" s="133"/>
      <c r="AZ319" s="133"/>
      <c r="BA319" s="133"/>
      <c r="BB319" s="133"/>
      <c r="BC319" s="133"/>
      <c r="BD319" s="133"/>
      <c r="BE319" s="133"/>
      <c r="BF319" s="133"/>
      <c r="BG319" s="133"/>
      <c r="BJ319" s="133"/>
      <c r="BT319" s="133"/>
      <c r="CD319" s="133"/>
      <c r="CN319" s="133"/>
      <c r="CX319" s="133"/>
      <c r="DH319" s="133"/>
      <c r="DR319" s="133"/>
      <c r="EB319" s="133"/>
      <c r="EL319" s="133"/>
      <c r="EV319" s="133"/>
      <c r="FF319" s="133"/>
      <c r="FP319" s="133"/>
      <c r="FZ319" s="133"/>
      <c r="GJ319" s="133"/>
      <c r="GT319" s="133"/>
      <c r="HD319" s="133"/>
      <c r="HN319" s="133"/>
      <c r="HX319" s="133"/>
      <c r="IH319" s="133"/>
      <c r="IR319" s="133"/>
      <c r="JB319" s="133"/>
      <c r="JL319" s="133"/>
      <c r="JV319" s="133"/>
      <c r="KF319" s="133"/>
    </row>
    <row xmlns:x14ac="http://schemas.microsoft.com/office/spreadsheetml/2009/9/ac" r="320" s="3" customFormat="true" x14ac:dyDescent="0.25">
      <c r="A320" s="424"/>
      <c r="B320" s="133"/>
      <c r="L320" s="133"/>
      <c r="V320" s="133"/>
      <c r="AF320" s="133"/>
      <c r="AP320" s="133"/>
      <c r="AZ320" s="133"/>
      <c r="BA320" s="133"/>
      <c r="BB320" s="133"/>
      <c r="BC320" s="133"/>
      <c r="BD320" s="133"/>
      <c r="BE320" s="133"/>
      <c r="BF320" s="133"/>
      <c r="BG320" s="133"/>
      <c r="BJ320" s="133"/>
      <c r="BT320" s="133"/>
      <c r="CD320" s="133"/>
      <c r="CN320" s="133"/>
      <c r="CX320" s="133"/>
      <c r="DH320" s="133"/>
      <c r="DR320" s="133"/>
      <c r="EB320" s="133"/>
      <c r="EL320" s="133"/>
      <c r="EV320" s="133"/>
      <c r="FF320" s="133"/>
      <c r="FP320" s="133"/>
      <c r="FZ320" s="133"/>
      <c r="GJ320" s="133"/>
      <c r="GT320" s="133"/>
      <c r="HD320" s="133"/>
      <c r="HN320" s="133"/>
      <c r="HX320" s="133"/>
      <c r="IH320" s="133"/>
      <c r="IR320" s="133"/>
      <c r="JB320" s="133"/>
      <c r="JL320" s="133"/>
      <c r="JV320" s="133"/>
      <c r="KF320" s="133"/>
    </row>
    <row xmlns:x14ac="http://schemas.microsoft.com/office/spreadsheetml/2009/9/ac" r="321" s="3" customFormat="true" x14ac:dyDescent="0.25">
      <c r="A321" s="424"/>
      <c r="B321" s="133"/>
      <c r="L321" s="133"/>
      <c r="V321" s="133"/>
      <c r="AF321" s="133"/>
      <c r="AP321" s="133"/>
      <c r="AZ321" s="133"/>
      <c r="BA321" s="133"/>
      <c r="BB321" s="133"/>
      <c r="BC321" s="133"/>
      <c r="BD321" s="133"/>
      <c r="BE321" s="133"/>
      <c r="BF321" s="133"/>
      <c r="BG321" s="133"/>
      <c r="BJ321" s="133"/>
      <c r="BT321" s="133"/>
      <c r="CD321" s="133"/>
      <c r="CN321" s="133"/>
      <c r="CX321" s="133"/>
      <c r="DH321" s="133"/>
      <c r="DR321" s="133"/>
      <c r="EB321" s="133"/>
      <c r="EL321" s="133"/>
      <c r="EV321" s="133"/>
      <c r="FF321" s="133"/>
      <c r="FP321" s="133"/>
      <c r="FZ321" s="133"/>
      <c r="GJ321" s="133"/>
      <c r="GT321" s="133"/>
      <c r="HD321" s="133"/>
      <c r="HN321" s="133"/>
      <c r="HX321" s="133"/>
      <c r="IH321" s="133"/>
      <c r="IR321" s="133"/>
      <c r="JB321" s="133"/>
      <c r="JL321" s="133"/>
      <c r="JV321" s="133"/>
      <c r="KF321" s="133"/>
    </row>
    <row xmlns:x14ac="http://schemas.microsoft.com/office/spreadsheetml/2009/9/ac" r="322" s="3" customFormat="true" x14ac:dyDescent="0.25">
      <c r="A322" s="424"/>
      <c r="B322" s="133"/>
      <c r="L322" s="133"/>
      <c r="V322" s="133"/>
      <c r="AF322" s="133"/>
      <c r="AP322" s="133"/>
      <c r="AZ322" s="133"/>
      <c r="BA322" s="133"/>
      <c r="BB322" s="133"/>
      <c r="BC322" s="133"/>
      <c r="BD322" s="133"/>
      <c r="BE322" s="133"/>
      <c r="BF322" s="133"/>
      <c r="BG322" s="133"/>
      <c r="BJ322" s="133"/>
      <c r="BT322" s="133"/>
      <c r="CD322" s="133"/>
      <c r="CN322" s="133"/>
      <c r="CX322" s="133"/>
      <c r="DH322" s="133"/>
      <c r="DR322" s="133"/>
      <c r="EB322" s="133"/>
      <c r="EL322" s="133"/>
      <c r="EV322" s="133"/>
      <c r="FF322" s="133"/>
      <c r="FP322" s="133"/>
      <c r="FZ322" s="133"/>
      <c r="GJ322" s="133"/>
      <c r="GT322" s="133"/>
      <c r="HD322" s="133"/>
      <c r="HN322" s="133"/>
      <c r="HX322" s="133"/>
      <c r="IH322" s="133"/>
      <c r="IR322" s="133"/>
      <c r="JB322" s="133"/>
      <c r="JL322" s="133"/>
      <c r="JV322" s="133"/>
      <c r="KF322" s="133"/>
    </row>
    <row xmlns:x14ac="http://schemas.microsoft.com/office/spreadsheetml/2009/9/ac" r="323" s="3" customFormat="true" x14ac:dyDescent="0.25">
      <c r="A323" s="424"/>
      <c r="B323" s="133"/>
      <c r="L323" s="133"/>
      <c r="V323" s="133"/>
      <c r="AF323" s="133"/>
      <c r="AP323" s="133"/>
      <c r="AZ323" s="133"/>
      <c r="BA323" s="133"/>
      <c r="BB323" s="133"/>
      <c r="BC323" s="133"/>
      <c r="BD323" s="133"/>
      <c r="BE323" s="133"/>
      <c r="BF323" s="133"/>
      <c r="BG323" s="133"/>
      <c r="BJ323" s="133"/>
      <c r="BT323" s="133"/>
      <c r="CD323" s="133"/>
      <c r="CN323" s="133"/>
      <c r="CX323" s="133"/>
      <c r="DH323" s="133"/>
      <c r="DR323" s="133"/>
      <c r="EB323" s="133"/>
      <c r="EL323" s="133"/>
      <c r="EV323" s="133"/>
      <c r="FF323" s="133"/>
      <c r="FP323" s="133"/>
      <c r="FZ323" s="133"/>
      <c r="GJ323" s="133"/>
      <c r="GT323" s="133"/>
      <c r="HD323" s="133"/>
      <c r="HN323" s="133"/>
      <c r="HX323" s="133"/>
      <c r="IH323" s="133"/>
      <c r="IR323" s="133"/>
      <c r="JB323" s="133"/>
      <c r="JL323" s="133"/>
      <c r="JV323" s="133"/>
      <c r="KF323" s="133"/>
    </row>
    <row xmlns:x14ac="http://schemas.microsoft.com/office/spreadsheetml/2009/9/ac" r="324" s="3" customFormat="true" x14ac:dyDescent="0.25">
      <c r="A324" s="424"/>
      <c r="B324" s="133"/>
      <c r="L324" s="133"/>
      <c r="V324" s="133"/>
      <c r="AF324" s="133"/>
      <c r="AP324" s="133"/>
      <c r="AZ324" s="133"/>
      <c r="BA324" s="133"/>
      <c r="BB324" s="133"/>
      <c r="BC324" s="133"/>
      <c r="BD324" s="133"/>
      <c r="BE324" s="133"/>
      <c r="BF324" s="133"/>
      <c r="BG324" s="133"/>
      <c r="BJ324" s="133"/>
      <c r="BT324" s="133"/>
      <c r="CD324" s="133"/>
      <c r="CN324" s="133"/>
      <c r="CX324" s="133"/>
      <c r="DH324" s="133"/>
      <c r="DR324" s="133"/>
      <c r="EB324" s="133"/>
      <c r="EL324" s="133"/>
      <c r="EV324" s="133"/>
      <c r="FF324" s="133"/>
      <c r="FP324" s="133"/>
      <c r="FZ324" s="133"/>
      <c r="GJ324" s="133"/>
      <c r="GT324" s="133"/>
      <c r="HD324" s="133"/>
      <c r="HN324" s="133"/>
      <c r="HX324" s="133"/>
      <c r="IH324" s="133"/>
      <c r="IR324" s="133"/>
      <c r="JB324" s="133"/>
      <c r="JL324" s="133"/>
      <c r="JV324" s="133"/>
      <c r="KF324" s="133"/>
    </row>
    <row xmlns:x14ac="http://schemas.microsoft.com/office/spreadsheetml/2009/9/ac" r="325" s="3" customFormat="true" x14ac:dyDescent="0.25">
      <c r="A325" s="424"/>
      <c r="B325" s="133"/>
      <c r="L325" s="133"/>
      <c r="V325" s="133"/>
      <c r="AF325" s="133"/>
      <c r="AP325" s="133"/>
      <c r="AZ325" s="133"/>
      <c r="BA325" s="133"/>
      <c r="BB325" s="133"/>
      <c r="BC325" s="133"/>
      <c r="BD325" s="133"/>
      <c r="BE325" s="133"/>
      <c r="BF325" s="133"/>
      <c r="BG325" s="133"/>
      <c r="BJ325" s="133"/>
      <c r="BT325" s="133"/>
      <c r="CD325" s="133"/>
      <c r="CN325" s="133"/>
      <c r="CX325" s="133"/>
      <c r="DH325" s="133"/>
      <c r="DR325" s="133"/>
      <c r="EB325" s="133"/>
      <c r="EL325" s="133"/>
      <c r="EV325" s="133"/>
      <c r="FF325" s="133"/>
      <c r="FP325" s="133"/>
      <c r="FZ325" s="133"/>
      <c r="GJ325" s="133"/>
      <c r="GT325" s="133"/>
      <c r="HD325" s="133"/>
      <c r="HN325" s="133"/>
      <c r="HX325" s="133"/>
      <c r="IH325" s="133"/>
      <c r="IR325" s="133"/>
      <c r="JB325" s="133"/>
      <c r="JL325" s="133"/>
      <c r="JV325" s="133"/>
      <c r="KF325" s="133"/>
    </row>
    <row xmlns:x14ac="http://schemas.microsoft.com/office/spreadsheetml/2009/9/ac" r="326" s="3" customFormat="true" x14ac:dyDescent="0.25">
      <c r="A326" s="424"/>
      <c r="B326" s="133"/>
      <c r="L326" s="133"/>
      <c r="V326" s="133"/>
      <c r="AF326" s="133"/>
      <c r="AP326" s="133"/>
      <c r="AZ326" s="133"/>
      <c r="BA326" s="133"/>
      <c r="BB326" s="133"/>
      <c r="BC326" s="133"/>
      <c r="BD326" s="133"/>
      <c r="BE326" s="133"/>
      <c r="BF326" s="133"/>
      <c r="BG326" s="133"/>
      <c r="BJ326" s="133"/>
      <c r="BT326" s="133"/>
      <c r="CD326" s="133"/>
      <c r="CN326" s="133"/>
      <c r="CX326" s="133"/>
      <c r="DH326" s="133"/>
      <c r="DR326" s="133"/>
      <c r="EB326" s="133"/>
      <c r="EL326" s="133"/>
      <c r="EV326" s="133"/>
      <c r="FF326" s="133"/>
      <c r="FP326" s="133"/>
      <c r="FZ326" s="133"/>
      <c r="GJ326" s="133"/>
      <c r="GT326" s="133"/>
      <c r="HD326" s="133"/>
      <c r="HN326" s="133"/>
      <c r="HX326" s="133"/>
      <c r="IH326" s="133"/>
      <c r="IR326" s="133"/>
      <c r="JB326" s="133"/>
      <c r="JL326" s="133"/>
      <c r="JV326" s="133"/>
      <c r="KF326" s="133"/>
    </row>
    <row xmlns:x14ac="http://schemas.microsoft.com/office/spreadsheetml/2009/9/ac" r="327" s="3" customFormat="true" x14ac:dyDescent="0.25">
      <c r="A327" s="424"/>
      <c r="B327" s="133"/>
      <c r="L327" s="133"/>
      <c r="V327" s="133"/>
      <c r="AF327" s="133"/>
      <c r="AP327" s="133"/>
      <c r="AZ327" s="133"/>
      <c r="BA327" s="133"/>
      <c r="BB327" s="133"/>
      <c r="BC327" s="133"/>
      <c r="BD327" s="133"/>
      <c r="BE327" s="133"/>
      <c r="BF327" s="133"/>
      <c r="BG327" s="133"/>
      <c r="BJ327" s="133"/>
      <c r="BT327" s="133"/>
      <c r="CD327" s="133"/>
      <c r="CN327" s="133"/>
      <c r="CX327" s="133"/>
      <c r="DH327" s="133"/>
      <c r="DR327" s="133"/>
      <c r="EB327" s="133"/>
      <c r="EL327" s="133"/>
      <c r="EV327" s="133"/>
      <c r="FF327" s="133"/>
      <c r="FP327" s="133"/>
      <c r="FZ327" s="133"/>
      <c r="GJ327" s="133"/>
      <c r="GT327" s="133"/>
      <c r="HD327" s="133"/>
      <c r="HN327" s="133"/>
      <c r="HX327" s="133"/>
      <c r="IH327" s="133"/>
      <c r="IR327" s="133"/>
      <c r="JB327" s="133"/>
      <c r="JL327" s="133"/>
      <c r="JV327" s="133"/>
      <c r="KF327" s="133"/>
    </row>
    <row xmlns:x14ac="http://schemas.microsoft.com/office/spreadsheetml/2009/9/ac" r="328" s="3" customFormat="true" x14ac:dyDescent="0.25">
      <c r="A328" s="424"/>
      <c r="B328" s="133"/>
      <c r="L328" s="133"/>
      <c r="V328" s="133"/>
      <c r="AF328" s="133"/>
      <c r="AP328" s="133"/>
      <c r="AZ328" s="133"/>
      <c r="BA328" s="133"/>
      <c r="BB328" s="133"/>
      <c r="BC328" s="133"/>
      <c r="BD328" s="133"/>
      <c r="BE328" s="133"/>
      <c r="BF328" s="133"/>
      <c r="BG328" s="133"/>
      <c r="BJ328" s="133"/>
      <c r="BT328" s="133"/>
      <c r="CD328" s="133"/>
      <c r="CN328" s="133"/>
      <c r="CX328" s="133"/>
      <c r="DH328" s="133"/>
      <c r="DR328" s="133"/>
      <c r="EB328" s="133"/>
      <c r="EL328" s="133"/>
      <c r="EV328" s="133"/>
      <c r="FF328" s="133"/>
      <c r="FP328" s="133"/>
      <c r="FZ328" s="133"/>
      <c r="GJ328" s="133"/>
      <c r="GT328" s="133"/>
      <c r="HD328" s="133"/>
      <c r="HN328" s="133"/>
      <c r="HX328" s="133"/>
      <c r="IH328" s="133"/>
      <c r="IR328" s="133"/>
      <c r="JB328" s="133"/>
      <c r="JL328" s="133"/>
      <c r="JV328" s="133"/>
      <c r="KF328" s="133"/>
    </row>
    <row xmlns:x14ac="http://schemas.microsoft.com/office/spreadsheetml/2009/9/ac" r="329" s="3" customFormat="true" x14ac:dyDescent="0.25">
      <c r="A329" s="424"/>
      <c r="B329" s="133"/>
      <c r="L329" s="133"/>
      <c r="V329" s="133"/>
      <c r="AF329" s="133"/>
      <c r="AP329" s="133"/>
      <c r="AZ329" s="133"/>
      <c r="BA329" s="133"/>
      <c r="BB329" s="133"/>
      <c r="BC329" s="133"/>
      <c r="BD329" s="133"/>
      <c r="BE329" s="133"/>
      <c r="BF329" s="133"/>
      <c r="BG329" s="133"/>
      <c r="BJ329" s="133"/>
      <c r="BT329" s="133"/>
      <c r="CD329" s="133"/>
      <c r="CN329" s="133"/>
      <c r="CX329" s="133"/>
      <c r="DH329" s="133"/>
      <c r="DR329" s="133"/>
      <c r="EB329" s="133"/>
      <c r="EL329" s="133"/>
      <c r="EV329" s="133"/>
      <c r="FF329" s="133"/>
      <c r="FP329" s="133"/>
      <c r="FZ329" s="133"/>
      <c r="GJ329" s="133"/>
      <c r="GT329" s="133"/>
      <c r="HD329" s="133"/>
      <c r="HN329" s="133"/>
      <c r="HX329" s="133"/>
      <c r="IH329" s="133"/>
      <c r="IR329" s="133"/>
      <c r="JB329" s="133"/>
      <c r="JL329" s="133"/>
      <c r="JV329" s="133"/>
      <c r="KF329" s="133"/>
    </row>
    <row xmlns:x14ac="http://schemas.microsoft.com/office/spreadsheetml/2009/9/ac" r="330" s="3" customFormat="true" x14ac:dyDescent="0.25">
      <c r="A330" s="424"/>
      <c r="B330" s="133"/>
      <c r="L330" s="133"/>
      <c r="V330" s="133"/>
      <c r="AF330" s="133"/>
      <c r="AP330" s="133"/>
      <c r="AZ330" s="133"/>
      <c r="BA330" s="133"/>
      <c r="BB330" s="133"/>
      <c r="BC330" s="133"/>
      <c r="BD330" s="133"/>
      <c r="BE330" s="133"/>
      <c r="BF330" s="133"/>
      <c r="BG330" s="133"/>
      <c r="BJ330" s="133"/>
      <c r="BT330" s="133"/>
      <c r="CD330" s="133"/>
      <c r="CN330" s="133"/>
      <c r="CX330" s="133"/>
      <c r="DH330" s="133"/>
      <c r="DR330" s="133"/>
      <c r="EB330" s="133"/>
      <c r="EL330" s="133"/>
      <c r="EV330" s="133"/>
      <c r="FF330" s="133"/>
      <c r="FP330" s="133"/>
      <c r="FZ330" s="133"/>
      <c r="GJ330" s="133"/>
      <c r="GT330" s="133"/>
      <c r="HD330" s="133"/>
      <c r="HN330" s="133"/>
      <c r="HX330" s="133"/>
      <c r="IH330" s="133"/>
      <c r="IR330" s="133"/>
      <c r="JB330" s="133"/>
      <c r="JL330" s="133"/>
      <c r="JV330" s="133"/>
      <c r="KF330" s="133"/>
    </row>
    <row xmlns:x14ac="http://schemas.microsoft.com/office/spreadsheetml/2009/9/ac" r="331" s="3" customFormat="true" x14ac:dyDescent="0.25">
      <c r="A331" s="424"/>
      <c r="B331" s="133"/>
      <c r="L331" s="133"/>
      <c r="V331" s="133"/>
      <c r="AF331" s="133"/>
      <c r="AP331" s="133"/>
      <c r="AZ331" s="133"/>
      <c r="BA331" s="133"/>
      <c r="BB331" s="133"/>
      <c r="BC331" s="133"/>
      <c r="BD331" s="133"/>
      <c r="BE331" s="133"/>
      <c r="BF331" s="133"/>
      <c r="BG331" s="133"/>
      <c r="BJ331" s="133"/>
      <c r="BT331" s="133"/>
      <c r="CD331" s="133"/>
      <c r="CN331" s="133"/>
      <c r="CX331" s="133"/>
      <c r="DH331" s="133"/>
      <c r="DR331" s="133"/>
      <c r="EB331" s="133"/>
      <c r="EL331" s="133"/>
      <c r="EV331" s="133"/>
      <c r="FF331" s="133"/>
      <c r="FP331" s="133"/>
      <c r="FZ331" s="133"/>
      <c r="GJ331" s="133"/>
      <c r="GT331" s="133"/>
      <c r="HD331" s="133"/>
      <c r="HN331" s="133"/>
      <c r="HX331" s="133"/>
      <c r="IH331" s="133"/>
      <c r="IR331" s="133"/>
      <c r="JB331" s="133"/>
      <c r="JL331" s="133"/>
      <c r="JV331" s="133"/>
      <c r="KF331" s="133"/>
    </row>
    <row xmlns:x14ac="http://schemas.microsoft.com/office/spreadsheetml/2009/9/ac" r="332" s="3" customFormat="true" x14ac:dyDescent="0.25">
      <c r="A332" s="424"/>
      <c r="B332" s="133"/>
      <c r="L332" s="133"/>
      <c r="V332" s="133"/>
      <c r="AF332" s="133"/>
      <c r="AP332" s="133"/>
      <c r="AZ332" s="133"/>
      <c r="BA332" s="133"/>
      <c r="BB332" s="133"/>
      <c r="BC332" s="133"/>
      <c r="BD332" s="133"/>
      <c r="BE332" s="133"/>
      <c r="BF332" s="133"/>
      <c r="BG332" s="133"/>
      <c r="BJ332" s="133"/>
      <c r="BT332" s="133"/>
      <c r="CD332" s="133"/>
      <c r="CN332" s="133"/>
      <c r="CX332" s="133"/>
      <c r="DH332" s="133"/>
      <c r="DR332" s="133"/>
      <c r="EB332" s="133"/>
      <c r="EL332" s="133"/>
      <c r="EV332" s="133"/>
      <c r="FF332" s="133"/>
      <c r="FP332" s="133"/>
      <c r="FZ332" s="133"/>
      <c r="GJ332" s="133"/>
      <c r="GT332" s="133"/>
      <c r="HD332" s="133"/>
      <c r="HN332" s="133"/>
      <c r="HX332" s="133"/>
      <c r="IH332" s="133"/>
      <c r="IR332" s="133"/>
      <c r="JB332" s="133"/>
      <c r="JL332" s="133"/>
      <c r="JV332" s="133"/>
      <c r="KF332" s="133"/>
    </row>
    <row xmlns:x14ac="http://schemas.microsoft.com/office/spreadsheetml/2009/9/ac" r="333" s="3" customFormat="true" x14ac:dyDescent="0.25">
      <c r="A333" s="424"/>
      <c r="B333" s="133"/>
      <c r="L333" s="133"/>
      <c r="V333" s="133"/>
      <c r="AF333" s="133"/>
      <c r="AP333" s="133"/>
      <c r="AZ333" s="133"/>
      <c r="BA333" s="133"/>
      <c r="BB333" s="133"/>
      <c r="BC333" s="133"/>
      <c r="BD333" s="133"/>
      <c r="BE333" s="133"/>
      <c r="BF333" s="133"/>
      <c r="BG333" s="133"/>
      <c r="BJ333" s="133"/>
      <c r="BT333" s="133"/>
      <c r="CD333" s="133"/>
      <c r="CN333" s="133"/>
      <c r="CX333" s="133"/>
      <c r="DH333" s="133"/>
      <c r="DR333" s="133"/>
      <c r="EB333" s="133"/>
      <c r="EL333" s="133"/>
      <c r="EV333" s="133"/>
      <c r="FF333" s="133"/>
      <c r="FP333" s="133"/>
      <c r="FZ333" s="133"/>
      <c r="GJ333" s="133"/>
      <c r="GT333" s="133"/>
      <c r="HD333" s="133"/>
      <c r="HN333" s="133"/>
      <c r="HX333" s="133"/>
      <c r="IH333" s="133"/>
      <c r="IR333" s="133"/>
      <c r="JB333" s="133"/>
      <c r="JL333" s="133"/>
      <c r="JV333" s="133"/>
      <c r="KF333" s="133"/>
    </row>
    <row xmlns:x14ac="http://schemas.microsoft.com/office/spreadsheetml/2009/9/ac" r="334" s="3" customFormat="true" x14ac:dyDescent="0.25">
      <c r="A334" s="424"/>
      <c r="B334" s="133"/>
      <c r="L334" s="133"/>
      <c r="V334" s="133"/>
      <c r="AF334" s="133"/>
      <c r="AP334" s="133"/>
      <c r="AZ334" s="133"/>
      <c r="BA334" s="133"/>
      <c r="BB334" s="133"/>
      <c r="BC334" s="133"/>
      <c r="BD334" s="133"/>
      <c r="BE334" s="133"/>
      <c r="BF334" s="133"/>
      <c r="BG334" s="133"/>
      <c r="BJ334" s="133"/>
      <c r="BT334" s="133"/>
      <c r="CD334" s="133"/>
      <c r="CN334" s="133"/>
      <c r="CX334" s="133"/>
      <c r="DH334" s="133"/>
      <c r="DR334" s="133"/>
      <c r="EB334" s="133"/>
      <c r="EL334" s="133"/>
      <c r="EV334" s="133"/>
      <c r="FF334" s="133"/>
      <c r="FP334" s="133"/>
      <c r="FZ334" s="133"/>
      <c r="GJ334" s="133"/>
      <c r="GT334" s="133"/>
      <c r="HD334" s="133"/>
      <c r="HN334" s="133"/>
      <c r="HX334" s="133"/>
      <c r="IH334" s="133"/>
      <c r="IR334" s="133"/>
      <c r="JB334" s="133"/>
      <c r="JL334" s="133"/>
      <c r="JV334" s="133"/>
      <c r="KF334" s="133"/>
    </row>
    <row xmlns:x14ac="http://schemas.microsoft.com/office/spreadsheetml/2009/9/ac" r="335" s="3" customFormat="true" x14ac:dyDescent="0.25">
      <c r="A335" s="424"/>
      <c r="B335" s="133"/>
      <c r="L335" s="133"/>
      <c r="V335" s="133"/>
      <c r="AF335" s="133"/>
      <c r="AP335" s="133"/>
      <c r="AZ335" s="133"/>
      <c r="BA335" s="133"/>
      <c r="BB335" s="133"/>
      <c r="BC335" s="133"/>
      <c r="BD335" s="133"/>
      <c r="BE335" s="133"/>
      <c r="BF335" s="133"/>
      <c r="BG335" s="133"/>
      <c r="BJ335" s="133"/>
      <c r="BT335" s="133"/>
      <c r="CD335" s="133"/>
      <c r="CN335" s="133"/>
      <c r="CX335" s="133"/>
      <c r="DH335" s="133"/>
      <c r="DR335" s="133"/>
      <c r="EB335" s="133"/>
      <c r="EL335" s="133"/>
      <c r="EV335" s="133"/>
      <c r="FF335" s="133"/>
      <c r="FP335" s="133"/>
      <c r="FZ335" s="133"/>
      <c r="GJ335" s="133"/>
      <c r="GT335" s="133"/>
      <c r="HD335" s="133"/>
      <c r="HN335" s="133"/>
      <c r="HX335" s="133"/>
      <c r="IH335" s="133"/>
      <c r="IR335" s="133"/>
      <c r="JB335" s="133"/>
      <c r="JL335" s="133"/>
      <c r="JV335" s="133"/>
      <c r="KF335" s="133"/>
    </row>
    <row xmlns:x14ac="http://schemas.microsoft.com/office/spreadsheetml/2009/9/ac" r="336" s="3" customFormat="true" x14ac:dyDescent="0.25">
      <c r="A336" s="424"/>
      <c r="B336" s="133"/>
      <c r="L336" s="133"/>
      <c r="V336" s="133"/>
      <c r="AF336" s="133"/>
      <c r="AP336" s="133"/>
      <c r="AZ336" s="133"/>
      <c r="BA336" s="133"/>
      <c r="BB336" s="133"/>
      <c r="BC336" s="133"/>
      <c r="BD336" s="133"/>
      <c r="BE336" s="133"/>
      <c r="BF336" s="133"/>
      <c r="BG336" s="133"/>
      <c r="BJ336" s="133"/>
      <c r="BT336" s="133"/>
      <c r="CD336" s="133"/>
      <c r="CN336" s="133"/>
      <c r="CX336" s="133"/>
      <c r="DH336" s="133"/>
      <c r="DR336" s="133"/>
      <c r="EB336" s="133"/>
      <c r="EL336" s="133"/>
      <c r="EV336" s="133"/>
      <c r="FF336" s="133"/>
      <c r="FP336" s="133"/>
      <c r="FZ336" s="133"/>
      <c r="GJ336" s="133"/>
      <c r="GT336" s="133"/>
      <c r="HD336" s="133"/>
      <c r="HN336" s="133"/>
      <c r="HX336" s="133"/>
      <c r="IH336" s="133"/>
      <c r="IR336" s="133"/>
      <c r="JB336" s="133"/>
      <c r="JL336" s="133"/>
      <c r="JV336" s="133"/>
      <c r="KF336" s="133"/>
    </row>
    <row xmlns:x14ac="http://schemas.microsoft.com/office/spreadsheetml/2009/9/ac" r="337" s="3" customFormat="true" x14ac:dyDescent="0.25">
      <c r="A337" s="424"/>
      <c r="B337" s="133"/>
      <c r="L337" s="133"/>
      <c r="V337" s="133"/>
      <c r="AF337" s="133"/>
      <c r="AP337" s="133"/>
      <c r="AZ337" s="133"/>
      <c r="BA337" s="133"/>
      <c r="BB337" s="133"/>
      <c r="BC337" s="133"/>
      <c r="BD337" s="133"/>
      <c r="BE337" s="133"/>
      <c r="BF337" s="133"/>
      <c r="BG337" s="133"/>
      <c r="BJ337" s="133"/>
      <c r="BT337" s="133"/>
      <c r="CD337" s="133"/>
      <c r="CN337" s="133"/>
      <c r="CX337" s="133"/>
      <c r="DH337" s="133"/>
      <c r="DR337" s="133"/>
      <c r="EB337" s="133"/>
      <c r="EL337" s="133"/>
      <c r="EV337" s="133"/>
      <c r="FF337" s="133"/>
      <c r="FP337" s="133"/>
      <c r="FZ337" s="133"/>
      <c r="GJ337" s="133"/>
      <c r="GT337" s="133"/>
      <c r="HD337" s="133"/>
      <c r="HN337" s="133"/>
      <c r="HX337" s="133"/>
      <c r="IH337" s="133"/>
      <c r="IR337" s="133"/>
      <c r="JB337" s="133"/>
      <c r="JL337" s="133"/>
      <c r="JV337" s="133"/>
      <c r="KF337" s="133"/>
    </row>
    <row xmlns:x14ac="http://schemas.microsoft.com/office/spreadsheetml/2009/9/ac" r="338" s="3" customFormat="true" x14ac:dyDescent="0.25">
      <c r="A338" s="424"/>
      <c r="B338" s="133"/>
      <c r="L338" s="133"/>
      <c r="V338" s="133"/>
      <c r="AF338" s="133"/>
      <c r="AP338" s="133"/>
      <c r="AZ338" s="133"/>
      <c r="BA338" s="133"/>
      <c r="BB338" s="133"/>
      <c r="BC338" s="133"/>
      <c r="BD338" s="133"/>
      <c r="BE338" s="133"/>
      <c r="BF338" s="133"/>
      <c r="BG338" s="133"/>
      <c r="BJ338" s="133"/>
      <c r="BT338" s="133"/>
      <c r="CD338" s="133"/>
      <c r="CN338" s="133"/>
      <c r="CX338" s="133"/>
      <c r="DH338" s="133"/>
      <c r="DR338" s="133"/>
      <c r="EB338" s="133"/>
      <c r="EL338" s="133"/>
      <c r="EV338" s="133"/>
      <c r="FF338" s="133"/>
      <c r="FP338" s="133"/>
      <c r="FZ338" s="133"/>
      <c r="GJ338" s="133"/>
      <c r="GT338" s="133"/>
      <c r="HD338" s="133"/>
      <c r="HN338" s="133"/>
      <c r="HX338" s="133"/>
      <c r="IH338" s="133"/>
      <c r="IR338" s="133"/>
      <c r="JB338" s="133"/>
      <c r="JL338" s="133"/>
      <c r="JV338" s="133"/>
      <c r="KF338" s="133"/>
    </row>
    <row xmlns:x14ac="http://schemas.microsoft.com/office/spreadsheetml/2009/9/ac" r="339" s="3" customFormat="true" x14ac:dyDescent="0.25">
      <c r="A339" s="424"/>
      <c r="B339" s="133"/>
      <c r="L339" s="133"/>
      <c r="V339" s="133"/>
      <c r="AF339" s="133"/>
      <c r="AP339" s="133"/>
      <c r="AZ339" s="133"/>
      <c r="BA339" s="133"/>
      <c r="BB339" s="133"/>
      <c r="BC339" s="133"/>
      <c r="BD339" s="133"/>
      <c r="BE339" s="133"/>
      <c r="BF339" s="133"/>
      <c r="BG339" s="133"/>
      <c r="BJ339" s="133"/>
      <c r="BT339" s="133"/>
      <c r="CD339" s="133"/>
      <c r="CN339" s="133"/>
      <c r="CX339" s="133"/>
      <c r="DH339" s="133"/>
      <c r="DR339" s="133"/>
      <c r="EB339" s="133"/>
      <c r="EL339" s="133"/>
      <c r="EV339" s="133"/>
      <c r="FF339" s="133"/>
      <c r="FP339" s="133"/>
      <c r="FZ339" s="133"/>
      <c r="GJ339" s="133"/>
      <c r="GT339" s="133"/>
      <c r="HD339" s="133"/>
      <c r="HN339" s="133"/>
      <c r="HX339" s="133"/>
      <c r="IH339" s="133"/>
      <c r="IR339" s="133"/>
      <c r="JB339" s="133"/>
      <c r="JL339" s="133"/>
      <c r="JV339" s="133"/>
      <c r="KF339" s="133"/>
    </row>
    <row xmlns:x14ac="http://schemas.microsoft.com/office/spreadsheetml/2009/9/ac" r="340" s="3" customFormat="true" x14ac:dyDescent="0.25">
      <c r="A340" s="424"/>
      <c r="B340" s="133"/>
      <c r="L340" s="133"/>
      <c r="V340" s="133"/>
      <c r="AF340" s="133"/>
      <c r="AP340" s="133"/>
      <c r="AZ340" s="133"/>
      <c r="BA340" s="133"/>
      <c r="BB340" s="133"/>
      <c r="BC340" s="133"/>
      <c r="BD340" s="133"/>
      <c r="BE340" s="133"/>
      <c r="BF340" s="133"/>
      <c r="BG340" s="133"/>
      <c r="BJ340" s="133"/>
      <c r="BT340" s="133"/>
      <c r="CD340" s="133"/>
      <c r="CN340" s="133"/>
      <c r="CX340" s="133"/>
      <c r="DH340" s="133"/>
      <c r="DR340" s="133"/>
      <c r="EB340" s="133"/>
      <c r="EL340" s="133"/>
      <c r="EV340" s="133"/>
      <c r="FF340" s="133"/>
      <c r="FP340" s="133"/>
      <c r="FZ340" s="133"/>
      <c r="GJ340" s="133"/>
      <c r="GT340" s="133"/>
      <c r="HD340" s="133"/>
      <c r="HN340" s="133"/>
      <c r="HX340" s="133"/>
      <c r="IH340" s="133"/>
      <c r="IR340" s="133"/>
      <c r="JB340" s="133"/>
      <c r="JL340" s="133"/>
      <c r="JV340" s="133"/>
      <c r="KF340" s="133"/>
    </row>
    <row xmlns:x14ac="http://schemas.microsoft.com/office/spreadsheetml/2009/9/ac" r="341" s="3" customFormat="true" x14ac:dyDescent="0.25">
      <c r="A341" s="424"/>
      <c r="B341" s="133"/>
      <c r="L341" s="133"/>
      <c r="V341" s="133"/>
      <c r="AF341" s="133"/>
      <c r="AP341" s="133"/>
      <c r="AZ341" s="133"/>
      <c r="BA341" s="133"/>
      <c r="BB341" s="133"/>
      <c r="BC341" s="133"/>
      <c r="BD341" s="133"/>
      <c r="BE341" s="133"/>
      <c r="BF341" s="133"/>
      <c r="BG341" s="133"/>
      <c r="BJ341" s="133"/>
      <c r="BT341" s="133"/>
      <c r="CD341" s="133"/>
      <c r="CN341" s="133"/>
      <c r="CX341" s="133"/>
      <c r="DH341" s="133"/>
      <c r="DR341" s="133"/>
      <c r="EB341" s="133"/>
      <c r="EL341" s="133"/>
      <c r="EV341" s="133"/>
      <c r="FF341" s="133"/>
      <c r="FP341" s="133"/>
      <c r="FZ341" s="133"/>
      <c r="GJ341" s="133"/>
      <c r="GT341" s="133"/>
      <c r="HD341" s="133"/>
      <c r="HN341" s="133"/>
      <c r="HX341" s="133"/>
      <c r="IH341" s="133"/>
      <c r="IR341" s="133"/>
      <c r="JB341" s="133"/>
      <c r="JL341" s="133"/>
      <c r="JV341" s="133"/>
      <c r="KF341" s="133"/>
    </row>
    <row xmlns:x14ac="http://schemas.microsoft.com/office/spreadsheetml/2009/9/ac" r="342" s="3" customFormat="true" x14ac:dyDescent="0.25">
      <c r="A342" s="424"/>
      <c r="B342" s="133"/>
      <c r="L342" s="133"/>
      <c r="V342" s="133"/>
      <c r="AF342" s="133"/>
      <c r="AP342" s="133"/>
      <c r="AZ342" s="133"/>
      <c r="BA342" s="133"/>
      <c r="BB342" s="133"/>
      <c r="BC342" s="133"/>
      <c r="BD342" s="133"/>
      <c r="BE342" s="133"/>
      <c r="BF342" s="133"/>
      <c r="BG342" s="133"/>
      <c r="BJ342" s="133"/>
      <c r="BT342" s="133"/>
      <c r="CD342" s="133"/>
      <c r="CN342" s="133"/>
      <c r="CX342" s="133"/>
      <c r="DH342" s="133"/>
      <c r="DR342" s="133"/>
      <c r="EB342" s="133"/>
      <c r="EL342" s="133"/>
      <c r="EV342" s="133"/>
      <c r="FF342" s="133"/>
      <c r="FP342" s="133"/>
      <c r="FZ342" s="133"/>
      <c r="GJ342" s="133"/>
      <c r="GT342" s="133"/>
      <c r="HD342" s="133"/>
      <c r="HN342" s="133"/>
      <c r="HX342" s="133"/>
      <c r="IH342" s="133"/>
      <c r="IR342" s="133"/>
      <c r="JB342" s="133"/>
      <c r="JL342" s="133"/>
      <c r="JV342" s="133"/>
      <c r="KF342" s="133"/>
    </row>
    <row xmlns:x14ac="http://schemas.microsoft.com/office/spreadsheetml/2009/9/ac" r="343" s="3" customFormat="true" x14ac:dyDescent="0.25">
      <c r="A343" s="424"/>
      <c r="B343" s="133"/>
      <c r="L343" s="133"/>
      <c r="V343" s="133"/>
      <c r="AF343" s="133"/>
      <c r="AP343" s="133"/>
      <c r="AZ343" s="133"/>
      <c r="BA343" s="133"/>
      <c r="BB343" s="133"/>
      <c r="BC343" s="133"/>
      <c r="BD343" s="133"/>
      <c r="BE343" s="133"/>
      <c r="BF343" s="133"/>
      <c r="BG343" s="133"/>
      <c r="BJ343" s="133"/>
      <c r="BT343" s="133"/>
      <c r="CD343" s="133"/>
      <c r="CN343" s="133"/>
      <c r="CX343" s="133"/>
      <c r="DH343" s="133"/>
      <c r="DR343" s="133"/>
      <c r="EB343" s="133"/>
      <c r="EL343" s="133"/>
      <c r="EV343" s="133"/>
      <c r="FF343" s="133"/>
      <c r="FP343" s="133"/>
      <c r="FZ343" s="133"/>
      <c r="GJ343" s="133"/>
      <c r="GT343" s="133"/>
      <c r="HD343" s="133"/>
      <c r="HN343" s="133"/>
      <c r="HX343" s="133"/>
      <c r="IH343" s="133"/>
      <c r="IR343" s="133"/>
      <c r="JB343" s="133"/>
      <c r="JL343" s="133"/>
      <c r="JV343" s="133"/>
      <c r="KF343" s="133"/>
    </row>
    <row xmlns:x14ac="http://schemas.microsoft.com/office/spreadsheetml/2009/9/ac" r="344" s="3" customFormat="true" x14ac:dyDescent="0.25">
      <c r="A344" s="424"/>
      <c r="B344" s="133"/>
      <c r="L344" s="133"/>
      <c r="V344" s="133"/>
      <c r="AF344" s="133"/>
      <c r="AP344" s="133"/>
      <c r="AZ344" s="133"/>
      <c r="BA344" s="133"/>
      <c r="BB344" s="133"/>
      <c r="BC344" s="133"/>
      <c r="BD344" s="133"/>
      <c r="BE344" s="133"/>
      <c r="BF344" s="133"/>
      <c r="BG344" s="133"/>
      <c r="BJ344" s="133"/>
      <c r="BT344" s="133"/>
      <c r="CD344" s="133"/>
      <c r="CN344" s="133"/>
      <c r="CX344" s="133"/>
      <c r="DH344" s="133"/>
      <c r="DR344" s="133"/>
      <c r="EB344" s="133"/>
      <c r="EL344" s="133"/>
      <c r="EV344" s="133"/>
      <c r="FF344" s="133"/>
      <c r="FP344" s="133"/>
      <c r="FZ344" s="133"/>
      <c r="GJ344" s="133"/>
      <c r="GT344" s="133"/>
      <c r="HD344" s="133"/>
      <c r="HN344" s="133"/>
      <c r="HX344" s="133"/>
      <c r="IH344" s="133"/>
      <c r="IR344" s="133"/>
      <c r="JB344" s="133"/>
      <c r="JL344" s="133"/>
      <c r="JV344" s="133"/>
      <c r="KF344" s="133"/>
    </row>
    <row xmlns:x14ac="http://schemas.microsoft.com/office/spreadsheetml/2009/9/ac" r="345" s="3" customFormat="true" x14ac:dyDescent="0.25">
      <c r="A345" s="424"/>
      <c r="B345" s="133"/>
      <c r="L345" s="133"/>
      <c r="V345" s="133"/>
      <c r="AF345" s="133"/>
      <c r="AP345" s="133"/>
      <c r="AZ345" s="133"/>
      <c r="BA345" s="133"/>
      <c r="BB345" s="133"/>
      <c r="BC345" s="133"/>
      <c r="BD345" s="133"/>
      <c r="BE345" s="133"/>
      <c r="BF345" s="133"/>
      <c r="BG345" s="133"/>
      <c r="BJ345" s="133"/>
      <c r="BT345" s="133"/>
      <c r="CD345" s="133"/>
      <c r="CN345" s="133"/>
      <c r="CX345" s="133"/>
      <c r="DH345" s="133"/>
      <c r="DR345" s="133"/>
      <c r="EB345" s="133"/>
      <c r="EL345" s="133"/>
      <c r="EV345" s="133"/>
      <c r="FF345" s="133"/>
      <c r="FP345" s="133"/>
      <c r="FZ345" s="133"/>
      <c r="GJ345" s="133"/>
      <c r="GT345" s="133"/>
      <c r="HD345" s="133"/>
      <c r="HN345" s="133"/>
      <c r="HX345" s="133"/>
      <c r="IH345" s="133"/>
      <c r="IR345" s="133"/>
      <c r="JB345" s="133"/>
      <c r="JL345" s="133"/>
      <c r="JV345" s="133"/>
      <c r="KF345" s="133"/>
    </row>
    <row xmlns:x14ac="http://schemas.microsoft.com/office/spreadsheetml/2009/9/ac" r="346" s="3" customFormat="true" x14ac:dyDescent="0.25">
      <c r="A346" s="424"/>
      <c r="B346" s="133"/>
      <c r="L346" s="133"/>
      <c r="V346" s="133"/>
      <c r="AF346" s="133"/>
      <c r="AP346" s="133"/>
      <c r="AZ346" s="133"/>
      <c r="BA346" s="133"/>
      <c r="BB346" s="133"/>
      <c r="BC346" s="133"/>
      <c r="BD346" s="133"/>
      <c r="BE346" s="133"/>
      <c r="BF346" s="133"/>
      <c r="BG346" s="133"/>
      <c r="BJ346" s="133"/>
      <c r="BT346" s="133"/>
      <c r="CD346" s="133"/>
      <c r="CN346" s="133"/>
      <c r="CX346" s="133"/>
      <c r="DH346" s="133"/>
      <c r="DR346" s="133"/>
      <c r="EB346" s="133"/>
      <c r="EL346" s="133"/>
      <c r="EV346" s="133"/>
      <c r="FF346" s="133"/>
      <c r="FP346" s="133"/>
      <c r="FZ346" s="133"/>
      <c r="GJ346" s="133"/>
      <c r="GT346" s="133"/>
      <c r="HD346" s="133"/>
      <c r="HN346" s="133"/>
      <c r="HX346" s="133"/>
      <c r="IH346" s="133"/>
      <c r="IR346" s="133"/>
      <c r="JB346" s="133"/>
      <c r="JL346" s="133"/>
      <c r="JV346" s="133"/>
      <c r="KF346" s="133"/>
    </row>
    <row xmlns:x14ac="http://schemas.microsoft.com/office/spreadsheetml/2009/9/ac" r="347" s="3" customFormat="true" x14ac:dyDescent="0.25">
      <c r="A347" s="424"/>
      <c r="B347" s="133"/>
      <c r="L347" s="133"/>
      <c r="V347" s="133"/>
      <c r="AF347" s="133"/>
      <c r="AP347" s="133"/>
      <c r="AZ347" s="133"/>
      <c r="BA347" s="133"/>
      <c r="BB347" s="133"/>
      <c r="BC347" s="133"/>
      <c r="BD347" s="133"/>
      <c r="BE347" s="133"/>
      <c r="BF347" s="133"/>
      <c r="BG347" s="133"/>
      <c r="BJ347" s="133"/>
      <c r="BT347" s="133"/>
      <c r="CD347" s="133"/>
      <c r="CN347" s="133"/>
      <c r="CX347" s="133"/>
      <c r="DH347" s="133"/>
      <c r="DR347" s="133"/>
      <c r="EB347" s="133"/>
      <c r="EL347" s="133"/>
      <c r="EV347" s="133"/>
      <c r="FF347" s="133"/>
      <c r="FP347" s="133"/>
      <c r="FZ347" s="133"/>
      <c r="GJ347" s="133"/>
      <c r="GT347" s="133"/>
      <c r="HD347" s="133"/>
      <c r="HN347" s="133"/>
      <c r="HX347" s="133"/>
      <c r="IH347" s="133"/>
      <c r="IR347" s="133"/>
      <c r="JB347" s="133"/>
      <c r="JL347" s="133"/>
      <c r="JV347" s="133"/>
      <c r="KF347" s="133"/>
    </row>
    <row xmlns:x14ac="http://schemas.microsoft.com/office/spreadsheetml/2009/9/ac" r="348" s="3" customFormat="true" x14ac:dyDescent="0.25">
      <c r="A348" s="424"/>
      <c r="B348" s="133"/>
      <c r="L348" s="133"/>
      <c r="V348" s="133"/>
      <c r="AF348" s="133"/>
      <c r="AP348" s="133"/>
      <c r="AZ348" s="133"/>
      <c r="BA348" s="133"/>
      <c r="BB348" s="133"/>
      <c r="BC348" s="133"/>
      <c r="BD348" s="133"/>
      <c r="BE348" s="133"/>
      <c r="BF348" s="133"/>
      <c r="BG348" s="133"/>
      <c r="BJ348" s="133"/>
      <c r="BT348" s="133"/>
      <c r="CD348" s="133"/>
      <c r="CN348" s="133"/>
      <c r="CX348" s="133"/>
      <c r="DH348" s="133"/>
      <c r="DR348" s="133"/>
      <c r="EB348" s="133"/>
      <c r="EL348" s="133"/>
      <c r="EV348" s="133"/>
      <c r="FF348" s="133"/>
      <c r="FP348" s="133"/>
      <c r="FZ348" s="133"/>
      <c r="GJ348" s="133"/>
      <c r="GT348" s="133"/>
      <c r="HD348" s="133"/>
      <c r="HN348" s="133"/>
      <c r="HX348" s="133"/>
      <c r="IH348" s="133"/>
      <c r="IR348" s="133"/>
      <c r="JB348" s="133"/>
      <c r="JL348" s="133"/>
      <c r="JV348" s="133"/>
      <c r="KF348" s="133"/>
    </row>
    <row xmlns:x14ac="http://schemas.microsoft.com/office/spreadsheetml/2009/9/ac" r="349" s="3" customFormat="true" x14ac:dyDescent="0.25">
      <c r="A349" s="424"/>
      <c r="B349" s="133"/>
      <c r="L349" s="133"/>
      <c r="V349" s="133"/>
      <c r="AF349" s="133"/>
      <c r="AP349" s="133"/>
      <c r="AZ349" s="133"/>
      <c r="BA349" s="133"/>
      <c r="BB349" s="133"/>
      <c r="BC349" s="133"/>
      <c r="BD349" s="133"/>
      <c r="BE349" s="133"/>
      <c r="BF349" s="133"/>
      <c r="BG349" s="133"/>
      <c r="BJ349" s="133"/>
      <c r="BT349" s="133"/>
      <c r="CD349" s="133"/>
      <c r="CN349" s="133"/>
      <c r="CX349" s="133"/>
      <c r="DH349" s="133"/>
      <c r="DR349" s="133"/>
      <c r="EB349" s="133"/>
      <c r="EL349" s="133"/>
      <c r="EV349" s="133"/>
      <c r="FF349" s="133"/>
      <c r="FP349" s="133"/>
      <c r="FZ349" s="133"/>
      <c r="GJ349" s="133"/>
      <c r="GT349" s="133"/>
      <c r="HD349" s="133"/>
      <c r="HN349" s="133"/>
      <c r="HX349" s="133"/>
      <c r="IH349" s="133"/>
      <c r="IR349" s="133"/>
      <c r="JB349" s="133"/>
      <c r="JL349" s="133"/>
      <c r="JV349" s="133"/>
      <c r="KF349" s="133"/>
    </row>
    <row xmlns:x14ac="http://schemas.microsoft.com/office/spreadsheetml/2009/9/ac" r="350" s="3" customFormat="true" x14ac:dyDescent="0.25">
      <c r="A350" s="424"/>
      <c r="B350" s="133"/>
      <c r="L350" s="133"/>
      <c r="V350" s="133"/>
      <c r="AF350" s="133"/>
      <c r="AP350" s="133"/>
      <c r="AZ350" s="133"/>
      <c r="BA350" s="133"/>
      <c r="BB350" s="133"/>
      <c r="BC350" s="133"/>
      <c r="BD350" s="133"/>
      <c r="BE350" s="133"/>
      <c r="BF350" s="133"/>
      <c r="BG350" s="133"/>
      <c r="BJ350" s="133"/>
      <c r="BT350" s="133"/>
      <c r="CD350" s="133"/>
      <c r="CN350" s="133"/>
      <c r="CX350" s="133"/>
      <c r="DH350" s="133"/>
      <c r="DR350" s="133"/>
      <c r="EB350" s="133"/>
      <c r="EL350" s="133"/>
      <c r="EV350" s="133"/>
      <c r="FF350" s="133"/>
      <c r="FP350" s="133"/>
      <c r="FZ350" s="133"/>
      <c r="GJ350" s="133"/>
      <c r="GT350" s="133"/>
      <c r="HD350" s="133"/>
      <c r="HN350" s="133"/>
      <c r="HX350" s="133"/>
      <c r="IH350" s="133"/>
      <c r="IR350" s="133"/>
      <c r="JB350" s="133"/>
      <c r="JL350" s="133"/>
      <c r="JV350" s="133"/>
      <c r="KF350" s="133"/>
    </row>
    <row xmlns:x14ac="http://schemas.microsoft.com/office/spreadsheetml/2009/9/ac" r="351" s="3" customFormat="true" x14ac:dyDescent="0.25">
      <c r="A351" s="424"/>
      <c r="B351" s="133"/>
      <c r="L351" s="133"/>
      <c r="V351" s="133"/>
      <c r="AF351" s="133"/>
      <c r="AP351" s="133"/>
      <c r="AZ351" s="133"/>
      <c r="BA351" s="133"/>
      <c r="BB351" s="133"/>
      <c r="BC351" s="133"/>
      <c r="BD351" s="133"/>
      <c r="BE351" s="133"/>
      <c r="BF351" s="133"/>
      <c r="BG351" s="133"/>
      <c r="BJ351" s="133"/>
      <c r="BT351" s="133"/>
      <c r="CD351" s="133"/>
      <c r="CN351" s="133"/>
      <c r="CX351" s="133"/>
      <c r="DH351" s="133"/>
      <c r="DR351" s="133"/>
      <c r="EB351" s="133"/>
      <c r="EL351" s="133"/>
      <c r="EV351" s="133"/>
      <c r="FF351" s="133"/>
      <c r="FP351" s="133"/>
      <c r="FZ351" s="133"/>
      <c r="GJ351" s="133"/>
      <c r="GT351" s="133"/>
      <c r="HD351" s="133"/>
      <c r="HN351" s="133"/>
      <c r="HX351" s="133"/>
      <c r="IH351" s="133"/>
      <c r="IR351" s="133"/>
      <c r="JB351" s="133"/>
      <c r="JL351" s="133"/>
      <c r="JV351" s="133"/>
      <c r="KF351" s="133"/>
    </row>
    <row xmlns:x14ac="http://schemas.microsoft.com/office/spreadsheetml/2009/9/ac" r="352" s="3" customFormat="true" x14ac:dyDescent="0.25">
      <c r="A352" s="424"/>
      <c r="B352" s="133"/>
      <c r="L352" s="133"/>
      <c r="V352" s="133"/>
      <c r="AF352" s="133"/>
      <c r="AP352" s="133"/>
      <c r="AZ352" s="133"/>
      <c r="BA352" s="133"/>
      <c r="BB352" s="133"/>
      <c r="BC352" s="133"/>
      <c r="BD352" s="133"/>
      <c r="BE352" s="133"/>
      <c r="BF352" s="133"/>
      <c r="BG352" s="133"/>
      <c r="BJ352" s="133"/>
      <c r="BT352" s="133"/>
      <c r="CD352" s="133"/>
      <c r="CN352" s="133"/>
      <c r="CX352" s="133"/>
      <c r="DH352" s="133"/>
      <c r="DR352" s="133"/>
      <c r="EB352" s="133"/>
      <c r="EL352" s="133"/>
      <c r="EV352" s="133"/>
      <c r="FF352" s="133"/>
      <c r="FP352" s="133"/>
      <c r="FZ352" s="133"/>
      <c r="GJ352" s="133"/>
      <c r="GT352" s="133"/>
      <c r="HD352" s="133"/>
      <c r="HN352" s="133"/>
      <c r="HX352" s="133"/>
      <c r="IH352" s="133"/>
      <c r="IR352" s="133"/>
      <c r="JB352" s="133"/>
      <c r="JL352" s="133"/>
      <c r="JV352" s="133"/>
      <c r="KF352" s="133"/>
    </row>
    <row xmlns:x14ac="http://schemas.microsoft.com/office/spreadsheetml/2009/9/ac" r="353" s="3" customFormat="true" x14ac:dyDescent="0.25">
      <c r="A353" s="424"/>
      <c r="B353" s="133"/>
      <c r="L353" s="133"/>
      <c r="V353" s="133"/>
      <c r="AF353" s="133"/>
      <c r="AP353" s="133"/>
      <c r="AZ353" s="133"/>
      <c r="BA353" s="133"/>
      <c r="BB353" s="133"/>
      <c r="BC353" s="133"/>
      <c r="BD353" s="133"/>
      <c r="BE353" s="133"/>
      <c r="BF353" s="133"/>
      <c r="BG353" s="133"/>
      <c r="BJ353" s="133"/>
      <c r="BT353" s="133"/>
      <c r="CD353" s="133"/>
      <c r="CN353" s="133"/>
      <c r="CX353" s="133"/>
      <c r="DH353" s="133"/>
      <c r="DR353" s="133"/>
      <c r="EB353" s="133"/>
      <c r="EL353" s="133"/>
      <c r="EV353" s="133"/>
      <c r="FF353" s="133"/>
      <c r="FP353" s="133"/>
      <c r="FZ353" s="133"/>
      <c r="GJ353" s="133"/>
      <c r="GT353" s="133"/>
      <c r="HD353" s="133"/>
      <c r="HN353" s="133"/>
      <c r="HX353" s="133"/>
      <c r="IH353" s="133"/>
      <c r="IR353" s="133"/>
      <c r="JB353" s="133"/>
      <c r="JL353" s="133"/>
      <c r="JV353" s="133"/>
      <c r="KF353" s="133"/>
    </row>
    <row xmlns:x14ac="http://schemas.microsoft.com/office/spreadsheetml/2009/9/ac" r="354" s="3" customFormat="true" x14ac:dyDescent="0.25">
      <c r="A354" s="424"/>
      <c r="B354" s="133"/>
      <c r="L354" s="133"/>
      <c r="V354" s="133"/>
      <c r="AF354" s="133"/>
      <c r="AP354" s="133"/>
      <c r="AZ354" s="133"/>
      <c r="BA354" s="133"/>
      <c r="BB354" s="133"/>
      <c r="BC354" s="133"/>
      <c r="BD354" s="133"/>
      <c r="BE354" s="133"/>
      <c r="BF354" s="133"/>
      <c r="BG354" s="133"/>
      <c r="BJ354" s="133"/>
      <c r="BT354" s="133"/>
      <c r="CD354" s="133"/>
      <c r="CN354" s="133"/>
      <c r="CX354" s="133"/>
      <c r="DH354" s="133"/>
      <c r="DR354" s="133"/>
      <c r="EB354" s="133"/>
      <c r="EL354" s="133"/>
      <c r="EV354" s="133"/>
      <c r="FF354" s="133"/>
      <c r="FP354" s="133"/>
      <c r="FZ354" s="133"/>
      <c r="GJ354" s="133"/>
      <c r="GT354" s="133"/>
      <c r="HD354" s="133"/>
      <c r="HN354" s="133"/>
      <c r="HX354" s="133"/>
      <c r="IH354" s="133"/>
      <c r="IR354" s="133"/>
      <c r="JB354" s="133"/>
      <c r="JL354" s="133"/>
      <c r="JV354" s="133"/>
      <c r="KF354" s="133"/>
    </row>
    <row xmlns:x14ac="http://schemas.microsoft.com/office/spreadsheetml/2009/9/ac" r="355" s="3" customFormat="true" x14ac:dyDescent="0.25">
      <c r="A355" s="424"/>
      <c r="B355" s="133"/>
      <c r="L355" s="133"/>
      <c r="V355" s="133"/>
      <c r="AF355" s="133"/>
      <c r="AP355" s="133"/>
      <c r="AZ355" s="133"/>
      <c r="BA355" s="133"/>
      <c r="BB355" s="133"/>
      <c r="BC355" s="133"/>
      <c r="BD355" s="133"/>
      <c r="BE355" s="133"/>
      <c r="BF355" s="133"/>
      <c r="BG355" s="133"/>
      <c r="BJ355" s="133"/>
      <c r="BT355" s="133"/>
      <c r="CD355" s="133"/>
      <c r="CN355" s="133"/>
      <c r="CX355" s="133"/>
      <c r="DH355" s="133"/>
      <c r="DR355" s="133"/>
      <c r="EB355" s="133"/>
      <c r="EL355" s="133"/>
      <c r="EV355" s="133"/>
      <c r="FF355" s="133"/>
      <c r="FP355" s="133"/>
      <c r="FZ355" s="133"/>
      <c r="GJ355" s="133"/>
      <c r="GT355" s="133"/>
      <c r="HD355" s="133"/>
      <c r="HN355" s="133"/>
      <c r="HX355" s="133"/>
      <c r="IH355" s="133"/>
      <c r="IR355" s="133"/>
      <c r="JB355" s="133"/>
      <c r="JL355" s="133"/>
      <c r="JV355" s="133"/>
      <c r="KF355" s="133"/>
    </row>
    <row xmlns:x14ac="http://schemas.microsoft.com/office/spreadsheetml/2009/9/ac" r="356" s="3" customFormat="true" x14ac:dyDescent="0.25">
      <c r="A356" s="424"/>
      <c r="B356" s="133"/>
      <c r="L356" s="133"/>
      <c r="V356" s="133"/>
      <c r="AF356" s="133"/>
      <c r="AP356" s="133"/>
      <c r="AZ356" s="133"/>
      <c r="BA356" s="133"/>
      <c r="BB356" s="133"/>
      <c r="BC356" s="133"/>
      <c r="BD356" s="133"/>
      <c r="BE356" s="133"/>
      <c r="BF356" s="133"/>
      <c r="BG356" s="133"/>
      <c r="BJ356" s="133"/>
      <c r="BT356" s="133"/>
      <c r="CD356" s="133"/>
      <c r="CN356" s="133"/>
      <c r="CX356" s="133"/>
      <c r="DH356" s="133"/>
      <c r="DR356" s="133"/>
      <c r="EB356" s="133"/>
      <c r="EL356" s="133"/>
      <c r="EV356" s="133"/>
      <c r="FF356" s="133"/>
      <c r="FP356" s="133"/>
      <c r="FZ356" s="133"/>
      <c r="GJ356" s="133"/>
      <c r="GT356" s="133"/>
      <c r="HD356" s="133"/>
      <c r="HN356" s="133"/>
      <c r="HX356" s="133"/>
      <c r="IH356" s="133"/>
      <c r="IR356" s="133"/>
      <c r="JB356" s="133"/>
      <c r="JL356" s="133"/>
      <c r="JV356" s="133"/>
      <c r="KF356" s="133"/>
    </row>
    <row xmlns:x14ac="http://schemas.microsoft.com/office/spreadsheetml/2009/9/ac" r="357" s="3" customFormat="true" x14ac:dyDescent="0.25">
      <c r="A357" s="424"/>
      <c r="B357" s="133"/>
      <c r="L357" s="133"/>
      <c r="V357" s="133"/>
      <c r="AF357" s="133"/>
      <c r="AP357" s="133"/>
      <c r="AZ357" s="133"/>
      <c r="BA357" s="133"/>
      <c r="BB357" s="133"/>
      <c r="BC357" s="133"/>
      <c r="BD357" s="133"/>
      <c r="BE357" s="133"/>
      <c r="BF357" s="133"/>
      <c r="BG357" s="133"/>
      <c r="BJ357" s="133"/>
      <c r="BT357" s="133"/>
      <c r="CD357" s="133"/>
      <c r="CN357" s="133"/>
      <c r="CX357" s="133"/>
      <c r="DH357" s="133"/>
      <c r="DR357" s="133"/>
      <c r="EB357" s="133"/>
      <c r="EL357" s="133"/>
      <c r="EV357" s="133"/>
      <c r="FF357" s="133"/>
      <c r="FP357" s="133"/>
      <c r="FZ357" s="133"/>
      <c r="GJ357" s="133"/>
      <c r="GT357" s="133"/>
      <c r="HD357" s="133"/>
      <c r="HN357" s="133"/>
      <c r="HX357" s="133"/>
      <c r="IH357" s="133"/>
      <c r="IR357" s="133"/>
      <c r="JB357" s="133"/>
      <c r="JL357" s="133"/>
      <c r="JV357" s="133"/>
      <c r="KF357" s="133"/>
    </row>
    <row xmlns:x14ac="http://schemas.microsoft.com/office/spreadsheetml/2009/9/ac" r="358" s="3" customFormat="true" x14ac:dyDescent="0.25">
      <c r="A358" s="424"/>
      <c r="B358" s="133"/>
      <c r="L358" s="133"/>
      <c r="V358" s="133"/>
      <c r="AF358" s="133"/>
      <c r="AP358" s="133"/>
      <c r="AZ358" s="133"/>
      <c r="BA358" s="133"/>
      <c r="BB358" s="133"/>
      <c r="BC358" s="133"/>
      <c r="BD358" s="133"/>
      <c r="BE358" s="133"/>
      <c r="BF358" s="133"/>
      <c r="BG358" s="133"/>
      <c r="BJ358" s="133"/>
      <c r="BT358" s="133"/>
      <c r="CD358" s="133"/>
      <c r="CN358" s="133"/>
      <c r="CX358" s="133"/>
      <c r="DH358" s="133"/>
      <c r="DR358" s="133"/>
      <c r="EB358" s="133"/>
      <c r="EL358" s="133"/>
      <c r="EV358" s="133"/>
      <c r="FF358" s="133"/>
      <c r="FP358" s="133"/>
      <c r="FZ358" s="133"/>
      <c r="GJ358" s="133"/>
      <c r="GT358" s="133"/>
      <c r="HD358" s="133"/>
      <c r="HN358" s="133"/>
      <c r="HX358" s="133"/>
      <c r="IH358" s="133"/>
      <c r="IR358" s="133"/>
      <c r="JB358" s="133"/>
      <c r="JL358" s="133"/>
      <c r="JV358" s="133"/>
      <c r="KF358" s="133"/>
    </row>
    <row xmlns:x14ac="http://schemas.microsoft.com/office/spreadsheetml/2009/9/ac" r="359" s="3" customFormat="true" x14ac:dyDescent="0.25">
      <c r="A359" s="424"/>
      <c r="B359" s="133"/>
      <c r="L359" s="133"/>
      <c r="V359" s="133"/>
      <c r="AF359" s="133"/>
      <c r="AP359" s="133"/>
      <c r="AZ359" s="133"/>
      <c r="BA359" s="133"/>
      <c r="BB359" s="133"/>
      <c r="BC359" s="133"/>
      <c r="BD359" s="133"/>
      <c r="BE359" s="133"/>
      <c r="BF359" s="133"/>
      <c r="BG359" s="133"/>
      <c r="BJ359" s="133"/>
      <c r="BT359" s="133"/>
      <c r="CD359" s="133"/>
      <c r="CN359" s="133"/>
      <c r="CX359" s="133"/>
      <c r="DH359" s="133"/>
      <c r="DR359" s="133"/>
      <c r="EB359" s="133"/>
      <c r="EL359" s="133"/>
      <c r="EV359" s="133"/>
      <c r="FF359" s="133"/>
      <c r="FP359" s="133"/>
      <c r="FZ359" s="133"/>
      <c r="GJ359" s="133"/>
      <c r="GT359" s="133"/>
      <c r="HD359" s="133"/>
      <c r="HN359" s="133"/>
      <c r="HX359" s="133"/>
      <c r="IH359" s="133"/>
      <c r="IR359" s="133"/>
      <c r="JB359" s="133"/>
      <c r="JL359" s="133"/>
      <c r="JV359" s="133"/>
      <c r="KF359" s="133"/>
    </row>
    <row xmlns:x14ac="http://schemas.microsoft.com/office/spreadsheetml/2009/9/ac" r="360" s="3" customFormat="true" x14ac:dyDescent="0.25">
      <c r="A360" s="424"/>
      <c r="B360" s="133"/>
      <c r="L360" s="133"/>
      <c r="V360" s="133"/>
      <c r="AF360" s="133"/>
      <c r="AP360" s="133"/>
      <c r="AZ360" s="133"/>
      <c r="BA360" s="133"/>
      <c r="BB360" s="133"/>
      <c r="BC360" s="133"/>
      <c r="BD360" s="133"/>
      <c r="BE360" s="133"/>
      <c r="BF360" s="133"/>
      <c r="BG360" s="133"/>
      <c r="BJ360" s="133"/>
      <c r="BT360" s="133"/>
      <c r="CD360" s="133"/>
      <c r="CN360" s="133"/>
      <c r="CX360" s="133"/>
      <c r="DH360" s="133"/>
      <c r="DR360" s="133"/>
      <c r="EB360" s="133"/>
      <c r="EL360" s="133"/>
      <c r="EV360" s="133"/>
      <c r="FF360" s="133"/>
      <c r="FP360" s="133"/>
      <c r="FZ360" s="133"/>
      <c r="GJ360" s="133"/>
      <c r="GT360" s="133"/>
      <c r="HD360" s="133"/>
      <c r="HN360" s="133"/>
      <c r="HX360" s="133"/>
      <c r="IH360" s="133"/>
      <c r="IR360" s="133"/>
      <c r="JB360" s="133"/>
      <c r="JL360" s="133"/>
      <c r="JV360" s="133"/>
      <c r="KF360" s="133"/>
    </row>
    <row xmlns:x14ac="http://schemas.microsoft.com/office/spreadsheetml/2009/9/ac" r="361" s="3" customFormat="true" x14ac:dyDescent="0.25">
      <c r="A361" s="424"/>
      <c r="B361" s="133"/>
      <c r="L361" s="133"/>
      <c r="V361" s="133"/>
      <c r="AF361" s="133"/>
      <c r="AP361" s="133"/>
      <c r="AZ361" s="133"/>
      <c r="BA361" s="133"/>
      <c r="BB361" s="133"/>
      <c r="BC361" s="133"/>
      <c r="BD361" s="133"/>
      <c r="BE361" s="133"/>
      <c r="BF361" s="133"/>
      <c r="BG361" s="133"/>
      <c r="BJ361" s="133"/>
      <c r="BT361" s="133"/>
      <c r="CD361" s="133"/>
      <c r="CN361" s="133"/>
      <c r="CX361" s="133"/>
      <c r="DH361" s="133"/>
      <c r="DR361" s="133"/>
      <c r="EB361" s="133"/>
      <c r="EL361" s="133"/>
      <c r="EV361" s="133"/>
      <c r="FF361" s="133"/>
      <c r="FP361" s="133"/>
      <c r="FZ361" s="133"/>
      <c r="GJ361" s="133"/>
      <c r="GT361" s="133"/>
      <c r="HD361" s="133"/>
      <c r="HN361" s="133"/>
      <c r="HX361" s="133"/>
      <c r="IH361" s="133"/>
      <c r="IR361" s="133"/>
      <c r="JB361" s="133"/>
      <c r="JL361" s="133"/>
      <c r="JV361" s="133"/>
      <c r="KF361" s="133"/>
    </row>
    <row xmlns:x14ac="http://schemas.microsoft.com/office/spreadsheetml/2009/9/ac" r="362" s="3" customFormat="true" x14ac:dyDescent="0.25">
      <c r="A362" s="424"/>
      <c r="B362" s="133"/>
      <c r="L362" s="133"/>
      <c r="V362" s="133"/>
      <c r="AF362" s="133"/>
      <c r="AP362" s="133"/>
      <c r="AZ362" s="133"/>
      <c r="BA362" s="133"/>
      <c r="BB362" s="133"/>
      <c r="BC362" s="133"/>
      <c r="BD362" s="133"/>
      <c r="BE362" s="133"/>
      <c r="BF362" s="133"/>
      <c r="BG362" s="133"/>
      <c r="BJ362" s="133"/>
      <c r="BT362" s="133"/>
      <c r="CD362" s="133"/>
      <c r="CN362" s="133"/>
      <c r="CX362" s="133"/>
      <c r="DH362" s="133"/>
      <c r="DR362" s="133"/>
      <c r="EB362" s="133"/>
      <c r="EL362" s="133"/>
      <c r="EV362" s="133"/>
      <c r="FF362" s="133"/>
      <c r="FP362" s="133"/>
      <c r="FZ362" s="133"/>
      <c r="GJ362" s="133"/>
      <c r="GT362" s="133"/>
      <c r="HD362" s="133"/>
      <c r="HN362" s="133"/>
      <c r="HX362" s="133"/>
      <c r="IH362" s="133"/>
      <c r="IR362" s="133"/>
      <c r="JB362" s="133"/>
      <c r="JL362" s="133"/>
      <c r="JV362" s="133"/>
      <c r="KF362" s="133"/>
    </row>
    <row xmlns:x14ac="http://schemas.microsoft.com/office/spreadsheetml/2009/9/ac" r="363" s="3" customFormat="true" x14ac:dyDescent="0.25">
      <c r="A363" s="424"/>
      <c r="B363" s="133"/>
      <c r="L363" s="133"/>
      <c r="V363" s="133"/>
      <c r="AF363" s="133"/>
      <c r="AP363" s="133"/>
      <c r="AZ363" s="133"/>
      <c r="BA363" s="133"/>
      <c r="BB363" s="133"/>
      <c r="BC363" s="133"/>
      <c r="BD363" s="133"/>
      <c r="BE363" s="133"/>
      <c r="BF363" s="133"/>
      <c r="BG363" s="133"/>
      <c r="BJ363" s="133"/>
      <c r="BT363" s="133"/>
      <c r="CD363" s="133"/>
      <c r="CN363" s="133"/>
      <c r="CX363" s="133"/>
      <c r="DH363" s="133"/>
      <c r="DR363" s="133"/>
      <c r="EB363" s="133"/>
      <c r="EL363" s="133"/>
      <c r="EV363" s="133"/>
      <c r="FF363" s="133"/>
      <c r="FP363" s="133"/>
      <c r="FZ363" s="133"/>
      <c r="GJ363" s="133"/>
      <c r="GT363" s="133"/>
      <c r="HD363" s="133"/>
      <c r="HN363" s="133"/>
      <c r="HX363" s="133"/>
      <c r="IH363" s="133"/>
      <c r="IR363" s="133"/>
      <c r="JB363" s="133"/>
      <c r="JL363" s="133"/>
      <c r="JV363" s="133"/>
      <c r="KF363" s="133"/>
    </row>
    <row xmlns:x14ac="http://schemas.microsoft.com/office/spreadsheetml/2009/9/ac" r="364" s="3" customFormat="true" x14ac:dyDescent="0.25">
      <c r="A364" s="424"/>
      <c r="B364" s="133"/>
      <c r="L364" s="133"/>
      <c r="V364" s="133"/>
      <c r="AF364" s="133"/>
      <c r="AP364" s="133"/>
      <c r="AZ364" s="133"/>
      <c r="BA364" s="133"/>
      <c r="BB364" s="133"/>
      <c r="BC364" s="133"/>
      <c r="BD364" s="133"/>
      <c r="BE364" s="133"/>
      <c r="BF364" s="133"/>
      <c r="BG364" s="133"/>
      <c r="BJ364" s="133"/>
      <c r="BT364" s="133"/>
      <c r="CD364" s="133"/>
      <c r="CN364" s="133"/>
      <c r="CX364" s="133"/>
      <c r="DH364" s="133"/>
      <c r="DR364" s="133"/>
      <c r="EB364" s="133"/>
      <c r="EL364" s="133"/>
      <c r="EV364" s="133"/>
      <c r="FF364" s="133"/>
      <c r="FP364" s="133"/>
      <c r="FZ364" s="133"/>
      <c r="GJ364" s="133"/>
      <c r="GT364" s="133"/>
      <c r="HD364" s="133"/>
      <c r="HN364" s="133"/>
      <c r="HX364" s="133"/>
      <c r="IH364" s="133"/>
      <c r="IR364" s="133"/>
      <c r="JB364" s="133"/>
      <c r="JL364" s="133"/>
      <c r="JV364" s="133"/>
      <c r="KF364" s="133"/>
    </row>
    <row xmlns:x14ac="http://schemas.microsoft.com/office/spreadsheetml/2009/9/ac" r="365" s="3" customFormat="true" x14ac:dyDescent="0.25">
      <c r="A365" s="424"/>
      <c r="B365" s="133"/>
      <c r="L365" s="133"/>
      <c r="V365" s="133"/>
      <c r="AF365" s="133"/>
      <c r="AP365" s="133"/>
      <c r="AZ365" s="133"/>
      <c r="BA365" s="133"/>
      <c r="BB365" s="133"/>
      <c r="BC365" s="133"/>
      <c r="BD365" s="133"/>
      <c r="BE365" s="133"/>
      <c r="BF365" s="133"/>
      <c r="BG365" s="133"/>
      <c r="BJ365" s="133"/>
      <c r="BT365" s="133"/>
      <c r="CD365" s="133"/>
      <c r="CN365" s="133"/>
      <c r="CX365" s="133"/>
      <c r="DH365" s="133"/>
      <c r="DR365" s="133"/>
      <c r="EB365" s="133"/>
      <c r="EL365" s="133"/>
      <c r="EV365" s="133"/>
      <c r="FF365" s="133"/>
      <c r="FP365" s="133"/>
      <c r="FZ365" s="133"/>
      <c r="GJ365" s="133"/>
      <c r="GT365" s="133"/>
      <c r="HD365" s="133"/>
      <c r="HN365" s="133"/>
      <c r="HX365" s="133"/>
      <c r="IH365" s="133"/>
      <c r="IR365" s="133"/>
      <c r="JB365" s="133"/>
      <c r="JL365" s="133"/>
      <c r="JV365" s="133"/>
      <c r="KF365" s="133"/>
    </row>
    <row xmlns:x14ac="http://schemas.microsoft.com/office/spreadsheetml/2009/9/ac" r="366" s="3" customFormat="true" x14ac:dyDescent="0.25">
      <c r="A366" s="424"/>
      <c r="B366" s="133"/>
      <c r="L366" s="133"/>
      <c r="V366" s="133"/>
      <c r="AF366" s="133"/>
      <c r="AP366" s="133"/>
      <c r="AZ366" s="133"/>
      <c r="BA366" s="133"/>
      <c r="BB366" s="133"/>
      <c r="BC366" s="133"/>
      <c r="BD366" s="133"/>
      <c r="BE366" s="133"/>
      <c r="BF366" s="133"/>
      <c r="BG366" s="133"/>
      <c r="BJ366" s="133"/>
      <c r="BT366" s="133"/>
      <c r="CD366" s="133"/>
      <c r="CN366" s="133"/>
      <c r="CX366" s="133"/>
      <c r="DH366" s="133"/>
      <c r="DR366" s="133"/>
      <c r="EB366" s="133"/>
      <c r="EL366" s="133"/>
      <c r="EV366" s="133"/>
      <c r="FF366" s="133"/>
      <c r="FP366" s="133"/>
      <c r="FZ366" s="133"/>
      <c r="GJ366" s="133"/>
      <c r="GT366" s="133"/>
      <c r="HD366" s="133"/>
      <c r="HN366" s="133"/>
      <c r="HX366" s="133"/>
      <c r="IH366" s="133"/>
      <c r="IR366" s="133"/>
      <c r="JB366" s="133"/>
      <c r="JL366" s="133"/>
      <c r="JV366" s="133"/>
      <c r="KF366" s="133"/>
    </row>
    <row xmlns:x14ac="http://schemas.microsoft.com/office/spreadsheetml/2009/9/ac" r="367" s="3" customFormat="true" x14ac:dyDescent="0.25">
      <c r="A367" s="424"/>
      <c r="B367" s="133"/>
      <c r="L367" s="133"/>
      <c r="V367" s="133"/>
      <c r="AF367" s="133"/>
      <c r="AP367" s="133"/>
      <c r="AZ367" s="133"/>
      <c r="BA367" s="133"/>
      <c r="BB367" s="133"/>
      <c r="BC367" s="133"/>
      <c r="BD367" s="133"/>
      <c r="BE367" s="133"/>
      <c r="BF367" s="133"/>
      <c r="BG367" s="133"/>
      <c r="BJ367" s="133"/>
      <c r="BT367" s="133"/>
      <c r="CD367" s="133"/>
      <c r="CN367" s="133"/>
      <c r="CX367" s="133"/>
      <c r="DH367" s="133"/>
      <c r="DR367" s="133"/>
      <c r="EB367" s="133"/>
      <c r="EL367" s="133"/>
      <c r="EV367" s="133"/>
      <c r="FF367" s="133"/>
      <c r="FP367" s="133"/>
      <c r="FZ367" s="133"/>
      <c r="GJ367" s="133"/>
      <c r="GT367" s="133"/>
      <c r="HD367" s="133"/>
      <c r="HN367" s="133"/>
      <c r="HX367" s="133"/>
      <c r="IH367" s="133"/>
      <c r="IR367" s="133"/>
      <c r="JB367" s="133"/>
      <c r="JL367" s="133"/>
      <c r="JV367" s="133"/>
      <c r="KF367" s="133"/>
    </row>
    <row xmlns:x14ac="http://schemas.microsoft.com/office/spreadsheetml/2009/9/ac" r="368" s="3" customFormat="true" x14ac:dyDescent="0.25">
      <c r="A368" s="424"/>
      <c r="B368" s="133"/>
      <c r="L368" s="133"/>
      <c r="V368" s="133"/>
      <c r="AF368" s="133"/>
      <c r="AP368" s="133"/>
      <c r="AZ368" s="133"/>
      <c r="BA368" s="133"/>
      <c r="BB368" s="133"/>
      <c r="BC368" s="133"/>
      <c r="BD368" s="133"/>
      <c r="BE368" s="133"/>
      <c r="BF368" s="133"/>
      <c r="BG368" s="133"/>
      <c r="BJ368" s="133"/>
      <c r="BT368" s="133"/>
      <c r="CD368" s="133"/>
      <c r="CN368" s="133"/>
      <c r="CX368" s="133"/>
      <c r="DH368" s="133"/>
      <c r="DR368" s="133"/>
      <c r="EB368" s="133"/>
      <c r="EL368" s="133"/>
      <c r="EV368" s="133"/>
      <c r="FF368" s="133"/>
      <c r="FP368" s="133"/>
      <c r="FZ368" s="133"/>
      <c r="GJ368" s="133"/>
      <c r="GT368" s="133"/>
      <c r="HD368" s="133"/>
      <c r="HN368" s="133"/>
      <c r="HX368" s="133"/>
      <c r="IH368" s="133"/>
      <c r="IR368" s="133"/>
      <c r="JB368" s="133"/>
      <c r="JL368" s="133"/>
      <c r="JV368" s="133"/>
      <c r="KF368" s="133"/>
    </row>
    <row xmlns:x14ac="http://schemas.microsoft.com/office/spreadsheetml/2009/9/ac" r="369" s="3" customFormat="true" x14ac:dyDescent="0.25">
      <c r="A369" s="424"/>
      <c r="B369" s="133"/>
      <c r="L369" s="133"/>
      <c r="V369" s="133"/>
      <c r="AF369" s="133"/>
      <c r="AP369" s="133"/>
      <c r="AZ369" s="133"/>
      <c r="BA369" s="133"/>
      <c r="BB369" s="133"/>
      <c r="BC369" s="133"/>
      <c r="BD369" s="133"/>
      <c r="BE369" s="133"/>
      <c r="BF369" s="133"/>
      <c r="BG369" s="133"/>
      <c r="BJ369" s="133"/>
      <c r="BT369" s="133"/>
      <c r="CD369" s="133"/>
      <c r="CN369" s="133"/>
      <c r="CX369" s="133"/>
      <c r="DH369" s="133"/>
      <c r="DR369" s="133"/>
      <c r="EB369" s="133"/>
      <c r="EL369" s="133"/>
      <c r="EV369" s="133"/>
      <c r="FF369" s="133"/>
      <c r="FP369" s="133"/>
      <c r="FZ369" s="133"/>
      <c r="GJ369" s="133"/>
      <c r="GT369" s="133"/>
      <c r="HD369" s="133"/>
      <c r="HN369" s="133"/>
      <c r="HX369" s="133"/>
      <c r="IH369" s="133"/>
      <c r="IR369" s="133"/>
      <c r="JB369" s="133"/>
      <c r="JL369" s="133"/>
      <c r="JV369" s="133"/>
      <c r="KF369" s="133"/>
    </row>
    <row xmlns:x14ac="http://schemas.microsoft.com/office/spreadsheetml/2009/9/ac" r="370" s="3" customFormat="true" x14ac:dyDescent="0.25">
      <c r="A370" s="424"/>
      <c r="B370" s="133"/>
      <c r="L370" s="133"/>
      <c r="V370" s="133"/>
      <c r="AF370" s="133"/>
      <c r="AP370" s="133"/>
      <c r="AZ370" s="133"/>
      <c r="BA370" s="133"/>
      <c r="BB370" s="133"/>
      <c r="BC370" s="133"/>
      <c r="BD370" s="133"/>
      <c r="BE370" s="133"/>
      <c r="BF370" s="133"/>
      <c r="BG370" s="133"/>
      <c r="BJ370" s="133"/>
      <c r="BT370" s="133"/>
      <c r="CD370" s="133"/>
      <c r="CN370" s="133"/>
      <c r="CX370" s="133"/>
      <c r="DH370" s="133"/>
      <c r="DR370" s="133"/>
      <c r="EB370" s="133"/>
      <c r="EL370" s="133"/>
      <c r="EV370" s="133"/>
      <c r="FF370" s="133"/>
      <c r="FP370" s="133"/>
      <c r="FZ370" s="133"/>
      <c r="GJ370" s="133"/>
      <c r="GT370" s="133"/>
      <c r="HD370" s="133"/>
      <c r="HN370" s="133"/>
      <c r="HX370" s="133"/>
      <c r="IH370" s="133"/>
      <c r="IR370" s="133"/>
      <c r="JB370" s="133"/>
      <c r="JL370" s="133"/>
      <c r="JV370" s="133"/>
      <c r="KF370" s="133"/>
    </row>
    <row xmlns:x14ac="http://schemas.microsoft.com/office/spreadsheetml/2009/9/ac" r="371" s="3" customFormat="true" x14ac:dyDescent="0.25">
      <c r="A371" s="424"/>
      <c r="B371" s="133"/>
      <c r="L371" s="133"/>
      <c r="V371" s="133"/>
      <c r="AF371" s="133"/>
      <c r="AP371" s="133"/>
      <c r="AZ371" s="133"/>
      <c r="BA371" s="133"/>
      <c r="BB371" s="133"/>
      <c r="BC371" s="133"/>
      <c r="BD371" s="133"/>
      <c r="BE371" s="133"/>
      <c r="BF371" s="133"/>
      <c r="BG371" s="133"/>
      <c r="BJ371" s="133"/>
      <c r="BT371" s="133"/>
      <c r="CD371" s="133"/>
      <c r="CN371" s="133"/>
      <c r="CX371" s="133"/>
      <c r="DH371" s="133"/>
      <c r="DR371" s="133"/>
      <c r="EB371" s="133"/>
      <c r="EL371" s="133"/>
      <c r="EV371" s="133"/>
      <c r="FF371" s="133"/>
      <c r="FP371" s="133"/>
      <c r="FZ371" s="133"/>
      <c r="GJ371" s="133"/>
      <c r="GT371" s="133"/>
      <c r="HD371" s="133"/>
      <c r="HN371" s="133"/>
      <c r="HX371" s="133"/>
      <c r="IH371" s="133"/>
      <c r="IR371" s="133"/>
      <c r="JB371" s="133"/>
      <c r="JL371" s="133"/>
      <c r="JV371" s="133"/>
      <c r="KF371" s="133"/>
    </row>
    <row xmlns:x14ac="http://schemas.microsoft.com/office/spreadsheetml/2009/9/ac" r="372" s="3" customFormat="true" x14ac:dyDescent="0.25">
      <c r="A372" s="424"/>
      <c r="B372" s="133"/>
      <c r="L372" s="133"/>
      <c r="V372" s="133"/>
      <c r="AF372" s="133"/>
      <c r="AP372" s="133"/>
      <c r="AZ372" s="133"/>
      <c r="BA372" s="133"/>
      <c r="BB372" s="133"/>
      <c r="BC372" s="133"/>
      <c r="BD372" s="133"/>
      <c r="BE372" s="133"/>
      <c r="BF372" s="133"/>
      <c r="BG372" s="133"/>
      <c r="BJ372" s="133"/>
      <c r="BT372" s="133"/>
      <c r="CD372" s="133"/>
      <c r="CN372" s="133"/>
      <c r="CX372" s="133"/>
      <c r="DH372" s="133"/>
      <c r="DR372" s="133"/>
      <c r="EB372" s="133"/>
      <c r="EL372" s="133"/>
      <c r="EV372" s="133"/>
      <c r="FF372" s="133"/>
      <c r="FP372" s="133"/>
      <c r="FZ372" s="133"/>
      <c r="GJ372" s="133"/>
      <c r="GT372" s="133"/>
      <c r="HD372" s="133"/>
      <c r="HN372" s="133"/>
      <c r="HX372" s="133"/>
      <c r="IH372" s="133"/>
      <c r="IR372" s="133"/>
      <c r="JB372" s="133"/>
      <c r="JL372" s="133"/>
      <c r="JV372" s="133"/>
      <c r="KF372" s="133"/>
    </row>
    <row xmlns:x14ac="http://schemas.microsoft.com/office/spreadsheetml/2009/9/ac" r="373" s="3" customFormat="true" x14ac:dyDescent="0.25">
      <c r="A373" s="424"/>
      <c r="B373" s="133"/>
      <c r="L373" s="133"/>
      <c r="V373" s="133"/>
      <c r="AF373" s="133"/>
      <c r="AP373" s="133"/>
      <c r="AZ373" s="133"/>
      <c r="BA373" s="133"/>
      <c r="BB373" s="133"/>
      <c r="BC373" s="133"/>
      <c r="BD373" s="133"/>
      <c r="BE373" s="133"/>
      <c r="BF373" s="133"/>
      <c r="BG373" s="133"/>
      <c r="BJ373" s="133"/>
      <c r="BT373" s="133"/>
      <c r="CD373" s="133"/>
      <c r="CN373" s="133"/>
      <c r="CX373" s="133"/>
      <c r="DH373" s="133"/>
      <c r="DR373" s="133"/>
      <c r="EB373" s="133"/>
      <c r="EL373" s="133"/>
      <c r="EV373" s="133"/>
      <c r="FF373" s="133"/>
      <c r="FP373" s="133"/>
      <c r="FZ373" s="133"/>
      <c r="GJ373" s="133"/>
      <c r="GT373" s="133"/>
      <c r="HD373" s="133"/>
      <c r="HN373" s="133"/>
      <c r="HX373" s="133"/>
      <c r="IH373" s="133"/>
      <c r="IR373" s="133"/>
      <c r="JB373" s="133"/>
      <c r="JL373" s="133"/>
      <c r="JV373" s="133"/>
      <c r="KF373" s="133"/>
    </row>
    <row xmlns:x14ac="http://schemas.microsoft.com/office/spreadsheetml/2009/9/ac" r="374" s="3" customFormat="true" x14ac:dyDescent="0.25">
      <c r="A374" s="424"/>
      <c r="B374" s="133"/>
      <c r="L374" s="133"/>
      <c r="V374" s="133"/>
      <c r="AF374" s="133"/>
      <c r="AP374" s="133"/>
      <c r="AZ374" s="133"/>
      <c r="BA374" s="133"/>
      <c r="BB374" s="133"/>
      <c r="BC374" s="133"/>
      <c r="BD374" s="133"/>
      <c r="BE374" s="133"/>
      <c r="BF374" s="133"/>
      <c r="BG374" s="133"/>
      <c r="BJ374" s="133"/>
      <c r="BT374" s="133"/>
      <c r="CD374" s="133"/>
      <c r="CN374" s="133"/>
      <c r="CX374" s="133"/>
      <c r="DH374" s="133"/>
      <c r="DR374" s="133"/>
      <c r="EB374" s="133"/>
      <c r="EL374" s="133"/>
      <c r="EV374" s="133"/>
      <c r="FF374" s="133"/>
      <c r="FP374" s="133"/>
      <c r="FZ374" s="133"/>
      <c r="GJ374" s="133"/>
      <c r="GT374" s="133"/>
      <c r="HD374" s="133"/>
      <c r="HN374" s="133"/>
      <c r="HX374" s="133"/>
      <c r="IH374" s="133"/>
      <c r="IR374" s="133"/>
      <c r="JB374" s="133"/>
      <c r="JL374" s="133"/>
      <c r="JV374" s="133"/>
      <c r="KF374" s="133"/>
    </row>
    <row xmlns:x14ac="http://schemas.microsoft.com/office/spreadsheetml/2009/9/ac" r="375" s="3" customFormat="true" x14ac:dyDescent="0.25">
      <c r="A375" s="424"/>
      <c r="B375" s="133"/>
      <c r="L375" s="133"/>
      <c r="V375" s="133"/>
      <c r="AF375" s="133"/>
      <c r="AP375" s="133"/>
      <c r="AZ375" s="133"/>
      <c r="BA375" s="133"/>
      <c r="BB375" s="133"/>
      <c r="BC375" s="133"/>
      <c r="BD375" s="133"/>
      <c r="BE375" s="133"/>
      <c r="BF375" s="133"/>
      <c r="BG375" s="133"/>
      <c r="BJ375" s="133"/>
      <c r="BT375" s="133"/>
      <c r="CD375" s="133"/>
      <c r="CN375" s="133"/>
      <c r="CX375" s="133"/>
      <c r="DH375" s="133"/>
      <c r="DR375" s="133"/>
      <c r="EB375" s="133"/>
      <c r="EL375" s="133"/>
      <c r="EV375" s="133"/>
      <c r="FF375" s="133"/>
      <c r="FP375" s="133"/>
      <c r="FZ375" s="133"/>
      <c r="GJ375" s="133"/>
      <c r="GT375" s="133"/>
      <c r="HD375" s="133"/>
      <c r="HN375" s="133"/>
      <c r="HX375" s="133"/>
      <c r="IH375" s="133"/>
      <c r="IR375" s="133"/>
      <c r="JB375" s="133"/>
      <c r="JL375" s="133"/>
      <c r="JV375" s="133"/>
      <c r="KF375" s="133"/>
    </row>
    <row xmlns:x14ac="http://schemas.microsoft.com/office/spreadsheetml/2009/9/ac" r="376" s="3" customFormat="true" x14ac:dyDescent="0.25">
      <c r="A376" s="424"/>
      <c r="B376" s="133"/>
      <c r="L376" s="133"/>
      <c r="V376" s="133"/>
      <c r="AF376" s="133"/>
      <c r="AP376" s="133"/>
      <c r="AZ376" s="133"/>
      <c r="BA376" s="133"/>
      <c r="BB376" s="133"/>
      <c r="BC376" s="133"/>
      <c r="BD376" s="133"/>
      <c r="BE376" s="133"/>
      <c r="BF376" s="133"/>
      <c r="BG376" s="133"/>
      <c r="BJ376" s="133"/>
      <c r="BT376" s="133"/>
      <c r="CD376" s="133"/>
      <c r="CN376" s="133"/>
      <c r="CX376" s="133"/>
      <c r="DH376" s="133"/>
      <c r="DR376" s="133"/>
      <c r="EB376" s="133"/>
      <c r="EL376" s="133"/>
      <c r="EV376" s="133"/>
      <c r="FF376" s="133"/>
      <c r="FP376" s="133"/>
      <c r="FZ376" s="133"/>
      <c r="GJ376" s="133"/>
      <c r="GT376" s="133"/>
      <c r="HD376" s="133"/>
      <c r="HN376" s="133"/>
      <c r="HX376" s="133"/>
      <c r="IH376" s="133"/>
      <c r="IR376" s="133"/>
      <c r="JB376" s="133"/>
      <c r="JL376" s="133"/>
      <c r="JV376" s="133"/>
      <c r="KF376" s="133"/>
    </row>
    <row xmlns:x14ac="http://schemas.microsoft.com/office/spreadsheetml/2009/9/ac" r="377" s="3" customFormat="true" x14ac:dyDescent="0.25">
      <c r="A377" s="424"/>
      <c r="B377" s="133"/>
      <c r="L377" s="133"/>
      <c r="V377" s="133"/>
      <c r="AF377" s="133"/>
      <c r="AP377" s="133"/>
      <c r="AZ377" s="133"/>
      <c r="BA377" s="133"/>
      <c r="BB377" s="133"/>
      <c r="BC377" s="133"/>
      <c r="BD377" s="133"/>
      <c r="BE377" s="133"/>
      <c r="BF377" s="133"/>
      <c r="BG377" s="133"/>
      <c r="BJ377" s="133"/>
      <c r="BT377" s="133"/>
      <c r="CD377" s="133"/>
      <c r="CN377" s="133"/>
      <c r="CX377" s="133"/>
      <c r="DH377" s="133"/>
      <c r="DR377" s="133"/>
      <c r="EB377" s="133"/>
      <c r="EL377" s="133"/>
      <c r="EV377" s="133"/>
      <c r="FF377" s="133"/>
      <c r="FP377" s="133"/>
      <c r="FZ377" s="133"/>
      <c r="GJ377" s="133"/>
      <c r="GT377" s="133"/>
      <c r="HD377" s="133"/>
      <c r="HN377" s="133"/>
      <c r="HX377" s="133"/>
      <c r="IH377" s="133"/>
      <c r="IR377" s="133"/>
      <c r="JB377" s="133"/>
      <c r="JL377" s="133"/>
      <c r="JV377" s="133"/>
      <c r="KF377" s="133"/>
    </row>
    <row xmlns:x14ac="http://schemas.microsoft.com/office/spreadsheetml/2009/9/ac" r="378" s="3" customFormat="true" x14ac:dyDescent="0.25">
      <c r="A378" s="424"/>
      <c r="B378" s="133"/>
      <c r="L378" s="133"/>
      <c r="V378" s="133"/>
      <c r="AF378" s="133"/>
      <c r="AP378" s="133"/>
      <c r="AZ378" s="133"/>
      <c r="BA378" s="133"/>
      <c r="BB378" s="133"/>
      <c r="BC378" s="133"/>
      <c r="BD378" s="133"/>
      <c r="BE378" s="133"/>
      <c r="BF378" s="133"/>
      <c r="BG378" s="133"/>
      <c r="BJ378" s="133"/>
      <c r="BT378" s="133"/>
      <c r="CD378" s="133"/>
      <c r="CN378" s="133"/>
      <c r="CX378" s="133"/>
      <c r="DH378" s="133"/>
      <c r="DR378" s="133"/>
      <c r="EB378" s="133"/>
      <c r="EL378" s="133"/>
      <c r="EV378" s="133"/>
      <c r="FF378" s="133"/>
      <c r="FP378" s="133"/>
      <c r="FZ378" s="133"/>
      <c r="GJ378" s="133"/>
      <c r="GT378" s="133"/>
      <c r="HD378" s="133"/>
      <c r="HN378" s="133"/>
      <c r="HX378" s="133"/>
      <c r="IH378" s="133"/>
      <c r="IR378" s="133"/>
      <c r="JB378" s="133"/>
      <c r="JL378" s="133"/>
      <c r="JV378" s="133"/>
      <c r="KF378" s="133"/>
    </row>
    <row xmlns:x14ac="http://schemas.microsoft.com/office/spreadsheetml/2009/9/ac" r="379" s="3" customFormat="true" x14ac:dyDescent="0.25">
      <c r="A379" s="424"/>
      <c r="B379" s="133"/>
      <c r="L379" s="133"/>
      <c r="V379" s="133"/>
      <c r="AF379" s="133"/>
      <c r="AP379" s="133"/>
      <c r="AZ379" s="133"/>
      <c r="BA379" s="133"/>
      <c r="BB379" s="133"/>
      <c r="BC379" s="133"/>
      <c r="BD379" s="133"/>
      <c r="BE379" s="133"/>
      <c r="BF379" s="133"/>
      <c r="BG379" s="133"/>
      <c r="BJ379" s="133"/>
      <c r="BT379" s="133"/>
      <c r="CD379" s="133"/>
      <c r="CN379" s="133"/>
      <c r="CX379" s="133"/>
      <c r="DH379" s="133"/>
      <c r="DR379" s="133"/>
      <c r="EB379" s="133"/>
      <c r="EL379" s="133"/>
      <c r="EV379" s="133"/>
      <c r="FF379" s="133"/>
      <c r="FP379" s="133"/>
      <c r="FZ379" s="133"/>
      <c r="GJ379" s="133"/>
      <c r="GT379" s="133"/>
      <c r="HD379" s="133"/>
      <c r="HN379" s="133"/>
      <c r="HX379" s="133"/>
      <c r="IH379" s="133"/>
      <c r="IR379" s="133"/>
      <c r="JB379" s="133"/>
      <c r="JL379" s="133"/>
      <c r="JV379" s="133"/>
      <c r="KF379" s="133"/>
    </row>
    <row xmlns:x14ac="http://schemas.microsoft.com/office/spreadsheetml/2009/9/ac" r="380" s="3" customFormat="true" x14ac:dyDescent="0.25">
      <c r="A380" s="424"/>
      <c r="B380" s="133"/>
      <c r="L380" s="133"/>
      <c r="V380" s="133"/>
      <c r="AF380" s="133"/>
      <c r="AP380" s="133"/>
      <c r="AZ380" s="133"/>
      <c r="BA380" s="133"/>
      <c r="BB380" s="133"/>
      <c r="BC380" s="133"/>
      <c r="BD380" s="133"/>
      <c r="BE380" s="133"/>
      <c r="BF380" s="133"/>
      <c r="BG380" s="133"/>
      <c r="BJ380" s="133"/>
      <c r="BT380" s="133"/>
      <c r="CD380" s="133"/>
      <c r="CN380" s="133"/>
      <c r="CX380" s="133"/>
      <c r="DH380" s="133"/>
      <c r="DR380" s="133"/>
      <c r="EB380" s="133"/>
      <c r="EL380" s="133"/>
      <c r="EV380" s="133"/>
      <c r="FF380" s="133"/>
      <c r="FP380" s="133"/>
      <c r="FZ380" s="133"/>
      <c r="GJ380" s="133"/>
      <c r="GT380" s="133"/>
      <c r="HD380" s="133"/>
      <c r="HN380" s="133"/>
      <c r="HX380" s="133"/>
      <c r="IH380" s="133"/>
      <c r="IR380" s="133"/>
      <c r="JB380" s="133"/>
      <c r="JL380" s="133"/>
      <c r="JV380" s="133"/>
      <c r="KF380" s="133"/>
    </row>
    <row xmlns:x14ac="http://schemas.microsoft.com/office/spreadsheetml/2009/9/ac" r="381" s="3" customFormat="true" x14ac:dyDescent="0.25">
      <c r="A381" s="424"/>
      <c r="B381" s="133"/>
      <c r="L381" s="133"/>
      <c r="V381" s="133"/>
      <c r="AF381" s="133"/>
      <c r="AP381" s="133"/>
      <c r="AZ381" s="133"/>
      <c r="BA381" s="133"/>
      <c r="BB381" s="133"/>
      <c r="BC381" s="133"/>
      <c r="BD381" s="133"/>
      <c r="BE381" s="133"/>
      <c r="BF381" s="133"/>
      <c r="BG381" s="133"/>
      <c r="BJ381" s="133"/>
      <c r="BT381" s="133"/>
      <c r="CD381" s="133"/>
      <c r="CN381" s="133"/>
      <c r="CX381" s="133"/>
      <c r="DH381" s="133"/>
      <c r="DR381" s="133"/>
      <c r="EB381" s="133"/>
      <c r="EL381" s="133"/>
      <c r="EV381" s="133"/>
      <c r="FF381" s="133"/>
      <c r="FP381" s="133"/>
      <c r="FZ381" s="133"/>
      <c r="GJ381" s="133"/>
      <c r="GT381" s="133"/>
      <c r="HD381" s="133"/>
      <c r="HN381" s="133"/>
      <c r="HX381" s="133"/>
      <c r="IH381" s="133"/>
      <c r="IR381" s="133"/>
      <c r="JB381" s="133"/>
      <c r="JL381" s="133"/>
      <c r="JV381" s="133"/>
      <c r="KF381" s="133"/>
    </row>
    <row xmlns:x14ac="http://schemas.microsoft.com/office/spreadsheetml/2009/9/ac" r="382" s="3" customFormat="true" x14ac:dyDescent="0.25">
      <c r="A382" s="424"/>
      <c r="B382" s="133"/>
      <c r="L382" s="133"/>
      <c r="V382" s="133"/>
      <c r="AF382" s="133"/>
      <c r="AP382" s="133"/>
      <c r="AZ382" s="133"/>
      <c r="BA382" s="133"/>
      <c r="BB382" s="133"/>
      <c r="BC382" s="133"/>
      <c r="BD382" s="133"/>
      <c r="BE382" s="133"/>
      <c r="BF382" s="133"/>
      <c r="BG382" s="133"/>
      <c r="BJ382" s="133"/>
      <c r="BT382" s="133"/>
      <c r="CD382" s="133"/>
      <c r="CN382" s="133"/>
      <c r="CX382" s="133"/>
      <c r="DH382" s="133"/>
      <c r="DR382" s="133"/>
      <c r="EB382" s="133"/>
      <c r="EL382" s="133"/>
      <c r="EV382" s="133"/>
      <c r="FF382" s="133"/>
      <c r="FP382" s="133"/>
      <c r="FZ382" s="133"/>
      <c r="GJ382" s="133"/>
      <c r="GT382" s="133"/>
      <c r="HD382" s="133"/>
      <c r="HN382" s="133"/>
      <c r="HX382" s="133"/>
      <c r="IH382" s="133"/>
      <c r="IR382" s="133"/>
      <c r="JB382" s="133"/>
      <c r="JL382" s="133"/>
      <c r="JV382" s="133"/>
      <c r="KF382" s="133"/>
    </row>
    <row xmlns:x14ac="http://schemas.microsoft.com/office/spreadsheetml/2009/9/ac" r="383" s="3" customFormat="true" x14ac:dyDescent="0.25">
      <c r="A383" s="424"/>
      <c r="B383" s="133"/>
      <c r="L383" s="133"/>
      <c r="V383" s="133"/>
      <c r="AF383" s="133"/>
      <c r="AP383" s="133"/>
      <c r="AZ383" s="133"/>
      <c r="BA383" s="133"/>
      <c r="BB383" s="133"/>
      <c r="BC383" s="133"/>
      <c r="BD383" s="133"/>
      <c r="BE383" s="133"/>
      <c r="BF383" s="133"/>
      <c r="BG383" s="133"/>
      <c r="BJ383" s="133"/>
      <c r="BT383" s="133"/>
      <c r="CD383" s="133"/>
      <c r="CN383" s="133"/>
      <c r="CX383" s="133"/>
      <c r="DH383" s="133"/>
      <c r="DR383" s="133"/>
      <c r="EB383" s="133"/>
      <c r="EL383" s="133"/>
      <c r="EV383" s="133"/>
      <c r="FF383" s="133"/>
      <c r="FP383" s="133"/>
      <c r="FZ383" s="133"/>
      <c r="GJ383" s="133"/>
      <c r="GT383" s="133"/>
      <c r="HD383" s="133"/>
      <c r="HN383" s="133"/>
      <c r="HX383" s="133"/>
      <c r="IH383" s="133"/>
      <c r="IR383" s="133"/>
      <c r="JB383" s="133"/>
      <c r="JL383" s="133"/>
      <c r="JV383" s="133"/>
      <c r="KF383" s="133"/>
    </row>
    <row xmlns:x14ac="http://schemas.microsoft.com/office/spreadsheetml/2009/9/ac" r="384" s="3" customFormat="true" x14ac:dyDescent="0.25">
      <c r="A384" s="424"/>
      <c r="B384" s="133"/>
      <c r="L384" s="133"/>
      <c r="V384" s="133"/>
      <c r="AF384" s="133"/>
      <c r="AP384" s="133"/>
      <c r="AZ384" s="133"/>
      <c r="BA384" s="133"/>
      <c r="BB384" s="133"/>
      <c r="BC384" s="133"/>
      <c r="BD384" s="133"/>
      <c r="BE384" s="133"/>
      <c r="BF384" s="133"/>
      <c r="BG384" s="133"/>
      <c r="BJ384" s="133"/>
      <c r="BT384" s="133"/>
      <c r="CD384" s="133"/>
      <c r="CN384" s="133"/>
      <c r="CX384" s="133"/>
      <c r="DH384" s="133"/>
      <c r="DR384" s="133"/>
      <c r="EB384" s="133"/>
      <c r="EL384" s="133"/>
      <c r="EV384" s="133"/>
      <c r="FF384" s="133"/>
      <c r="FP384" s="133"/>
      <c r="FZ384" s="133"/>
      <c r="GJ384" s="133"/>
      <c r="GT384" s="133"/>
      <c r="HD384" s="133"/>
      <c r="HN384" s="133"/>
      <c r="HX384" s="133"/>
      <c r="IH384" s="133"/>
      <c r="IR384" s="133"/>
      <c r="JB384" s="133"/>
      <c r="JL384" s="133"/>
      <c r="JV384" s="133"/>
      <c r="KF384" s="133"/>
    </row>
    <row xmlns:x14ac="http://schemas.microsoft.com/office/spreadsheetml/2009/9/ac" r="385" s="3" customFormat="true" x14ac:dyDescent="0.25">
      <c r="A385" s="424"/>
      <c r="B385" s="133"/>
      <c r="L385" s="133"/>
      <c r="V385" s="133"/>
      <c r="AF385" s="133"/>
      <c r="AP385" s="133"/>
      <c r="AZ385" s="133"/>
      <c r="BA385" s="133"/>
      <c r="BB385" s="133"/>
      <c r="BC385" s="133"/>
      <c r="BD385" s="133"/>
      <c r="BE385" s="133"/>
      <c r="BF385" s="133"/>
      <c r="BG385" s="133"/>
      <c r="BJ385" s="133"/>
      <c r="BT385" s="133"/>
      <c r="CD385" s="133"/>
      <c r="CN385" s="133"/>
      <c r="CX385" s="133"/>
      <c r="DH385" s="133"/>
      <c r="DR385" s="133"/>
      <c r="EB385" s="133"/>
      <c r="EL385" s="133"/>
      <c r="EV385" s="133"/>
      <c r="FF385" s="133"/>
      <c r="FP385" s="133"/>
      <c r="FZ385" s="133"/>
      <c r="GJ385" s="133"/>
      <c r="GT385" s="133"/>
      <c r="HD385" s="133"/>
      <c r="HN385" s="133"/>
      <c r="HX385" s="133"/>
      <c r="IH385" s="133"/>
      <c r="IR385" s="133"/>
      <c r="JB385" s="133"/>
      <c r="JL385" s="133"/>
      <c r="JV385" s="133"/>
      <c r="KF385" s="133"/>
    </row>
    <row xmlns:x14ac="http://schemas.microsoft.com/office/spreadsheetml/2009/9/ac" r="386" s="3" customFormat="true" x14ac:dyDescent="0.25">
      <c r="A386" s="424"/>
      <c r="B386" s="133"/>
      <c r="L386" s="133"/>
      <c r="V386" s="133"/>
      <c r="AF386" s="133"/>
      <c r="AP386" s="133"/>
      <c r="AZ386" s="133"/>
      <c r="BA386" s="133"/>
      <c r="BB386" s="133"/>
      <c r="BC386" s="133"/>
      <c r="BD386" s="133"/>
      <c r="BE386" s="133"/>
      <c r="BF386" s="133"/>
      <c r="BG386" s="133"/>
      <c r="BJ386" s="133"/>
      <c r="BT386" s="133"/>
      <c r="CD386" s="133"/>
      <c r="CN386" s="133"/>
      <c r="CX386" s="133"/>
      <c r="DH386" s="133"/>
      <c r="DR386" s="133"/>
      <c r="EB386" s="133"/>
      <c r="EL386" s="133"/>
      <c r="EV386" s="133"/>
      <c r="FF386" s="133"/>
      <c r="FP386" s="133"/>
      <c r="FZ386" s="133"/>
      <c r="GJ386" s="133"/>
      <c r="GT386" s="133"/>
      <c r="HD386" s="133"/>
      <c r="HN386" s="133"/>
      <c r="HX386" s="133"/>
      <c r="IH386" s="133"/>
      <c r="IR386" s="133"/>
      <c r="JB386" s="133"/>
      <c r="JL386" s="133"/>
      <c r="JV386" s="133"/>
      <c r="KF386" s="133"/>
    </row>
    <row xmlns:x14ac="http://schemas.microsoft.com/office/spreadsheetml/2009/9/ac" r="387" s="3" customFormat="true" x14ac:dyDescent="0.25">
      <c r="A387" s="424"/>
      <c r="B387" s="133"/>
      <c r="L387" s="133"/>
      <c r="V387" s="133"/>
      <c r="AF387" s="133"/>
      <c r="AP387" s="133"/>
      <c r="AZ387" s="133"/>
      <c r="BA387" s="133"/>
      <c r="BB387" s="133"/>
      <c r="BC387" s="133"/>
      <c r="BD387" s="133"/>
      <c r="BE387" s="133"/>
      <c r="BF387" s="133"/>
      <c r="BG387" s="133"/>
      <c r="BJ387" s="133"/>
      <c r="BT387" s="133"/>
      <c r="CD387" s="133"/>
      <c r="CN387" s="133"/>
      <c r="CX387" s="133"/>
      <c r="DH387" s="133"/>
      <c r="DR387" s="133"/>
      <c r="EB387" s="133"/>
      <c r="EL387" s="133"/>
      <c r="EV387" s="133"/>
      <c r="FF387" s="133"/>
      <c r="FP387" s="133"/>
      <c r="FZ387" s="133"/>
      <c r="GJ387" s="133"/>
      <c r="GT387" s="133"/>
      <c r="HD387" s="133"/>
      <c r="HN387" s="133"/>
      <c r="HX387" s="133"/>
      <c r="IH387" s="133"/>
      <c r="IR387" s="133"/>
      <c r="JB387" s="133"/>
      <c r="JL387" s="133"/>
      <c r="JV387" s="133"/>
      <c r="KF387" s="133"/>
    </row>
    <row xmlns:x14ac="http://schemas.microsoft.com/office/spreadsheetml/2009/9/ac" r="388" s="3" customFormat="true" x14ac:dyDescent="0.25">
      <c r="A388" s="424"/>
      <c r="B388" s="133"/>
      <c r="L388" s="133"/>
      <c r="V388" s="133"/>
      <c r="AF388" s="133"/>
      <c r="AP388" s="133"/>
      <c r="AZ388" s="133"/>
      <c r="BA388" s="133"/>
      <c r="BB388" s="133"/>
      <c r="BC388" s="133"/>
      <c r="BD388" s="133"/>
      <c r="BE388" s="133"/>
      <c r="BF388" s="133"/>
      <c r="BG388" s="133"/>
      <c r="BJ388" s="133"/>
      <c r="BT388" s="133"/>
      <c r="CD388" s="133"/>
      <c r="CN388" s="133"/>
      <c r="CX388" s="133"/>
      <c r="DH388" s="133"/>
      <c r="DR388" s="133"/>
      <c r="EB388" s="133"/>
      <c r="EL388" s="133"/>
      <c r="EV388" s="133"/>
      <c r="FF388" s="133"/>
      <c r="FP388" s="133"/>
      <c r="FZ388" s="133"/>
      <c r="GJ388" s="133"/>
      <c r="GT388" s="133"/>
      <c r="HD388" s="133"/>
      <c r="HN388" s="133"/>
      <c r="HX388" s="133"/>
      <c r="IH388" s="133"/>
      <c r="IR388" s="133"/>
      <c r="JB388" s="133"/>
      <c r="JL388" s="133"/>
      <c r="JV388" s="133"/>
      <c r="KF388" s="133"/>
    </row>
    <row xmlns:x14ac="http://schemas.microsoft.com/office/spreadsheetml/2009/9/ac" r="389" s="3" customFormat="true" x14ac:dyDescent="0.25">
      <c r="A389" s="424"/>
      <c r="B389" s="133"/>
      <c r="L389" s="133"/>
      <c r="V389" s="133"/>
      <c r="AF389" s="133"/>
      <c r="AP389" s="133"/>
      <c r="AZ389" s="133"/>
      <c r="BA389" s="133"/>
      <c r="BB389" s="133"/>
      <c r="BC389" s="133"/>
      <c r="BD389" s="133"/>
      <c r="BE389" s="133"/>
      <c r="BF389" s="133"/>
      <c r="BG389" s="133"/>
      <c r="BJ389" s="133"/>
      <c r="BT389" s="133"/>
      <c r="CD389" s="133"/>
      <c r="CN389" s="133"/>
      <c r="CX389" s="133"/>
      <c r="DH389" s="133"/>
      <c r="DR389" s="133"/>
      <c r="EB389" s="133"/>
      <c r="EL389" s="133"/>
      <c r="EV389" s="133"/>
      <c r="FF389" s="133"/>
      <c r="FP389" s="133"/>
      <c r="FZ389" s="133"/>
      <c r="GJ389" s="133"/>
      <c r="GT389" s="133"/>
      <c r="HD389" s="133"/>
      <c r="HN389" s="133"/>
      <c r="HX389" s="133"/>
      <c r="IH389" s="133"/>
      <c r="IR389" s="133"/>
      <c r="JB389" s="133"/>
      <c r="JL389" s="133"/>
      <c r="JV389" s="133"/>
      <c r="KF389" s="133"/>
    </row>
    <row xmlns:x14ac="http://schemas.microsoft.com/office/spreadsheetml/2009/9/ac" r="390" s="3" customFormat="true" x14ac:dyDescent="0.25">
      <c r="A390" s="424"/>
      <c r="B390" s="133"/>
      <c r="L390" s="133"/>
      <c r="V390" s="133"/>
      <c r="AF390" s="133"/>
      <c r="AP390" s="133"/>
      <c r="AZ390" s="133"/>
      <c r="BA390" s="133"/>
      <c r="BB390" s="133"/>
      <c r="BC390" s="133"/>
      <c r="BD390" s="133"/>
      <c r="BE390" s="133"/>
      <c r="BF390" s="133"/>
      <c r="BG390" s="133"/>
      <c r="BJ390" s="133"/>
      <c r="BT390" s="133"/>
      <c r="CD390" s="133"/>
      <c r="CN390" s="133"/>
      <c r="CX390" s="133"/>
      <c r="DH390" s="133"/>
      <c r="DR390" s="133"/>
      <c r="EB390" s="133"/>
      <c r="EL390" s="133"/>
      <c r="EV390" s="133"/>
      <c r="FF390" s="133"/>
      <c r="FP390" s="133"/>
      <c r="FZ390" s="133"/>
      <c r="GJ390" s="133"/>
      <c r="GT390" s="133"/>
      <c r="HD390" s="133"/>
      <c r="HN390" s="133"/>
      <c r="HX390" s="133"/>
      <c r="IH390" s="133"/>
      <c r="IR390" s="133"/>
      <c r="JB390" s="133"/>
      <c r="JL390" s="133"/>
      <c r="JV390" s="133"/>
      <c r="KF390" s="133"/>
    </row>
    <row xmlns:x14ac="http://schemas.microsoft.com/office/spreadsheetml/2009/9/ac" r="391" s="3" customFormat="true" x14ac:dyDescent="0.25">
      <c r="A391" s="424"/>
      <c r="B391" s="133"/>
      <c r="L391" s="133"/>
      <c r="V391" s="133"/>
      <c r="AF391" s="133"/>
      <c r="AP391" s="133"/>
      <c r="AZ391" s="133"/>
      <c r="BA391" s="133"/>
      <c r="BB391" s="133"/>
      <c r="BC391" s="133"/>
      <c r="BD391" s="133"/>
      <c r="BE391" s="133"/>
      <c r="BF391" s="133"/>
      <c r="BG391" s="133"/>
      <c r="BJ391" s="133"/>
      <c r="BT391" s="133"/>
      <c r="CD391" s="133"/>
      <c r="CN391" s="133"/>
      <c r="CX391" s="133"/>
      <c r="DH391" s="133"/>
      <c r="DR391" s="133"/>
      <c r="EB391" s="133"/>
      <c r="EL391" s="133"/>
      <c r="EV391" s="133"/>
      <c r="FF391" s="133"/>
      <c r="FP391" s="133"/>
      <c r="FZ391" s="133"/>
      <c r="GJ391" s="133"/>
      <c r="GT391" s="133"/>
      <c r="HD391" s="133"/>
      <c r="HN391" s="133"/>
      <c r="HX391" s="133"/>
      <c r="IH391" s="133"/>
      <c r="IR391" s="133"/>
      <c r="JB391" s="133"/>
      <c r="JL391" s="133"/>
      <c r="JV391" s="133"/>
      <c r="KF391" s="133"/>
    </row>
    <row xmlns:x14ac="http://schemas.microsoft.com/office/spreadsheetml/2009/9/ac" r="392" s="3" customFormat="true" x14ac:dyDescent="0.25">
      <c r="A392" s="424"/>
      <c r="B392" s="133"/>
      <c r="L392" s="133"/>
      <c r="V392" s="133"/>
      <c r="AF392" s="133"/>
      <c r="AP392" s="133"/>
      <c r="AZ392" s="133"/>
      <c r="BA392" s="133"/>
      <c r="BB392" s="133"/>
      <c r="BC392" s="133"/>
      <c r="BD392" s="133"/>
      <c r="BE392" s="133"/>
      <c r="BF392" s="133"/>
      <c r="BG392" s="133"/>
      <c r="BJ392" s="133"/>
      <c r="BT392" s="133"/>
      <c r="CD392" s="133"/>
      <c r="CN392" s="133"/>
      <c r="CX392" s="133"/>
      <c r="DH392" s="133"/>
      <c r="DR392" s="133"/>
      <c r="EB392" s="133"/>
      <c r="EL392" s="133"/>
      <c r="EV392" s="133"/>
      <c r="FF392" s="133"/>
      <c r="FP392" s="133"/>
      <c r="FZ392" s="133"/>
      <c r="GJ392" s="133"/>
      <c r="GT392" s="133"/>
      <c r="HD392" s="133"/>
      <c r="HN392" s="133"/>
      <c r="HX392" s="133"/>
      <c r="IH392" s="133"/>
      <c r="IR392" s="133"/>
      <c r="JB392" s="133"/>
      <c r="JL392" s="133"/>
      <c r="JV392" s="133"/>
      <c r="KF392" s="133"/>
    </row>
    <row xmlns:x14ac="http://schemas.microsoft.com/office/spreadsheetml/2009/9/ac" r="393" s="3" customFormat="true" x14ac:dyDescent="0.25">
      <c r="A393" s="424"/>
      <c r="B393" s="133"/>
      <c r="L393" s="133"/>
      <c r="V393" s="133"/>
      <c r="AF393" s="133"/>
      <c r="AP393" s="133"/>
      <c r="AZ393" s="133"/>
      <c r="BA393" s="133"/>
      <c r="BB393" s="133"/>
      <c r="BC393" s="133"/>
      <c r="BD393" s="133"/>
      <c r="BE393" s="133"/>
      <c r="BF393" s="133"/>
      <c r="BG393" s="133"/>
      <c r="BJ393" s="133"/>
      <c r="BT393" s="133"/>
      <c r="CD393" s="133"/>
      <c r="CN393" s="133"/>
      <c r="CX393" s="133"/>
      <c r="DH393" s="133"/>
      <c r="DR393" s="133"/>
      <c r="EB393" s="133"/>
      <c r="EL393" s="133"/>
      <c r="EV393" s="133"/>
      <c r="FF393" s="133"/>
      <c r="FP393" s="133"/>
      <c r="FZ393" s="133"/>
      <c r="GJ393" s="133"/>
      <c r="GT393" s="133"/>
      <c r="HD393" s="133"/>
      <c r="HN393" s="133"/>
      <c r="HX393" s="133"/>
      <c r="IH393" s="133"/>
      <c r="IR393" s="133"/>
      <c r="JB393" s="133"/>
      <c r="JL393" s="133"/>
      <c r="JV393" s="133"/>
      <c r="KF393" s="133"/>
    </row>
    <row xmlns:x14ac="http://schemas.microsoft.com/office/spreadsheetml/2009/9/ac" r="394" s="3" customFormat="true" x14ac:dyDescent="0.25">
      <c r="A394" s="424"/>
      <c r="B394" s="133"/>
      <c r="L394" s="133"/>
      <c r="V394" s="133"/>
      <c r="AF394" s="133"/>
      <c r="AP394" s="133"/>
      <c r="AZ394" s="133"/>
      <c r="BA394" s="133"/>
      <c r="BB394" s="133"/>
      <c r="BC394" s="133"/>
      <c r="BD394" s="133"/>
      <c r="BE394" s="133"/>
      <c r="BF394" s="133"/>
      <c r="BG394" s="133"/>
      <c r="BJ394" s="133"/>
      <c r="BT394" s="133"/>
      <c r="CD394" s="133"/>
      <c r="CN394" s="133"/>
      <c r="CX394" s="133"/>
      <c r="DH394" s="133"/>
      <c r="DR394" s="133"/>
      <c r="EB394" s="133"/>
      <c r="EL394" s="133"/>
      <c r="EV394" s="133"/>
      <c r="FF394" s="133"/>
      <c r="FP394" s="133"/>
      <c r="FZ394" s="133"/>
      <c r="GJ394" s="133"/>
      <c r="GT394" s="133"/>
      <c r="HD394" s="133"/>
      <c r="HN394" s="133"/>
      <c r="HX394" s="133"/>
      <c r="IH394" s="133"/>
      <c r="IR394" s="133"/>
      <c r="JB394" s="133"/>
      <c r="JL394" s="133"/>
      <c r="JV394" s="133"/>
      <c r="KF394" s="133"/>
    </row>
    <row xmlns:x14ac="http://schemas.microsoft.com/office/spreadsheetml/2009/9/ac" r="395" s="3" customFormat="true" x14ac:dyDescent="0.25">
      <c r="A395" s="424"/>
      <c r="B395" s="133"/>
      <c r="L395" s="133"/>
      <c r="V395" s="133"/>
      <c r="AF395" s="133"/>
      <c r="AP395" s="133"/>
      <c r="AZ395" s="133"/>
      <c r="BA395" s="133"/>
      <c r="BB395" s="133"/>
      <c r="BC395" s="133"/>
      <c r="BD395" s="133"/>
      <c r="BE395" s="133"/>
      <c r="BF395" s="133"/>
      <c r="BG395" s="133"/>
      <c r="BJ395" s="133"/>
      <c r="BT395" s="133"/>
      <c r="CD395" s="133"/>
      <c r="CN395" s="133"/>
      <c r="CX395" s="133"/>
      <c r="DH395" s="133"/>
      <c r="DR395" s="133"/>
      <c r="EB395" s="133"/>
      <c r="EL395" s="133"/>
      <c r="EV395" s="133"/>
      <c r="FF395" s="133"/>
      <c r="FP395" s="133"/>
      <c r="FZ395" s="133"/>
      <c r="GJ395" s="133"/>
      <c r="GT395" s="133"/>
      <c r="HD395" s="133"/>
      <c r="HN395" s="133"/>
      <c r="HX395" s="133"/>
      <c r="IH395" s="133"/>
      <c r="IR395" s="133"/>
      <c r="JB395" s="133"/>
      <c r="JL395" s="133"/>
      <c r="JV395" s="133"/>
      <c r="KF395" s="133"/>
    </row>
    <row xmlns:x14ac="http://schemas.microsoft.com/office/spreadsheetml/2009/9/ac" r="396" s="3" customFormat="true" x14ac:dyDescent="0.25">
      <c r="A396" s="424"/>
      <c r="B396" s="133"/>
      <c r="L396" s="133"/>
      <c r="V396" s="133"/>
      <c r="AF396" s="133"/>
      <c r="AP396" s="133"/>
      <c r="AZ396" s="133"/>
      <c r="BA396" s="133"/>
      <c r="BB396" s="133"/>
      <c r="BC396" s="133"/>
      <c r="BD396" s="133"/>
      <c r="BE396" s="133"/>
      <c r="BF396" s="133"/>
      <c r="BG396" s="133"/>
      <c r="BJ396" s="133"/>
      <c r="BT396" s="133"/>
      <c r="CD396" s="133"/>
      <c r="CN396" s="133"/>
      <c r="CX396" s="133"/>
      <c r="DH396" s="133"/>
      <c r="DR396" s="133"/>
      <c r="EB396" s="133"/>
      <c r="EL396" s="133"/>
      <c r="EV396" s="133"/>
      <c r="FF396" s="133"/>
      <c r="FP396" s="133"/>
      <c r="FZ396" s="133"/>
      <c r="GJ396" s="133"/>
      <c r="GT396" s="133"/>
      <c r="HD396" s="133"/>
      <c r="HN396" s="133"/>
      <c r="HX396" s="133"/>
      <c r="IH396" s="133"/>
      <c r="IR396" s="133"/>
      <c r="JB396" s="133"/>
      <c r="JL396" s="133"/>
      <c r="JV396" s="133"/>
      <c r="KF396" s="133"/>
    </row>
    <row xmlns:x14ac="http://schemas.microsoft.com/office/spreadsheetml/2009/9/ac" r="397" s="3" customFormat="true" x14ac:dyDescent="0.25">
      <c r="A397" s="424"/>
      <c r="B397" s="133"/>
      <c r="L397" s="133"/>
      <c r="V397" s="133"/>
      <c r="AF397" s="133"/>
      <c r="AP397" s="133"/>
      <c r="AZ397" s="133"/>
      <c r="BA397" s="133"/>
      <c r="BB397" s="133"/>
      <c r="BC397" s="133"/>
      <c r="BD397" s="133"/>
      <c r="BE397" s="133"/>
      <c r="BF397" s="133"/>
      <c r="BG397" s="133"/>
      <c r="BJ397" s="133"/>
      <c r="BT397" s="133"/>
      <c r="CD397" s="133"/>
      <c r="CN397" s="133"/>
      <c r="CX397" s="133"/>
      <c r="DH397" s="133"/>
      <c r="DR397" s="133"/>
      <c r="EB397" s="133"/>
      <c r="EL397" s="133"/>
      <c r="EV397" s="133"/>
      <c r="FF397" s="133"/>
      <c r="FP397" s="133"/>
      <c r="FZ397" s="133"/>
      <c r="GJ397" s="133"/>
      <c r="GT397" s="133"/>
      <c r="HD397" s="133"/>
      <c r="HN397" s="133"/>
      <c r="HX397" s="133"/>
      <c r="IH397" s="133"/>
      <c r="IR397" s="133"/>
      <c r="JB397" s="133"/>
      <c r="JL397" s="133"/>
      <c r="JV397" s="133"/>
      <c r="KF397" s="133"/>
    </row>
    <row xmlns:x14ac="http://schemas.microsoft.com/office/spreadsheetml/2009/9/ac" r="398" s="3" customFormat="true" x14ac:dyDescent="0.25">
      <c r="A398" s="424"/>
      <c r="B398" s="133"/>
      <c r="L398" s="133"/>
      <c r="V398" s="133"/>
      <c r="AF398" s="133"/>
      <c r="AP398" s="133"/>
      <c r="AZ398" s="133"/>
      <c r="BA398" s="133"/>
      <c r="BB398" s="133"/>
      <c r="BC398" s="133"/>
      <c r="BD398" s="133"/>
      <c r="BE398" s="133"/>
      <c r="BF398" s="133"/>
      <c r="BG398" s="133"/>
      <c r="BJ398" s="133"/>
      <c r="BT398" s="133"/>
      <c r="CD398" s="133"/>
      <c r="CN398" s="133"/>
      <c r="CX398" s="133"/>
      <c r="DH398" s="133"/>
      <c r="DR398" s="133"/>
      <c r="EB398" s="133"/>
      <c r="EL398" s="133"/>
      <c r="EV398" s="133"/>
      <c r="FF398" s="133"/>
      <c r="FP398" s="133"/>
      <c r="FZ398" s="133"/>
      <c r="GJ398" s="133"/>
      <c r="GT398" s="133"/>
      <c r="HD398" s="133"/>
      <c r="HN398" s="133"/>
      <c r="HX398" s="133"/>
      <c r="IH398" s="133"/>
      <c r="IR398" s="133"/>
      <c r="JB398" s="133"/>
      <c r="JL398" s="133"/>
      <c r="JV398" s="133"/>
      <c r="KF398" s="133"/>
    </row>
    <row xmlns:x14ac="http://schemas.microsoft.com/office/spreadsheetml/2009/9/ac" r="399" s="3" customFormat="true" x14ac:dyDescent="0.25">
      <c r="A399" s="424"/>
      <c r="B399" s="133"/>
      <c r="L399" s="133"/>
      <c r="V399" s="133"/>
      <c r="AF399" s="133"/>
      <c r="AP399" s="133"/>
      <c r="AZ399" s="133"/>
      <c r="BA399" s="133"/>
      <c r="BB399" s="133"/>
      <c r="BC399" s="133"/>
      <c r="BD399" s="133"/>
      <c r="BE399" s="133"/>
      <c r="BF399" s="133"/>
      <c r="BG399" s="133"/>
      <c r="BJ399" s="133"/>
      <c r="BT399" s="133"/>
      <c r="CD399" s="133"/>
      <c r="CN399" s="133"/>
      <c r="CX399" s="133"/>
      <c r="DH399" s="133"/>
      <c r="DR399" s="133"/>
      <c r="EB399" s="133"/>
      <c r="EL399" s="133"/>
      <c r="EV399" s="133"/>
      <c r="FF399" s="133"/>
      <c r="FP399" s="133"/>
      <c r="FZ399" s="133"/>
      <c r="GJ399" s="133"/>
      <c r="GT399" s="133"/>
      <c r="HD399" s="133"/>
      <c r="HN399" s="133"/>
      <c r="HX399" s="133"/>
      <c r="IH399" s="133"/>
      <c r="IR399" s="133"/>
      <c r="JB399" s="133"/>
      <c r="JL399" s="133"/>
      <c r="JV399" s="133"/>
      <c r="KF399" s="133"/>
    </row>
    <row xmlns:x14ac="http://schemas.microsoft.com/office/spreadsheetml/2009/9/ac" r="400" s="3" customFormat="true" x14ac:dyDescent="0.25">
      <c r="A400" s="424"/>
      <c r="B400" s="133"/>
      <c r="L400" s="133"/>
      <c r="V400" s="133"/>
      <c r="AF400" s="133"/>
      <c r="AP400" s="133"/>
      <c r="AZ400" s="133"/>
      <c r="BA400" s="133"/>
      <c r="BB400" s="133"/>
      <c r="BC400" s="133"/>
      <c r="BD400" s="133"/>
      <c r="BE400" s="133"/>
      <c r="BF400" s="133"/>
      <c r="BG400" s="133"/>
      <c r="BJ400" s="133"/>
      <c r="BT400" s="133"/>
      <c r="CD400" s="133"/>
      <c r="CN400" s="133"/>
      <c r="CX400" s="133"/>
      <c r="DH400" s="133"/>
      <c r="DR400" s="133"/>
      <c r="EB400" s="133"/>
      <c r="EL400" s="133"/>
      <c r="EV400" s="133"/>
      <c r="FF400" s="133"/>
      <c r="FP400" s="133"/>
      <c r="FZ400" s="133"/>
      <c r="GJ400" s="133"/>
      <c r="GT400" s="133"/>
      <c r="HD400" s="133"/>
      <c r="HN400" s="133"/>
      <c r="HX400" s="133"/>
      <c r="IH400" s="133"/>
      <c r="IR400" s="133"/>
      <c r="JB400" s="133"/>
      <c r="JL400" s="133"/>
      <c r="JV400" s="133"/>
      <c r="KF400" s="133"/>
    </row>
    <row xmlns:x14ac="http://schemas.microsoft.com/office/spreadsheetml/2009/9/ac" r="401" s="3" customFormat="true" x14ac:dyDescent="0.25">
      <c r="A401" s="424"/>
      <c r="B401" s="133"/>
      <c r="L401" s="133"/>
      <c r="V401" s="133"/>
      <c r="AF401" s="133"/>
      <c r="AP401" s="133"/>
      <c r="AZ401" s="133"/>
      <c r="BA401" s="133"/>
      <c r="BB401" s="133"/>
      <c r="BC401" s="133"/>
      <c r="BD401" s="133"/>
      <c r="BE401" s="133"/>
      <c r="BF401" s="133"/>
      <c r="BG401" s="133"/>
      <c r="BJ401" s="133"/>
      <c r="BT401" s="133"/>
      <c r="CD401" s="133"/>
      <c r="CN401" s="133"/>
      <c r="CX401" s="133"/>
      <c r="DH401" s="133"/>
      <c r="DR401" s="133"/>
      <c r="EB401" s="133"/>
      <c r="EL401" s="133"/>
      <c r="EV401" s="133"/>
      <c r="FF401" s="133"/>
      <c r="FP401" s="133"/>
      <c r="FZ401" s="133"/>
      <c r="GJ401" s="133"/>
      <c r="GT401" s="133"/>
      <c r="HD401" s="133"/>
      <c r="HN401" s="133"/>
      <c r="HX401" s="133"/>
      <c r="IH401" s="133"/>
      <c r="IR401" s="133"/>
      <c r="JB401" s="133"/>
      <c r="JL401" s="133"/>
      <c r="JV401" s="133"/>
      <c r="KF401" s="133"/>
    </row>
    <row xmlns:x14ac="http://schemas.microsoft.com/office/spreadsheetml/2009/9/ac" r="402" s="3" customFormat="true" x14ac:dyDescent="0.25">
      <c r="A402" s="424"/>
      <c r="B402" s="133"/>
      <c r="L402" s="133"/>
      <c r="V402" s="133"/>
      <c r="AF402" s="133"/>
      <c r="AP402" s="133"/>
      <c r="AZ402" s="133"/>
      <c r="BA402" s="133"/>
      <c r="BB402" s="133"/>
      <c r="BC402" s="133"/>
      <c r="BD402" s="133"/>
      <c r="BE402" s="133"/>
      <c r="BF402" s="133"/>
      <c r="BG402" s="133"/>
      <c r="BJ402" s="133"/>
      <c r="BT402" s="133"/>
      <c r="CD402" s="133"/>
      <c r="CN402" s="133"/>
      <c r="CX402" s="133"/>
      <c r="DH402" s="133"/>
      <c r="DR402" s="133"/>
      <c r="EB402" s="133"/>
      <c r="EL402" s="133"/>
      <c r="EV402" s="133"/>
      <c r="FF402" s="133"/>
      <c r="FP402" s="133"/>
      <c r="FZ402" s="133"/>
      <c r="GJ402" s="133"/>
      <c r="GT402" s="133"/>
      <c r="HD402" s="133"/>
      <c r="HN402" s="133"/>
      <c r="HX402" s="133"/>
      <c r="IH402" s="133"/>
      <c r="IR402" s="133"/>
      <c r="JB402" s="133"/>
      <c r="JL402" s="133"/>
      <c r="JV402" s="133"/>
      <c r="KF402" s="133"/>
    </row>
    <row xmlns:x14ac="http://schemas.microsoft.com/office/spreadsheetml/2009/9/ac" r="403" s="3" customFormat="true" x14ac:dyDescent="0.25">
      <c r="A403" s="424"/>
      <c r="B403" s="133"/>
      <c r="L403" s="133"/>
      <c r="V403" s="133"/>
      <c r="AF403" s="133"/>
      <c r="AP403" s="133"/>
      <c r="AZ403" s="133"/>
      <c r="BA403" s="133"/>
      <c r="BB403" s="133"/>
      <c r="BC403" s="133"/>
      <c r="BD403" s="133"/>
      <c r="BE403" s="133"/>
      <c r="BF403" s="133"/>
      <c r="BG403" s="133"/>
      <c r="BJ403" s="133"/>
      <c r="BT403" s="133"/>
      <c r="CD403" s="133"/>
      <c r="CN403" s="133"/>
      <c r="CX403" s="133"/>
      <c r="DH403" s="133"/>
      <c r="DR403" s="133"/>
      <c r="EB403" s="133"/>
      <c r="EL403" s="133"/>
      <c r="EV403" s="133"/>
      <c r="FF403" s="133"/>
      <c r="FP403" s="133"/>
      <c r="FZ403" s="133"/>
      <c r="GJ403" s="133"/>
      <c r="GT403" s="133"/>
      <c r="HD403" s="133"/>
      <c r="HN403" s="133"/>
      <c r="HX403" s="133"/>
      <c r="IH403" s="133"/>
      <c r="IR403" s="133"/>
      <c r="JB403" s="133"/>
      <c r="JL403" s="133"/>
      <c r="JV403" s="133"/>
      <c r="KF403" s="133"/>
    </row>
    <row xmlns:x14ac="http://schemas.microsoft.com/office/spreadsheetml/2009/9/ac" r="404" s="3" customFormat="true" x14ac:dyDescent="0.25">
      <c r="A404" s="424"/>
      <c r="B404" s="133"/>
      <c r="L404" s="133"/>
      <c r="V404" s="133"/>
      <c r="AF404" s="133"/>
      <c r="AP404" s="133"/>
      <c r="AZ404" s="133"/>
      <c r="BA404" s="133"/>
      <c r="BB404" s="133"/>
      <c r="BC404" s="133"/>
      <c r="BD404" s="133"/>
      <c r="BE404" s="133"/>
      <c r="BF404" s="133"/>
      <c r="BG404" s="133"/>
      <c r="BJ404" s="133"/>
      <c r="BT404" s="133"/>
      <c r="CD404" s="133"/>
      <c r="CN404" s="133"/>
      <c r="CX404" s="133"/>
      <c r="DH404" s="133"/>
      <c r="DR404" s="133"/>
      <c r="EB404" s="133"/>
      <c r="EL404" s="133"/>
      <c r="EV404" s="133"/>
      <c r="FF404" s="133"/>
      <c r="FP404" s="133"/>
      <c r="FZ404" s="133"/>
      <c r="GJ404" s="133"/>
      <c r="GT404" s="133"/>
      <c r="HD404" s="133"/>
      <c r="HN404" s="133"/>
      <c r="HX404" s="133"/>
      <c r="IH404" s="133"/>
      <c r="IR404" s="133"/>
      <c r="JB404" s="133"/>
      <c r="JL404" s="133"/>
      <c r="JV404" s="133"/>
      <c r="KF404" s="133"/>
    </row>
    <row xmlns:x14ac="http://schemas.microsoft.com/office/spreadsheetml/2009/9/ac" r="405" s="3" customFormat="true" x14ac:dyDescent="0.25">
      <c r="A405" s="424"/>
      <c r="B405" s="133"/>
      <c r="L405" s="133"/>
      <c r="V405" s="133"/>
      <c r="AF405" s="133"/>
      <c r="AP405" s="133"/>
      <c r="AZ405" s="133"/>
      <c r="BA405" s="133"/>
      <c r="BB405" s="133"/>
      <c r="BC405" s="133"/>
      <c r="BD405" s="133"/>
      <c r="BE405" s="133"/>
      <c r="BF405" s="133"/>
      <c r="BG405" s="133"/>
      <c r="BJ405" s="133"/>
      <c r="BT405" s="133"/>
      <c r="CD405" s="133"/>
      <c r="CN405" s="133"/>
      <c r="CX405" s="133"/>
      <c r="DH405" s="133"/>
      <c r="DR405" s="133"/>
      <c r="EB405" s="133"/>
      <c r="EL405" s="133"/>
      <c r="EV405" s="133"/>
      <c r="FF405" s="133"/>
      <c r="FP405" s="133"/>
      <c r="FZ405" s="133"/>
      <c r="GJ405" s="133"/>
      <c r="GT405" s="133"/>
      <c r="HD405" s="133"/>
      <c r="HN405" s="133"/>
      <c r="HX405" s="133"/>
      <c r="IH405" s="133"/>
      <c r="IR405" s="133"/>
      <c r="JB405" s="133"/>
      <c r="JL405" s="133"/>
      <c r="JV405" s="133"/>
      <c r="KF405" s="133"/>
    </row>
    <row xmlns:x14ac="http://schemas.microsoft.com/office/spreadsheetml/2009/9/ac" r="406" s="3" customFormat="true" x14ac:dyDescent="0.25">
      <c r="A406" s="424"/>
      <c r="B406" s="133"/>
      <c r="L406" s="133"/>
      <c r="V406" s="133"/>
      <c r="AF406" s="133"/>
      <c r="AP406" s="133"/>
      <c r="AZ406" s="133"/>
      <c r="BA406" s="133"/>
      <c r="BB406" s="133"/>
      <c r="BC406" s="133"/>
      <c r="BD406" s="133"/>
      <c r="BE406" s="133"/>
      <c r="BF406" s="133"/>
      <c r="BG406" s="133"/>
      <c r="BJ406" s="133"/>
      <c r="BT406" s="133"/>
      <c r="CD406" s="133"/>
      <c r="CN406" s="133"/>
      <c r="CX406" s="133"/>
      <c r="DH406" s="133"/>
      <c r="DR406" s="133"/>
      <c r="EB406" s="133"/>
      <c r="EL406" s="133"/>
      <c r="EV406" s="133"/>
      <c r="FF406" s="133"/>
      <c r="FP406" s="133"/>
      <c r="FZ406" s="133"/>
      <c r="GJ406" s="133"/>
      <c r="GT406" s="133"/>
      <c r="HD406" s="133"/>
      <c r="HN406" s="133"/>
      <c r="HX406" s="133"/>
      <c r="IH406" s="133"/>
      <c r="IR406" s="133"/>
      <c r="JB406" s="133"/>
      <c r="JL406" s="133"/>
      <c r="JV406" s="133"/>
      <c r="KF406" s="133"/>
    </row>
    <row xmlns:x14ac="http://schemas.microsoft.com/office/spreadsheetml/2009/9/ac" r="407" s="3" customFormat="true" x14ac:dyDescent="0.25">
      <c r="A407" s="424"/>
      <c r="B407" s="133"/>
      <c r="L407" s="133"/>
      <c r="V407" s="133"/>
      <c r="AF407" s="133"/>
      <c r="AP407" s="133"/>
      <c r="AZ407" s="133"/>
      <c r="BA407" s="133"/>
      <c r="BB407" s="133"/>
      <c r="BC407" s="133"/>
      <c r="BD407" s="133"/>
      <c r="BE407" s="133"/>
      <c r="BF407" s="133"/>
      <c r="BG407" s="133"/>
      <c r="BJ407" s="133"/>
      <c r="BT407" s="133"/>
      <c r="CD407" s="133"/>
      <c r="CN407" s="133"/>
      <c r="CX407" s="133"/>
      <c r="DH407" s="133"/>
      <c r="DR407" s="133"/>
      <c r="EB407" s="133"/>
      <c r="EL407" s="133"/>
      <c r="EV407" s="133"/>
      <c r="FF407" s="133"/>
      <c r="FP407" s="133"/>
      <c r="FZ407" s="133"/>
      <c r="GJ407" s="133"/>
      <c r="GT407" s="133"/>
      <c r="HD407" s="133"/>
      <c r="HN407" s="133"/>
      <c r="HX407" s="133"/>
      <c r="IH407" s="133"/>
      <c r="IR407" s="133"/>
      <c r="JB407" s="133"/>
      <c r="JL407" s="133"/>
      <c r="JV407" s="133"/>
      <c r="KF407" s="133"/>
    </row>
    <row xmlns:x14ac="http://schemas.microsoft.com/office/spreadsheetml/2009/9/ac" r="408" s="3" customFormat="true" x14ac:dyDescent="0.25">
      <c r="A408" s="424"/>
      <c r="B408" s="133"/>
      <c r="L408" s="133"/>
      <c r="V408" s="133"/>
      <c r="AF408" s="133"/>
      <c r="AP408" s="133"/>
      <c r="AZ408" s="133"/>
      <c r="BA408" s="133"/>
      <c r="BB408" s="133"/>
      <c r="BC408" s="133"/>
      <c r="BD408" s="133"/>
      <c r="BE408" s="133"/>
      <c r="BF408" s="133"/>
      <c r="BG408" s="133"/>
      <c r="BJ408" s="133"/>
      <c r="BT408" s="133"/>
      <c r="CD408" s="133"/>
      <c r="CN408" s="133"/>
      <c r="CX408" s="133"/>
      <c r="DH408" s="133"/>
      <c r="DR408" s="133"/>
      <c r="EB408" s="133"/>
      <c r="EL408" s="133"/>
      <c r="EV408" s="133"/>
      <c r="FF408" s="133"/>
      <c r="FP408" s="133"/>
      <c r="FZ408" s="133"/>
      <c r="GJ408" s="133"/>
      <c r="GT408" s="133"/>
      <c r="HD408" s="133"/>
      <c r="HN408" s="133"/>
      <c r="HX408" s="133"/>
      <c r="IH408" s="133"/>
      <c r="IR408" s="133"/>
      <c r="JB408" s="133"/>
      <c r="JL408" s="133"/>
      <c r="JV408" s="133"/>
      <c r="KF408" s="133"/>
    </row>
    <row xmlns:x14ac="http://schemas.microsoft.com/office/spreadsheetml/2009/9/ac" r="409" s="3" customFormat="true" x14ac:dyDescent="0.25">
      <c r="A409" s="424"/>
      <c r="B409" s="133"/>
      <c r="L409" s="133"/>
      <c r="V409" s="133"/>
      <c r="AF409" s="133"/>
      <c r="AP409" s="133"/>
      <c r="AZ409" s="133"/>
      <c r="BA409" s="133"/>
      <c r="BB409" s="133"/>
      <c r="BC409" s="133"/>
      <c r="BD409" s="133"/>
      <c r="BE409" s="133"/>
      <c r="BF409" s="133"/>
      <c r="BG409" s="133"/>
      <c r="BJ409" s="133"/>
      <c r="BT409" s="133"/>
      <c r="CD409" s="133"/>
      <c r="CN409" s="133"/>
      <c r="CX409" s="133"/>
      <c r="DH409" s="133"/>
      <c r="DR409" s="133"/>
      <c r="EB409" s="133"/>
      <c r="EL409" s="133"/>
      <c r="EV409" s="133"/>
      <c r="FF409" s="133"/>
      <c r="FP409" s="133"/>
      <c r="FZ409" s="133"/>
      <c r="GJ409" s="133"/>
      <c r="GT409" s="133"/>
      <c r="HD409" s="133"/>
      <c r="HN409" s="133"/>
      <c r="HX409" s="133"/>
      <c r="IH409" s="133"/>
      <c r="IR409" s="133"/>
      <c r="JB409" s="133"/>
      <c r="JL409" s="133"/>
      <c r="JV409" s="133"/>
      <c r="KF409" s="133"/>
    </row>
    <row xmlns:x14ac="http://schemas.microsoft.com/office/spreadsheetml/2009/9/ac" r="410" s="3" customFormat="true" x14ac:dyDescent="0.25">
      <c r="A410" s="424"/>
      <c r="B410" s="133"/>
      <c r="L410" s="133"/>
      <c r="V410" s="133"/>
      <c r="AF410" s="133"/>
      <c r="AP410" s="133"/>
      <c r="AZ410" s="133"/>
      <c r="BA410" s="133"/>
      <c r="BB410" s="133"/>
      <c r="BC410" s="133"/>
      <c r="BD410" s="133"/>
      <c r="BE410" s="133"/>
      <c r="BF410" s="133"/>
      <c r="BG410" s="133"/>
      <c r="BJ410" s="133"/>
      <c r="BT410" s="133"/>
      <c r="CD410" s="133"/>
      <c r="CN410" s="133"/>
      <c r="CX410" s="133"/>
      <c r="DH410" s="133"/>
      <c r="DR410" s="133"/>
      <c r="EB410" s="133"/>
      <c r="EL410" s="133"/>
      <c r="EV410" s="133"/>
      <c r="FF410" s="133"/>
      <c r="FP410" s="133"/>
      <c r="FZ410" s="133"/>
      <c r="GJ410" s="133"/>
      <c r="GT410" s="133"/>
      <c r="HD410" s="133"/>
      <c r="HN410" s="133"/>
      <c r="HX410" s="133"/>
      <c r="IH410" s="133"/>
      <c r="IR410" s="133"/>
      <c r="JB410" s="133"/>
      <c r="JL410" s="133"/>
      <c r="JV410" s="133"/>
      <c r="KF410" s="133"/>
    </row>
    <row xmlns:x14ac="http://schemas.microsoft.com/office/spreadsheetml/2009/9/ac" r="411" s="3" customFormat="true" x14ac:dyDescent="0.25">
      <c r="A411" s="424"/>
      <c r="B411" s="133"/>
      <c r="L411" s="133"/>
      <c r="V411" s="133"/>
      <c r="AF411" s="133"/>
      <c r="AP411" s="133"/>
      <c r="AZ411" s="133"/>
      <c r="BA411" s="133"/>
      <c r="BB411" s="133"/>
      <c r="BC411" s="133"/>
      <c r="BD411" s="133"/>
      <c r="BE411" s="133"/>
      <c r="BF411" s="133"/>
      <c r="BG411" s="133"/>
      <c r="BJ411" s="133"/>
      <c r="BT411" s="133"/>
      <c r="CD411" s="133"/>
      <c r="CN411" s="133"/>
      <c r="CX411" s="133"/>
      <c r="DH411" s="133"/>
      <c r="DR411" s="133"/>
      <c r="EB411" s="133"/>
      <c r="EL411" s="133"/>
      <c r="EV411" s="133"/>
      <c r="FF411" s="133"/>
      <c r="FP411" s="133"/>
      <c r="FZ411" s="133"/>
      <c r="GJ411" s="133"/>
      <c r="GT411" s="133"/>
      <c r="HD411" s="133"/>
      <c r="HN411" s="133"/>
      <c r="HX411" s="133"/>
      <c r="IH411" s="133"/>
      <c r="IR411" s="133"/>
      <c r="JB411" s="133"/>
      <c r="JL411" s="133"/>
      <c r="JV411" s="133"/>
      <c r="KF411" s="133"/>
    </row>
    <row xmlns:x14ac="http://schemas.microsoft.com/office/spreadsheetml/2009/9/ac" r="412" s="3" customFormat="true" x14ac:dyDescent="0.25">
      <c r="A412" s="424"/>
      <c r="B412" s="133"/>
      <c r="L412" s="133"/>
      <c r="V412" s="133"/>
      <c r="AF412" s="133"/>
      <c r="AP412" s="133"/>
      <c r="AZ412" s="133"/>
      <c r="BA412" s="133"/>
      <c r="BB412" s="133"/>
      <c r="BC412" s="133"/>
      <c r="BD412" s="133"/>
      <c r="BE412" s="133"/>
      <c r="BF412" s="133"/>
      <c r="BG412" s="133"/>
      <c r="BJ412" s="133"/>
      <c r="BT412" s="133"/>
      <c r="CD412" s="133"/>
      <c r="CN412" s="133"/>
      <c r="CX412" s="133"/>
      <c r="DH412" s="133"/>
      <c r="DR412" s="133"/>
      <c r="EB412" s="133"/>
      <c r="EL412" s="133"/>
      <c r="EV412" s="133"/>
      <c r="FF412" s="133"/>
      <c r="FP412" s="133"/>
      <c r="FZ412" s="133"/>
      <c r="GJ412" s="133"/>
      <c r="GT412" s="133"/>
      <c r="HD412" s="133"/>
      <c r="HN412" s="133"/>
      <c r="HX412" s="133"/>
      <c r="IH412" s="133"/>
      <c r="IR412" s="133"/>
      <c r="JB412" s="133"/>
      <c r="JL412" s="133"/>
      <c r="JV412" s="133"/>
      <c r="KF412" s="133"/>
    </row>
    <row xmlns:x14ac="http://schemas.microsoft.com/office/spreadsheetml/2009/9/ac" r="413" s="3" customFormat="true" x14ac:dyDescent="0.25">
      <c r="A413" s="424"/>
      <c r="B413" s="133"/>
      <c r="L413" s="133"/>
      <c r="V413" s="133"/>
      <c r="AF413" s="133"/>
      <c r="AP413" s="133"/>
      <c r="AZ413" s="133"/>
      <c r="BA413" s="133"/>
      <c r="BB413" s="133"/>
      <c r="BC413" s="133"/>
      <c r="BD413" s="133"/>
      <c r="BE413" s="133"/>
      <c r="BF413" s="133"/>
      <c r="BG413" s="133"/>
      <c r="BJ413" s="133"/>
      <c r="BT413" s="133"/>
      <c r="CD413" s="133"/>
      <c r="CN413" s="133"/>
      <c r="CX413" s="133"/>
      <c r="DH413" s="133"/>
      <c r="DR413" s="133"/>
      <c r="EB413" s="133"/>
      <c r="EL413" s="133"/>
      <c r="EV413" s="133"/>
      <c r="FF413" s="133"/>
      <c r="FP413" s="133"/>
      <c r="FZ413" s="133"/>
      <c r="GJ413" s="133"/>
      <c r="GT413" s="133"/>
      <c r="HD413" s="133"/>
      <c r="HN413" s="133"/>
      <c r="HX413" s="133"/>
      <c r="IH413" s="133"/>
      <c r="IR413" s="133"/>
      <c r="JB413" s="133"/>
      <c r="JL413" s="133"/>
      <c r="JV413" s="133"/>
      <c r="KF413" s="133"/>
    </row>
    <row xmlns:x14ac="http://schemas.microsoft.com/office/spreadsheetml/2009/9/ac" r="414" s="3" customFormat="true" x14ac:dyDescent="0.25">
      <c r="A414" s="424"/>
      <c r="B414" s="133"/>
      <c r="L414" s="133"/>
      <c r="V414" s="133"/>
      <c r="AF414" s="133"/>
      <c r="AP414" s="133"/>
      <c r="AZ414" s="133"/>
      <c r="BA414" s="133"/>
      <c r="BB414" s="133"/>
      <c r="BC414" s="133"/>
      <c r="BD414" s="133"/>
      <c r="BE414" s="133"/>
      <c r="BF414" s="133"/>
      <c r="BG414" s="133"/>
      <c r="BJ414" s="133"/>
      <c r="BT414" s="133"/>
      <c r="CD414" s="133"/>
      <c r="CN414" s="133"/>
      <c r="CX414" s="133"/>
      <c r="DH414" s="133"/>
      <c r="DR414" s="133"/>
      <c r="EB414" s="133"/>
      <c r="EL414" s="133"/>
      <c r="EV414" s="133"/>
      <c r="FF414" s="133"/>
      <c r="FP414" s="133"/>
      <c r="FZ414" s="133"/>
      <c r="GJ414" s="133"/>
      <c r="GT414" s="133"/>
      <c r="HD414" s="133"/>
      <c r="HN414" s="133"/>
      <c r="HX414" s="133"/>
      <c r="IH414" s="133"/>
      <c r="IR414" s="133"/>
      <c r="JB414" s="133"/>
      <c r="JL414" s="133"/>
      <c r="JV414" s="133"/>
      <c r="KF414" s="133"/>
    </row>
    <row xmlns:x14ac="http://schemas.microsoft.com/office/spreadsheetml/2009/9/ac" r="415" s="3" customFormat="true" x14ac:dyDescent="0.25">
      <c r="A415" s="424"/>
      <c r="B415" s="133"/>
      <c r="L415" s="133"/>
      <c r="V415" s="133"/>
      <c r="AF415" s="133"/>
      <c r="AP415" s="133"/>
      <c r="AZ415" s="133"/>
      <c r="BA415" s="133"/>
      <c r="BB415" s="133"/>
      <c r="BC415" s="133"/>
      <c r="BD415" s="133"/>
      <c r="BE415" s="133"/>
      <c r="BF415" s="133"/>
      <c r="BG415" s="133"/>
      <c r="BJ415" s="133"/>
      <c r="BT415" s="133"/>
      <c r="CD415" s="133"/>
      <c r="CN415" s="133"/>
      <c r="CX415" s="133"/>
      <c r="DH415" s="133"/>
      <c r="DR415" s="133"/>
      <c r="EB415" s="133"/>
      <c r="EL415" s="133"/>
      <c r="EV415" s="133"/>
      <c r="FF415" s="133"/>
      <c r="FP415" s="133"/>
      <c r="FZ415" s="133"/>
      <c r="GJ415" s="133"/>
      <c r="GT415" s="133"/>
      <c r="HD415" s="133"/>
      <c r="HN415" s="133"/>
      <c r="HX415" s="133"/>
      <c r="IH415" s="133"/>
      <c r="IR415" s="133"/>
      <c r="JB415" s="133"/>
      <c r="JL415" s="133"/>
      <c r="JV415" s="133"/>
      <c r="KF415" s="133"/>
    </row>
    <row xmlns:x14ac="http://schemas.microsoft.com/office/spreadsheetml/2009/9/ac" r="416" s="3" customFormat="true" x14ac:dyDescent="0.25">
      <c r="A416" s="424"/>
      <c r="B416" s="133"/>
      <c r="L416" s="133"/>
      <c r="V416" s="133"/>
      <c r="AF416" s="133"/>
      <c r="AP416" s="133"/>
      <c r="AZ416" s="133"/>
      <c r="BA416" s="133"/>
      <c r="BB416" s="133"/>
      <c r="BC416" s="133"/>
      <c r="BD416" s="133"/>
      <c r="BE416" s="133"/>
      <c r="BF416" s="133"/>
      <c r="BG416" s="133"/>
      <c r="BJ416" s="133"/>
      <c r="BT416" s="133"/>
      <c r="CD416" s="133"/>
      <c r="CN416" s="133"/>
      <c r="CX416" s="133"/>
      <c r="DH416" s="133"/>
      <c r="DR416" s="133"/>
      <c r="EB416" s="133"/>
      <c r="EL416" s="133"/>
      <c r="EV416" s="133"/>
      <c r="FF416" s="133"/>
      <c r="FP416" s="133"/>
      <c r="FZ416" s="133"/>
      <c r="GJ416" s="133"/>
      <c r="GT416" s="133"/>
      <c r="HD416" s="133"/>
      <c r="HN416" s="133"/>
      <c r="HX416" s="133"/>
      <c r="IH416" s="133"/>
      <c r="IR416" s="133"/>
      <c r="JB416" s="133"/>
      <c r="JL416" s="133"/>
      <c r="JV416" s="133"/>
      <c r="KF416" s="133"/>
    </row>
    <row xmlns:x14ac="http://schemas.microsoft.com/office/spreadsheetml/2009/9/ac" r="417" s="3" customFormat="true" x14ac:dyDescent="0.25">
      <c r="A417" s="424"/>
      <c r="B417" s="133"/>
      <c r="L417" s="133"/>
      <c r="V417" s="133"/>
      <c r="AF417" s="133"/>
      <c r="AP417" s="133"/>
      <c r="AZ417" s="133"/>
      <c r="BA417" s="133"/>
      <c r="BB417" s="133"/>
      <c r="BC417" s="133"/>
      <c r="BD417" s="133"/>
      <c r="BE417" s="133"/>
      <c r="BF417" s="133"/>
      <c r="BG417" s="133"/>
      <c r="BJ417" s="133"/>
      <c r="BT417" s="133"/>
      <c r="CD417" s="133"/>
      <c r="CN417" s="133"/>
      <c r="CX417" s="133"/>
      <c r="DH417" s="133"/>
      <c r="DR417" s="133"/>
      <c r="EB417" s="133"/>
      <c r="EL417" s="133"/>
      <c r="EV417" s="133"/>
      <c r="FF417" s="133"/>
      <c r="FP417" s="133"/>
      <c r="FZ417" s="133"/>
      <c r="GJ417" s="133"/>
      <c r="GT417" s="133"/>
      <c r="HD417" s="133"/>
      <c r="HN417" s="133"/>
      <c r="HX417" s="133"/>
      <c r="IH417" s="133"/>
      <c r="IR417" s="133"/>
      <c r="JB417" s="133"/>
      <c r="JL417" s="133"/>
      <c r="JV417" s="133"/>
      <c r="KF417" s="133"/>
    </row>
    <row xmlns:x14ac="http://schemas.microsoft.com/office/spreadsheetml/2009/9/ac" r="418" s="3" customFormat="true" x14ac:dyDescent="0.25">
      <c r="A418" s="424"/>
      <c r="B418" s="133"/>
      <c r="L418" s="133"/>
      <c r="V418" s="133"/>
      <c r="AF418" s="133"/>
      <c r="AP418" s="133"/>
      <c r="AZ418" s="133"/>
      <c r="BA418" s="133"/>
      <c r="BB418" s="133"/>
      <c r="BC418" s="133"/>
      <c r="BD418" s="133"/>
      <c r="BE418" s="133"/>
      <c r="BF418" s="133"/>
      <c r="BG418" s="133"/>
      <c r="BJ418" s="133"/>
      <c r="BT418" s="133"/>
      <c r="CD418" s="133"/>
      <c r="CN418" s="133"/>
      <c r="CX418" s="133"/>
      <c r="DH418" s="133"/>
      <c r="DR418" s="133"/>
      <c r="EB418" s="133"/>
      <c r="EL418" s="133"/>
      <c r="EV418" s="133"/>
      <c r="FF418" s="133"/>
      <c r="FP418" s="133"/>
      <c r="FZ418" s="133"/>
      <c r="GJ418" s="133"/>
      <c r="GT418" s="133"/>
      <c r="HD418" s="133"/>
      <c r="HN418" s="133"/>
      <c r="HX418" s="133"/>
      <c r="IH418" s="133"/>
      <c r="IR418" s="133"/>
      <c r="JB418" s="133"/>
      <c r="JL418" s="133"/>
      <c r="JV418" s="133"/>
      <c r="KF418" s="133"/>
    </row>
    <row xmlns:x14ac="http://schemas.microsoft.com/office/spreadsheetml/2009/9/ac" r="419" s="3" customFormat="true" x14ac:dyDescent="0.25">
      <c r="A419" s="424"/>
      <c r="B419" s="133"/>
      <c r="L419" s="133"/>
      <c r="V419" s="133"/>
      <c r="AF419" s="133"/>
      <c r="AP419" s="133"/>
      <c r="AZ419" s="133"/>
      <c r="BA419" s="133"/>
      <c r="BB419" s="133"/>
      <c r="BC419" s="133"/>
      <c r="BD419" s="133"/>
      <c r="BE419" s="133"/>
      <c r="BF419" s="133"/>
      <c r="BG419" s="133"/>
      <c r="BJ419" s="133"/>
      <c r="BT419" s="133"/>
      <c r="CD419" s="133"/>
      <c r="CN419" s="133"/>
      <c r="CX419" s="133"/>
      <c r="DH419" s="133"/>
      <c r="DR419" s="133"/>
      <c r="EB419" s="133"/>
      <c r="EL419" s="133"/>
      <c r="EV419" s="133"/>
      <c r="FF419" s="133"/>
      <c r="FP419" s="133"/>
      <c r="FZ419" s="133"/>
      <c r="GJ419" s="133"/>
      <c r="GT419" s="133"/>
      <c r="HD419" s="133"/>
      <c r="HN419" s="133"/>
      <c r="HX419" s="133"/>
      <c r="IH419" s="133"/>
      <c r="IR419" s="133"/>
      <c r="JB419" s="133"/>
      <c r="JL419" s="133"/>
      <c r="JV419" s="133"/>
      <c r="KF419" s="133"/>
    </row>
    <row xmlns:x14ac="http://schemas.microsoft.com/office/spreadsheetml/2009/9/ac" r="420" s="3" customFormat="true" x14ac:dyDescent="0.25">
      <c r="A420" s="424"/>
      <c r="B420" s="133"/>
      <c r="L420" s="133"/>
      <c r="V420" s="133"/>
      <c r="AF420" s="133"/>
      <c r="AP420" s="133"/>
      <c r="AZ420" s="133"/>
      <c r="BA420" s="133"/>
      <c r="BB420" s="133"/>
      <c r="BC420" s="133"/>
      <c r="BD420" s="133"/>
      <c r="BE420" s="133"/>
      <c r="BF420" s="133"/>
      <c r="BG420" s="133"/>
      <c r="BJ420" s="133"/>
      <c r="BT420" s="133"/>
      <c r="CD420" s="133"/>
      <c r="CN420" s="133"/>
      <c r="CX420" s="133"/>
      <c r="DH420" s="133"/>
      <c r="DR420" s="133"/>
      <c r="EB420" s="133"/>
      <c r="EL420" s="133"/>
      <c r="EV420" s="133"/>
      <c r="FF420" s="133"/>
      <c r="FP420" s="133"/>
      <c r="FZ420" s="133"/>
      <c r="GJ420" s="133"/>
      <c r="GT420" s="133"/>
      <c r="HD420" s="133"/>
      <c r="HN420" s="133"/>
      <c r="HX420" s="133"/>
      <c r="IH420" s="133"/>
      <c r="IR420" s="133"/>
      <c r="JB420" s="133"/>
      <c r="JL420" s="133"/>
      <c r="JV420" s="133"/>
      <c r="KF420" s="133"/>
    </row>
    <row xmlns:x14ac="http://schemas.microsoft.com/office/spreadsheetml/2009/9/ac" r="421" s="3" customFormat="true" x14ac:dyDescent="0.25">
      <c r="A421" s="424"/>
      <c r="B421" s="133"/>
      <c r="L421" s="133"/>
      <c r="V421" s="133"/>
      <c r="AF421" s="133"/>
      <c r="AP421" s="133"/>
      <c r="AZ421" s="133"/>
      <c r="BA421" s="133"/>
      <c r="BB421" s="133"/>
      <c r="BC421" s="133"/>
      <c r="BD421" s="133"/>
      <c r="BE421" s="133"/>
      <c r="BF421" s="133"/>
      <c r="BG421" s="133"/>
      <c r="BJ421" s="133"/>
      <c r="BT421" s="133"/>
      <c r="CD421" s="133"/>
      <c r="CN421" s="133"/>
      <c r="CX421" s="133"/>
      <c r="DH421" s="133"/>
      <c r="DR421" s="133"/>
      <c r="EB421" s="133"/>
      <c r="EL421" s="133"/>
      <c r="EV421" s="133"/>
      <c r="FF421" s="133"/>
      <c r="FP421" s="133"/>
      <c r="FZ421" s="133"/>
      <c r="GJ421" s="133"/>
      <c r="GT421" s="133"/>
      <c r="HD421" s="133"/>
      <c r="HN421" s="133"/>
      <c r="HX421" s="133"/>
      <c r="IH421" s="133"/>
      <c r="IR421" s="133"/>
      <c r="JB421" s="133"/>
      <c r="JL421" s="133"/>
      <c r="JV421" s="133"/>
      <c r="KF421" s="133"/>
    </row>
    <row xmlns:x14ac="http://schemas.microsoft.com/office/spreadsheetml/2009/9/ac" r="422" s="3" customFormat="true" x14ac:dyDescent="0.25">
      <c r="A422" s="424"/>
      <c r="B422" s="133"/>
      <c r="L422" s="133"/>
      <c r="V422" s="133"/>
      <c r="AF422" s="133"/>
      <c r="AP422" s="133"/>
      <c r="AZ422" s="133"/>
      <c r="BA422" s="133"/>
      <c r="BB422" s="133"/>
      <c r="BC422" s="133"/>
      <c r="BD422" s="133"/>
      <c r="BE422" s="133"/>
      <c r="BF422" s="133"/>
      <c r="BG422" s="133"/>
      <c r="BJ422" s="133"/>
      <c r="BT422" s="133"/>
      <c r="CD422" s="133"/>
      <c r="CN422" s="133"/>
      <c r="CX422" s="133"/>
      <c r="DH422" s="133"/>
      <c r="DR422" s="133"/>
      <c r="EB422" s="133"/>
      <c r="EL422" s="133"/>
      <c r="EV422" s="133"/>
      <c r="FF422" s="133"/>
      <c r="FP422" s="133"/>
      <c r="FZ422" s="133"/>
      <c r="GJ422" s="133"/>
      <c r="GT422" s="133"/>
      <c r="HD422" s="133"/>
      <c r="HN422" s="133"/>
      <c r="HX422" s="133"/>
      <c r="IH422" s="133"/>
      <c r="IR422" s="133"/>
      <c r="JB422" s="133"/>
      <c r="JL422" s="133"/>
      <c r="JV422" s="133"/>
      <c r="KF422" s="133"/>
    </row>
    <row xmlns:x14ac="http://schemas.microsoft.com/office/spreadsheetml/2009/9/ac" r="423" s="3" customFormat="true" x14ac:dyDescent="0.25">
      <c r="A423" s="424"/>
      <c r="B423" s="133"/>
      <c r="L423" s="133"/>
      <c r="V423" s="133"/>
      <c r="AF423" s="133"/>
      <c r="AP423" s="133"/>
      <c r="AZ423" s="133"/>
      <c r="BA423" s="133"/>
      <c r="BB423" s="133"/>
      <c r="BC423" s="133"/>
      <c r="BD423" s="133"/>
      <c r="BE423" s="133"/>
      <c r="BF423" s="133"/>
      <c r="BG423" s="133"/>
      <c r="BJ423" s="133"/>
      <c r="BT423" s="133"/>
      <c r="CD423" s="133"/>
      <c r="CN423" s="133"/>
      <c r="CX423" s="133"/>
      <c r="DH423" s="133"/>
      <c r="DR423" s="133"/>
      <c r="EB423" s="133"/>
      <c r="EL423" s="133"/>
      <c r="EV423" s="133"/>
      <c r="FF423" s="133"/>
      <c r="FP423" s="133"/>
      <c r="FZ423" s="133"/>
      <c r="GJ423" s="133"/>
      <c r="GT423" s="133"/>
      <c r="HD423" s="133"/>
      <c r="HN423" s="133"/>
      <c r="HX423" s="133"/>
      <c r="IH423" s="133"/>
      <c r="IR423" s="133"/>
      <c r="JB423" s="133"/>
      <c r="JL423" s="133"/>
      <c r="JV423" s="133"/>
      <c r="KF423" s="133"/>
    </row>
    <row xmlns:x14ac="http://schemas.microsoft.com/office/spreadsheetml/2009/9/ac" r="424" s="3" customFormat="true" x14ac:dyDescent="0.25">
      <c r="A424" s="424"/>
      <c r="B424" s="133"/>
      <c r="L424" s="133"/>
      <c r="V424" s="133"/>
      <c r="AF424" s="133"/>
      <c r="AP424" s="133"/>
      <c r="AZ424" s="133"/>
      <c r="BA424" s="133"/>
      <c r="BB424" s="133"/>
      <c r="BC424" s="133"/>
      <c r="BD424" s="133"/>
      <c r="BE424" s="133"/>
      <c r="BF424" s="133"/>
      <c r="BG424" s="133"/>
      <c r="BJ424" s="133"/>
      <c r="BT424" s="133"/>
      <c r="CD424" s="133"/>
      <c r="CN424" s="133"/>
      <c r="CX424" s="133"/>
      <c r="DH424" s="133"/>
      <c r="DR424" s="133"/>
      <c r="EB424" s="133"/>
      <c r="EL424" s="133"/>
      <c r="EV424" s="133"/>
      <c r="FF424" s="133"/>
      <c r="FP424" s="133"/>
      <c r="FZ424" s="133"/>
      <c r="GJ424" s="133"/>
      <c r="GT424" s="133"/>
      <c r="HD424" s="133"/>
      <c r="HN424" s="133"/>
      <c r="HX424" s="133"/>
      <c r="IH424" s="133"/>
      <c r="IR424" s="133"/>
      <c r="JB424" s="133"/>
      <c r="JL424" s="133"/>
      <c r="JV424" s="133"/>
      <c r="KF424" s="133"/>
    </row>
    <row xmlns:x14ac="http://schemas.microsoft.com/office/spreadsheetml/2009/9/ac" r="425" s="3" customFormat="true" x14ac:dyDescent="0.25">
      <c r="A425" s="424"/>
      <c r="B425" s="133"/>
      <c r="L425" s="133"/>
      <c r="V425" s="133"/>
      <c r="AF425" s="133"/>
      <c r="AP425" s="133"/>
      <c r="AZ425" s="133"/>
      <c r="BA425" s="133"/>
      <c r="BB425" s="133"/>
      <c r="BC425" s="133"/>
      <c r="BD425" s="133"/>
      <c r="BE425" s="133"/>
      <c r="BF425" s="133"/>
      <c r="BG425" s="133"/>
      <c r="BJ425" s="133"/>
      <c r="BT425" s="133"/>
      <c r="CD425" s="133"/>
      <c r="CN425" s="133"/>
      <c r="CX425" s="133"/>
      <c r="DH425" s="133"/>
      <c r="DR425" s="133"/>
      <c r="EB425" s="133"/>
      <c r="EL425" s="133"/>
      <c r="EV425" s="133"/>
      <c r="FF425" s="133"/>
      <c r="FP425" s="133"/>
      <c r="FZ425" s="133"/>
      <c r="GJ425" s="133"/>
      <c r="GT425" s="133"/>
      <c r="HD425" s="133"/>
      <c r="HN425" s="133"/>
      <c r="HX425" s="133"/>
      <c r="IH425" s="133"/>
      <c r="IR425" s="133"/>
      <c r="JB425" s="133"/>
      <c r="JL425" s="133"/>
      <c r="JV425" s="133"/>
      <c r="KF425" s="133"/>
    </row>
    <row xmlns:x14ac="http://schemas.microsoft.com/office/spreadsheetml/2009/9/ac" r="426" s="3" customFormat="true" x14ac:dyDescent="0.25">
      <c r="A426" s="424"/>
      <c r="B426" s="133"/>
      <c r="L426" s="133"/>
      <c r="V426" s="133"/>
      <c r="AF426" s="133"/>
      <c r="AP426" s="133"/>
      <c r="AZ426" s="133"/>
      <c r="BA426" s="133"/>
      <c r="BB426" s="133"/>
      <c r="BC426" s="133"/>
      <c r="BD426" s="133"/>
      <c r="BE426" s="133"/>
      <c r="BF426" s="133"/>
      <c r="BG426" s="133"/>
      <c r="BJ426" s="133"/>
      <c r="BT426" s="133"/>
      <c r="CD426" s="133"/>
      <c r="CN426" s="133"/>
      <c r="CX426" s="133"/>
      <c r="DH426" s="133"/>
      <c r="DR426" s="133"/>
      <c r="EB426" s="133"/>
      <c r="EL426" s="133"/>
      <c r="EV426" s="133"/>
      <c r="FF426" s="133"/>
      <c r="FP426" s="133"/>
      <c r="FZ426" s="133"/>
      <c r="GJ426" s="133"/>
      <c r="GT426" s="133"/>
      <c r="HD426" s="133"/>
      <c r="HN426" s="133"/>
      <c r="HX426" s="133"/>
      <c r="IH426" s="133"/>
      <c r="IR426" s="133"/>
      <c r="JB426" s="133"/>
      <c r="JL426" s="133"/>
      <c r="JV426" s="133"/>
      <c r="KF426" s="133"/>
    </row>
    <row xmlns:x14ac="http://schemas.microsoft.com/office/spreadsheetml/2009/9/ac" r="427" s="3" customFormat="true" x14ac:dyDescent="0.25">
      <c r="A427" s="424"/>
      <c r="B427" s="133"/>
      <c r="L427" s="133"/>
      <c r="V427" s="133"/>
      <c r="AF427" s="133"/>
      <c r="AP427" s="133"/>
      <c r="AZ427" s="133"/>
      <c r="BA427" s="133"/>
      <c r="BB427" s="133"/>
      <c r="BC427" s="133"/>
      <c r="BD427" s="133"/>
      <c r="BE427" s="133"/>
      <c r="BF427" s="133"/>
      <c r="BG427" s="133"/>
      <c r="BJ427" s="133"/>
      <c r="BT427" s="133"/>
      <c r="CD427" s="133"/>
      <c r="CN427" s="133"/>
      <c r="CX427" s="133"/>
      <c r="DH427" s="133"/>
      <c r="DR427" s="133"/>
      <c r="EB427" s="133"/>
      <c r="EL427" s="133"/>
      <c r="EV427" s="133"/>
      <c r="FF427" s="133"/>
      <c r="FP427" s="133"/>
      <c r="FZ427" s="133"/>
      <c r="GJ427" s="133"/>
      <c r="GT427" s="133"/>
      <c r="HD427" s="133"/>
      <c r="HN427" s="133"/>
      <c r="HX427" s="133"/>
      <c r="IH427" s="133"/>
      <c r="IR427" s="133"/>
      <c r="JB427" s="133"/>
      <c r="JL427" s="133"/>
      <c r="JV427" s="133"/>
      <c r="KF427" s="133"/>
    </row>
    <row xmlns:x14ac="http://schemas.microsoft.com/office/spreadsheetml/2009/9/ac" r="428" s="3" customFormat="true" x14ac:dyDescent="0.25">
      <c r="A428" s="424"/>
      <c r="B428" s="133"/>
      <c r="L428" s="133"/>
      <c r="V428" s="133"/>
      <c r="AF428" s="133"/>
      <c r="AP428" s="133"/>
      <c r="AZ428" s="133"/>
      <c r="BA428" s="133"/>
      <c r="BB428" s="133"/>
      <c r="BC428" s="133"/>
      <c r="BD428" s="133"/>
      <c r="BE428" s="133"/>
      <c r="BF428" s="133"/>
      <c r="BG428" s="133"/>
      <c r="BJ428" s="133"/>
      <c r="BT428" s="133"/>
      <c r="CD428" s="133"/>
      <c r="CN428" s="133"/>
      <c r="CX428" s="133"/>
      <c r="DH428" s="133"/>
      <c r="DR428" s="133"/>
      <c r="EB428" s="133"/>
      <c r="EL428" s="133"/>
      <c r="EV428" s="133"/>
      <c r="FF428" s="133"/>
      <c r="FP428" s="133"/>
      <c r="FZ428" s="133"/>
      <c r="GJ428" s="133"/>
      <c r="GT428" s="133"/>
      <c r="HD428" s="133"/>
      <c r="HN428" s="133"/>
      <c r="HX428" s="133"/>
      <c r="IH428" s="133"/>
      <c r="IR428" s="133"/>
      <c r="JB428" s="133"/>
      <c r="JL428" s="133"/>
      <c r="JV428" s="133"/>
      <c r="KF428" s="133"/>
    </row>
    <row xmlns:x14ac="http://schemas.microsoft.com/office/spreadsheetml/2009/9/ac" r="429" s="3" customFormat="true" x14ac:dyDescent="0.25">
      <c r="A429" s="424"/>
      <c r="B429" s="133"/>
      <c r="L429" s="133"/>
      <c r="V429" s="133"/>
      <c r="AF429" s="133"/>
      <c r="AP429" s="133"/>
      <c r="AZ429" s="133"/>
      <c r="BA429" s="133"/>
      <c r="BB429" s="133"/>
      <c r="BC429" s="133"/>
      <c r="BD429" s="133"/>
      <c r="BE429" s="133"/>
      <c r="BF429" s="133"/>
      <c r="BG429" s="133"/>
      <c r="BJ429" s="133"/>
      <c r="BT429" s="133"/>
      <c r="CD429" s="133"/>
      <c r="CN429" s="133"/>
      <c r="CX429" s="133"/>
      <c r="DH429" s="133"/>
      <c r="DR429" s="133"/>
      <c r="EB429" s="133"/>
      <c r="EL429" s="133"/>
      <c r="EV429" s="133"/>
      <c r="FF429" s="133"/>
      <c r="FP429" s="133"/>
      <c r="FZ429" s="133"/>
      <c r="GJ429" s="133"/>
      <c r="GT429" s="133"/>
      <c r="HD429" s="133"/>
      <c r="HN429" s="133"/>
      <c r="HX429" s="133"/>
      <c r="IH429" s="133"/>
      <c r="IR429" s="133"/>
      <c r="JB429" s="133"/>
      <c r="JL429" s="133"/>
      <c r="JV429" s="133"/>
      <c r="KF429" s="133"/>
    </row>
    <row xmlns:x14ac="http://schemas.microsoft.com/office/spreadsheetml/2009/9/ac" r="430" s="3" customFormat="true" x14ac:dyDescent="0.25">
      <c r="A430" s="424"/>
      <c r="B430" s="133"/>
      <c r="L430" s="133"/>
      <c r="V430" s="133"/>
      <c r="AF430" s="133"/>
      <c r="AP430" s="133"/>
      <c r="AZ430" s="133"/>
      <c r="BA430" s="133"/>
      <c r="BB430" s="133"/>
      <c r="BC430" s="133"/>
      <c r="BD430" s="133"/>
      <c r="BE430" s="133"/>
      <c r="BF430" s="133"/>
      <c r="BG430" s="133"/>
      <c r="BJ430" s="133"/>
      <c r="BT430" s="133"/>
      <c r="CD430" s="133"/>
      <c r="CN430" s="133"/>
      <c r="CX430" s="133"/>
      <c r="DH430" s="133"/>
      <c r="DR430" s="133"/>
      <c r="EB430" s="133"/>
      <c r="EL430" s="133"/>
      <c r="EV430" s="133"/>
      <c r="FF430" s="133"/>
      <c r="FP430" s="133"/>
      <c r="FZ430" s="133"/>
      <c r="GJ430" s="133"/>
      <c r="GT430" s="133"/>
      <c r="HD430" s="133"/>
      <c r="HN430" s="133"/>
      <c r="HX430" s="133"/>
      <c r="IH430" s="133"/>
      <c r="IR430" s="133"/>
      <c r="JB430" s="133"/>
      <c r="JL430" s="133"/>
      <c r="JV430" s="133"/>
      <c r="KF430" s="133"/>
    </row>
    <row xmlns:x14ac="http://schemas.microsoft.com/office/spreadsheetml/2009/9/ac" r="431" s="3" customFormat="true" x14ac:dyDescent="0.25">
      <c r="A431" s="424"/>
      <c r="B431" s="133"/>
      <c r="L431" s="133"/>
      <c r="V431" s="133"/>
      <c r="AF431" s="133"/>
      <c r="AP431" s="133"/>
      <c r="AZ431" s="133"/>
      <c r="BA431" s="133"/>
      <c r="BB431" s="133"/>
      <c r="BC431" s="133"/>
      <c r="BD431" s="133"/>
      <c r="BE431" s="133"/>
      <c r="BF431" s="133"/>
      <c r="BG431" s="133"/>
      <c r="BJ431" s="133"/>
      <c r="BT431" s="133"/>
      <c r="CD431" s="133"/>
      <c r="CN431" s="133"/>
      <c r="CX431" s="133"/>
      <c r="DH431" s="133"/>
      <c r="DR431" s="133"/>
      <c r="EB431" s="133"/>
      <c r="EL431" s="133"/>
      <c r="EV431" s="133"/>
      <c r="FF431" s="133"/>
      <c r="FP431" s="133"/>
      <c r="FZ431" s="133"/>
      <c r="GJ431" s="133"/>
      <c r="GT431" s="133"/>
      <c r="HD431" s="133"/>
      <c r="HN431" s="133"/>
      <c r="HX431" s="133"/>
      <c r="IH431" s="133"/>
      <c r="IR431" s="133"/>
      <c r="JB431" s="133"/>
      <c r="JL431" s="133"/>
      <c r="JV431" s="133"/>
      <c r="KF431" s="133"/>
    </row>
    <row xmlns:x14ac="http://schemas.microsoft.com/office/spreadsheetml/2009/9/ac" r="432" s="3" customFormat="true" x14ac:dyDescent="0.25">
      <c r="A432" s="424"/>
      <c r="B432" s="133"/>
      <c r="L432" s="133"/>
      <c r="V432" s="133"/>
      <c r="AF432" s="133"/>
      <c r="AP432" s="133"/>
      <c r="AZ432" s="133"/>
      <c r="BA432" s="133"/>
      <c r="BB432" s="133"/>
      <c r="BC432" s="133"/>
      <c r="BD432" s="133"/>
      <c r="BE432" s="133"/>
      <c r="BF432" s="133"/>
      <c r="BG432" s="133"/>
      <c r="BJ432" s="133"/>
      <c r="BT432" s="133"/>
      <c r="CD432" s="133"/>
      <c r="CN432" s="133"/>
      <c r="CX432" s="133"/>
      <c r="DH432" s="133"/>
      <c r="DR432" s="133"/>
      <c r="EB432" s="133"/>
      <c r="EL432" s="133"/>
      <c r="EV432" s="133"/>
      <c r="FF432" s="133"/>
      <c r="FP432" s="133"/>
      <c r="FZ432" s="133"/>
      <c r="GJ432" s="133"/>
      <c r="GT432" s="133"/>
      <c r="HD432" s="133"/>
      <c r="HN432" s="133"/>
      <c r="HX432" s="133"/>
      <c r="IH432" s="133"/>
      <c r="IR432" s="133"/>
      <c r="JB432" s="133"/>
      <c r="JL432" s="133"/>
      <c r="JV432" s="133"/>
      <c r="KF432" s="133"/>
    </row>
    <row xmlns:x14ac="http://schemas.microsoft.com/office/spreadsheetml/2009/9/ac" r="433" s="3" customFormat="true" x14ac:dyDescent="0.25">
      <c r="A433" s="424"/>
      <c r="B433" s="133"/>
      <c r="L433" s="133"/>
      <c r="V433" s="133"/>
      <c r="AF433" s="133"/>
      <c r="AP433" s="133"/>
      <c r="AZ433" s="133"/>
      <c r="BA433" s="133"/>
      <c r="BB433" s="133"/>
      <c r="BC433" s="133"/>
      <c r="BD433" s="133"/>
      <c r="BE433" s="133"/>
      <c r="BF433" s="133"/>
      <c r="BG433" s="133"/>
      <c r="BJ433" s="133"/>
      <c r="BT433" s="133"/>
      <c r="CD433" s="133"/>
      <c r="CN433" s="133"/>
      <c r="CX433" s="133"/>
      <c r="DH433" s="133"/>
      <c r="DR433" s="133"/>
      <c r="EB433" s="133"/>
      <c r="EL433" s="133"/>
      <c r="EV433" s="133"/>
      <c r="FF433" s="133"/>
      <c r="FP433" s="133"/>
      <c r="FZ433" s="133"/>
      <c r="GJ433" s="133"/>
      <c r="GT433" s="133"/>
      <c r="HD433" s="133"/>
      <c r="HN433" s="133"/>
      <c r="HX433" s="133"/>
      <c r="IH433" s="133"/>
      <c r="IR433" s="133"/>
      <c r="JB433" s="133"/>
      <c r="JL433" s="133"/>
      <c r="JV433" s="133"/>
      <c r="KF433" s="133"/>
    </row>
    <row xmlns:x14ac="http://schemas.microsoft.com/office/spreadsheetml/2009/9/ac" r="434" s="3" customFormat="true" x14ac:dyDescent="0.25">
      <c r="A434" s="424"/>
      <c r="B434" s="133"/>
      <c r="L434" s="133"/>
      <c r="V434" s="133"/>
      <c r="AF434" s="133"/>
      <c r="AP434" s="133"/>
      <c r="AZ434" s="133"/>
      <c r="BA434" s="133"/>
      <c r="BB434" s="133"/>
      <c r="BC434" s="133"/>
      <c r="BD434" s="133"/>
      <c r="BE434" s="133"/>
      <c r="BF434" s="133"/>
      <c r="BG434" s="133"/>
      <c r="BJ434" s="133"/>
      <c r="BT434" s="133"/>
      <c r="CD434" s="133"/>
      <c r="CN434" s="133"/>
      <c r="CX434" s="133"/>
      <c r="DH434" s="133"/>
      <c r="DR434" s="133"/>
      <c r="EB434" s="133"/>
      <c r="EL434" s="133"/>
      <c r="EV434" s="133"/>
      <c r="FF434" s="133"/>
      <c r="FP434" s="133"/>
      <c r="FZ434" s="133"/>
      <c r="GJ434" s="133"/>
      <c r="GT434" s="133"/>
      <c r="HD434" s="133"/>
      <c r="HN434" s="133"/>
      <c r="HX434" s="133"/>
      <c r="IH434" s="133"/>
      <c r="IR434" s="133"/>
      <c r="JB434" s="133"/>
      <c r="JL434" s="133"/>
      <c r="JV434" s="133"/>
      <c r="KF434" s="133"/>
    </row>
    <row xmlns:x14ac="http://schemas.microsoft.com/office/spreadsheetml/2009/9/ac" r="435" s="3" customFormat="true" x14ac:dyDescent="0.25">
      <c r="A435" s="424"/>
      <c r="B435" s="133"/>
      <c r="L435" s="133"/>
      <c r="V435" s="133"/>
      <c r="AF435" s="133"/>
      <c r="AP435" s="133"/>
      <c r="AZ435" s="133"/>
      <c r="BA435" s="133"/>
      <c r="BB435" s="133"/>
      <c r="BC435" s="133"/>
      <c r="BD435" s="133"/>
      <c r="BE435" s="133"/>
      <c r="BF435" s="133"/>
      <c r="BG435" s="133"/>
      <c r="BJ435" s="133"/>
      <c r="BT435" s="133"/>
      <c r="CD435" s="133"/>
      <c r="CN435" s="133"/>
      <c r="CX435" s="133"/>
      <c r="DH435" s="133"/>
      <c r="DR435" s="133"/>
      <c r="EB435" s="133"/>
      <c r="EL435" s="133"/>
      <c r="EV435" s="133"/>
      <c r="FF435" s="133"/>
      <c r="FP435" s="133"/>
      <c r="FZ435" s="133"/>
      <c r="GJ435" s="133"/>
      <c r="GT435" s="133"/>
      <c r="HD435" s="133"/>
      <c r="HN435" s="133"/>
      <c r="HX435" s="133"/>
      <c r="IH435" s="133"/>
      <c r="IR435" s="133"/>
      <c r="JB435" s="133"/>
      <c r="JL435" s="133"/>
      <c r="JV435" s="133"/>
      <c r="KF435" s="133"/>
    </row>
    <row xmlns:x14ac="http://schemas.microsoft.com/office/spreadsheetml/2009/9/ac" r="436" s="3" customFormat="true" x14ac:dyDescent="0.25">
      <c r="A436" s="424"/>
      <c r="B436" s="133"/>
      <c r="L436" s="133"/>
      <c r="V436" s="133"/>
      <c r="AF436" s="133"/>
      <c r="AP436" s="133"/>
      <c r="AZ436" s="133"/>
      <c r="BA436" s="133"/>
      <c r="BB436" s="133"/>
      <c r="BC436" s="133"/>
      <c r="BD436" s="133"/>
      <c r="BE436" s="133"/>
      <c r="BF436" s="133"/>
      <c r="BG436" s="133"/>
      <c r="BJ436" s="133"/>
      <c r="BT436" s="133"/>
      <c r="CD436" s="133"/>
      <c r="CN436" s="133"/>
      <c r="CX436" s="133"/>
      <c r="DH436" s="133"/>
      <c r="DR436" s="133"/>
      <c r="EB436" s="133"/>
      <c r="EL436" s="133"/>
      <c r="EV436" s="133"/>
      <c r="FF436" s="133"/>
      <c r="FP436" s="133"/>
      <c r="FZ436" s="133"/>
      <c r="GJ436" s="133"/>
      <c r="GT436" s="133"/>
      <c r="HD436" s="133"/>
      <c r="HN436" s="133"/>
      <c r="HX436" s="133"/>
      <c r="IH436" s="133"/>
      <c r="IR436" s="133"/>
      <c r="JB436" s="133"/>
      <c r="JL436" s="133"/>
      <c r="JV436" s="133"/>
      <c r="KF436" s="133"/>
    </row>
    <row xmlns:x14ac="http://schemas.microsoft.com/office/spreadsheetml/2009/9/ac" r="437" s="3" customFormat="true" x14ac:dyDescent="0.25">
      <c r="A437" s="424"/>
      <c r="B437" s="133"/>
      <c r="L437" s="133"/>
      <c r="V437" s="133"/>
      <c r="AF437" s="133"/>
      <c r="AP437" s="133"/>
      <c r="AZ437" s="133"/>
      <c r="BA437" s="133"/>
      <c r="BB437" s="133"/>
      <c r="BC437" s="133"/>
      <c r="BD437" s="133"/>
      <c r="BE437" s="133"/>
      <c r="BF437" s="133"/>
      <c r="BG437" s="133"/>
      <c r="BJ437" s="133"/>
      <c r="BT437" s="133"/>
      <c r="CD437" s="133"/>
      <c r="CN437" s="133"/>
      <c r="CX437" s="133"/>
      <c r="DH437" s="133"/>
      <c r="DR437" s="133"/>
      <c r="EB437" s="133"/>
      <c r="EL437" s="133"/>
      <c r="EV437" s="133"/>
      <c r="FF437" s="133"/>
      <c r="FP437" s="133"/>
      <c r="FZ437" s="133"/>
      <c r="GJ437" s="133"/>
      <c r="GT437" s="133"/>
      <c r="HD437" s="133"/>
      <c r="HN437" s="133"/>
      <c r="HX437" s="133"/>
      <c r="IH437" s="133"/>
      <c r="IR437" s="133"/>
      <c r="JB437" s="133"/>
      <c r="JL437" s="133"/>
      <c r="JV437" s="133"/>
      <c r="KF437" s="133"/>
    </row>
    <row xmlns:x14ac="http://schemas.microsoft.com/office/spreadsheetml/2009/9/ac" r="438" s="3" customFormat="true" x14ac:dyDescent="0.25">
      <c r="A438" s="424"/>
      <c r="B438" s="133"/>
      <c r="L438" s="133"/>
      <c r="V438" s="133"/>
      <c r="AF438" s="133"/>
      <c r="AP438" s="133"/>
      <c r="AZ438" s="133"/>
      <c r="BA438" s="133"/>
      <c r="BB438" s="133"/>
      <c r="BC438" s="133"/>
      <c r="BD438" s="133"/>
      <c r="BE438" s="133"/>
      <c r="BF438" s="133"/>
      <c r="BG438" s="133"/>
      <c r="BJ438" s="133"/>
      <c r="BT438" s="133"/>
      <c r="CD438" s="133"/>
      <c r="CN438" s="133"/>
      <c r="CX438" s="133"/>
      <c r="DH438" s="133"/>
      <c r="DR438" s="133"/>
      <c r="EB438" s="133"/>
      <c r="EL438" s="133"/>
      <c r="EV438" s="133"/>
      <c r="FF438" s="133"/>
      <c r="FP438" s="133"/>
      <c r="FZ438" s="133"/>
      <c r="GJ438" s="133"/>
      <c r="GT438" s="133"/>
      <c r="HD438" s="133"/>
      <c r="HN438" s="133"/>
      <c r="HX438" s="133"/>
      <c r="IH438" s="133"/>
      <c r="IR438" s="133"/>
      <c r="JB438" s="133"/>
      <c r="JL438" s="133"/>
      <c r="JV438" s="133"/>
      <c r="KF438" s="133"/>
    </row>
    <row xmlns:x14ac="http://schemas.microsoft.com/office/spreadsheetml/2009/9/ac" r="439" s="3" customFormat="true" x14ac:dyDescent="0.25">
      <c r="A439" s="424"/>
      <c r="B439" s="133"/>
      <c r="L439" s="133"/>
      <c r="V439" s="133"/>
      <c r="AF439" s="133"/>
      <c r="AP439" s="133"/>
      <c r="AZ439" s="133"/>
      <c r="BA439" s="133"/>
      <c r="BB439" s="133"/>
      <c r="BC439" s="133"/>
      <c r="BD439" s="133"/>
      <c r="BE439" s="133"/>
      <c r="BF439" s="133"/>
      <c r="BG439" s="133"/>
      <c r="BJ439" s="133"/>
      <c r="BT439" s="133"/>
      <c r="CD439" s="133"/>
      <c r="CN439" s="133"/>
      <c r="CX439" s="133"/>
      <c r="DH439" s="133"/>
      <c r="DR439" s="133"/>
      <c r="EB439" s="133"/>
      <c r="EL439" s="133"/>
      <c r="EV439" s="133"/>
      <c r="FF439" s="133"/>
      <c r="FP439" s="133"/>
      <c r="FZ439" s="133"/>
      <c r="GJ439" s="133"/>
      <c r="GT439" s="133"/>
      <c r="HD439" s="133"/>
      <c r="HN439" s="133"/>
      <c r="HX439" s="133"/>
      <c r="IH439" s="133"/>
      <c r="IR439" s="133"/>
      <c r="JB439" s="133"/>
      <c r="JL439" s="133"/>
      <c r="JV439" s="133"/>
      <c r="KF439" s="133"/>
    </row>
    <row xmlns:x14ac="http://schemas.microsoft.com/office/spreadsheetml/2009/9/ac" r="440" s="3" customFormat="true" x14ac:dyDescent="0.25">
      <c r="A440" s="424"/>
      <c r="B440" s="133"/>
      <c r="L440" s="133"/>
      <c r="V440" s="133"/>
      <c r="AF440" s="133"/>
      <c r="AP440" s="133"/>
      <c r="AZ440" s="133"/>
      <c r="BA440" s="133"/>
      <c r="BB440" s="133"/>
      <c r="BC440" s="133"/>
      <c r="BD440" s="133"/>
      <c r="BE440" s="133"/>
      <c r="BF440" s="133"/>
      <c r="BG440" s="133"/>
      <c r="BJ440" s="133"/>
      <c r="BT440" s="133"/>
      <c r="CD440" s="133"/>
      <c r="CN440" s="133"/>
      <c r="CX440" s="133"/>
      <c r="DH440" s="133"/>
      <c r="DR440" s="133"/>
      <c r="EB440" s="133"/>
      <c r="EL440" s="133"/>
      <c r="EV440" s="133"/>
      <c r="FF440" s="133"/>
      <c r="FP440" s="133"/>
      <c r="FZ440" s="133"/>
      <c r="GJ440" s="133"/>
      <c r="GT440" s="133"/>
      <c r="HD440" s="133"/>
      <c r="HN440" s="133"/>
      <c r="HX440" s="133"/>
      <c r="IH440" s="133"/>
      <c r="IR440" s="133"/>
      <c r="JB440" s="133"/>
      <c r="JL440" s="133"/>
      <c r="JV440" s="133"/>
      <c r="KF440" s="133"/>
    </row>
    <row xmlns:x14ac="http://schemas.microsoft.com/office/spreadsheetml/2009/9/ac" r="441" s="3" customFormat="true" x14ac:dyDescent="0.25">
      <c r="A441" s="424"/>
      <c r="B441" s="133"/>
      <c r="L441" s="133"/>
      <c r="V441" s="133"/>
      <c r="AF441" s="133"/>
      <c r="AP441" s="133"/>
      <c r="AZ441" s="133"/>
      <c r="BA441" s="133"/>
      <c r="BB441" s="133"/>
      <c r="BC441" s="133"/>
      <c r="BD441" s="133"/>
      <c r="BE441" s="133"/>
      <c r="BF441" s="133"/>
      <c r="BG441" s="133"/>
      <c r="BJ441" s="133"/>
      <c r="BT441" s="133"/>
      <c r="CD441" s="133"/>
      <c r="CN441" s="133"/>
      <c r="CX441" s="133"/>
      <c r="DH441" s="133"/>
      <c r="DR441" s="133"/>
      <c r="EB441" s="133"/>
      <c r="EL441" s="133"/>
      <c r="EV441" s="133"/>
      <c r="FF441" s="133"/>
      <c r="FP441" s="133"/>
      <c r="FZ441" s="133"/>
      <c r="GJ441" s="133"/>
      <c r="GT441" s="133"/>
      <c r="HD441" s="133"/>
      <c r="HN441" s="133"/>
      <c r="HX441" s="133"/>
      <c r="IH441" s="133"/>
      <c r="IR441" s="133"/>
      <c r="JB441" s="133"/>
      <c r="JL441" s="133"/>
      <c r="JV441" s="133"/>
      <c r="KF441" s="133"/>
    </row>
    <row xmlns:x14ac="http://schemas.microsoft.com/office/spreadsheetml/2009/9/ac" r="442" s="3" customFormat="true" x14ac:dyDescent="0.25">
      <c r="A442" s="424"/>
      <c r="B442" s="133"/>
      <c r="L442" s="133"/>
      <c r="V442" s="133"/>
      <c r="AF442" s="133"/>
      <c r="AP442" s="133"/>
      <c r="AZ442" s="133"/>
      <c r="BA442" s="133"/>
      <c r="BB442" s="133"/>
      <c r="BC442" s="133"/>
      <c r="BD442" s="133"/>
      <c r="BE442" s="133"/>
      <c r="BF442" s="133"/>
      <c r="BG442" s="133"/>
      <c r="BJ442" s="133"/>
      <c r="BT442" s="133"/>
      <c r="CD442" s="133"/>
      <c r="CN442" s="133"/>
      <c r="CX442" s="133"/>
      <c r="DH442" s="133"/>
      <c r="DR442" s="133"/>
      <c r="EB442" s="133"/>
      <c r="EL442" s="133"/>
      <c r="EV442" s="133"/>
      <c r="FF442" s="133"/>
      <c r="FP442" s="133"/>
      <c r="FZ442" s="133"/>
      <c r="GJ442" s="133"/>
      <c r="GT442" s="133"/>
      <c r="HD442" s="133"/>
      <c r="HN442" s="133"/>
      <c r="HX442" s="133"/>
      <c r="IH442" s="133"/>
      <c r="IR442" s="133"/>
      <c r="JB442" s="133"/>
      <c r="JL442" s="133"/>
      <c r="JV442" s="133"/>
      <c r="KF442" s="133"/>
    </row>
    <row xmlns:x14ac="http://schemas.microsoft.com/office/spreadsheetml/2009/9/ac" r="443" s="3" customFormat="true" x14ac:dyDescent="0.25">
      <c r="A443" s="424"/>
      <c r="B443" s="133"/>
      <c r="L443" s="133"/>
      <c r="V443" s="133"/>
      <c r="AF443" s="133"/>
      <c r="AP443" s="133"/>
      <c r="AZ443" s="133"/>
      <c r="BA443" s="133"/>
      <c r="BB443" s="133"/>
      <c r="BC443" s="133"/>
      <c r="BD443" s="133"/>
      <c r="BE443" s="133"/>
      <c r="BF443" s="133"/>
      <c r="BG443" s="133"/>
      <c r="BJ443" s="133"/>
      <c r="BT443" s="133"/>
      <c r="CD443" s="133"/>
      <c r="CN443" s="133"/>
      <c r="CX443" s="133"/>
      <c r="DH443" s="133"/>
      <c r="DR443" s="133"/>
      <c r="EB443" s="133"/>
      <c r="EL443" s="133"/>
      <c r="EV443" s="133"/>
      <c r="FF443" s="133"/>
      <c r="FP443" s="133"/>
      <c r="FZ443" s="133"/>
      <c r="GJ443" s="133"/>
      <c r="GT443" s="133"/>
      <c r="HD443" s="133"/>
      <c r="HN443" s="133"/>
      <c r="HX443" s="133"/>
      <c r="IH443" s="133"/>
      <c r="IR443" s="133"/>
      <c r="JB443" s="133"/>
      <c r="JL443" s="133"/>
      <c r="JV443" s="133"/>
      <c r="KF443" s="133"/>
    </row>
    <row xmlns:x14ac="http://schemas.microsoft.com/office/spreadsheetml/2009/9/ac" r="444" s="3" customFormat="true" x14ac:dyDescent="0.25">
      <c r="A444" s="424"/>
      <c r="B444" s="133"/>
      <c r="L444" s="133"/>
      <c r="V444" s="133"/>
      <c r="AF444" s="133"/>
      <c r="AP444" s="133"/>
      <c r="AZ444" s="133"/>
      <c r="BA444" s="133"/>
      <c r="BB444" s="133"/>
      <c r="BC444" s="133"/>
      <c r="BD444" s="133"/>
      <c r="BE444" s="133"/>
      <c r="BF444" s="133"/>
      <c r="BG444" s="133"/>
      <c r="BJ444" s="133"/>
      <c r="BT444" s="133"/>
      <c r="CD444" s="133"/>
      <c r="CN444" s="133"/>
      <c r="CX444" s="133"/>
      <c r="DH444" s="133"/>
      <c r="DR444" s="133"/>
      <c r="EB444" s="133"/>
      <c r="EL444" s="133"/>
      <c r="EV444" s="133"/>
      <c r="FF444" s="133"/>
      <c r="FP444" s="133"/>
      <c r="FZ444" s="133"/>
      <c r="GJ444" s="133"/>
      <c r="GT444" s="133"/>
      <c r="HD444" s="133"/>
      <c r="HN444" s="133"/>
      <c r="HX444" s="133"/>
      <c r="IH444" s="133"/>
      <c r="IR444" s="133"/>
      <c r="JB444" s="133"/>
      <c r="JL444" s="133"/>
      <c r="JV444" s="133"/>
      <c r="KF444" s="133"/>
    </row>
    <row xmlns:x14ac="http://schemas.microsoft.com/office/spreadsheetml/2009/9/ac" r="445" s="3" customFormat="true" x14ac:dyDescent="0.25">
      <c r="A445" s="424"/>
      <c r="B445" s="133"/>
      <c r="L445" s="133"/>
      <c r="V445" s="133"/>
      <c r="AF445" s="133"/>
      <c r="AP445" s="133"/>
      <c r="AZ445" s="133"/>
      <c r="BA445" s="133"/>
      <c r="BB445" s="133"/>
      <c r="BC445" s="133"/>
      <c r="BD445" s="133"/>
      <c r="BE445" s="133"/>
      <c r="BF445" s="133"/>
      <c r="BG445" s="133"/>
      <c r="BJ445" s="133"/>
      <c r="BT445" s="133"/>
      <c r="CD445" s="133"/>
      <c r="CN445" s="133"/>
      <c r="CX445" s="133"/>
      <c r="DH445" s="133"/>
      <c r="DR445" s="133"/>
      <c r="EB445" s="133"/>
      <c r="EL445" s="133"/>
      <c r="EV445" s="133"/>
      <c r="FF445" s="133"/>
      <c r="FP445" s="133"/>
      <c r="FZ445" s="133"/>
      <c r="GJ445" s="133"/>
      <c r="GT445" s="133"/>
      <c r="HD445" s="133"/>
      <c r="HN445" s="133"/>
      <c r="HX445" s="133"/>
      <c r="IH445" s="133"/>
      <c r="IR445" s="133"/>
      <c r="JB445" s="133"/>
      <c r="JL445" s="133"/>
      <c r="JV445" s="133"/>
      <c r="KF445" s="133"/>
    </row>
    <row xmlns:x14ac="http://schemas.microsoft.com/office/spreadsheetml/2009/9/ac" r="446" s="3" customFormat="true" x14ac:dyDescent="0.25">
      <c r="A446" s="424"/>
      <c r="B446" s="133"/>
      <c r="L446" s="133"/>
      <c r="V446" s="133"/>
      <c r="AF446" s="133"/>
      <c r="AP446" s="133"/>
      <c r="AZ446" s="133"/>
      <c r="BA446" s="133"/>
      <c r="BB446" s="133"/>
      <c r="BC446" s="133"/>
      <c r="BD446" s="133"/>
      <c r="BE446" s="133"/>
      <c r="BF446" s="133"/>
      <c r="BG446" s="133"/>
      <c r="BJ446" s="133"/>
      <c r="BT446" s="133"/>
      <c r="CD446" s="133"/>
      <c r="CN446" s="133"/>
      <c r="CX446" s="133"/>
      <c r="DH446" s="133"/>
      <c r="DR446" s="133"/>
      <c r="EB446" s="133"/>
      <c r="EL446" s="133"/>
      <c r="EV446" s="133"/>
      <c r="FF446" s="133"/>
      <c r="FP446" s="133"/>
      <c r="FZ446" s="133"/>
      <c r="GJ446" s="133"/>
      <c r="GT446" s="133"/>
      <c r="HD446" s="133"/>
      <c r="HN446" s="133"/>
      <c r="HX446" s="133"/>
      <c r="IH446" s="133"/>
      <c r="IR446" s="133"/>
      <c r="JB446" s="133"/>
      <c r="JL446" s="133"/>
      <c r="JV446" s="133"/>
      <c r="KF446" s="133"/>
    </row>
    <row xmlns:x14ac="http://schemas.microsoft.com/office/spreadsheetml/2009/9/ac" r="447" s="3" customFormat="true" x14ac:dyDescent="0.25">
      <c r="A447" s="424"/>
      <c r="B447" s="133"/>
      <c r="L447" s="133"/>
      <c r="V447" s="133"/>
      <c r="AF447" s="133"/>
      <c r="AP447" s="133"/>
      <c r="AZ447" s="133"/>
      <c r="BA447" s="133"/>
      <c r="BB447" s="133"/>
      <c r="BC447" s="133"/>
      <c r="BD447" s="133"/>
      <c r="BE447" s="133"/>
      <c r="BF447" s="133"/>
      <c r="BG447" s="133"/>
      <c r="BJ447" s="133"/>
      <c r="BT447" s="133"/>
      <c r="CD447" s="133"/>
      <c r="CN447" s="133"/>
      <c r="CX447" s="133"/>
      <c r="DH447" s="133"/>
      <c r="DR447" s="133"/>
      <c r="EB447" s="133"/>
      <c r="EL447" s="133"/>
      <c r="EV447" s="133"/>
      <c r="FF447" s="133"/>
      <c r="FP447" s="133"/>
      <c r="FZ447" s="133"/>
      <c r="GJ447" s="133"/>
      <c r="GT447" s="133"/>
      <c r="HD447" s="133"/>
      <c r="HN447" s="133"/>
      <c r="HX447" s="133"/>
      <c r="IH447" s="133"/>
      <c r="IR447" s="133"/>
      <c r="JB447" s="133"/>
      <c r="JL447" s="133"/>
      <c r="JV447" s="133"/>
      <c r="KF447" s="133"/>
    </row>
    <row xmlns:x14ac="http://schemas.microsoft.com/office/spreadsheetml/2009/9/ac" r="448" s="3" customFormat="true" x14ac:dyDescent="0.25">
      <c r="A448" s="424"/>
      <c r="B448" s="133"/>
      <c r="L448" s="133"/>
      <c r="V448" s="133"/>
      <c r="AF448" s="133"/>
      <c r="AP448" s="133"/>
      <c r="AZ448" s="133"/>
      <c r="BA448" s="133"/>
      <c r="BB448" s="133"/>
      <c r="BC448" s="133"/>
      <c r="BD448" s="133"/>
      <c r="BE448" s="133"/>
      <c r="BF448" s="133"/>
      <c r="BG448" s="133"/>
      <c r="BJ448" s="133"/>
      <c r="BT448" s="133"/>
      <c r="CD448" s="133"/>
      <c r="CN448" s="133"/>
      <c r="CX448" s="133"/>
      <c r="DH448" s="133"/>
      <c r="DR448" s="133"/>
      <c r="EB448" s="133"/>
      <c r="EL448" s="133"/>
      <c r="EV448" s="133"/>
      <c r="FF448" s="133"/>
      <c r="FP448" s="133"/>
      <c r="FZ448" s="133"/>
      <c r="GJ448" s="133"/>
      <c r="GT448" s="133"/>
      <c r="HD448" s="133"/>
      <c r="HN448" s="133"/>
      <c r="HX448" s="133"/>
      <c r="IH448" s="133"/>
      <c r="IR448" s="133"/>
      <c r="JB448" s="133"/>
      <c r="JL448" s="133"/>
      <c r="JV448" s="133"/>
      <c r="KF448" s="133"/>
    </row>
    <row xmlns:x14ac="http://schemas.microsoft.com/office/spreadsheetml/2009/9/ac" r="449" s="3" customFormat="true" x14ac:dyDescent="0.25">
      <c r="A449" s="424"/>
      <c r="B449" s="133"/>
      <c r="L449" s="133"/>
      <c r="V449" s="133"/>
      <c r="AF449" s="133"/>
      <c r="AP449" s="133"/>
      <c r="AZ449" s="133"/>
      <c r="BA449" s="133"/>
      <c r="BB449" s="133"/>
      <c r="BC449" s="133"/>
      <c r="BD449" s="133"/>
      <c r="BE449" s="133"/>
      <c r="BF449" s="133"/>
      <c r="BG449" s="133"/>
      <c r="BJ449" s="133"/>
      <c r="BT449" s="133"/>
      <c r="CD449" s="133"/>
      <c r="CN449" s="133"/>
      <c r="CX449" s="133"/>
      <c r="DH449" s="133"/>
      <c r="DR449" s="133"/>
      <c r="EB449" s="133"/>
      <c r="EL449" s="133"/>
      <c r="EV449" s="133"/>
      <c r="FF449" s="133"/>
      <c r="FP449" s="133"/>
      <c r="FZ449" s="133"/>
      <c r="GJ449" s="133"/>
      <c r="GT449" s="133"/>
      <c r="HD449" s="133"/>
      <c r="HN449" s="133"/>
      <c r="HX449" s="133"/>
      <c r="IH449" s="133"/>
      <c r="IR449" s="133"/>
      <c r="JB449" s="133"/>
      <c r="JL449" s="133"/>
      <c r="JV449" s="133"/>
      <c r="KF449" s="133"/>
    </row>
    <row xmlns:x14ac="http://schemas.microsoft.com/office/spreadsheetml/2009/9/ac" r="450" s="3" customFormat="true" x14ac:dyDescent="0.25">
      <c r="A450" s="424"/>
      <c r="B450" s="133"/>
      <c r="L450" s="133"/>
      <c r="V450" s="133"/>
      <c r="AF450" s="133"/>
      <c r="AP450" s="133"/>
      <c r="AZ450" s="133"/>
      <c r="BA450" s="133"/>
      <c r="BB450" s="133"/>
      <c r="BC450" s="133"/>
      <c r="BD450" s="133"/>
      <c r="BE450" s="133"/>
      <c r="BF450" s="133"/>
      <c r="BG450" s="133"/>
      <c r="BJ450" s="133"/>
      <c r="BT450" s="133"/>
      <c r="CD450" s="133"/>
      <c r="CN450" s="133"/>
      <c r="CX450" s="133"/>
      <c r="DH450" s="133"/>
      <c r="DR450" s="133"/>
      <c r="EB450" s="133"/>
      <c r="EL450" s="133"/>
      <c r="EV450" s="133"/>
      <c r="FF450" s="133"/>
      <c r="FP450" s="133"/>
      <c r="FZ450" s="133"/>
      <c r="GJ450" s="133"/>
      <c r="GT450" s="133"/>
      <c r="HD450" s="133"/>
      <c r="HN450" s="133"/>
      <c r="HX450" s="133"/>
      <c r="IH450" s="133"/>
      <c r="IR450" s="133"/>
      <c r="JB450" s="133"/>
      <c r="JL450" s="133"/>
      <c r="JV450" s="133"/>
      <c r="KF450" s="133"/>
    </row>
    <row xmlns:x14ac="http://schemas.microsoft.com/office/spreadsheetml/2009/9/ac" r="451" s="3" customFormat="true" x14ac:dyDescent="0.25">
      <c r="A451" s="424"/>
      <c r="B451" s="133"/>
      <c r="L451" s="133"/>
      <c r="V451" s="133"/>
      <c r="AF451" s="133"/>
      <c r="AP451" s="133"/>
      <c r="AZ451" s="133"/>
      <c r="BA451" s="133"/>
      <c r="BB451" s="133"/>
      <c r="BC451" s="133"/>
      <c r="BD451" s="133"/>
      <c r="BE451" s="133"/>
      <c r="BF451" s="133"/>
      <c r="BG451" s="133"/>
      <c r="BJ451" s="133"/>
      <c r="BT451" s="133"/>
      <c r="CD451" s="133"/>
      <c r="CN451" s="133"/>
      <c r="CX451" s="133"/>
      <c r="DH451" s="133"/>
      <c r="DR451" s="133"/>
      <c r="EB451" s="133"/>
      <c r="EL451" s="133"/>
      <c r="EV451" s="133"/>
      <c r="FF451" s="133"/>
      <c r="FP451" s="133"/>
      <c r="FZ451" s="133"/>
      <c r="GJ451" s="133"/>
      <c r="GT451" s="133"/>
      <c r="HD451" s="133"/>
      <c r="HN451" s="133"/>
      <c r="HX451" s="133"/>
      <c r="IH451" s="133"/>
      <c r="IR451" s="133"/>
      <c r="JB451" s="133"/>
      <c r="JL451" s="133"/>
      <c r="JV451" s="133"/>
      <c r="KF451" s="133"/>
    </row>
    <row xmlns:x14ac="http://schemas.microsoft.com/office/spreadsheetml/2009/9/ac" r="452" s="3" customFormat="true" x14ac:dyDescent="0.25">
      <c r="A452" s="424"/>
      <c r="B452" s="133"/>
      <c r="L452" s="133"/>
      <c r="V452" s="133"/>
      <c r="AF452" s="133"/>
      <c r="AP452" s="133"/>
      <c r="AZ452" s="133"/>
      <c r="BA452" s="133"/>
      <c r="BB452" s="133"/>
      <c r="BC452" s="133"/>
      <c r="BD452" s="133"/>
      <c r="BE452" s="133"/>
      <c r="BF452" s="133"/>
      <c r="BG452" s="133"/>
      <c r="BJ452" s="133"/>
      <c r="BT452" s="133"/>
      <c r="CD452" s="133"/>
      <c r="CN452" s="133"/>
      <c r="CX452" s="133"/>
      <c r="DH452" s="133"/>
      <c r="DR452" s="133"/>
      <c r="EB452" s="133"/>
      <c r="EL452" s="133"/>
      <c r="EV452" s="133"/>
      <c r="FF452" s="133"/>
      <c r="FP452" s="133"/>
      <c r="FZ452" s="133"/>
      <c r="GJ452" s="133"/>
      <c r="GT452" s="133"/>
      <c r="HD452" s="133"/>
      <c r="HN452" s="133"/>
      <c r="HX452" s="133"/>
      <c r="IH452" s="133"/>
      <c r="IR452" s="133"/>
      <c r="JB452" s="133"/>
      <c r="JL452" s="133"/>
      <c r="JV452" s="133"/>
      <c r="KF452" s="133"/>
    </row>
    <row xmlns:x14ac="http://schemas.microsoft.com/office/spreadsheetml/2009/9/ac" r="453" s="3" customFormat="true" x14ac:dyDescent="0.25">
      <c r="A453" s="424"/>
      <c r="B453" s="133"/>
      <c r="L453" s="133"/>
      <c r="V453" s="133"/>
      <c r="AF453" s="133"/>
      <c r="AP453" s="133"/>
      <c r="AZ453" s="133"/>
      <c r="BA453" s="133"/>
      <c r="BB453" s="133"/>
      <c r="BC453" s="133"/>
      <c r="BD453" s="133"/>
      <c r="BE453" s="133"/>
      <c r="BF453" s="133"/>
      <c r="BG453" s="133"/>
      <c r="BJ453" s="133"/>
      <c r="BT453" s="133"/>
      <c r="CD453" s="133"/>
      <c r="CN453" s="133"/>
      <c r="CX453" s="133"/>
      <c r="DH453" s="133"/>
      <c r="DR453" s="133"/>
      <c r="EB453" s="133"/>
      <c r="EL453" s="133"/>
      <c r="EV453" s="133"/>
      <c r="FF453" s="133"/>
      <c r="FP453" s="133"/>
      <c r="FZ453" s="133"/>
      <c r="GJ453" s="133"/>
      <c r="GT453" s="133"/>
      <c r="HD453" s="133"/>
      <c r="HN453" s="133"/>
      <c r="HX453" s="133"/>
      <c r="IH453" s="133"/>
      <c r="IR453" s="133"/>
      <c r="JB453" s="133"/>
      <c r="JL453" s="133"/>
      <c r="JV453" s="133"/>
      <c r="KF453" s="133"/>
    </row>
    <row xmlns:x14ac="http://schemas.microsoft.com/office/spreadsheetml/2009/9/ac" r="454" s="3" customFormat="true" x14ac:dyDescent="0.25">
      <c r="A454" s="424"/>
      <c r="B454" s="133"/>
      <c r="L454" s="133"/>
      <c r="V454" s="133"/>
      <c r="AF454" s="133"/>
      <c r="AP454" s="133"/>
      <c r="AZ454" s="133"/>
      <c r="BA454" s="133"/>
      <c r="BB454" s="133"/>
      <c r="BC454" s="133"/>
      <c r="BD454" s="133"/>
      <c r="BE454" s="133"/>
      <c r="BF454" s="133"/>
      <c r="BG454" s="133"/>
      <c r="BJ454" s="133"/>
      <c r="BT454" s="133"/>
      <c r="CD454" s="133"/>
      <c r="CN454" s="133"/>
      <c r="CX454" s="133"/>
      <c r="DH454" s="133"/>
      <c r="DR454" s="133"/>
      <c r="EB454" s="133"/>
      <c r="EL454" s="133"/>
      <c r="EV454" s="133"/>
      <c r="FF454" s="133"/>
      <c r="FP454" s="133"/>
      <c r="FZ454" s="133"/>
      <c r="GJ454" s="133"/>
      <c r="GT454" s="133"/>
      <c r="HD454" s="133"/>
      <c r="HN454" s="133"/>
      <c r="HX454" s="133"/>
      <c r="IH454" s="133"/>
      <c r="IR454" s="133"/>
      <c r="JB454" s="133"/>
      <c r="JL454" s="133"/>
      <c r="JV454" s="133"/>
      <c r="KF454" s="133"/>
    </row>
    <row xmlns:x14ac="http://schemas.microsoft.com/office/spreadsheetml/2009/9/ac" r="455" s="3" customFormat="true" x14ac:dyDescent="0.25">
      <c r="A455" s="424"/>
      <c r="B455" s="133"/>
      <c r="L455" s="133"/>
      <c r="V455" s="133"/>
      <c r="AF455" s="133"/>
      <c r="AP455" s="133"/>
      <c r="AZ455" s="133"/>
      <c r="BA455" s="133"/>
      <c r="BB455" s="133"/>
      <c r="BC455" s="133"/>
      <c r="BD455" s="133"/>
      <c r="BE455" s="133"/>
      <c r="BF455" s="133"/>
      <c r="BG455" s="133"/>
      <c r="BJ455" s="133"/>
      <c r="BT455" s="133"/>
      <c r="CD455" s="133"/>
      <c r="CN455" s="133"/>
      <c r="CX455" s="133"/>
      <c r="DH455" s="133"/>
      <c r="DR455" s="133"/>
      <c r="EB455" s="133"/>
      <c r="EL455" s="133"/>
      <c r="EV455" s="133"/>
      <c r="FF455" s="133"/>
      <c r="FP455" s="133"/>
      <c r="FZ455" s="133"/>
      <c r="GJ455" s="133"/>
      <c r="GT455" s="133"/>
      <c r="HD455" s="133"/>
      <c r="HN455" s="133"/>
      <c r="HX455" s="133"/>
      <c r="IH455" s="133"/>
      <c r="IR455" s="133"/>
      <c r="JB455" s="133"/>
      <c r="JL455" s="133"/>
      <c r="JV455" s="133"/>
      <c r="KF455" s="133"/>
    </row>
    <row xmlns:x14ac="http://schemas.microsoft.com/office/spreadsheetml/2009/9/ac" r="456" s="3" customFormat="true" x14ac:dyDescent="0.25">
      <c r="A456" s="424"/>
      <c r="B456" s="133"/>
      <c r="L456" s="133"/>
      <c r="V456" s="133"/>
      <c r="AF456" s="133"/>
      <c r="AP456" s="133"/>
      <c r="AZ456" s="133"/>
      <c r="BA456" s="133"/>
      <c r="BB456" s="133"/>
      <c r="BC456" s="133"/>
      <c r="BD456" s="133"/>
      <c r="BE456" s="133"/>
      <c r="BF456" s="133"/>
      <c r="BG456" s="133"/>
      <c r="BJ456" s="133"/>
      <c r="BT456" s="133"/>
      <c r="CD456" s="133"/>
      <c r="CN456" s="133"/>
      <c r="CX456" s="133"/>
      <c r="DH456" s="133"/>
      <c r="DR456" s="133"/>
      <c r="EB456" s="133"/>
      <c r="EL456" s="133"/>
      <c r="EV456" s="133"/>
      <c r="FF456" s="133"/>
      <c r="FP456" s="133"/>
      <c r="FZ456" s="133"/>
      <c r="GJ456" s="133"/>
      <c r="GT456" s="133"/>
      <c r="HD456" s="133"/>
      <c r="HN456" s="133"/>
      <c r="HX456" s="133"/>
      <c r="IH456" s="133"/>
      <c r="IR456" s="133"/>
      <c r="JB456" s="133"/>
      <c r="JL456" s="133"/>
      <c r="JV456" s="133"/>
      <c r="KF456" s="133"/>
    </row>
    <row xmlns:x14ac="http://schemas.microsoft.com/office/spreadsheetml/2009/9/ac" r="457" s="3" customFormat="true" x14ac:dyDescent="0.25">
      <c r="A457" s="424"/>
      <c r="B457" s="133"/>
      <c r="L457" s="133"/>
      <c r="V457" s="133"/>
      <c r="AF457" s="133"/>
      <c r="AP457" s="133"/>
      <c r="AZ457" s="133"/>
      <c r="BA457" s="133"/>
      <c r="BB457" s="133"/>
      <c r="BC457" s="133"/>
      <c r="BD457" s="133"/>
      <c r="BE457" s="133"/>
      <c r="BF457" s="133"/>
      <c r="BG457" s="133"/>
      <c r="BJ457" s="133"/>
      <c r="BT457" s="133"/>
      <c r="CD457" s="133"/>
      <c r="CN457" s="133"/>
      <c r="CX457" s="133"/>
      <c r="DH457" s="133"/>
      <c r="DR457" s="133"/>
      <c r="EB457" s="133"/>
      <c r="EL457" s="133"/>
      <c r="EV457" s="133"/>
      <c r="FF457" s="133"/>
      <c r="FP457" s="133"/>
      <c r="FZ457" s="133"/>
      <c r="GJ457" s="133"/>
      <c r="GT457" s="133"/>
      <c r="HD457" s="133"/>
      <c r="HN457" s="133"/>
      <c r="HX457" s="133"/>
      <c r="IH457" s="133"/>
      <c r="IR457" s="133"/>
      <c r="JB457" s="133"/>
      <c r="JL457" s="133"/>
      <c r="JV457" s="133"/>
      <c r="KF457" s="133"/>
    </row>
    <row xmlns:x14ac="http://schemas.microsoft.com/office/spreadsheetml/2009/9/ac" r="458" s="3" customFormat="true" x14ac:dyDescent="0.25">
      <c r="A458" s="424"/>
      <c r="B458" s="133"/>
      <c r="L458" s="133"/>
      <c r="V458" s="133"/>
      <c r="AF458" s="133"/>
      <c r="AP458" s="133"/>
      <c r="AZ458" s="133"/>
      <c r="BA458" s="133"/>
      <c r="BB458" s="133"/>
      <c r="BC458" s="133"/>
      <c r="BD458" s="133"/>
      <c r="BE458" s="133"/>
      <c r="BF458" s="133"/>
      <c r="BG458" s="133"/>
      <c r="BJ458" s="133"/>
      <c r="BT458" s="133"/>
      <c r="CD458" s="133"/>
      <c r="CN458" s="133"/>
      <c r="CX458" s="133"/>
      <c r="DH458" s="133"/>
      <c r="DR458" s="133"/>
      <c r="EB458" s="133"/>
      <c r="EL458" s="133"/>
      <c r="EV458" s="133"/>
      <c r="FF458" s="133"/>
      <c r="FP458" s="133"/>
      <c r="FZ458" s="133"/>
      <c r="GJ458" s="133"/>
      <c r="GT458" s="133"/>
      <c r="HD458" s="133"/>
      <c r="HN458" s="133"/>
      <c r="HX458" s="133"/>
      <c r="IH458" s="133"/>
      <c r="IR458" s="133"/>
      <c r="JB458" s="133"/>
      <c r="JL458" s="133"/>
      <c r="JV458" s="133"/>
      <c r="KF458" s="133"/>
    </row>
    <row xmlns:x14ac="http://schemas.microsoft.com/office/spreadsheetml/2009/9/ac" r="459" s="3" customFormat="true" x14ac:dyDescent="0.25">
      <c r="A459" s="424"/>
      <c r="B459" s="133"/>
      <c r="L459" s="133"/>
      <c r="V459" s="133"/>
      <c r="AF459" s="133"/>
      <c r="AP459" s="133"/>
      <c r="AZ459" s="133"/>
      <c r="BA459" s="133"/>
      <c r="BB459" s="133"/>
      <c r="BC459" s="133"/>
      <c r="BD459" s="133"/>
      <c r="BE459" s="133"/>
      <c r="BF459" s="133"/>
      <c r="BG459" s="133"/>
      <c r="BJ459" s="133"/>
      <c r="BT459" s="133"/>
      <c r="CD459" s="133"/>
      <c r="CN459" s="133"/>
      <c r="CX459" s="133"/>
      <c r="DH459" s="133"/>
      <c r="DR459" s="133"/>
      <c r="EB459" s="133"/>
      <c r="EL459" s="133"/>
      <c r="EV459" s="133"/>
      <c r="FF459" s="133"/>
      <c r="FP459" s="133"/>
      <c r="FZ459" s="133"/>
      <c r="GJ459" s="133"/>
      <c r="GT459" s="133"/>
      <c r="HD459" s="133"/>
      <c r="HN459" s="133"/>
      <c r="HX459" s="133"/>
      <c r="IH459" s="133"/>
      <c r="IR459" s="133"/>
      <c r="JB459" s="133"/>
      <c r="JL459" s="133"/>
      <c r="JV459" s="133"/>
      <c r="KF459" s="133"/>
    </row>
    <row xmlns:x14ac="http://schemas.microsoft.com/office/spreadsheetml/2009/9/ac" r="460" s="3" customFormat="true" x14ac:dyDescent="0.25">
      <c r="A460" s="424"/>
      <c r="B460" s="133"/>
      <c r="L460" s="133"/>
      <c r="V460" s="133"/>
      <c r="AF460" s="133"/>
      <c r="AP460" s="133"/>
      <c r="AZ460" s="133"/>
      <c r="BA460" s="133"/>
      <c r="BB460" s="133"/>
      <c r="BC460" s="133"/>
      <c r="BD460" s="133"/>
      <c r="BE460" s="133"/>
      <c r="BF460" s="133"/>
      <c r="BG460" s="133"/>
      <c r="BJ460" s="133"/>
      <c r="BT460" s="133"/>
      <c r="CD460" s="133"/>
      <c r="CN460" s="133"/>
      <c r="CX460" s="133"/>
      <c r="DH460" s="133"/>
      <c r="DR460" s="133"/>
      <c r="EB460" s="133"/>
      <c r="EL460" s="133"/>
      <c r="EV460" s="133"/>
      <c r="FF460" s="133"/>
      <c r="FP460" s="133"/>
      <c r="FZ460" s="133"/>
      <c r="GJ460" s="133"/>
      <c r="GT460" s="133"/>
      <c r="HD460" s="133"/>
      <c r="HN460" s="133"/>
      <c r="HX460" s="133"/>
      <c r="IH460" s="133"/>
      <c r="IR460" s="133"/>
      <c r="JB460" s="133"/>
      <c r="JL460" s="133"/>
      <c r="JV460" s="133"/>
      <c r="KF460" s="133"/>
    </row>
    <row xmlns:x14ac="http://schemas.microsoft.com/office/spreadsheetml/2009/9/ac" r="461" s="3" customFormat="true" x14ac:dyDescent="0.25">
      <c r="A461" s="424"/>
      <c r="B461" s="133"/>
      <c r="L461" s="133"/>
      <c r="V461" s="133"/>
      <c r="AF461" s="133"/>
      <c r="AP461" s="133"/>
      <c r="AZ461" s="133"/>
      <c r="BA461" s="133"/>
      <c r="BB461" s="133"/>
      <c r="BC461" s="133"/>
      <c r="BD461" s="133"/>
      <c r="BE461" s="133"/>
      <c r="BF461" s="133"/>
      <c r="BG461" s="133"/>
      <c r="BJ461" s="133"/>
      <c r="BT461" s="133"/>
      <c r="CD461" s="133"/>
      <c r="CN461" s="133"/>
      <c r="CX461" s="133"/>
      <c r="DH461" s="133"/>
      <c r="DR461" s="133"/>
      <c r="EB461" s="133"/>
      <c r="EL461" s="133"/>
      <c r="EV461" s="133"/>
      <c r="FF461" s="133"/>
      <c r="FP461" s="133"/>
      <c r="FZ461" s="133"/>
      <c r="GJ461" s="133"/>
      <c r="GT461" s="133"/>
      <c r="HD461" s="133"/>
      <c r="HN461" s="133"/>
      <c r="HX461" s="133"/>
      <c r="IH461" s="133"/>
      <c r="IR461" s="133"/>
      <c r="JB461" s="133"/>
      <c r="JL461" s="133"/>
      <c r="JV461" s="133"/>
      <c r="KF461" s="133"/>
    </row>
    <row xmlns:x14ac="http://schemas.microsoft.com/office/spreadsheetml/2009/9/ac" r="462" s="3" customFormat="true" x14ac:dyDescent="0.25">
      <c r="A462" s="424"/>
      <c r="B462" s="133"/>
      <c r="L462" s="133"/>
      <c r="V462" s="133"/>
      <c r="AF462" s="133"/>
      <c r="AP462" s="133"/>
      <c r="AZ462" s="133"/>
      <c r="BA462" s="133"/>
      <c r="BB462" s="133"/>
      <c r="BC462" s="133"/>
      <c r="BD462" s="133"/>
      <c r="BE462" s="133"/>
      <c r="BF462" s="133"/>
      <c r="BG462" s="133"/>
      <c r="BJ462" s="133"/>
      <c r="BT462" s="133"/>
      <c r="CD462" s="133"/>
      <c r="CN462" s="133"/>
      <c r="CX462" s="133"/>
      <c r="DH462" s="133"/>
      <c r="DR462" s="133"/>
      <c r="EB462" s="133"/>
      <c r="EL462" s="133"/>
      <c r="EV462" s="133"/>
      <c r="FF462" s="133"/>
      <c r="FP462" s="133"/>
      <c r="FZ462" s="133"/>
      <c r="GJ462" s="133"/>
      <c r="GT462" s="133"/>
      <c r="HD462" s="133"/>
      <c r="HN462" s="133"/>
      <c r="HX462" s="133"/>
      <c r="IH462" s="133"/>
      <c r="IR462" s="133"/>
      <c r="JB462" s="133"/>
      <c r="JL462" s="133"/>
      <c r="JV462" s="133"/>
      <c r="KF462" s="133"/>
    </row>
    <row xmlns:x14ac="http://schemas.microsoft.com/office/spreadsheetml/2009/9/ac" r="463" s="3" customFormat="true" x14ac:dyDescent="0.25">
      <c r="A463" s="424"/>
      <c r="B463" s="133"/>
      <c r="L463" s="133"/>
      <c r="V463" s="133"/>
      <c r="AF463" s="133"/>
      <c r="AP463" s="133"/>
      <c r="AZ463" s="133"/>
      <c r="BA463" s="133"/>
      <c r="BB463" s="133"/>
      <c r="BC463" s="133"/>
      <c r="BD463" s="133"/>
      <c r="BE463" s="133"/>
      <c r="BF463" s="133"/>
      <c r="BG463" s="133"/>
      <c r="BJ463" s="133"/>
      <c r="BT463" s="133"/>
      <c r="CD463" s="133"/>
      <c r="CN463" s="133"/>
      <c r="CX463" s="133"/>
      <c r="DH463" s="133"/>
      <c r="DR463" s="133"/>
      <c r="EB463" s="133"/>
      <c r="EL463" s="133"/>
      <c r="EV463" s="133"/>
      <c r="FF463" s="133"/>
      <c r="FP463" s="133"/>
      <c r="FZ463" s="133"/>
      <c r="GJ463" s="133"/>
      <c r="GT463" s="133"/>
      <c r="HD463" s="133"/>
      <c r="HN463" s="133"/>
      <c r="HX463" s="133"/>
      <c r="IH463" s="133"/>
      <c r="IR463" s="133"/>
      <c r="JB463" s="133"/>
      <c r="JL463" s="133"/>
      <c r="JV463" s="133"/>
      <c r="KF463" s="133"/>
    </row>
    <row xmlns:x14ac="http://schemas.microsoft.com/office/spreadsheetml/2009/9/ac" r="464" s="3" customFormat="true" x14ac:dyDescent="0.25">
      <c r="A464" s="424"/>
      <c r="B464" s="133"/>
      <c r="L464" s="133"/>
      <c r="V464" s="133"/>
      <c r="AF464" s="133"/>
      <c r="AP464" s="133"/>
      <c r="AZ464" s="133"/>
      <c r="BA464" s="133"/>
      <c r="BB464" s="133"/>
      <c r="BC464" s="133"/>
      <c r="BD464" s="133"/>
      <c r="BE464" s="133"/>
      <c r="BF464" s="133"/>
      <c r="BG464" s="133"/>
      <c r="BJ464" s="133"/>
      <c r="BT464" s="133"/>
      <c r="CD464" s="133"/>
      <c r="CN464" s="133"/>
      <c r="CX464" s="133"/>
      <c r="DH464" s="133"/>
      <c r="DR464" s="133"/>
      <c r="EB464" s="133"/>
      <c r="EL464" s="133"/>
      <c r="EV464" s="133"/>
      <c r="FF464" s="133"/>
      <c r="FP464" s="133"/>
      <c r="FZ464" s="133"/>
      <c r="GJ464" s="133"/>
      <c r="GT464" s="133"/>
      <c r="HD464" s="133"/>
      <c r="HN464" s="133"/>
      <c r="HX464" s="133"/>
      <c r="IH464" s="133"/>
      <c r="IR464" s="133"/>
      <c r="JB464" s="133"/>
      <c r="JL464" s="133"/>
      <c r="JV464" s="133"/>
      <c r="KF464" s="133"/>
    </row>
    <row xmlns:x14ac="http://schemas.microsoft.com/office/spreadsheetml/2009/9/ac" r="465" s="3" customFormat="true" x14ac:dyDescent="0.25">
      <c r="A465" s="424"/>
      <c r="B465" s="133"/>
      <c r="L465" s="133"/>
      <c r="V465" s="133"/>
      <c r="AF465" s="133"/>
      <c r="AP465" s="133"/>
      <c r="AZ465" s="133"/>
      <c r="BA465" s="133"/>
      <c r="BB465" s="133"/>
      <c r="BC465" s="133"/>
      <c r="BD465" s="133"/>
      <c r="BE465" s="133"/>
      <c r="BF465" s="133"/>
      <c r="BG465" s="133"/>
      <c r="BJ465" s="133"/>
      <c r="BT465" s="133"/>
      <c r="CD465" s="133"/>
      <c r="CN465" s="133"/>
      <c r="CX465" s="133"/>
      <c r="DH465" s="133"/>
      <c r="DR465" s="133"/>
      <c r="EB465" s="133"/>
      <c r="EL465" s="133"/>
      <c r="EV465" s="133"/>
      <c r="FF465" s="133"/>
      <c r="FP465" s="133"/>
      <c r="FZ465" s="133"/>
      <c r="GJ465" s="133"/>
      <c r="GT465" s="133"/>
      <c r="HD465" s="133"/>
      <c r="HN465" s="133"/>
      <c r="HX465" s="133"/>
      <c r="IH465" s="133"/>
      <c r="IR465" s="133"/>
      <c r="JB465" s="133"/>
      <c r="JL465" s="133"/>
      <c r="JV465" s="133"/>
      <c r="KF465" s="133"/>
    </row>
    <row xmlns:x14ac="http://schemas.microsoft.com/office/spreadsheetml/2009/9/ac" r="466" s="3" customFormat="true" x14ac:dyDescent="0.25">
      <c r="A466" s="424"/>
      <c r="B466" s="133"/>
      <c r="L466" s="133"/>
      <c r="V466" s="133"/>
      <c r="AF466" s="133"/>
      <c r="AP466" s="133"/>
      <c r="AZ466" s="133"/>
      <c r="BA466" s="133"/>
      <c r="BB466" s="133"/>
      <c r="BC466" s="133"/>
      <c r="BD466" s="133"/>
      <c r="BE466" s="133"/>
      <c r="BF466" s="133"/>
      <c r="BG466" s="133"/>
      <c r="BJ466" s="133"/>
      <c r="BT466" s="133"/>
      <c r="CD466" s="133"/>
      <c r="CN466" s="133"/>
      <c r="CX466" s="133"/>
      <c r="DH466" s="133"/>
      <c r="DR466" s="133"/>
      <c r="EB466" s="133"/>
      <c r="EL466" s="133"/>
      <c r="EV466" s="133"/>
      <c r="FF466" s="133"/>
      <c r="FP466" s="133"/>
      <c r="FZ466" s="133"/>
      <c r="GJ466" s="133"/>
      <c r="GT466" s="133"/>
      <c r="HD466" s="133"/>
      <c r="HN466" s="133"/>
      <c r="HX466" s="133"/>
      <c r="IH466" s="133"/>
      <c r="IR466" s="133"/>
      <c r="JB466" s="133"/>
      <c r="JL466" s="133"/>
      <c r="JV466" s="133"/>
      <c r="KF466" s="133"/>
    </row>
    <row xmlns:x14ac="http://schemas.microsoft.com/office/spreadsheetml/2009/9/ac" r="467" s="3" customFormat="true" x14ac:dyDescent="0.25">
      <c r="A467" s="424"/>
      <c r="B467" s="133"/>
      <c r="L467" s="133"/>
      <c r="V467" s="133"/>
      <c r="AF467" s="133"/>
      <c r="AP467" s="133"/>
      <c r="AZ467" s="133"/>
      <c r="BA467" s="133"/>
      <c r="BB467" s="133"/>
      <c r="BC467" s="133"/>
      <c r="BD467" s="133"/>
      <c r="BE467" s="133"/>
      <c r="BF467" s="133"/>
      <c r="BG467" s="133"/>
      <c r="BJ467" s="133"/>
      <c r="BT467" s="133"/>
      <c r="CD467" s="133"/>
      <c r="CN467" s="133"/>
      <c r="CX467" s="133"/>
      <c r="DH467" s="133"/>
      <c r="DR467" s="133"/>
      <c r="EB467" s="133"/>
      <c r="EL467" s="133"/>
      <c r="EV467" s="133"/>
      <c r="FF467" s="133"/>
      <c r="FP467" s="133"/>
      <c r="FZ467" s="133"/>
      <c r="GJ467" s="133"/>
      <c r="GT467" s="133"/>
      <c r="HD467" s="133"/>
      <c r="HN467" s="133"/>
      <c r="HX467" s="133"/>
      <c r="IH467" s="133"/>
      <c r="IR467" s="133"/>
      <c r="JB467" s="133"/>
      <c r="JL467" s="133"/>
      <c r="JV467" s="133"/>
      <c r="KF467" s="133"/>
    </row>
    <row xmlns:x14ac="http://schemas.microsoft.com/office/spreadsheetml/2009/9/ac" r="468" s="3" customFormat="true" x14ac:dyDescent="0.25">
      <c r="A468" s="424"/>
      <c r="B468" s="133"/>
      <c r="L468" s="133"/>
      <c r="V468" s="133"/>
      <c r="AF468" s="133"/>
      <c r="AP468" s="133"/>
      <c r="AZ468" s="133"/>
      <c r="BA468" s="133"/>
      <c r="BB468" s="133"/>
      <c r="BC468" s="133"/>
      <c r="BD468" s="133"/>
      <c r="BE468" s="133"/>
      <c r="BF468" s="133"/>
      <c r="BG468" s="133"/>
      <c r="BJ468" s="133"/>
      <c r="BT468" s="133"/>
      <c r="CD468" s="133"/>
      <c r="CN468" s="133"/>
      <c r="CX468" s="133"/>
      <c r="DH468" s="133"/>
      <c r="DR468" s="133"/>
      <c r="EB468" s="133"/>
      <c r="EL468" s="133"/>
      <c r="EV468" s="133"/>
      <c r="FF468" s="133"/>
      <c r="FP468" s="133"/>
      <c r="FZ468" s="133"/>
      <c r="GJ468" s="133"/>
      <c r="GT468" s="133"/>
      <c r="HD468" s="133"/>
      <c r="HN468" s="133"/>
      <c r="HX468" s="133"/>
      <c r="IH468" s="133"/>
      <c r="IR468" s="133"/>
      <c r="JB468" s="133"/>
      <c r="JL468" s="133"/>
      <c r="JV468" s="133"/>
      <c r="KF468" s="133"/>
    </row>
    <row xmlns:x14ac="http://schemas.microsoft.com/office/spreadsheetml/2009/9/ac" r="469" s="3" customFormat="true" x14ac:dyDescent="0.25">
      <c r="A469" s="424"/>
      <c r="B469" s="133"/>
      <c r="L469" s="133"/>
      <c r="V469" s="133"/>
      <c r="AF469" s="133"/>
      <c r="AP469" s="133"/>
      <c r="AZ469" s="133"/>
      <c r="BA469" s="133"/>
      <c r="BB469" s="133"/>
      <c r="BC469" s="133"/>
      <c r="BD469" s="133"/>
      <c r="BE469" s="133"/>
      <c r="BF469" s="133"/>
      <c r="BG469" s="133"/>
      <c r="BJ469" s="133"/>
      <c r="BT469" s="133"/>
      <c r="CD469" s="133"/>
      <c r="CN469" s="133"/>
      <c r="CX469" s="133"/>
      <c r="DH469" s="133"/>
      <c r="DR469" s="133"/>
      <c r="EB469" s="133"/>
      <c r="EL469" s="133"/>
      <c r="EV469" s="133"/>
      <c r="FF469" s="133"/>
      <c r="FP469" s="133"/>
      <c r="FZ469" s="133"/>
      <c r="GJ469" s="133"/>
      <c r="GT469" s="133"/>
      <c r="HD469" s="133"/>
      <c r="HN469" s="133"/>
      <c r="HX469" s="133"/>
      <c r="IH469" s="133"/>
      <c r="IR469" s="133"/>
      <c r="JB469" s="133"/>
      <c r="JL469" s="133"/>
      <c r="JV469" s="133"/>
      <c r="KF469" s="133"/>
    </row>
    <row xmlns:x14ac="http://schemas.microsoft.com/office/spreadsheetml/2009/9/ac" r="470" s="3" customFormat="true" x14ac:dyDescent="0.25">
      <c r="A470" s="424"/>
      <c r="B470" s="133"/>
      <c r="L470" s="133"/>
      <c r="V470" s="133"/>
      <c r="AF470" s="133"/>
      <c r="AP470" s="133"/>
      <c r="AZ470" s="133"/>
      <c r="BA470" s="133"/>
      <c r="BB470" s="133"/>
      <c r="BC470" s="133"/>
      <c r="BD470" s="133"/>
      <c r="BE470" s="133"/>
      <c r="BF470" s="133"/>
      <c r="BG470" s="133"/>
      <c r="BJ470" s="133"/>
      <c r="BT470" s="133"/>
      <c r="CD470" s="133"/>
      <c r="CN470" s="133"/>
      <c r="CX470" s="133"/>
      <c r="DH470" s="133"/>
      <c r="DR470" s="133"/>
      <c r="EB470" s="133"/>
      <c r="EL470" s="133"/>
      <c r="EV470" s="133"/>
      <c r="FF470" s="133"/>
      <c r="FP470" s="133"/>
      <c r="FZ470" s="133"/>
      <c r="GJ470" s="133"/>
      <c r="GT470" s="133"/>
      <c r="HD470" s="133"/>
      <c r="HN470" s="133"/>
      <c r="HX470" s="133"/>
      <c r="IH470" s="133"/>
      <c r="IR470" s="133"/>
      <c r="JB470" s="133"/>
      <c r="JL470" s="133"/>
      <c r="JV470" s="133"/>
      <c r="KF470" s="133"/>
    </row>
    <row xmlns:x14ac="http://schemas.microsoft.com/office/spreadsheetml/2009/9/ac" r="471" s="3" customFormat="true" x14ac:dyDescent="0.25">
      <c r="A471" s="424"/>
      <c r="B471" s="133"/>
      <c r="L471" s="133"/>
      <c r="V471" s="133"/>
      <c r="AF471" s="133"/>
      <c r="AP471" s="133"/>
      <c r="AZ471" s="133"/>
      <c r="BA471" s="133"/>
      <c r="BB471" s="133"/>
      <c r="BC471" s="133"/>
      <c r="BD471" s="133"/>
      <c r="BE471" s="133"/>
      <c r="BF471" s="133"/>
      <c r="BG471" s="133"/>
      <c r="BJ471" s="133"/>
      <c r="BT471" s="133"/>
      <c r="CD471" s="133"/>
      <c r="CN471" s="133"/>
      <c r="CX471" s="133"/>
      <c r="DH471" s="133"/>
      <c r="DR471" s="133"/>
      <c r="EB471" s="133"/>
      <c r="EL471" s="133"/>
      <c r="EV471" s="133"/>
      <c r="FF471" s="133"/>
      <c r="FP471" s="133"/>
      <c r="FZ471" s="133"/>
      <c r="GJ471" s="133"/>
      <c r="GT471" s="133"/>
      <c r="HD471" s="133"/>
      <c r="HN471" s="133"/>
      <c r="HX471" s="133"/>
      <c r="IH471" s="133"/>
      <c r="IR471" s="133"/>
      <c r="JB471" s="133"/>
      <c r="JL471" s="133"/>
      <c r="JV471" s="133"/>
      <c r="KF471" s="133"/>
    </row>
    <row xmlns:x14ac="http://schemas.microsoft.com/office/spreadsheetml/2009/9/ac" r="472" s="3" customFormat="true" x14ac:dyDescent="0.25">
      <c r="A472" s="424"/>
      <c r="B472" s="133"/>
      <c r="L472" s="133"/>
      <c r="V472" s="133"/>
      <c r="AF472" s="133"/>
      <c r="AP472" s="133"/>
      <c r="AZ472" s="133"/>
      <c r="BA472" s="133"/>
      <c r="BB472" s="133"/>
      <c r="BC472" s="133"/>
      <c r="BD472" s="133"/>
      <c r="BE472" s="133"/>
      <c r="BF472" s="133"/>
      <c r="BG472" s="133"/>
      <c r="BJ472" s="133"/>
      <c r="BT472" s="133"/>
      <c r="CD472" s="133"/>
      <c r="CN472" s="133"/>
      <c r="CX472" s="133"/>
      <c r="DH472" s="133"/>
      <c r="DR472" s="133"/>
      <c r="EB472" s="133"/>
      <c r="EL472" s="133"/>
      <c r="EV472" s="133"/>
      <c r="FF472" s="133"/>
      <c r="FP472" s="133"/>
      <c r="FZ472" s="133"/>
      <c r="GJ472" s="133"/>
      <c r="GT472" s="133"/>
      <c r="HD472" s="133"/>
      <c r="HN472" s="133"/>
      <c r="HX472" s="133"/>
      <c r="IH472" s="133"/>
      <c r="IR472" s="133"/>
      <c r="JB472" s="133"/>
      <c r="JL472" s="133"/>
      <c r="JV472" s="133"/>
      <c r="KF472" s="133"/>
    </row>
    <row xmlns:x14ac="http://schemas.microsoft.com/office/spreadsheetml/2009/9/ac" r="473" s="3" customFormat="true" x14ac:dyDescent="0.25">
      <c r="A473" s="424"/>
      <c r="B473" s="133"/>
      <c r="L473" s="133"/>
      <c r="V473" s="133"/>
      <c r="AF473" s="133"/>
      <c r="AP473" s="133"/>
      <c r="AZ473" s="133"/>
      <c r="BA473" s="133"/>
      <c r="BB473" s="133"/>
      <c r="BC473" s="133"/>
      <c r="BD473" s="133"/>
      <c r="BE473" s="133"/>
      <c r="BF473" s="133"/>
      <c r="BG473" s="133"/>
      <c r="BJ473" s="133"/>
      <c r="BT473" s="133"/>
      <c r="CD473" s="133"/>
      <c r="CN473" s="133"/>
      <c r="CX473" s="133"/>
      <c r="DH473" s="133"/>
      <c r="DR473" s="133"/>
      <c r="EB473" s="133"/>
      <c r="EL473" s="133"/>
      <c r="EV473" s="133"/>
      <c r="FF473" s="133"/>
      <c r="FP473" s="133"/>
      <c r="FZ473" s="133"/>
      <c r="GJ473" s="133"/>
      <c r="GT473" s="133"/>
      <c r="HD473" s="133"/>
      <c r="HN473" s="133"/>
      <c r="HX473" s="133"/>
      <c r="IH473" s="133"/>
      <c r="IR473" s="133"/>
      <c r="JB473" s="133"/>
      <c r="JL473" s="133"/>
      <c r="JV473" s="133"/>
      <c r="KF473" s="133"/>
    </row>
    <row xmlns:x14ac="http://schemas.microsoft.com/office/spreadsheetml/2009/9/ac" r="474" s="3" customFormat="true" x14ac:dyDescent="0.25">
      <c r="A474" s="424"/>
      <c r="B474" s="133"/>
      <c r="L474" s="133"/>
      <c r="V474" s="133"/>
      <c r="AF474" s="133"/>
      <c r="AP474" s="133"/>
      <c r="AZ474" s="133"/>
      <c r="BA474" s="133"/>
      <c r="BB474" s="133"/>
      <c r="BC474" s="133"/>
      <c r="BD474" s="133"/>
      <c r="BE474" s="133"/>
      <c r="BF474" s="133"/>
      <c r="BG474" s="133"/>
      <c r="BJ474" s="133"/>
      <c r="BT474" s="133"/>
      <c r="CD474" s="133"/>
      <c r="CN474" s="133"/>
      <c r="CX474" s="133"/>
      <c r="DH474" s="133"/>
      <c r="DR474" s="133"/>
      <c r="EB474" s="133"/>
      <c r="EL474" s="133"/>
      <c r="EV474" s="133"/>
      <c r="FF474" s="133"/>
      <c r="FP474" s="133"/>
      <c r="FZ474" s="133"/>
      <c r="GJ474" s="133"/>
      <c r="GT474" s="133"/>
      <c r="HD474" s="133"/>
      <c r="HN474" s="133"/>
      <c r="HX474" s="133"/>
      <c r="IH474" s="133"/>
      <c r="IR474" s="133"/>
      <c r="JB474" s="133"/>
      <c r="JL474" s="133"/>
      <c r="JV474" s="133"/>
      <c r="KF474" s="133"/>
    </row>
    <row xmlns:x14ac="http://schemas.microsoft.com/office/spreadsheetml/2009/9/ac" r="475" s="3" customFormat="true" x14ac:dyDescent="0.25">
      <c r="A475" s="424"/>
      <c r="B475" s="133"/>
      <c r="L475" s="133"/>
      <c r="V475" s="133"/>
      <c r="AF475" s="133"/>
      <c r="AP475" s="133"/>
      <c r="AZ475" s="133"/>
      <c r="BA475" s="133"/>
      <c r="BB475" s="133"/>
      <c r="BC475" s="133"/>
      <c r="BD475" s="133"/>
      <c r="BE475" s="133"/>
      <c r="BF475" s="133"/>
      <c r="BG475" s="133"/>
      <c r="BJ475" s="133"/>
      <c r="BT475" s="133"/>
      <c r="CD475" s="133"/>
      <c r="CN475" s="133"/>
      <c r="CX475" s="133"/>
      <c r="DH475" s="133"/>
      <c r="DR475" s="133"/>
      <c r="EB475" s="133"/>
      <c r="EL475" s="133"/>
      <c r="EV475" s="133"/>
      <c r="FF475" s="133"/>
      <c r="FP475" s="133"/>
      <c r="FZ475" s="133"/>
      <c r="GJ475" s="133"/>
      <c r="GT475" s="133"/>
      <c r="HD475" s="133"/>
      <c r="HN475" s="133"/>
      <c r="HX475" s="133"/>
      <c r="IH475" s="133"/>
      <c r="IR475" s="133"/>
      <c r="JB475" s="133"/>
      <c r="JL475" s="133"/>
      <c r="JV475" s="133"/>
      <c r="KF475" s="133"/>
    </row>
    <row xmlns:x14ac="http://schemas.microsoft.com/office/spreadsheetml/2009/9/ac" r="476" s="3" customFormat="true" x14ac:dyDescent="0.25">
      <c r="A476" s="424"/>
      <c r="B476" s="133"/>
      <c r="L476" s="133"/>
      <c r="V476" s="133"/>
      <c r="AF476" s="133"/>
      <c r="AP476" s="133"/>
      <c r="AZ476" s="133"/>
      <c r="BA476" s="133"/>
      <c r="BB476" s="133"/>
      <c r="BC476" s="133"/>
      <c r="BD476" s="133"/>
      <c r="BE476" s="133"/>
      <c r="BF476" s="133"/>
      <c r="BG476" s="133"/>
      <c r="BJ476" s="133"/>
      <c r="BT476" s="133"/>
      <c r="CD476" s="133"/>
      <c r="CN476" s="133"/>
      <c r="CX476" s="133"/>
      <c r="DH476" s="133"/>
      <c r="DR476" s="133"/>
      <c r="EB476" s="133"/>
      <c r="EL476" s="133"/>
      <c r="EV476" s="133"/>
      <c r="FF476" s="133"/>
      <c r="FP476" s="133"/>
      <c r="FZ476" s="133"/>
      <c r="GJ476" s="133"/>
      <c r="GT476" s="133"/>
      <c r="HD476" s="133"/>
      <c r="HN476" s="133"/>
      <c r="HX476" s="133"/>
      <c r="IH476" s="133"/>
      <c r="IR476" s="133"/>
      <c r="JB476" s="133"/>
      <c r="JL476" s="133"/>
      <c r="JV476" s="133"/>
      <c r="KF476" s="133"/>
    </row>
    <row xmlns:x14ac="http://schemas.microsoft.com/office/spreadsheetml/2009/9/ac" r="477" s="3" customFormat="true" x14ac:dyDescent="0.25">
      <c r="A477" s="424"/>
      <c r="B477" s="133"/>
      <c r="L477" s="133"/>
      <c r="V477" s="133"/>
      <c r="AF477" s="133"/>
      <c r="AP477" s="133"/>
      <c r="AZ477" s="133"/>
      <c r="BA477" s="133"/>
      <c r="BB477" s="133"/>
      <c r="BC477" s="133"/>
      <c r="BD477" s="133"/>
      <c r="BE477" s="133"/>
      <c r="BF477" s="133"/>
      <c r="BG477" s="133"/>
      <c r="BJ477" s="133"/>
      <c r="BT477" s="133"/>
      <c r="CD477" s="133"/>
      <c r="CN477" s="133"/>
      <c r="CX477" s="133"/>
      <c r="DH477" s="133"/>
      <c r="DR477" s="133"/>
      <c r="EB477" s="133"/>
      <c r="EL477" s="133"/>
      <c r="EV477" s="133"/>
      <c r="FF477" s="133"/>
      <c r="FP477" s="133"/>
      <c r="FZ477" s="133"/>
      <c r="GJ477" s="133"/>
      <c r="GT477" s="133"/>
      <c r="HD477" s="133"/>
      <c r="HN477" s="133"/>
      <c r="HX477" s="133"/>
      <c r="IH477" s="133"/>
      <c r="IR477" s="133"/>
      <c r="JB477" s="133"/>
      <c r="JL477" s="133"/>
      <c r="JV477" s="133"/>
      <c r="KF477" s="133"/>
    </row>
    <row xmlns:x14ac="http://schemas.microsoft.com/office/spreadsheetml/2009/9/ac" r="478" s="3" customFormat="true" x14ac:dyDescent="0.25">
      <c r="A478" s="424"/>
      <c r="B478" s="133"/>
      <c r="L478" s="133"/>
      <c r="V478" s="133"/>
      <c r="AF478" s="133"/>
      <c r="AP478" s="133"/>
      <c r="AZ478" s="133"/>
      <c r="BA478" s="133"/>
      <c r="BB478" s="133"/>
      <c r="BC478" s="133"/>
      <c r="BD478" s="133"/>
      <c r="BE478" s="133"/>
      <c r="BF478" s="133"/>
      <c r="BG478" s="133"/>
      <c r="BJ478" s="133"/>
      <c r="BT478" s="133"/>
      <c r="CD478" s="133"/>
      <c r="CN478" s="133"/>
      <c r="CX478" s="133"/>
      <c r="DH478" s="133"/>
      <c r="DR478" s="133"/>
      <c r="EB478" s="133"/>
      <c r="EL478" s="133"/>
      <c r="EV478" s="133"/>
      <c r="FF478" s="133"/>
      <c r="FP478" s="133"/>
      <c r="FZ478" s="133"/>
      <c r="GJ478" s="133"/>
      <c r="GT478" s="133"/>
      <c r="HD478" s="133"/>
      <c r="HN478" s="133"/>
      <c r="HX478" s="133"/>
      <c r="IH478" s="133"/>
      <c r="IR478" s="133"/>
      <c r="JB478" s="133"/>
      <c r="JL478" s="133"/>
      <c r="JV478" s="133"/>
      <c r="KF478" s="133"/>
    </row>
    <row xmlns:x14ac="http://schemas.microsoft.com/office/spreadsheetml/2009/9/ac" r="479" s="3" customFormat="true" x14ac:dyDescent="0.25">
      <c r="A479" s="424"/>
      <c r="B479" s="133"/>
      <c r="L479" s="133"/>
      <c r="V479" s="133"/>
      <c r="AF479" s="133"/>
      <c r="AP479" s="133"/>
      <c r="AZ479" s="133"/>
      <c r="BA479" s="133"/>
      <c r="BB479" s="133"/>
      <c r="BC479" s="133"/>
      <c r="BD479" s="133"/>
      <c r="BE479" s="133"/>
      <c r="BF479" s="133"/>
      <c r="BG479" s="133"/>
      <c r="BJ479" s="133"/>
      <c r="BT479" s="133"/>
      <c r="CD479" s="133"/>
      <c r="CN479" s="133"/>
      <c r="CX479" s="133"/>
      <c r="DH479" s="133"/>
      <c r="DR479" s="133"/>
      <c r="EB479" s="133"/>
      <c r="EL479" s="133"/>
      <c r="EV479" s="133"/>
      <c r="FF479" s="133"/>
      <c r="FP479" s="133"/>
      <c r="FZ479" s="133"/>
      <c r="GJ479" s="133"/>
      <c r="GT479" s="133"/>
      <c r="HD479" s="133"/>
      <c r="HN479" s="133"/>
      <c r="HX479" s="133"/>
      <c r="IH479" s="133"/>
      <c r="IR479" s="133"/>
      <c r="JB479" s="133"/>
      <c r="JL479" s="133"/>
      <c r="JV479" s="133"/>
      <c r="KF479" s="133"/>
    </row>
    <row xmlns:x14ac="http://schemas.microsoft.com/office/spreadsheetml/2009/9/ac" r="480" s="3" customFormat="true" x14ac:dyDescent="0.25">
      <c r="A480" s="424"/>
      <c r="B480" s="133"/>
      <c r="L480" s="133"/>
      <c r="V480" s="133"/>
      <c r="AF480" s="133"/>
      <c r="AP480" s="133"/>
      <c r="AZ480" s="133"/>
      <c r="BA480" s="133"/>
      <c r="BB480" s="133"/>
      <c r="BC480" s="133"/>
      <c r="BD480" s="133"/>
      <c r="BE480" s="133"/>
      <c r="BF480" s="133"/>
      <c r="BG480" s="133"/>
      <c r="BJ480" s="133"/>
      <c r="BT480" s="133"/>
      <c r="CD480" s="133"/>
      <c r="CN480" s="133"/>
      <c r="CX480" s="133"/>
      <c r="DH480" s="133"/>
      <c r="DR480" s="133"/>
      <c r="EB480" s="133"/>
      <c r="EL480" s="133"/>
      <c r="EV480" s="133"/>
      <c r="FF480" s="133"/>
      <c r="FP480" s="133"/>
      <c r="FZ480" s="133"/>
      <c r="GJ480" s="133"/>
      <c r="GT480" s="133"/>
      <c r="HD480" s="133"/>
      <c r="HN480" s="133"/>
      <c r="HX480" s="133"/>
      <c r="IH480" s="133"/>
      <c r="IR480" s="133"/>
      <c r="JB480" s="133"/>
      <c r="JL480" s="133"/>
      <c r="JV480" s="133"/>
      <c r="KF480" s="133"/>
    </row>
    <row xmlns:x14ac="http://schemas.microsoft.com/office/spreadsheetml/2009/9/ac" r="481" s="3" customFormat="true" x14ac:dyDescent="0.25">
      <c r="A481" s="424"/>
      <c r="B481" s="133"/>
      <c r="L481" s="133"/>
      <c r="V481" s="133"/>
      <c r="AF481" s="133"/>
      <c r="AP481" s="133"/>
      <c r="AZ481" s="133"/>
      <c r="BA481" s="133"/>
      <c r="BB481" s="133"/>
      <c r="BC481" s="133"/>
      <c r="BD481" s="133"/>
      <c r="BE481" s="133"/>
      <c r="BF481" s="133"/>
      <c r="BG481" s="133"/>
      <c r="BJ481" s="133"/>
      <c r="BT481" s="133"/>
      <c r="CD481" s="133"/>
      <c r="CN481" s="133"/>
      <c r="CX481" s="133"/>
      <c r="DH481" s="133"/>
      <c r="DR481" s="133"/>
      <c r="EB481" s="133"/>
      <c r="EL481" s="133"/>
      <c r="EV481" s="133"/>
      <c r="FF481" s="133"/>
      <c r="FP481" s="133"/>
      <c r="FZ481" s="133"/>
      <c r="GJ481" s="133"/>
      <c r="GT481" s="133"/>
      <c r="HD481" s="133"/>
      <c r="HN481" s="133"/>
      <c r="HX481" s="133"/>
      <c r="IH481" s="133"/>
      <c r="IR481" s="133"/>
      <c r="JB481" s="133"/>
      <c r="JL481" s="133"/>
      <c r="JV481" s="133"/>
      <c r="KF481" s="133"/>
    </row>
    <row xmlns:x14ac="http://schemas.microsoft.com/office/spreadsheetml/2009/9/ac" r="482" s="3" customFormat="true" x14ac:dyDescent="0.25">
      <c r="A482" s="424"/>
      <c r="B482" s="133"/>
      <c r="L482" s="133"/>
      <c r="V482" s="133"/>
      <c r="AF482" s="133"/>
      <c r="AP482" s="133"/>
      <c r="AZ482" s="133"/>
      <c r="BA482" s="133"/>
      <c r="BB482" s="133"/>
      <c r="BC482" s="133"/>
      <c r="BD482" s="133"/>
      <c r="BE482" s="133"/>
      <c r="BF482" s="133"/>
      <c r="BG482" s="133"/>
      <c r="BJ482" s="133"/>
      <c r="BT482" s="133"/>
      <c r="CD482" s="133"/>
      <c r="CN482" s="133"/>
      <c r="CX482" s="133"/>
      <c r="DH482" s="133"/>
      <c r="DR482" s="133"/>
      <c r="EB482" s="133"/>
      <c r="EL482" s="133"/>
      <c r="EV482" s="133"/>
      <c r="FF482" s="133"/>
      <c r="FP482" s="133"/>
      <c r="FZ482" s="133"/>
      <c r="GJ482" s="133"/>
      <c r="GT482" s="133"/>
      <c r="HD482" s="133"/>
      <c r="HN482" s="133"/>
      <c r="HX482" s="133"/>
      <c r="IH482" s="133"/>
      <c r="IR482" s="133"/>
      <c r="JB482" s="133"/>
      <c r="JL482" s="133"/>
      <c r="JV482" s="133"/>
      <c r="KF482" s="133"/>
    </row>
    <row xmlns:x14ac="http://schemas.microsoft.com/office/spreadsheetml/2009/9/ac" r="483" s="3" customFormat="true" x14ac:dyDescent="0.25">
      <c r="A483" s="424"/>
      <c r="B483" s="133"/>
      <c r="L483" s="133"/>
      <c r="V483" s="133"/>
      <c r="AF483" s="133"/>
      <c r="AP483" s="133"/>
      <c r="AZ483" s="133"/>
      <c r="BA483" s="133"/>
      <c r="BB483" s="133"/>
      <c r="BC483" s="133"/>
      <c r="BD483" s="133"/>
      <c r="BE483" s="133"/>
      <c r="BF483" s="133"/>
      <c r="BG483" s="133"/>
      <c r="BJ483" s="133"/>
      <c r="BT483" s="133"/>
      <c r="CD483" s="133"/>
      <c r="CN483" s="133"/>
      <c r="CX483" s="133"/>
      <c r="DH483" s="133"/>
      <c r="DR483" s="133"/>
      <c r="EB483" s="133"/>
      <c r="EL483" s="133"/>
      <c r="EV483" s="133"/>
      <c r="FF483" s="133"/>
      <c r="FP483" s="133"/>
      <c r="FZ483" s="133"/>
      <c r="GJ483" s="133"/>
      <c r="GT483" s="133"/>
      <c r="HD483" s="133"/>
      <c r="HN483" s="133"/>
      <c r="HX483" s="133"/>
      <c r="IH483" s="133"/>
      <c r="IR483" s="133"/>
      <c r="JB483" s="133"/>
      <c r="JL483" s="133"/>
      <c r="JV483" s="133"/>
      <c r="KF483" s="133"/>
    </row>
    <row xmlns:x14ac="http://schemas.microsoft.com/office/spreadsheetml/2009/9/ac" r="484" s="3" customFormat="true" x14ac:dyDescent="0.25">
      <c r="A484" s="424"/>
      <c r="B484" s="133"/>
      <c r="L484" s="133"/>
      <c r="V484" s="133"/>
      <c r="AF484" s="133"/>
      <c r="AP484" s="133"/>
      <c r="AZ484" s="133"/>
      <c r="BA484" s="133"/>
      <c r="BB484" s="133"/>
      <c r="BC484" s="133"/>
      <c r="BD484" s="133"/>
      <c r="BE484" s="133"/>
      <c r="BF484" s="133"/>
      <c r="BG484" s="133"/>
      <c r="BJ484" s="133"/>
      <c r="BT484" s="133"/>
      <c r="CD484" s="133"/>
      <c r="CN484" s="133"/>
      <c r="CX484" s="133"/>
      <c r="DH484" s="133"/>
      <c r="DR484" s="133"/>
      <c r="EB484" s="133"/>
      <c r="EL484" s="133"/>
      <c r="EV484" s="133"/>
      <c r="FF484" s="133"/>
      <c r="FP484" s="133"/>
      <c r="FZ484" s="133"/>
      <c r="GJ484" s="133"/>
      <c r="GT484" s="133"/>
      <c r="HD484" s="133"/>
      <c r="HN484" s="133"/>
      <c r="HX484" s="133"/>
      <c r="IH484" s="133"/>
      <c r="IR484" s="133"/>
      <c r="JB484" s="133"/>
      <c r="JL484" s="133"/>
      <c r="JV484" s="133"/>
      <c r="KF484" s="133"/>
    </row>
    <row xmlns:x14ac="http://schemas.microsoft.com/office/spreadsheetml/2009/9/ac" r="485" s="3" customFormat="true" x14ac:dyDescent="0.25">
      <c r="A485" s="424"/>
      <c r="B485" s="133"/>
      <c r="L485" s="133"/>
      <c r="V485" s="133"/>
      <c r="AF485" s="133"/>
      <c r="AP485" s="133"/>
      <c r="AZ485" s="133"/>
      <c r="BA485" s="133"/>
      <c r="BB485" s="133"/>
      <c r="BC485" s="133"/>
      <c r="BD485" s="133"/>
      <c r="BE485" s="133"/>
      <c r="BF485" s="133"/>
      <c r="BG485" s="133"/>
      <c r="BJ485" s="133"/>
      <c r="BT485" s="133"/>
      <c r="CD485" s="133"/>
      <c r="CN485" s="133"/>
      <c r="CX485" s="133"/>
      <c r="DH485" s="133"/>
      <c r="DR485" s="133"/>
      <c r="EB485" s="133"/>
      <c r="EL485" s="133"/>
      <c r="EV485" s="133"/>
      <c r="FF485" s="133"/>
      <c r="FP485" s="133"/>
      <c r="FZ485" s="133"/>
      <c r="GJ485" s="133"/>
      <c r="GT485" s="133"/>
      <c r="HD485" s="133"/>
      <c r="HN485" s="133"/>
      <c r="HX485" s="133"/>
      <c r="IH485" s="133"/>
      <c r="IR485" s="133"/>
      <c r="JB485" s="133"/>
      <c r="JL485" s="133"/>
      <c r="JV485" s="133"/>
      <c r="KF485" s="133"/>
    </row>
    <row xmlns:x14ac="http://schemas.microsoft.com/office/spreadsheetml/2009/9/ac" r="486" s="3" customFormat="true" x14ac:dyDescent="0.25">
      <c r="A486" s="424"/>
      <c r="B486" s="133"/>
      <c r="L486" s="133"/>
      <c r="V486" s="133"/>
      <c r="AF486" s="133"/>
      <c r="AP486" s="133"/>
      <c r="AZ486" s="133"/>
      <c r="BA486" s="133"/>
      <c r="BB486" s="133"/>
      <c r="BC486" s="133"/>
      <c r="BD486" s="133"/>
      <c r="BE486" s="133"/>
      <c r="BF486" s="133"/>
      <c r="BG486" s="133"/>
      <c r="BJ486" s="133"/>
      <c r="BT486" s="133"/>
      <c r="CD486" s="133"/>
      <c r="CN486" s="133"/>
      <c r="CX486" s="133"/>
      <c r="DH486" s="133"/>
      <c r="DR486" s="133"/>
      <c r="EB486" s="133"/>
      <c r="EL486" s="133"/>
      <c r="EV486" s="133"/>
      <c r="FF486" s="133"/>
      <c r="FP486" s="133"/>
      <c r="FZ486" s="133"/>
      <c r="GJ486" s="133"/>
      <c r="GT486" s="133"/>
      <c r="HD486" s="133"/>
      <c r="HN486" s="133"/>
      <c r="HX486" s="133"/>
      <c r="IH486" s="133"/>
      <c r="IR486" s="133"/>
      <c r="JB486" s="133"/>
      <c r="JL486" s="133"/>
      <c r="JV486" s="133"/>
      <c r="KF486" s="133"/>
    </row>
    <row xmlns:x14ac="http://schemas.microsoft.com/office/spreadsheetml/2009/9/ac" r="487" s="3" customFormat="true" x14ac:dyDescent="0.25">
      <c r="A487" s="424"/>
      <c r="B487" s="133"/>
      <c r="L487" s="133"/>
      <c r="V487" s="133"/>
      <c r="AF487" s="133"/>
      <c r="AP487" s="133"/>
      <c r="AZ487" s="133"/>
      <c r="BA487" s="133"/>
      <c r="BB487" s="133"/>
      <c r="BC487" s="133"/>
      <c r="BD487" s="133"/>
      <c r="BE487" s="133"/>
      <c r="BF487" s="133"/>
      <c r="BG487" s="133"/>
      <c r="BJ487" s="133"/>
      <c r="BT487" s="133"/>
      <c r="CD487" s="133"/>
      <c r="CN487" s="133"/>
      <c r="CX487" s="133"/>
      <c r="DH487" s="133"/>
      <c r="DR487" s="133"/>
      <c r="EB487" s="133"/>
      <c r="EL487" s="133"/>
      <c r="EV487" s="133"/>
      <c r="FF487" s="133"/>
      <c r="FP487" s="133"/>
      <c r="FZ487" s="133"/>
      <c r="GJ487" s="133"/>
      <c r="GT487" s="133"/>
      <c r="HD487" s="133"/>
      <c r="HN487" s="133"/>
      <c r="HX487" s="133"/>
      <c r="IH487" s="133"/>
      <c r="IR487" s="133"/>
      <c r="JB487" s="133"/>
      <c r="JL487" s="133"/>
      <c r="JV487" s="133"/>
      <c r="KF487" s="133"/>
    </row>
    <row xmlns:x14ac="http://schemas.microsoft.com/office/spreadsheetml/2009/9/ac" r="488" s="3" customFormat="true" x14ac:dyDescent="0.25">
      <c r="A488" s="424"/>
      <c r="B488" s="133"/>
      <c r="L488" s="133"/>
      <c r="V488" s="133"/>
      <c r="AF488" s="133"/>
      <c r="AP488" s="133"/>
      <c r="AZ488" s="133"/>
      <c r="BA488" s="133"/>
      <c r="BB488" s="133"/>
      <c r="BC488" s="133"/>
      <c r="BD488" s="133"/>
      <c r="BE488" s="133"/>
      <c r="BF488" s="133"/>
      <c r="BG488" s="133"/>
      <c r="BJ488" s="133"/>
      <c r="BT488" s="133"/>
      <c r="CD488" s="133"/>
      <c r="CN488" s="133"/>
      <c r="CX488" s="133"/>
      <c r="DH488" s="133"/>
      <c r="DR488" s="133"/>
      <c r="EB488" s="133"/>
      <c r="EL488" s="133"/>
      <c r="EV488" s="133"/>
      <c r="FF488" s="133"/>
      <c r="FP488" s="133"/>
      <c r="FZ488" s="133"/>
      <c r="GJ488" s="133"/>
      <c r="GT488" s="133"/>
      <c r="HD488" s="133"/>
      <c r="HN488" s="133"/>
      <c r="HX488" s="133"/>
      <c r="IH488" s="133"/>
      <c r="IR488" s="133"/>
      <c r="JB488" s="133"/>
      <c r="JL488" s="133"/>
      <c r="JV488" s="133"/>
      <c r="KF488" s="133"/>
    </row>
    <row xmlns:x14ac="http://schemas.microsoft.com/office/spreadsheetml/2009/9/ac" r="489" s="3" customFormat="true" x14ac:dyDescent="0.25">
      <c r="A489" s="424"/>
      <c r="B489" s="133"/>
      <c r="L489" s="133"/>
      <c r="V489" s="133"/>
      <c r="AF489" s="133"/>
      <c r="AP489" s="133"/>
      <c r="AZ489" s="133"/>
      <c r="BA489" s="133"/>
      <c r="BB489" s="133"/>
      <c r="BC489" s="133"/>
      <c r="BD489" s="133"/>
      <c r="BE489" s="133"/>
      <c r="BF489" s="133"/>
      <c r="BG489" s="133"/>
      <c r="BJ489" s="133"/>
      <c r="BT489" s="133"/>
      <c r="CD489" s="133"/>
      <c r="CN489" s="133"/>
      <c r="CX489" s="133"/>
      <c r="DH489" s="133"/>
      <c r="DR489" s="133"/>
      <c r="EB489" s="133"/>
      <c r="EL489" s="133"/>
      <c r="EV489" s="133"/>
      <c r="FF489" s="133"/>
      <c r="FP489" s="133"/>
      <c r="FZ489" s="133"/>
      <c r="GJ489" s="133"/>
      <c r="GT489" s="133"/>
      <c r="HD489" s="133"/>
      <c r="HN489" s="133"/>
      <c r="HX489" s="133"/>
      <c r="IH489" s="133"/>
      <c r="IR489" s="133"/>
      <c r="JB489" s="133"/>
      <c r="JL489" s="133"/>
      <c r="JV489" s="133"/>
      <c r="KF489" s="133"/>
    </row>
    <row xmlns:x14ac="http://schemas.microsoft.com/office/spreadsheetml/2009/9/ac" r="490" s="3" customFormat="true" x14ac:dyDescent="0.25">
      <c r="A490" s="424"/>
      <c r="B490" s="133"/>
      <c r="L490" s="133"/>
      <c r="V490" s="133"/>
      <c r="AF490" s="133"/>
      <c r="AP490" s="133"/>
      <c r="AZ490" s="133"/>
      <c r="BA490" s="133"/>
      <c r="BB490" s="133"/>
      <c r="BC490" s="133"/>
      <c r="BD490" s="133"/>
      <c r="BE490" s="133"/>
      <c r="BF490" s="133"/>
      <c r="BG490" s="133"/>
      <c r="BJ490" s="133"/>
      <c r="BT490" s="133"/>
      <c r="CD490" s="133"/>
      <c r="CN490" s="133"/>
      <c r="CX490" s="133"/>
      <c r="DH490" s="133"/>
      <c r="DR490" s="133"/>
      <c r="EB490" s="133"/>
      <c r="EL490" s="133"/>
      <c r="EV490" s="133"/>
      <c r="FF490" s="133"/>
      <c r="FP490" s="133"/>
      <c r="FZ490" s="133"/>
      <c r="GJ490" s="133"/>
      <c r="GT490" s="133"/>
      <c r="HD490" s="133"/>
      <c r="HN490" s="133"/>
      <c r="HX490" s="133"/>
      <c r="IH490" s="133"/>
      <c r="IR490" s="133"/>
      <c r="JB490" s="133"/>
      <c r="JL490" s="133"/>
      <c r="JV490" s="133"/>
      <c r="KF490" s="133"/>
    </row>
    <row xmlns:x14ac="http://schemas.microsoft.com/office/spreadsheetml/2009/9/ac" r="491" s="3" customFormat="true" x14ac:dyDescent="0.25">
      <c r="A491" s="424"/>
      <c r="B491" s="133"/>
      <c r="L491" s="133"/>
      <c r="V491" s="133"/>
      <c r="AF491" s="133"/>
      <c r="AP491" s="133"/>
      <c r="AZ491" s="133"/>
      <c r="BA491" s="133"/>
      <c r="BB491" s="133"/>
      <c r="BC491" s="133"/>
      <c r="BD491" s="133"/>
      <c r="BE491" s="133"/>
      <c r="BF491" s="133"/>
      <c r="BG491" s="133"/>
      <c r="BJ491" s="133"/>
      <c r="BT491" s="133"/>
      <c r="CD491" s="133"/>
      <c r="CN491" s="133"/>
      <c r="CX491" s="133"/>
      <c r="DH491" s="133"/>
      <c r="DR491" s="133"/>
      <c r="EB491" s="133"/>
      <c r="EL491" s="133"/>
      <c r="EV491" s="133"/>
      <c r="FF491" s="133"/>
      <c r="FP491" s="133"/>
      <c r="FZ491" s="133"/>
      <c r="GJ491" s="133"/>
      <c r="GT491" s="133"/>
      <c r="HD491" s="133"/>
      <c r="HN491" s="133"/>
      <c r="HX491" s="133"/>
      <c r="IH491" s="133"/>
      <c r="IR491" s="133"/>
      <c r="JB491" s="133"/>
      <c r="JL491" s="133"/>
      <c r="JV491" s="133"/>
      <c r="KF491" s="133"/>
    </row>
    <row xmlns:x14ac="http://schemas.microsoft.com/office/spreadsheetml/2009/9/ac" r="492" s="3" customFormat="true" x14ac:dyDescent="0.25">
      <c r="A492" s="424"/>
      <c r="B492" s="133"/>
      <c r="L492" s="133"/>
      <c r="V492" s="133"/>
      <c r="AF492" s="133"/>
      <c r="AP492" s="133"/>
      <c r="AZ492" s="133"/>
      <c r="BA492" s="133"/>
      <c r="BB492" s="133"/>
      <c r="BC492" s="133"/>
      <c r="BD492" s="133"/>
      <c r="BE492" s="133"/>
      <c r="BF492" s="133"/>
      <c r="BG492" s="133"/>
      <c r="BJ492" s="133"/>
      <c r="BT492" s="133"/>
      <c r="CD492" s="133"/>
      <c r="CN492" s="133"/>
      <c r="CX492" s="133"/>
      <c r="DH492" s="133"/>
      <c r="DR492" s="133"/>
      <c r="EB492" s="133"/>
      <c r="EL492" s="133"/>
      <c r="EV492" s="133"/>
      <c r="FF492" s="133"/>
      <c r="FP492" s="133"/>
      <c r="FZ492" s="133"/>
      <c r="GJ492" s="133"/>
      <c r="GT492" s="133"/>
      <c r="HD492" s="133"/>
      <c r="HN492" s="133"/>
      <c r="HX492" s="133"/>
      <c r="IH492" s="133"/>
      <c r="IR492" s="133"/>
      <c r="JB492" s="133"/>
      <c r="JL492" s="133"/>
      <c r="JV492" s="133"/>
      <c r="KF492" s="133"/>
    </row>
    <row xmlns:x14ac="http://schemas.microsoft.com/office/spreadsheetml/2009/9/ac" r="493" s="3" customFormat="true" x14ac:dyDescent="0.25">
      <c r="A493" s="424"/>
      <c r="B493" s="133"/>
      <c r="L493" s="133"/>
      <c r="V493" s="133"/>
      <c r="AF493" s="133"/>
      <c r="AP493" s="133"/>
      <c r="AZ493" s="133"/>
      <c r="BA493" s="133"/>
      <c r="BB493" s="133"/>
      <c r="BC493" s="133"/>
      <c r="BD493" s="133"/>
      <c r="BE493" s="133"/>
      <c r="BF493" s="133"/>
      <c r="BG493" s="133"/>
      <c r="BJ493" s="133"/>
      <c r="BT493" s="133"/>
      <c r="CD493" s="133"/>
      <c r="CN493" s="133"/>
      <c r="CX493" s="133"/>
      <c r="DH493" s="133"/>
      <c r="DR493" s="133"/>
      <c r="EB493" s="133"/>
      <c r="EL493" s="133"/>
      <c r="EV493" s="133"/>
      <c r="FF493" s="133"/>
      <c r="FP493" s="133"/>
      <c r="FZ493" s="133"/>
      <c r="GJ493" s="133"/>
      <c r="GT493" s="133"/>
      <c r="HD493" s="133"/>
      <c r="HN493" s="133"/>
      <c r="HX493" s="133"/>
      <c r="IH493" s="133"/>
      <c r="IR493" s="133"/>
      <c r="JB493" s="133"/>
      <c r="JL493" s="133"/>
      <c r="JV493" s="133"/>
      <c r="KF493" s="133"/>
    </row>
    <row xmlns:x14ac="http://schemas.microsoft.com/office/spreadsheetml/2009/9/ac" r="494" s="3" customFormat="true" x14ac:dyDescent="0.25">
      <c r="A494" s="424"/>
      <c r="B494" s="133"/>
      <c r="L494" s="133"/>
      <c r="V494" s="133"/>
      <c r="AF494" s="133"/>
      <c r="AP494" s="133"/>
      <c r="AZ494" s="133"/>
      <c r="BA494" s="133"/>
      <c r="BB494" s="133"/>
      <c r="BC494" s="133"/>
      <c r="BD494" s="133"/>
      <c r="BE494" s="133"/>
      <c r="BF494" s="133"/>
      <c r="BG494" s="133"/>
      <c r="BJ494" s="133"/>
      <c r="BT494" s="133"/>
      <c r="CD494" s="133"/>
      <c r="CN494" s="133"/>
      <c r="CX494" s="133"/>
      <c r="DH494" s="133"/>
      <c r="DR494" s="133"/>
      <c r="EB494" s="133"/>
      <c r="EL494" s="133"/>
      <c r="EV494" s="133"/>
      <c r="FF494" s="133"/>
      <c r="FP494" s="133"/>
      <c r="FZ494" s="133"/>
      <c r="GJ494" s="133"/>
      <c r="GT494" s="133"/>
      <c r="HD494" s="133"/>
      <c r="HN494" s="133"/>
      <c r="HX494" s="133"/>
      <c r="IH494" s="133"/>
      <c r="IR494" s="133"/>
      <c r="JB494" s="133"/>
      <c r="JL494" s="133"/>
      <c r="JV494" s="133"/>
      <c r="KF494" s="133"/>
    </row>
    <row xmlns:x14ac="http://schemas.microsoft.com/office/spreadsheetml/2009/9/ac" r="495" s="3" customFormat="true" x14ac:dyDescent="0.25">
      <c r="A495" s="424"/>
      <c r="B495" s="133"/>
      <c r="L495" s="133"/>
      <c r="V495" s="133"/>
      <c r="AF495" s="133"/>
      <c r="AP495" s="133"/>
      <c r="AZ495" s="133"/>
      <c r="BA495" s="133"/>
      <c r="BB495" s="133"/>
      <c r="BC495" s="133"/>
      <c r="BD495" s="133"/>
      <c r="BE495" s="133"/>
      <c r="BF495" s="133"/>
      <c r="BG495" s="133"/>
      <c r="BJ495" s="133"/>
      <c r="BT495" s="133"/>
      <c r="CD495" s="133"/>
      <c r="CN495" s="133"/>
      <c r="CX495" s="133"/>
      <c r="DH495" s="133"/>
      <c r="DR495" s="133"/>
      <c r="EB495" s="133"/>
      <c r="EL495" s="133"/>
      <c r="EV495" s="133"/>
      <c r="FF495" s="133"/>
      <c r="FP495" s="133"/>
      <c r="FZ495" s="133"/>
      <c r="GJ495" s="133"/>
      <c r="GT495" s="133"/>
      <c r="HD495" s="133"/>
      <c r="HN495" s="133"/>
      <c r="HX495" s="133"/>
      <c r="IH495" s="133"/>
      <c r="IR495" s="133"/>
      <c r="JB495" s="133"/>
      <c r="JL495" s="133"/>
      <c r="JV495" s="133"/>
      <c r="KF495" s="133"/>
    </row>
    <row xmlns:x14ac="http://schemas.microsoft.com/office/spreadsheetml/2009/9/ac" r="496" s="3" customFormat="true" x14ac:dyDescent="0.25">
      <c r="A496" s="424"/>
      <c r="B496" s="133"/>
      <c r="L496" s="133"/>
      <c r="V496" s="133"/>
      <c r="AF496" s="133"/>
      <c r="AP496" s="133"/>
      <c r="AZ496" s="133"/>
      <c r="BA496" s="133"/>
      <c r="BB496" s="133"/>
      <c r="BC496" s="133"/>
      <c r="BD496" s="133"/>
      <c r="BE496" s="133"/>
      <c r="BF496" s="133"/>
      <c r="BG496" s="133"/>
      <c r="BJ496" s="133"/>
      <c r="BT496" s="133"/>
      <c r="CD496" s="133"/>
      <c r="CN496" s="133"/>
      <c r="CX496" s="133"/>
      <c r="DH496" s="133"/>
      <c r="DR496" s="133"/>
      <c r="EB496" s="133"/>
      <c r="EL496" s="133"/>
      <c r="EV496" s="133"/>
      <c r="FF496" s="133"/>
      <c r="FP496" s="133"/>
      <c r="FZ496" s="133"/>
      <c r="GJ496" s="133"/>
      <c r="GT496" s="133"/>
      <c r="HD496" s="133"/>
      <c r="HN496" s="133"/>
      <c r="HX496" s="133"/>
      <c r="IH496" s="133"/>
      <c r="IR496" s="133"/>
      <c r="JB496" s="133"/>
      <c r="JL496" s="133"/>
      <c r="JV496" s="133"/>
      <c r="KF496" s="133"/>
    </row>
    <row xmlns:x14ac="http://schemas.microsoft.com/office/spreadsheetml/2009/9/ac" r="497" s="3" customFormat="true" x14ac:dyDescent="0.25">
      <c r="A497" s="424"/>
      <c r="B497" s="133"/>
      <c r="L497" s="133"/>
      <c r="V497" s="133"/>
      <c r="AF497" s="133"/>
      <c r="AP497" s="133"/>
      <c r="AZ497" s="133"/>
      <c r="BA497" s="133"/>
      <c r="BB497" s="133"/>
      <c r="BC497" s="133"/>
      <c r="BD497" s="133"/>
      <c r="BE497" s="133"/>
      <c r="BF497" s="133"/>
      <c r="BG497" s="133"/>
      <c r="BJ497" s="133"/>
      <c r="BT497" s="133"/>
      <c r="CD497" s="133"/>
      <c r="CN497" s="133"/>
      <c r="CX497" s="133"/>
      <c r="DH497" s="133"/>
      <c r="DR497" s="133"/>
      <c r="EB497" s="133"/>
      <c r="EL497" s="133"/>
      <c r="EV497" s="133"/>
      <c r="FF497" s="133"/>
      <c r="FP497" s="133"/>
      <c r="FZ497" s="133"/>
      <c r="GJ497" s="133"/>
      <c r="GT497" s="133"/>
      <c r="HD497" s="133"/>
      <c r="HN497" s="133"/>
      <c r="HX497" s="133"/>
      <c r="IH497" s="133"/>
      <c r="IR497" s="133"/>
      <c r="JB497" s="133"/>
      <c r="JL497" s="133"/>
      <c r="JV497" s="133"/>
      <c r="KF497" s="133"/>
    </row>
    <row xmlns:x14ac="http://schemas.microsoft.com/office/spreadsheetml/2009/9/ac" r="498" s="3" customFormat="true" x14ac:dyDescent="0.25">
      <c r="A498" s="424"/>
      <c r="B498" s="133"/>
      <c r="L498" s="133"/>
      <c r="V498" s="133"/>
      <c r="AF498" s="133"/>
      <c r="AP498" s="133"/>
      <c r="AZ498" s="133"/>
      <c r="BA498" s="133"/>
      <c r="BB498" s="133"/>
      <c r="BC498" s="133"/>
      <c r="BD498" s="133"/>
      <c r="BE498" s="133"/>
      <c r="BF498" s="133"/>
      <c r="BG498" s="133"/>
      <c r="BJ498" s="133"/>
      <c r="BT498" s="133"/>
      <c r="CD498" s="133"/>
      <c r="CN498" s="133"/>
      <c r="CX498" s="133"/>
      <c r="DH498" s="133"/>
      <c r="DR498" s="133"/>
      <c r="EB498" s="133"/>
      <c r="EL498" s="133"/>
      <c r="EV498" s="133"/>
      <c r="FF498" s="133"/>
      <c r="FP498" s="133"/>
      <c r="FZ498" s="133"/>
      <c r="GJ498" s="133"/>
      <c r="GT498" s="133"/>
      <c r="HD498" s="133"/>
      <c r="HN498" s="133"/>
      <c r="HX498" s="133"/>
      <c r="IH498" s="133"/>
      <c r="IR498" s="133"/>
      <c r="JB498" s="133"/>
      <c r="JL498" s="133"/>
      <c r="JV498" s="133"/>
      <c r="KF498" s="133"/>
    </row>
    <row xmlns:x14ac="http://schemas.microsoft.com/office/spreadsheetml/2009/9/ac" r="499" s="3" customFormat="true" x14ac:dyDescent="0.25">
      <c r="A499" s="424"/>
      <c r="B499" s="133"/>
      <c r="L499" s="133"/>
      <c r="V499" s="133"/>
      <c r="AF499" s="133"/>
      <c r="AP499" s="133"/>
      <c r="AZ499" s="133"/>
      <c r="BA499" s="133"/>
      <c r="BB499" s="133"/>
      <c r="BC499" s="133"/>
      <c r="BD499" s="133"/>
      <c r="BE499" s="133"/>
      <c r="BF499" s="133"/>
      <c r="BG499" s="133"/>
      <c r="BJ499" s="133"/>
      <c r="BT499" s="133"/>
      <c r="CD499" s="133"/>
      <c r="CN499" s="133"/>
      <c r="CX499" s="133"/>
      <c r="DH499" s="133"/>
      <c r="DR499" s="133"/>
      <c r="EB499" s="133"/>
      <c r="EL499" s="133"/>
      <c r="EV499" s="133"/>
      <c r="FF499" s="133"/>
      <c r="FP499" s="133"/>
      <c r="FZ499" s="133"/>
      <c r="GJ499" s="133"/>
      <c r="GT499" s="133"/>
      <c r="HD499" s="133"/>
      <c r="HN499" s="133"/>
      <c r="HX499" s="133"/>
      <c r="IH499" s="133"/>
      <c r="IR499" s="133"/>
      <c r="JB499" s="133"/>
      <c r="JL499" s="133"/>
      <c r="JV499" s="133"/>
      <c r="KF499" s="133"/>
    </row>
    <row xmlns:x14ac="http://schemas.microsoft.com/office/spreadsheetml/2009/9/ac" r="500" s="3" customFormat="true" x14ac:dyDescent="0.25">
      <c r="A500" s="424"/>
      <c r="B500" s="133"/>
      <c r="L500" s="133"/>
      <c r="V500" s="133"/>
      <c r="AF500" s="133"/>
      <c r="AP500" s="133"/>
      <c r="AZ500" s="133"/>
      <c r="BA500" s="133"/>
      <c r="BB500" s="133"/>
      <c r="BC500" s="133"/>
      <c r="BD500" s="133"/>
      <c r="BE500" s="133"/>
      <c r="BF500" s="133"/>
      <c r="BG500" s="133"/>
      <c r="BJ500" s="133"/>
      <c r="BT500" s="133"/>
      <c r="CD500" s="133"/>
      <c r="CN500" s="133"/>
      <c r="CX500" s="133"/>
      <c r="DH500" s="133"/>
      <c r="DR500" s="133"/>
      <c r="EB500" s="133"/>
      <c r="EL500" s="133"/>
      <c r="EV500" s="133"/>
      <c r="FF500" s="133"/>
      <c r="FP500" s="133"/>
      <c r="FZ500" s="133"/>
      <c r="GJ500" s="133"/>
      <c r="GT500" s="133"/>
      <c r="HD500" s="133"/>
      <c r="HN500" s="133"/>
      <c r="HX500" s="133"/>
      <c r="IH500" s="133"/>
      <c r="IR500" s="133"/>
      <c r="JB500" s="133"/>
      <c r="JL500" s="133"/>
      <c r="JV500" s="133"/>
      <c r="KF500" s="133"/>
    </row>
    <row xmlns:x14ac="http://schemas.microsoft.com/office/spreadsheetml/2009/9/ac" r="501" s="3" customFormat="true" x14ac:dyDescent="0.25">
      <c r="A501" s="424"/>
      <c r="B501" s="133"/>
      <c r="L501" s="133"/>
      <c r="V501" s="133"/>
      <c r="AF501" s="133"/>
      <c r="AP501" s="133"/>
      <c r="AZ501" s="133"/>
      <c r="BA501" s="133"/>
      <c r="BB501" s="133"/>
      <c r="BC501" s="133"/>
      <c r="BD501" s="133"/>
      <c r="BE501" s="133"/>
      <c r="BF501" s="133"/>
      <c r="BG501" s="133"/>
      <c r="BJ501" s="133"/>
      <c r="BT501" s="133"/>
      <c r="CD501" s="133"/>
      <c r="CN501" s="133"/>
      <c r="CX501" s="133"/>
      <c r="DH501" s="133"/>
      <c r="DR501" s="133"/>
      <c r="EB501" s="133"/>
      <c r="EL501" s="133"/>
      <c r="EV501" s="133"/>
      <c r="FF501" s="133"/>
      <c r="FP501" s="133"/>
      <c r="FZ501" s="133"/>
      <c r="GJ501" s="133"/>
      <c r="GT501" s="133"/>
      <c r="HD501" s="133"/>
      <c r="HN501" s="133"/>
      <c r="HX501" s="133"/>
      <c r="IH501" s="133"/>
      <c r="IR501" s="133"/>
      <c r="JB501" s="133"/>
      <c r="JL501" s="133"/>
      <c r="JV501" s="133"/>
      <c r="KF501" s="133"/>
    </row>
    <row xmlns:x14ac="http://schemas.microsoft.com/office/spreadsheetml/2009/9/ac" r="502" s="3" customFormat="true" x14ac:dyDescent="0.25">
      <c r="A502" s="424"/>
      <c r="B502" s="133"/>
      <c r="L502" s="133"/>
      <c r="V502" s="133"/>
      <c r="AF502" s="133"/>
      <c r="AP502" s="133"/>
      <c r="AZ502" s="133"/>
      <c r="BA502" s="133"/>
      <c r="BB502" s="133"/>
      <c r="BC502" s="133"/>
      <c r="BD502" s="133"/>
      <c r="BE502" s="133"/>
      <c r="BF502" s="133"/>
      <c r="BG502" s="133"/>
      <c r="BJ502" s="133"/>
      <c r="BT502" s="133"/>
      <c r="CD502" s="133"/>
      <c r="CN502" s="133"/>
      <c r="CX502" s="133"/>
      <c r="DH502" s="133"/>
      <c r="DR502" s="133"/>
      <c r="EB502" s="133"/>
      <c r="EL502" s="133"/>
      <c r="EV502" s="133"/>
      <c r="FF502" s="133"/>
      <c r="FP502" s="133"/>
      <c r="FZ502" s="133"/>
      <c r="GJ502" s="133"/>
      <c r="GT502" s="133"/>
      <c r="HD502" s="133"/>
      <c r="HN502" s="133"/>
      <c r="HX502" s="133"/>
      <c r="IH502" s="133"/>
      <c r="IR502" s="133"/>
      <c r="JB502" s="133"/>
      <c r="JL502" s="133"/>
      <c r="JV502" s="133"/>
      <c r="KF502" s="133"/>
    </row>
    <row xmlns:x14ac="http://schemas.microsoft.com/office/spreadsheetml/2009/9/ac" r="503" s="3" customFormat="true" x14ac:dyDescent="0.25">
      <c r="A503" s="424"/>
      <c r="B503" s="133"/>
      <c r="L503" s="133"/>
      <c r="V503" s="133"/>
      <c r="AF503" s="133"/>
      <c r="AP503" s="133"/>
      <c r="AZ503" s="133"/>
      <c r="BA503" s="133"/>
      <c r="BB503" s="133"/>
      <c r="BC503" s="133"/>
      <c r="BD503" s="133"/>
      <c r="BE503" s="133"/>
      <c r="BF503" s="133"/>
      <c r="BG503" s="133"/>
      <c r="BJ503" s="133"/>
      <c r="BT503" s="133"/>
      <c r="CD503" s="133"/>
      <c r="CN503" s="133"/>
      <c r="CX503" s="133"/>
      <c r="DH503" s="133"/>
      <c r="DR503" s="133"/>
      <c r="EB503" s="133"/>
      <c r="EL503" s="133"/>
      <c r="EV503" s="133"/>
      <c r="FF503" s="133"/>
      <c r="FP503" s="133"/>
      <c r="FZ503" s="133"/>
      <c r="GJ503" s="133"/>
      <c r="GT503" s="133"/>
      <c r="HD503" s="133"/>
      <c r="HN503" s="133"/>
      <c r="HX503" s="133"/>
      <c r="IH503" s="133"/>
      <c r="IR503" s="133"/>
      <c r="JB503" s="133"/>
      <c r="JL503" s="133"/>
      <c r="JV503" s="133"/>
      <c r="KF503" s="133"/>
    </row>
    <row xmlns:x14ac="http://schemas.microsoft.com/office/spreadsheetml/2009/9/ac" r="504" s="3" customFormat="true" x14ac:dyDescent="0.25">
      <c r="A504" s="424"/>
      <c r="B504" s="133"/>
      <c r="L504" s="133"/>
      <c r="V504" s="133"/>
      <c r="AF504" s="133"/>
      <c r="AP504" s="133"/>
      <c r="AZ504" s="133"/>
      <c r="BA504" s="133"/>
      <c r="BB504" s="133"/>
      <c r="BC504" s="133"/>
      <c r="BD504" s="133"/>
      <c r="BE504" s="133"/>
      <c r="BF504" s="133"/>
      <c r="BG504" s="133"/>
      <c r="BJ504" s="133"/>
      <c r="BT504" s="133"/>
      <c r="CD504" s="133"/>
      <c r="CN504" s="133"/>
      <c r="CX504" s="133"/>
      <c r="DH504" s="133"/>
      <c r="DR504" s="133"/>
      <c r="EB504" s="133"/>
      <c r="EL504" s="133"/>
      <c r="EV504" s="133"/>
      <c r="FF504" s="133"/>
      <c r="FP504" s="133"/>
      <c r="FZ504" s="133"/>
      <c r="GJ504" s="133"/>
      <c r="GT504" s="133"/>
      <c r="HD504" s="133"/>
      <c r="HN504" s="133"/>
      <c r="HX504" s="133"/>
      <c r="IH504" s="133"/>
      <c r="IR504" s="133"/>
      <c r="JB504" s="133"/>
      <c r="JL504" s="133"/>
      <c r="JV504" s="133"/>
      <c r="KF504" s="133"/>
    </row>
    <row xmlns:x14ac="http://schemas.microsoft.com/office/spreadsheetml/2009/9/ac" r="505" s="3" customFormat="true" x14ac:dyDescent="0.25">
      <c r="A505" s="424"/>
      <c r="B505" s="133"/>
      <c r="L505" s="133"/>
      <c r="V505" s="133"/>
      <c r="AF505" s="133"/>
      <c r="AP505" s="133"/>
      <c r="AZ505" s="133"/>
      <c r="BA505" s="133"/>
      <c r="BB505" s="133"/>
      <c r="BC505" s="133"/>
      <c r="BD505" s="133"/>
      <c r="BE505" s="133"/>
      <c r="BF505" s="133"/>
      <c r="BG505" s="133"/>
      <c r="BJ505" s="133"/>
      <c r="BT505" s="133"/>
      <c r="CD505" s="133"/>
      <c r="CN505" s="133"/>
      <c r="CX505" s="133"/>
      <c r="DH505" s="133"/>
      <c r="DR505" s="133"/>
      <c r="EB505" s="133"/>
      <c r="EL505" s="133"/>
      <c r="EV505" s="133"/>
      <c r="FF505" s="133"/>
      <c r="FP505" s="133"/>
      <c r="FZ505" s="133"/>
      <c r="GJ505" s="133"/>
      <c r="GT505" s="133"/>
      <c r="HD505" s="133"/>
      <c r="HN505" s="133"/>
      <c r="HX505" s="133"/>
      <c r="IH505" s="133"/>
      <c r="IR505" s="133"/>
      <c r="JB505" s="133"/>
      <c r="JL505" s="133"/>
      <c r="JV505" s="133"/>
      <c r="KF505" s="133"/>
    </row>
    <row xmlns:x14ac="http://schemas.microsoft.com/office/spreadsheetml/2009/9/ac" r="506" s="3" customFormat="true" x14ac:dyDescent="0.25">
      <c r="A506" s="424"/>
      <c r="B506" s="133"/>
      <c r="L506" s="133"/>
      <c r="V506" s="133"/>
      <c r="AF506" s="133"/>
      <c r="AP506" s="133"/>
      <c r="AZ506" s="133"/>
      <c r="BA506" s="133"/>
      <c r="BB506" s="133"/>
      <c r="BC506" s="133"/>
      <c r="BD506" s="133"/>
      <c r="BE506" s="133"/>
      <c r="BF506" s="133"/>
      <c r="BG506" s="133"/>
      <c r="BJ506" s="133"/>
      <c r="BT506" s="133"/>
      <c r="CD506" s="133"/>
      <c r="CN506" s="133"/>
      <c r="CX506" s="133"/>
      <c r="DH506" s="133"/>
      <c r="DR506" s="133"/>
      <c r="EB506" s="133"/>
      <c r="EL506" s="133"/>
      <c r="EV506" s="133"/>
      <c r="FF506" s="133"/>
      <c r="FP506" s="133"/>
      <c r="FZ506" s="133"/>
      <c r="GJ506" s="133"/>
      <c r="GT506" s="133"/>
      <c r="HD506" s="133"/>
      <c r="HN506" s="133"/>
      <c r="HX506" s="133"/>
      <c r="IH506" s="133"/>
      <c r="IR506" s="133"/>
      <c r="JB506" s="133"/>
      <c r="JL506" s="133"/>
      <c r="JV506" s="133"/>
      <c r="KF506" s="133"/>
    </row>
    <row xmlns:x14ac="http://schemas.microsoft.com/office/spreadsheetml/2009/9/ac" r="507" s="3" customFormat="true" x14ac:dyDescent="0.25">
      <c r="A507" s="424"/>
      <c r="B507" s="133"/>
      <c r="L507" s="133"/>
      <c r="V507" s="133"/>
      <c r="AF507" s="133"/>
      <c r="AP507" s="133"/>
      <c r="AZ507" s="133"/>
      <c r="BA507" s="133"/>
      <c r="BB507" s="133"/>
      <c r="BC507" s="133"/>
      <c r="BD507" s="133"/>
      <c r="BE507" s="133"/>
      <c r="BF507" s="133"/>
      <c r="BG507" s="133"/>
      <c r="BJ507" s="133"/>
      <c r="BT507" s="133"/>
      <c r="CD507" s="133"/>
      <c r="CN507" s="133"/>
      <c r="CX507" s="133"/>
      <c r="DH507" s="133"/>
      <c r="DR507" s="133"/>
      <c r="EB507" s="133"/>
      <c r="EL507" s="133"/>
      <c r="EV507" s="133"/>
      <c r="FF507" s="133"/>
      <c r="FP507" s="133"/>
      <c r="FZ507" s="133"/>
      <c r="GJ507" s="133"/>
      <c r="GT507" s="133"/>
      <c r="HD507" s="133"/>
      <c r="HN507" s="133"/>
      <c r="HX507" s="133"/>
      <c r="IH507" s="133"/>
      <c r="IR507" s="133"/>
      <c r="JB507" s="133"/>
      <c r="JL507" s="133"/>
      <c r="JV507" s="133"/>
      <c r="KF507" s="133"/>
    </row>
    <row xmlns:x14ac="http://schemas.microsoft.com/office/spreadsheetml/2009/9/ac" r="508" s="3" customFormat="true" x14ac:dyDescent="0.25">
      <c r="A508" s="424"/>
      <c r="B508" s="133"/>
      <c r="L508" s="133"/>
      <c r="V508" s="133"/>
      <c r="AF508" s="133"/>
      <c r="AP508" s="133"/>
      <c r="AZ508" s="133"/>
      <c r="BA508" s="133"/>
      <c r="BB508" s="133"/>
      <c r="BC508" s="133"/>
      <c r="BD508" s="133"/>
      <c r="BE508" s="133"/>
      <c r="BF508" s="133"/>
      <c r="BG508" s="133"/>
      <c r="BJ508" s="133"/>
      <c r="BT508" s="133"/>
      <c r="CD508" s="133"/>
      <c r="CN508" s="133"/>
      <c r="CX508" s="133"/>
      <c r="DH508" s="133"/>
      <c r="DR508" s="133"/>
      <c r="EB508" s="133"/>
      <c r="EL508" s="133"/>
      <c r="EV508" s="133"/>
      <c r="FF508" s="133"/>
      <c r="FP508" s="133"/>
      <c r="FZ508" s="133"/>
      <c r="GJ508" s="133"/>
      <c r="GT508" s="133"/>
      <c r="HD508" s="133"/>
      <c r="HN508" s="133"/>
      <c r="HX508" s="133"/>
      <c r="IH508" s="133"/>
      <c r="IR508" s="133"/>
      <c r="JB508" s="133"/>
      <c r="JL508" s="133"/>
      <c r="JV508" s="133"/>
      <c r="KF508" s="133"/>
    </row>
    <row xmlns:x14ac="http://schemas.microsoft.com/office/spreadsheetml/2009/9/ac" r="509" s="3" customFormat="true" x14ac:dyDescent="0.25">
      <c r="A509" s="424"/>
      <c r="B509" s="133"/>
      <c r="L509" s="133"/>
      <c r="V509" s="133"/>
      <c r="AF509" s="133"/>
      <c r="AP509" s="133"/>
      <c r="AZ509" s="133"/>
      <c r="BA509" s="133"/>
      <c r="BB509" s="133"/>
      <c r="BC509" s="133"/>
      <c r="BD509" s="133"/>
      <c r="BE509" s="133"/>
      <c r="BF509" s="133"/>
      <c r="BG509" s="133"/>
      <c r="BJ509" s="133"/>
      <c r="BT509" s="133"/>
      <c r="CD509" s="133"/>
      <c r="CN509" s="133"/>
      <c r="CX509" s="133"/>
      <c r="DH509" s="133"/>
      <c r="DR509" s="133"/>
      <c r="EB509" s="133"/>
      <c r="EL509" s="133"/>
      <c r="EV509" s="133"/>
      <c r="FF509" s="133"/>
      <c r="FP509" s="133"/>
      <c r="FZ509" s="133"/>
      <c r="GJ509" s="133"/>
      <c r="GT509" s="133"/>
      <c r="HD509" s="133"/>
      <c r="HN509" s="133"/>
      <c r="HX509" s="133"/>
      <c r="IH509" s="133"/>
      <c r="IR509" s="133"/>
      <c r="JB509" s="133"/>
      <c r="JL509" s="133"/>
      <c r="JV509" s="133"/>
      <c r="KF509" s="133"/>
    </row>
    <row xmlns:x14ac="http://schemas.microsoft.com/office/spreadsheetml/2009/9/ac" r="510" s="3" customFormat="true" x14ac:dyDescent="0.25">
      <c r="A510" s="424"/>
      <c r="B510" s="133"/>
      <c r="L510" s="133"/>
      <c r="V510" s="133"/>
      <c r="AF510" s="133"/>
      <c r="AP510" s="133"/>
      <c r="AZ510" s="133"/>
      <c r="BA510" s="133"/>
      <c r="BB510" s="133"/>
      <c r="BC510" s="133"/>
      <c r="BD510" s="133"/>
      <c r="BE510" s="133"/>
      <c r="BF510" s="133"/>
      <c r="BG510" s="133"/>
      <c r="BJ510" s="133"/>
      <c r="BT510" s="133"/>
      <c r="CD510" s="133"/>
      <c r="CN510" s="133"/>
      <c r="CX510" s="133"/>
      <c r="DH510" s="133"/>
      <c r="DR510" s="133"/>
      <c r="EB510" s="133"/>
      <c r="EL510" s="133"/>
      <c r="EV510" s="133"/>
      <c r="FF510" s="133"/>
      <c r="FP510" s="133"/>
      <c r="FZ510" s="133"/>
      <c r="GJ510" s="133"/>
      <c r="GT510" s="133"/>
      <c r="HD510" s="133"/>
      <c r="HN510" s="133"/>
      <c r="HX510" s="133"/>
      <c r="IH510" s="133"/>
      <c r="IR510" s="133"/>
      <c r="JB510" s="133"/>
      <c r="JL510" s="133"/>
      <c r="JV510" s="133"/>
      <c r="KF510" s="133"/>
    </row>
    <row xmlns:x14ac="http://schemas.microsoft.com/office/spreadsheetml/2009/9/ac" r="511" s="3" customFormat="true" x14ac:dyDescent="0.25">
      <c r="A511" s="424"/>
      <c r="B511" s="133"/>
      <c r="L511" s="133"/>
      <c r="V511" s="133"/>
      <c r="AF511" s="133"/>
      <c r="AP511" s="133"/>
      <c r="AZ511" s="133"/>
      <c r="BA511" s="133"/>
      <c r="BB511" s="133"/>
      <c r="BC511" s="133"/>
      <c r="BD511" s="133"/>
      <c r="BE511" s="133"/>
      <c r="BF511" s="133"/>
      <c r="BG511" s="133"/>
      <c r="BJ511" s="133"/>
      <c r="BT511" s="133"/>
      <c r="CD511" s="133"/>
      <c r="CN511" s="133"/>
      <c r="CX511" s="133"/>
      <c r="DH511" s="133"/>
      <c r="DR511" s="133"/>
      <c r="EB511" s="133"/>
      <c r="EL511" s="133"/>
      <c r="EV511" s="133"/>
      <c r="FF511" s="133"/>
      <c r="FP511" s="133"/>
      <c r="FZ511" s="133"/>
      <c r="GJ511" s="133"/>
      <c r="GT511" s="133"/>
      <c r="HD511" s="133"/>
      <c r="HN511" s="133"/>
      <c r="HX511" s="133"/>
      <c r="IH511" s="133"/>
      <c r="IR511" s="133"/>
      <c r="JB511" s="133"/>
      <c r="JL511" s="133"/>
      <c r="JV511" s="133"/>
      <c r="KF511" s="133"/>
    </row>
    <row xmlns:x14ac="http://schemas.microsoft.com/office/spreadsheetml/2009/9/ac" r="512" s="3" customFormat="true" x14ac:dyDescent="0.25">
      <c r="A512" s="424"/>
      <c r="B512" s="133"/>
      <c r="L512" s="133"/>
      <c r="V512" s="133"/>
      <c r="AF512" s="133"/>
      <c r="AP512" s="133"/>
      <c r="AZ512" s="133"/>
      <c r="BA512" s="133"/>
      <c r="BB512" s="133"/>
      <c r="BC512" s="133"/>
      <c r="BD512" s="133"/>
      <c r="BE512" s="133"/>
      <c r="BF512" s="133"/>
      <c r="BG512" s="133"/>
      <c r="BJ512" s="133"/>
      <c r="BT512" s="133"/>
      <c r="CD512" s="133"/>
      <c r="CN512" s="133"/>
      <c r="CX512" s="133"/>
      <c r="DH512" s="133"/>
      <c r="DR512" s="133"/>
      <c r="EB512" s="133"/>
      <c r="EL512" s="133"/>
      <c r="EV512" s="133"/>
      <c r="FF512" s="133"/>
      <c r="FP512" s="133"/>
      <c r="FZ512" s="133"/>
      <c r="GJ512" s="133"/>
      <c r="GT512" s="133"/>
      <c r="HD512" s="133"/>
      <c r="HN512" s="133"/>
      <c r="HX512" s="133"/>
      <c r="IH512" s="133"/>
      <c r="IR512" s="133"/>
      <c r="JB512" s="133"/>
      <c r="JL512" s="133"/>
      <c r="JV512" s="133"/>
      <c r="KF512" s="133"/>
    </row>
    <row xmlns:x14ac="http://schemas.microsoft.com/office/spreadsheetml/2009/9/ac" r="513" s="3" customFormat="true" x14ac:dyDescent="0.25">
      <c r="A513" s="424"/>
      <c r="B513" s="133"/>
      <c r="L513" s="133"/>
      <c r="V513" s="133"/>
      <c r="AF513" s="133"/>
      <c r="AP513" s="133"/>
      <c r="AZ513" s="133"/>
      <c r="BA513" s="133"/>
      <c r="BB513" s="133"/>
      <c r="BC513" s="133"/>
      <c r="BD513" s="133"/>
      <c r="BE513" s="133"/>
      <c r="BF513" s="133"/>
      <c r="BG513" s="133"/>
      <c r="BJ513" s="133"/>
      <c r="BT513" s="133"/>
      <c r="CD513" s="133"/>
      <c r="CN513" s="133"/>
      <c r="CX513" s="133"/>
      <c r="DH513" s="133"/>
      <c r="DR513" s="133"/>
      <c r="EB513" s="133"/>
      <c r="EL513" s="133"/>
      <c r="EV513" s="133"/>
      <c r="FF513" s="133"/>
      <c r="FP513" s="133"/>
      <c r="FZ513" s="133"/>
      <c r="GJ513" s="133"/>
      <c r="GT513" s="133"/>
      <c r="HD513" s="133"/>
      <c r="HN513" s="133"/>
      <c r="HX513" s="133"/>
      <c r="IH513" s="133"/>
      <c r="IR513" s="133"/>
      <c r="JB513" s="133"/>
      <c r="JL513" s="133"/>
      <c r="JV513" s="133"/>
      <c r="KF513" s="133"/>
    </row>
    <row xmlns:x14ac="http://schemas.microsoft.com/office/spreadsheetml/2009/9/ac" r="514" s="3" customFormat="true" x14ac:dyDescent="0.25">
      <c r="A514" s="424"/>
      <c r="B514" s="133"/>
      <c r="L514" s="133"/>
      <c r="V514" s="133"/>
      <c r="AF514" s="133"/>
      <c r="AP514" s="133"/>
      <c r="AZ514" s="133"/>
      <c r="BA514" s="133"/>
      <c r="BB514" s="133"/>
      <c r="BC514" s="133"/>
      <c r="BD514" s="133"/>
      <c r="BE514" s="133"/>
      <c r="BF514" s="133"/>
      <c r="BG514" s="133"/>
      <c r="BJ514" s="133"/>
      <c r="BT514" s="133"/>
      <c r="CD514" s="133"/>
      <c r="CN514" s="133"/>
      <c r="CX514" s="133"/>
      <c r="DH514" s="133"/>
      <c r="DR514" s="133"/>
      <c r="EB514" s="133"/>
      <c r="EL514" s="133"/>
      <c r="EV514" s="133"/>
      <c r="FF514" s="133"/>
      <c r="FP514" s="133"/>
      <c r="FZ514" s="133"/>
      <c r="GJ514" s="133"/>
      <c r="GT514" s="133"/>
      <c r="HD514" s="133"/>
      <c r="HN514" s="133"/>
      <c r="HX514" s="133"/>
      <c r="IH514" s="133"/>
      <c r="IR514" s="133"/>
      <c r="JB514" s="133"/>
      <c r="JL514" s="133"/>
      <c r="JV514" s="133"/>
      <c r="KF514" s="133"/>
    </row>
    <row xmlns:x14ac="http://schemas.microsoft.com/office/spreadsheetml/2009/9/ac" r="515" s="3" customFormat="true" x14ac:dyDescent="0.25">
      <c r="A515" s="424"/>
      <c r="B515" s="133"/>
      <c r="L515" s="133"/>
      <c r="V515" s="133"/>
      <c r="AF515" s="133"/>
      <c r="AP515" s="133"/>
      <c r="AZ515" s="133"/>
      <c r="BA515" s="133"/>
      <c r="BB515" s="133"/>
      <c r="BC515" s="133"/>
      <c r="BD515" s="133"/>
      <c r="BE515" s="133"/>
      <c r="BF515" s="133"/>
      <c r="BG515" s="133"/>
      <c r="BJ515" s="133"/>
      <c r="BT515" s="133"/>
      <c r="CD515" s="133"/>
      <c r="CN515" s="133"/>
      <c r="CX515" s="133"/>
      <c r="DH515" s="133"/>
      <c r="DR515" s="133"/>
      <c r="EB515" s="133"/>
      <c r="EL515" s="133"/>
      <c r="EV515" s="133"/>
      <c r="FF515" s="133"/>
      <c r="FP515" s="133"/>
      <c r="FZ515" s="133"/>
      <c r="GJ515" s="133"/>
      <c r="GT515" s="133"/>
      <c r="HD515" s="133"/>
      <c r="HN515" s="133"/>
      <c r="HX515" s="133"/>
      <c r="IH515" s="133"/>
      <c r="IR515" s="133"/>
      <c r="JB515" s="133"/>
      <c r="JL515" s="133"/>
      <c r="JV515" s="133"/>
      <c r="KF515" s="133"/>
    </row>
    <row xmlns:x14ac="http://schemas.microsoft.com/office/spreadsheetml/2009/9/ac" r="516" s="3" customFormat="true" x14ac:dyDescent="0.25">
      <c r="A516" s="424"/>
      <c r="B516" s="133"/>
      <c r="L516" s="133"/>
      <c r="V516" s="133"/>
      <c r="AF516" s="133"/>
      <c r="AP516" s="133"/>
      <c r="AZ516" s="133"/>
      <c r="BA516" s="133"/>
      <c r="BB516" s="133"/>
      <c r="BC516" s="133"/>
      <c r="BD516" s="133"/>
      <c r="BE516" s="133"/>
      <c r="BF516" s="133"/>
      <c r="BG516" s="133"/>
      <c r="BJ516" s="133"/>
      <c r="BT516" s="133"/>
      <c r="CD516" s="133"/>
      <c r="CN516" s="133"/>
      <c r="CX516" s="133"/>
      <c r="DH516" s="133"/>
      <c r="DR516" s="133"/>
      <c r="EB516" s="133"/>
      <c r="EL516" s="133"/>
      <c r="EV516" s="133"/>
      <c r="FF516" s="133"/>
      <c r="FP516" s="133"/>
      <c r="FZ516" s="133"/>
      <c r="GJ516" s="133"/>
      <c r="GT516" s="133"/>
      <c r="HD516" s="133"/>
      <c r="HN516" s="133"/>
      <c r="HX516" s="133"/>
      <c r="IH516" s="133"/>
      <c r="IR516" s="133"/>
      <c r="JB516" s="133"/>
      <c r="JL516" s="133"/>
      <c r="JV516" s="133"/>
      <c r="KF516" s="133"/>
    </row>
    <row xmlns:x14ac="http://schemas.microsoft.com/office/spreadsheetml/2009/9/ac" r="517" s="3" customFormat="true" x14ac:dyDescent="0.25">
      <c r="A517" s="424"/>
      <c r="B517" s="133"/>
      <c r="L517" s="133"/>
      <c r="V517" s="133"/>
      <c r="AF517" s="133"/>
      <c r="AP517" s="133"/>
      <c r="AZ517" s="133"/>
      <c r="BA517" s="133"/>
      <c r="BB517" s="133"/>
      <c r="BC517" s="133"/>
      <c r="BD517" s="133"/>
      <c r="BE517" s="133"/>
      <c r="BF517" s="133"/>
      <c r="BG517" s="133"/>
      <c r="BJ517" s="133"/>
      <c r="BT517" s="133"/>
      <c r="CD517" s="133"/>
      <c r="CN517" s="133"/>
      <c r="CX517" s="133"/>
      <c r="DH517" s="133"/>
      <c r="DR517" s="133"/>
      <c r="EB517" s="133"/>
      <c r="EL517" s="133"/>
      <c r="EV517" s="133"/>
      <c r="FF517" s="133"/>
      <c r="FP517" s="133"/>
      <c r="FZ517" s="133"/>
      <c r="GJ517" s="133"/>
      <c r="GT517" s="133"/>
      <c r="HD517" s="133"/>
      <c r="HN517" s="133"/>
      <c r="HX517" s="133"/>
      <c r="IH517" s="133"/>
      <c r="IR517" s="133"/>
      <c r="JB517" s="133"/>
      <c r="JL517" s="133"/>
      <c r="JV517" s="133"/>
      <c r="KF517" s="133"/>
    </row>
    <row xmlns:x14ac="http://schemas.microsoft.com/office/spreadsheetml/2009/9/ac" r="518" s="3" customFormat="true" x14ac:dyDescent="0.25">
      <c r="A518" s="424"/>
      <c r="B518" s="133"/>
      <c r="L518" s="133"/>
      <c r="V518" s="133"/>
      <c r="AF518" s="133"/>
      <c r="AP518" s="133"/>
      <c r="AZ518" s="133"/>
      <c r="BA518" s="133"/>
      <c r="BB518" s="133"/>
      <c r="BC518" s="133"/>
      <c r="BD518" s="133"/>
      <c r="BE518" s="133"/>
      <c r="BF518" s="133"/>
      <c r="BG518" s="133"/>
      <c r="BJ518" s="133"/>
      <c r="BT518" s="133"/>
      <c r="CD518" s="133"/>
      <c r="CN518" s="133"/>
      <c r="CX518" s="133"/>
      <c r="DH518" s="133"/>
      <c r="DR518" s="133"/>
      <c r="EB518" s="133"/>
      <c r="EL518" s="133"/>
      <c r="EV518" s="133"/>
      <c r="FF518" s="133"/>
      <c r="FP518" s="133"/>
      <c r="FZ518" s="133"/>
      <c r="GJ518" s="133"/>
      <c r="GT518" s="133"/>
      <c r="HD518" s="133"/>
      <c r="HN518" s="133"/>
      <c r="HX518" s="133"/>
      <c r="IH518" s="133"/>
      <c r="IR518" s="133"/>
      <c r="JB518" s="133"/>
      <c r="JL518" s="133"/>
      <c r="JV518" s="133"/>
      <c r="KF518" s="133"/>
    </row>
    <row xmlns:x14ac="http://schemas.microsoft.com/office/spreadsheetml/2009/9/ac" r="519" s="3" customFormat="true" x14ac:dyDescent="0.25">
      <c r="A519" s="424"/>
      <c r="B519" s="133"/>
      <c r="L519" s="133"/>
      <c r="V519" s="133"/>
      <c r="AF519" s="133"/>
      <c r="AP519" s="133"/>
      <c r="AZ519" s="133"/>
      <c r="BA519" s="133"/>
      <c r="BB519" s="133"/>
      <c r="BC519" s="133"/>
      <c r="BD519" s="133"/>
      <c r="BE519" s="133"/>
      <c r="BF519" s="133"/>
      <c r="BG519" s="133"/>
      <c r="BJ519" s="133"/>
      <c r="BT519" s="133"/>
      <c r="CD519" s="133"/>
      <c r="CN519" s="133"/>
      <c r="CX519" s="133"/>
      <c r="DH519" s="133"/>
      <c r="DR519" s="133"/>
      <c r="EB519" s="133"/>
      <c r="EL519" s="133"/>
      <c r="EV519" s="133"/>
      <c r="FF519" s="133"/>
      <c r="FP519" s="133"/>
      <c r="FZ519" s="133"/>
      <c r="GJ519" s="133"/>
      <c r="GT519" s="133"/>
      <c r="HD519" s="133"/>
      <c r="HN519" s="133"/>
      <c r="HX519" s="133"/>
      <c r="IH519" s="133"/>
      <c r="IR519" s="133"/>
      <c r="JB519" s="133"/>
      <c r="JL519" s="133"/>
      <c r="JV519" s="133"/>
      <c r="KF519" s="133"/>
    </row>
    <row xmlns:x14ac="http://schemas.microsoft.com/office/spreadsheetml/2009/9/ac" r="520" s="3" customFormat="true" x14ac:dyDescent="0.25">
      <c r="A520" s="424"/>
      <c r="B520" s="133"/>
      <c r="L520" s="133"/>
      <c r="V520" s="133"/>
      <c r="AF520" s="133"/>
      <c r="AP520" s="133"/>
      <c r="AZ520" s="133"/>
      <c r="BA520" s="133"/>
      <c r="BB520" s="133"/>
      <c r="BC520" s="133"/>
      <c r="BD520" s="133"/>
      <c r="BE520" s="133"/>
      <c r="BF520" s="133"/>
      <c r="BG520" s="133"/>
      <c r="BJ520" s="133"/>
      <c r="BT520" s="133"/>
      <c r="CD520" s="133"/>
      <c r="CN520" s="133"/>
      <c r="CX520" s="133"/>
      <c r="DH520" s="133"/>
      <c r="DR520" s="133"/>
      <c r="EB520" s="133"/>
      <c r="EL520" s="133"/>
      <c r="EV520" s="133"/>
      <c r="FF520" s="133"/>
      <c r="FP520" s="133"/>
      <c r="FZ520" s="133"/>
      <c r="GJ520" s="133"/>
      <c r="GT520" s="133"/>
      <c r="HD520" s="133"/>
      <c r="HN520" s="133"/>
      <c r="HX520" s="133"/>
      <c r="IH520" s="133"/>
      <c r="IR520" s="133"/>
      <c r="JB520" s="133"/>
      <c r="JL520" s="133"/>
      <c r="JV520" s="133"/>
      <c r="KF520" s="133"/>
    </row>
    <row xmlns:x14ac="http://schemas.microsoft.com/office/spreadsheetml/2009/9/ac" r="521" s="3" customFormat="true" x14ac:dyDescent="0.25">
      <c r="A521" s="424"/>
      <c r="B521" s="133"/>
      <c r="L521" s="133"/>
      <c r="V521" s="133"/>
      <c r="AF521" s="133"/>
      <c r="AP521" s="133"/>
      <c r="AZ521" s="133"/>
      <c r="BA521" s="133"/>
      <c r="BB521" s="133"/>
      <c r="BC521" s="133"/>
      <c r="BD521" s="133"/>
      <c r="BE521" s="133"/>
      <c r="BF521" s="133"/>
      <c r="BG521" s="133"/>
      <c r="BJ521" s="133"/>
      <c r="BT521" s="133"/>
      <c r="CD521" s="133"/>
      <c r="CN521" s="133"/>
      <c r="CX521" s="133"/>
      <c r="DH521" s="133"/>
      <c r="DR521" s="133"/>
      <c r="EB521" s="133"/>
      <c r="EL521" s="133"/>
      <c r="EV521" s="133"/>
      <c r="FF521" s="133"/>
      <c r="FP521" s="133"/>
      <c r="FZ521" s="133"/>
      <c r="GJ521" s="133"/>
      <c r="GT521" s="133"/>
      <c r="HD521" s="133"/>
      <c r="HN521" s="133"/>
      <c r="HX521" s="133"/>
      <c r="IH521" s="133"/>
      <c r="IR521" s="133"/>
      <c r="JB521" s="133"/>
      <c r="JL521" s="133"/>
      <c r="JV521" s="133"/>
      <c r="KF521" s="133"/>
    </row>
    <row xmlns:x14ac="http://schemas.microsoft.com/office/spreadsheetml/2009/9/ac" r="522" s="3" customFormat="true" x14ac:dyDescent="0.25">
      <c r="A522" s="424"/>
      <c r="B522" s="133"/>
      <c r="L522" s="133"/>
      <c r="V522" s="133"/>
      <c r="AF522" s="133"/>
      <c r="AP522" s="133"/>
      <c r="AZ522" s="133"/>
      <c r="BA522" s="133"/>
      <c r="BB522" s="133"/>
      <c r="BC522" s="133"/>
      <c r="BD522" s="133"/>
      <c r="BE522" s="133"/>
      <c r="BF522" s="133"/>
      <c r="BG522" s="133"/>
      <c r="BJ522" s="133"/>
      <c r="BT522" s="133"/>
      <c r="CD522" s="133"/>
      <c r="CN522" s="133"/>
      <c r="CX522" s="133"/>
      <c r="DH522" s="133"/>
      <c r="DR522" s="133"/>
      <c r="EB522" s="133"/>
      <c r="EL522" s="133"/>
      <c r="EV522" s="133"/>
      <c r="FF522" s="133"/>
      <c r="FP522" s="133"/>
      <c r="FZ522" s="133"/>
      <c r="GJ522" s="133"/>
      <c r="GT522" s="133"/>
      <c r="HD522" s="133"/>
      <c r="HN522" s="133"/>
      <c r="HX522" s="133"/>
      <c r="IH522" s="133"/>
      <c r="IR522" s="133"/>
      <c r="JB522" s="133"/>
      <c r="JL522" s="133"/>
      <c r="JV522" s="133"/>
      <c r="KF522" s="133"/>
    </row>
    <row xmlns:x14ac="http://schemas.microsoft.com/office/spreadsheetml/2009/9/ac" r="523" s="3" customFormat="true" x14ac:dyDescent="0.25">
      <c r="A523" s="424"/>
      <c r="B523" s="133"/>
      <c r="L523" s="133"/>
      <c r="V523" s="133"/>
      <c r="AF523" s="133"/>
      <c r="AP523" s="133"/>
      <c r="AZ523" s="133"/>
      <c r="BA523" s="133"/>
      <c r="BB523" s="133"/>
      <c r="BC523" s="133"/>
      <c r="BD523" s="133"/>
      <c r="BE523" s="133"/>
      <c r="BF523" s="133"/>
      <c r="BG523" s="133"/>
      <c r="BJ523" s="133"/>
      <c r="BT523" s="133"/>
      <c r="CD523" s="133"/>
      <c r="CN523" s="133"/>
      <c r="CX523" s="133"/>
      <c r="DH523" s="133"/>
      <c r="DR523" s="133"/>
      <c r="EB523" s="133"/>
      <c r="EL523" s="133"/>
      <c r="EV523" s="133"/>
      <c r="FF523" s="133"/>
      <c r="FP523" s="133"/>
      <c r="FZ523" s="133"/>
      <c r="GJ523" s="133"/>
      <c r="GT523" s="133"/>
      <c r="HD523" s="133"/>
      <c r="HN523" s="133"/>
      <c r="HX523" s="133"/>
      <c r="IH523" s="133"/>
      <c r="IR523" s="133"/>
      <c r="JB523" s="133"/>
      <c r="JL523" s="133"/>
      <c r="JV523" s="133"/>
      <c r="KF523" s="133"/>
    </row>
    <row xmlns:x14ac="http://schemas.microsoft.com/office/spreadsheetml/2009/9/ac" r="524" s="3" customFormat="true" x14ac:dyDescent="0.25">
      <c r="A524" s="424"/>
      <c r="B524" s="133"/>
      <c r="L524" s="133"/>
      <c r="V524" s="133"/>
      <c r="AF524" s="133"/>
      <c r="AP524" s="133"/>
      <c r="AZ524" s="133"/>
      <c r="BA524" s="133"/>
      <c r="BB524" s="133"/>
      <c r="BC524" s="133"/>
      <c r="BD524" s="133"/>
      <c r="BE524" s="133"/>
      <c r="BF524" s="133"/>
      <c r="BG524" s="133"/>
      <c r="BJ524" s="133"/>
      <c r="BT524" s="133"/>
      <c r="CD524" s="133"/>
      <c r="CN524" s="133"/>
      <c r="CX524" s="133"/>
      <c r="DH524" s="133"/>
      <c r="DR524" s="133"/>
      <c r="EB524" s="133"/>
      <c r="EL524" s="133"/>
      <c r="EV524" s="133"/>
      <c r="FF524" s="133"/>
      <c r="FP524" s="133"/>
      <c r="FZ524" s="133"/>
      <c r="GJ524" s="133"/>
      <c r="GT524" s="133"/>
      <c r="HD524" s="133"/>
      <c r="HN524" s="133"/>
      <c r="HX524" s="133"/>
      <c r="IH524" s="133"/>
      <c r="IR524" s="133"/>
      <c r="JB524" s="133"/>
      <c r="JL524" s="133"/>
      <c r="JV524" s="133"/>
      <c r="KF524" s="133"/>
    </row>
    <row xmlns:x14ac="http://schemas.microsoft.com/office/spreadsheetml/2009/9/ac" r="525" s="3" customFormat="true" x14ac:dyDescent="0.25">
      <c r="A525" s="424"/>
      <c r="B525" s="133"/>
      <c r="L525" s="133"/>
      <c r="V525" s="133"/>
      <c r="AF525" s="133"/>
      <c r="AP525" s="133"/>
      <c r="AZ525" s="133"/>
      <c r="BA525" s="133"/>
      <c r="BB525" s="133"/>
      <c r="BC525" s="133"/>
      <c r="BD525" s="133"/>
      <c r="BE525" s="133"/>
      <c r="BF525" s="133"/>
      <c r="BG525" s="133"/>
      <c r="BJ525" s="133"/>
      <c r="BT525" s="133"/>
      <c r="CD525" s="133"/>
      <c r="CN525" s="133"/>
      <c r="CX525" s="133"/>
      <c r="DH525" s="133"/>
      <c r="DR525" s="133"/>
      <c r="EB525" s="133"/>
      <c r="EL525" s="133"/>
      <c r="EV525" s="133"/>
      <c r="FF525" s="133"/>
      <c r="FP525" s="133"/>
      <c r="FZ525" s="133"/>
      <c r="GJ525" s="133"/>
      <c r="GT525" s="133"/>
      <c r="HD525" s="133"/>
      <c r="HN525" s="133"/>
      <c r="HX525" s="133"/>
      <c r="IH525" s="133"/>
      <c r="IR525" s="133"/>
      <c r="JB525" s="133"/>
      <c r="JL525" s="133"/>
      <c r="JV525" s="133"/>
      <c r="KF525" s="133"/>
    </row>
    <row xmlns:x14ac="http://schemas.microsoft.com/office/spreadsheetml/2009/9/ac" r="526" s="3" customFormat="true" x14ac:dyDescent="0.25">
      <c r="A526" s="424"/>
      <c r="B526" s="133"/>
      <c r="L526" s="133"/>
      <c r="V526" s="133"/>
      <c r="AF526" s="133"/>
      <c r="AP526" s="133"/>
      <c r="AZ526" s="133"/>
      <c r="BA526" s="133"/>
      <c r="BB526" s="133"/>
      <c r="BC526" s="133"/>
      <c r="BD526" s="133"/>
      <c r="BE526" s="133"/>
      <c r="BF526" s="133"/>
      <c r="BG526" s="133"/>
      <c r="BJ526" s="133"/>
      <c r="BT526" s="133"/>
      <c r="CD526" s="133"/>
      <c r="CN526" s="133"/>
      <c r="CX526" s="133"/>
      <c r="DH526" s="133"/>
      <c r="DR526" s="133"/>
      <c r="EB526" s="133"/>
      <c r="EL526" s="133"/>
      <c r="EV526" s="133"/>
      <c r="FF526" s="133"/>
      <c r="FP526" s="133"/>
      <c r="FZ526" s="133"/>
      <c r="GJ526" s="133"/>
      <c r="GT526" s="133"/>
      <c r="HD526" s="133"/>
      <c r="HN526" s="133"/>
      <c r="HX526" s="133"/>
      <c r="IH526" s="133"/>
      <c r="IR526" s="133"/>
      <c r="JB526" s="133"/>
      <c r="JL526" s="133"/>
      <c r="JV526" s="133"/>
      <c r="KF526" s="133"/>
    </row>
    <row xmlns:x14ac="http://schemas.microsoft.com/office/spreadsheetml/2009/9/ac" r="527" s="3" customFormat="true" x14ac:dyDescent="0.25">
      <c r="A527" s="424"/>
      <c r="B527" s="133"/>
      <c r="L527" s="133"/>
      <c r="V527" s="133"/>
      <c r="AF527" s="133"/>
      <c r="AP527" s="133"/>
      <c r="AZ527" s="133"/>
      <c r="BA527" s="133"/>
      <c r="BB527" s="133"/>
      <c r="BC527" s="133"/>
      <c r="BD527" s="133"/>
      <c r="BE527" s="133"/>
      <c r="BF527" s="133"/>
      <c r="BG527" s="133"/>
      <c r="BJ527" s="133"/>
      <c r="BT527" s="133"/>
      <c r="CD527" s="133"/>
      <c r="CN527" s="133"/>
      <c r="CX527" s="133"/>
      <c r="DH527" s="133"/>
      <c r="DR527" s="133"/>
      <c r="EB527" s="133"/>
      <c r="EL527" s="133"/>
      <c r="EV527" s="133"/>
      <c r="FF527" s="133"/>
      <c r="FP527" s="133"/>
      <c r="FZ527" s="133"/>
      <c r="GJ527" s="133"/>
      <c r="GT527" s="133"/>
      <c r="HD527" s="133"/>
      <c r="HN527" s="133"/>
      <c r="HX527" s="133"/>
      <c r="IH527" s="133"/>
      <c r="IR527" s="133"/>
      <c r="JB527" s="133"/>
      <c r="JL527" s="133"/>
      <c r="JV527" s="133"/>
      <c r="KF527" s="133"/>
    </row>
    <row xmlns:x14ac="http://schemas.microsoft.com/office/spreadsheetml/2009/9/ac" r="528" s="3" customFormat="true" x14ac:dyDescent="0.25">
      <c r="A528" s="424"/>
      <c r="B528" s="133"/>
      <c r="L528" s="133"/>
      <c r="V528" s="133"/>
      <c r="AF528" s="133"/>
      <c r="AP528" s="133"/>
      <c r="AZ528" s="133"/>
      <c r="BA528" s="133"/>
      <c r="BB528" s="133"/>
      <c r="BC528" s="133"/>
      <c r="BD528" s="133"/>
      <c r="BE528" s="133"/>
      <c r="BF528" s="133"/>
      <c r="BG528" s="133"/>
      <c r="BJ528" s="133"/>
      <c r="BT528" s="133"/>
      <c r="CD528" s="133"/>
      <c r="CN528" s="133"/>
      <c r="CX528" s="133"/>
      <c r="DH528" s="133"/>
      <c r="DR528" s="133"/>
      <c r="EB528" s="133"/>
      <c r="EL528" s="133"/>
      <c r="EV528" s="133"/>
      <c r="FF528" s="133"/>
      <c r="FP528" s="133"/>
      <c r="FZ528" s="133"/>
      <c r="GJ528" s="133"/>
      <c r="GT528" s="133"/>
      <c r="HD528" s="133"/>
      <c r="HN528" s="133"/>
      <c r="HX528" s="133"/>
      <c r="IH528" s="133"/>
      <c r="IR528" s="133"/>
      <c r="JB528" s="133"/>
      <c r="JL528" s="133"/>
      <c r="JV528" s="133"/>
      <c r="KF528" s="133"/>
    </row>
    <row xmlns:x14ac="http://schemas.microsoft.com/office/spreadsheetml/2009/9/ac" r="529" s="3" customFormat="true" x14ac:dyDescent="0.25">
      <c r="A529" s="424"/>
      <c r="B529" s="133"/>
      <c r="L529" s="133"/>
      <c r="V529" s="133"/>
      <c r="AF529" s="133"/>
      <c r="AP529" s="133"/>
      <c r="AZ529" s="133"/>
      <c r="BA529" s="133"/>
      <c r="BB529" s="133"/>
      <c r="BC529" s="133"/>
      <c r="BD529" s="133"/>
      <c r="BE529" s="133"/>
      <c r="BF529" s="133"/>
      <c r="BG529" s="133"/>
      <c r="BJ529" s="133"/>
      <c r="BT529" s="133"/>
      <c r="CD529" s="133"/>
      <c r="CN529" s="133"/>
      <c r="CX529" s="133"/>
      <c r="DH529" s="133"/>
      <c r="DR529" s="133"/>
      <c r="EB529" s="133"/>
      <c r="EL529" s="133"/>
      <c r="EV529" s="133"/>
      <c r="FF529" s="133"/>
      <c r="FP529" s="133"/>
      <c r="FZ529" s="133"/>
      <c r="GJ529" s="133"/>
      <c r="GT529" s="133"/>
      <c r="HD529" s="133"/>
      <c r="HN529" s="133"/>
      <c r="HX529" s="133"/>
      <c r="IH529" s="133"/>
      <c r="IR529" s="133"/>
      <c r="JB529" s="133"/>
      <c r="JL529" s="133"/>
      <c r="JV529" s="133"/>
      <c r="KF529" s="133"/>
    </row>
    <row xmlns:x14ac="http://schemas.microsoft.com/office/spreadsheetml/2009/9/ac" r="530" s="3" customFormat="true" x14ac:dyDescent="0.25">
      <c r="A530" s="424"/>
      <c r="B530" s="133"/>
      <c r="L530" s="133"/>
      <c r="V530" s="133"/>
      <c r="AF530" s="133"/>
      <c r="AP530" s="133"/>
      <c r="AZ530" s="133"/>
      <c r="BA530" s="133"/>
      <c r="BB530" s="133"/>
      <c r="BC530" s="133"/>
      <c r="BD530" s="133"/>
      <c r="BE530" s="133"/>
      <c r="BF530" s="133"/>
      <c r="BG530" s="133"/>
      <c r="BJ530" s="133"/>
      <c r="BT530" s="133"/>
      <c r="CD530" s="133"/>
      <c r="CN530" s="133"/>
      <c r="CX530" s="133"/>
      <c r="DH530" s="133"/>
      <c r="DR530" s="133"/>
      <c r="EB530" s="133"/>
      <c r="EL530" s="133"/>
      <c r="EV530" s="133"/>
      <c r="FF530" s="133"/>
      <c r="FP530" s="133"/>
      <c r="FZ530" s="133"/>
      <c r="GJ530" s="133"/>
      <c r="GT530" s="133"/>
      <c r="HD530" s="133"/>
      <c r="HN530" s="133"/>
      <c r="HX530" s="133"/>
      <c r="IH530" s="133"/>
      <c r="IR530" s="133"/>
      <c r="JB530" s="133"/>
      <c r="JL530" s="133"/>
      <c r="JV530" s="133"/>
      <c r="KF530" s="133"/>
    </row>
    <row xmlns:x14ac="http://schemas.microsoft.com/office/spreadsheetml/2009/9/ac" r="531" s="3" customFormat="true" x14ac:dyDescent="0.25">
      <c r="A531" s="424"/>
      <c r="B531" s="133"/>
      <c r="L531" s="133"/>
      <c r="V531" s="133"/>
      <c r="AF531" s="133"/>
      <c r="AP531" s="133"/>
      <c r="AZ531" s="133"/>
      <c r="BA531" s="133"/>
      <c r="BB531" s="133"/>
      <c r="BC531" s="133"/>
      <c r="BD531" s="133"/>
      <c r="BE531" s="133"/>
      <c r="BF531" s="133"/>
      <c r="BG531" s="133"/>
      <c r="BJ531" s="133"/>
      <c r="BT531" s="133"/>
      <c r="CD531" s="133"/>
      <c r="CN531" s="133"/>
      <c r="CX531" s="133"/>
      <c r="DH531" s="133"/>
      <c r="DR531" s="133"/>
      <c r="EB531" s="133"/>
      <c r="EL531" s="133"/>
      <c r="EV531" s="133"/>
      <c r="FF531" s="133"/>
      <c r="FP531" s="133"/>
      <c r="FZ531" s="133"/>
      <c r="GJ531" s="133"/>
      <c r="GT531" s="133"/>
      <c r="HD531" s="133"/>
      <c r="HN531" s="133"/>
      <c r="HX531" s="133"/>
      <c r="IH531" s="133"/>
      <c r="IR531" s="133"/>
      <c r="JB531" s="133"/>
      <c r="JL531" s="133"/>
      <c r="JV531" s="133"/>
      <c r="KF531" s="133"/>
    </row>
    <row xmlns:x14ac="http://schemas.microsoft.com/office/spreadsheetml/2009/9/ac" r="532" s="3" customFormat="true" x14ac:dyDescent="0.25">
      <c r="A532" s="424"/>
      <c r="B532" s="133"/>
      <c r="L532" s="133"/>
      <c r="V532" s="133"/>
      <c r="AF532" s="133"/>
      <c r="AP532" s="133"/>
      <c r="AZ532" s="133"/>
      <c r="BA532" s="133"/>
      <c r="BB532" s="133"/>
      <c r="BC532" s="133"/>
      <c r="BD532" s="133"/>
      <c r="BE532" s="133"/>
      <c r="BF532" s="133"/>
      <c r="BG532" s="133"/>
      <c r="BJ532" s="133"/>
      <c r="BT532" s="133"/>
      <c r="CD532" s="133"/>
      <c r="CN532" s="133"/>
      <c r="CX532" s="133"/>
      <c r="DH532" s="133"/>
      <c r="DR532" s="133"/>
      <c r="EB532" s="133"/>
      <c r="EL532" s="133"/>
      <c r="EV532" s="133"/>
      <c r="FF532" s="133"/>
      <c r="FP532" s="133"/>
      <c r="FZ532" s="133"/>
      <c r="GJ532" s="133"/>
      <c r="GT532" s="133"/>
      <c r="HD532" s="133"/>
      <c r="HN532" s="133"/>
      <c r="HX532" s="133"/>
      <c r="IH532" s="133"/>
      <c r="IR532" s="133"/>
      <c r="JB532" s="133"/>
      <c r="JL532" s="133"/>
      <c r="JV532" s="133"/>
      <c r="KF532" s="133"/>
    </row>
    <row xmlns:x14ac="http://schemas.microsoft.com/office/spreadsheetml/2009/9/ac" r="533" s="3" customFormat="true" x14ac:dyDescent="0.25">
      <c r="A533" s="424"/>
      <c r="B533" s="133"/>
      <c r="L533" s="133"/>
      <c r="V533" s="133"/>
      <c r="AF533" s="133"/>
      <c r="AP533" s="133"/>
      <c r="AZ533" s="133"/>
      <c r="BA533" s="133"/>
      <c r="BB533" s="133"/>
      <c r="BC533" s="133"/>
      <c r="BD533" s="133"/>
      <c r="BE533" s="133"/>
      <c r="BF533" s="133"/>
      <c r="BG533" s="133"/>
      <c r="BJ533" s="133"/>
      <c r="BT533" s="133"/>
      <c r="CD533" s="133"/>
      <c r="CN533" s="133"/>
      <c r="CX533" s="133"/>
      <c r="DH533" s="133"/>
      <c r="DR533" s="133"/>
      <c r="EB533" s="133"/>
      <c r="EL533" s="133"/>
      <c r="EV533" s="133"/>
      <c r="FF533" s="133"/>
      <c r="FP533" s="133"/>
      <c r="FZ533" s="133"/>
      <c r="GJ533" s="133"/>
      <c r="GT533" s="133"/>
      <c r="HD533" s="133"/>
      <c r="HN533" s="133"/>
      <c r="HX533" s="133"/>
      <c r="IH533" s="133"/>
      <c r="IR533" s="133"/>
      <c r="JB533" s="133"/>
      <c r="JL533" s="133"/>
      <c r="JV533" s="133"/>
      <c r="KF533" s="133"/>
    </row>
    <row xmlns:x14ac="http://schemas.microsoft.com/office/spreadsheetml/2009/9/ac" r="534" s="3" customFormat="true" x14ac:dyDescent="0.25">
      <c r="A534" s="424"/>
      <c r="B534" s="133"/>
      <c r="L534" s="133"/>
      <c r="V534" s="133"/>
      <c r="AF534" s="133"/>
      <c r="AP534" s="133"/>
      <c r="AZ534" s="133"/>
      <c r="BA534" s="133"/>
      <c r="BB534" s="133"/>
      <c r="BC534" s="133"/>
      <c r="BD534" s="133"/>
      <c r="BE534" s="133"/>
      <c r="BF534" s="133"/>
      <c r="BG534" s="133"/>
      <c r="BJ534" s="133"/>
      <c r="BT534" s="133"/>
      <c r="CD534" s="133"/>
      <c r="CN534" s="133"/>
      <c r="CX534" s="133"/>
      <c r="DH534" s="133"/>
      <c r="DR534" s="133"/>
      <c r="EB534" s="133"/>
      <c r="EL534" s="133"/>
      <c r="EV534" s="133"/>
      <c r="FF534" s="133"/>
      <c r="FP534" s="133"/>
      <c r="FZ534" s="133"/>
      <c r="GJ534" s="133"/>
      <c r="GT534" s="133"/>
      <c r="HD534" s="133"/>
      <c r="HN534" s="133"/>
      <c r="HX534" s="133"/>
      <c r="IH534" s="133"/>
      <c r="IR534" s="133"/>
      <c r="JB534" s="133"/>
      <c r="JL534" s="133"/>
      <c r="JV534" s="133"/>
      <c r="KF534" s="133"/>
    </row>
    <row xmlns:x14ac="http://schemas.microsoft.com/office/spreadsheetml/2009/9/ac" r="535" s="3" customFormat="true" x14ac:dyDescent="0.25">
      <c r="A535" s="424"/>
      <c r="B535" s="133"/>
      <c r="L535" s="133"/>
      <c r="V535" s="133"/>
      <c r="AF535" s="133"/>
      <c r="AP535" s="133"/>
      <c r="AZ535" s="133"/>
      <c r="BA535" s="133"/>
      <c r="BB535" s="133"/>
      <c r="BC535" s="133"/>
      <c r="BD535" s="133"/>
      <c r="BE535" s="133"/>
      <c r="BF535" s="133"/>
      <c r="BG535" s="133"/>
      <c r="BJ535" s="133"/>
      <c r="BT535" s="133"/>
      <c r="CD535" s="133"/>
      <c r="CN535" s="133"/>
      <c r="CX535" s="133"/>
      <c r="DH535" s="133"/>
      <c r="DR535" s="133"/>
      <c r="EB535" s="133"/>
      <c r="EL535" s="133"/>
      <c r="EV535" s="133"/>
      <c r="FF535" s="133"/>
      <c r="FP535" s="133"/>
      <c r="FZ535" s="133"/>
      <c r="GJ535" s="133"/>
      <c r="GT535" s="133"/>
      <c r="HD535" s="133"/>
      <c r="HN535" s="133"/>
      <c r="HX535" s="133"/>
      <c r="IH535" s="133"/>
      <c r="IR535" s="133"/>
      <c r="JB535" s="133"/>
      <c r="JL535" s="133"/>
      <c r="JV535" s="133"/>
      <c r="KF535" s="133"/>
    </row>
    <row xmlns:x14ac="http://schemas.microsoft.com/office/spreadsheetml/2009/9/ac" r="536" s="3" customFormat="true" x14ac:dyDescent="0.25">
      <c r="A536" s="424"/>
      <c r="B536" s="133"/>
      <c r="L536" s="133"/>
      <c r="V536" s="133"/>
      <c r="AF536" s="133"/>
      <c r="AP536" s="133"/>
      <c r="AZ536" s="133"/>
      <c r="BA536" s="133"/>
      <c r="BB536" s="133"/>
      <c r="BC536" s="133"/>
      <c r="BD536" s="133"/>
      <c r="BE536" s="133"/>
      <c r="BF536" s="133"/>
      <c r="BG536" s="133"/>
      <c r="BJ536" s="133"/>
      <c r="BT536" s="133"/>
      <c r="CD536" s="133"/>
      <c r="CN536" s="133"/>
      <c r="CX536" s="133"/>
      <c r="DH536" s="133"/>
      <c r="DR536" s="133"/>
      <c r="EB536" s="133"/>
      <c r="EL536" s="133"/>
      <c r="EV536" s="133"/>
      <c r="FF536" s="133"/>
      <c r="FP536" s="133"/>
      <c r="FZ536" s="133"/>
      <c r="GJ536" s="133"/>
      <c r="GT536" s="133"/>
      <c r="HD536" s="133"/>
      <c r="HN536" s="133"/>
      <c r="HX536" s="133"/>
      <c r="IH536" s="133"/>
      <c r="IR536" s="133"/>
      <c r="JB536" s="133"/>
      <c r="JL536" s="133"/>
      <c r="JV536" s="133"/>
      <c r="KF536" s="133"/>
    </row>
    <row xmlns:x14ac="http://schemas.microsoft.com/office/spreadsheetml/2009/9/ac" r="537" s="3" customFormat="true" x14ac:dyDescent="0.25">
      <c r="A537" s="424"/>
      <c r="B537" s="133"/>
      <c r="L537" s="133"/>
      <c r="V537" s="133"/>
      <c r="AF537" s="133"/>
      <c r="AP537" s="133"/>
      <c r="AZ537" s="133"/>
      <c r="BA537" s="133"/>
      <c r="BB537" s="133"/>
      <c r="BC537" s="133"/>
      <c r="BD537" s="133"/>
      <c r="BE537" s="133"/>
      <c r="BF537" s="133"/>
      <c r="BG537" s="133"/>
      <c r="BJ537" s="133"/>
      <c r="BT537" s="133"/>
      <c r="CD537" s="133"/>
      <c r="CN537" s="133"/>
      <c r="CX537" s="133"/>
      <c r="DH537" s="133"/>
      <c r="DR537" s="133"/>
      <c r="EB537" s="133"/>
      <c r="EL537" s="133"/>
      <c r="EV537" s="133"/>
      <c r="FF537" s="133"/>
      <c r="FP537" s="133"/>
      <c r="FZ537" s="133"/>
      <c r="GJ537" s="133"/>
      <c r="GT537" s="133"/>
      <c r="HD537" s="133"/>
      <c r="HN537" s="133"/>
      <c r="HX537" s="133"/>
      <c r="IH537" s="133"/>
      <c r="IR537" s="133"/>
      <c r="JB537" s="133"/>
      <c r="JL537" s="133"/>
      <c r="JV537" s="133"/>
      <c r="KF537" s="133"/>
    </row>
    <row xmlns:x14ac="http://schemas.microsoft.com/office/spreadsheetml/2009/9/ac" r="538" s="3" customFormat="true" x14ac:dyDescent="0.25">
      <c r="A538" s="424"/>
      <c r="B538" s="133"/>
      <c r="L538" s="133"/>
      <c r="V538" s="133"/>
      <c r="AF538" s="133"/>
      <c r="AP538" s="133"/>
      <c r="AZ538" s="133"/>
      <c r="BA538" s="133"/>
      <c r="BB538" s="133"/>
      <c r="BC538" s="133"/>
      <c r="BD538" s="133"/>
      <c r="BE538" s="133"/>
      <c r="BF538" s="133"/>
      <c r="BG538" s="133"/>
      <c r="BJ538" s="133"/>
      <c r="BT538" s="133"/>
      <c r="CD538" s="133"/>
      <c r="CN538" s="133"/>
      <c r="CX538" s="133"/>
      <c r="DH538" s="133"/>
      <c r="DR538" s="133"/>
      <c r="EB538" s="133"/>
      <c r="EL538" s="133"/>
      <c r="EV538" s="133"/>
      <c r="FF538" s="133"/>
      <c r="FP538" s="133"/>
      <c r="FZ538" s="133"/>
      <c r="GJ538" s="133"/>
      <c r="GT538" s="133"/>
      <c r="HD538" s="133"/>
      <c r="HN538" s="133"/>
      <c r="HX538" s="133"/>
      <c r="IH538" s="133"/>
      <c r="IR538" s="133"/>
      <c r="JB538" s="133"/>
      <c r="JL538" s="133"/>
      <c r="JV538" s="133"/>
      <c r="KF538" s="133"/>
    </row>
    <row xmlns:x14ac="http://schemas.microsoft.com/office/spreadsheetml/2009/9/ac" r="539" s="3" customFormat="true" x14ac:dyDescent="0.25">
      <c r="A539" s="424"/>
      <c r="B539" s="133"/>
      <c r="L539" s="133"/>
      <c r="V539" s="133"/>
      <c r="AF539" s="133"/>
      <c r="AP539" s="133"/>
      <c r="AZ539" s="133"/>
      <c r="BA539" s="133"/>
      <c r="BB539" s="133"/>
      <c r="BC539" s="133"/>
      <c r="BD539" s="133"/>
      <c r="BE539" s="133"/>
      <c r="BF539" s="133"/>
      <c r="BG539" s="133"/>
      <c r="BJ539" s="133"/>
      <c r="BT539" s="133"/>
      <c r="CD539" s="133"/>
      <c r="CN539" s="133"/>
      <c r="CX539" s="133"/>
      <c r="DH539" s="133"/>
      <c r="DR539" s="133"/>
      <c r="EB539" s="133"/>
      <c r="EL539" s="133"/>
      <c r="EV539" s="133"/>
      <c r="FF539" s="133"/>
      <c r="FP539" s="133"/>
      <c r="FZ539" s="133"/>
      <c r="GJ539" s="133"/>
      <c r="GT539" s="133"/>
      <c r="HD539" s="133"/>
      <c r="HN539" s="133"/>
      <c r="HX539" s="133"/>
      <c r="IH539" s="133"/>
      <c r="IR539" s="133"/>
      <c r="JB539" s="133"/>
      <c r="JL539" s="133"/>
      <c r="JV539" s="133"/>
      <c r="KF539" s="133"/>
    </row>
    <row xmlns:x14ac="http://schemas.microsoft.com/office/spreadsheetml/2009/9/ac" r="540" s="3" customFormat="true" x14ac:dyDescent="0.25">
      <c r="A540" s="424"/>
      <c r="B540" s="133"/>
      <c r="L540" s="133"/>
      <c r="V540" s="133"/>
      <c r="AF540" s="133"/>
      <c r="AP540" s="133"/>
      <c r="AZ540" s="133"/>
      <c r="BA540" s="133"/>
      <c r="BB540" s="133"/>
      <c r="BC540" s="133"/>
      <c r="BD540" s="133"/>
      <c r="BE540" s="133"/>
      <c r="BF540" s="133"/>
      <c r="BG540" s="133"/>
      <c r="BJ540" s="133"/>
      <c r="BT540" s="133"/>
      <c r="CD540" s="133"/>
      <c r="CN540" s="133"/>
      <c r="CX540" s="133"/>
      <c r="DH540" s="133"/>
      <c r="DR540" s="133"/>
      <c r="EB540" s="133"/>
      <c r="EL540" s="133"/>
      <c r="EV540" s="133"/>
      <c r="FF540" s="133"/>
      <c r="FP540" s="133"/>
      <c r="FZ540" s="133"/>
      <c r="GJ540" s="133"/>
      <c r="GT540" s="133"/>
      <c r="HD540" s="133"/>
      <c r="HN540" s="133"/>
      <c r="HX540" s="133"/>
      <c r="IH540" s="133"/>
      <c r="IR540" s="133"/>
      <c r="JB540" s="133"/>
      <c r="JL540" s="133"/>
      <c r="JV540" s="133"/>
      <c r="KF540" s="133"/>
    </row>
    <row xmlns:x14ac="http://schemas.microsoft.com/office/spreadsheetml/2009/9/ac" r="541" s="3" customFormat="true" x14ac:dyDescent="0.25">
      <c r="A541" s="424"/>
      <c r="B541" s="133"/>
      <c r="L541" s="133"/>
      <c r="V541" s="133"/>
      <c r="AF541" s="133"/>
      <c r="AP541" s="133"/>
      <c r="AZ541" s="133"/>
      <c r="BA541" s="133"/>
      <c r="BB541" s="133"/>
      <c r="BC541" s="133"/>
      <c r="BD541" s="133"/>
      <c r="BE541" s="133"/>
      <c r="BF541" s="133"/>
      <c r="BG541" s="133"/>
      <c r="BJ541" s="133"/>
      <c r="BT541" s="133"/>
      <c r="CD541" s="133"/>
      <c r="CN541" s="133"/>
      <c r="CX541" s="133"/>
      <c r="DH541" s="133"/>
      <c r="DR541" s="133"/>
      <c r="EB541" s="133"/>
      <c r="EL541" s="133"/>
      <c r="EV541" s="133"/>
      <c r="FF541" s="133"/>
      <c r="FP541" s="133"/>
      <c r="FZ541" s="133"/>
      <c r="GJ541" s="133"/>
      <c r="GT541" s="133"/>
      <c r="HD541" s="133"/>
      <c r="HN541" s="133"/>
      <c r="HX541" s="133"/>
      <c r="IH541" s="133"/>
      <c r="IR541" s="133"/>
      <c r="JB541" s="133"/>
      <c r="JL541" s="133"/>
      <c r="JV541" s="133"/>
      <c r="KF541" s="133"/>
    </row>
    <row xmlns:x14ac="http://schemas.microsoft.com/office/spreadsheetml/2009/9/ac" r="542" s="3" customFormat="true" x14ac:dyDescent="0.25">
      <c r="A542" s="424"/>
      <c r="B542" s="133"/>
      <c r="L542" s="133"/>
      <c r="V542" s="133"/>
      <c r="AF542" s="133"/>
      <c r="AP542" s="133"/>
      <c r="AZ542" s="133"/>
      <c r="BA542" s="133"/>
      <c r="BB542" s="133"/>
      <c r="BC542" s="133"/>
      <c r="BD542" s="133"/>
      <c r="BE542" s="133"/>
      <c r="BF542" s="133"/>
      <c r="BG542" s="133"/>
      <c r="BJ542" s="133"/>
      <c r="BT542" s="133"/>
      <c r="CD542" s="133"/>
      <c r="CN542" s="133"/>
      <c r="CX542" s="133"/>
      <c r="DH542" s="133"/>
      <c r="DR542" s="133"/>
      <c r="EB542" s="133"/>
      <c r="EL542" s="133"/>
      <c r="EV542" s="133"/>
      <c r="FF542" s="133"/>
      <c r="FP542" s="133"/>
      <c r="FZ542" s="133"/>
      <c r="GJ542" s="133"/>
      <c r="GT542" s="133"/>
      <c r="HD542" s="133"/>
      <c r="HN542" s="133"/>
      <c r="HX542" s="133"/>
      <c r="IH542" s="133"/>
      <c r="IR542" s="133"/>
      <c r="JB542" s="133"/>
      <c r="JL542" s="133"/>
      <c r="JV542" s="133"/>
      <c r="KF542" s="133"/>
    </row>
    <row xmlns:x14ac="http://schemas.microsoft.com/office/spreadsheetml/2009/9/ac" r="543" s="3" customFormat="true" x14ac:dyDescent="0.25">
      <c r="A543" s="424"/>
      <c r="B543" s="133"/>
      <c r="L543" s="133"/>
      <c r="V543" s="133"/>
      <c r="AF543" s="133"/>
      <c r="AP543" s="133"/>
      <c r="AZ543" s="133"/>
      <c r="BA543" s="133"/>
      <c r="BB543" s="133"/>
      <c r="BC543" s="133"/>
      <c r="BD543" s="133"/>
      <c r="BE543" s="133"/>
      <c r="BF543" s="133"/>
      <c r="BG543" s="133"/>
      <c r="BJ543" s="133"/>
      <c r="BT543" s="133"/>
      <c r="CD543" s="133"/>
      <c r="CN543" s="133"/>
      <c r="CX543" s="133"/>
      <c r="DH543" s="133"/>
      <c r="DR543" s="133"/>
      <c r="EB543" s="133"/>
      <c r="EL543" s="133"/>
      <c r="EV543" s="133"/>
      <c r="FF543" s="133"/>
      <c r="FP543" s="133"/>
      <c r="FZ543" s="133"/>
      <c r="GJ543" s="133"/>
      <c r="GT543" s="133"/>
      <c r="HD543" s="133"/>
      <c r="HN543" s="133"/>
      <c r="HX543" s="133"/>
      <c r="IH543" s="133"/>
      <c r="IR543" s="133"/>
      <c r="JB543" s="133"/>
      <c r="JL543" s="133"/>
      <c r="JV543" s="133"/>
      <c r="KF543" s="133"/>
    </row>
    <row xmlns:x14ac="http://schemas.microsoft.com/office/spreadsheetml/2009/9/ac" r="544" s="3" customFormat="true" x14ac:dyDescent="0.25">
      <c r="A544" s="424"/>
      <c r="B544" s="133"/>
      <c r="L544" s="133"/>
      <c r="V544" s="133"/>
      <c r="AF544" s="133"/>
      <c r="AP544" s="133"/>
      <c r="AZ544" s="133"/>
      <c r="BA544" s="133"/>
      <c r="BB544" s="133"/>
      <c r="BC544" s="133"/>
      <c r="BD544" s="133"/>
      <c r="BE544" s="133"/>
      <c r="BF544" s="133"/>
      <c r="BG544" s="133"/>
      <c r="BJ544" s="133"/>
      <c r="BT544" s="133"/>
      <c r="CD544" s="133"/>
      <c r="CN544" s="133"/>
      <c r="CX544" s="133"/>
      <c r="DH544" s="133"/>
      <c r="DR544" s="133"/>
      <c r="EB544" s="133"/>
      <c r="EL544" s="133"/>
      <c r="EV544" s="133"/>
      <c r="FF544" s="133"/>
      <c r="FP544" s="133"/>
      <c r="FZ544" s="133"/>
      <c r="GJ544" s="133"/>
      <c r="GT544" s="133"/>
      <c r="HD544" s="133"/>
      <c r="HN544" s="133"/>
      <c r="HX544" s="133"/>
      <c r="IH544" s="133"/>
      <c r="IR544" s="133"/>
      <c r="JB544" s="133"/>
      <c r="JL544" s="133"/>
      <c r="JV544" s="133"/>
      <c r="KF544" s="133"/>
    </row>
    <row xmlns:x14ac="http://schemas.microsoft.com/office/spreadsheetml/2009/9/ac" r="545" s="3" customFormat="true" x14ac:dyDescent="0.25">
      <c r="A545" s="424"/>
      <c r="B545" s="133"/>
      <c r="L545" s="133"/>
      <c r="V545" s="133"/>
      <c r="AF545" s="133"/>
      <c r="AP545" s="133"/>
      <c r="AZ545" s="133"/>
      <c r="BA545" s="133"/>
      <c r="BB545" s="133"/>
      <c r="BC545" s="133"/>
      <c r="BD545" s="133"/>
      <c r="BE545" s="133"/>
      <c r="BF545" s="133"/>
      <c r="BG545" s="133"/>
      <c r="BJ545" s="133"/>
      <c r="BT545" s="133"/>
      <c r="CD545" s="133"/>
      <c r="CN545" s="133"/>
      <c r="CX545" s="133"/>
      <c r="DH545" s="133"/>
      <c r="DR545" s="133"/>
      <c r="EB545" s="133"/>
      <c r="EL545" s="133"/>
      <c r="EV545" s="133"/>
      <c r="FF545" s="133"/>
      <c r="FP545" s="133"/>
      <c r="FZ545" s="133"/>
      <c r="GJ545" s="133"/>
      <c r="GT545" s="133"/>
      <c r="HD545" s="133"/>
      <c r="HN545" s="133"/>
      <c r="HX545" s="133"/>
      <c r="IH545" s="133"/>
      <c r="IR545" s="133"/>
      <c r="JB545" s="133"/>
      <c r="JL545" s="133"/>
      <c r="JV545" s="133"/>
      <c r="KF545" s="133"/>
    </row>
    <row xmlns:x14ac="http://schemas.microsoft.com/office/spreadsheetml/2009/9/ac" r="546" s="3" customFormat="true" x14ac:dyDescent="0.25">
      <c r="A546" s="424"/>
      <c r="B546" s="133"/>
      <c r="L546" s="133"/>
      <c r="V546" s="133"/>
      <c r="AF546" s="133"/>
      <c r="AP546" s="133"/>
      <c r="AZ546" s="133"/>
      <c r="BA546" s="133"/>
      <c r="BB546" s="133"/>
      <c r="BC546" s="133"/>
      <c r="BD546" s="133"/>
      <c r="BE546" s="133"/>
      <c r="BF546" s="133"/>
      <c r="BG546" s="133"/>
      <c r="BJ546" s="133"/>
      <c r="BT546" s="133"/>
      <c r="CD546" s="133"/>
      <c r="CN546" s="133"/>
      <c r="CX546" s="133"/>
      <c r="DH546" s="133"/>
      <c r="DR546" s="133"/>
      <c r="EB546" s="133"/>
      <c r="EL546" s="133"/>
      <c r="EV546" s="133"/>
      <c r="FF546" s="133"/>
      <c r="FP546" s="133"/>
      <c r="FZ546" s="133"/>
      <c r="GJ546" s="133"/>
      <c r="GT546" s="133"/>
      <c r="HD546" s="133"/>
      <c r="HN546" s="133"/>
      <c r="HX546" s="133"/>
      <c r="IH546" s="133"/>
      <c r="IR546" s="133"/>
      <c r="JB546" s="133"/>
      <c r="JL546" s="133"/>
      <c r="JV546" s="133"/>
      <c r="KF546" s="133"/>
    </row>
    <row xmlns:x14ac="http://schemas.microsoft.com/office/spreadsheetml/2009/9/ac" r="547" s="3" customFormat="true" x14ac:dyDescent="0.25">
      <c r="A547" s="424"/>
      <c r="B547" s="133"/>
      <c r="L547" s="133"/>
      <c r="V547" s="133"/>
      <c r="AF547" s="133"/>
      <c r="AP547" s="133"/>
      <c r="AZ547" s="133"/>
      <c r="BA547" s="133"/>
      <c r="BB547" s="133"/>
      <c r="BC547" s="133"/>
      <c r="BD547" s="133"/>
      <c r="BE547" s="133"/>
      <c r="BF547" s="133"/>
      <c r="BG547" s="133"/>
      <c r="BJ547" s="133"/>
      <c r="BT547" s="133"/>
      <c r="CD547" s="133"/>
      <c r="CN547" s="133"/>
      <c r="CX547" s="133"/>
      <c r="DH547" s="133"/>
      <c r="DR547" s="133"/>
      <c r="EB547" s="133"/>
      <c r="EL547" s="133"/>
      <c r="EV547" s="133"/>
      <c r="FF547" s="133"/>
      <c r="FP547" s="133"/>
      <c r="FZ547" s="133"/>
      <c r="GJ547" s="133"/>
      <c r="GT547" s="133"/>
      <c r="HD547" s="133"/>
      <c r="HN547" s="133"/>
      <c r="HX547" s="133"/>
      <c r="IH547" s="133"/>
      <c r="IR547" s="133"/>
      <c r="JB547" s="133"/>
      <c r="JL547" s="133"/>
      <c r="JV547" s="133"/>
      <c r="KF547" s="133"/>
    </row>
    <row xmlns:x14ac="http://schemas.microsoft.com/office/spreadsheetml/2009/9/ac" r="548" s="3" customFormat="true" x14ac:dyDescent="0.25">
      <c r="A548" s="424"/>
      <c r="B548" s="133"/>
      <c r="L548" s="133"/>
      <c r="V548" s="133"/>
      <c r="AF548" s="133"/>
      <c r="AP548" s="133"/>
      <c r="AZ548" s="133"/>
      <c r="BA548" s="133"/>
      <c r="BB548" s="133"/>
      <c r="BC548" s="133"/>
      <c r="BD548" s="133"/>
      <c r="BE548" s="133"/>
      <c r="BF548" s="133"/>
      <c r="BG548" s="133"/>
      <c r="BJ548" s="133"/>
      <c r="BT548" s="133"/>
      <c r="CD548" s="133"/>
      <c r="CN548" s="133"/>
      <c r="CX548" s="133"/>
      <c r="DH548" s="133"/>
      <c r="DR548" s="133"/>
      <c r="EB548" s="133"/>
      <c r="EL548" s="133"/>
      <c r="EV548" s="133"/>
      <c r="FF548" s="133"/>
      <c r="FP548" s="133"/>
      <c r="FZ548" s="133"/>
      <c r="GJ548" s="133"/>
      <c r="GT548" s="133"/>
      <c r="HD548" s="133"/>
      <c r="HN548" s="133"/>
      <c r="HX548" s="133"/>
      <c r="IH548" s="133"/>
      <c r="IR548" s="133"/>
      <c r="JB548" s="133"/>
      <c r="JL548" s="133"/>
      <c r="JV548" s="133"/>
      <c r="KF548" s="133"/>
    </row>
    <row xmlns:x14ac="http://schemas.microsoft.com/office/spreadsheetml/2009/9/ac" r="549" s="3" customFormat="true" x14ac:dyDescent="0.25">
      <c r="A549" s="424"/>
      <c r="B549" s="133"/>
      <c r="L549" s="133"/>
      <c r="V549" s="133"/>
      <c r="AF549" s="133"/>
      <c r="AP549" s="133"/>
      <c r="AZ549" s="133"/>
      <c r="BA549" s="133"/>
      <c r="BB549" s="133"/>
      <c r="BC549" s="133"/>
      <c r="BD549" s="133"/>
      <c r="BE549" s="133"/>
      <c r="BF549" s="133"/>
      <c r="BG549" s="133"/>
      <c r="BJ549" s="133"/>
      <c r="BT549" s="133"/>
      <c r="CD549" s="133"/>
      <c r="CN549" s="133"/>
      <c r="CX549" s="133"/>
      <c r="DH549" s="133"/>
      <c r="DR549" s="133"/>
      <c r="EB549" s="133"/>
      <c r="EL549" s="133"/>
      <c r="EV549" s="133"/>
      <c r="FF549" s="133"/>
      <c r="FP549" s="133"/>
      <c r="FZ549" s="133"/>
      <c r="GJ549" s="133"/>
      <c r="GT549" s="133"/>
      <c r="HD549" s="133"/>
      <c r="HN549" s="133"/>
      <c r="HX549" s="133"/>
      <c r="IH549" s="133"/>
      <c r="IR549" s="133"/>
      <c r="JB549" s="133"/>
      <c r="JL549" s="133"/>
      <c r="JV549" s="133"/>
      <c r="KF549" s="133"/>
    </row>
    <row xmlns:x14ac="http://schemas.microsoft.com/office/spreadsheetml/2009/9/ac" r="550" s="3" customFormat="true" x14ac:dyDescent="0.25">
      <c r="A550" s="424"/>
      <c r="B550" s="133"/>
      <c r="L550" s="133"/>
      <c r="V550" s="133"/>
      <c r="AF550" s="133"/>
      <c r="AP550" s="133"/>
      <c r="AZ550" s="133"/>
      <c r="BA550" s="133"/>
      <c r="BB550" s="133"/>
      <c r="BC550" s="133"/>
      <c r="BD550" s="133"/>
      <c r="BE550" s="133"/>
      <c r="BF550" s="133"/>
      <c r="BG550" s="133"/>
      <c r="BJ550" s="133"/>
      <c r="BT550" s="133"/>
      <c r="CD550" s="133"/>
      <c r="CN550" s="133"/>
      <c r="CX550" s="133"/>
      <c r="DH550" s="133"/>
      <c r="DR550" s="133"/>
      <c r="EB550" s="133"/>
      <c r="EL550" s="133"/>
      <c r="EV550" s="133"/>
      <c r="FF550" s="133"/>
      <c r="FP550" s="133"/>
      <c r="FZ550" s="133"/>
      <c r="GJ550" s="133"/>
      <c r="GT550" s="133"/>
      <c r="HD550" s="133"/>
      <c r="HN550" s="133"/>
      <c r="HX550" s="133"/>
      <c r="IH550" s="133"/>
      <c r="IR550" s="133"/>
      <c r="JB550" s="133"/>
      <c r="JL550" s="133"/>
      <c r="JV550" s="133"/>
      <c r="KF550" s="133"/>
    </row>
    <row xmlns:x14ac="http://schemas.microsoft.com/office/spreadsheetml/2009/9/ac" r="551" s="3" customFormat="true" x14ac:dyDescent="0.25">
      <c r="A551" s="424"/>
      <c r="B551" s="133"/>
      <c r="L551" s="133"/>
      <c r="V551" s="133"/>
      <c r="AF551" s="133"/>
      <c r="AP551" s="133"/>
      <c r="AZ551" s="133"/>
      <c r="BA551" s="133"/>
      <c r="BB551" s="133"/>
      <c r="BC551" s="133"/>
      <c r="BD551" s="133"/>
      <c r="BE551" s="133"/>
      <c r="BF551" s="133"/>
      <c r="BG551" s="133"/>
      <c r="BJ551" s="133"/>
      <c r="BT551" s="133"/>
      <c r="CD551" s="133"/>
      <c r="CN551" s="133"/>
      <c r="CX551" s="133"/>
      <c r="DH551" s="133"/>
      <c r="DR551" s="133"/>
      <c r="EB551" s="133"/>
      <c r="EL551" s="133"/>
      <c r="EV551" s="133"/>
      <c r="FF551" s="133"/>
      <c r="FP551" s="133"/>
      <c r="FZ551" s="133"/>
      <c r="GJ551" s="133"/>
      <c r="GT551" s="133"/>
      <c r="HD551" s="133"/>
      <c r="HN551" s="133"/>
      <c r="HX551" s="133"/>
      <c r="IH551" s="133"/>
      <c r="IR551" s="133"/>
      <c r="JB551" s="133"/>
      <c r="JL551" s="133"/>
      <c r="JV551" s="133"/>
      <c r="KF551" s="133"/>
    </row>
    <row xmlns:x14ac="http://schemas.microsoft.com/office/spreadsheetml/2009/9/ac" r="552" s="3" customFormat="true" x14ac:dyDescent="0.25">
      <c r="A552" s="424"/>
      <c r="B552" s="133"/>
      <c r="L552" s="133"/>
      <c r="V552" s="133"/>
      <c r="AF552" s="133"/>
      <c r="AP552" s="133"/>
      <c r="AZ552" s="133"/>
      <c r="BA552" s="133"/>
      <c r="BB552" s="133"/>
      <c r="BC552" s="133"/>
      <c r="BD552" s="133"/>
      <c r="BE552" s="133"/>
      <c r="BF552" s="133"/>
      <c r="BG552" s="133"/>
      <c r="BJ552" s="133"/>
      <c r="BT552" s="133"/>
      <c r="CD552" s="133"/>
      <c r="CN552" s="133"/>
      <c r="CX552" s="133"/>
      <c r="DH552" s="133"/>
      <c r="DR552" s="133"/>
      <c r="EB552" s="133"/>
      <c r="EL552" s="133"/>
      <c r="EV552" s="133"/>
      <c r="FF552" s="133"/>
      <c r="FP552" s="133"/>
      <c r="FZ552" s="133"/>
      <c r="GJ552" s="133"/>
      <c r="GT552" s="133"/>
      <c r="HD552" s="133"/>
      <c r="HN552" s="133"/>
      <c r="HX552" s="133"/>
      <c r="IH552" s="133"/>
      <c r="IR552" s="133"/>
      <c r="JB552" s="133"/>
      <c r="JL552" s="133"/>
      <c r="JV552" s="133"/>
      <c r="KF552" s="133"/>
    </row>
    <row xmlns:x14ac="http://schemas.microsoft.com/office/spreadsheetml/2009/9/ac" r="553" s="3" customFormat="true" x14ac:dyDescent="0.25">
      <c r="A553" s="424"/>
      <c r="B553" s="133"/>
      <c r="L553" s="133"/>
      <c r="V553" s="133"/>
      <c r="AF553" s="133"/>
      <c r="AP553" s="133"/>
      <c r="AZ553" s="133"/>
      <c r="BA553" s="133"/>
      <c r="BB553" s="133"/>
      <c r="BC553" s="133"/>
      <c r="BD553" s="133"/>
      <c r="BE553" s="133"/>
      <c r="BF553" s="133"/>
      <c r="BG553" s="133"/>
      <c r="BJ553" s="133"/>
      <c r="BT553" s="133"/>
      <c r="CD553" s="133"/>
      <c r="CN553" s="133"/>
      <c r="CX553" s="133"/>
      <c r="DH553" s="133"/>
      <c r="DR553" s="133"/>
      <c r="EB553" s="133"/>
      <c r="EL553" s="133"/>
      <c r="EV553" s="133"/>
      <c r="FF553" s="133"/>
      <c r="FP553" s="133"/>
      <c r="FZ553" s="133"/>
      <c r="GJ553" s="133"/>
      <c r="GT553" s="133"/>
      <c r="HD553" s="133"/>
      <c r="HN553" s="133"/>
      <c r="HX553" s="133"/>
      <c r="IH553" s="133"/>
      <c r="IR553" s="133"/>
      <c r="JB553" s="133"/>
      <c r="JL553" s="133"/>
      <c r="JV553" s="133"/>
      <c r="KF553" s="133"/>
    </row>
    <row xmlns:x14ac="http://schemas.microsoft.com/office/spreadsheetml/2009/9/ac" r="554" s="3" customFormat="true" x14ac:dyDescent="0.25">
      <c r="A554" s="424"/>
      <c r="B554" s="133"/>
      <c r="L554" s="133"/>
      <c r="V554" s="133"/>
      <c r="AF554" s="133"/>
      <c r="AP554" s="133"/>
      <c r="AZ554" s="133"/>
      <c r="BA554" s="133"/>
      <c r="BB554" s="133"/>
      <c r="BC554" s="133"/>
      <c r="BD554" s="133"/>
      <c r="BE554" s="133"/>
      <c r="BF554" s="133"/>
      <c r="BG554" s="133"/>
      <c r="BJ554" s="133"/>
      <c r="BT554" s="133"/>
      <c r="CD554" s="133"/>
      <c r="CN554" s="133"/>
      <c r="CX554" s="133"/>
      <c r="DH554" s="133"/>
      <c r="DR554" s="133"/>
      <c r="EB554" s="133"/>
      <c r="EL554" s="133"/>
      <c r="EV554" s="133"/>
      <c r="FF554" s="133"/>
      <c r="FP554" s="133"/>
      <c r="FZ554" s="133"/>
      <c r="GJ554" s="133"/>
      <c r="GT554" s="133"/>
      <c r="HD554" s="133"/>
      <c r="HN554" s="133"/>
      <c r="HX554" s="133"/>
      <c r="IH554" s="133"/>
      <c r="IR554" s="133"/>
      <c r="JB554" s="133"/>
      <c r="JL554" s="133"/>
      <c r="JV554" s="133"/>
      <c r="KF554" s="133"/>
    </row>
    <row xmlns:x14ac="http://schemas.microsoft.com/office/spreadsheetml/2009/9/ac" r="555" s="3" customFormat="true" x14ac:dyDescent="0.25">
      <c r="A555" s="424"/>
      <c r="B555" s="133"/>
      <c r="L555" s="133"/>
      <c r="V555" s="133"/>
      <c r="AF555" s="133"/>
      <c r="AP555" s="133"/>
      <c r="AZ555" s="133"/>
      <c r="BA555" s="133"/>
      <c r="BB555" s="133"/>
      <c r="BC555" s="133"/>
      <c r="BD555" s="133"/>
      <c r="BE555" s="133"/>
      <c r="BF555" s="133"/>
      <c r="BG555" s="133"/>
      <c r="BJ555" s="133"/>
      <c r="BT555" s="133"/>
      <c r="CD555" s="133"/>
      <c r="CN555" s="133"/>
      <c r="CX555" s="133"/>
      <c r="DH555" s="133"/>
      <c r="DR555" s="133"/>
      <c r="EB555" s="133"/>
      <c r="EL555" s="133"/>
      <c r="EV555" s="133"/>
      <c r="FF555" s="133"/>
      <c r="FP555" s="133"/>
      <c r="FZ555" s="133"/>
      <c r="GJ555" s="133"/>
      <c r="GT555" s="133"/>
      <c r="HD555" s="133"/>
      <c r="HN555" s="133"/>
      <c r="HX555" s="133"/>
      <c r="IH555" s="133"/>
      <c r="IR555" s="133"/>
      <c r="JB555" s="133"/>
      <c r="JL555" s="133"/>
      <c r="JV555" s="133"/>
      <c r="KF555" s="133"/>
    </row>
    <row xmlns:x14ac="http://schemas.microsoft.com/office/spreadsheetml/2009/9/ac" r="556" s="3" customFormat="true" x14ac:dyDescent="0.25">
      <c r="A556" s="424"/>
      <c r="B556" s="133"/>
      <c r="L556" s="133"/>
      <c r="V556" s="133"/>
      <c r="AF556" s="133"/>
      <c r="AP556" s="133"/>
      <c r="AZ556" s="133"/>
      <c r="BA556" s="133"/>
      <c r="BB556" s="133"/>
      <c r="BC556" s="133"/>
      <c r="BD556" s="133"/>
      <c r="BE556" s="133"/>
      <c r="BF556" s="133"/>
      <c r="BG556" s="133"/>
      <c r="BJ556" s="133"/>
      <c r="BT556" s="133"/>
      <c r="CD556" s="133"/>
      <c r="CN556" s="133"/>
      <c r="CX556" s="133"/>
      <c r="DH556" s="133"/>
      <c r="DR556" s="133"/>
      <c r="EB556" s="133"/>
      <c r="EL556" s="133"/>
      <c r="EV556" s="133"/>
      <c r="FF556" s="133"/>
      <c r="FP556" s="133"/>
      <c r="FZ556" s="133"/>
      <c r="GJ556" s="133"/>
      <c r="GT556" s="133"/>
      <c r="HD556" s="133"/>
      <c r="HN556" s="133"/>
      <c r="HX556" s="133"/>
      <c r="IH556" s="133"/>
      <c r="IR556" s="133"/>
      <c r="JB556" s="133"/>
      <c r="JL556" s="133"/>
      <c r="JV556" s="133"/>
      <c r="KF556" s="133"/>
    </row>
    <row xmlns:x14ac="http://schemas.microsoft.com/office/spreadsheetml/2009/9/ac" r="557" s="3" customFormat="true" x14ac:dyDescent="0.25">
      <c r="A557" s="424"/>
      <c r="B557" s="133"/>
      <c r="L557" s="133"/>
      <c r="V557" s="133"/>
      <c r="AF557" s="133"/>
      <c r="AP557" s="133"/>
      <c r="AZ557" s="133"/>
      <c r="BA557" s="133"/>
      <c r="BB557" s="133"/>
      <c r="BC557" s="133"/>
      <c r="BD557" s="133"/>
      <c r="BE557" s="133"/>
      <c r="BF557" s="133"/>
      <c r="BG557" s="133"/>
      <c r="BJ557" s="133"/>
      <c r="BT557" s="133"/>
      <c r="CD557" s="133"/>
      <c r="CN557" s="133"/>
      <c r="CX557" s="133"/>
      <c r="DH557" s="133"/>
      <c r="DR557" s="133"/>
      <c r="EB557" s="133"/>
      <c r="EL557" s="133"/>
      <c r="EV557" s="133"/>
      <c r="FF557" s="133"/>
      <c r="FP557" s="133"/>
      <c r="FZ557" s="133"/>
      <c r="GJ557" s="133"/>
      <c r="GT557" s="133"/>
      <c r="HD557" s="133"/>
      <c r="HN557" s="133"/>
      <c r="HX557" s="133"/>
      <c r="IH557" s="133"/>
      <c r="IR557" s="133"/>
      <c r="JB557" s="133"/>
      <c r="JL557" s="133"/>
      <c r="JV557" s="133"/>
      <c r="KF557" s="133"/>
    </row>
    <row xmlns:x14ac="http://schemas.microsoft.com/office/spreadsheetml/2009/9/ac" r="558" s="3" customFormat="true" x14ac:dyDescent="0.25">
      <c r="A558" s="424"/>
      <c r="B558" s="133"/>
      <c r="L558" s="133"/>
      <c r="V558" s="133"/>
      <c r="AF558" s="133"/>
      <c r="AP558" s="133"/>
      <c r="AZ558" s="133"/>
      <c r="BA558" s="133"/>
      <c r="BB558" s="133"/>
      <c r="BC558" s="133"/>
      <c r="BD558" s="133"/>
      <c r="BE558" s="133"/>
      <c r="BF558" s="133"/>
      <c r="BG558" s="133"/>
      <c r="BJ558" s="133"/>
      <c r="BT558" s="133"/>
      <c r="CD558" s="133"/>
      <c r="CN558" s="133"/>
      <c r="CX558" s="133"/>
      <c r="DH558" s="133"/>
      <c r="DR558" s="133"/>
      <c r="EB558" s="133"/>
      <c r="EL558" s="133"/>
      <c r="EV558" s="133"/>
      <c r="FF558" s="133"/>
      <c r="FP558" s="133"/>
      <c r="FZ558" s="133"/>
      <c r="GJ558" s="133"/>
      <c r="GT558" s="133"/>
      <c r="HD558" s="133"/>
      <c r="HN558" s="133"/>
      <c r="HX558" s="133"/>
      <c r="IH558" s="133"/>
      <c r="IR558" s="133"/>
      <c r="JB558" s="133"/>
      <c r="JL558" s="133"/>
      <c r="JV558" s="133"/>
      <c r="KF558" s="133"/>
    </row>
    <row xmlns:x14ac="http://schemas.microsoft.com/office/spreadsheetml/2009/9/ac" r="559" s="3" customFormat="true" x14ac:dyDescent="0.25">
      <c r="A559" s="424"/>
      <c r="B559" s="133"/>
      <c r="L559" s="133"/>
      <c r="V559" s="133"/>
      <c r="AF559" s="133"/>
      <c r="AP559" s="133"/>
      <c r="AZ559" s="133"/>
      <c r="BA559" s="133"/>
      <c r="BB559" s="133"/>
      <c r="BC559" s="133"/>
      <c r="BD559" s="133"/>
      <c r="BE559" s="133"/>
      <c r="BF559" s="133"/>
      <c r="BG559" s="133"/>
      <c r="BJ559" s="133"/>
      <c r="BT559" s="133"/>
      <c r="CD559" s="133"/>
      <c r="CN559" s="133"/>
      <c r="CX559" s="133"/>
      <c r="DH559" s="133"/>
      <c r="DR559" s="133"/>
      <c r="EB559" s="133"/>
      <c r="EL559" s="133"/>
      <c r="EV559" s="133"/>
      <c r="FF559" s="133"/>
      <c r="FP559" s="133"/>
      <c r="FZ559" s="133"/>
      <c r="GJ559" s="133"/>
      <c r="GT559" s="133"/>
      <c r="HD559" s="133"/>
      <c r="HN559" s="133"/>
      <c r="HX559" s="133"/>
      <c r="IH559" s="133"/>
      <c r="IR559" s="133"/>
      <c r="JB559" s="133"/>
      <c r="JL559" s="133"/>
      <c r="JV559" s="133"/>
      <c r="KF559" s="133"/>
    </row>
    <row xmlns:x14ac="http://schemas.microsoft.com/office/spreadsheetml/2009/9/ac" r="560" s="3" customFormat="true" x14ac:dyDescent="0.25">
      <c r="A560" s="424"/>
      <c r="B560" s="133"/>
      <c r="L560" s="133"/>
      <c r="V560" s="133"/>
      <c r="AF560" s="133"/>
      <c r="AP560" s="133"/>
      <c r="AZ560" s="133"/>
      <c r="BA560" s="133"/>
      <c r="BB560" s="133"/>
      <c r="BC560" s="133"/>
      <c r="BD560" s="133"/>
      <c r="BE560" s="133"/>
      <c r="BF560" s="133"/>
      <c r="BG560" s="133"/>
      <c r="BJ560" s="133"/>
      <c r="BT560" s="133"/>
      <c r="CD560" s="133"/>
      <c r="CN560" s="133"/>
      <c r="CX560" s="133"/>
      <c r="DH560" s="133"/>
      <c r="DR560" s="133"/>
      <c r="EB560" s="133"/>
      <c r="EL560" s="133"/>
      <c r="EV560" s="133"/>
      <c r="FF560" s="133"/>
      <c r="FP560" s="133"/>
      <c r="FZ560" s="133"/>
      <c r="GJ560" s="133"/>
      <c r="GT560" s="133"/>
      <c r="HD560" s="133"/>
      <c r="HN560" s="133"/>
      <c r="HX560" s="133"/>
      <c r="IH560" s="133"/>
      <c r="IR560" s="133"/>
      <c r="JB560" s="133"/>
      <c r="JL560" s="133"/>
      <c r="JV560" s="133"/>
      <c r="KF560" s="133"/>
    </row>
    <row xmlns:x14ac="http://schemas.microsoft.com/office/spreadsheetml/2009/9/ac" r="561" s="3" customFormat="true" x14ac:dyDescent="0.25">
      <c r="A561" s="424"/>
      <c r="B561" s="133"/>
      <c r="L561" s="133"/>
      <c r="V561" s="133"/>
      <c r="AF561" s="133"/>
      <c r="AP561" s="133"/>
      <c r="AZ561" s="133"/>
      <c r="BA561" s="133"/>
      <c r="BB561" s="133"/>
      <c r="BC561" s="133"/>
      <c r="BD561" s="133"/>
      <c r="BE561" s="133"/>
      <c r="BF561" s="133"/>
      <c r="BG561" s="133"/>
      <c r="BJ561" s="133"/>
      <c r="BT561" s="133"/>
      <c r="CD561" s="133"/>
      <c r="CN561" s="133"/>
      <c r="CX561" s="133"/>
      <c r="DH561" s="133"/>
      <c r="DR561" s="133"/>
      <c r="EB561" s="133"/>
      <c r="EL561" s="133"/>
      <c r="EV561" s="133"/>
      <c r="FF561" s="133"/>
      <c r="FP561" s="133"/>
      <c r="FZ561" s="133"/>
      <c r="GJ561" s="133"/>
      <c r="GT561" s="133"/>
      <c r="HD561" s="133"/>
      <c r="HN561" s="133"/>
      <c r="HX561" s="133"/>
      <c r="IH561" s="133"/>
      <c r="IR561" s="133"/>
      <c r="JB561" s="133"/>
      <c r="JL561" s="133"/>
      <c r="JV561" s="133"/>
      <c r="KF561" s="133"/>
    </row>
    <row xmlns:x14ac="http://schemas.microsoft.com/office/spreadsheetml/2009/9/ac" r="562" s="3" customFormat="true" x14ac:dyDescent="0.25">
      <c r="A562" s="424"/>
      <c r="B562" s="133"/>
      <c r="L562" s="133"/>
      <c r="V562" s="133"/>
      <c r="AF562" s="133"/>
      <c r="AP562" s="133"/>
      <c r="AZ562" s="133"/>
      <c r="BA562" s="133"/>
      <c r="BB562" s="133"/>
      <c r="BC562" s="133"/>
      <c r="BD562" s="133"/>
      <c r="BE562" s="133"/>
      <c r="BF562" s="133"/>
      <c r="BG562" s="133"/>
      <c r="BJ562" s="133"/>
      <c r="BT562" s="133"/>
      <c r="CD562" s="133"/>
      <c r="CN562" s="133"/>
      <c r="CX562" s="133"/>
      <c r="DH562" s="133"/>
      <c r="DR562" s="133"/>
      <c r="EB562" s="133"/>
      <c r="EL562" s="133"/>
      <c r="EV562" s="133"/>
      <c r="FF562" s="133"/>
      <c r="FP562" s="133"/>
      <c r="FZ562" s="133"/>
      <c r="GJ562" s="133"/>
      <c r="GT562" s="133"/>
      <c r="HD562" s="133"/>
      <c r="HN562" s="133"/>
      <c r="HX562" s="133"/>
      <c r="IH562" s="133"/>
      <c r="IR562" s="133"/>
      <c r="JB562" s="133"/>
      <c r="JL562" s="133"/>
      <c r="JV562" s="133"/>
      <c r="KF562" s="133"/>
    </row>
    <row xmlns:x14ac="http://schemas.microsoft.com/office/spreadsheetml/2009/9/ac" r="563" s="3" customFormat="true" x14ac:dyDescent="0.25">
      <c r="A563" s="424"/>
      <c r="B563" s="133"/>
      <c r="L563" s="133"/>
      <c r="V563" s="133"/>
      <c r="AF563" s="133"/>
      <c r="AP563" s="133"/>
      <c r="AZ563" s="133"/>
      <c r="BA563" s="133"/>
      <c r="BB563" s="133"/>
      <c r="BC563" s="133"/>
      <c r="BD563" s="133"/>
      <c r="BE563" s="133"/>
      <c r="BF563" s="133"/>
      <c r="BG563" s="133"/>
      <c r="BJ563" s="133"/>
      <c r="BT563" s="133"/>
      <c r="CD563" s="133"/>
      <c r="CN563" s="133"/>
      <c r="CX563" s="133"/>
      <c r="DH563" s="133"/>
      <c r="DR563" s="133"/>
      <c r="EB563" s="133"/>
      <c r="EL563" s="133"/>
      <c r="EV563" s="133"/>
      <c r="FF563" s="133"/>
      <c r="FP563" s="133"/>
      <c r="FZ563" s="133"/>
      <c r="GJ563" s="133"/>
      <c r="GT563" s="133"/>
      <c r="HD563" s="133"/>
      <c r="HN563" s="133"/>
      <c r="HX563" s="133"/>
      <c r="IH563" s="133"/>
      <c r="IR563" s="133"/>
      <c r="JB563" s="133"/>
      <c r="JL563" s="133"/>
      <c r="JV563" s="133"/>
      <c r="KF563" s="133"/>
    </row>
    <row xmlns:x14ac="http://schemas.microsoft.com/office/spreadsheetml/2009/9/ac" r="564" s="3" customFormat="true" x14ac:dyDescent="0.25">
      <c r="A564" s="424"/>
      <c r="B564" s="133"/>
      <c r="L564" s="133"/>
      <c r="V564" s="133"/>
      <c r="AF564" s="133"/>
      <c r="AP564" s="133"/>
      <c r="AZ564" s="133"/>
      <c r="BA564" s="133"/>
      <c r="BB564" s="133"/>
      <c r="BC564" s="133"/>
      <c r="BD564" s="133"/>
      <c r="BE564" s="133"/>
      <c r="BF564" s="133"/>
      <c r="BG564" s="133"/>
      <c r="BJ564" s="133"/>
      <c r="BT564" s="133"/>
      <c r="CD564" s="133"/>
      <c r="CN564" s="133"/>
      <c r="CX564" s="133"/>
      <c r="DH564" s="133"/>
      <c r="DR564" s="133"/>
      <c r="EB564" s="133"/>
      <c r="EL564" s="133"/>
      <c r="EV564" s="133"/>
      <c r="FF564" s="133"/>
      <c r="FP564" s="133"/>
      <c r="FZ564" s="133"/>
      <c r="GJ564" s="133"/>
      <c r="GT564" s="133"/>
      <c r="HD564" s="133"/>
      <c r="HN564" s="133"/>
      <c r="HX564" s="133"/>
      <c r="IH564" s="133"/>
      <c r="IR564" s="133"/>
      <c r="JB564" s="133"/>
      <c r="JL564" s="133"/>
      <c r="JV564" s="133"/>
      <c r="KF564" s="133"/>
    </row>
    <row xmlns:x14ac="http://schemas.microsoft.com/office/spreadsheetml/2009/9/ac" r="565" s="3" customFormat="true" x14ac:dyDescent="0.25">
      <c r="A565" s="424"/>
      <c r="B565" s="133"/>
      <c r="L565" s="133"/>
      <c r="V565" s="133"/>
      <c r="AF565" s="133"/>
      <c r="AP565" s="133"/>
      <c r="AZ565" s="133"/>
      <c r="BA565" s="133"/>
      <c r="BB565" s="133"/>
      <c r="BC565" s="133"/>
      <c r="BD565" s="133"/>
      <c r="BE565" s="133"/>
      <c r="BF565" s="133"/>
      <c r="BG565" s="133"/>
      <c r="BJ565" s="133"/>
      <c r="BT565" s="133"/>
      <c r="CD565" s="133"/>
      <c r="CN565" s="133"/>
      <c r="CX565" s="133"/>
      <c r="DH565" s="133"/>
      <c r="DR565" s="133"/>
      <c r="EB565" s="133"/>
      <c r="EL565" s="133"/>
      <c r="EV565" s="133"/>
      <c r="FF565" s="133"/>
      <c r="FP565" s="133"/>
      <c r="FZ565" s="133"/>
      <c r="GJ565" s="133"/>
      <c r="GT565" s="133"/>
      <c r="HD565" s="133"/>
      <c r="HN565" s="133"/>
      <c r="HX565" s="133"/>
      <c r="IH565" s="133"/>
      <c r="IR565" s="133"/>
      <c r="JB565" s="133"/>
      <c r="JL565" s="133"/>
      <c r="JV565" s="133"/>
      <c r="KF565" s="133"/>
    </row>
    <row xmlns:x14ac="http://schemas.microsoft.com/office/spreadsheetml/2009/9/ac" r="566" s="3" customFormat="true" x14ac:dyDescent="0.25">
      <c r="A566" s="424"/>
      <c r="B566" s="133"/>
      <c r="L566" s="133"/>
      <c r="V566" s="133"/>
      <c r="AF566" s="133"/>
      <c r="AP566" s="133"/>
      <c r="AZ566" s="133"/>
      <c r="BA566" s="133"/>
      <c r="BB566" s="133"/>
      <c r="BC566" s="133"/>
      <c r="BD566" s="133"/>
      <c r="BE566" s="133"/>
      <c r="BF566" s="133"/>
      <c r="BG566" s="133"/>
      <c r="BJ566" s="133"/>
      <c r="BT566" s="133"/>
      <c r="CD566" s="133"/>
      <c r="CN566" s="133"/>
      <c r="CX566" s="133"/>
      <c r="DH566" s="133"/>
      <c r="DR566" s="133"/>
      <c r="EB566" s="133"/>
      <c r="EL566" s="133"/>
      <c r="EV566" s="133"/>
      <c r="FF566" s="133"/>
      <c r="FP566" s="133"/>
      <c r="FZ566" s="133"/>
      <c r="GJ566" s="133"/>
      <c r="GT566" s="133"/>
      <c r="HD566" s="133"/>
      <c r="HN566" s="133"/>
      <c r="HX566" s="133"/>
      <c r="IH566" s="133"/>
      <c r="IR566" s="133"/>
      <c r="JB566" s="133"/>
      <c r="JL566" s="133"/>
      <c r="JV566" s="133"/>
      <c r="KF566" s="133"/>
    </row>
    <row xmlns:x14ac="http://schemas.microsoft.com/office/spreadsheetml/2009/9/ac" r="567" s="3" customFormat="true" x14ac:dyDescent="0.25">
      <c r="A567" s="424"/>
      <c r="B567" s="133"/>
      <c r="L567" s="133"/>
      <c r="V567" s="133"/>
      <c r="AF567" s="133"/>
      <c r="AP567" s="133"/>
      <c r="AZ567" s="133"/>
      <c r="BA567" s="133"/>
      <c r="BB567" s="133"/>
      <c r="BC567" s="133"/>
      <c r="BD567" s="133"/>
      <c r="BE567" s="133"/>
      <c r="BF567" s="133"/>
      <c r="BG567" s="133"/>
      <c r="BJ567" s="133"/>
      <c r="BT567" s="133"/>
      <c r="CD567" s="133"/>
      <c r="CN567" s="133"/>
      <c r="CX567" s="133"/>
      <c r="DH567" s="133"/>
      <c r="DR567" s="133"/>
      <c r="EB567" s="133"/>
      <c r="EL567" s="133"/>
      <c r="EV567" s="133"/>
      <c r="FF567" s="133"/>
      <c r="FP567" s="133"/>
      <c r="FZ567" s="133"/>
      <c r="GJ567" s="133"/>
      <c r="GT567" s="133"/>
      <c r="HD567" s="133"/>
      <c r="HN567" s="133"/>
      <c r="HX567" s="133"/>
      <c r="IH567" s="133"/>
      <c r="IR567" s="133"/>
      <c r="JB567" s="133"/>
      <c r="JL567" s="133"/>
      <c r="JV567" s="133"/>
      <c r="KF567" s="133"/>
    </row>
    <row xmlns:x14ac="http://schemas.microsoft.com/office/spreadsheetml/2009/9/ac" r="568" s="3" customFormat="true" x14ac:dyDescent="0.25">
      <c r="A568" s="424"/>
      <c r="B568" s="133"/>
      <c r="L568" s="133"/>
      <c r="V568" s="133"/>
      <c r="AF568" s="133"/>
      <c r="AP568" s="133"/>
      <c r="AZ568" s="133"/>
      <c r="BA568" s="133"/>
      <c r="BB568" s="133"/>
      <c r="BC568" s="133"/>
      <c r="BD568" s="133"/>
      <c r="BE568" s="133"/>
      <c r="BF568" s="133"/>
      <c r="BG568" s="133"/>
      <c r="BJ568" s="133"/>
      <c r="BT568" s="133"/>
      <c r="CD568" s="133"/>
      <c r="CN568" s="133"/>
      <c r="CX568" s="133"/>
      <c r="DH568" s="133"/>
      <c r="DR568" s="133"/>
      <c r="EB568" s="133"/>
      <c r="EL568" s="133"/>
      <c r="EV568" s="133"/>
      <c r="FF568" s="133"/>
      <c r="FP568" s="133"/>
      <c r="FZ568" s="133"/>
      <c r="GJ568" s="133"/>
      <c r="GT568" s="133"/>
      <c r="HD568" s="133"/>
      <c r="HN568" s="133"/>
      <c r="HX568" s="133"/>
      <c r="IH568" s="133"/>
      <c r="IR568" s="133"/>
      <c r="JB568" s="133"/>
      <c r="JL568" s="133"/>
      <c r="JV568" s="133"/>
      <c r="KF568" s="133"/>
    </row>
    <row xmlns:x14ac="http://schemas.microsoft.com/office/spreadsheetml/2009/9/ac" r="569" s="3" customFormat="true" x14ac:dyDescent="0.25">
      <c r="A569" s="424"/>
      <c r="B569" s="133"/>
      <c r="L569" s="133"/>
      <c r="V569" s="133"/>
      <c r="AF569" s="133"/>
      <c r="AP569" s="133"/>
      <c r="AZ569" s="133"/>
      <c r="BA569" s="133"/>
      <c r="BB569" s="133"/>
      <c r="BC569" s="133"/>
      <c r="BD569" s="133"/>
      <c r="BE569" s="133"/>
      <c r="BF569" s="133"/>
      <c r="BG569" s="133"/>
      <c r="BJ569" s="133"/>
      <c r="BT569" s="133"/>
      <c r="CD569" s="133"/>
      <c r="CN569" s="133"/>
      <c r="CX569" s="133"/>
      <c r="DH569" s="133"/>
      <c r="DR569" s="133"/>
      <c r="EB569" s="133"/>
      <c r="EL569" s="133"/>
      <c r="EV569" s="133"/>
      <c r="FF569" s="133"/>
      <c r="FP569" s="133"/>
      <c r="FZ569" s="133"/>
      <c r="GJ569" s="133"/>
      <c r="GT569" s="133"/>
      <c r="HD569" s="133"/>
      <c r="HN569" s="133"/>
      <c r="HX569" s="133"/>
      <c r="IH569" s="133"/>
      <c r="IR569" s="133"/>
      <c r="JB569" s="133"/>
      <c r="JL569" s="133"/>
      <c r="JV569" s="133"/>
      <c r="KF569" s="133"/>
    </row>
    <row xmlns:x14ac="http://schemas.microsoft.com/office/spreadsheetml/2009/9/ac" r="570" s="3" customFormat="true" x14ac:dyDescent="0.25">
      <c r="A570" s="424"/>
      <c r="B570" s="133"/>
      <c r="L570" s="133"/>
      <c r="V570" s="133"/>
      <c r="AF570" s="133"/>
      <c r="AP570" s="133"/>
      <c r="AZ570" s="133"/>
      <c r="BA570" s="133"/>
      <c r="BB570" s="133"/>
      <c r="BC570" s="133"/>
      <c r="BD570" s="133"/>
      <c r="BE570" s="133"/>
      <c r="BF570" s="133"/>
      <c r="BG570" s="133"/>
      <c r="BJ570" s="133"/>
      <c r="BT570" s="133"/>
      <c r="CD570" s="133"/>
      <c r="CN570" s="133"/>
      <c r="CX570" s="133"/>
      <c r="DH570" s="133"/>
      <c r="DR570" s="133"/>
      <c r="EB570" s="133"/>
      <c r="EL570" s="133"/>
      <c r="EV570" s="133"/>
      <c r="FF570" s="133"/>
      <c r="FP570" s="133"/>
      <c r="FZ570" s="133"/>
      <c r="GJ570" s="133"/>
      <c r="GT570" s="133"/>
      <c r="HD570" s="133"/>
      <c r="HN570" s="133"/>
      <c r="HX570" s="133"/>
      <c r="IH570" s="133"/>
      <c r="IR570" s="133"/>
      <c r="JB570" s="133"/>
      <c r="JL570" s="133"/>
      <c r="JV570" s="133"/>
      <c r="KF570" s="133"/>
    </row>
    <row xmlns:x14ac="http://schemas.microsoft.com/office/spreadsheetml/2009/9/ac" r="571" s="3" customFormat="true" x14ac:dyDescent="0.25">
      <c r="A571" s="424"/>
      <c r="B571" s="133"/>
      <c r="L571" s="133"/>
      <c r="V571" s="133"/>
      <c r="AF571" s="133"/>
      <c r="AP571" s="133"/>
      <c r="AZ571" s="133"/>
      <c r="BA571" s="133"/>
      <c r="BB571" s="133"/>
      <c r="BC571" s="133"/>
      <c r="BD571" s="133"/>
      <c r="BE571" s="133"/>
      <c r="BF571" s="133"/>
      <c r="BG571" s="133"/>
      <c r="BJ571" s="133"/>
      <c r="BT571" s="133"/>
      <c r="CD571" s="133"/>
      <c r="CN571" s="133"/>
      <c r="CX571" s="133"/>
      <c r="DH571" s="133"/>
      <c r="DR571" s="133"/>
      <c r="EB571" s="133"/>
      <c r="EL571" s="133"/>
      <c r="EV571" s="133"/>
      <c r="FF571" s="133"/>
      <c r="FP571" s="133"/>
      <c r="FZ571" s="133"/>
      <c r="GJ571" s="133"/>
      <c r="GT571" s="133"/>
      <c r="HD571" s="133"/>
      <c r="HN571" s="133"/>
      <c r="HX571" s="133"/>
      <c r="IH571" s="133"/>
      <c r="IR571" s="133"/>
      <c r="JB571" s="133"/>
      <c r="JL571" s="133"/>
      <c r="JV571" s="133"/>
      <c r="KF571" s="133"/>
    </row>
    <row xmlns:x14ac="http://schemas.microsoft.com/office/spreadsheetml/2009/9/ac" r="572" s="3" customFormat="true" x14ac:dyDescent="0.25">
      <c r="A572" s="424"/>
      <c r="B572" s="133"/>
      <c r="L572" s="133"/>
      <c r="V572" s="133"/>
      <c r="AF572" s="133"/>
      <c r="AP572" s="133"/>
      <c r="AZ572" s="133"/>
      <c r="BA572" s="133"/>
      <c r="BB572" s="133"/>
      <c r="BC572" s="133"/>
      <c r="BD572" s="133"/>
      <c r="BE572" s="133"/>
      <c r="BF572" s="133"/>
      <c r="BG572" s="133"/>
      <c r="BJ572" s="133"/>
      <c r="BT572" s="133"/>
      <c r="CD572" s="133"/>
      <c r="CN572" s="133"/>
      <c r="CX572" s="133"/>
      <c r="DH572" s="133"/>
      <c r="DR572" s="133"/>
      <c r="EB572" s="133"/>
      <c r="EL572" s="133"/>
      <c r="EV572" s="133"/>
      <c r="FF572" s="133"/>
      <c r="FP572" s="133"/>
      <c r="FZ572" s="133"/>
      <c r="GJ572" s="133"/>
      <c r="GT572" s="133"/>
      <c r="HD572" s="133"/>
      <c r="HN572" s="133"/>
      <c r="HX572" s="133"/>
      <c r="IH572" s="133"/>
      <c r="IR572" s="133"/>
      <c r="JB572" s="133"/>
      <c r="JL572" s="133"/>
      <c r="JV572" s="133"/>
      <c r="KF572" s="133"/>
    </row>
    <row xmlns:x14ac="http://schemas.microsoft.com/office/spreadsheetml/2009/9/ac" r="573" s="3" customFormat="true" x14ac:dyDescent="0.25">
      <c r="A573" s="424"/>
      <c r="B573" s="133"/>
      <c r="L573" s="133"/>
      <c r="V573" s="133"/>
      <c r="AF573" s="133"/>
      <c r="AP573" s="133"/>
      <c r="AZ573" s="133"/>
      <c r="BA573" s="133"/>
      <c r="BB573" s="133"/>
      <c r="BC573" s="133"/>
      <c r="BD573" s="133"/>
      <c r="BE573" s="133"/>
      <c r="BF573" s="133"/>
      <c r="BG573" s="133"/>
      <c r="BJ573" s="133"/>
      <c r="BT573" s="133"/>
      <c r="CD573" s="133"/>
      <c r="CN573" s="133"/>
      <c r="CX573" s="133"/>
      <c r="DH573" s="133"/>
      <c r="DR573" s="133"/>
      <c r="EB573" s="133"/>
      <c r="EL573" s="133"/>
      <c r="EV573" s="133"/>
      <c r="FF573" s="133"/>
      <c r="FP573" s="133"/>
      <c r="FZ573" s="133"/>
      <c r="GJ573" s="133"/>
      <c r="GT573" s="133"/>
      <c r="HD573" s="133"/>
      <c r="HN573" s="133"/>
      <c r="HX573" s="133"/>
      <c r="IH573" s="133"/>
      <c r="IR573" s="133"/>
      <c r="JB573" s="133"/>
      <c r="JL573" s="133"/>
      <c r="JV573" s="133"/>
      <c r="KF573" s="133"/>
    </row>
    <row xmlns:x14ac="http://schemas.microsoft.com/office/spreadsheetml/2009/9/ac" r="574" s="3" customFormat="true" x14ac:dyDescent="0.25">
      <c r="A574" s="424"/>
      <c r="B574" s="133"/>
      <c r="L574" s="133"/>
      <c r="V574" s="133"/>
      <c r="AF574" s="133"/>
      <c r="AP574" s="133"/>
      <c r="AZ574" s="133"/>
      <c r="BA574" s="133"/>
      <c r="BB574" s="133"/>
      <c r="BC574" s="133"/>
      <c r="BD574" s="133"/>
      <c r="BE574" s="133"/>
      <c r="BF574" s="133"/>
      <c r="BG574" s="133"/>
      <c r="BJ574" s="133"/>
      <c r="BT574" s="133"/>
      <c r="CD574" s="133"/>
      <c r="CN574" s="133"/>
      <c r="CX574" s="133"/>
      <c r="DH574" s="133"/>
      <c r="DR574" s="133"/>
      <c r="EB574" s="133"/>
      <c r="EL574" s="133"/>
      <c r="EV574" s="133"/>
      <c r="FF574" s="133"/>
      <c r="FP574" s="133"/>
      <c r="FZ574" s="133"/>
      <c r="GJ574" s="133"/>
      <c r="GT574" s="133"/>
      <c r="HD574" s="133"/>
      <c r="HN574" s="133"/>
      <c r="HX574" s="133"/>
      <c r="IH574" s="133"/>
      <c r="IR574" s="133"/>
      <c r="JB574" s="133"/>
      <c r="JL574" s="133"/>
      <c r="JV574" s="133"/>
      <c r="KF574" s="133"/>
    </row>
    <row xmlns:x14ac="http://schemas.microsoft.com/office/spreadsheetml/2009/9/ac" r="575" s="3" customFormat="true" x14ac:dyDescent="0.25">
      <c r="A575" s="424"/>
      <c r="B575" s="133"/>
      <c r="L575" s="133"/>
      <c r="V575" s="133"/>
      <c r="AF575" s="133"/>
      <c r="AP575" s="133"/>
      <c r="AZ575" s="133"/>
      <c r="BA575" s="133"/>
      <c r="BB575" s="133"/>
      <c r="BC575" s="133"/>
      <c r="BD575" s="133"/>
      <c r="BE575" s="133"/>
      <c r="BF575" s="133"/>
      <c r="BG575" s="133"/>
      <c r="BJ575" s="133"/>
      <c r="BT575" s="133"/>
      <c r="CD575" s="133"/>
      <c r="CN575" s="133"/>
      <c r="CX575" s="133"/>
      <c r="DH575" s="133"/>
      <c r="DR575" s="133"/>
      <c r="EB575" s="133"/>
      <c r="EL575" s="133"/>
      <c r="EV575" s="133"/>
      <c r="FF575" s="133"/>
      <c r="FP575" s="133"/>
      <c r="FZ575" s="133"/>
      <c r="GJ575" s="133"/>
      <c r="GT575" s="133"/>
      <c r="HD575" s="133"/>
      <c r="HN575" s="133"/>
      <c r="HX575" s="133"/>
      <c r="IH575" s="133"/>
      <c r="IR575" s="133"/>
      <c r="JB575" s="133"/>
      <c r="JL575" s="133"/>
      <c r="JV575" s="133"/>
      <c r="KF575" s="133"/>
    </row>
    <row xmlns:x14ac="http://schemas.microsoft.com/office/spreadsheetml/2009/9/ac" r="576" s="3" customFormat="true" x14ac:dyDescent="0.25">
      <c r="A576" s="424"/>
      <c r="B576" s="133"/>
      <c r="L576" s="133"/>
      <c r="V576" s="133"/>
      <c r="AF576" s="133"/>
      <c r="AP576" s="133"/>
      <c r="AZ576" s="133"/>
      <c r="BA576" s="133"/>
      <c r="BB576" s="133"/>
      <c r="BC576" s="133"/>
      <c r="BD576" s="133"/>
      <c r="BE576" s="133"/>
      <c r="BF576" s="133"/>
      <c r="BG576" s="133"/>
      <c r="BJ576" s="133"/>
      <c r="BT576" s="133"/>
      <c r="CD576" s="133"/>
      <c r="CN576" s="133"/>
      <c r="CX576" s="133"/>
      <c r="DH576" s="133"/>
      <c r="DR576" s="133"/>
      <c r="EB576" s="133"/>
      <c r="EL576" s="133"/>
      <c r="EV576" s="133"/>
      <c r="FF576" s="133"/>
      <c r="FP576" s="133"/>
      <c r="FZ576" s="133"/>
      <c r="GJ576" s="133"/>
      <c r="GT576" s="133"/>
      <c r="HD576" s="133"/>
      <c r="HN576" s="133"/>
      <c r="HX576" s="133"/>
      <c r="IH576" s="133"/>
      <c r="IR576" s="133"/>
      <c r="JB576" s="133"/>
      <c r="JL576" s="133"/>
      <c r="JV576" s="133"/>
      <c r="KF576" s="133"/>
    </row>
    <row xmlns:x14ac="http://schemas.microsoft.com/office/spreadsheetml/2009/9/ac" r="577" s="3" customFormat="true" x14ac:dyDescent="0.25">
      <c r="A577" s="424"/>
      <c r="B577" s="133"/>
      <c r="L577" s="133"/>
      <c r="V577" s="133"/>
      <c r="AF577" s="133"/>
      <c r="AP577" s="133"/>
      <c r="AZ577" s="133"/>
      <c r="BA577" s="133"/>
      <c r="BB577" s="133"/>
      <c r="BC577" s="133"/>
      <c r="BD577" s="133"/>
      <c r="BE577" s="133"/>
      <c r="BF577" s="133"/>
      <c r="BG577" s="133"/>
      <c r="BJ577" s="133"/>
      <c r="BT577" s="133"/>
      <c r="CD577" s="133"/>
      <c r="CN577" s="133"/>
      <c r="CX577" s="133"/>
      <c r="DH577" s="133"/>
      <c r="DR577" s="133"/>
      <c r="EB577" s="133"/>
      <c r="EL577" s="133"/>
      <c r="EV577" s="133"/>
      <c r="FF577" s="133"/>
      <c r="FP577" s="133"/>
      <c r="FZ577" s="133"/>
      <c r="GJ577" s="133"/>
      <c r="GT577" s="133"/>
      <c r="HD577" s="133"/>
      <c r="HN577" s="133"/>
      <c r="HX577" s="133"/>
      <c r="IH577" s="133"/>
      <c r="IR577" s="133"/>
      <c r="JB577" s="133"/>
      <c r="JL577" s="133"/>
      <c r="JV577" s="133"/>
      <c r="KF577" s="133"/>
    </row>
    <row xmlns:x14ac="http://schemas.microsoft.com/office/spreadsheetml/2009/9/ac" r="578" s="3" customFormat="true" x14ac:dyDescent="0.25">
      <c r="A578" s="424"/>
      <c r="B578" s="133"/>
      <c r="L578" s="133"/>
      <c r="V578" s="133"/>
      <c r="AF578" s="133"/>
      <c r="AP578" s="133"/>
      <c r="AZ578" s="133"/>
      <c r="BA578" s="133"/>
      <c r="BB578" s="133"/>
      <c r="BC578" s="133"/>
      <c r="BD578" s="133"/>
      <c r="BE578" s="133"/>
      <c r="BF578" s="133"/>
      <c r="BG578" s="133"/>
      <c r="BJ578" s="133"/>
      <c r="BT578" s="133"/>
      <c r="CD578" s="133"/>
      <c r="CN578" s="133"/>
      <c r="CX578" s="133"/>
      <c r="DH578" s="133"/>
      <c r="DR578" s="133"/>
      <c r="EB578" s="133"/>
      <c r="EL578" s="133"/>
      <c r="EV578" s="133"/>
      <c r="FF578" s="133"/>
      <c r="FP578" s="133"/>
      <c r="FZ578" s="133"/>
      <c r="GJ578" s="133"/>
      <c r="GT578" s="133"/>
      <c r="HD578" s="133"/>
      <c r="HN578" s="133"/>
      <c r="HX578" s="133"/>
      <c r="IH578" s="133"/>
      <c r="IR578" s="133"/>
      <c r="JB578" s="133"/>
      <c r="JL578" s="133"/>
      <c r="JV578" s="133"/>
      <c r="KF578" s="133"/>
    </row>
    <row xmlns:x14ac="http://schemas.microsoft.com/office/spreadsheetml/2009/9/ac" r="579" s="3" customFormat="true" x14ac:dyDescent="0.25">
      <c r="A579" s="424"/>
      <c r="B579" s="133"/>
      <c r="L579" s="133"/>
      <c r="V579" s="133"/>
      <c r="AF579" s="133"/>
      <c r="AP579" s="133"/>
      <c r="AZ579" s="133"/>
      <c r="BA579" s="133"/>
      <c r="BB579" s="133"/>
      <c r="BC579" s="133"/>
      <c r="BD579" s="133"/>
      <c r="BE579" s="133"/>
      <c r="BF579" s="133"/>
      <c r="BG579" s="133"/>
      <c r="BJ579" s="133"/>
      <c r="BT579" s="133"/>
      <c r="CD579" s="133"/>
      <c r="CN579" s="133"/>
      <c r="CX579" s="133"/>
      <c r="DH579" s="133"/>
      <c r="DR579" s="133"/>
      <c r="EB579" s="133"/>
      <c r="EL579" s="133"/>
      <c r="EV579" s="133"/>
      <c r="FF579" s="133"/>
      <c r="FP579" s="133"/>
      <c r="FZ579" s="133"/>
      <c r="GJ579" s="133"/>
      <c r="GT579" s="133"/>
      <c r="HD579" s="133"/>
      <c r="HN579" s="133"/>
      <c r="HX579" s="133"/>
      <c r="IH579" s="133"/>
      <c r="IR579" s="133"/>
      <c r="JB579" s="133"/>
      <c r="JL579" s="133"/>
      <c r="JV579" s="133"/>
      <c r="KF579" s="133"/>
    </row>
    <row xmlns:x14ac="http://schemas.microsoft.com/office/spreadsheetml/2009/9/ac" r="580" s="3" customFormat="true" x14ac:dyDescent="0.25">
      <c r="A580" s="424"/>
      <c r="B580" s="133"/>
      <c r="L580" s="133"/>
      <c r="V580" s="133"/>
      <c r="AF580" s="133"/>
      <c r="AP580" s="133"/>
      <c r="AZ580" s="133"/>
      <c r="BA580" s="133"/>
      <c r="BB580" s="133"/>
      <c r="BC580" s="133"/>
      <c r="BD580" s="133"/>
      <c r="BE580" s="133"/>
      <c r="BF580" s="133"/>
      <c r="BG580" s="133"/>
      <c r="BJ580" s="133"/>
      <c r="BT580" s="133"/>
      <c r="CD580" s="133"/>
      <c r="CN580" s="133"/>
      <c r="CX580" s="133"/>
      <c r="DH580" s="133"/>
      <c r="DR580" s="133"/>
      <c r="EB580" s="133"/>
      <c r="EL580" s="133"/>
      <c r="EV580" s="133"/>
      <c r="FF580" s="133"/>
      <c r="FP580" s="133"/>
      <c r="FZ580" s="133"/>
      <c r="GJ580" s="133"/>
      <c r="GT580" s="133"/>
      <c r="HD580" s="133"/>
      <c r="HN580" s="133"/>
      <c r="HX580" s="133"/>
      <c r="IH580" s="133"/>
      <c r="IR580" s="133"/>
      <c r="JB580" s="133"/>
      <c r="JL580" s="133"/>
      <c r="JV580" s="133"/>
      <c r="KF580" s="133"/>
    </row>
    <row xmlns:x14ac="http://schemas.microsoft.com/office/spreadsheetml/2009/9/ac" r="581" s="3" customFormat="true" x14ac:dyDescent="0.25">
      <c r="A581" s="424"/>
      <c r="B581" s="133"/>
      <c r="L581" s="133"/>
      <c r="V581" s="133"/>
      <c r="AF581" s="133"/>
      <c r="AP581" s="133"/>
      <c r="AZ581" s="133"/>
      <c r="BA581" s="133"/>
      <c r="BB581" s="133"/>
      <c r="BC581" s="133"/>
      <c r="BD581" s="133"/>
      <c r="BE581" s="133"/>
      <c r="BF581" s="133"/>
      <c r="BG581" s="133"/>
      <c r="BJ581" s="133"/>
      <c r="BT581" s="133"/>
      <c r="CD581" s="133"/>
      <c r="CN581" s="133"/>
      <c r="CX581" s="133"/>
      <c r="DH581" s="133"/>
      <c r="DR581" s="133"/>
      <c r="EB581" s="133"/>
      <c r="EL581" s="133"/>
      <c r="EV581" s="133"/>
      <c r="FF581" s="133"/>
      <c r="FP581" s="133"/>
      <c r="FZ581" s="133"/>
      <c r="GJ581" s="133"/>
      <c r="GT581" s="133"/>
      <c r="HD581" s="133"/>
      <c r="HN581" s="133"/>
      <c r="HX581" s="133"/>
      <c r="IH581" s="133"/>
      <c r="IR581" s="133"/>
      <c r="JB581" s="133"/>
      <c r="JL581" s="133"/>
      <c r="JV581" s="133"/>
      <c r="KF581" s="133"/>
    </row>
    <row xmlns:x14ac="http://schemas.microsoft.com/office/spreadsheetml/2009/9/ac" r="582" s="3" customFormat="true" x14ac:dyDescent="0.25">
      <c r="A582" s="424"/>
      <c r="B582" s="133"/>
      <c r="L582" s="133"/>
      <c r="V582" s="133"/>
      <c r="AF582" s="133"/>
      <c r="AP582" s="133"/>
      <c r="AZ582" s="133"/>
      <c r="BA582" s="133"/>
      <c r="BB582" s="133"/>
      <c r="BC582" s="133"/>
      <c r="BD582" s="133"/>
      <c r="BE582" s="133"/>
      <c r="BF582" s="133"/>
      <c r="BG582" s="133"/>
      <c r="BJ582" s="133"/>
      <c r="BT582" s="133"/>
      <c r="CD582" s="133"/>
      <c r="CN582" s="133"/>
      <c r="CX582" s="133"/>
      <c r="DH582" s="133"/>
      <c r="DR582" s="133"/>
      <c r="EB582" s="133"/>
      <c r="EL582" s="133"/>
      <c r="EV582" s="133"/>
      <c r="FF582" s="133"/>
      <c r="FP582" s="133"/>
      <c r="FZ582" s="133"/>
      <c r="GJ582" s="133"/>
      <c r="GT582" s="133"/>
      <c r="HD582" s="133"/>
      <c r="HN582" s="133"/>
      <c r="HX582" s="133"/>
      <c r="IH582" s="133"/>
      <c r="IR582" s="133"/>
      <c r="JB582" s="133"/>
      <c r="JL582" s="133"/>
      <c r="JV582" s="133"/>
      <c r="KF582" s="133"/>
    </row>
    <row xmlns:x14ac="http://schemas.microsoft.com/office/spreadsheetml/2009/9/ac" r="583" s="3" customFormat="true" x14ac:dyDescent="0.25">
      <c r="A583" s="424"/>
      <c r="B583" s="133"/>
      <c r="L583" s="133"/>
      <c r="V583" s="133"/>
      <c r="AF583" s="133"/>
      <c r="AP583" s="133"/>
      <c r="AZ583" s="133"/>
      <c r="BA583" s="133"/>
      <c r="BB583" s="133"/>
      <c r="BC583" s="133"/>
      <c r="BD583" s="133"/>
      <c r="BE583" s="133"/>
      <c r="BF583" s="133"/>
      <c r="BG583" s="133"/>
      <c r="BJ583" s="133"/>
      <c r="BT583" s="133"/>
      <c r="CD583" s="133"/>
      <c r="CN583" s="133"/>
      <c r="CX583" s="133"/>
      <c r="DH583" s="133"/>
      <c r="DR583" s="133"/>
      <c r="EB583" s="133"/>
      <c r="EL583" s="133"/>
      <c r="EV583" s="133"/>
      <c r="FF583" s="133"/>
      <c r="FP583" s="133"/>
      <c r="FZ583" s="133"/>
      <c r="GJ583" s="133"/>
      <c r="GT583" s="133"/>
      <c r="HD583" s="133"/>
      <c r="HN583" s="133"/>
      <c r="HX583" s="133"/>
      <c r="IH583" s="133"/>
      <c r="IR583" s="133"/>
      <c r="JB583" s="133"/>
      <c r="JL583" s="133"/>
      <c r="JV583" s="133"/>
      <c r="KF583" s="133"/>
    </row>
    <row xmlns:x14ac="http://schemas.microsoft.com/office/spreadsheetml/2009/9/ac" r="584" s="3" customFormat="true" x14ac:dyDescent="0.25">
      <c r="A584" s="424"/>
      <c r="B584" s="133"/>
      <c r="L584" s="133"/>
      <c r="V584" s="133"/>
      <c r="AF584" s="133"/>
      <c r="AP584" s="133"/>
      <c r="AZ584" s="133"/>
      <c r="BA584" s="133"/>
      <c r="BB584" s="133"/>
      <c r="BC584" s="133"/>
      <c r="BD584" s="133"/>
      <c r="BE584" s="133"/>
      <c r="BF584" s="133"/>
      <c r="BG584" s="133"/>
      <c r="BJ584" s="133"/>
      <c r="BT584" s="133"/>
      <c r="CD584" s="133"/>
      <c r="CN584" s="133"/>
      <c r="CX584" s="133"/>
      <c r="DH584" s="133"/>
      <c r="DR584" s="133"/>
      <c r="EB584" s="133"/>
      <c r="EL584" s="133"/>
      <c r="EV584" s="133"/>
      <c r="FF584" s="133"/>
      <c r="FP584" s="133"/>
      <c r="FZ584" s="133"/>
      <c r="GJ584" s="133"/>
      <c r="GT584" s="133"/>
      <c r="HD584" s="133"/>
      <c r="HN584" s="133"/>
      <c r="HX584" s="133"/>
      <c r="IH584" s="133"/>
      <c r="IR584" s="133"/>
      <c r="JB584" s="133"/>
      <c r="JL584" s="133"/>
      <c r="JV584" s="133"/>
      <c r="KF584" s="133"/>
    </row>
    <row xmlns:x14ac="http://schemas.microsoft.com/office/spreadsheetml/2009/9/ac" r="585" s="3" customFormat="true" x14ac:dyDescent="0.25">
      <c r="A585" s="424"/>
      <c r="B585" s="133"/>
      <c r="L585" s="133"/>
      <c r="V585" s="133"/>
      <c r="AF585" s="133"/>
      <c r="AP585" s="133"/>
      <c r="AZ585" s="133"/>
      <c r="BA585" s="133"/>
      <c r="BB585" s="133"/>
      <c r="BC585" s="133"/>
      <c r="BD585" s="133"/>
      <c r="BE585" s="133"/>
      <c r="BF585" s="133"/>
      <c r="BG585" s="133"/>
      <c r="BJ585" s="133"/>
      <c r="BT585" s="133"/>
      <c r="CD585" s="133"/>
      <c r="CN585" s="133"/>
      <c r="CX585" s="133"/>
      <c r="DH585" s="133"/>
      <c r="DR585" s="133"/>
      <c r="EB585" s="133"/>
      <c r="EL585" s="133"/>
      <c r="EV585" s="133"/>
      <c r="FF585" s="133"/>
      <c r="FP585" s="133"/>
      <c r="FZ585" s="133"/>
      <c r="GJ585" s="133"/>
      <c r="GT585" s="133"/>
      <c r="HD585" s="133"/>
      <c r="HN585" s="133"/>
      <c r="HX585" s="133"/>
      <c r="IH585" s="133"/>
      <c r="IR585" s="133"/>
      <c r="JB585" s="133"/>
      <c r="JL585" s="133"/>
      <c r="JV585" s="133"/>
      <c r="KF585" s="133"/>
    </row>
    <row xmlns:x14ac="http://schemas.microsoft.com/office/spreadsheetml/2009/9/ac" r="586" s="3" customFormat="true" x14ac:dyDescent="0.25">
      <c r="A586" s="424"/>
      <c r="B586" s="133"/>
      <c r="L586" s="133"/>
      <c r="V586" s="133"/>
      <c r="AF586" s="133"/>
      <c r="AP586" s="133"/>
      <c r="AZ586" s="133"/>
      <c r="BA586" s="133"/>
      <c r="BB586" s="133"/>
      <c r="BC586" s="133"/>
      <c r="BD586" s="133"/>
      <c r="BE586" s="133"/>
      <c r="BF586" s="133"/>
      <c r="BG586" s="133"/>
      <c r="BJ586" s="133"/>
      <c r="BT586" s="133"/>
      <c r="CD586" s="133"/>
      <c r="CN586" s="133"/>
      <c r="CX586" s="133"/>
      <c r="DH586" s="133"/>
      <c r="DR586" s="133"/>
      <c r="EB586" s="133"/>
      <c r="EL586" s="133"/>
      <c r="EV586" s="133"/>
      <c r="FF586" s="133"/>
      <c r="FP586" s="133"/>
      <c r="FZ586" s="133"/>
      <c r="GJ586" s="133"/>
      <c r="GT586" s="133"/>
      <c r="HD586" s="133"/>
      <c r="HN586" s="133"/>
      <c r="HX586" s="133"/>
      <c r="IH586" s="133"/>
      <c r="IR586" s="133"/>
      <c r="JB586" s="133"/>
      <c r="JL586" s="133"/>
      <c r="JV586" s="133"/>
      <c r="KF586" s="133"/>
    </row>
    <row xmlns:x14ac="http://schemas.microsoft.com/office/spreadsheetml/2009/9/ac" r="587" s="3" customFormat="true" x14ac:dyDescent="0.25">
      <c r="A587" s="424"/>
      <c r="B587" s="133"/>
      <c r="L587" s="133"/>
      <c r="V587" s="133"/>
      <c r="AF587" s="133"/>
      <c r="AP587" s="133"/>
      <c r="AZ587" s="133"/>
      <c r="BA587" s="133"/>
      <c r="BB587" s="133"/>
      <c r="BC587" s="133"/>
      <c r="BD587" s="133"/>
      <c r="BE587" s="133"/>
      <c r="BF587" s="133"/>
      <c r="BG587" s="133"/>
      <c r="BJ587" s="133"/>
      <c r="BT587" s="133"/>
      <c r="CD587" s="133"/>
      <c r="CN587" s="133"/>
      <c r="CX587" s="133"/>
      <c r="DH587" s="133"/>
      <c r="DR587" s="133"/>
      <c r="EB587" s="133"/>
      <c r="EL587" s="133"/>
      <c r="EV587" s="133"/>
      <c r="FF587" s="133"/>
      <c r="FP587" s="133"/>
      <c r="FZ587" s="133"/>
      <c r="GJ587" s="133"/>
      <c r="GT587" s="133"/>
      <c r="HD587" s="133"/>
      <c r="HN587" s="133"/>
      <c r="HX587" s="133"/>
      <c r="IH587" s="133"/>
      <c r="IR587" s="133"/>
      <c r="JB587" s="133"/>
      <c r="JL587" s="133"/>
      <c r="JV587" s="133"/>
      <c r="KF587" s="133"/>
    </row>
    <row xmlns:x14ac="http://schemas.microsoft.com/office/spreadsheetml/2009/9/ac" r="588" s="3" customFormat="true" x14ac:dyDescent="0.25">
      <c r="A588" s="424"/>
      <c r="B588" s="133"/>
      <c r="L588" s="133"/>
      <c r="V588" s="133"/>
      <c r="AF588" s="133"/>
      <c r="AP588" s="133"/>
      <c r="AZ588" s="133"/>
      <c r="BA588" s="133"/>
      <c r="BB588" s="133"/>
      <c r="BC588" s="133"/>
      <c r="BD588" s="133"/>
      <c r="BE588" s="133"/>
      <c r="BF588" s="133"/>
      <c r="BG588" s="133"/>
      <c r="BJ588" s="133"/>
      <c r="BT588" s="133"/>
      <c r="CD588" s="133"/>
      <c r="CN588" s="133"/>
      <c r="CX588" s="133"/>
      <c r="DH588" s="133"/>
      <c r="DR588" s="133"/>
      <c r="EB588" s="133"/>
      <c r="EL588" s="133"/>
      <c r="EV588" s="133"/>
      <c r="FF588" s="133"/>
      <c r="FP588" s="133"/>
      <c r="FZ588" s="133"/>
      <c r="GJ588" s="133"/>
      <c r="GT588" s="133"/>
      <c r="HD588" s="133"/>
      <c r="HN588" s="133"/>
      <c r="HX588" s="133"/>
      <c r="IH588" s="133"/>
      <c r="IR588" s="133"/>
      <c r="JB588" s="133"/>
      <c r="JL588" s="133"/>
      <c r="JV588" s="133"/>
      <c r="KF588" s="133"/>
    </row>
    <row xmlns:x14ac="http://schemas.microsoft.com/office/spreadsheetml/2009/9/ac" r="589" s="3" customFormat="true" x14ac:dyDescent="0.25">
      <c r="A589" s="424"/>
      <c r="B589" s="133"/>
      <c r="L589" s="133"/>
      <c r="V589" s="133"/>
      <c r="AF589" s="133"/>
      <c r="AP589" s="133"/>
      <c r="AZ589" s="133"/>
      <c r="BA589" s="133"/>
      <c r="BB589" s="133"/>
      <c r="BC589" s="133"/>
      <c r="BD589" s="133"/>
      <c r="BE589" s="133"/>
      <c r="BF589" s="133"/>
      <c r="BG589" s="133"/>
      <c r="BJ589" s="133"/>
      <c r="BT589" s="133"/>
      <c r="CD589" s="133"/>
      <c r="CN589" s="133"/>
      <c r="CX589" s="133"/>
      <c r="DH589" s="133"/>
      <c r="DR589" s="133"/>
      <c r="EB589" s="133"/>
      <c r="EL589" s="133"/>
      <c r="EV589" s="133"/>
      <c r="FF589" s="133"/>
      <c r="FP589" s="133"/>
      <c r="FZ589" s="133"/>
      <c r="GJ589" s="133"/>
      <c r="GT589" s="133"/>
      <c r="HD589" s="133"/>
      <c r="HN589" s="133"/>
      <c r="HX589" s="133"/>
      <c r="IH589" s="133"/>
      <c r="IR589" s="133"/>
      <c r="JB589" s="133"/>
      <c r="JL589" s="133"/>
      <c r="JV589" s="133"/>
      <c r="KF589" s="133"/>
    </row>
    <row xmlns:x14ac="http://schemas.microsoft.com/office/spreadsheetml/2009/9/ac" r="590" s="3" customFormat="true" x14ac:dyDescent="0.25">
      <c r="A590" s="424"/>
      <c r="B590" s="133"/>
      <c r="L590" s="133"/>
      <c r="V590" s="133"/>
      <c r="AF590" s="133"/>
      <c r="AP590" s="133"/>
      <c r="AZ590" s="133"/>
      <c r="BA590" s="133"/>
      <c r="BB590" s="133"/>
      <c r="BC590" s="133"/>
      <c r="BD590" s="133"/>
      <c r="BE590" s="133"/>
      <c r="BF590" s="133"/>
      <c r="BG590" s="133"/>
      <c r="BJ590" s="133"/>
      <c r="BT590" s="133"/>
      <c r="CD590" s="133"/>
      <c r="CN590" s="133"/>
      <c r="CX590" s="133"/>
      <c r="DH590" s="133"/>
      <c r="DR590" s="133"/>
      <c r="EB590" s="133"/>
      <c r="EL590" s="133"/>
      <c r="EV590" s="133"/>
      <c r="FF590" s="133"/>
      <c r="FP590" s="133"/>
      <c r="FZ590" s="133"/>
      <c r="GJ590" s="133"/>
      <c r="GT590" s="133"/>
      <c r="HD590" s="133"/>
      <c r="HN590" s="133"/>
      <c r="HX590" s="133"/>
      <c r="IH590" s="133"/>
      <c r="IR590" s="133"/>
      <c r="JB590" s="133"/>
      <c r="JL590" s="133"/>
      <c r="JV590" s="133"/>
      <c r="KF590" s="133"/>
    </row>
    <row xmlns:x14ac="http://schemas.microsoft.com/office/spreadsheetml/2009/9/ac" r="591" s="3" customFormat="true" x14ac:dyDescent="0.25">
      <c r="A591" s="424"/>
      <c r="B591" s="133"/>
      <c r="L591" s="133"/>
      <c r="V591" s="133"/>
      <c r="AF591" s="133"/>
      <c r="AP591" s="133"/>
      <c r="AZ591" s="133"/>
      <c r="BA591" s="133"/>
      <c r="BB591" s="133"/>
      <c r="BC591" s="133"/>
      <c r="BD591" s="133"/>
      <c r="BE591" s="133"/>
      <c r="BF591" s="133"/>
      <c r="BG591" s="133"/>
      <c r="BJ591" s="133"/>
      <c r="BT591" s="133"/>
      <c r="CD591" s="133"/>
      <c r="CN591" s="133"/>
      <c r="CX591" s="133"/>
      <c r="DH591" s="133"/>
      <c r="DR591" s="133"/>
      <c r="EB591" s="133"/>
      <c r="EL591" s="133"/>
      <c r="EV591" s="133"/>
      <c r="FF591" s="133"/>
      <c r="FP591" s="133"/>
      <c r="FZ591" s="133"/>
      <c r="GJ591" s="133"/>
      <c r="GT591" s="133"/>
      <c r="HD591" s="133"/>
      <c r="HN591" s="133"/>
      <c r="HX591" s="133"/>
      <c r="IH591" s="133"/>
      <c r="IR591" s="133"/>
      <c r="JB591" s="133"/>
      <c r="JL591" s="133"/>
      <c r="JV591" s="133"/>
      <c r="KF591" s="133"/>
    </row>
    <row xmlns:x14ac="http://schemas.microsoft.com/office/spreadsheetml/2009/9/ac" r="592" s="3" customFormat="true" x14ac:dyDescent="0.25">
      <c r="A592" s="424"/>
      <c r="B592" s="133"/>
      <c r="L592" s="133"/>
      <c r="V592" s="133"/>
      <c r="AF592" s="133"/>
      <c r="AP592" s="133"/>
      <c r="AZ592" s="133"/>
      <c r="BA592" s="133"/>
      <c r="BB592" s="133"/>
      <c r="BC592" s="133"/>
      <c r="BD592" s="133"/>
      <c r="BE592" s="133"/>
      <c r="BF592" s="133"/>
      <c r="BG592" s="133"/>
      <c r="BJ592" s="133"/>
      <c r="BT592" s="133"/>
      <c r="CD592" s="133"/>
      <c r="CN592" s="133"/>
      <c r="CX592" s="133"/>
      <c r="DH592" s="133"/>
      <c r="DR592" s="133"/>
      <c r="EB592" s="133"/>
      <c r="EL592" s="133"/>
      <c r="EV592" s="133"/>
      <c r="FF592" s="133"/>
      <c r="FP592" s="133"/>
      <c r="FZ592" s="133"/>
      <c r="GJ592" s="133"/>
      <c r="GT592" s="133"/>
      <c r="HD592" s="133"/>
      <c r="HN592" s="133"/>
      <c r="HX592" s="133"/>
      <c r="IH592" s="133"/>
      <c r="IR592" s="133"/>
      <c r="JB592" s="133"/>
      <c r="JL592" s="133"/>
      <c r="JV592" s="133"/>
      <c r="KF592" s="133"/>
    </row>
    <row xmlns:x14ac="http://schemas.microsoft.com/office/spreadsheetml/2009/9/ac" r="593" s="3" customFormat="true" x14ac:dyDescent="0.25">
      <c r="A593" s="424"/>
      <c r="B593" s="133"/>
      <c r="L593" s="133"/>
      <c r="V593" s="133"/>
      <c r="AF593" s="133"/>
      <c r="AP593" s="133"/>
      <c r="AZ593" s="133"/>
      <c r="BA593" s="133"/>
      <c r="BB593" s="133"/>
      <c r="BC593" s="133"/>
      <c r="BD593" s="133"/>
      <c r="BE593" s="133"/>
      <c r="BF593" s="133"/>
      <c r="BG593" s="133"/>
      <c r="BJ593" s="133"/>
      <c r="BT593" s="133"/>
      <c r="CD593" s="133"/>
      <c r="CN593" s="133"/>
      <c r="CX593" s="133"/>
      <c r="DH593" s="133"/>
      <c r="DR593" s="133"/>
      <c r="EB593" s="133"/>
      <c r="EL593" s="133"/>
      <c r="EV593" s="133"/>
      <c r="FF593" s="133"/>
      <c r="FP593" s="133"/>
      <c r="FZ593" s="133"/>
      <c r="GJ593" s="133"/>
      <c r="GT593" s="133"/>
      <c r="HD593" s="133"/>
      <c r="HN593" s="133"/>
      <c r="HX593" s="133"/>
      <c r="IH593" s="133"/>
      <c r="IR593" s="133"/>
      <c r="JB593" s="133"/>
      <c r="JL593" s="133"/>
      <c r="JV593" s="133"/>
      <c r="KF593" s="133"/>
    </row>
    <row xmlns:x14ac="http://schemas.microsoft.com/office/spreadsheetml/2009/9/ac" r="594" s="3" customFormat="true" x14ac:dyDescent="0.25">
      <c r="A594" s="424"/>
      <c r="B594" s="133"/>
      <c r="L594" s="133"/>
      <c r="V594" s="133"/>
      <c r="AF594" s="133"/>
      <c r="AP594" s="133"/>
      <c r="AZ594" s="133"/>
      <c r="BA594" s="133"/>
      <c r="BB594" s="133"/>
      <c r="BC594" s="133"/>
      <c r="BD594" s="133"/>
      <c r="BE594" s="133"/>
      <c r="BF594" s="133"/>
      <c r="BG594" s="133"/>
      <c r="BJ594" s="133"/>
      <c r="BT594" s="133"/>
      <c r="CD594" s="133"/>
      <c r="CN594" s="133"/>
      <c r="CX594" s="133"/>
      <c r="DH594" s="133"/>
      <c r="DR594" s="133"/>
      <c r="EB594" s="133"/>
      <c r="EL594" s="133"/>
      <c r="EV594" s="133"/>
      <c r="FF594" s="133"/>
      <c r="FP594" s="133"/>
      <c r="FZ594" s="133"/>
      <c r="GJ594" s="133"/>
      <c r="GT594" s="133"/>
      <c r="HD594" s="133"/>
      <c r="HN594" s="133"/>
      <c r="HX594" s="133"/>
      <c r="IH594" s="133"/>
      <c r="IR594" s="133"/>
      <c r="JB594" s="133"/>
      <c r="JL594" s="133"/>
      <c r="JV594" s="133"/>
      <c r="KF594" s="133"/>
    </row>
    <row xmlns:x14ac="http://schemas.microsoft.com/office/spreadsheetml/2009/9/ac" r="595" s="3" customFormat="true" x14ac:dyDescent="0.25">
      <c r="A595" s="424"/>
      <c r="B595" s="133"/>
      <c r="L595" s="133"/>
      <c r="V595" s="133"/>
      <c r="AF595" s="133"/>
      <c r="AP595" s="133"/>
      <c r="AZ595" s="133"/>
      <c r="BA595" s="133"/>
      <c r="BB595" s="133"/>
      <c r="BC595" s="133"/>
      <c r="BD595" s="133"/>
      <c r="BE595" s="133"/>
      <c r="BF595" s="133"/>
      <c r="BG595" s="133"/>
      <c r="BJ595" s="133"/>
      <c r="BT595" s="133"/>
      <c r="CD595" s="133"/>
      <c r="CN595" s="133"/>
      <c r="CX595" s="133"/>
      <c r="DH595" s="133"/>
      <c r="DR595" s="133"/>
      <c r="EB595" s="133"/>
      <c r="EL595" s="133"/>
      <c r="EV595" s="133"/>
      <c r="FF595" s="133"/>
      <c r="FP595" s="133"/>
      <c r="FZ595" s="133"/>
      <c r="GJ595" s="133"/>
      <c r="GT595" s="133"/>
      <c r="HD595" s="133"/>
      <c r="HN595" s="133"/>
      <c r="HX595" s="133"/>
      <c r="IH595" s="133"/>
      <c r="IR595" s="133"/>
      <c r="JB595" s="133"/>
      <c r="JL595" s="133"/>
      <c r="JV595" s="133"/>
      <c r="KF595" s="133"/>
    </row>
    <row xmlns:x14ac="http://schemas.microsoft.com/office/spreadsheetml/2009/9/ac" r="596" s="3" customFormat="true" x14ac:dyDescent="0.25">
      <c r="A596" s="424"/>
      <c r="B596" s="133"/>
      <c r="L596" s="133"/>
      <c r="V596" s="133"/>
      <c r="AF596" s="133"/>
      <c r="AP596" s="133"/>
      <c r="AZ596" s="133"/>
      <c r="BA596" s="133"/>
      <c r="BB596" s="133"/>
      <c r="BC596" s="133"/>
      <c r="BD596" s="133"/>
      <c r="BE596" s="133"/>
      <c r="BF596" s="133"/>
      <c r="BG596" s="133"/>
      <c r="BJ596" s="133"/>
      <c r="BT596" s="133"/>
      <c r="CD596" s="133"/>
      <c r="CN596" s="133"/>
      <c r="CX596" s="133"/>
      <c r="DH596" s="133"/>
      <c r="DR596" s="133"/>
      <c r="EB596" s="133"/>
      <c r="EL596" s="133"/>
      <c r="EV596" s="133"/>
      <c r="FF596" s="133"/>
      <c r="FP596" s="133"/>
      <c r="FZ596" s="133"/>
      <c r="GJ596" s="133"/>
      <c r="GT596" s="133"/>
      <c r="HD596" s="133"/>
      <c r="HN596" s="133"/>
      <c r="HX596" s="133"/>
      <c r="IH596" s="133"/>
      <c r="IR596" s="133"/>
      <c r="JB596" s="133"/>
      <c r="JL596" s="133"/>
      <c r="JV596" s="133"/>
      <c r="KF596" s="133"/>
    </row>
    <row xmlns:x14ac="http://schemas.microsoft.com/office/spreadsheetml/2009/9/ac" r="597" s="3" customFormat="true" x14ac:dyDescent="0.25">
      <c r="A597" s="424"/>
      <c r="B597" s="133"/>
      <c r="L597" s="133"/>
      <c r="V597" s="133"/>
      <c r="AF597" s="133"/>
      <c r="AP597" s="133"/>
      <c r="AZ597" s="133"/>
      <c r="BA597" s="133"/>
      <c r="BB597" s="133"/>
      <c r="BC597" s="133"/>
      <c r="BD597" s="133"/>
      <c r="BE597" s="133"/>
      <c r="BF597" s="133"/>
      <c r="BG597" s="133"/>
      <c r="BJ597" s="133"/>
      <c r="BT597" s="133"/>
      <c r="CD597" s="133"/>
      <c r="CN597" s="133"/>
      <c r="CX597" s="133"/>
      <c r="DH597" s="133"/>
      <c r="DR597" s="133"/>
      <c r="EB597" s="133"/>
      <c r="EL597" s="133"/>
      <c r="EV597" s="133"/>
      <c r="FF597" s="133"/>
      <c r="FP597" s="133"/>
      <c r="FZ597" s="133"/>
      <c r="GJ597" s="133"/>
      <c r="GT597" s="133"/>
      <c r="HD597" s="133"/>
      <c r="HN597" s="133"/>
      <c r="HX597" s="133"/>
      <c r="IH597" s="133"/>
      <c r="IR597" s="133"/>
      <c r="JB597" s="133"/>
      <c r="JL597" s="133"/>
      <c r="JV597" s="133"/>
      <c r="KF597" s="133"/>
    </row>
    <row xmlns:x14ac="http://schemas.microsoft.com/office/spreadsheetml/2009/9/ac" r="598" s="3" customFormat="true" x14ac:dyDescent="0.25">
      <c r="A598" s="424"/>
      <c r="B598" s="133"/>
      <c r="L598" s="133"/>
      <c r="V598" s="133"/>
      <c r="AF598" s="133"/>
      <c r="AP598" s="133"/>
      <c r="AZ598" s="133"/>
      <c r="BA598" s="133"/>
      <c r="BB598" s="133"/>
      <c r="BC598" s="133"/>
      <c r="BD598" s="133"/>
      <c r="BE598" s="133"/>
      <c r="BF598" s="133"/>
      <c r="BG598" s="133"/>
      <c r="BJ598" s="133"/>
      <c r="BT598" s="133"/>
      <c r="CD598" s="133"/>
      <c r="CN598" s="133"/>
      <c r="CX598" s="133"/>
      <c r="DH598" s="133"/>
      <c r="DR598" s="133"/>
      <c r="EB598" s="133"/>
      <c r="EL598" s="133"/>
      <c r="EV598" s="133"/>
      <c r="FF598" s="133"/>
      <c r="FP598" s="133"/>
      <c r="FZ598" s="133"/>
      <c r="GJ598" s="133"/>
      <c r="GT598" s="133"/>
      <c r="HD598" s="133"/>
      <c r="HN598" s="133"/>
      <c r="HX598" s="133"/>
      <c r="IH598" s="133"/>
      <c r="IR598" s="133"/>
      <c r="JB598" s="133"/>
      <c r="JL598" s="133"/>
      <c r="JV598" s="133"/>
      <c r="KF598" s="133"/>
    </row>
    <row xmlns:x14ac="http://schemas.microsoft.com/office/spreadsheetml/2009/9/ac" r="599" s="3" customFormat="true" x14ac:dyDescent="0.25">
      <c r="A599" s="424"/>
      <c r="B599" s="133"/>
      <c r="L599" s="133"/>
      <c r="V599" s="133"/>
      <c r="AF599" s="133"/>
      <c r="AP599" s="133"/>
      <c r="AZ599" s="133"/>
      <c r="BA599" s="133"/>
      <c r="BB599" s="133"/>
      <c r="BC599" s="133"/>
      <c r="BD599" s="133"/>
      <c r="BE599" s="133"/>
      <c r="BF599" s="133"/>
      <c r="BG599" s="133"/>
      <c r="BJ599" s="133"/>
      <c r="BT599" s="133"/>
      <c r="CD599" s="133"/>
      <c r="CN599" s="133"/>
      <c r="CX599" s="133"/>
      <c r="DH599" s="133"/>
      <c r="DR599" s="133"/>
      <c r="EB599" s="133"/>
      <c r="EL599" s="133"/>
      <c r="EV599" s="133"/>
      <c r="FF599" s="133"/>
      <c r="FP599" s="133"/>
      <c r="FZ599" s="133"/>
      <c r="GJ599" s="133"/>
      <c r="GT599" s="133"/>
      <c r="HD599" s="133"/>
      <c r="HN599" s="133"/>
      <c r="HX599" s="133"/>
      <c r="IH599" s="133"/>
      <c r="IR599" s="133"/>
      <c r="JB599" s="133"/>
      <c r="JL599" s="133"/>
      <c r="JV599" s="133"/>
      <c r="KF599" s="133"/>
    </row>
    <row xmlns:x14ac="http://schemas.microsoft.com/office/spreadsheetml/2009/9/ac" r="600" s="3" customFormat="true" x14ac:dyDescent="0.25">
      <c r="A600" s="424"/>
      <c r="B600" s="133"/>
      <c r="L600" s="133"/>
      <c r="V600" s="133"/>
      <c r="AF600" s="133"/>
      <c r="AP600" s="133"/>
      <c r="AZ600" s="133"/>
      <c r="BA600" s="133"/>
      <c r="BB600" s="133"/>
      <c r="BC600" s="133"/>
      <c r="BD600" s="133"/>
      <c r="BE600" s="133"/>
      <c r="BF600" s="133"/>
      <c r="BG600" s="133"/>
      <c r="BJ600" s="133"/>
      <c r="BT600" s="133"/>
      <c r="CD600" s="133"/>
      <c r="CN600" s="133"/>
      <c r="CX600" s="133"/>
      <c r="DH600" s="133"/>
      <c r="DR600" s="133"/>
      <c r="EB600" s="133"/>
      <c r="EL600" s="133"/>
      <c r="EV600" s="133"/>
      <c r="FF600" s="133"/>
      <c r="FP600" s="133"/>
      <c r="FZ600" s="133"/>
      <c r="GJ600" s="133"/>
      <c r="GT600" s="133"/>
      <c r="HD600" s="133"/>
      <c r="HN600" s="133"/>
      <c r="HX600" s="133"/>
      <c r="IH600" s="133"/>
      <c r="IR600" s="133"/>
      <c r="JB600" s="133"/>
      <c r="JL600" s="133"/>
      <c r="JV600" s="133"/>
      <c r="KF600" s="133"/>
    </row>
    <row xmlns:x14ac="http://schemas.microsoft.com/office/spreadsheetml/2009/9/ac" r="601" s="3" customFormat="true" x14ac:dyDescent="0.25">
      <c r="A601" s="424"/>
      <c r="B601" s="133"/>
      <c r="L601" s="133"/>
      <c r="V601" s="133"/>
      <c r="AF601" s="133"/>
      <c r="AP601" s="133"/>
      <c r="AZ601" s="133"/>
      <c r="BA601" s="133"/>
      <c r="BB601" s="133"/>
      <c r="BC601" s="133"/>
      <c r="BD601" s="133"/>
      <c r="BE601" s="133"/>
      <c r="BF601" s="133"/>
      <c r="BG601" s="133"/>
      <c r="BJ601" s="133"/>
      <c r="BT601" s="133"/>
      <c r="CD601" s="133"/>
      <c r="CN601" s="133"/>
      <c r="CX601" s="133"/>
      <c r="DH601" s="133"/>
      <c r="DR601" s="133"/>
      <c r="EB601" s="133"/>
      <c r="EL601" s="133"/>
      <c r="EV601" s="133"/>
      <c r="FF601" s="133"/>
      <c r="FP601" s="133"/>
      <c r="FZ601" s="133"/>
      <c r="GJ601" s="133"/>
      <c r="GT601" s="133"/>
      <c r="HD601" s="133"/>
      <c r="HN601" s="133"/>
      <c r="HX601" s="133"/>
      <c r="IH601" s="133"/>
      <c r="IR601" s="133"/>
      <c r="JB601" s="133"/>
      <c r="JL601" s="133"/>
      <c r="JV601" s="133"/>
      <c r="KF601" s="133"/>
    </row>
    <row xmlns:x14ac="http://schemas.microsoft.com/office/spreadsheetml/2009/9/ac" r="602" s="3" customFormat="true" x14ac:dyDescent="0.25">
      <c r="A602" s="424"/>
      <c r="B602" s="133"/>
      <c r="L602" s="133"/>
      <c r="V602" s="133"/>
      <c r="AF602" s="133"/>
      <c r="AP602" s="133"/>
      <c r="AZ602" s="133"/>
      <c r="BA602" s="133"/>
      <c r="BB602" s="133"/>
      <c r="BC602" s="133"/>
      <c r="BD602" s="133"/>
      <c r="BE602" s="133"/>
      <c r="BF602" s="133"/>
      <c r="BG602" s="133"/>
      <c r="BJ602" s="133"/>
      <c r="BT602" s="133"/>
      <c r="CD602" s="133"/>
      <c r="CN602" s="133"/>
      <c r="CX602" s="133"/>
      <c r="DH602" s="133"/>
      <c r="DR602" s="133"/>
      <c r="EB602" s="133"/>
      <c r="EL602" s="133"/>
      <c r="EV602" s="133"/>
      <c r="FF602" s="133"/>
      <c r="FP602" s="133"/>
      <c r="FZ602" s="133"/>
      <c r="GJ602" s="133"/>
      <c r="GT602" s="133"/>
      <c r="HD602" s="133"/>
      <c r="HN602" s="133"/>
      <c r="HX602" s="133"/>
      <c r="IH602" s="133"/>
      <c r="IR602" s="133"/>
      <c r="JB602" s="133"/>
      <c r="JL602" s="133"/>
      <c r="JV602" s="133"/>
      <c r="KF602" s="133"/>
    </row>
    <row xmlns:x14ac="http://schemas.microsoft.com/office/spreadsheetml/2009/9/ac" r="603" s="3" customFormat="true" x14ac:dyDescent="0.25">
      <c r="A603" s="424"/>
      <c r="B603" s="133"/>
      <c r="L603" s="133"/>
      <c r="V603" s="133"/>
      <c r="AF603" s="133"/>
      <c r="AP603" s="133"/>
      <c r="AZ603" s="133"/>
      <c r="BA603" s="133"/>
      <c r="BB603" s="133"/>
      <c r="BC603" s="133"/>
      <c r="BD603" s="133"/>
      <c r="BE603" s="133"/>
      <c r="BF603" s="133"/>
      <c r="BG603" s="133"/>
      <c r="BJ603" s="133"/>
      <c r="BT603" s="133"/>
      <c r="CD603" s="133"/>
      <c r="CN603" s="133"/>
      <c r="CX603" s="133"/>
      <c r="DH603" s="133"/>
      <c r="DR603" s="133"/>
      <c r="EB603" s="133"/>
      <c r="EL603" s="133"/>
      <c r="EV603" s="133"/>
      <c r="FF603" s="133"/>
      <c r="FP603" s="133"/>
      <c r="FZ603" s="133"/>
      <c r="GJ603" s="133"/>
      <c r="GT603" s="133"/>
      <c r="HD603" s="133"/>
      <c r="HN603" s="133"/>
      <c r="HX603" s="133"/>
      <c r="IH603" s="133"/>
      <c r="IR603" s="133"/>
      <c r="JB603" s="133"/>
      <c r="JL603" s="133"/>
      <c r="JV603" s="133"/>
      <c r="KF603" s="133"/>
    </row>
    <row xmlns:x14ac="http://schemas.microsoft.com/office/spreadsheetml/2009/9/ac" r="604" s="3" customFormat="true" x14ac:dyDescent="0.25">
      <c r="A604" s="424"/>
      <c r="B604" s="133"/>
      <c r="L604" s="133"/>
      <c r="V604" s="133"/>
      <c r="AF604" s="133"/>
      <c r="AP604" s="133"/>
      <c r="AZ604" s="133"/>
      <c r="BA604" s="133"/>
      <c r="BB604" s="133"/>
      <c r="BC604" s="133"/>
      <c r="BD604" s="133"/>
      <c r="BE604" s="133"/>
      <c r="BF604" s="133"/>
      <c r="BG604" s="133"/>
      <c r="BJ604" s="133"/>
      <c r="BT604" s="133"/>
      <c r="CD604" s="133"/>
      <c r="CN604" s="133"/>
      <c r="CX604" s="133"/>
      <c r="DH604" s="133"/>
      <c r="DR604" s="133"/>
      <c r="EB604" s="133"/>
      <c r="EL604" s="133"/>
      <c r="EV604" s="133"/>
      <c r="FF604" s="133"/>
      <c r="FP604" s="133"/>
      <c r="FZ604" s="133"/>
      <c r="GJ604" s="133"/>
      <c r="GT604" s="133"/>
      <c r="HD604" s="133"/>
      <c r="HN604" s="133"/>
      <c r="HX604" s="133"/>
      <c r="IH604" s="133"/>
      <c r="IR604" s="133"/>
      <c r="JB604" s="133"/>
      <c r="JL604" s="133"/>
      <c r="JV604" s="133"/>
      <c r="KF604" s="133"/>
    </row>
    <row xmlns:x14ac="http://schemas.microsoft.com/office/spreadsheetml/2009/9/ac" r="605" s="3" customFormat="true" x14ac:dyDescent="0.25">
      <c r="A605" s="424"/>
      <c r="B605" s="133"/>
      <c r="L605" s="133"/>
      <c r="V605" s="133"/>
      <c r="AF605" s="133"/>
      <c r="AP605" s="133"/>
      <c r="AZ605" s="133"/>
      <c r="BA605" s="133"/>
      <c r="BB605" s="133"/>
      <c r="BC605" s="133"/>
      <c r="BD605" s="133"/>
      <c r="BE605" s="133"/>
      <c r="BF605" s="133"/>
      <c r="BG605" s="133"/>
      <c r="BJ605" s="133"/>
      <c r="BT605" s="133"/>
      <c r="CD605" s="133"/>
      <c r="CN605" s="133"/>
      <c r="CX605" s="133"/>
      <c r="DH605" s="133"/>
      <c r="DR605" s="133"/>
      <c r="EB605" s="133"/>
      <c r="EL605" s="133"/>
      <c r="EV605" s="133"/>
      <c r="FF605" s="133"/>
      <c r="FP605" s="133"/>
      <c r="FZ605" s="133"/>
      <c r="GJ605" s="133"/>
      <c r="GT605" s="133"/>
      <c r="HD605" s="133"/>
      <c r="HN605" s="133"/>
      <c r="HX605" s="133"/>
      <c r="IH605" s="133"/>
      <c r="IR605" s="133"/>
      <c r="JB605" s="133"/>
      <c r="JL605" s="133"/>
      <c r="JV605" s="133"/>
      <c r="KF605" s="133"/>
    </row>
    <row xmlns:x14ac="http://schemas.microsoft.com/office/spreadsheetml/2009/9/ac" r="606" s="3" customFormat="true" x14ac:dyDescent="0.25">
      <c r="A606" s="424"/>
      <c r="B606" s="133"/>
      <c r="L606" s="133"/>
      <c r="V606" s="133"/>
      <c r="AF606" s="133"/>
      <c r="AP606" s="133"/>
      <c r="AZ606" s="133"/>
      <c r="BA606" s="133"/>
      <c r="BB606" s="133"/>
      <c r="BC606" s="133"/>
      <c r="BD606" s="133"/>
      <c r="BE606" s="133"/>
      <c r="BF606" s="133"/>
      <c r="BG606" s="133"/>
      <c r="BJ606" s="133"/>
      <c r="BT606" s="133"/>
      <c r="CD606" s="133"/>
      <c r="CN606" s="133"/>
      <c r="CX606" s="133"/>
      <c r="DH606" s="133"/>
      <c r="DR606" s="133"/>
      <c r="EB606" s="133"/>
      <c r="EL606" s="133"/>
      <c r="EV606" s="133"/>
      <c r="FF606" s="133"/>
      <c r="FP606" s="133"/>
      <c r="FZ606" s="133"/>
      <c r="GJ606" s="133"/>
      <c r="GT606" s="133"/>
      <c r="HD606" s="133"/>
      <c r="HN606" s="133"/>
      <c r="HX606" s="133"/>
      <c r="IH606" s="133"/>
      <c r="IR606" s="133"/>
      <c r="JB606" s="133"/>
      <c r="JL606" s="133"/>
      <c r="JV606" s="133"/>
      <c r="KF606" s="133"/>
    </row>
    <row xmlns:x14ac="http://schemas.microsoft.com/office/spreadsheetml/2009/9/ac" r="607" s="3" customFormat="true" x14ac:dyDescent="0.25">
      <c r="A607" s="424"/>
      <c r="B607" s="133"/>
      <c r="L607" s="133"/>
      <c r="V607" s="133"/>
      <c r="AF607" s="133"/>
      <c r="AP607" s="133"/>
      <c r="AZ607" s="133"/>
      <c r="BA607" s="133"/>
      <c r="BB607" s="133"/>
      <c r="BC607" s="133"/>
      <c r="BD607" s="133"/>
      <c r="BE607" s="133"/>
      <c r="BF607" s="133"/>
      <c r="BG607" s="133"/>
      <c r="BJ607" s="133"/>
      <c r="BT607" s="133"/>
      <c r="CD607" s="133"/>
      <c r="CN607" s="133"/>
      <c r="CX607" s="133"/>
      <c r="DH607" s="133"/>
      <c r="DR607" s="133"/>
      <c r="EB607" s="133"/>
      <c r="EL607" s="133"/>
      <c r="EV607" s="133"/>
      <c r="FF607" s="133"/>
      <c r="FP607" s="133"/>
      <c r="FZ607" s="133"/>
      <c r="GJ607" s="133"/>
      <c r="GT607" s="133"/>
      <c r="HD607" s="133"/>
      <c r="HN607" s="133"/>
      <c r="HX607" s="133"/>
      <c r="IH607" s="133"/>
      <c r="IR607" s="133"/>
      <c r="JB607" s="133"/>
      <c r="JL607" s="133"/>
      <c r="JV607" s="133"/>
      <c r="KF607" s="133"/>
    </row>
    <row xmlns:x14ac="http://schemas.microsoft.com/office/spreadsheetml/2009/9/ac" r="608" s="3" customFormat="true" x14ac:dyDescent="0.25">
      <c r="A608" s="424"/>
      <c r="B608" s="133"/>
      <c r="L608" s="133"/>
      <c r="V608" s="133"/>
      <c r="AF608" s="133"/>
      <c r="AP608" s="133"/>
      <c r="AZ608" s="133"/>
      <c r="BA608" s="133"/>
      <c r="BB608" s="133"/>
      <c r="BC608" s="133"/>
      <c r="BD608" s="133"/>
      <c r="BE608" s="133"/>
      <c r="BF608" s="133"/>
      <c r="BG608" s="133"/>
      <c r="BJ608" s="133"/>
      <c r="BT608" s="133"/>
      <c r="CD608" s="133"/>
      <c r="CN608" s="133"/>
      <c r="CX608" s="133"/>
      <c r="DH608" s="133"/>
      <c r="DR608" s="133"/>
      <c r="EB608" s="133"/>
      <c r="EL608" s="133"/>
      <c r="EV608" s="133"/>
      <c r="FF608" s="133"/>
      <c r="FP608" s="133"/>
      <c r="FZ608" s="133"/>
      <c r="GJ608" s="133"/>
      <c r="GT608" s="133"/>
      <c r="HD608" s="133"/>
      <c r="HN608" s="133"/>
      <c r="HX608" s="133"/>
      <c r="IH608" s="133"/>
      <c r="IR608" s="133"/>
      <c r="JB608" s="133"/>
      <c r="JL608" s="133"/>
      <c r="JV608" s="133"/>
      <c r="KF608" s="133"/>
    </row>
    <row xmlns:x14ac="http://schemas.microsoft.com/office/spreadsheetml/2009/9/ac" r="609" s="3" customFormat="true" x14ac:dyDescent="0.25">
      <c r="A609" s="424"/>
      <c r="B609" s="133"/>
      <c r="L609" s="133"/>
      <c r="V609" s="133"/>
      <c r="AF609" s="133"/>
      <c r="AP609" s="133"/>
      <c r="AZ609" s="133"/>
      <c r="BA609" s="133"/>
      <c r="BB609" s="133"/>
      <c r="BC609" s="133"/>
      <c r="BD609" s="133"/>
      <c r="BE609" s="133"/>
      <c r="BF609" s="133"/>
      <c r="BG609" s="133"/>
      <c r="BJ609" s="133"/>
      <c r="BT609" s="133"/>
      <c r="CD609" s="133"/>
      <c r="CN609" s="133"/>
      <c r="CX609" s="133"/>
      <c r="DH609" s="133"/>
      <c r="DR609" s="133"/>
      <c r="EB609" s="133"/>
      <c r="EL609" s="133"/>
      <c r="EV609" s="133"/>
      <c r="FF609" s="133"/>
      <c r="FP609" s="133"/>
      <c r="FZ609" s="133"/>
      <c r="GJ609" s="133"/>
      <c r="GT609" s="133"/>
      <c r="HD609" s="133"/>
      <c r="HN609" s="133"/>
      <c r="HX609" s="133"/>
      <c r="IH609" s="133"/>
      <c r="IR609" s="133"/>
      <c r="JB609" s="133"/>
      <c r="JL609" s="133"/>
      <c r="JV609" s="133"/>
      <c r="KF609" s="133"/>
    </row>
    <row xmlns:x14ac="http://schemas.microsoft.com/office/spreadsheetml/2009/9/ac" r="610" s="3" customFormat="true" x14ac:dyDescent="0.25">
      <c r="A610" s="424"/>
      <c r="B610" s="133"/>
      <c r="L610" s="133"/>
      <c r="V610" s="133"/>
      <c r="AF610" s="133"/>
      <c r="AP610" s="133"/>
      <c r="AZ610" s="133"/>
      <c r="BA610" s="133"/>
      <c r="BB610" s="133"/>
      <c r="BC610" s="133"/>
      <c r="BD610" s="133"/>
      <c r="BE610" s="133"/>
      <c r="BF610" s="133"/>
      <c r="BG610" s="133"/>
      <c r="BJ610" s="133"/>
      <c r="BT610" s="133"/>
      <c r="CD610" s="133"/>
      <c r="CN610" s="133"/>
      <c r="CX610" s="133"/>
      <c r="DH610" s="133"/>
      <c r="DR610" s="133"/>
      <c r="EB610" s="133"/>
      <c r="EL610" s="133"/>
      <c r="EV610" s="133"/>
      <c r="FF610" s="133"/>
      <c r="FP610" s="133"/>
      <c r="FZ610" s="133"/>
      <c r="GJ610" s="133"/>
      <c r="GT610" s="133"/>
      <c r="HD610" s="133"/>
      <c r="HN610" s="133"/>
      <c r="HX610" s="133"/>
      <c r="IH610" s="133"/>
      <c r="IR610" s="133"/>
      <c r="JB610" s="133"/>
      <c r="JL610" s="133"/>
      <c r="JV610" s="133"/>
      <c r="KF610" s="133"/>
    </row>
    <row xmlns:x14ac="http://schemas.microsoft.com/office/spreadsheetml/2009/9/ac" r="611" s="3" customFormat="true" x14ac:dyDescent="0.25">
      <c r="A611" s="424"/>
      <c r="B611" s="133"/>
      <c r="L611" s="133"/>
      <c r="V611" s="133"/>
      <c r="AF611" s="133"/>
      <c r="AP611" s="133"/>
      <c r="AZ611" s="133"/>
      <c r="BA611" s="133"/>
      <c r="BB611" s="133"/>
      <c r="BC611" s="133"/>
      <c r="BD611" s="133"/>
      <c r="BE611" s="133"/>
      <c r="BF611" s="133"/>
      <c r="BG611" s="133"/>
      <c r="BJ611" s="133"/>
      <c r="BT611" s="133"/>
      <c r="CD611" s="133"/>
      <c r="CN611" s="133"/>
      <c r="CX611" s="133"/>
      <c r="DH611" s="133"/>
      <c r="DR611" s="133"/>
      <c r="EB611" s="133"/>
      <c r="EL611" s="133"/>
      <c r="EV611" s="133"/>
      <c r="FF611" s="133"/>
      <c r="FP611" s="133"/>
      <c r="FZ611" s="133"/>
      <c r="GJ611" s="133"/>
      <c r="GT611" s="133"/>
      <c r="HD611" s="133"/>
      <c r="HN611" s="133"/>
      <c r="HX611" s="133"/>
      <c r="IH611" s="133"/>
      <c r="IR611" s="133"/>
      <c r="JB611" s="133"/>
      <c r="JL611" s="133"/>
      <c r="JV611" s="133"/>
      <c r="KF611" s="133"/>
    </row>
    <row xmlns:x14ac="http://schemas.microsoft.com/office/spreadsheetml/2009/9/ac" r="612" s="3" customFormat="true" x14ac:dyDescent="0.25">
      <c r="A612" s="424"/>
      <c r="B612" s="133"/>
      <c r="L612" s="133"/>
      <c r="V612" s="133"/>
      <c r="AF612" s="133"/>
      <c r="AP612" s="133"/>
      <c r="AZ612" s="133"/>
      <c r="BA612" s="133"/>
      <c r="BB612" s="133"/>
      <c r="BC612" s="133"/>
      <c r="BD612" s="133"/>
      <c r="BE612" s="133"/>
      <c r="BF612" s="133"/>
      <c r="BG612" s="133"/>
      <c r="BJ612" s="133"/>
      <c r="BT612" s="133"/>
      <c r="CD612" s="133"/>
      <c r="CN612" s="133"/>
      <c r="CX612" s="133"/>
      <c r="DH612" s="133"/>
      <c r="DR612" s="133"/>
      <c r="EB612" s="133"/>
      <c r="EL612" s="133"/>
      <c r="EV612" s="133"/>
      <c r="FF612" s="133"/>
      <c r="FP612" s="133"/>
      <c r="FZ612" s="133"/>
      <c r="GJ612" s="133"/>
      <c r="GT612" s="133"/>
      <c r="HD612" s="133"/>
      <c r="HN612" s="133"/>
      <c r="HX612" s="133"/>
      <c r="IH612" s="133"/>
      <c r="IR612" s="133"/>
      <c r="JB612" s="133"/>
      <c r="JL612" s="133"/>
      <c r="JV612" s="133"/>
      <c r="KF612" s="133"/>
    </row>
    <row xmlns:x14ac="http://schemas.microsoft.com/office/spreadsheetml/2009/9/ac" r="613" s="3" customFormat="true" x14ac:dyDescent="0.25">
      <c r="A613" s="424"/>
      <c r="B613" s="133"/>
      <c r="L613" s="133"/>
      <c r="V613" s="133"/>
      <c r="AF613" s="133"/>
      <c r="AP613" s="133"/>
      <c r="AZ613" s="133"/>
      <c r="BA613" s="133"/>
      <c r="BB613" s="133"/>
      <c r="BC613" s="133"/>
      <c r="BD613" s="133"/>
      <c r="BE613" s="133"/>
      <c r="BF613" s="133"/>
      <c r="BG613" s="133"/>
      <c r="BJ613" s="133"/>
      <c r="BT613" s="133"/>
      <c r="CD613" s="133"/>
      <c r="CN613" s="133"/>
      <c r="CX613" s="133"/>
      <c r="DH613" s="133"/>
      <c r="DR613" s="133"/>
      <c r="EB613" s="133"/>
      <c r="EL613" s="133"/>
      <c r="EV613" s="133"/>
      <c r="FF613" s="133"/>
      <c r="FP613" s="133"/>
      <c r="FZ613" s="133"/>
      <c r="GJ613" s="133"/>
      <c r="GT613" s="133"/>
      <c r="HD613" s="133"/>
      <c r="HN613" s="133"/>
      <c r="HX613" s="133"/>
      <c r="IH613" s="133"/>
      <c r="IR613" s="133"/>
      <c r="JB613" s="133"/>
      <c r="JL613" s="133"/>
      <c r="JV613" s="133"/>
      <c r="KF613" s="133"/>
    </row>
    <row xmlns:x14ac="http://schemas.microsoft.com/office/spreadsheetml/2009/9/ac" r="614" s="3" customFormat="true" x14ac:dyDescent="0.25">
      <c r="A614" s="424"/>
      <c r="B614" s="133"/>
      <c r="L614" s="133"/>
      <c r="V614" s="133"/>
      <c r="AF614" s="133"/>
      <c r="AP614" s="133"/>
      <c r="AZ614" s="133"/>
      <c r="BA614" s="133"/>
      <c r="BB614" s="133"/>
      <c r="BC614" s="133"/>
      <c r="BD614" s="133"/>
      <c r="BE614" s="133"/>
      <c r="BF614" s="133"/>
      <c r="BG614" s="133"/>
      <c r="BJ614" s="133"/>
      <c r="BT614" s="133"/>
      <c r="CD614" s="133"/>
      <c r="CN614" s="133"/>
      <c r="CX614" s="133"/>
      <c r="DH614" s="133"/>
      <c r="DR614" s="133"/>
      <c r="EB614" s="133"/>
      <c r="EL614" s="133"/>
      <c r="EV614" s="133"/>
      <c r="FF614" s="133"/>
      <c r="FP614" s="133"/>
      <c r="FZ614" s="133"/>
      <c r="GJ614" s="133"/>
      <c r="GT614" s="133"/>
      <c r="HD614" s="133"/>
      <c r="HN614" s="133"/>
      <c r="HX614" s="133"/>
      <c r="IH614" s="133"/>
      <c r="IR614" s="133"/>
      <c r="JB614" s="133"/>
      <c r="JL614" s="133"/>
      <c r="JV614" s="133"/>
      <c r="KF614" s="133"/>
    </row>
    <row xmlns:x14ac="http://schemas.microsoft.com/office/spreadsheetml/2009/9/ac" r="615" s="3" customFormat="true" x14ac:dyDescent="0.25">
      <c r="A615" s="424"/>
      <c r="B615" s="133"/>
      <c r="L615" s="133"/>
      <c r="V615" s="133"/>
      <c r="AF615" s="133"/>
      <c r="AP615" s="133"/>
      <c r="AZ615" s="133"/>
      <c r="BA615" s="133"/>
      <c r="BB615" s="133"/>
      <c r="BC615" s="133"/>
      <c r="BD615" s="133"/>
      <c r="BE615" s="133"/>
      <c r="BF615" s="133"/>
      <c r="BG615" s="133"/>
      <c r="BJ615" s="133"/>
      <c r="BT615" s="133"/>
      <c r="CD615" s="133"/>
      <c r="CN615" s="133"/>
      <c r="CX615" s="133"/>
      <c r="DH615" s="133"/>
      <c r="DR615" s="133"/>
      <c r="EB615" s="133"/>
      <c r="EL615" s="133"/>
      <c r="EV615" s="133"/>
      <c r="FF615" s="133"/>
      <c r="FP615" s="133"/>
      <c r="FZ615" s="133"/>
      <c r="GJ615" s="133"/>
      <c r="GT615" s="133"/>
      <c r="HD615" s="133"/>
      <c r="HN615" s="133"/>
      <c r="HX615" s="133"/>
      <c r="IH615" s="133"/>
      <c r="IR615" s="133"/>
      <c r="JB615" s="133"/>
      <c r="JL615" s="133"/>
      <c r="JV615" s="133"/>
      <c r="KF615" s="133"/>
    </row>
    <row xmlns:x14ac="http://schemas.microsoft.com/office/spreadsheetml/2009/9/ac" r="616" s="3" customFormat="true" x14ac:dyDescent="0.25">
      <c r="A616" s="424"/>
      <c r="B616" s="133"/>
      <c r="L616" s="133"/>
      <c r="V616" s="133"/>
      <c r="AF616" s="133"/>
      <c r="AP616" s="133"/>
      <c r="AZ616" s="133"/>
      <c r="BA616" s="133"/>
      <c r="BB616" s="133"/>
      <c r="BC616" s="133"/>
      <c r="BD616" s="133"/>
      <c r="BE616" s="133"/>
      <c r="BF616" s="133"/>
      <c r="BG616" s="133"/>
      <c r="BJ616" s="133"/>
      <c r="BT616" s="133"/>
      <c r="CD616" s="133"/>
      <c r="CN616" s="133"/>
      <c r="CX616" s="133"/>
      <c r="DH616" s="133"/>
      <c r="DR616" s="133"/>
      <c r="EB616" s="133"/>
      <c r="EL616" s="133"/>
      <c r="EV616" s="133"/>
      <c r="FF616" s="133"/>
      <c r="FP616" s="133"/>
      <c r="FZ616" s="133"/>
      <c r="GJ616" s="133"/>
      <c r="GT616" s="133"/>
      <c r="HD616" s="133"/>
      <c r="HN616" s="133"/>
      <c r="HX616" s="133"/>
      <c r="IH616" s="133"/>
      <c r="IR616" s="133"/>
      <c r="JB616" s="133"/>
      <c r="JL616" s="133"/>
      <c r="JV616" s="133"/>
      <c r="KF616" s="133"/>
    </row>
    <row xmlns:x14ac="http://schemas.microsoft.com/office/spreadsheetml/2009/9/ac" r="617" s="3" customFormat="true" x14ac:dyDescent="0.25">
      <c r="A617" s="424"/>
      <c r="B617" s="133"/>
      <c r="L617" s="133"/>
      <c r="V617" s="133"/>
      <c r="AF617" s="133"/>
      <c r="AP617" s="133"/>
      <c r="AZ617" s="133"/>
      <c r="BA617" s="133"/>
      <c r="BB617" s="133"/>
      <c r="BC617" s="133"/>
      <c r="BD617" s="133"/>
      <c r="BE617" s="133"/>
      <c r="BF617" s="133"/>
      <c r="BG617" s="133"/>
      <c r="BJ617" s="133"/>
      <c r="BT617" s="133"/>
      <c r="CD617" s="133"/>
      <c r="CN617" s="133"/>
      <c r="CX617" s="133"/>
      <c r="DH617" s="133"/>
      <c r="DR617" s="133"/>
      <c r="EB617" s="133"/>
      <c r="EL617" s="133"/>
      <c r="EV617" s="133"/>
      <c r="FF617" s="133"/>
      <c r="FP617" s="133"/>
      <c r="FZ617" s="133"/>
      <c r="GJ617" s="133"/>
      <c r="GT617" s="133"/>
      <c r="HD617" s="133"/>
      <c r="HN617" s="133"/>
      <c r="HX617" s="133"/>
      <c r="IH617" s="133"/>
      <c r="IR617" s="133"/>
      <c r="JB617" s="133"/>
      <c r="JL617" s="133"/>
      <c r="JV617" s="133"/>
      <c r="KF617" s="133"/>
    </row>
    <row xmlns:x14ac="http://schemas.microsoft.com/office/spreadsheetml/2009/9/ac" r="618" s="3" customFormat="true" x14ac:dyDescent="0.25">
      <c r="A618" s="424"/>
      <c r="B618" s="133"/>
      <c r="L618" s="133"/>
      <c r="V618" s="133"/>
      <c r="AF618" s="133"/>
      <c r="AP618" s="133"/>
      <c r="AZ618" s="133"/>
      <c r="BA618" s="133"/>
      <c r="BB618" s="133"/>
      <c r="BC618" s="133"/>
      <c r="BD618" s="133"/>
      <c r="BE618" s="133"/>
      <c r="BF618" s="133"/>
      <c r="BG618" s="133"/>
      <c r="BJ618" s="133"/>
      <c r="BT618" s="133"/>
      <c r="CD618" s="133"/>
      <c r="CN618" s="133"/>
      <c r="CX618" s="133"/>
      <c r="DH618" s="133"/>
      <c r="DR618" s="133"/>
      <c r="EB618" s="133"/>
      <c r="EL618" s="133"/>
      <c r="EV618" s="133"/>
      <c r="FF618" s="133"/>
      <c r="FP618" s="133"/>
      <c r="FZ618" s="133"/>
      <c r="GJ618" s="133"/>
      <c r="GT618" s="133"/>
      <c r="HD618" s="133"/>
      <c r="HN618" s="133"/>
      <c r="HX618" s="133"/>
      <c r="IH618" s="133"/>
      <c r="IR618" s="133"/>
      <c r="JB618" s="133"/>
      <c r="JL618" s="133"/>
      <c r="JV618" s="133"/>
      <c r="KF618" s="133"/>
    </row>
    <row xmlns:x14ac="http://schemas.microsoft.com/office/spreadsheetml/2009/9/ac" r="619" s="3" customFormat="true" x14ac:dyDescent="0.25">
      <c r="A619" s="424"/>
      <c r="B619" s="133"/>
      <c r="L619" s="133"/>
      <c r="V619" s="133"/>
      <c r="AF619" s="133"/>
      <c r="AP619" s="133"/>
      <c r="AZ619" s="133"/>
      <c r="BA619" s="133"/>
      <c r="BB619" s="133"/>
      <c r="BC619" s="133"/>
      <c r="BD619" s="133"/>
      <c r="BE619" s="133"/>
      <c r="BF619" s="133"/>
      <c r="BG619" s="133"/>
      <c r="BJ619" s="133"/>
      <c r="BT619" s="133"/>
      <c r="CD619" s="133"/>
      <c r="CN619" s="133"/>
      <c r="CX619" s="133"/>
      <c r="DH619" s="133"/>
      <c r="DR619" s="133"/>
      <c r="EB619" s="133"/>
      <c r="EL619" s="133"/>
      <c r="EV619" s="133"/>
      <c r="FF619" s="133"/>
      <c r="FP619" s="133"/>
      <c r="FZ619" s="133"/>
      <c r="GJ619" s="133"/>
      <c r="GT619" s="133"/>
      <c r="HD619" s="133"/>
      <c r="HN619" s="133"/>
      <c r="HX619" s="133"/>
      <c r="IH619" s="133"/>
      <c r="IR619" s="133"/>
      <c r="JB619" s="133"/>
      <c r="JL619" s="133"/>
      <c r="JV619" s="133"/>
      <c r="KF619" s="133"/>
    </row>
    <row xmlns:x14ac="http://schemas.microsoft.com/office/spreadsheetml/2009/9/ac" r="620" s="3" customFormat="true" x14ac:dyDescent="0.25">
      <c r="A620" s="424"/>
      <c r="B620" s="133"/>
      <c r="L620" s="133"/>
      <c r="V620" s="133"/>
      <c r="AF620" s="133"/>
      <c r="AP620" s="133"/>
      <c r="AZ620" s="133"/>
      <c r="BA620" s="133"/>
      <c r="BB620" s="133"/>
      <c r="BC620" s="133"/>
      <c r="BD620" s="133"/>
      <c r="BE620" s="133"/>
      <c r="BF620" s="133"/>
      <c r="BG620" s="133"/>
      <c r="BJ620" s="133"/>
      <c r="BT620" s="133"/>
      <c r="CD620" s="133"/>
      <c r="CN620" s="133"/>
      <c r="CX620" s="133"/>
      <c r="DH620" s="133"/>
      <c r="DR620" s="133"/>
      <c r="EB620" s="133"/>
      <c r="EL620" s="133"/>
      <c r="EV620" s="133"/>
      <c r="FF620" s="133"/>
      <c r="FP620" s="133"/>
      <c r="FZ620" s="133"/>
      <c r="GJ620" s="133"/>
      <c r="GT620" s="133"/>
      <c r="HD620" s="133"/>
      <c r="HN620" s="133"/>
      <c r="HX620" s="133"/>
      <c r="IH620" s="133"/>
      <c r="IR620" s="133"/>
      <c r="JB620" s="133"/>
      <c r="JL620" s="133"/>
      <c r="JV620" s="133"/>
      <c r="KF620" s="133"/>
    </row>
    <row xmlns:x14ac="http://schemas.microsoft.com/office/spreadsheetml/2009/9/ac" r="621" s="3" customFormat="true" x14ac:dyDescent="0.25">
      <c r="A621" s="424"/>
      <c r="B621" s="133"/>
      <c r="L621" s="133"/>
      <c r="V621" s="133"/>
      <c r="AF621" s="133"/>
      <c r="AP621" s="133"/>
      <c r="AZ621" s="133"/>
      <c r="BA621" s="133"/>
      <c r="BB621" s="133"/>
      <c r="BC621" s="133"/>
      <c r="BD621" s="133"/>
      <c r="BE621" s="133"/>
      <c r="BF621" s="133"/>
      <c r="BG621" s="133"/>
      <c r="BJ621" s="133"/>
      <c r="BT621" s="133"/>
      <c r="CD621" s="133"/>
      <c r="CN621" s="133"/>
      <c r="CX621" s="133"/>
      <c r="DH621" s="133"/>
      <c r="DR621" s="133"/>
      <c r="EB621" s="133"/>
      <c r="EL621" s="133"/>
      <c r="EV621" s="133"/>
      <c r="FF621" s="133"/>
      <c r="FP621" s="133"/>
      <c r="FZ621" s="133"/>
      <c r="GJ621" s="133"/>
      <c r="GT621" s="133"/>
      <c r="HD621" s="133"/>
      <c r="HN621" s="133"/>
      <c r="HX621" s="133"/>
      <c r="IH621" s="133"/>
      <c r="IR621" s="133"/>
      <c r="JB621" s="133"/>
      <c r="JL621" s="133"/>
      <c r="JV621" s="133"/>
      <c r="KF621" s="133"/>
    </row>
    <row xmlns:x14ac="http://schemas.microsoft.com/office/spreadsheetml/2009/9/ac" r="622" s="3" customFormat="true" x14ac:dyDescent="0.25">
      <c r="A622" s="424"/>
      <c r="B622" s="133"/>
      <c r="L622" s="133"/>
      <c r="V622" s="133"/>
      <c r="AF622" s="133"/>
      <c r="AP622" s="133"/>
      <c r="AZ622" s="133"/>
      <c r="BA622" s="133"/>
      <c r="BB622" s="133"/>
      <c r="BC622" s="133"/>
      <c r="BD622" s="133"/>
      <c r="BE622" s="133"/>
      <c r="BF622" s="133"/>
      <c r="BG622" s="133"/>
      <c r="BJ622" s="133"/>
      <c r="BT622" s="133"/>
      <c r="CD622" s="133"/>
      <c r="CN622" s="133"/>
      <c r="CX622" s="133"/>
      <c r="DH622" s="133"/>
      <c r="DR622" s="133"/>
      <c r="EB622" s="133"/>
      <c r="EL622" s="133"/>
      <c r="EV622" s="133"/>
      <c r="FF622" s="133"/>
      <c r="FP622" s="133"/>
      <c r="FZ622" s="133"/>
      <c r="GJ622" s="133"/>
      <c r="GT622" s="133"/>
      <c r="HD622" s="133"/>
      <c r="HN622" s="133"/>
      <c r="HX622" s="133"/>
      <c r="IH622" s="133"/>
      <c r="IR622" s="133"/>
      <c r="JB622" s="133"/>
      <c r="JL622" s="133"/>
      <c r="JV622" s="133"/>
      <c r="KF622" s="133"/>
    </row>
    <row xmlns:x14ac="http://schemas.microsoft.com/office/spreadsheetml/2009/9/ac" r="623" s="3" customFormat="true" x14ac:dyDescent="0.25">
      <c r="A623" s="424"/>
      <c r="B623" s="133"/>
      <c r="L623" s="133"/>
      <c r="V623" s="133"/>
      <c r="AF623" s="133"/>
      <c r="AP623" s="133"/>
      <c r="AZ623" s="133"/>
      <c r="BA623" s="133"/>
      <c r="BB623" s="133"/>
      <c r="BC623" s="133"/>
      <c r="BD623" s="133"/>
      <c r="BE623" s="133"/>
      <c r="BF623" s="133"/>
      <c r="BG623" s="133"/>
      <c r="BJ623" s="133"/>
      <c r="BT623" s="133"/>
      <c r="CD623" s="133"/>
      <c r="CN623" s="133"/>
      <c r="CX623" s="133"/>
      <c r="DH623" s="133"/>
      <c r="DR623" s="133"/>
      <c r="EB623" s="133"/>
      <c r="EL623" s="133"/>
      <c r="EV623" s="133"/>
      <c r="FF623" s="133"/>
      <c r="FP623" s="133"/>
      <c r="FZ623" s="133"/>
      <c r="GJ623" s="133"/>
      <c r="GT623" s="133"/>
      <c r="HD623" s="133"/>
      <c r="HN623" s="133"/>
      <c r="HX623" s="133"/>
      <c r="IH623" s="133"/>
      <c r="IR623" s="133"/>
      <c r="JB623" s="133"/>
      <c r="JL623" s="133"/>
      <c r="JV623" s="133"/>
      <c r="KF623" s="133"/>
    </row>
    <row xmlns:x14ac="http://schemas.microsoft.com/office/spreadsheetml/2009/9/ac" r="624" s="3" customFormat="true" x14ac:dyDescent="0.25">
      <c r="A624" s="424"/>
      <c r="B624" s="133"/>
      <c r="L624" s="133"/>
      <c r="V624" s="133"/>
      <c r="AF624" s="133"/>
      <c r="AP624" s="133"/>
      <c r="AZ624" s="133"/>
      <c r="BA624" s="133"/>
      <c r="BB624" s="133"/>
      <c r="BC624" s="133"/>
      <c r="BD624" s="133"/>
      <c r="BE624" s="133"/>
      <c r="BF624" s="133"/>
      <c r="BG624" s="133"/>
      <c r="BJ624" s="133"/>
      <c r="BT624" s="133"/>
      <c r="CD624" s="133"/>
      <c r="CN624" s="133"/>
      <c r="CX624" s="133"/>
      <c r="DH624" s="133"/>
      <c r="DR624" s="133"/>
      <c r="EB624" s="133"/>
      <c r="EL624" s="133"/>
      <c r="EV624" s="133"/>
      <c r="FF624" s="133"/>
      <c r="FP624" s="133"/>
      <c r="FZ624" s="133"/>
      <c r="GJ624" s="133"/>
      <c r="GT624" s="133"/>
      <c r="HD624" s="133"/>
      <c r="HN624" s="133"/>
      <c r="HX624" s="133"/>
      <c r="IH624" s="133"/>
      <c r="IR624" s="133"/>
      <c r="JB624" s="133"/>
      <c r="JL624" s="133"/>
      <c r="JV624" s="133"/>
      <c r="KF624" s="133"/>
    </row>
    <row xmlns:x14ac="http://schemas.microsoft.com/office/spreadsheetml/2009/9/ac" r="625" s="3" customFormat="true" x14ac:dyDescent="0.25">
      <c r="A625" s="424"/>
      <c r="B625" s="133"/>
      <c r="L625" s="133"/>
      <c r="V625" s="133"/>
      <c r="AF625" s="133"/>
      <c r="AP625" s="133"/>
      <c r="AZ625" s="133"/>
      <c r="BA625" s="133"/>
      <c r="BB625" s="133"/>
      <c r="BC625" s="133"/>
      <c r="BD625" s="133"/>
      <c r="BE625" s="133"/>
      <c r="BF625" s="133"/>
      <c r="BG625" s="133"/>
      <c r="BJ625" s="133"/>
      <c r="BT625" s="133"/>
      <c r="CD625" s="133"/>
      <c r="CN625" s="133"/>
      <c r="CX625" s="133"/>
      <c r="DH625" s="133"/>
      <c r="DR625" s="133"/>
      <c r="EB625" s="133"/>
      <c r="EL625" s="133"/>
      <c r="EV625" s="133"/>
      <c r="FF625" s="133"/>
      <c r="FP625" s="133"/>
      <c r="FZ625" s="133"/>
      <c r="GJ625" s="133"/>
      <c r="GT625" s="133"/>
      <c r="HD625" s="133"/>
      <c r="HN625" s="133"/>
      <c r="HX625" s="133"/>
      <c r="IH625" s="133"/>
      <c r="IR625" s="133"/>
      <c r="JB625" s="133"/>
      <c r="JL625" s="133"/>
      <c r="JV625" s="133"/>
      <c r="KF625" s="133"/>
    </row>
    <row xmlns:x14ac="http://schemas.microsoft.com/office/spreadsheetml/2009/9/ac" r="626" s="3" customFormat="true" x14ac:dyDescent="0.25">
      <c r="A626" s="424"/>
      <c r="B626" s="133"/>
      <c r="L626" s="133"/>
      <c r="V626" s="133"/>
      <c r="AF626" s="133"/>
      <c r="AP626" s="133"/>
      <c r="AZ626" s="133"/>
      <c r="BA626" s="133"/>
      <c r="BB626" s="133"/>
      <c r="BC626" s="133"/>
      <c r="BD626" s="133"/>
      <c r="BE626" s="133"/>
      <c r="BF626" s="133"/>
      <c r="BG626" s="133"/>
      <c r="BJ626" s="133"/>
      <c r="BT626" s="133"/>
      <c r="CD626" s="133"/>
      <c r="CN626" s="133"/>
      <c r="CX626" s="133"/>
      <c r="DH626" s="133"/>
      <c r="DR626" s="133"/>
      <c r="EB626" s="133"/>
      <c r="EL626" s="133"/>
      <c r="EV626" s="133"/>
      <c r="FF626" s="133"/>
      <c r="FP626" s="133"/>
      <c r="FZ626" s="133"/>
      <c r="GJ626" s="133"/>
      <c r="GT626" s="133"/>
      <c r="HD626" s="133"/>
      <c r="HN626" s="133"/>
      <c r="HX626" s="133"/>
      <c r="IH626" s="133"/>
      <c r="IR626" s="133"/>
      <c r="JB626" s="133"/>
      <c r="JL626" s="133"/>
      <c r="JV626" s="133"/>
      <c r="KF626" s="133"/>
    </row>
    <row xmlns:x14ac="http://schemas.microsoft.com/office/spreadsheetml/2009/9/ac" r="627" s="3" customFormat="true" x14ac:dyDescent="0.25">
      <c r="A627" s="424"/>
      <c r="B627" s="133"/>
      <c r="L627" s="133"/>
      <c r="V627" s="133"/>
      <c r="AF627" s="133"/>
      <c r="AP627" s="133"/>
      <c r="AZ627" s="133"/>
      <c r="BA627" s="133"/>
      <c r="BB627" s="133"/>
      <c r="BC627" s="133"/>
      <c r="BD627" s="133"/>
      <c r="BE627" s="133"/>
      <c r="BF627" s="133"/>
      <c r="BG627" s="133"/>
      <c r="BJ627" s="133"/>
      <c r="BT627" s="133"/>
      <c r="CD627" s="133"/>
      <c r="CN627" s="133"/>
      <c r="CX627" s="133"/>
      <c r="DH627" s="133"/>
      <c r="DR627" s="133"/>
      <c r="EB627" s="133"/>
      <c r="EL627" s="133"/>
      <c r="EV627" s="133"/>
      <c r="FF627" s="133"/>
      <c r="FP627" s="133"/>
      <c r="FZ627" s="133"/>
      <c r="GJ627" s="133"/>
      <c r="GT627" s="133"/>
      <c r="HD627" s="133"/>
      <c r="HN627" s="133"/>
      <c r="HX627" s="133"/>
      <c r="IH627" s="133"/>
      <c r="IR627" s="133"/>
      <c r="JB627" s="133"/>
      <c r="JL627" s="133"/>
      <c r="JV627" s="133"/>
      <c r="KF627" s="133"/>
    </row>
    <row xmlns:x14ac="http://schemas.microsoft.com/office/spreadsheetml/2009/9/ac" r="628" s="3" customFormat="true" x14ac:dyDescent="0.25">
      <c r="A628" s="424"/>
      <c r="B628" s="133"/>
      <c r="L628" s="133"/>
      <c r="V628" s="133"/>
      <c r="AF628" s="133"/>
      <c r="AP628" s="133"/>
      <c r="AZ628" s="133"/>
      <c r="BA628" s="133"/>
      <c r="BB628" s="133"/>
      <c r="BC628" s="133"/>
      <c r="BD628" s="133"/>
      <c r="BE628" s="133"/>
      <c r="BF628" s="133"/>
      <c r="BG628" s="133"/>
      <c r="BJ628" s="133"/>
      <c r="BT628" s="133"/>
      <c r="CD628" s="133"/>
      <c r="CN628" s="133"/>
      <c r="CX628" s="133"/>
      <c r="DH628" s="133"/>
      <c r="DR628" s="133"/>
      <c r="EB628" s="133"/>
      <c r="EL628" s="133"/>
      <c r="EV628" s="133"/>
      <c r="FF628" s="133"/>
      <c r="FP628" s="133"/>
      <c r="FZ628" s="133"/>
      <c r="GJ628" s="133"/>
      <c r="GT628" s="133"/>
      <c r="HD628" s="133"/>
      <c r="HN628" s="133"/>
      <c r="HX628" s="133"/>
      <c r="IH628" s="133"/>
      <c r="IR628" s="133"/>
      <c r="JB628" s="133"/>
      <c r="JL628" s="133"/>
      <c r="JV628" s="133"/>
      <c r="KF628" s="133"/>
    </row>
    <row xmlns:x14ac="http://schemas.microsoft.com/office/spreadsheetml/2009/9/ac" r="629" s="3" customFormat="true" x14ac:dyDescent="0.25">
      <c r="A629" s="424"/>
      <c r="B629" s="133"/>
      <c r="L629" s="133"/>
      <c r="V629" s="133"/>
      <c r="AF629" s="133"/>
      <c r="AP629" s="133"/>
      <c r="AZ629" s="133"/>
      <c r="BA629" s="133"/>
      <c r="BB629" s="133"/>
      <c r="BC629" s="133"/>
      <c r="BD629" s="133"/>
      <c r="BE629" s="133"/>
      <c r="BF629" s="133"/>
      <c r="BG629" s="133"/>
      <c r="BJ629" s="133"/>
      <c r="BT629" s="133"/>
      <c r="CD629" s="133"/>
      <c r="CN629" s="133"/>
      <c r="CX629" s="133"/>
      <c r="DH629" s="133"/>
      <c r="DR629" s="133"/>
      <c r="EB629" s="133"/>
      <c r="EL629" s="133"/>
      <c r="EV629" s="133"/>
      <c r="FF629" s="133"/>
      <c r="FP629" s="133"/>
      <c r="FZ629" s="133"/>
      <c r="GJ629" s="133"/>
      <c r="GT629" s="133"/>
      <c r="HD629" s="133"/>
      <c r="HN629" s="133"/>
      <c r="HX629" s="133"/>
      <c r="IH629" s="133"/>
      <c r="IR629" s="133"/>
      <c r="JB629" s="133"/>
      <c r="JL629" s="133"/>
      <c r="JV629" s="133"/>
      <c r="KF629" s="133"/>
    </row>
    <row xmlns:x14ac="http://schemas.microsoft.com/office/spreadsheetml/2009/9/ac" r="630" s="3" customFormat="true" x14ac:dyDescent="0.25">
      <c r="A630" s="424"/>
      <c r="B630" s="133"/>
      <c r="L630" s="133"/>
      <c r="V630" s="133"/>
      <c r="AF630" s="133"/>
      <c r="AP630" s="133"/>
      <c r="AZ630" s="133"/>
      <c r="BA630" s="133"/>
      <c r="BB630" s="133"/>
      <c r="BC630" s="133"/>
      <c r="BD630" s="133"/>
      <c r="BE630" s="133"/>
      <c r="BF630" s="133"/>
      <c r="BG630" s="133"/>
      <c r="BJ630" s="133"/>
      <c r="BT630" s="133"/>
      <c r="CD630" s="133"/>
      <c r="CN630" s="133"/>
      <c r="CX630" s="133"/>
      <c r="DH630" s="133"/>
      <c r="DR630" s="133"/>
      <c r="EB630" s="133"/>
      <c r="EL630" s="133"/>
      <c r="EV630" s="133"/>
      <c r="FF630" s="133"/>
      <c r="FP630" s="133"/>
      <c r="FZ630" s="133"/>
      <c r="GJ630" s="133"/>
      <c r="GT630" s="133"/>
      <c r="HD630" s="133"/>
      <c r="HN630" s="133"/>
      <c r="HX630" s="133"/>
      <c r="IH630" s="133"/>
      <c r="IR630" s="133"/>
      <c r="JB630" s="133"/>
      <c r="JL630" s="133"/>
      <c r="JV630" s="133"/>
      <c r="KF630" s="133"/>
    </row>
    <row xmlns:x14ac="http://schemas.microsoft.com/office/spreadsheetml/2009/9/ac" r="631" s="3" customFormat="true" x14ac:dyDescent="0.25">
      <c r="A631" s="424"/>
      <c r="B631" s="133"/>
      <c r="L631" s="133"/>
      <c r="V631" s="133"/>
      <c r="AF631" s="133"/>
      <c r="AP631" s="133"/>
      <c r="AZ631" s="133"/>
      <c r="BA631" s="133"/>
      <c r="BB631" s="133"/>
      <c r="BC631" s="133"/>
      <c r="BD631" s="133"/>
      <c r="BE631" s="133"/>
      <c r="BF631" s="133"/>
      <c r="BG631" s="133"/>
      <c r="BJ631" s="133"/>
      <c r="BT631" s="133"/>
      <c r="CD631" s="133"/>
      <c r="CN631" s="133"/>
      <c r="CX631" s="133"/>
      <c r="DH631" s="133"/>
      <c r="DR631" s="133"/>
      <c r="EB631" s="133"/>
      <c r="EL631" s="133"/>
      <c r="EV631" s="133"/>
      <c r="FF631" s="133"/>
      <c r="FP631" s="133"/>
      <c r="FZ631" s="133"/>
      <c r="GJ631" s="133"/>
      <c r="GT631" s="133"/>
      <c r="HD631" s="133"/>
      <c r="HN631" s="133"/>
      <c r="HX631" s="133"/>
      <c r="IH631" s="133"/>
      <c r="IR631" s="133"/>
      <c r="JB631" s="133"/>
      <c r="JL631" s="133"/>
      <c r="JV631" s="133"/>
      <c r="KF631" s="133"/>
    </row>
    <row xmlns:x14ac="http://schemas.microsoft.com/office/spreadsheetml/2009/9/ac" r="632" s="3" customFormat="true" x14ac:dyDescent="0.25">
      <c r="A632" s="424"/>
      <c r="B632" s="133"/>
      <c r="L632" s="133"/>
      <c r="V632" s="133"/>
      <c r="AF632" s="133"/>
      <c r="AP632" s="133"/>
      <c r="AZ632" s="133"/>
      <c r="BA632" s="133"/>
      <c r="BB632" s="133"/>
      <c r="BC632" s="133"/>
      <c r="BD632" s="133"/>
      <c r="BE632" s="133"/>
      <c r="BF632" s="133"/>
      <c r="BG632" s="133"/>
      <c r="BJ632" s="133"/>
      <c r="BT632" s="133"/>
      <c r="CD632" s="133"/>
      <c r="CN632" s="133"/>
      <c r="CX632" s="133"/>
      <c r="DH632" s="133"/>
      <c r="DR632" s="133"/>
      <c r="EB632" s="133"/>
      <c r="EL632" s="133"/>
      <c r="EV632" s="133"/>
      <c r="FF632" s="133"/>
      <c r="FP632" s="133"/>
      <c r="FZ632" s="133"/>
      <c r="GJ632" s="133"/>
      <c r="GT632" s="133"/>
      <c r="HD632" s="133"/>
      <c r="HN632" s="133"/>
      <c r="HX632" s="133"/>
      <c r="IH632" s="133"/>
      <c r="IR632" s="133"/>
      <c r="JB632" s="133"/>
      <c r="JL632" s="133"/>
      <c r="JV632" s="133"/>
      <c r="KF632" s="133"/>
    </row>
    <row xmlns:x14ac="http://schemas.microsoft.com/office/spreadsheetml/2009/9/ac" r="633" s="3" customFormat="true" x14ac:dyDescent="0.25">
      <c r="A633" s="424"/>
      <c r="B633" s="133"/>
      <c r="L633" s="133"/>
      <c r="V633" s="133"/>
      <c r="AF633" s="133"/>
      <c r="AP633" s="133"/>
      <c r="AZ633" s="133"/>
      <c r="BA633" s="133"/>
      <c r="BB633" s="133"/>
      <c r="BC633" s="133"/>
      <c r="BD633" s="133"/>
      <c r="BE633" s="133"/>
      <c r="BF633" s="133"/>
      <c r="BG633" s="133"/>
      <c r="BJ633" s="133"/>
      <c r="BT633" s="133"/>
      <c r="CD633" s="133"/>
      <c r="CN633" s="133"/>
      <c r="CX633" s="133"/>
      <c r="DH633" s="133"/>
      <c r="DR633" s="133"/>
      <c r="EB633" s="133"/>
      <c r="EL633" s="133"/>
      <c r="EV633" s="133"/>
      <c r="FF633" s="133"/>
      <c r="FP633" s="133"/>
      <c r="FZ633" s="133"/>
      <c r="GJ633" s="133"/>
      <c r="GT633" s="133"/>
      <c r="HD633" s="133"/>
      <c r="HN633" s="133"/>
      <c r="HX633" s="133"/>
      <c r="IH633" s="133"/>
      <c r="IR633" s="133"/>
      <c r="JB633" s="133"/>
      <c r="JL633" s="133"/>
      <c r="JV633" s="133"/>
      <c r="KF633" s="133"/>
    </row>
    <row xmlns:x14ac="http://schemas.microsoft.com/office/spreadsheetml/2009/9/ac" r="634" s="3" customFormat="true" x14ac:dyDescent="0.25">
      <c r="A634" s="424"/>
      <c r="B634" s="133"/>
      <c r="L634" s="133"/>
      <c r="V634" s="133"/>
      <c r="AF634" s="133"/>
      <c r="AP634" s="133"/>
      <c r="AZ634" s="133"/>
      <c r="BA634" s="133"/>
      <c r="BB634" s="133"/>
      <c r="BC634" s="133"/>
      <c r="BD634" s="133"/>
      <c r="BE634" s="133"/>
      <c r="BF634" s="133"/>
      <c r="BG634" s="133"/>
      <c r="BJ634" s="133"/>
      <c r="BT634" s="133"/>
      <c r="CD634" s="133"/>
      <c r="CN634" s="133"/>
      <c r="CX634" s="133"/>
      <c r="DH634" s="133"/>
      <c r="DR634" s="133"/>
      <c r="EB634" s="133"/>
      <c r="EL634" s="133"/>
      <c r="EV634" s="133"/>
      <c r="FF634" s="133"/>
      <c r="FP634" s="133"/>
      <c r="FZ634" s="133"/>
      <c r="GJ634" s="133"/>
      <c r="GT634" s="133"/>
      <c r="HD634" s="133"/>
      <c r="HN634" s="133"/>
      <c r="HX634" s="133"/>
      <c r="IH634" s="133"/>
      <c r="IR634" s="133"/>
      <c r="JB634" s="133"/>
      <c r="JL634" s="133"/>
      <c r="JV634" s="133"/>
      <c r="KF634" s="133"/>
    </row>
    <row xmlns:x14ac="http://schemas.microsoft.com/office/spreadsheetml/2009/9/ac" r="635" s="3" customFormat="true" x14ac:dyDescent="0.25">
      <c r="A635" s="424"/>
      <c r="B635" s="133"/>
      <c r="L635" s="133"/>
      <c r="V635" s="133"/>
      <c r="AF635" s="133"/>
      <c r="AP635" s="133"/>
      <c r="AZ635" s="133"/>
      <c r="BA635" s="133"/>
      <c r="BB635" s="133"/>
      <c r="BC635" s="133"/>
      <c r="BD635" s="133"/>
      <c r="BE635" s="133"/>
      <c r="BF635" s="133"/>
      <c r="BG635" s="133"/>
      <c r="BJ635" s="133"/>
      <c r="BT635" s="133"/>
      <c r="CD635" s="133"/>
      <c r="CN635" s="133"/>
      <c r="CX635" s="133"/>
      <c r="DH635" s="133"/>
      <c r="DR635" s="133"/>
      <c r="EB635" s="133"/>
      <c r="EL635" s="133"/>
      <c r="EV635" s="133"/>
      <c r="FF635" s="133"/>
      <c r="FP635" s="133"/>
      <c r="FZ635" s="133"/>
      <c r="GJ635" s="133"/>
      <c r="GT635" s="133"/>
      <c r="HD635" s="133"/>
      <c r="HN635" s="133"/>
      <c r="HX635" s="133"/>
      <c r="IH635" s="133"/>
      <c r="IR635" s="133"/>
      <c r="JB635" s="133"/>
      <c r="JL635" s="133"/>
      <c r="JV635" s="133"/>
      <c r="KF635" s="133"/>
    </row>
    <row xmlns:x14ac="http://schemas.microsoft.com/office/spreadsheetml/2009/9/ac" r="636" s="3" customFormat="true" x14ac:dyDescent="0.25">
      <c r="A636" s="424"/>
      <c r="B636" s="133"/>
      <c r="L636" s="133"/>
      <c r="V636" s="133"/>
      <c r="AF636" s="133"/>
      <c r="AP636" s="133"/>
      <c r="AZ636" s="133"/>
      <c r="BA636" s="133"/>
      <c r="BB636" s="133"/>
      <c r="BC636" s="133"/>
      <c r="BD636" s="133"/>
      <c r="BE636" s="133"/>
      <c r="BF636" s="133"/>
      <c r="BG636" s="133"/>
      <c r="BJ636" s="133"/>
      <c r="BT636" s="133"/>
      <c r="CD636" s="133"/>
      <c r="CN636" s="133"/>
      <c r="CX636" s="133"/>
      <c r="DH636" s="133"/>
      <c r="DR636" s="133"/>
      <c r="EB636" s="133"/>
      <c r="EL636" s="133"/>
      <c r="EV636" s="133"/>
      <c r="FF636" s="133"/>
      <c r="FP636" s="133"/>
      <c r="FZ636" s="133"/>
      <c r="GJ636" s="133"/>
      <c r="GT636" s="133"/>
      <c r="HD636" s="133"/>
      <c r="HN636" s="133"/>
      <c r="HX636" s="133"/>
      <c r="IH636" s="133"/>
      <c r="IR636" s="133"/>
      <c r="JB636" s="133"/>
      <c r="JL636" s="133"/>
      <c r="JV636" s="133"/>
      <c r="KF636" s="133"/>
    </row>
    <row xmlns:x14ac="http://schemas.microsoft.com/office/spreadsheetml/2009/9/ac" r="637" s="3" customFormat="true" x14ac:dyDescent="0.25">
      <c r="A637" s="424"/>
      <c r="B637" s="133"/>
      <c r="L637" s="133"/>
      <c r="V637" s="133"/>
      <c r="AF637" s="133"/>
      <c r="AP637" s="133"/>
      <c r="AZ637" s="133"/>
      <c r="BA637" s="133"/>
      <c r="BB637" s="133"/>
      <c r="BC637" s="133"/>
      <c r="BD637" s="133"/>
      <c r="BE637" s="133"/>
      <c r="BF637" s="133"/>
      <c r="BG637" s="133"/>
      <c r="BJ637" s="133"/>
      <c r="BT637" s="133"/>
      <c r="CD637" s="133"/>
      <c r="CN637" s="133"/>
      <c r="CX637" s="133"/>
      <c r="DH637" s="133"/>
      <c r="DR637" s="133"/>
      <c r="EB637" s="133"/>
      <c r="EL637" s="133"/>
      <c r="EV637" s="133"/>
      <c r="FF637" s="133"/>
      <c r="FP637" s="133"/>
      <c r="FZ637" s="133"/>
      <c r="GJ637" s="133"/>
      <c r="GT637" s="133"/>
      <c r="HD637" s="133"/>
      <c r="HN637" s="133"/>
      <c r="HX637" s="133"/>
      <c r="IH637" s="133"/>
      <c r="IR637" s="133"/>
      <c r="JB637" s="133"/>
      <c r="JL637" s="133"/>
      <c r="JV637" s="133"/>
      <c r="KF637" s="133"/>
    </row>
  </sheetData>
  <mergeCells count="27">
    <mergeCell ref="A2:A3"/>
    <mergeCell ref="HY26:IE26"/>
    <mergeCell ref="HO26:HU26"/>
    <mergeCell ref="GK26:GQ26"/>
    <mergeCell ref="GU26:HA26"/>
    <mergeCell ref="HE26:HK26"/>
    <mergeCell ref="CE26:CK26"/>
    <mergeCell ref="CO26:CU26"/>
    <mergeCell ref="CY26:DE26"/>
    <mergeCell ref="EW26:FC26"/>
    <mergeCell ref="FG26:FM26"/>
    <mergeCell ref="GA26:GG26"/>
    <mergeCell ref="DI26:DO26"/>
    <mergeCell ref="DS26:DY26"/>
    <mergeCell ref="EC26:EI26"/>
    <mergeCell ref="EM26:ES26"/>
    <mergeCell ref="II26:IO26"/>
    <mergeCell ref="IS26:IY26"/>
    <mergeCell ref="FQ26:FW26"/>
    <mergeCell ref="BU26:CA26"/>
    <mergeCell ref="C26:I26"/>
    <mergeCell ref="M26:S26"/>
    <mergeCell ref="W26:AC26"/>
    <mergeCell ref="BA26:BG26"/>
    <mergeCell ref="AG26:AM26"/>
    <mergeCell ref="AQ26:AW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KF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style="134" customWidth="true"/>
    <col min="54" max="59" width="7.875" style="134" customWidth="true"/>
    <col min="60" max="61" width="1.125" customWidth="true"/>
    <col min="62" max="62" width="24.625" style="134" customWidth="true"/>
    <col min="63" max="63" width="29.75"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 min="252" max="252" width="24.625" style="134" customWidth="true"/>
    <col min="253" max="253" width="29.75" customWidth="true"/>
    <col min="254" max="259" width="7.875" customWidth="true"/>
    <col min="260" max="261" width="1.125" customWidth="true"/>
    <col min="262" max="262" width="24.625" style="134" customWidth="true"/>
    <col min="263" max="263" width="29.75" customWidth="true"/>
    <col min="264" max="269" width="7.875" customWidth="true"/>
    <col min="270" max="271" width="1.125" customWidth="true"/>
    <col min="272" max="272" width="24.625" style="134" customWidth="true"/>
    <col min="273" max="273" width="29.75" customWidth="true"/>
    <col min="274" max="279" width="7.875" customWidth="true"/>
    <col min="280" max="281" width="1.125" customWidth="true"/>
    <col min="282" max="282" width="24.625" style="134" customWidth="true"/>
    <col min="283" max="283" width="29.75" customWidth="true"/>
    <col min="284" max="289" width="7.875" customWidth="true"/>
    <col min="290" max="291" width="1.125" customWidth="true"/>
    <col min="292" max="292" width="24.625" style="134" customWidth="true"/>
    <col min="293" max="293" width="29.75" customWidth="true"/>
    <col min="294" max="299" width="7.875" customWidth="true"/>
    <col min="300" max="301" width="1.125" customWidth="true"/>
  </cols>
  <sheetData>
    <row xmlns:x14ac="http://schemas.microsoft.com/office/spreadsheetml/2009/9/ac" r="1" s="342" customFormat="true" ht="30" customHeight="true" x14ac:dyDescent="0.25">
      <c r="B1" s="359" t="s">
        <v>22</v>
      </c>
      <c r="C1" s="423" t="s">
        <v>287</v>
      </c>
      <c r="D1" s="338" t="s">
        <v>286</v>
      </c>
      <c r="E1" s="338"/>
      <c r="F1" s="338"/>
      <c r="G1" s="338"/>
      <c r="H1" s="338"/>
      <c r="I1" s="341"/>
      <c r="J1" s="339"/>
      <c r="K1" s="340"/>
      <c r="L1" s="359" t="s">
        <v>22</v>
      </c>
      <c r="M1" s="423" t="s">
        <v>288</v>
      </c>
      <c r="N1" s="338" t="s">
        <v>286</v>
      </c>
      <c r="O1" s="338"/>
      <c r="P1" s="338"/>
      <c r="Q1" s="338"/>
      <c r="R1" s="338"/>
      <c r="S1" s="341"/>
      <c r="T1" s="339"/>
      <c r="U1" s="340"/>
      <c r="V1" s="359" t="s">
        <v>22</v>
      </c>
      <c r="W1" s="423" t="s">
        <v>289</v>
      </c>
      <c r="X1" s="338" t="s">
        <v>286</v>
      </c>
      <c r="Y1" s="338"/>
      <c r="Z1" s="338"/>
      <c r="AA1" s="338"/>
      <c r="AB1" s="338"/>
      <c r="AC1" s="341"/>
      <c r="AD1" s="339"/>
      <c r="AE1" s="340"/>
      <c r="AF1" s="359" t="s">
        <v>22</v>
      </c>
      <c r="AG1" s="423" t="s">
        <v>290</v>
      </c>
      <c r="AH1" s="338" t="s">
        <v>286</v>
      </c>
      <c r="AI1" s="338"/>
      <c r="AJ1" s="338"/>
      <c r="AK1" s="338"/>
      <c r="AL1" s="338"/>
      <c r="AM1" s="341"/>
      <c r="AN1" s="339"/>
      <c r="AO1" s="340"/>
      <c r="AP1" s="359" t="s">
        <v>22</v>
      </c>
      <c r="AQ1" s="423" t="s">
        <v>291</v>
      </c>
      <c r="AR1" s="338" t="s">
        <v>286</v>
      </c>
      <c r="AS1" s="338"/>
      <c r="AT1" s="338"/>
      <c r="AU1" s="338"/>
      <c r="AV1" s="338"/>
      <c r="AW1" s="341"/>
      <c r="AX1" s="339"/>
      <c r="AY1" s="340"/>
      <c r="AZ1" s="359" t="s">
        <v>22</v>
      </c>
      <c r="BA1" s="423" t="s">
        <v>291</v>
      </c>
      <c r="BB1" s="338" t="s">
        <v>286</v>
      </c>
      <c r="BC1" s="338"/>
      <c r="BD1" s="338"/>
      <c r="BE1" s="338"/>
      <c r="BF1" s="338"/>
      <c r="BG1" s="341"/>
      <c r="BH1" s="339"/>
      <c r="BI1" s="340"/>
      <c r="BJ1" s="359" t="s">
        <v>22</v>
      </c>
      <c r="BK1" s="423">
        <v>2012</v>
      </c>
      <c r="BL1" s="338" t="s">
        <v>286</v>
      </c>
      <c r="BM1" s="338"/>
      <c r="BN1" s="338"/>
      <c r="BO1" s="338"/>
      <c r="BP1" s="338"/>
      <c r="BQ1" s="341"/>
      <c r="BR1" s="339"/>
      <c r="BS1" s="340"/>
      <c r="BT1" s="359" t="s">
        <v>22</v>
      </c>
      <c r="BU1" s="423" t="s">
        <v>292</v>
      </c>
      <c r="BV1" s="338" t="s">
        <v>286</v>
      </c>
      <c r="BW1" s="338"/>
      <c r="BX1" s="338"/>
      <c r="BY1" s="338"/>
      <c r="BZ1" s="338"/>
      <c r="CA1" s="341"/>
      <c r="CB1" s="339"/>
      <c r="CC1" s="340"/>
      <c r="CD1" s="359" t="s">
        <v>22</v>
      </c>
      <c r="CE1" s="423">
        <v>2013</v>
      </c>
      <c r="CF1" s="338" t="s">
        <v>286</v>
      </c>
      <c r="CG1" s="338"/>
      <c r="CH1" s="338"/>
      <c r="CI1" s="338"/>
      <c r="CJ1" s="338"/>
      <c r="CK1" s="341"/>
      <c r="CL1" s="339"/>
      <c r="CM1" s="340"/>
      <c r="CN1" s="359" t="s">
        <v>22</v>
      </c>
      <c r="CO1" s="423">
        <v>2014</v>
      </c>
      <c r="CP1" s="338" t="s">
        <v>286</v>
      </c>
      <c r="CQ1" s="338"/>
      <c r="CR1" s="338"/>
      <c r="CS1" s="338"/>
      <c r="CT1" s="338"/>
      <c r="CU1" s="341"/>
      <c r="CV1" s="339"/>
      <c r="CW1" s="340"/>
      <c r="CX1" s="359" t="s">
        <v>22</v>
      </c>
      <c r="CY1" s="423">
        <v>2015</v>
      </c>
      <c r="CZ1" s="338" t="s">
        <v>286</v>
      </c>
      <c r="DA1" s="338"/>
      <c r="DB1" s="338"/>
      <c r="DC1" s="338"/>
      <c r="DD1" s="338"/>
      <c r="DE1" s="341"/>
      <c r="DF1" s="339"/>
      <c r="DG1" s="340"/>
      <c r="DH1" s="359" t="s">
        <v>22</v>
      </c>
      <c r="DI1" s="423" t="s">
        <v>293</v>
      </c>
      <c r="DJ1" s="338" t="s">
        <v>286</v>
      </c>
      <c r="DK1" s="338"/>
      <c r="DL1" s="338"/>
      <c r="DM1" s="338"/>
      <c r="DN1" s="338"/>
      <c r="DO1" s="341"/>
      <c r="DP1" s="339"/>
      <c r="DQ1" s="340"/>
      <c r="DR1" s="359" t="s">
        <v>22</v>
      </c>
      <c r="DS1" s="423" t="s">
        <v>294</v>
      </c>
      <c r="DT1" s="338" t="s">
        <v>286</v>
      </c>
      <c r="DU1" s="338"/>
      <c r="DV1" s="338"/>
      <c r="DW1" s="338"/>
      <c r="DX1" s="338"/>
      <c r="DY1" s="341"/>
      <c r="DZ1" s="339"/>
      <c r="EA1" s="340"/>
      <c r="EB1" s="359" t="s">
        <v>22</v>
      </c>
      <c r="EC1" s="423" t="s">
        <v>294</v>
      </c>
      <c r="ED1" s="338" t="s">
        <v>286</v>
      </c>
      <c r="EE1" s="338"/>
      <c r="EF1" s="338"/>
      <c r="EG1" s="338"/>
      <c r="EH1" s="338"/>
      <c r="EI1" s="341"/>
      <c r="EJ1" s="339"/>
      <c r="EK1" s="340"/>
      <c r="EL1" s="359" t="s">
        <v>22</v>
      </c>
      <c r="EM1" s="423" t="s">
        <v>294</v>
      </c>
      <c r="EN1" s="338" t="s">
        <v>286</v>
      </c>
      <c r="EO1" s="338"/>
      <c r="EP1" s="338"/>
      <c r="EQ1" s="338"/>
      <c r="ER1" s="338"/>
      <c r="ES1" s="341"/>
      <c r="ET1" s="339"/>
      <c r="EU1" s="340"/>
      <c r="EV1" s="359" t="s">
        <v>28</v>
      </c>
      <c r="EW1" s="423">
        <v>2016</v>
      </c>
      <c r="EX1" s="338" t="s">
        <v>286</v>
      </c>
      <c r="EY1" s="338"/>
      <c r="EZ1" s="338"/>
      <c r="FA1" s="338"/>
      <c r="FB1" s="338"/>
      <c r="FC1" s="341"/>
      <c r="FD1" s="339"/>
      <c r="FE1" s="340"/>
      <c r="FF1" s="359" t="s">
        <v>22</v>
      </c>
      <c r="FG1" s="423">
        <v>2017</v>
      </c>
      <c r="FH1" s="338" t="s">
        <v>286</v>
      </c>
      <c r="FI1" s="338"/>
      <c r="FJ1" s="338"/>
      <c r="FK1" s="338"/>
      <c r="FL1" s="338"/>
      <c r="FM1" s="341"/>
      <c r="FN1" s="339"/>
      <c r="FO1" s="340"/>
      <c r="FP1" s="359" t="s">
        <v>22</v>
      </c>
      <c r="FQ1" s="423" t="s">
        <v>295</v>
      </c>
      <c r="FR1" s="338" t="s">
        <v>286</v>
      </c>
      <c r="FS1" s="338"/>
      <c r="FT1" s="338"/>
      <c r="FU1" s="338"/>
      <c r="FV1" s="338"/>
      <c r="FW1" s="341"/>
      <c r="FX1" s="339"/>
      <c r="FY1" s="340"/>
      <c r="FZ1" s="359" t="s">
        <v>22</v>
      </c>
      <c r="GA1" s="423" t="s">
        <v>296</v>
      </c>
      <c r="GB1" s="338" t="s">
        <v>286</v>
      </c>
      <c r="GC1" s="338"/>
      <c r="GD1" s="338"/>
      <c r="GE1" s="338"/>
      <c r="GF1" s="338"/>
      <c r="GG1" s="341"/>
      <c r="GH1" s="339"/>
      <c r="GI1" s="340"/>
      <c r="GJ1" s="359" t="s">
        <v>22</v>
      </c>
      <c r="GK1" s="423">
        <v>2018</v>
      </c>
      <c r="GL1" s="338" t="s">
        <v>286</v>
      </c>
      <c r="GM1" s="338"/>
      <c r="GN1" s="338"/>
      <c r="GO1" s="338"/>
      <c r="GP1" s="338"/>
      <c r="GQ1" s="341"/>
      <c r="GR1" s="339"/>
      <c r="GS1" s="340"/>
      <c r="GT1" s="359" t="s">
        <v>22</v>
      </c>
      <c r="GU1" s="423">
        <v>2019</v>
      </c>
      <c r="GV1" s="338" t="s">
        <v>286</v>
      </c>
      <c r="GW1" s="338"/>
      <c r="GX1" s="338"/>
      <c r="GY1" s="338"/>
      <c r="GZ1" s="338"/>
      <c r="HA1" s="341"/>
      <c r="HB1" s="339"/>
      <c r="HC1" s="340"/>
      <c r="HD1" s="359" t="s">
        <v>22</v>
      </c>
      <c r="HE1" s="423">
        <v>2019</v>
      </c>
      <c r="HF1" s="338" t="s">
        <v>286</v>
      </c>
      <c r="HG1" s="338"/>
      <c r="HH1" s="338"/>
      <c r="HI1" s="338"/>
      <c r="HJ1" s="338"/>
      <c r="HK1" s="341"/>
      <c r="HL1" s="339"/>
      <c r="HM1" s="340"/>
      <c r="HN1" s="359" t="s">
        <v>22</v>
      </c>
      <c r="HO1" s="423">
        <v>2020</v>
      </c>
      <c r="HP1" s="338" t="s">
        <v>286</v>
      </c>
      <c r="HQ1" s="338"/>
      <c r="HR1" s="338"/>
      <c r="HS1" s="338"/>
      <c r="HT1" s="338"/>
      <c r="HU1" s="341"/>
      <c r="HV1" s="339"/>
      <c r="HW1" s="340"/>
      <c r="HX1" s="359" t="s">
        <v>22</v>
      </c>
      <c r="HY1" s="423">
        <v>2021</v>
      </c>
      <c r="HZ1" s="338" t="s">
        <v>286</v>
      </c>
      <c r="IA1" s="338"/>
      <c r="IB1" s="338"/>
      <c r="IC1" s="338"/>
      <c r="ID1" s="338"/>
      <c r="IE1" s="341"/>
      <c r="IF1" s="339"/>
      <c r="IG1" s="340"/>
      <c r="IH1" s="359" t="s">
        <v>22</v>
      </c>
      <c r="II1" s="423">
        <v>2021</v>
      </c>
      <c r="IJ1" s="338" t="s">
        <v>286</v>
      </c>
      <c r="IK1" s="338"/>
      <c r="IL1" s="338"/>
      <c r="IM1" s="338"/>
      <c r="IN1" s="338"/>
      <c r="IO1" s="341"/>
      <c r="IP1" s="339"/>
      <c r="IQ1" s="340"/>
      <c r="IR1" s="359" t="s">
        <v>22</v>
      </c>
      <c r="IS1" s="423">
        <v>2022</v>
      </c>
      <c r="IT1" s="338" t="s">
        <v>286</v>
      </c>
      <c r="IU1" s="338"/>
      <c r="IV1" s="338"/>
      <c r="IW1" s="338"/>
      <c r="IX1" s="338"/>
      <c r="IY1" s="341"/>
      <c r="IZ1" s="339"/>
      <c r="JA1" s="340"/>
    </row>
    <row xmlns:x14ac="http://schemas.microsoft.com/office/spreadsheetml/2009/9/ac" r="2" s="342" customFormat="true" ht="30" customHeight="true" x14ac:dyDescent="0.25">
      <c r="A2" s="615" t="s">
        <v>387</v>
      </c>
      <c r="B2" s="345" t="s">
        <v>273</v>
      </c>
      <c r="C2" s="283" t="s">
        <v>204</v>
      </c>
      <c r="D2" s="283" t="s">
        <v>143</v>
      </c>
      <c r="E2" s="346"/>
      <c r="F2" s="346"/>
      <c r="G2" s="346"/>
      <c r="H2" s="346"/>
      <c r="I2" s="347"/>
      <c r="J2" s="343" t="s">
        <v>297</v>
      </c>
      <c r="K2" s="388"/>
      <c r="L2" s="345" t="s">
        <v>274</v>
      </c>
      <c r="M2" s="283" t="s">
        <v>147</v>
      </c>
      <c r="N2" s="283" t="s">
        <v>247</v>
      </c>
      <c r="O2" s="346"/>
      <c r="P2" s="346"/>
      <c r="Q2" s="346"/>
      <c r="R2" s="346"/>
      <c r="S2" s="347"/>
      <c r="T2" s="343" t="s">
        <v>297</v>
      </c>
      <c r="U2" s="388"/>
      <c r="V2" s="345" t="s">
        <v>275</v>
      </c>
      <c r="W2" s="283" t="s">
        <v>147</v>
      </c>
      <c r="X2" s="283" t="s">
        <v>252</v>
      </c>
      <c r="Y2" s="346"/>
      <c r="Z2" s="346"/>
      <c r="AA2" s="346"/>
      <c r="AB2" s="346"/>
      <c r="AC2" s="347"/>
      <c r="AD2" s="343" t="s">
        <v>297</v>
      </c>
      <c r="AE2" s="388"/>
      <c r="AF2" s="345" t="s">
        <v>276</v>
      </c>
      <c r="AG2" s="283" t="s">
        <v>147</v>
      </c>
      <c r="AH2" s="283" t="s">
        <v>164</v>
      </c>
      <c r="AI2" s="346"/>
      <c r="AJ2" s="346"/>
      <c r="AK2" s="346"/>
      <c r="AL2" s="346"/>
      <c r="AM2" s="347"/>
      <c r="AN2" s="343" t="s">
        <v>297</v>
      </c>
      <c r="AO2" s="388"/>
      <c r="AP2" s="345" t="s">
        <v>277</v>
      </c>
      <c r="AQ2" s="283" t="s">
        <v>147</v>
      </c>
      <c r="AR2" s="283" t="s">
        <v>144</v>
      </c>
      <c r="AS2" s="346"/>
      <c r="AT2" s="346"/>
      <c r="AU2" s="346"/>
      <c r="AV2" s="346"/>
      <c r="AW2" s="347"/>
      <c r="AX2" s="343" t="s">
        <v>297</v>
      </c>
      <c r="AY2" s="388"/>
      <c r="AZ2" s="345" t="s">
        <v>278</v>
      </c>
      <c r="BA2" s="283" t="s">
        <v>204</v>
      </c>
      <c r="BB2" s="283" t="s">
        <v>253</v>
      </c>
      <c r="BC2" s="346"/>
      <c r="BD2" s="346"/>
      <c r="BE2" s="346"/>
      <c r="BF2" s="346"/>
      <c r="BG2" s="347"/>
      <c r="BH2" s="343" t="s">
        <v>297</v>
      </c>
      <c r="BI2" s="388"/>
      <c r="BJ2" s="345" t="s">
        <v>397</v>
      </c>
      <c r="BK2" s="283" t="s">
        <v>400</v>
      </c>
      <c r="BL2" s="283" t="s">
        <v>398</v>
      </c>
      <c r="BM2" s="346"/>
      <c r="BN2" s="346"/>
      <c r="BO2" s="346"/>
      <c r="BP2" s="346"/>
      <c r="BQ2" s="347"/>
      <c r="BR2" s="343" t="s">
        <v>297</v>
      </c>
      <c r="BS2" s="388"/>
      <c r="BT2" s="345" t="s">
        <v>279</v>
      </c>
      <c r="BU2" s="283" t="s">
        <v>204</v>
      </c>
      <c r="BV2" s="283" t="s">
        <v>259</v>
      </c>
      <c r="BW2" s="346"/>
      <c r="BX2" s="346"/>
      <c r="BY2" s="346"/>
      <c r="BZ2" s="346"/>
      <c r="CA2" s="347"/>
      <c r="CB2" s="343" t="s">
        <v>297</v>
      </c>
      <c r="CC2" s="388"/>
      <c r="CD2" s="345" t="s">
        <v>399</v>
      </c>
      <c r="CE2" s="283" t="s">
        <v>400</v>
      </c>
      <c r="CF2" s="283" t="s">
        <v>398</v>
      </c>
      <c r="CG2" s="346"/>
      <c r="CH2" s="346"/>
      <c r="CI2" s="346"/>
      <c r="CJ2" s="346"/>
      <c r="CK2" s="347"/>
      <c r="CL2" s="343" t="s">
        <v>297</v>
      </c>
      <c r="CM2" s="388"/>
      <c r="CN2" s="345" t="s">
        <v>401</v>
      </c>
      <c r="CO2" s="283" t="s">
        <v>400</v>
      </c>
      <c r="CP2" s="283" t="s">
        <v>398</v>
      </c>
      <c r="CQ2" s="346"/>
      <c r="CR2" s="346"/>
      <c r="CS2" s="346"/>
      <c r="CT2" s="346"/>
      <c r="CU2" s="347"/>
      <c r="CV2" s="343" t="s">
        <v>297</v>
      </c>
      <c r="CW2" s="388"/>
      <c r="CX2" s="345" t="s">
        <v>402</v>
      </c>
      <c r="CY2" s="283" t="s">
        <v>400</v>
      </c>
      <c r="CZ2" s="283" t="s">
        <v>398</v>
      </c>
      <c r="DA2" s="346"/>
      <c r="DB2" s="346"/>
      <c r="DC2" s="346"/>
      <c r="DD2" s="346"/>
      <c r="DE2" s="347"/>
      <c r="DF2" s="343" t="s">
        <v>297</v>
      </c>
      <c r="DG2" s="388"/>
      <c r="DH2" s="345" t="s">
        <v>280</v>
      </c>
      <c r="DI2" s="283" t="s">
        <v>147</v>
      </c>
      <c r="DJ2" s="283" t="s">
        <v>145</v>
      </c>
      <c r="DK2" s="346"/>
      <c r="DL2" s="346"/>
      <c r="DM2" s="346"/>
      <c r="DN2" s="346"/>
      <c r="DO2" s="347"/>
      <c r="DP2" s="343" t="s">
        <v>297</v>
      </c>
      <c r="DQ2" s="388"/>
      <c r="DR2" s="345" t="s">
        <v>281</v>
      </c>
      <c r="DS2" s="283" t="s">
        <v>146</v>
      </c>
      <c r="DT2" s="283" t="s">
        <v>184</v>
      </c>
      <c r="DU2" s="346"/>
      <c r="DV2" s="346"/>
      <c r="DW2" s="346"/>
      <c r="DX2" s="346"/>
      <c r="DY2" s="347"/>
      <c r="DZ2" s="343" t="s">
        <v>297</v>
      </c>
      <c r="EA2" s="388"/>
      <c r="EB2" s="345" t="s">
        <v>282</v>
      </c>
      <c r="EC2" s="283" t="s">
        <v>151</v>
      </c>
      <c r="ED2" s="283" t="s">
        <v>207</v>
      </c>
      <c r="EE2" s="346"/>
      <c r="EF2" s="346"/>
      <c r="EG2" s="346"/>
      <c r="EH2" s="346"/>
      <c r="EI2" s="347"/>
      <c r="EJ2" s="343" t="s">
        <v>297</v>
      </c>
      <c r="EK2" s="388"/>
      <c r="EL2" s="345" t="s">
        <v>283</v>
      </c>
      <c r="EM2" s="283" t="s">
        <v>204</v>
      </c>
      <c r="EN2" s="283" t="s">
        <v>261</v>
      </c>
      <c r="EO2" s="346"/>
      <c r="EP2" s="346"/>
      <c r="EQ2" s="346"/>
      <c r="ER2" s="346"/>
      <c r="ES2" s="347"/>
      <c r="ET2" s="343" t="s">
        <v>297</v>
      </c>
      <c r="EU2" s="388"/>
      <c r="EV2" s="345" t="s">
        <v>403</v>
      </c>
      <c r="EW2" s="283" t="s">
        <v>400</v>
      </c>
      <c r="EX2" s="283" t="s">
        <v>398</v>
      </c>
      <c r="EY2" s="346"/>
      <c r="EZ2" s="346"/>
      <c r="FA2" s="346"/>
      <c r="FB2" s="346"/>
      <c r="FC2" s="347"/>
      <c r="FD2" s="343" t="s">
        <v>297</v>
      </c>
      <c r="FE2" s="388"/>
      <c r="FF2" s="345" t="s">
        <v>404</v>
      </c>
      <c r="FG2" s="283" t="s">
        <v>400</v>
      </c>
      <c r="FH2" s="283" t="s">
        <v>398</v>
      </c>
      <c r="FI2" s="346"/>
      <c r="FJ2" s="346"/>
      <c r="FK2" s="346"/>
      <c r="FL2" s="346"/>
      <c r="FM2" s="347"/>
      <c r="FN2" s="343" t="s">
        <v>297</v>
      </c>
      <c r="FO2" s="388"/>
      <c r="FP2" s="345" t="s">
        <v>284</v>
      </c>
      <c r="FQ2" s="283" t="s">
        <v>151</v>
      </c>
      <c r="FR2" s="283" t="s">
        <v>207</v>
      </c>
      <c r="FS2" s="346"/>
      <c r="FT2" s="346"/>
      <c r="FU2" s="346"/>
      <c r="FV2" s="346"/>
      <c r="FW2" s="347"/>
      <c r="FX2" s="343" t="s">
        <v>297</v>
      </c>
      <c r="FY2" s="388"/>
      <c r="FZ2" s="345" t="s">
        <v>285</v>
      </c>
      <c r="GA2" s="283" t="s">
        <v>151</v>
      </c>
      <c r="GB2" s="283" t="s">
        <v>207</v>
      </c>
      <c r="GC2" s="346"/>
      <c r="GD2" s="346"/>
      <c r="GE2" s="346"/>
      <c r="GF2" s="346"/>
      <c r="GG2" s="347"/>
      <c r="GH2" s="343" t="s">
        <v>297</v>
      </c>
      <c r="GI2" s="344"/>
      <c r="GJ2" s="345" t="s">
        <v>405</v>
      </c>
      <c r="GK2" s="283" t="s">
        <v>400</v>
      </c>
      <c r="GL2" s="283" t="s">
        <v>398</v>
      </c>
      <c r="GM2" s="346"/>
      <c r="GN2" s="346"/>
      <c r="GO2" s="346"/>
      <c r="GP2" s="346"/>
      <c r="GQ2" s="347"/>
      <c r="GR2" s="343" t="s">
        <v>297</v>
      </c>
      <c r="GS2" s="388"/>
      <c r="GT2" s="345" t="s">
        <v>406</v>
      </c>
      <c r="GU2" s="283" t="s">
        <v>400</v>
      </c>
      <c r="GV2" s="283" t="s">
        <v>398</v>
      </c>
      <c r="GW2" s="346"/>
      <c r="GX2" s="346"/>
      <c r="GY2" s="346"/>
      <c r="GZ2" s="346"/>
      <c r="HA2" s="347"/>
      <c r="HB2" s="343" t="s">
        <v>297</v>
      </c>
      <c r="HC2" s="388"/>
      <c r="HD2" s="345" t="s">
        <v>321</v>
      </c>
      <c r="HE2" s="283" t="s">
        <v>151</v>
      </c>
      <c r="HF2" s="283" t="s">
        <v>207</v>
      </c>
      <c r="HG2" s="346"/>
      <c r="HH2" s="346"/>
      <c r="HI2" s="346"/>
      <c r="HJ2" s="346"/>
      <c r="HK2" s="347"/>
      <c r="HL2" s="343" t="s">
        <v>297</v>
      </c>
      <c r="HM2" s="344"/>
      <c r="HN2" s="345" t="s">
        <v>323</v>
      </c>
      <c r="HO2" s="283" t="s">
        <v>151</v>
      </c>
      <c r="HP2" s="283" t="s">
        <v>207</v>
      </c>
      <c r="HQ2" s="346"/>
      <c r="HR2" s="346"/>
      <c r="HS2" s="346"/>
      <c r="HT2" s="346"/>
      <c r="HU2" s="347"/>
      <c r="HV2" s="343" t="s">
        <v>297</v>
      </c>
      <c r="HW2" s="344"/>
      <c r="HX2" s="345" t="s">
        <v>327</v>
      </c>
      <c r="HY2" s="283" t="s">
        <v>147</v>
      </c>
      <c r="HZ2" s="283" t="s">
        <v>328</v>
      </c>
      <c r="IA2" s="346"/>
      <c r="IB2" s="346"/>
      <c r="IC2" s="346"/>
      <c r="ID2" s="346"/>
      <c r="IE2" s="347"/>
      <c r="IF2" s="343" t="s">
        <v>297</v>
      </c>
      <c r="IG2" s="344"/>
      <c r="IH2" s="345" t="s">
        <v>392</v>
      </c>
      <c r="II2" s="283" t="s">
        <v>151</v>
      </c>
      <c r="IJ2" s="283" t="s">
        <v>207</v>
      </c>
      <c r="IK2" s="346"/>
      <c r="IL2" s="346"/>
      <c r="IM2" s="346"/>
      <c r="IN2" s="346"/>
      <c r="IO2" s="347"/>
      <c r="IP2" s="343" t="s">
        <v>297</v>
      </c>
      <c r="IQ2" s="344"/>
      <c r="IR2" s="345" t="s">
        <v>393</v>
      </c>
      <c r="IS2" s="283" t="s">
        <v>151</v>
      </c>
      <c r="IT2" s="283" t="s">
        <v>207</v>
      </c>
      <c r="IU2" s="346"/>
      <c r="IV2" s="346"/>
      <c r="IW2" s="346"/>
      <c r="IX2" s="346"/>
      <c r="IY2" s="347"/>
      <c r="IZ2" s="343" t="s">
        <v>297</v>
      </c>
      <c r="JA2" s="344"/>
    </row>
    <row xmlns:x14ac="http://schemas.microsoft.com/office/spreadsheetml/2009/9/ac" r="3" s="274" customFormat="true" ht="18" customHeight="true" x14ac:dyDescent="0.25">
      <c r="A3" s="615"/>
      <c r="B3" s="387" t="s">
        <v>196</v>
      </c>
      <c r="C3" s="285" t="s">
        <v>54</v>
      </c>
      <c r="D3" s="286" t="s">
        <v>7</v>
      </c>
      <c r="E3" s="287" t="s">
        <v>1</v>
      </c>
      <c r="F3" s="287" t="s">
        <v>2</v>
      </c>
      <c r="G3" s="287" t="s">
        <v>16</v>
      </c>
      <c r="H3" s="287" t="s">
        <v>17</v>
      </c>
      <c r="I3" s="288" t="s">
        <v>18</v>
      </c>
      <c r="J3" s="271"/>
      <c r="K3" s="289"/>
      <c r="L3" s="387" t="s">
        <v>196</v>
      </c>
      <c r="M3" s="285" t="s">
        <v>54</v>
      </c>
      <c r="N3" s="286" t="s">
        <v>7</v>
      </c>
      <c r="O3" s="287" t="s">
        <v>1</v>
      </c>
      <c r="P3" s="287" t="s">
        <v>2</v>
      </c>
      <c r="Q3" s="287" t="s">
        <v>16</v>
      </c>
      <c r="R3" s="287" t="s">
        <v>17</v>
      </c>
      <c r="S3" s="288" t="s">
        <v>18</v>
      </c>
      <c r="T3" s="271"/>
      <c r="U3" s="289"/>
      <c r="V3" s="387" t="s">
        <v>196</v>
      </c>
      <c r="W3" s="285" t="s">
        <v>54</v>
      </c>
      <c r="X3" s="286" t="s">
        <v>7</v>
      </c>
      <c r="Y3" s="287" t="s">
        <v>1</v>
      </c>
      <c r="Z3" s="287" t="s">
        <v>2</v>
      </c>
      <c r="AA3" s="287" t="s">
        <v>16</v>
      </c>
      <c r="AB3" s="287" t="s">
        <v>17</v>
      </c>
      <c r="AC3" s="288" t="s">
        <v>18</v>
      </c>
      <c r="AD3" s="271"/>
      <c r="AE3" s="289"/>
      <c r="AF3" s="387" t="s">
        <v>196</v>
      </c>
      <c r="AG3" s="285" t="s">
        <v>54</v>
      </c>
      <c r="AH3" s="286" t="s">
        <v>7</v>
      </c>
      <c r="AI3" s="287" t="s">
        <v>1</v>
      </c>
      <c r="AJ3" s="287" t="s">
        <v>2</v>
      </c>
      <c r="AK3" s="287" t="s">
        <v>16</v>
      </c>
      <c r="AL3" s="287" t="s">
        <v>17</v>
      </c>
      <c r="AM3" s="288" t="s">
        <v>18</v>
      </c>
      <c r="AN3" s="271"/>
      <c r="AO3" s="289"/>
      <c r="AP3" s="387" t="s">
        <v>196</v>
      </c>
      <c r="AQ3" s="285" t="s">
        <v>54</v>
      </c>
      <c r="AR3" s="286" t="s">
        <v>7</v>
      </c>
      <c r="AS3" s="287" t="s">
        <v>1</v>
      </c>
      <c r="AT3" s="287" t="s">
        <v>2</v>
      </c>
      <c r="AU3" s="287" t="s">
        <v>16</v>
      </c>
      <c r="AV3" s="287" t="s">
        <v>17</v>
      </c>
      <c r="AW3" s="288" t="s">
        <v>18</v>
      </c>
      <c r="AX3" s="271"/>
      <c r="AY3" s="289"/>
      <c r="AZ3" s="387" t="s">
        <v>196</v>
      </c>
      <c r="BA3" s="285" t="s">
        <v>54</v>
      </c>
      <c r="BB3" s="286" t="s">
        <v>7</v>
      </c>
      <c r="BC3" s="287" t="s">
        <v>1</v>
      </c>
      <c r="BD3" s="287" t="s">
        <v>2</v>
      </c>
      <c r="BE3" s="287" t="s">
        <v>16</v>
      </c>
      <c r="BF3" s="287" t="s">
        <v>17</v>
      </c>
      <c r="BG3" s="288" t="s">
        <v>18</v>
      </c>
      <c r="BH3" s="271"/>
      <c r="BI3" s="289"/>
      <c r="BJ3" s="387" t="s">
        <v>196</v>
      </c>
      <c r="BK3" s="285" t="s">
        <v>54</v>
      </c>
      <c r="BL3" s="286" t="s">
        <v>7</v>
      </c>
      <c r="BM3" s="287" t="s">
        <v>1</v>
      </c>
      <c r="BN3" s="287" t="s">
        <v>2</v>
      </c>
      <c r="BO3" s="287" t="s">
        <v>16</v>
      </c>
      <c r="BP3" s="287" t="s">
        <v>17</v>
      </c>
      <c r="BQ3" s="288" t="s">
        <v>18</v>
      </c>
      <c r="BR3" s="271"/>
      <c r="BS3" s="289"/>
      <c r="BT3" s="387" t="s">
        <v>196</v>
      </c>
      <c r="BU3" s="285" t="s">
        <v>54</v>
      </c>
      <c r="BV3" s="286" t="s">
        <v>7</v>
      </c>
      <c r="BW3" s="287" t="s">
        <v>1</v>
      </c>
      <c r="BX3" s="287" t="s">
        <v>2</v>
      </c>
      <c r="BY3" s="287" t="s">
        <v>16</v>
      </c>
      <c r="BZ3" s="287" t="s">
        <v>17</v>
      </c>
      <c r="CA3" s="288" t="s">
        <v>18</v>
      </c>
      <c r="CB3" s="271"/>
      <c r="CC3" s="289"/>
      <c r="CD3" s="387" t="s">
        <v>196</v>
      </c>
      <c r="CE3" s="285" t="s">
        <v>54</v>
      </c>
      <c r="CF3" s="286" t="s">
        <v>7</v>
      </c>
      <c r="CG3" s="287" t="s">
        <v>1</v>
      </c>
      <c r="CH3" s="287" t="s">
        <v>2</v>
      </c>
      <c r="CI3" s="287" t="s">
        <v>16</v>
      </c>
      <c r="CJ3" s="287" t="s">
        <v>17</v>
      </c>
      <c r="CK3" s="288" t="s">
        <v>18</v>
      </c>
      <c r="CL3" s="271"/>
      <c r="CM3" s="289"/>
      <c r="CN3" s="387" t="s">
        <v>196</v>
      </c>
      <c r="CO3" s="285" t="s">
        <v>54</v>
      </c>
      <c r="CP3" s="286" t="s">
        <v>7</v>
      </c>
      <c r="CQ3" s="287" t="s">
        <v>1</v>
      </c>
      <c r="CR3" s="287" t="s">
        <v>2</v>
      </c>
      <c r="CS3" s="287" t="s">
        <v>16</v>
      </c>
      <c r="CT3" s="287" t="s">
        <v>17</v>
      </c>
      <c r="CU3" s="288" t="s">
        <v>18</v>
      </c>
      <c r="CV3" s="271"/>
      <c r="CW3" s="289"/>
      <c r="CX3" s="387" t="s">
        <v>196</v>
      </c>
      <c r="CY3" s="285" t="s">
        <v>54</v>
      </c>
      <c r="CZ3" s="286" t="s">
        <v>7</v>
      </c>
      <c r="DA3" s="287" t="s">
        <v>1</v>
      </c>
      <c r="DB3" s="287" t="s">
        <v>2</v>
      </c>
      <c r="DC3" s="287" t="s">
        <v>16</v>
      </c>
      <c r="DD3" s="287" t="s">
        <v>17</v>
      </c>
      <c r="DE3" s="288" t="s">
        <v>18</v>
      </c>
      <c r="DF3" s="271"/>
      <c r="DG3" s="289"/>
      <c r="DH3" s="387" t="s">
        <v>196</v>
      </c>
      <c r="DI3" s="285" t="s">
        <v>54</v>
      </c>
      <c r="DJ3" s="286" t="s">
        <v>7</v>
      </c>
      <c r="DK3" s="287" t="s">
        <v>1</v>
      </c>
      <c r="DL3" s="287" t="s">
        <v>2</v>
      </c>
      <c r="DM3" s="287" t="s">
        <v>16</v>
      </c>
      <c r="DN3" s="287" t="s">
        <v>17</v>
      </c>
      <c r="DO3" s="288" t="s">
        <v>18</v>
      </c>
      <c r="DP3" s="271"/>
      <c r="DQ3" s="289"/>
      <c r="DR3" s="387" t="s">
        <v>196</v>
      </c>
      <c r="DS3" s="290" t="s">
        <v>54</v>
      </c>
      <c r="DT3" s="286" t="s">
        <v>7</v>
      </c>
      <c r="DU3" s="287" t="s">
        <v>1</v>
      </c>
      <c r="DV3" s="287" t="s">
        <v>2</v>
      </c>
      <c r="DW3" s="287" t="s">
        <v>16</v>
      </c>
      <c r="DX3" s="287" t="s">
        <v>17</v>
      </c>
      <c r="DY3" s="288" t="s">
        <v>18</v>
      </c>
      <c r="DZ3" s="271"/>
      <c r="EA3" s="289"/>
      <c r="EB3" s="387" t="s">
        <v>196</v>
      </c>
      <c r="EC3" s="285" t="s">
        <v>54</v>
      </c>
      <c r="ED3" s="286" t="s">
        <v>7</v>
      </c>
      <c r="EE3" s="287" t="s">
        <v>1</v>
      </c>
      <c r="EF3" s="287" t="s">
        <v>2</v>
      </c>
      <c r="EG3" s="287" t="s">
        <v>16</v>
      </c>
      <c r="EH3" s="287" t="s">
        <v>17</v>
      </c>
      <c r="EI3" s="288" t="s">
        <v>18</v>
      </c>
      <c r="EJ3" s="271"/>
      <c r="EK3" s="289"/>
      <c r="EL3" s="387" t="s">
        <v>196</v>
      </c>
      <c r="EM3" s="285" t="s">
        <v>54</v>
      </c>
      <c r="EN3" s="286" t="s">
        <v>7</v>
      </c>
      <c r="EO3" s="287" t="s">
        <v>1</v>
      </c>
      <c r="EP3" s="287" t="s">
        <v>2</v>
      </c>
      <c r="EQ3" s="287" t="s">
        <v>16</v>
      </c>
      <c r="ER3" s="287" t="s">
        <v>17</v>
      </c>
      <c r="ES3" s="288" t="s">
        <v>18</v>
      </c>
      <c r="ET3" s="271"/>
      <c r="EU3" s="289"/>
      <c r="EV3" s="387" t="s">
        <v>196</v>
      </c>
      <c r="EW3" s="285" t="s">
        <v>54</v>
      </c>
      <c r="EX3" s="286" t="s">
        <v>7</v>
      </c>
      <c r="EY3" s="287" t="s">
        <v>1</v>
      </c>
      <c r="EZ3" s="287" t="s">
        <v>2</v>
      </c>
      <c r="FA3" s="287" t="s">
        <v>16</v>
      </c>
      <c r="FB3" s="287" t="s">
        <v>17</v>
      </c>
      <c r="FC3" s="288" t="s">
        <v>18</v>
      </c>
      <c r="FD3" s="271"/>
      <c r="FE3" s="289"/>
      <c r="FF3" s="387" t="s">
        <v>196</v>
      </c>
      <c r="FG3" s="285" t="s">
        <v>54</v>
      </c>
      <c r="FH3" s="286" t="s">
        <v>7</v>
      </c>
      <c r="FI3" s="287" t="s">
        <v>1</v>
      </c>
      <c r="FJ3" s="287" t="s">
        <v>2</v>
      </c>
      <c r="FK3" s="287" t="s">
        <v>16</v>
      </c>
      <c r="FL3" s="287" t="s">
        <v>17</v>
      </c>
      <c r="FM3" s="288" t="s">
        <v>18</v>
      </c>
      <c r="FN3" s="271"/>
      <c r="FO3" s="289"/>
      <c r="FP3" s="387" t="s">
        <v>196</v>
      </c>
      <c r="FQ3" s="285" t="s">
        <v>54</v>
      </c>
      <c r="FR3" s="286" t="s">
        <v>7</v>
      </c>
      <c r="FS3" s="287" t="s">
        <v>1</v>
      </c>
      <c r="FT3" s="287" t="s">
        <v>2</v>
      </c>
      <c r="FU3" s="287" t="s">
        <v>16</v>
      </c>
      <c r="FV3" s="287" t="s">
        <v>17</v>
      </c>
      <c r="FW3" s="288" t="s">
        <v>18</v>
      </c>
      <c r="FX3" s="271"/>
      <c r="FY3" s="289"/>
      <c r="FZ3" s="387" t="s">
        <v>196</v>
      </c>
      <c r="GA3" s="285" t="s">
        <v>54</v>
      </c>
      <c r="GB3" s="286" t="s">
        <v>7</v>
      </c>
      <c r="GC3" s="287" t="s">
        <v>1</v>
      </c>
      <c r="GD3" s="287" t="s">
        <v>2</v>
      </c>
      <c r="GE3" s="287" t="s">
        <v>16</v>
      </c>
      <c r="GF3" s="287" t="s">
        <v>17</v>
      </c>
      <c r="GG3" s="288" t="s">
        <v>18</v>
      </c>
      <c r="GH3" s="271"/>
      <c r="GI3" s="289"/>
      <c r="GJ3" s="387" t="s">
        <v>196</v>
      </c>
      <c r="GK3" s="285" t="s">
        <v>54</v>
      </c>
      <c r="GL3" s="286" t="s">
        <v>7</v>
      </c>
      <c r="GM3" s="287" t="s">
        <v>1</v>
      </c>
      <c r="GN3" s="287" t="s">
        <v>2</v>
      </c>
      <c r="GO3" s="287" t="s">
        <v>16</v>
      </c>
      <c r="GP3" s="287" t="s">
        <v>17</v>
      </c>
      <c r="GQ3" s="288" t="s">
        <v>18</v>
      </c>
      <c r="GR3" s="271"/>
      <c r="GS3" s="289"/>
      <c r="GT3" s="387" t="s">
        <v>196</v>
      </c>
      <c r="GU3" s="285" t="s">
        <v>54</v>
      </c>
      <c r="GV3" s="286" t="s">
        <v>7</v>
      </c>
      <c r="GW3" s="287" t="s">
        <v>1</v>
      </c>
      <c r="GX3" s="287" t="s">
        <v>2</v>
      </c>
      <c r="GY3" s="287" t="s">
        <v>16</v>
      </c>
      <c r="GZ3" s="287" t="s">
        <v>17</v>
      </c>
      <c r="HA3" s="288" t="s">
        <v>18</v>
      </c>
      <c r="HB3" s="271"/>
      <c r="HC3" s="289"/>
      <c r="HD3" s="387" t="s">
        <v>196</v>
      </c>
      <c r="HE3" s="285" t="s">
        <v>54</v>
      </c>
      <c r="HF3" s="286" t="s">
        <v>7</v>
      </c>
      <c r="HG3" s="287" t="s">
        <v>1</v>
      </c>
      <c r="HH3" s="287" t="s">
        <v>2</v>
      </c>
      <c r="HI3" s="287" t="s">
        <v>16</v>
      </c>
      <c r="HJ3" s="287" t="s">
        <v>17</v>
      </c>
      <c r="HK3" s="288" t="s">
        <v>18</v>
      </c>
      <c r="HL3" s="271"/>
      <c r="HM3" s="289"/>
      <c r="HN3" s="387" t="s">
        <v>196</v>
      </c>
      <c r="HO3" s="285" t="s">
        <v>54</v>
      </c>
      <c r="HP3" s="286" t="s">
        <v>7</v>
      </c>
      <c r="HQ3" s="287" t="s">
        <v>1</v>
      </c>
      <c r="HR3" s="287" t="s">
        <v>2</v>
      </c>
      <c r="HS3" s="287" t="s">
        <v>16</v>
      </c>
      <c r="HT3" s="287" t="s">
        <v>17</v>
      </c>
      <c r="HU3" s="288" t="s">
        <v>18</v>
      </c>
      <c r="HV3" s="271"/>
      <c r="HW3" s="289"/>
      <c r="HX3" s="387" t="s">
        <v>196</v>
      </c>
      <c r="HY3" s="285" t="s">
        <v>54</v>
      </c>
      <c r="HZ3" s="286" t="s">
        <v>7</v>
      </c>
      <c r="IA3" s="287" t="s">
        <v>1</v>
      </c>
      <c r="IB3" s="287" t="s">
        <v>2</v>
      </c>
      <c r="IC3" s="287" t="s">
        <v>16</v>
      </c>
      <c r="ID3" s="287" t="s">
        <v>17</v>
      </c>
      <c r="IE3" s="288" t="s">
        <v>18</v>
      </c>
      <c r="IF3" s="271"/>
      <c r="IG3" s="289"/>
      <c r="IH3" s="387" t="s">
        <v>196</v>
      </c>
      <c r="II3" s="285" t="s">
        <v>54</v>
      </c>
      <c r="IJ3" s="286" t="s">
        <v>7</v>
      </c>
      <c r="IK3" s="287" t="s">
        <v>1</v>
      </c>
      <c r="IL3" s="287" t="s">
        <v>2</v>
      </c>
      <c r="IM3" s="287" t="s">
        <v>16</v>
      </c>
      <c r="IN3" s="287" t="s">
        <v>17</v>
      </c>
      <c r="IO3" s="288" t="s">
        <v>18</v>
      </c>
      <c r="IP3" s="271"/>
      <c r="IQ3" s="289"/>
      <c r="IR3" s="387" t="s">
        <v>196</v>
      </c>
      <c r="IS3" s="285" t="s">
        <v>54</v>
      </c>
      <c r="IT3" s="286" t="s">
        <v>7</v>
      </c>
      <c r="IU3" s="287" t="s">
        <v>1</v>
      </c>
      <c r="IV3" s="287" t="s">
        <v>2</v>
      </c>
      <c r="IW3" s="287" t="s">
        <v>16</v>
      </c>
      <c r="IX3" s="287" t="s">
        <v>17</v>
      </c>
      <c r="IY3" s="288" t="s">
        <v>18</v>
      </c>
      <c r="IZ3" s="271"/>
      <c r="JA3" s="289"/>
      <c r="JB3" s="273"/>
      <c r="JL3" s="273"/>
      <c r="JV3" s="273"/>
      <c r="KF3" s="273"/>
    </row>
    <row xmlns:x14ac="http://schemas.microsoft.com/office/spreadsheetml/2009/9/ac" r="4" s="4" customFormat="true" x14ac:dyDescent="0.25">
      <c r="A4" s="427" t="str">
        <f>IF(ISBLANK('Data Summary'!A6),"",'Data Summary'!A6)</f>
        <v>PSE_2002_EMIS</v>
      </c>
      <c r="B4" s="127"/>
      <c r="C4" s="15" t="s">
        <v>3</v>
      </c>
      <c r="D4" s="9" t="str">
        <f t="shared" ref="D4:I4" si="0">IF(COUNTA(D14)=0,"",D14)</f>
        <v/>
      </c>
      <c r="E4" s="9" t="str">
        <f t="shared" si="0"/>
        <v/>
      </c>
      <c r="F4" s="9" t="str">
        <f t="shared" si="0"/>
        <v/>
      </c>
      <c r="G4" s="9" t="str">
        <f t="shared" si="0"/>
        <v/>
      </c>
      <c r="H4" s="9" t="str">
        <f t="shared" si="0"/>
        <v/>
      </c>
      <c r="I4" s="31" t="str">
        <f t="shared" si="0"/>
        <v/>
      </c>
      <c r="J4" s="24"/>
      <c r="K4" s="17"/>
      <c r="L4" s="127"/>
      <c r="M4" s="202" t="s">
        <v>3</v>
      </c>
      <c r="N4" s="9" t="str">
        <f t="shared" ref="N4:S4" si="1">IF(COUNTA(N14)=0,"",N14)</f>
        <v/>
      </c>
      <c r="O4" s="9" t="str">
        <f t="shared" si="1"/>
        <v/>
      </c>
      <c r="P4" s="9" t="str">
        <f t="shared" si="1"/>
        <v/>
      </c>
      <c r="Q4" s="9" t="str">
        <f t="shared" si="1"/>
        <v/>
      </c>
      <c r="R4" s="9" t="str">
        <f t="shared" si="1"/>
        <v/>
      </c>
      <c r="S4" s="31" t="str">
        <f t="shared" si="1"/>
        <v/>
      </c>
      <c r="T4" s="24"/>
      <c r="U4" s="17"/>
      <c r="V4" s="127"/>
      <c r="W4" s="15" t="s">
        <v>3</v>
      </c>
      <c r="X4" s="9" t="str">
        <f t="shared" ref="X4:AC4" si="2">IF(COUNTA(X14)=0,"",X14)</f>
        <v/>
      </c>
      <c r="Y4" s="9" t="str">
        <f t="shared" si="2"/>
        <v/>
      </c>
      <c r="Z4" s="9" t="str">
        <f t="shared" si="2"/>
        <v/>
      </c>
      <c r="AA4" s="9" t="str">
        <f t="shared" si="2"/>
        <v/>
      </c>
      <c r="AB4" s="9" t="str">
        <f t="shared" si="2"/>
        <v/>
      </c>
      <c r="AC4" s="31" t="str">
        <f t="shared" si="2"/>
        <v/>
      </c>
      <c r="AD4" s="24"/>
      <c r="AE4" s="17"/>
      <c r="AF4" s="127"/>
      <c r="AG4" s="15" t="s">
        <v>3</v>
      </c>
      <c r="AH4" s="9">
        <f t="shared" ref="AH4:AM4" si="3">IF(COUNTA(AH14)=0,"",AH14)</f>
        <v>0</v>
      </c>
      <c r="AI4" s="9">
        <f t="shared" si="3"/>
        <v>0</v>
      </c>
      <c r="AJ4" s="9">
        <f t="shared" si="3"/>
        <v>0</v>
      </c>
      <c r="AK4" s="9" t="str">
        <f t="shared" si="3"/>
        <v/>
      </c>
      <c r="AL4" s="9" t="str">
        <f t="shared" si="3"/>
        <v/>
      </c>
      <c r="AM4" s="31" t="str">
        <f t="shared" si="3"/>
        <v/>
      </c>
      <c r="AN4" s="24"/>
      <c r="AO4" s="17"/>
      <c r="AP4" s="127"/>
      <c r="AQ4" s="15" t="s">
        <v>3</v>
      </c>
      <c r="AR4" s="9" t="str">
        <f t="shared" ref="AR4:AW4" si="4">IF(COUNTA(AR14)=0,"",AR14)</f>
        <v/>
      </c>
      <c r="AS4" s="9" t="str">
        <f t="shared" si="4"/>
        <v/>
      </c>
      <c r="AT4" s="9" t="str">
        <f t="shared" si="4"/>
        <v/>
      </c>
      <c r="AU4" s="9" t="str">
        <f t="shared" si="4"/>
        <v/>
      </c>
      <c r="AV4" s="9" t="str">
        <f t="shared" si="4"/>
        <v/>
      </c>
      <c r="AW4" s="31" t="str">
        <f t="shared" si="4"/>
        <v/>
      </c>
      <c r="AX4" s="24"/>
      <c r="AY4" s="17"/>
      <c r="AZ4" s="127"/>
      <c r="BA4" s="15" t="s">
        <v>3</v>
      </c>
      <c r="BB4" s="9" t="str">
        <f t="shared" ref="BB4:BG4" si="5">IF(COUNTA(BB14)=0,"",BB14)</f>
        <v/>
      </c>
      <c r="BC4" s="9" t="str">
        <f t="shared" si="5"/>
        <v/>
      </c>
      <c r="BD4" s="9" t="str">
        <f t="shared" si="5"/>
        <v/>
      </c>
      <c r="BE4" s="9" t="str">
        <f t="shared" si="5"/>
        <v/>
      </c>
      <c r="BF4" s="9" t="str">
        <f t="shared" si="5"/>
        <v/>
      </c>
      <c r="BG4" s="31" t="str">
        <f t="shared" si="5"/>
        <v/>
      </c>
      <c r="BH4" s="24"/>
      <c r="BI4" s="17"/>
      <c r="BJ4" s="127"/>
      <c r="BK4" s="15" t="s">
        <v>3</v>
      </c>
      <c r="BL4" s="9" t="str">
        <f t="shared" ref="BL4:BQ4" si="6">IF(COUNTA(BL14)=0,"",BL14)</f>
        <v/>
      </c>
      <c r="BM4" s="9" t="str">
        <f t="shared" si="6"/>
        <v/>
      </c>
      <c r="BN4" s="9" t="str">
        <f t="shared" si="6"/>
        <v/>
      </c>
      <c r="BO4" s="9" t="str">
        <f t="shared" si="6"/>
        <v/>
      </c>
      <c r="BP4" s="9" t="str">
        <f t="shared" si="6"/>
        <v/>
      </c>
      <c r="BQ4" s="31" t="str">
        <f t="shared" si="6"/>
        <v/>
      </c>
      <c r="BR4" s="24"/>
      <c r="BS4" s="17"/>
      <c r="BT4" s="127"/>
      <c r="BU4" s="15" t="s">
        <v>3</v>
      </c>
      <c r="BV4" s="9" t="str">
        <f t="shared" ref="BV4:CA4" si="7">IF(COUNTA(BV14)=0,"",BV14)</f>
        <v/>
      </c>
      <c r="BW4" s="9" t="str">
        <f t="shared" si="7"/>
        <v/>
      </c>
      <c r="BX4" s="9" t="str">
        <f t="shared" si="7"/>
        <v/>
      </c>
      <c r="BY4" s="9" t="str">
        <f t="shared" si="7"/>
        <v/>
      </c>
      <c r="BZ4" s="9" t="str">
        <f t="shared" si="7"/>
        <v/>
      </c>
      <c r="CA4" s="31" t="str">
        <f t="shared" si="7"/>
        <v/>
      </c>
      <c r="CB4" s="24"/>
      <c r="CC4" s="17"/>
      <c r="CD4" s="127"/>
      <c r="CE4" s="15" t="s">
        <v>3</v>
      </c>
      <c r="CF4" s="9" t="str">
        <f t="shared" ref="CF4:CK4" si="8">IF(COUNTA(CF14)=0,"",CF14)</f>
        <v/>
      </c>
      <c r="CG4" s="9" t="str">
        <f t="shared" si="8"/>
        <v/>
      </c>
      <c r="CH4" s="9" t="str">
        <f t="shared" si="8"/>
        <v/>
      </c>
      <c r="CI4" s="9" t="str">
        <f t="shared" si="8"/>
        <v/>
      </c>
      <c r="CJ4" s="9" t="str">
        <f t="shared" si="8"/>
        <v/>
      </c>
      <c r="CK4" s="31" t="str">
        <f t="shared" si="8"/>
        <v/>
      </c>
      <c r="CL4" s="24"/>
      <c r="CM4" s="17"/>
      <c r="CN4" s="127"/>
      <c r="CO4" s="15" t="s">
        <v>3</v>
      </c>
      <c r="CP4" s="9" t="str">
        <f t="shared" ref="CP4:CU4" si="9">IF(COUNTA(CP14)=0,"",CP14)</f>
        <v/>
      </c>
      <c r="CQ4" s="9" t="str">
        <f t="shared" si="9"/>
        <v/>
      </c>
      <c r="CR4" s="9" t="str">
        <f t="shared" si="9"/>
        <v/>
      </c>
      <c r="CS4" s="9" t="str">
        <f t="shared" si="9"/>
        <v/>
      </c>
      <c r="CT4" s="9" t="str">
        <f t="shared" si="9"/>
        <v/>
      </c>
      <c r="CU4" s="31" t="str">
        <f t="shared" si="9"/>
        <v/>
      </c>
      <c r="CV4" s="24"/>
      <c r="CW4" s="17"/>
      <c r="CX4" s="127"/>
      <c r="CY4" s="15" t="s">
        <v>3</v>
      </c>
      <c r="CZ4" s="9" t="str">
        <f t="shared" ref="CZ4:DE4" si="10">IF(COUNTA(CZ14)=0,"",CZ14)</f>
        <v/>
      </c>
      <c r="DA4" s="9" t="str">
        <f t="shared" si="10"/>
        <v/>
      </c>
      <c r="DB4" s="9" t="str">
        <f t="shared" si="10"/>
        <v/>
      </c>
      <c r="DC4" s="9" t="str">
        <f t="shared" si="10"/>
        <v/>
      </c>
      <c r="DD4" s="9" t="str">
        <f t="shared" si="10"/>
        <v/>
      </c>
      <c r="DE4" s="31" t="str">
        <f t="shared" si="10"/>
        <v/>
      </c>
      <c r="DF4" s="24"/>
      <c r="DG4" s="17"/>
      <c r="DH4" s="127"/>
      <c r="DI4" s="15" t="s">
        <v>3</v>
      </c>
      <c r="DJ4" s="9">
        <f t="shared" ref="DJ4:DO4" si="11">IF(COUNTA(DJ14)=0,"",DJ14)</f>
        <v>0</v>
      </c>
      <c r="DK4" s="9">
        <f t="shared" si="11"/>
        <v>0</v>
      </c>
      <c r="DL4" s="9">
        <f t="shared" si="11"/>
        <v>0</v>
      </c>
      <c r="DM4" s="9" t="str">
        <f t="shared" si="11"/>
        <v/>
      </c>
      <c r="DN4" s="9">
        <f t="shared" si="11"/>
        <v>0</v>
      </c>
      <c r="DO4" s="31">
        <f t="shared" si="11"/>
        <v>0</v>
      </c>
      <c r="DP4" s="24"/>
      <c r="DQ4" s="17"/>
      <c r="DR4" s="127"/>
      <c r="DS4" s="67" t="s">
        <v>3</v>
      </c>
      <c r="DT4" s="9" t="str">
        <f t="shared" ref="DT4:DY4" si="12">IF(COUNTA(DT14)=0,"",DT14)</f>
        <v/>
      </c>
      <c r="DU4" s="9" t="str">
        <f t="shared" si="12"/>
        <v/>
      </c>
      <c r="DV4" s="9" t="str">
        <f t="shared" si="12"/>
        <v/>
      </c>
      <c r="DW4" s="9" t="str">
        <f t="shared" si="12"/>
        <v/>
      </c>
      <c r="DX4" s="9" t="str">
        <f t="shared" si="12"/>
        <v/>
      </c>
      <c r="DY4" s="31" t="str">
        <f t="shared" si="12"/>
        <v/>
      </c>
      <c r="DZ4" s="24"/>
      <c r="EA4" s="17"/>
      <c r="EB4" s="127"/>
      <c r="EC4" s="15" t="s">
        <v>3</v>
      </c>
      <c r="ED4" s="9" t="str">
        <f t="shared" ref="ED4:EI4" si="13">IF(COUNTA(ED14)=0,"",ED14)</f>
        <v/>
      </c>
      <c r="EE4" s="9" t="str">
        <f t="shared" si="13"/>
        <v/>
      </c>
      <c r="EF4" s="9" t="str">
        <f t="shared" si="13"/>
        <v/>
      </c>
      <c r="EG4" s="9" t="str">
        <f t="shared" si="13"/>
        <v/>
      </c>
      <c r="EH4" s="9" t="str">
        <f t="shared" si="13"/>
        <v/>
      </c>
      <c r="EI4" s="31" t="str">
        <f t="shared" si="13"/>
        <v/>
      </c>
      <c r="EJ4" s="24"/>
      <c r="EK4" s="17"/>
      <c r="EL4" s="127"/>
      <c r="EM4" s="15" t="s">
        <v>3</v>
      </c>
      <c r="EN4" s="9" t="str">
        <f t="shared" ref="EN4:ES4" si="14">IF(COUNTA(EN14)=0,"",EN14)</f>
        <v/>
      </c>
      <c r="EO4" s="9" t="str">
        <f t="shared" si="14"/>
        <v/>
      </c>
      <c r="EP4" s="9" t="str">
        <f t="shared" si="14"/>
        <v/>
      </c>
      <c r="EQ4" s="9" t="str">
        <f t="shared" si="14"/>
        <v/>
      </c>
      <c r="ER4" s="9" t="str">
        <f t="shared" si="14"/>
        <v/>
      </c>
      <c r="ES4" s="31" t="str">
        <f t="shared" si="14"/>
        <v/>
      </c>
      <c r="ET4" s="24"/>
      <c r="EU4" s="17"/>
      <c r="EV4" s="127"/>
      <c r="EW4" s="15" t="s">
        <v>3</v>
      </c>
      <c r="EX4" s="9" t="str">
        <f t="shared" ref="EX4:FC4" si="15">IF(COUNTA(EX14)=0,"",EX14)</f>
        <v/>
      </c>
      <c r="EY4" s="9" t="str">
        <f t="shared" si="15"/>
        <v/>
      </c>
      <c r="EZ4" s="9" t="str">
        <f t="shared" si="15"/>
        <v/>
      </c>
      <c r="FA4" s="9" t="str">
        <f t="shared" si="15"/>
        <v/>
      </c>
      <c r="FB4" s="9" t="str">
        <f t="shared" si="15"/>
        <v/>
      </c>
      <c r="FC4" s="31" t="str">
        <f t="shared" si="15"/>
        <v/>
      </c>
      <c r="FD4" s="24"/>
      <c r="FE4" s="17"/>
      <c r="FF4" s="127"/>
      <c r="FG4" s="15" t="s">
        <v>3</v>
      </c>
      <c r="FH4" s="9" t="str">
        <f t="shared" ref="FH4:FM4" si="16">IF(COUNTA(FH14)=0,"",FH14)</f>
        <v/>
      </c>
      <c r="FI4" s="9" t="str">
        <f t="shared" si="16"/>
        <v/>
      </c>
      <c r="FJ4" s="9" t="str">
        <f t="shared" si="16"/>
        <v/>
      </c>
      <c r="FK4" s="9" t="str">
        <f t="shared" si="16"/>
        <v/>
      </c>
      <c r="FL4" s="9" t="str">
        <f t="shared" si="16"/>
        <v/>
      </c>
      <c r="FM4" s="31" t="str">
        <f t="shared" si="16"/>
        <v/>
      </c>
      <c r="FN4" s="24"/>
      <c r="FO4" s="17"/>
      <c r="FP4" s="127"/>
      <c r="FQ4" s="15" t="s">
        <v>3</v>
      </c>
      <c r="FR4" s="9" t="str">
        <f t="shared" ref="FR4:FW4" si="17">IF(COUNTA(FR14)=0,"",FR14)</f>
        <v/>
      </c>
      <c r="FS4" s="9" t="str">
        <f t="shared" si="17"/>
        <v/>
      </c>
      <c r="FT4" s="9" t="str">
        <f t="shared" si="17"/>
        <v/>
      </c>
      <c r="FU4" s="9" t="str">
        <f t="shared" si="17"/>
        <v/>
      </c>
      <c r="FV4" s="9" t="str">
        <f t="shared" si="17"/>
        <v/>
      </c>
      <c r="FW4" s="31" t="str">
        <f t="shared" si="17"/>
        <v/>
      </c>
      <c r="FX4" s="24"/>
      <c r="FY4" s="17"/>
      <c r="FZ4" s="127"/>
      <c r="GA4" s="15" t="s">
        <v>3</v>
      </c>
      <c r="GB4" s="9" t="str">
        <f t="shared" ref="GB4:GG4" si="18">IF(COUNTA(GB14)=0,"",GB14)</f>
        <v/>
      </c>
      <c r="GC4" s="9" t="str">
        <f t="shared" si="18"/>
        <v/>
      </c>
      <c r="GD4" s="9" t="str">
        <f t="shared" si="18"/>
        <v/>
      </c>
      <c r="GE4" s="9" t="str">
        <f t="shared" si="18"/>
        <v/>
      </c>
      <c r="GF4" s="9" t="str">
        <f t="shared" si="18"/>
        <v/>
      </c>
      <c r="GG4" s="31" t="str">
        <f t="shared" si="18"/>
        <v/>
      </c>
      <c r="GH4" s="24"/>
      <c r="GI4" s="17"/>
      <c r="GJ4" s="127"/>
      <c r="GK4" s="15" t="s">
        <v>3</v>
      </c>
      <c r="GL4" s="9" t="str">
        <f t="shared" ref="GL4:GQ4" si="19">IF(COUNTA(GL14)=0,"",GL14)</f>
        <v/>
      </c>
      <c r="GM4" s="9" t="str">
        <f t="shared" si="19"/>
        <v/>
      </c>
      <c r="GN4" s="9" t="str">
        <f t="shared" si="19"/>
        <v/>
      </c>
      <c r="GO4" s="9" t="str">
        <f t="shared" si="19"/>
        <v/>
      </c>
      <c r="GP4" s="9" t="str">
        <f t="shared" si="19"/>
        <v/>
      </c>
      <c r="GQ4" s="31" t="str">
        <f t="shared" si="19"/>
        <v/>
      </c>
      <c r="GR4" s="24"/>
      <c r="GS4" s="17"/>
      <c r="GT4" s="127"/>
      <c r="GU4" s="15" t="s">
        <v>3</v>
      </c>
      <c r="GV4" s="9" t="str">
        <f t="shared" ref="GV4:HA4" si="20">IF(COUNTA(GV14)=0,"",GV14)</f>
        <v/>
      </c>
      <c r="GW4" s="9" t="str">
        <f t="shared" si="20"/>
        <v/>
      </c>
      <c r="GX4" s="9" t="str">
        <f t="shared" si="20"/>
        <v/>
      </c>
      <c r="GY4" s="9" t="str">
        <f t="shared" si="20"/>
        <v/>
      </c>
      <c r="GZ4" s="9" t="str">
        <f t="shared" si="20"/>
        <v/>
      </c>
      <c r="HA4" s="31" t="str">
        <f t="shared" si="20"/>
        <v/>
      </c>
      <c r="HB4" s="24"/>
      <c r="HC4" s="17"/>
      <c r="HD4" s="127"/>
      <c r="HE4" s="15" t="s">
        <v>3</v>
      </c>
      <c r="HF4" s="9" t="str">
        <f t="shared" ref="HF4:HK4" si="21">IF(COUNTA(HF14)=0,"",HF14)</f>
        <v/>
      </c>
      <c r="HG4" s="9" t="str">
        <f t="shared" si="21"/>
        <v/>
      </c>
      <c r="HH4" s="9" t="str">
        <f t="shared" si="21"/>
        <v/>
      </c>
      <c r="HI4" s="9" t="str">
        <f t="shared" si="21"/>
        <v/>
      </c>
      <c r="HJ4" s="9" t="str">
        <f t="shared" si="21"/>
        <v/>
      </c>
      <c r="HK4" s="31" t="str">
        <f t="shared" si="21"/>
        <v/>
      </c>
      <c r="HL4" s="24"/>
      <c r="HM4" s="17"/>
      <c r="HN4" s="127"/>
      <c r="HO4" s="15" t="s">
        <v>3</v>
      </c>
      <c r="HP4" s="9" t="str">
        <f t="shared" ref="HP4:HU4" si="22">IF(COUNTA(HP14)=0,"",HP14)</f>
        <v/>
      </c>
      <c r="HQ4" s="9" t="str">
        <f t="shared" si="22"/>
        <v/>
      </c>
      <c r="HR4" s="9" t="str">
        <f t="shared" si="22"/>
        <v/>
      </c>
      <c r="HS4" s="9" t="str">
        <f t="shared" si="22"/>
        <v/>
      </c>
      <c r="HT4" s="9" t="str">
        <f t="shared" si="22"/>
        <v/>
      </c>
      <c r="HU4" s="31" t="str">
        <f t="shared" si="22"/>
        <v/>
      </c>
      <c r="HV4" s="24"/>
      <c r="HW4" s="17"/>
      <c r="HX4" s="127"/>
      <c r="HY4" s="15" t="s">
        <v>3</v>
      </c>
      <c r="HZ4" s="9">
        <f t="shared" ref="HZ4:IE4" si="23">IF(COUNTA(HZ14)=0,"",HZ14)</f>
        <v>0.91743119266055062</v>
      </c>
      <c r="IA4" s="9" t="str">
        <f t="shared" si="23"/>
        <v/>
      </c>
      <c r="IB4" s="9" t="str">
        <f t="shared" si="23"/>
        <v/>
      </c>
      <c r="IC4" s="9" t="str">
        <f t="shared" si="23"/>
        <v/>
      </c>
      <c r="ID4" s="9">
        <f t="shared" si="23"/>
        <v>1.1959521619135236</v>
      </c>
      <c r="IE4" s="31">
        <f t="shared" si="23"/>
        <v>0.52219321148825071</v>
      </c>
      <c r="IF4" s="24"/>
      <c r="IG4" s="17"/>
      <c r="IH4" s="127"/>
      <c r="II4" s="15" t="s">
        <v>3</v>
      </c>
      <c r="IJ4" s="9" t="str">
        <f t="shared" ref="IJ4:IO4" si="24">IF(COUNTA(IJ14)=0,"",IJ14)</f>
        <v/>
      </c>
      <c r="IK4" s="9" t="str">
        <f t="shared" si="24"/>
        <v/>
      </c>
      <c r="IL4" s="9" t="str">
        <f t="shared" si="24"/>
        <v/>
      </c>
      <c r="IM4" s="9" t="str">
        <f t="shared" si="24"/>
        <v/>
      </c>
      <c r="IN4" s="9" t="str">
        <f t="shared" si="24"/>
        <v/>
      </c>
      <c r="IO4" s="31" t="str">
        <f t="shared" si="24"/>
        <v/>
      </c>
      <c r="IP4" s="24"/>
      <c r="IQ4" s="17"/>
      <c r="IR4" s="127"/>
      <c r="IS4" s="15" t="s">
        <v>3</v>
      </c>
      <c r="IT4" s="9" t="str">
        <f t="shared" ref="IT4:IY4" si="25">IF(COUNTA(IT14)=0,"",IT14)</f>
        <v/>
      </c>
      <c r="IU4" s="9" t="str">
        <f t="shared" si="25"/>
        <v/>
      </c>
      <c r="IV4" s="9" t="str">
        <f t="shared" si="25"/>
        <v/>
      </c>
      <c r="IW4" s="9" t="str">
        <f t="shared" si="25"/>
        <v/>
      </c>
      <c r="IX4" s="9" t="str">
        <f t="shared" si="25"/>
        <v/>
      </c>
      <c r="IY4" s="31" t="str">
        <f t="shared" si="25"/>
        <v/>
      </c>
      <c r="IZ4" s="24"/>
      <c r="JA4" s="17"/>
      <c r="JB4" s="139"/>
      <c r="JL4" s="139"/>
      <c r="JV4" s="139"/>
      <c r="KF4" s="139"/>
    </row>
    <row xmlns:x14ac="http://schemas.microsoft.com/office/spreadsheetml/2009/9/ac" r="5" s="4" customFormat="true" x14ac:dyDescent="0.25">
      <c r="A5" s="427" t="str">
        <f ca="true">IF(ISBLANK('Data Summary'!A7),"",'Data Summary'!A7)</f>
        <v>PSE_2008_SUR</v>
      </c>
      <c r="B5" s="12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27"/>
      <c r="M5" s="202"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2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27"/>
      <c r="AG5" s="15" t="s">
        <v>0</v>
      </c>
      <c r="AH5" s="9">
        <f>IF((COUNTA(AH15:AH26)=0)+(COUNTA(AH14)=0),"",100-AH14-SUMPRODUCT(AG15:AG26,AH15:AH26))</f>
        <v>0</v>
      </c>
      <c r="AI5" s="9">
        <f>IF((COUNTA(AI15:AI26)=0)+(COUNTA(AI14)=0),"",100-AI14-SUMPRODUCT(AG15:AG26,AI15:AI26))</f>
        <v>-1.4210854715202004E-14</v>
      </c>
      <c r="AJ5" s="9">
        <f>IF((COUNTA(AJ15:AJ26)=0)+(COUNTA(AJ14)=0),"",100-AJ14-SUMPRODUCT(AG15:AG26,AJ15:AJ26))</f>
        <v>0</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27"/>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27"/>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27"/>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27"/>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27"/>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27"/>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27"/>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7"/>
      <c r="DH5" s="127"/>
      <c r="DI5" s="15" t="s">
        <v>0</v>
      </c>
      <c r="DJ5" s="9">
        <f>IF((COUNTA(DJ15:DJ26)=0)+(COUNTA(DJ14)=0),"",100-DJ14-SUMPRODUCT(DI15:DI26,DJ15:DJ26))</f>
        <v>0</v>
      </c>
      <c r="DK5" s="9">
        <f>IF((COUNTA(DK15:DK26)=0)+(COUNTA(DK14)=0),"",100-DK14-SUMPRODUCT(DI15:DI26,DK15:DK26))</f>
        <v>0</v>
      </c>
      <c r="DL5" s="9">
        <f>IF((COUNTA(DL15:DL26)=0)+(COUNTA(DL14)=0),"",100-DL14-SUMPRODUCT(DI15:DI26,DL15:DL26))</f>
        <v>-1.0000000000005116E-2</v>
      </c>
      <c r="DM5" s="9" t="str">
        <f>IF((COUNTA(DM15:DM26)=0)+(COUNTA(DM14)=0),"",100-DM14-SUMPRODUCT(DI15:DI26,DM15:DM26))</f>
        <v/>
      </c>
      <c r="DN5" s="9">
        <f>IF((COUNTA(DN15:DN26)=0)+(COUNTA(DN14)=0),"",100-DN14-SUMPRODUCT(DI15:DI26,DN15:DN26))</f>
        <v>0</v>
      </c>
      <c r="DO5" s="31">
        <f>IF((COUNTA(DO15:DO26)=0)+(COUNTA(DO14)=0),"",100-DO14-SUMPRODUCT(DI15:DI26,DO15:DO26))</f>
        <v>1.4210854715202004E-14</v>
      </c>
      <c r="DP5" s="24"/>
      <c r="DQ5" s="17"/>
      <c r="DR5" s="127"/>
      <c r="DS5" s="67"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31" t="str">
        <f>IF((COUNTA(DY15:DY26)=0)+(COUNTA(DY14)=0),"",100-DY14-SUMPRODUCT(DS15:DS26,DY15:DY26))</f>
        <v/>
      </c>
      <c r="DZ5" s="24"/>
      <c r="EA5" s="17"/>
      <c r="EB5" s="127"/>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c r="EI5" s="31"/>
      <c r="EJ5" s="24"/>
      <c r="EK5" s="17"/>
      <c r="EL5" s="127"/>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c r="ES5" s="31"/>
      <c r="ET5" s="24"/>
      <c r="EU5" s="17"/>
      <c r="EV5" s="127"/>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31" t="str">
        <f>IF((COUNTA(FC15:FC26)=0)+(COUNTA(FC14)=0),"",100-FC14-SUMPRODUCT(EW15:EW26,FC15:FC26))</f>
        <v/>
      </c>
      <c r="FD5" s="24"/>
      <c r="FE5" s="17"/>
      <c r="FF5" s="127"/>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31" t="str">
        <f>IF((COUNTA(FM15:FM26)=0)+(COUNTA(FM14)=0),"",100-FM14-SUMPRODUCT(FG15:FG26,FM15:FM26))</f>
        <v/>
      </c>
      <c r="FN5" s="24"/>
      <c r="FO5" s="17"/>
      <c r="FP5" s="127"/>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c r="FW5" s="31"/>
      <c r="FX5" s="24"/>
      <c r="FY5" s="17"/>
      <c r="FZ5" s="127"/>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c r="GG5" s="31"/>
      <c r="GH5" s="24"/>
      <c r="GI5" s="17"/>
      <c r="GJ5" s="127"/>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31" t="str">
        <f>IF((COUNTA(GQ15:GQ26)=0)+(COUNTA(GQ14)=0),"",100-GQ14-SUMPRODUCT(GK15:GK26,GQ15:GQ26))</f>
        <v/>
      </c>
      <c r="GR5" s="24"/>
      <c r="GS5" s="17"/>
      <c r="GT5" s="127"/>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31" t="str">
        <f>IF((COUNTA(HA15:HA26)=0)+(COUNTA(HA14)=0),"",100-HA14-SUMPRODUCT(GU15:GU26,HA15:HA26))</f>
        <v/>
      </c>
      <c r="HB5" s="24"/>
      <c r="HC5" s="17"/>
      <c r="HD5" s="127"/>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c r="HK5" s="31"/>
      <c r="HL5" s="24"/>
      <c r="HM5" s="17"/>
      <c r="HN5" s="127"/>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c r="HU5" s="31"/>
      <c r="HV5" s="24"/>
      <c r="HW5" s="17"/>
      <c r="HX5" s="127"/>
      <c r="HY5" s="15" t="s">
        <v>0</v>
      </c>
      <c r="HZ5" s="9"/>
      <c r="IA5" s="9" t="str">
        <f>IF((COUNTA(IA15:IA26)=0)+(COUNTA(IA14)=0),"",100-IA14-SUMPRODUCT(HY15:HY26,IA15:IA26))</f>
        <v/>
      </c>
      <c r="IB5" s="9" t="str">
        <f>IF((COUNTA(IB15:IB26)=0)+(COUNTA(IB14)=0),"",100-IB14-SUMPRODUCT(HY15:HY26,IB15:IB26))</f>
        <v/>
      </c>
      <c r="IC5" s="9" t="str">
        <f>IF((COUNTA(IC15:IC26)=0)+(COUNTA(IC14)=0),"",100-IC14-SUMPRODUCT(HY15:HY26,IC15:IC26))</f>
        <v/>
      </c>
      <c r="ID5" s="9"/>
      <c r="IE5" s="31"/>
      <c r="IF5" s="24"/>
      <c r="IG5" s="17"/>
      <c r="IH5" s="127"/>
      <c r="II5" s="15"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c r="IO5" s="31"/>
      <c r="IP5" s="24"/>
      <c r="IQ5" s="17"/>
      <c r="IR5" s="127"/>
      <c r="IS5" s="15" t="s">
        <v>0</v>
      </c>
      <c r="IT5" s="9" t="str">
        <f>IF((COUNTA(IT15:IT26)=0)+(COUNTA(IT14)=0),"",100-IT14-SUMPRODUCT(IS15:IS26,IT15:IT26))</f>
        <v/>
      </c>
      <c r="IU5" s="9" t="str">
        <f>IF((COUNTA(IU15:IU26)=0)+(COUNTA(IU14)=0),"",100-IU14-SUMPRODUCT(IS15:IS26,IU15:IU26))</f>
        <v/>
      </c>
      <c r="IV5" s="9" t="str">
        <f>IF((COUNTA(IV15:IV26)=0)+(COUNTA(IV14)=0),"",100-IV14-SUMPRODUCT(IS15:IS26,IV15:IV26))</f>
        <v/>
      </c>
      <c r="IW5" s="9" t="str">
        <f>IF((COUNTA(IW15:IW26)=0)+(COUNTA(IW14)=0),"",100-IW14-SUMPRODUCT(IS15:IS26,IW15:IW26))</f>
        <v/>
      </c>
      <c r="IX5" s="9"/>
      <c r="IY5" s="31"/>
      <c r="IZ5" s="24"/>
      <c r="JA5" s="17"/>
      <c r="JB5" s="139"/>
      <c r="JL5" s="139"/>
      <c r="JV5" s="139"/>
      <c r="KF5" s="139"/>
    </row>
    <row xmlns:x14ac="http://schemas.microsoft.com/office/spreadsheetml/2009/9/ac" r="6" s="4" customFormat="true" x14ac:dyDescent="0.25">
      <c r="A6" s="427" t="str">
        <f ca="true">IF(ISBLANK('Data Summary'!A8),"",'Data Summary'!A8)</f>
        <v>PSE_2010_SUR</v>
      </c>
      <c r="B6" s="127"/>
      <c r="C6" s="15"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31">
        <f>IF(COUNTA(I15:I26)=0,"",SUMPRODUCT(I15:I26,C15:C26))</f>
        <v>100</v>
      </c>
      <c r="J6" s="24"/>
      <c r="K6" s="17"/>
      <c r="L6" s="127"/>
      <c r="M6" s="202" t="s">
        <v>19</v>
      </c>
      <c r="N6" s="9">
        <f>IF(COUNTA(N15:N26)=0,"",SUMPRODUCT(N15:N26,M15:M26))</f>
        <v>99.5</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27"/>
      <c r="W6" s="15" t="s">
        <v>19</v>
      </c>
      <c r="X6" s="9">
        <f>IF(COUNTA(X15:X26)=0,"",SUMPRODUCT(X15:X26,W15:W26))</f>
        <v>91.85</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27"/>
      <c r="AG6" s="15" t="s">
        <v>19</v>
      </c>
      <c r="AH6" s="9">
        <f>IF(COUNTA(AH15:AH26)=0,"",SUMPRODUCT(AH15:AH26,AG15:AG26))</f>
        <v>100</v>
      </c>
      <c r="AI6" s="9">
        <f>IF(COUNTA(AI15:AI26)=0,"",SUMPRODUCT(AI15:AI26,AG15:AG26))</f>
        <v>100.00000000000001</v>
      </c>
      <c r="AJ6" s="9">
        <f>IF(COUNTA(AJ15:AJ26)=0,"",SUMPRODUCT(AJ15:AJ26,AG15:AG26))</f>
        <v>100</v>
      </c>
      <c r="AK6" s="9" t="str">
        <f>IF(COUNTA(AK15:AK26)=0,"",SUMPRODUCT(AK15:AK26,AG15:AG26))</f>
        <v/>
      </c>
      <c r="AL6" s="9" t="str">
        <f>IF(COUNTA(AL15:AL26)=0,"",SUMPRODUCT(AL15:AL26,AG15:AG26))</f>
        <v/>
      </c>
      <c r="AM6" s="31" t="str">
        <f>IF(COUNTA(AM15:AM26)=0,"",SUMPRODUCT(AM15:AM26,AG15:AG26))</f>
        <v/>
      </c>
      <c r="AN6" s="24"/>
      <c r="AO6" s="17"/>
      <c r="AP6" s="127"/>
      <c r="AQ6" s="15" t="s">
        <v>19</v>
      </c>
      <c r="AR6" s="9">
        <f>IF(COUNTA(AR15:AR26)=0,"",SUMPRODUCT(AR15:AR26,AQ15:AQ26))</f>
        <v>99.85</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27"/>
      <c r="BA6" s="15" t="s">
        <v>19</v>
      </c>
      <c r="BB6" s="9">
        <f>IF(COUNTA(BB15:BB26)=0,"",SUMPRODUCT(BB15:BB26,BA15:BA26))</f>
        <v>86</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27"/>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31" t="str">
        <f>IF(COUNTA(BQ15:BQ26)=0,"",SUMPRODUCT(BQ15:BQ26,BK15:BK26))</f>
        <v/>
      </c>
      <c r="BR6" s="24"/>
      <c r="BS6" s="17"/>
      <c r="BT6" s="127"/>
      <c r="BU6" s="15" t="s">
        <v>19</v>
      </c>
      <c r="BV6" s="9">
        <f>IF(COUNTA(BV15:BV26)=0,"",SUMPRODUCT(BV15:BV26,BU15:BU26))</f>
        <v>100</v>
      </c>
      <c r="BW6" s="9" t="str">
        <f>IF(COUNTA(BW15:BW26)=0,"",SUMPRODUCT(BW15:BW26,BU15:BU26))</f>
        <v/>
      </c>
      <c r="BX6" s="9" t="str">
        <f>IF(COUNTA(BX15:BX26)=0,"",SUMPRODUCT(BX15:BX26,BU15:BU26))</f>
        <v/>
      </c>
      <c r="BY6" s="9" t="str">
        <f>IF(COUNTA(BY15:BY26)=0,"",SUMPRODUCT(BY15:BY26,BU15:BU26))</f>
        <v/>
      </c>
      <c r="BZ6" s="9">
        <f>IF(COUNTA(BZ15:BZ26)=0,"",SUMPRODUCT(BZ15:BZ26,BU15:BU26))</f>
        <v>100</v>
      </c>
      <c r="CA6" s="31">
        <f>IF(COUNTA(CA15:CA26)=0,"",SUMPRODUCT(CA15:CA26,BU15:BU26))</f>
        <v>100</v>
      </c>
      <c r="CB6" s="24"/>
      <c r="CC6" s="17"/>
      <c r="CD6" s="127"/>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27"/>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27"/>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31" t="str">
        <f>IF(COUNTA(DE15:DE26)=0,"",SUMPRODUCT(DE15:DE26,CY15:CY26))</f>
        <v/>
      </c>
      <c r="DF6" s="24"/>
      <c r="DG6" s="17"/>
      <c r="DH6" s="127"/>
      <c r="DI6" s="15" t="s">
        <v>19</v>
      </c>
      <c r="DJ6" s="9">
        <f>IF(COUNTA(DJ15:DJ26)=0,"",SUMPRODUCT(DJ15:DJ26,DI15:DI26))</f>
        <v>100</v>
      </c>
      <c r="DK6" s="9">
        <f>IF(COUNTA(DK15:DK26)=0,"",SUMPRODUCT(DK15:DK26,DI15:DI26))</f>
        <v>100</v>
      </c>
      <c r="DL6" s="9">
        <f>IF(COUNTA(DL15:DL26)=0,"",SUMPRODUCT(DL15:DL26,DI15:DI26))</f>
        <v>100.01</v>
      </c>
      <c r="DM6" s="9" t="str">
        <f>IF(COUNTA(DM15:DM26)=0,"",SUMPRODUCT(DM15:DM26,DI15:DI26))</f>
        <v/>
      </c>
      <c r="DN6" s="9">
        <f>IF(COUNTA(DN15:DN26)=0,"",SUMPRODUCT(DN15:DN26,DI15:DI26))</f>
        <v>100</v>
      </c>
      <c r="DO6" s="31">
        <f>IF(COUNTA(DO15:DO26)=0,"",SUMPRODUCT(DO15:DO26,DI15:DI26))</f>
        <v>99.999999999999986</v>
      </c>
      <c r="DP6" s="24"/>
      <c r="DQ6" s="17"/>
      <c r="DR6" s="127"/>
      <c r="DS6" s="67" t="s">
        <v>19</v>
      </c>
      <c r="DT6" s="9">
        <f>IF(COUNTA(DT15:DT26)=0,"",SUMPRODUCT(DT15:DT26,DS15:DS26))</f>
        <v>99.899999999999991</v>
      </c>
      <c r="DU6" s="9" t="str">
        <f>IF(COUNTA(DU15:DU26)=0,"",SUMPRODUCT(DU15:DU26,DS15:DS26))</f>
        <v/>
      </c>
      <c r="DV6" s="9" t="str">
        <f>IF(COUNTA(DV15:DV26)=0,"",SUMPRODUCT(DV15:DV26,DS15:DS26))</f>
        <v/>
      </c>
      <c r="DW6" s="9">
        <f>IF(COUNTA(DW15:DW26)=0,"",SUMPRODUCT(DW15:DW26,DS15:DS26))</f>
        <v>99.899999999999991</v>
      </c>
      <c r="DX6" s="9">
        <f>IF(COUNTA(DX15:DX26)=0,"",SUMPRODUCT(DX15:DX26,DS15:DS26))</f>
        <v>99.899999999999991</v>
      </c>
      <c r="DY6" s="31" t="str">
        <f>IF(COUNTA(DY15:DY26)=0,"",SUMPRODUCT(DY15:DY26,DS15:DS26))</f>
        <v/>
      </c>
      <c r="DZ6" s="24"/>
      <c r="EA6" s="17"/>
      <c r="EB6" s="127" t="s">
        <v>322</v>
      </c>
      <c r="EC6" s="15" t="s">
        <v>19</v>
      </c>
      <c r="ED6" s="9">
        <f>IF(COUNTA(ED15:ED26)=0,"",SUMPRODUCT(ED15:ED26,EC15:EC26))</f>
        <v>97.75</v>
      </c>
      <c r="EE6" s="9" t="str">
        <f>IF(COUNTA(EE15:EE26)=0,"",SUMPRODUCT(EE15:EE26,EC15:EC26))</f>
        <v/>
      </c>
      <c r="EF6" s="9" t="str">
        <f>IF(COUNTA(EF15:EF26)=0,"",SUMPRODUCT(EF15:EF26,EC15:EC26))</f>
        <v/>
      </c>
      <c r="EG6" s="9" t="str">
        <f>IF(COUNTA(EG15:EG26)=0,"",SUMPRODUCT(EG15:EG26,EC15:EC26))</f>
        <v/>
      </c>
      <c r="EH6" s="9">
        <f>IF(COUNTA(EH15:EH26)=0,"",SUMPRODUCT(EH15:EH26,EC15:EC26))</f>
        <v>99.55</v>
      </c>
      <c r="EI6" s="31">
        <f>IF(COUNTA(EI15:EI26)=0,"",SUMPRODUCT(EI15:EI26,EC15:EC26))</f>
        <v>96.74</v>
      </c>
      <c r="EJ6" s="24"/>
      <c r="EK6" s="17"/>
      <c r="EL6" s="127"/>
      <c r="EM6" s="15" t="s">
        <v>19</v>
      </c>
      <c r="EN6" s="9">
        <f>IF(COUNTA(EN15:EN26)=0,"",SUMPRODUCT(EN15:EN26,EM15:EM26))</f>
        <v>99.850000000000009</v>
      </c>
      <c r="EO6" s="9" t="str">
        <f>IF(COUNTA(EO15:EO26)=0,"",SUMPRODUCT(EO15:EO26,EM15:EM26))</f>
        <v/>
      </c>
      <c r="EP6" s="9" t="str">
        <f>IF(COUNTA(EP15:EP26)=0,"",SUMPRODUCT(EP15:EP26,EM15:EM26))</f>
        <v/>
      </c>
      <c r="EQ6" s="9" t="str">
        <f>IF(COUNTA(EQ15:EQ26)=0,"",SUMPRODUCT(EQ15:EQ26,EM15:EM26))</f>
        <v/>
      </c>
      <c r="ER6" s="9" t="str">
        <f>IF(COUNTA(ER15:ER26)=0,"",SUMPRODUCT(ER15:ER26,EM15:EM26))</f>
        <v/>
      </c>
      <c r="ES6" s="31" t="str">
        <f>IF(COUNTA(ES15:ES26)=0,"",SUMPRODUCT(ES15:ES26,EM15:EM26))</f>
        <v/>
      </c>
      <c r="ET6" s="24"/>
      <c r="EU6" s="17"/>
      <c r="EV6" s="127"/>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31" t="str">
        <f>IF(COUNTA(FC15:FC26)=0,"",SUMPRODUCT(FC15:FC26,EW15:EW26))</f>
        <v/>
      </c>
      <c r="FD6" s="24"/>
      <c r="FE6" s="17"/>
      <c r="FF6" s="127"/>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31" t="str">
        <f>IF(COUNTA(FM15:FM26)=0,"",SUMPRODUCT(FM15:FM26,FG15:FG26))</f>
        <v/>
      </c>
      <c r="FN6" s="24"/>
      <c r="FO6" s="17"/>
      <c r="FP6" s="127" t="s">
        <v>322</v>
      </c>
      <c r="FQ6" s="15" t="s">
        <v>19</v>
      </c>
      <c r="FR6" s="9">
        <f>IF(COUNTA(FR15:FR26)=0,"",SUMPRODUCT(FR15:FR26,FQ15:FQ26))</f>
        <v>99.720979955115666</v>
      </c>
      <c r="FS6" s="9" t="str">
        <f>IF(COUNTA(FS15:FS26)=0,"",SUMPRODUCT(FS15:FS26,FQ15:FQ26))</f>
        <v/>
      </c>
      <c r="FT6" s="9" t="str">
        <f>IF(COUNTA(FT15:FT26)=0,"",SUMPRODUCT(FT15:FT26,FQ15:FQ26))</f>
        <v/>
      </c>
      <c r="FU6" s="9" t="str">
        <f>IF(COUNTA(FU15:FU26)=0,"",SUMPRODUCT(FU15:FU26,FQ15:FQ26))</f>
        <v/>
      </c>
      <c r="FV6" s="9">
        <f>IF(COUNTA(FV15:FV26)=0,"",SUMPRODUCT(FV15:FV26,FQ15:FQ26))</f>
        <v>99.582459999999998</v>
      </c>
      <c r="FW6" s="31">
        <f>IF(COUNTA(FW15:FW26)=0,"",SUMPRODUCT(FW15:FW26,FQ15:FQ26))</f>
        <v>99.79994119718593</v>
      </c>
      <c r="FX6" s="24"/>
      <c r="FY6" s="17"/>
      <c r="FZ6" s="127" t="s">
        <v>322</v>
      </c>
      <c r="GA6" s="15" t="s">
        <v>19</v>
      </c>
      <c r="GB6" s="9">
        <f>IF(COUNTA(GB15:GB26)=0,"",SUMPRODUCT(GB15:GB26,GA15:GA26))</f>
        <v>99.364042702865675</v>
      </c>
      <c r="GC6" s="9" t="str">
        <f>IF(COUNTA(GC15:GC26)=0,"",SUMPRODUCT(GC15:GC26,GA15:GA26))</f>
        <v/>
      </c>
      <c r="GD6" s="9" t="str">
        <f>IF(COUNTA(GD15:GD26)=0,"",SUMPRODUCT(GD15:GD26,GA15:GA26))</f>
        <v/>
      </c>
      <c r="GE6" s="9" t="str">
        <f>IF(COUNTA(GE15:GE26)=0,"",SUMPRODUCT(GE15:GE26,GA15:GA26))</f>
        <v/>
      </c>
      <c r="GF6" s="9">
        <f>IF(COUNTA(GF15:GF26)=0,"",SUMPRODUCT(GF15:GF26,GA15:GA26))</f>
        <v>99.391480000000001</v>
      </c>
      <c r="GG6" s="31">
        <f>IF(COUNTA(GG15:GG26)=0,"",SUMPRODUCT(GG15:GG26,GA15:GA26))</f>
        <v>99.34815211548225</v>
      </c>
      <c r="GH6" s="24"/>
      <c r="GI6" s="17"/>
      <c r="GJ6" s="127"/>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t="str">
        <f>IF(COUNTA(GP15:GP26)=0,"",SUMPRODUCT(GP15:GP26,GK15:GK26))</f>
        <v/>
      </c>
      <c r="GQ6" s="31" t="str">
        <f>IF(COUNTA(GQ15:GQ26)=0,"",SUMPRODUCT(GQ15:GQ26,GK15:GK26))</f>
        <v/>
      </c>
      <c r="GR6" s="24"/>
      <c r="GS6" s="17"/>
      <c r="GT6" s="127"/>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t="str">
        <f>IF(COUNTA(GZ15:GZ26)=0,"",SUMPRODUCT(GZ15:GZ26,GU15:GU26))</f>
        <v/>
      </c>
      <c r="HA6" s="31" t="str">
        <f>IF(COUNTA(HA15:HA26)=0,"",SUMPRODUCT(HA15:HA26,GU15:GU26))</f>
        <v/>
      </c>
      <c r="HB6" s="24"/>
      <c r="HC6" s="17"/>
      <c r="HD6" s="127" t="s">
        <v>322</v>
      </c>
      <c r="HE6" s="15" t="s">
        <v>19</v>
      </c>
      <c r="HF6" s="9">
        <f>IF(COUNTA(HF15:HF26)=0,"",SUMPRODUCT(HF15:HF26,HE15:HE26))</f>
        <v>99.608808976981607</v>
      </c>
      <c r="HG6" s="9" t="str">
        <f>IF(COUNTA(HG15:HG26)=0,"",SUMPRODUCT(HG15:HG26,HE15:HE26))</f>
        <v/>
      </c>
      <c r="HH6" s="9" t="str">
        <f>IF(COUNTA(HH15:HH26)=0,"",SUMPRODUCT(HH15:HH26,HE15:HE26))</f>
        <v/>
      </c>
      <c r="HI6" s="9" t="str">
        <f>IF(COUNTA(HI15:HI26)=0,"",SUMPRODUCT(HI15:HI26,HE15:HE26))</f>
        <v/>
      </c>
      <c r="HJ6" s="9">
        <f>IF(COUNTA(HJ15:HJ26)=0,"",SUMPRODUCT(HJ15:HJ26,HE15:HE26))</f>
        <v>99.607839999999996</v>
      </c>
      <c r="HK6" s="31">
        <f>IF(COUNTA(HK15:HK26)=0,"",SUMPRODUCT(HK15:HK26,HE15:HE26))</f>
        <v>99.607839999999996</v>
      </c>
      <c r="HL6" s="24"/>
      <c r="HM6" s="17"/>
      <c r="HN6" s="127" t="s">
        <v>322</v>
      </c>
      <c r="HO6" s="15" t="s">
        <v>19</v>
      </c>
      <c r="HP6" s="9">
        <f>IF(COUNTA(HP15:HP26)=0,"",SUMPRODUCT(HP15:HP26,HO15:HO26))</f>
        <v>99.045117001351542</v>
      </c>
      <c r="HQ6" s="9" t="str">
        <f>IF(COUNTA(HQ15:HQ26)=0,"",SUMPRODUCT(HQ15:HQ26,HO15:HO26))</f>
        <v/>
      </c>
      <c r="HR6" s="9" t="str">
        <f>IF(COUNTA(HR15:HR26)=0,"",SUMPRODUCT(HR15:HR26,HO15:HO26))</f>
        <v/>
      </c>
      <c r="HS6" s="9" t="str">
        <f>IF(COUNTA(HS15:HS26)=0,"",SUMPRODUCT(HS15:HS26,HO15:HO26))</f>
        <v/>
      </c>
      <c r="HT6" s="9">
        <f>IF(COUNTA(HT15:HT26)=0,"",SUMPRODUCT(HT15:HT26,HO15:HO26))</f>
        <v>98.86148</v>
      </c>
      <c r="HU6" s="31">
        <f>IF(COUNTA(HU15:HU26)=0,"",SUMPRODUCT(HU15:HU26,HO15:HO26))</f>
        <v>99.153240647946603</v>
      </c>
      <c r="HV6" s="24"/>
      <c r="HW6" s="17"/>
      <c r="HX6" s="127"/>
      <c r="HY6" s="15" t="s">
        <v>19</v>
      </c>
      <c r="HZ6" s="9">
        <f>IF(COUNTA(HZ15:HZ26)=0,"",SUMPRODUCT(HZ15:HZ26,HY15:HY26))</f>
        <v>99.676200755531568</v>
      </c>
      <c r="IA6" s="9" t="str">
        <f>IF(COUNTA(IA15:IA26)=0,"",SUMPRODUCT(IA15:IA26,HY15:HY26))</f>
        <v/>
      </c>
      <c r="IB6" s="9" t="str">
        <f>IF(COUNTA(IB15:IB26)=0,"",SUMPRODUCT(IB15:IB26,HY15:HY26))</f>
        <v/>
      </c>
      <c r="IC6" s="9" t="str">
        <f>IF(COUNTA(IC15:IC26)=0,"",SUMPRODUCT(IC15:IC26,HY15:HY26))</f>
        <v/>
      </c>
      <c r="ID6" s="9">
        <f>IF(COUNTA(ID15:ID26)=0,"",SUMPRODUCT(ID15:ID26,HY15:HY26))</f>
        <v>99.540018399264028</v>
      </c>
      <c r="IE6" s="31">
        <f>IF(COUNTA(IE15:IE26)=0,"",SUMPRODUCT(IE15:IE26,HY15:HY26))</f>
        <v>99.869451697127943</v>
      </c>
      <c r="IF6" s="24"/>
      <c r="IG6" s="17"/>
      <c r="IH6" s="127" t="s">
        <v>322</v>
      </c>
      <c r="II6" s="15" t="s">
        <v>19</v>
      </c>
      <c r="IJ6" s="9">
        <f>IF(COUNTA(IJ15:IJ26)=0,"",SUMPRODUCT(IJ15:IJ26,II15:II26))</f>
        <v>98.93963408461795</v>
      </c>
      <c r="IK6" s="9" t="str">
        <f>IF(COUNTA(IK15:IK26)=0,"",SUMPRODUCT(IK15:IK26,II15:II26))</f>
        <v/>
      </c>
      <c r="IL6" s="9" t="str">
        <f>IF(COUNTA(IL15:IL26)=0,"",SUMPRODUCT(IL15:IL26,II15:II26))</f>
        <v/>
      </c>
      <c r="IM6" s="9" t="str">
        <f>IF(COUNTA(IM15:IM26)=0,"",SUMPRODUCT(IM15:IM26,II15:II26))</f>
        <v/>
      </c>
      <c r="IN6" s="9">
        <f>IF(COUNTA(IN15:IN26)=0,"",SUMPRODUCT(IN15:IN26,II15:II26))</f>
        <v>98.9</v>
      </c>
      <c r="IO6" s="31">
        <f>IF(COUNTA(IO15:IO26)=0,"",SUMPRODUCT(IO15:IO26,II15:II26))</f>
        <v>98.962906031504659</v>
      </c>
      <c r="IP6" s="24"/>
      <c r="IQ6" s="17"/>
      <c r="IR6" s="127" t="s">
        <v>322</v>
      </c>
      <c r="IS6" s="15" t="s">
        <v>19</v>
      </c>
      <c r="IT6" s="9">
        <f>IF(COUNTA(IT15:IT26)=0,"",SUMPRODUCT(IT15:IT26,IS15:IS26))</f>
        <v>99.436635498321024</v>
      </c>
      <c r="IU6" s="9" t="str">
        <f>IF(COUNTA(IU15:IU26)=0,"",SUMPRODUCT(IU15:IU26,IS15:IS26))</f>
        <v/>
      </c>
      <c r="IV6" s="9" t="str">
        <f>IF(COUNTA(IV15:IV26)=0,"",SUMPRODUCT(IV15:IV26,IS15:IS26))</f>
        <v/>
      </c>
      <c r="IW6" s="9" t="str">
        <f>IF(COUNTA(IW15:IW26)=0,"",SUMPRODUCT(IW15:IW26,IS15:IS26))</f>
        <v/>
      </c>
      <c r="IX6" s="9">
        <f>IF(COUNTA(IX15:IX26)=0,"",SUMPRODUCT(IX15:IX26,IS15:IS26))</f>
        <v>99.35</v>
      </c>
      <c r="IY6" s="31">
        <f>IF(COUNTA(IY15:IY26)=0,"",SUMPRODUCT(IY15:IY26,IS15:IS26))</f>
        <v>99.486957279123075</v>
      </c>
      <c r="IZ6" s="24"/>
      <c r="JA6" s="17"/>
      <c r="JB6" s="139"/>
      <c r="JL6" s="139"/>
      <c r="JV6" s="139"/>
      <c r="KF6" s="139"/>
    </row>
    <row xmlns:x14ac="http://schemas.microsoft.com/office/spreadsheetml/2009/9/ac" r="7" s="4" customFormat="true" x14ac:dyDescent="0.25">
      <c r="A7" s="427" t="str">
        <f ca="true">IF(ISBLANK('Data Summary'!A9),"",'Data Summary'!A9)</f>
        <v>PSE_2011_KAP</v>
      </c>
      <c r="B7" s="127"/>
      <c r="C7" s="48" t="s">
        <v>51</v>
      </c>
      <c r="D7" s="19"/>
      <c r="E7" s="19"/>
      <c r="F7" s="19"/>
      <c r="G7" s="19"/>
      <c r="H7" s="19"/>
      <c r="I7" s="80"/>
      <c r="J7" s="24"/>
      <c r="K7" s="17"/>
      <c r="L7" s="127"/>
      <c r="M7" s="203" t="s">
        <v>51</v>
      </c>
      <c r="N7" s="204"/>
      <c r="O7" s="204"/>
      <c r="P7" s="204"/>
      <c r="Q7" s="204"/>
      <c r="R7" s="204"/>
      <c r="S7" s="80"/>
      <c r="T7" s="24"/>
      <c r="U7" s="17"/>
      <c r="V7" s="127"/>
      <c r="W7" s="48" t="s">
        <v>51</v>
      </c>
      <c r="X7" s="19"/>
      <c r="Y7" s="19"/>
      <c r="Z7" s="19"/>
      <c r="AA7" s="19"/>
      <c r="AB7" s="19"/>
      <c r="AC7" s="80"/>
      <c r="AD7" s="24"/>
      <c r="AE7" s="17"/>
      <c r="AF7" s="127" t="s">
        <v>176</v>
      </c>
      <c r="AG7" s="48" t="s">
        <v>51</v>
      </c>
      <c r="AH7" s="19">
        <f>100-(3.7+10.9+0.3+3.1+20.1+2.9)/2</f>
        <v>79.5</v>
      </c>
      <c r="AI7" s="19">
        <f>100-(4.1+12+0.1+2.5+19.3+4.6)/2</f>
        <v>78.7</v>
      </c>
      <c r="AJ7" s="19">
        <f>100-(3.3+9.8+0.6+4+19.7+0.4)/2</f>
        <v>81.099999999999994</v>
      </c>
      <c r="AK7" s="19"/>
      <c r="AL7" s="19"/>
      <c r="AM7" s="80"/>
      <c r="AN7" s="24"/>
      <c r="AO7" s="17"/>
      <c r="AP7" s="127"/>
      <c r="AQ7" s="48" t="s">
        <v>51</v>
      </c>
      <c r="AR7" s="19"/>
      <c r="AS7" s="19"/>
      <c r="AT7" s="19"/>
      <c r="AU7" s="19"/>
      <c r="AV7" s="19"/>
      <c r="AW7" s="80"/>
      <c r="AX7" s="24"/>
      <c r="AY7" s="17"/>
      <c r="AZ7" s="127"/>
      <c r="BA7" s="48" t="s">
        <v>51</v>
      </c>
      <c r="BB7" s="19"/>
      <c r="BC7" s="19"/>
      <c r="BD7" s="19"/>
      <c r="BE7" s="19"/>
      <c r="BF7" s="19"/>
      <c r="BG7" s="80"/>
      <c r="BH7" s="24"/>
      <c r="BI7" s="17"/>
      <c r="BJ7" s="127"/>
      <c r="BK7" s="48" t="s">
        <v>51</v>
      </c>
      <c r="BL7" s="19"/>
      <c r="BM7" s="19"/>
      <c r="BN7" s="19"/>
      <c r="BO7" s="19"/>
      <c r="BP7" s="19"/>
      <c r="BQ7" s="80"/>
      <c r="BR7" s="24"/>
      <c r="BS7" s="17"/>
      <c r="BT7" s="127"/>
      <c r="BU7" s="48" t="s">
        <v>51</v>
      </c>
      <c r="BV7" s="19"/>
      <c r="BW7" s="19"/>
      <c r="BX7" s="19"/>
      <c r="BY7" s="19"/>
      <c r="BZ7" s="19"/>
      <c r="CA7" s="80"/>
      <c r="CB7" s="24"/>
      <c r="CC7" s="17"/>
      <c r="CD7" s="127"/>
      <c r="CE7" s="48" t="s">
        <v>51</v>
      </c>
      <c r="CF7" s="19"/>
      <c r="CG7" s="19"/>
      <c r="CH7" s="19"/>
      <c r="CI7" s="19"/>
      <c r="CJ7" s="19"/>
      <c r="CK7" s="80"/>
      <c r="CL7" s="24"/>
      <c r="CM7" s="17"/>
      <c r="CN7" s="127"/>
      <c r="CO7" s="48" t="s">
        <v>51</v>
      </c>
      <c r="CP7" s="19"/>
      <c r="CQ7" s="19"/>
      <c r="CR7" s="19"/>
      <c r="CS7" s="19"/>
      <c r="CT7" s="19"/>
      <c r="CU7" s="80"/>
      <c r="CV7" s="24"/>
      <c r="CW7" s="17"/>
      <c r="CX7" s="127"/>
      <c r="CY7" s="48" t="s">
        <v>51</v>
      </c>
      <c r="CZ7" s="19"/>
      <c r="DA7" s="19"/>
      <c r="DB7" s="19"/>
      <c r="DC7" s="19"/>
      <c r="DD7" s="19"/>
      <c r="DE7" s="80"/>
      <c r="DF7" s="24"/>
      <c r="DG7" s="17"/>
      <c r="DH7" s="127" t="s">
        <v>214</v>
      </c>
      <c r="DI7" s="48" t="s">
        <v>51</v>
      </c>
      <c r="DJ7" s="19">
        <f>(54+86+57+80+22+46)/412*100</f>
        <v>83.737864077669897</v>
      </c>
      <c r="DK7" s="19">
        <f>(32+44+8+13.5+29+43)/DK34*100</f>
        <v>83.497536945812811</v>
      </c>
      <c r="DL7" s="19">
        <f>(23+33+15+32+24+42)/DL34*100</f>
        <v>84.079601990049753</v>
      </c>
      <c r="DM7" s="19"/>
      <c r="DN7" s="19">
        <f>(30+40+18+30.5+39+59)/DN34*100</f>
        <v>82.319391634980988</v>
      </c>
      <c r="DO7" s="80">
        <f>(27+40+4.5+15+15+27)/DO34*100</f>
        <v>86.241610738255034</v>
      </c>
      <c r="DP7" s="24"/>
      <c r="DQ7" s="17"/>
      <c r="DR7" s="127"/>
      <c r="DS7" s="135" t="s">
        <v>51</v>
      </c>
      <c r="DT7" s="19"/>
      <c r="DU7" s="19"/>
      <c r="DV7" s="19"/>
      <c r="DW7" s="19"/>
      <c r="DX7" s="19"/>
      <c r="DY7" s="80"/>
      <c r="DZ7" s="24"/>
      <c r="EA7" s="17"/>
      <c r="EB7" s="127"/>
      <c r="EC7" s="48" t="s">
        <v>51</v>
      </c>
      <c r="ED7" s="19"/>
      <c r="EE7" s="19"/>
      <c r="EF7" s="19"/>
      <c r="EG7" s="19"/>
      <c r="EH7" s="19"/>
      <c r="EI7" s="80"/>
      <c r="EJ7" s="24"/>
      <c r="EK7" s="17"/>
      <c r="EL7" s="127"/>
      <c r="EM7" s="48" t="s">
        <v>51</v>
      </c>
      <c r="EN7" s="19"/>
      <c r="EO7" s="19"/>
      <c r="EP7" s="19"/>
      <c r="EQ7" s="19"/>
      <c r="ER7" s="19"/>
      <c r="ES7" s="80"/>
      <c r="ET7" s="24"/>
      <c r="EU7" s="17"/>
      <c r="EV7" s="127"/>
      <c r="EW7" s="48" t="s">
        <v>51</v>
      </c>
      <c r="EX7" s="19"/>
      <c r="EY7" s="19"/>
      <c r="EZ7" s="19"/>
      <c r="FA7" s="19"/>
      <c r="FB7" s="19"/>
      <c r="FC7" s="80"/>
      <c r="FD7" s="24"/>
      <c r="FE7" s="17"/>
      <c r="FF7" s="127"/>
      <c r="FG7" s="48" t="s">
        <v>51</v>
      </c>
      <c r="FH7" s="19"/>
      <c r="FI7" s="19"/>
      <c r="FJ7" s="19"/>
      <c r="FK7" s="19"/>
      <c r="FL7" s="19"/>
      <c r="FM7" s="80"/>
      <c r="FN7" s="24"/>
      <c r="FO7" s="17"/>
      <c r="FP7" s="127"/>
      <c r="FQ7" s="48" t="s">
        <v>51</v>
      </c>
      <c r="FR7" s="19"/>
      <c r="FS7" s="19"/>
      <c r="FT7" s="19"/>
      <c r="FU7" s="19"/>
      <c r="FV7" s="19"/>
      <c r="FW7" s="80"/>
      <c r="FX7" s="24"/>
      <c r="FY7" s="17"/>
      <c r="FZ7" s="127"/>
      <c r="GA7" s="48" t="s">
        <v>51</v>
      </c>
      <c r="GB7" s="19"/>
      <c r="GC7" s="19"/>
      <c r="GD7" s="19"/>
      <c r="GE7" s="19"/>
      <c r="GF7" s="19"/>
      <c r="GG7" s="80"/>
      <c r="GH7" s="24"/>
      <c r="GI7" s="17"/>
      <c r="GJ7" s="127"/>
      <c r="GK7" s="48" t="s">
        <v>51</v>
      </c>
      <c r="GL7" s="19"/>
      <c r="GM7" s="19"/>
      <c r="GN7" s="19"/>
      <c r="GO7" s="19"/>
      <c r="GP7" s="19"/>
      <c r="GQ7" s="80"/>
      <c r="GR7" s="24"/>
      <c r="GS7" s="17"/>
      <c r="GT7" s="127"/>
      <c r="GU7" s="48" t="s">
        <v>51</v>
      </c>
      <c r="GV7" s="19"/>
      <c r="GW7" s="19"/>
      <c r="GX7" s="19"/>
      <c r="GY7" s="19"/>
      <c r="GZ7" s="19"/>
      <c r="HA7" s="80"/>
      <c r="HB7" s="24"/>
      <c r="HC7" s="17"/>
      <c r="HD7" s="127"/>
      <c r="HE7" s="48" t="s">
        <v>51</v>
      </c>
      <c r="HF7" s="19"/>
      <c r="HG7" s="19"/>
      <c r="HH7" s="19"/>
      <c r="HI7" s="19"/>
      <c r="HJ7" s="19"/>
      <c r="HK7" s="80"/>
      <c r="HL7" s="24"/>
      <c r="HM7" s="17"/>
      <c r="HN7" s="127"/>
      <c r="HO7" s="48" t="s">
        <v>51</v>
      </c>
      <c r="HP7" s="19"/>
      <c r="HQ7" s="19"/>
      <c r="HR7" s="19"/>
      <c r="HS7" s="19"/>
      <c r="HT7" s="19"/>
      <c r="HU7" s="80"/>
      <c r="HV7" s="24"/>
      <c r="HW7" s="17"/>
      <c r="HX7" s="127" t="s">
        <v>339</v>
      </c>
      <c r="HY7" s="48" t="s">
        <v>51</v>
      </c>
      <c r="HZ7" s="47">
        <v>99.622234214786829</v>
      </c>
      <c r="IA7" s="420"/>
      <c r="IB7" s="420"/>
      <c r="IC7" s="420"/>
      <c r="ID7" s="420">
        <v>99.448022079116839</v>
      </c>
      <c r="IE7" s="421">
        <v>99.869451697127943</v>
      </c>
      <c r="IF7" s="24"/>
      <c r="IG7" s="17"/>
      <c r="IH7" s="127"/>
      <c r="II7" s="48" t="s">
        <v>51</v>
      </c>
      <c r="IJ7" s="19"/>
      <c r="IK7" s="19"/>
      <c r="IL7" s="19"/>
      <c r="IM7" s="19"/>
      <c r="IN7" s="19"/>
      <c r="IO7" s="80"/>
      <c r="IP7" s="24"/>
      <c r="IQ7" s="17"/>
      <c r="IR7" s="127"/>
      <c r="IS7" s="48" t="s">
        <v>51</v>
      </c>
      <c r="IT7" s="19"/>
      <c r="IU7" s="19"/>
      <c r="IV7" s="19"/>
      <c r="IW7" s="19"/>
      <c r="IX7" s="19"/>
      <c r="IY7" s="80"/>
      <c r="IZ7" s="24"/>
      <c r="JA7" s="17"/>
      <c r="JB7" s="139"/>
      <c r="JL7" s="139"/>
      <c r="JV7" s="139"/>
      <c r="KF7" s="139"/>
    </row>
    <row xmlns:x14ac="http://schemas.microsoft.com/office/spreadsheetml/2009/9/ac" r="8" s="4" customFormat="true" x14ac:dyDescent="0.25">
      <c r="A8" s="427" t="str">
        <f ca="true">IF(ISBLANK('Data Summary'!A10),"",'Data Summary'!A10)</f>
        <v>PSE_2012_SUR</v>
      </c>
      <c r="B8" s="127"/>
      <c r="C8" s="48" t="s">
        <v>56</v>
      </c>
      <c r="D8" s="19"/>
      <c r="E8" s="19"/>
      <c r="F8" s="19"/>
      <c r="G8" s="19"/>
      <c r="H8" s="19"/>
      <c r="I8" s="80"/>
      <c r="J8" s="24"/>
      <c r="K8" s="17"/>
      <c r="L8" s="127"/>
      <c r="M8" s="203" t="s">
        <v>56</v>
      </c>
      <c r="N8" s="204"/>
      <c r="O8" s="204"/>
      <c r="P8" s="204"/>
      <c r="Q8" s="204"/>
      <c r="R8" s="204"/>
      <c r="S8" s="80"/>
      <c r="T8" s="24"/>
      <c r="U8" s="17"/>
      <c r="V8" s="127"/>
      <c r="W8" s="48" t="s">
        <v>56</v>
      </c>
      <c r="X8" s="19"/>
      <c r="Y8" s="19"/>
      <c r="Z8" s="19"/>
      <c r="AA8" s="19"/>
      <c r="AB8" s="19"/>
      <c r="AC8" s="80"/>
      <c r="AD8" s="24"/>
      <c r="AE8" s="17"/>
      <c r="AF8" s="127"/>
      <c r="AG8" s="48" t="s">
        <v>56</v>
      </c>
      <c r="AH8" s="19"/>
      <c r="AI8" s="19"/>
      <c r="AJ8" s="19"/>
      <c r="AK8" s="19"/>
      <c r="AL8" s="19"/>
      <c r="AM8" s="80"/>
      <c r="AN8" s="24"/>
      <c r="AO8" s="17"/>
      <c r="AP8" s="127"/>
      <c r="AQ8" s="48" t="s">
        <v>56</v>
      </c>
      <c r="AR8" s="19"/>
      <c r="AS8" s="19"/>
      <c r="AT8" s="19"/>
      <c r="AU8" s="19"/>
      <c r="AV8" s="19"/>
      <c r="AW8" s="80"/>
      <c r="AX8" s="24"/>
      <c r="AY8" s="17"/>
      <c r="AZ8" s="127"/>
      <c r="BA8" s="48" t="s">
        <v>56</v>
      </c>
      <c r="BB8" s="19"/>
      <c r="BC8" s="19"/>
      <c r="BD8" s="19"/>
      <c r="BE8" s="19"/>
      <c r="BF8" s="19"/>
      <c r="BG8" s="80"/>
      <c r="BH8" s="24"/>
      <c r="BI8" s="17"/>
      <c r="BJ8" s="127"/>
      <c r="BK8" s="48" t="s">
        <v>56</v>
      </c>
      <c r="BL8" s="19"/>
      <c r="BM8" s="19"/>
      <c r="BN8" s="19"/>
      <c r="BO8" s="19"/>
      <c r="BP8" s="19"/>
      <c r="BQ8" s="80"/>
      <c r="BR8" s="24"/>
      <c r="BS8" s="17"/>
      <c r="BT8" s="127"/>
      <c r="BU8" s="48" t="s">
        <v>56</v>
      </c>
      <c r="BV8" s="19"/>
      <c r="BW8" s="19"/>
      <c r="BX8" s="19"/>
      <c r="BY8" s="19"/>
      <c r="BZ8" s="19"/>
      <c r="CA8" s="80"/>
      <c r="CB8" s="24"/>
      <c r="CC8" s="17"/>
      <c r="CD8" s="127"/>
      <c r="CE8" s="48" t="s">
        <v>56</v>
      </c>
      <c r="CF8" s="19"/>
      <c r="CG8" s="19"/>
      <c r="CH8" s="19"/>
      <c r="CI8" s="19"/>
      <c r="CJ8" s="19"/>
      <c r="CK8" s="80"/>
      <c r="CL8" s="24"/>
      <c r="CM8" s="17"/>
      <c r="CN8" s="127"/>
      <c r="CO8" s="48" t="s">
        <v>56</v>
      </c>
      <c r="CP8" s="19"/>
      <c r="CQ8" s="19"/>
      <c r="CR8" s="19"/>
      <c r="CS8" s="19"/>
      <c r="CT8" s="19"/>
      <c r="CU8" s="80"/>
      <c r="CV8" s="24"/>
      <c r="CW8" s="17"/>
      <c r="CX8" s="127"/>
      <c r="CY8" s="48" t="s">
        <v>56</v>
      </c>
      <c r="CZ8" s="19"/>
      <c r="DA8" s="19"/>
      <c r="DB8" s="19"/>
      <c r="DC8" s="19"/>
      <c r="DD8" s="19"/>
      <c r="DE8" s="80"/>
      <c r="DF8" s="24"/>
      <c r="DG8" s="17"/>
      <c r="DH8" s="127" t="s">
        <v>206</v>
      </c>
      <c r="DI8" s="48" t="s">
        <v>56</v>
      </c>
      <c r="DJ8" s="19">
        <f>(169+157+67)/DJ34*100</f>
        <v>95.388349514563103</v>
      </c>
      <c r="DK8" s="19">
        <f>(DK34-14)/DK34*100</f>
        <v>93.103448275862064</v>
      </c>
      <c r="DL8" s="19">
        <f>(DL34-5)/DL34*100</f>
        <v>97.512437810945272</v>
      </c>
      <c r="DM8" s="19"/>
      <c r="DN8" s="19">
        <f>100-7.22</f>
        <v>92.78</v>
      </c>
      <c r="DO8" s="80">
        <f>100-0</f>
        <v>100</v>
      </c>
      <c r="DP8" s="24"/>
      <c r="DQ8" s="17"/>
      <c r="DR8" s="127"/>
      <c r="DS8" s="135" t="s">
        <v>56</v>
      </c>
      <c r="DT8" s="19"/>
      <c r="DU8" s="19"/>
      <c r="DV8" s="19"/>
      <c r="DW8" s="19"/>
      <c r="DX8" s="19"/>
      <c r="DY8" s="80"/>
      <c r="DZ8" s="24"/>
      <c r="EA8" s="17"/>
      <c r="EB8" s="127"/>
      <c r="EC8" s="48" t="s">
        <v>56</v>
      </c>
      <c r="ED8" s="19"/>
      <c r="EE8" s="19"/>
      <c r="EF8" s="19"/>
      <c r="EG8" s="19"/>
      <c r="EH8" s="19"/>
      <c r="EI8" s="80"/>
      <c r="EJ8" s="24"/>
      <c r="EK8" s="17"/>
      <c r="EL8" s="127"/>
      <c r="EM8" s="48" t="s">
        <v>56</v>
      </c>
      <c r="EN8" s="19"/>
      <c r="EO8" s="19"/>
      <c r="EP8" s="19"/>
      <c r="EQ8" s="19"/>
      <c r="ER8" s="19"/>
      <c r="ES8" s="80"/>
      <c r="ET8" s="24"/>
      <c r="EU8" s="17"/>
      <c r="EV8" s="127"/>
      <c r="EW8" s="48" t="s">
        <v>56</v>
      </c>
      <c r="EX8" s="19"/>
      <c r="EY8" s="19"/>
      <c r="EZ8" s="19"/>
      <c r="FA8" s="19"/>
      <c r="FB8" s="19"/>
      <c r="FC8" s="80"/>
      <c r="FD8" s="24"/>
      <c r="FE8" s="17"/>
      <c r="FF8" s="127"/>
      <c r="FG8" s="48" t="s">
        <v>56</v>
      </c>
      <c r="FH8" s="19"/>
      <c r="FI8" s="19"/>
      <c r="FJ8" s="19"/>
      <c r="FK8" s="19"/>
      <c r="FL8" s="19"/>
      <c r="FM8" s="80"/>
      <c r="FN8" s="24"/>
      <c r="FO8" s="17"/>
      <c r="FP8" s="127"/>
      <c r="FQ8" s="48" t="s">
        <v>56</v>
      </c>
      <c r="FR8" s="19"/>
      <c r="FS8" s="19"/>
      <c r="FT8" s="19"/>
      <c r="FU8" s="19"/>
      <c r="FV8" s="19"/>
      <c r="FW8" s="80"/>
      <c r="FX8" s="24"/>
      <c r="FY8" s="17"/>
      <c r="FZ8" s="127"/>
      <c r="GA8" s="48" t="s">
        <v>56</v>
      </c>
      <c r="GB8" s="19"/>
      <c r="GC8" s="19"/>
      <c r="GD8" s="19"/>
      <c r="GE8" s="19"/>
      <c r="GF8" s="19"/>
      <c r="GG8" s="80"/>
      <c r="GH8" s="24"/>
      <c r="GI8" s="17"/>
      <c r="GJ8" s="127"/>
      <c r="GK8" s="48" t="s">
        <v>56</v>
      </c>
      <c r="GL8" s="19"/>
      <c r="GM8" s="19"/>
      <c r="GN8" s="19"/>
      <c r="GO8" s="19"/>
      <c r="GP8" s="19"/>
      <c r="GQ8" s="80"/>
      <c r="GR8" s="24"/>
      <c r="GS8" s="17"/>
      <c r="GT8" s="127"/>
      <c r="GU8" s="48" t="s">
        <v>56</v>
      </c>
      <c r="GV8" s="19"/>
      <c r="GW8" s="19"/>
      <c r="GX8" s="19"/>
      <c r="GY8" s="19"/>
      <c r="GZ8" s="19"/>
      <c r="HA8" s="80"/>
      <c r="HB8" s="24"/>
      <c r="HC8" s="17"/>
      <c r="HD8" s="127"/>
      <c r="HE8" s="48" t="s">
        <v>56</v>
      </c>
      <c r="HF8" s="19"/>
      <c r="HG8" s="19"/>
      <c r="HH8" s="19"/>
      <c r="HI8" s="19"/>
      <c r="HJ8" s="19"/>
      <c r="HK8" s="80"/>
      <c r="HL8" s="24"/>
      <c r="HM8" s="17"/>
      <c r="HN8" s="127"/>
      <c r="HO8" s="48" t="s">
        <v>56</v>
      </c>
      <c r="HP8" s="19"/>
      <c r="HQ8" s="19"/>
      <c r="HR8" s="19"/>
      <c r="HS8" s="19"/>
      <c r="HT8" s="19"/>
      <c r="HU8" s="80"/>
      <c r="HV8" s="24"/>
      <c r="HW8" s="17"/>
      <c r="HX8" s="127"/>
      <c r="HY8" s="48" t="s">
        <v>56</v>
      </c>
      <c r="HZ8" s="420"/>
      <c r="IA8" s="420"/>
      <c r="IB8" s="420"/>
      <c r="IC8" s="420"/>
      <c r="ID8" s="420"/>
      <c r="IE8" s="421"/>
      <c r="IF8" s="24"/>
      <c r="IG8" s="17"/>
      <c r="IH8" s="127"/>
      <c r="II8" s="48" t="s">
        <v>56</v>
      </c>
      <c r="IJ8" s="19"/>
      <c r="IK8" s="19"/>
      <c r="IL8" s="19"/>
      <c r="IM8" s="19"/>
      <c r="IN8" s="19"/>
      <c r="IO8" s="80"/>
      <c r="IP8" s="24"/>
      <c r="IQ8" s="17"/>
      <c r="IR8" s="127"/>
      <c r="IS8" s="48" t="s">
        <v>56</v>
      </c>
      <c r="IT8" s="19"/>
      <c r="IU8" s="19"/>
      <c r="IV8" s="19"/>
      <c r="IW8" s="19"/>
      <c r="IX8" s="19"/>
      <c r="IY8" s="80"/>
      <c r="IZ8" s="24"/>
      <c r="JA8" s="17"/>
      <c r="JB8" s="139"/>
      <c r="JL8" s="139"/>
      <c r="JV8" s="139"/>
      <c r="KF8" s="139"/>
    </row>
    <row xmlns:x14ac="http://schemas.microsoft.com/office/spreadsheetml/2009/9/ac" r="9" s="4" customFormat="true" x14ac:dyDescent="0.25">
      <c r="A9" s="427" t="str">
        <f ca="true">IF(ISBLANK('Data Summary'!A11),"",'Data Summary'!A11)</f>
        <v>PSE_2012_EMIS</v>
      </c>
      <c r="B9" s="127"/>
      <c r="C9" s="48" t="s">
        <v>95</v>
      </c>
      <c r="D9" s="19"/>
      <c r="E9" s="19"/>
      <c r="F9" s="19"/>
      <c r="G9" s="19"/>
      <c r="H9" s="19"/>
      <c r="I9" s="80"/>
      <c r="J9" s="24"/>
      <c r="K9" s="17"/>
      <c r="L9" s="127"/>
      <c r="M9" s="203" t="s">
        <v>95</v>
      </c>
      <c r="N9" s="204"/>
      <c r="O9" s="204"/>
      <c r="P9" s="204"/>
      <c r="Q9" s="204"/>
      <c r="R9" s="204"/>
      <c r="S9" s="80"/>
      <c r="T9" s="24"/>
      <c r="U9" s="17"/>
      <c r="V9" s="127"/>
      <c r="W9" s="48" t="s">
        <v>95</v>
      </c>
      <c r="X9" s="19"/>
      <c r="Y9" s="19"/>
      <c r="Z9" s="19"/>
      <c r="AA9" s="19"/>
      <c r="AB9" s="19"/>
      <c r="AC9" s="80"/>
      <c r="AD9" s="24"/>
      <c r="AE9" s="17"/>
      <c r="AF9" s="127"/>
      <c r="AG9" s="48" t="s">
        <v>95</v>
      </c>
      <c r="AH9" s="19"/>
      <c r="AI9" s="19"/>
      <c r="AJ9" s="19"/>
      <c r="AK9" s="19"/>
      <c r="AL9" s="19"/>
      <c r="AM9" s="80"/>
      <c r="AN9" s="24"/>
      <c r="AO9" s="17"/>
      <c r="AP9" s="127"/>
      <c r="AQ9" s="48" t="s">
        <v>95</v>
      </c>
      <c r="AR9" s="19"/>
      <c r="AS9" s="19"/>
      <c r="AT9" s="19"/>
      <c r="AU9" s="19"/>
      <c r="AV9" s="19"/>
      <c r="AW9" s="80"/>
      <c r="AX9" s="24"/>
      <c r="AY9" s="17"/>
      <c r="AZ9" s="127"/>
      <c r="BA9" s="48" t="s">
        <v>95</v>
      </c>
      <c r="BB9" s="19"/>
      <c r="BC9" s="19"/>
      <c r="BD9" s="19"/>
      <c r="BE9" s="19"/>
      <c r="BF9" s="19"/>
      <c r="BG9" s="80"/>
      <c r="BH9" s="24"/>
      <c r="BI9" s="17"/>
      <c r="BJ9" s="127"/>
      <c r="BK9" s="48" t="s">
        <v>95</v>
      </c>
      <c r="BL9" s="19"/>
      <c r="BM9" s="19"/>
      <c r="BN9" s="19"/>
      <c r="BO9" s="19"/>
      <c r="BP9" s="19"/>
      <c r="BQ9" s="80"/>
      <c r="BR9" s="24"/>
      <c r="BS9" s="17"/>
      <c r="BT9" s="127"/>
      <c r="BU9" s="48" t="s">
        <v>95</v>
      </c>
      <c r="BV9" s="19"/>
      <c r="BW9" s="19"/>
      <c r="BX9" s="19"/>
      <c r="BY9" s="19"/>
      <c r="BZ9" s="19"/>
      <c r="CA9" s="80"/>
      <c r="CB9" s="24"/>
      <c r="CC9" s="17"/>
      <c r="CD9" s="127"/>
      <c r="CE9" s="48" t="s">
        <v>95</v>
      </c>
      <c r="CF9" s="19"/>
      <c r="CG9" s="19"/>
      <c r="CH9" s="19"/>
      <c r="CI9" s="19"/>
      <c r="CJ9" s="19"/>
      <c r="CK9" s="80"/>
      <c r="CL9" s="24"/>
      <c r="CM9" s="17"/>
      <c r="CN9" s="127"/>
      <c r="CO9" s="48" t="s">
        <v>95</v>
      </c>
      <c r="CP9" s="19"/>
      <c r="CQ9" s="19"/>
      <c r="CR9" s="19"/>
      <c r="CS9" s="19"/>
      <c r="CT9" s="19"/>
      <c r="CU9" s="80"/>
      <c r="CV9" s="24"/>
      <c r="CW9" s="17"/>
      <c r="CX9" s="127"/>
      <c r="CY9" s="48" t="s">
        <v>95</v>
      </c>
      <c r="CZ9" s="19"/>
      <c r="DA9" s="19"/>
      <c r="DB9" s="19"/>
      <c r="DC9" s="19"/>
      <c r="DD9" s="19"/>
      <c r="DE9" s="80"/>
      <c r="DF9" s="24"/>
      <c r="DG9" s="17"/>
      <c r="DH9" s="127"/>
      <c r="DI9" s="48" t="s">
        <v>95</v>
      </c>
      <c r="DJ9" s="19"/>
      <c r="DK9" s="19"/>
      <c r="DL9" s="19"/>
      <c r="DM9" s="19"/>
      <c r="DN9" s="19"/>
      <c r="DO9" s="80"/>
      <c r="DP9" s="24"/>
      <c r="DQ9" s="17"/>
      <c r="DR9" s="127"/>
      <c r="DS9" s="135" t="s">
        <v>95</v>
      </c>
      <c r="DT9" s="19"/>
      <c r="DU9" s="19"/>
      <c r="DV9" s="19"/>
      <c r="DW9" s="19"/>
      <c r="DX9" s="19"/>
      <c r="DY9" s="80"/>
      <c r="DZ9" s="24"/>
      <c r="EA9" s="17"/>
      <c r="EB9" s="127"/>
      <c r="EC9" s="48" t="s">
        <v>95</v>
      </c>
      <c r="ED9" s="19"/>
      <c r="EE9" s="19"/>
      <c r="EF9" s="19"/>
      <c r="EG9" s="19"/>
      <c r="EH9" s="19"/>
      <c r="EI9" s="80"/>
      <c r="EJ9" s="24"/>
      <c r="EK9" s="17"/>
      <c r="EL9" s="127"/>
      <c r="EM9" s="48" t="s">
        <v>95</v>
      </c>
      <c r="EN9" s="19"/>
      <c r="EO9" s="19"/>
      <c r="EP9" s="19"/>
      <c r="EQ9" s="19"/>
      <c r="ER9" s="19"/>
      <c r="ES9" s="80"/>
      <c r="ET9" s="24"/>
      <c r="EU9" s="17"/>
      <c r="EV9" s="127"/>
      <c r="EW9" s="48" t="s">
        <v>95</v>
      </c>
      <c r="EX9" s="19"/>
      <c r="EY9" s="19"/>
      <c r="EZ9" s="19"/>
      <c r="FA9" s="19"/>
      <c r="FB9" s="19"/>
      <c r="FC9" s="80"/>
      <c r="FD9" s="24"/>
      <c r="FE9" s="17"/>
      <c r="FF9" s="127"/>
      <c r="FG9" s="48" t="s">
        <v>95</v>
      </c>
      <c r="FH9" s="19"/>
      <c r="FI9" s="19"/>
      <c r="FJ9" s="19"/>
      <c r="FK9" s="19"/>
      <c r="FL9" s="19"/>
      <c r="FM9" s="80"/>
      <c r="FN9" s="24"/>
      <c r="FO9" s="17"/>
      <c r="FP9" s="127"/>
      <c r="FQ9" s="48" t="s">
        <v>95</v>
      </c>
      <c r="FR9" s="19"/>
      <c r="FS9" s="19"/>
      <c r="FT9" s="19"/>
      <c r="FU9" s="19"/>
      <c r="FV9" s="19"/>
      <c r="FW9" s="80"/>
      <c r="FX9" s="24"/>
      <c r="FY9" s="17"/>
      <c r="FZ9" s="127"/>
      <c r="GA9" s="48" t="s">
        <v>95</v>
      </c>
      <c r="GB9" s="19"/>
      <c r="GC9" s="19"/>
      <c r="GD9" s="19"/>
      <c r="GE9" s="19"/>
      <c r="GF9" s="19"/>
      <c r="GG9" s="80"/>
      <c r="GH9" s="24"/>
      <c r="GI9" s="17"/>
      <c r="GJ9" s="127"/>
      <c r="GK9" s="48" t="s">
        <v>95</v>
      </c>
      <c r="GL9" s="19"/>
      <c r="GM9" s="19"/>
      <c r="GN9" s="19"/>
      <c r="GO9" s="19"/>
      <c r="GP9" s="19"/>
      <c r="GQ9" s="80"/>
      <c r="GR9" s="24"/>
      <c r="GS9" s="17"/>
      <c r="GT9" s="127"/>
      <c r="GU9" s="48" t="s">
        <v>95</v>
      </c>
      <c r="GV9" s="19"/>
      <c r="GW9" s="19"/>
      <c r="GX9" s="19"/>
      <c r="GY9" s="19"/>
      <c r="GZ9" s="19"/>
      <c r="HA9" s="80"/>
      <c r="HB9" s="24"/>
      <c r="HC9" s="17"/>
      <c r="HD9" s="127"/>
      <c r="HE9" s="48" t="s">
        <v>95</v>
      </c>
      <c r="HF9" s="19"/>
      <c r="HG9" s="19"/>
      <c r="HH9" s="19"/>
      <c r="HI9" s="19"/>
      <c r="HJ9" s="19"/>
      <c r="HK9" s="80"/>
      <c r="HL9" s="24"/>
      <c r="HM9" s="17"/>
      <c r="HN9" s="127"/>
      <c r="HO9" s="48" t="s">
        <v>95</v>
      </c>
      <c r="HP9" s="19"/>
      <c r="HQ9" s="19"/>
      <c r="HR9" s="19"/>
      <c r="HS9" s="19"/>
      <c r="HT9" s="19"/>
      <c r="HU9" s="80"/>
      <c r="HV9" s="24"/>
      <c r="HW9" s="17"/>
      <c r="HX9" s="127" t="s">
        <v>340</v>
      </c>
      <c r="HY9" s="48" t="s">
        <v>95</v>
      </c>
      <c r="HZ9" s="47">
        <v>98.650836481381546</v>
      </c>
      <c r="IA9" s="420"/>
      <c r="IB9" s="420"/>
      <c r="IC9" s="420"/>
      <c r="ID9" s="420">
        <v>97.884084636614531</v>
      </c>
      <c r="IE9" s="421">
        <v>99.738903394255871</v>
      </c>
      <c r="IF9" s="24"/>
      <c r="IG9" s="17"/>
      <c r="IH9" s="127"/>
      <c r="II9" s="48" t="s">
        <v>95</v>
      </c>
      <c r="IJ9" s="19"/>
      <c r="IK9" s="19"/>
      <c r="IL9" s="19"/>
      <c r="IM9" s="19"/>
      <c r="IN9" s="19"/>
      <c r="IO9" s="80"/>
      <c r="IP9" s="24"/>
      <c r="IQ9" s="17"/>
      <c r="IR9" s="127"/>
      <c r="IS9" s="48" t="s">
        <v>95</v>
      </c>
      <c r="IT9" s="19"/>
      <c r="IU9" s="19"/>
      <c r="IV9" s="19"/>
      <c r="IW9" s="19"/>
      <c r="IX9" s="19"/>
      <c r="IY9" s="80"/>
      <c r="IZ9" s="24"/>
      <c r="JA9" s="17"/>
      <c r="JB9" s="139"/>
      <c r="JL9" s="139"/>
      <c r="JV9" s="139"/>
      <c r="KF9" s="139"/>
    </row>
    <row xmlns:x14ac="http://schemas.microsoft.com/office/spreadsheetml/2009/9/ac" r="10" s="4" customFormat="true" x14ac:dyDescent="0.25">
      <c r="A10" s="427" t="str">
        <f ca="true">IF(ISBLANK('Data Summary'!A12),"",'Data Summary'!A12)</f>
        <v>PSE_2012_SDG</v>
      </c>
      <c r="B10" s="127"/>
      <c r="C10" s="67" t="s">
        <v>21</v>
      </c>
      <c r="D10" s="19"/>
      <c r="E10" s="19"/>
      <c r="F10" s="19"/>
      <c r="G10" s="19"/>
      <c r="H10" s="19"/>
      <c r="I10" s="80"/>
      <c r="J10" s="24"/>
      <c r="K10" s="17"/>
      <c r="L10" s="127"/>
      <c r="M10" s="205" t="s">
        <v>21</v>
      </c>
      <c r="N10" s="204"/>
      <c r="O10" s="204"/>
      <c r="P10" s="204"/>
      <c r="Q10" s="204"/>
      <c r="R10" s="204"/>
      <c r="S10" s="80"/>
      <c r="T10" s="24"/>
      <c r="U10" s="17"/>
      <c r="V10" s="127"/>
      <c r="W10" s="67" t="s">
        <v>21</v>
      </c>
      <c r="X10" s="19"/>
      <c r="Y10" s="19"/>
      <c r="Z10" s="19"/>
      <c r="AA10" s="19"/>
      <c r="AB10" s="19"/>
      <c r="AC10" s="80"/>
      <c r="AD10" s="24"/>
      <c r="AE10" s="17"/>
      <c r="AF10" s="127" t="s">
        <v>176</v>
      </c>
      <c r="AG10" s="67" t="s">
        <v>21</v>
      </c>
      <c r="AH10" s="19">
        <f>100-(3.7+10.9+0.3+3.1+20.1+2.9)/2</f>
        <v>79.5</v>
      </c>
      <c r="AI10" s="19">
        <f>100-(4.1+12+0.1+2.5+19.3+4.6)/2</f>
        <v>78.7</v>
      </c>
      <c r="AJ10" s="19">
        <f>100-(3.3+9.8+0.6+4+19.7+0.4)/2</f>
        <v>81.099999999999994</v>
      </c>
      <c r="AK10" s="19"/>
      <c r="AL10" s="19"/>
      <c r="AM10" s="80"/>
      <c r="AN10" s="24"/>
      <c r="AO10" s="17"/>
      <c r="AP10" s="127"/>
      <c r="AQ10" s="67" t="s">
        <v>21</v>
      </c>
      <c r="AR10" s="19"/>
      <c r="AS10" s="19"/>
      <c r="AT10" s="19"/>
      <c r="AU10" s="19"/>
      <c r="AV10" s="19"/>
      <c r="AW10" s="80"/>
      <c r="AX10" s="24"/>
      <c r="AY10" s="17"/>
      <c r="AZ10" s="127"/>
      <c r="BA10" s="67" t="s">
        <v>21</v>
      </c>
      <c r="BB10" s="19"/>
      <c r="BC10" s="19"/>
      <c r="BD10" s="19"/>
      <c r="BE10" s="19"/>
      <c r="BF10" s="19"/>
      <c r="BG10" s="80"/>
      <c r="BH10" s="24"/>
      <c r="BI10" s="17"/>
      <c r="BJ10" s="127"/>
      <c r="BK10" s="67" t="s">
        <v>21</v>
      </c>
      <c r="BL10" s="19"/>
      <c r="BM10" s="19"/>
      <c r="BN10" s="19"/>
      <c r="BO10" s="19"/>
      <c r="BP10" s="19"/>
      <c r="BQ10" s="80"/>
      <c r="BR10" s="24"/>
      <c r="BS10" s="17"/>
      <c r="BT10" s="127"/>
      <c r="BU10" s="67" t="s">
        <v>21</v>
      </c>
      <c r="BV10" s="19"/>
      <c r="BW10" s="19"/>
      <c r="BX10" s="19"/>
      <c r="BY10" s="19"/>
      <c r="BZ10" s="19"/>
      <c r="CA10" s="80"/>
      <c r="CB10" s="24"/>
      <c r="CC10" s="17"/>
      <c r="CD10" s="127"/>
      <c r="CE10" s="67" t="s">
        <v>21</v>
      </c>
      <c r="CF10" s="19"/>
      <c r="CG10" s="19"/>
      <c r="CH10" s="19"/>
      <c r="CI10" s="19"/>
      <c r="CJ10" s="19"/>
      <c r="CK10" s="80"/>
      <c r="CL10" s="24"/>
      <c r="CM10" s="17"/>
      <c r="CN10" s="127"/>
      <c r="CO10" s="67" t="s">
        <v>21</v>
      </c>
      <c r="CP10" s="19"/>
      <c r="CQ10" s="19"/>
      <c r="CR10" s="19"/>
      <c r="CS10" s="19"/>
      <c r="CT10" s="19"/>
      <c r="CU10" s="80"/>
      <c r="CV10" s="24"/>
      <c r="CW10" s="17"/>
      <c r="CX10" s="127"/>
      <c r="CY10" s="67" t="s">
        <v>21</v>
      </c>
      <c r="CZ10" s="19"/>
      <c r="DA10" s="19"/>
      <c r="DB10" s="19"/>
      <c r="DC10" s="19"/>
      <c r="DD10" s="19"/>
      <c r="DE10" s="80"/>
      <c r="DF10" s="24"/>
      <c r="DG10" s="17"/>
      <c r="DH10" s="127"/>
      <c r="DI10" s="67" t="s">
        <v>21</v>
      </c>
      <c r="DJ10" s="19"/>
      <c r="DK10" s="19"/>
      <c r="DL10" s="19"/>
      <c r="DM10" s="19"/>
      <c r="DN10" s="19"/>
      <c r="DO10" s="80"/>
      <c r="DP10" s="24"/>
      <c r="DQ10" s="17"/>
      <c r="DR10" s="127"/>
      <c r="DS10" s="67" t="s">
        <v>21</v>
      </c>
      <c r="DT10" s="19"/>
      <c r="DU10" s="19"/>
      <c r="DV10" s="19"/>
      <c r="DW10" s="19"/>
      <c r="DX10" s="19"/>
      <c r="DY10" s="80"/>
      <c r="DZ10" s="24"/>
      <c r="EA10" s="17"/>
      <c r="EB10" s="127"/>
      <c r="EC10" s="67" t="s">
        <v>21</v>
      </c>
      <c r="ED10" s="81"/>
      <c r="EE10" s="19"/>
      <c r="EF10" s="19"/>
      <c r="EG10" s="19"/>
      <c r="EH10" s="19"/>
      <c r="EI10" s="80"/>
      <c r="EJ10" s="24"/>
      <c r="EK10" s="17"/>
      <c r="EL10" s="127"/>
      <c r="EM10" s="67" t="s">
        <v>21</v>
      </c>
      <c r="EN10" s="81"/>
      <c r="EO10" s="19"/>
      <c r="EP10" s="19"/>
      <c r="EQ10" s="19"/>
      <c r="ER10" s="19"/>
      <c r="ES10" s="80"/>
      <c r="ET10" s="24"/>
      <c r="EU10" s="17"/>
      <c r="EV10" s="127"/>
      <c r="EW10" s="67" t="s">
        <v>21</v>
      </c>
      <c r="EX10" s="19"/>
      <c r="EY10" s="19"/>
      <c r="EZ10" s="19"/>
      <c r="FA10" s="19"/>
      <c r="FB10" s="19"/>
      <c r="FC10" s="80"/>
      <c r="FD10" s="24"/>
      <c r="FE10" s="17"/>
      <c r="FF10" s="127"/>
      <c r="FG10" s="67" t="s">
        <v>21</v>
      </c>
      <c r="FH10" s="19"/>
      <c r="FI10" s="19"/>
      <c r="FJ10" s="19"/>
      <c r="FK10" s="19"/>
      <c r="FL10" s="19"/>
      <c r="FM10" s="80"/>
      <c r="FN10" s="24"/>
      <c r="FO10" s="17"/>
      <c r="FP10" s="127"/>
      <c r="FQ10" s="67" t="s">
        <v>21</v>
      </c>
      <c r="FR10" s="81"/>
      <c r="FS10" s="19"/>
      <c r="FT10" s="19"/>
      <c r="FU10" s="19"/>
      <c r="FV10" s="19"/>
      <c r="FW10" s="80"/>
      <c r="FX10" s="24"/>
      <c r="FY10" s="17"/>
      <c r="FZ10" s="127"/>
      <c r="GA10" s="67" t="s">
        <v>21</v>
      </c>
      <c r="GB10" s="81"/>
      <c r="GC10" s="19"/>
      <c r="GD10" s="19"/>
      <c r="GE10" s="19"/>
      <c r="GF10" s="19"/>
      <c r="GG10" s="80"/>
      <c r="GH10" s="24"/>
      <c r="GI10" s="17"/>
      <c r="GJ10" s="127"/>
      <c r="GK10" s="67" t="s">
        <v>21</v>
      </c>
      <c r="GL10" s="19"/>
      <c r="GM10" s="19"/>
      <c r="GN10" s="19"/>
      <c r="GO10" s="19"/>
      <c r="GP10" s="19"/>
      <c r="GQ10" s="80"/>
      <c r="GR10" s="24"/>
      <c r="GS10" s="17"/>
      <c r="GT10" s="127"/>
      <c r="GU10" s="67" t="s">
        <v>21</v>
      </c>
      <c r="GV10" s="19"/>
      <c r="GW10" s="19"/>
      <c r="GX10" s="19"/>
      <c r="GY10" s="19"/>
      <c r="GZ10" s="19"/>
      <c r="HA10" s="80"/>
      <c r="HB10" s="24"/>
      <c r="HC10" s="17"/>
      <c r="HD10" s="127"/>
      <c r="HE10" s="67" t="s">
        <v>21</v>
      </c>
      <c r="HF10" s="81"/>
      <c r="HG10" s="19"/>
      <c r="HH10" s="19"/>
      <c r="HI10" s="19"/>
      <c r="HJ10" s="19"/>
      <c r="HK10" s="80"/>
      <c r="HL10" s="24"/>
      <c r="HM10" s="17"/>
      <c r="HN10" s="127"/>
      <c r="HO10" s="67" t="s">
        <v>21</v>
      </c>
      <c r="HP10" s="81"/>
      <c r="HQ10" s="19"/>
      <c r="HR10" s="19"/>
      <c r="HS10" s="19"/>
      <c r="HT10" s="19"/>
      <c r="HU10" s="80"/>
      <c r="HV10" s="24"/>
      <c r="HW10" s="17"/>
      <c r="HX10" s="127"/>
      <c r="HY10" s="67" t="s">
        <v>21</v>
      </c>
      <c r="HZ10" s="420"/>
      <c r="IA10" s="420"/>
      <c r="IB10" s="420"/>
      <c r="IC10" s="420"/>
      <c r="ID10" s="420"/>
      <c r="IE10" s="421"/>
      <c r="IF10" s="24"/>
      <c r="IG10" s="17"/>
      <c r="IH10" s="127"/>
      <c r="II10" s="67" t="s">
        <v>21</v>
      </c>
      <c r="IJ10" s="81"/>
      <c r="IK10" s="19"/>
      <c r="IL10" s="19"/>
      <c r="IM10" s="19"/>
      <c r="IN10" s="19"/>
      <c r="IO10" s="80"/>
      <c r="IP10" s="24"/>
      <c r="IQ10" s="17"/>
      <c r="IR10" s="127"/>
      <c r="IS10" s="67" t="s">
        <v>21</v>
      </c>
      <c r="IT10" s="81"/>
      <c r="IU10" s="19"/>
      <c r="IV10" s="19"/>
      <c r="IW10" s="19"/>
      <c r="IX10" s="19"/>
      <c r="IY10" s="80"/>
      <c r="IZ10" s="24"/>
      <c r="JA10" s="17"/>
      <c r="JB10" s="139"/>
      <c r="JL10" s="139"/>
      <c r="JV10" s="139"/>
      <c r="KF10" s="139"/>
    </row>
    <row xmlns:x14ac="http://schemas.microsoft.com/office/spreadsheetml/2009/9/ac" r="11" s="4" customFormat="true" x14ac:dyDescent="0.25">
      <c r="A11" s="427" t="str">
        <f ca="true">IF(ISBLANK('Data Summary'!A13),"",'Data Summary'!A13)</f>
        <v>PSE_2013_EMIS</v>
      </c>
      <c r="B11" s="127"/>
      <c r="C11" s="67" t="s">
        <v>29</v>
      </c>
      <c r="D11" s="19"/>
      <c r="E11" s="7"/>
      <c r="F11" s="7"/>
      <c r="G11" s="7"/>
      <c r="H11" s="7"/>
      <c r="I11" s="26"/>
      <c r="J11" s="24"/>
      <c r="K11" s="17"/>
      <c r="L11" s="127"/>
      <c r="M11" s="205" t="s">
        <v>29</v>
      </c>
      <c r="N11" s="204"/>
      <c r="O11" s="206"/>
      <c r="P11" s="206"/>
      <c r="Q11" s="206"/>
      <c r="R11" s="206"/>
      <c r="S11" s="26"/>
      <c r="T11" s="24"/>
      <c r="U11" s="17"/>
      <c r="V11" s="127"/>
      <c r="W11" s="67" t="s">
        <v>29</v>
      </c>
      <c r="X11" s="19"/>
      <c r="Y11" s="7"/>
      <c r="Z11" s="7"/>
      <c r="AA11" s="7"/>
      <c r="AB11" s="7"/>
      <c r="AC11" s="26"/>
      <c r="AD11" s="24"/>
      <c r="AE11" s="17"/>
      <c r="AF11" s="127"/>
      <c r="AG11" s="67" t="s">
        <v>29</v>
      </c>
      <c r="AH11" s="19"/>
      <c r="AI11" s="7"/>
      <c r="AJ11" s="7"/>
      <c r="AK11" s="7"/>
      <c r="AL11" s="7"/>
      <c r="AM11" s="26"/>
      <c r="AN11" s="24"/>
      <c r="AO11" s="17"/>
      <c r="AP11" s="127"/>
      <c r="AQ11" s="67" t="s">
        <v>29</v>
      </c>
      <c r="AR11" s="19"/>
      <c r="AS11" s="7"/>
      <c r="AT11" s="7"/>
      <c r="AU11" s="7"/>
      <c r="AV11" s="7"/>
      <c r="AW11" s="26"/>
      <c r="AX11" s="24"/>
      <c r="AY11" s="17"/>
      <c r="AZ11" s="127"/>
      <c r="BA11" s="67" t="s">
        <v>29</v>
      </c>
      <c r="BB11" s="19"/>
      <c r="BC11" s="7"/>
      <c r="BD11" s="7"/>
      <c r="BE11" s="7"/>
      <c r="BF11" s="7"/>
      <c r="BG11" s="26"/>
      <c r="BH11" s="24"/>
      <c r="BI11" s="17"/>
      <c r="BJ11" s="127"/>
      <c r="BK11" s="67" t="s">
        <v>29</v>
      </c>
      <c r="BL11" s="19"/>
      <c r="BM11" s="7"/>
      <c r="BN11" s="7"/>
      <c r="BO11" s="7"/>
      <c r="BP11" s="7"/>
      <c r="BQ11" s="26"/>
      <c r="BR11" s="24"/>
      <c r="BS11" s="17"/>
      <c r="BT11" s="127"/>
      <c r="BU11" s="67" t="s">
        <v>29</v>
      </c>
      <c r="BV11" s="19"/>
      <c r="BW11" s="7"/>
      <c r="BX11" s="7"/>
      <c r="BY11" s="7"/>
      <c r="BZ11" s="7"/>
      <c r="CA11" s="26"/>
      <c r="CB11" s="24"/>
      <c r="CC11" s="17"/>
      <c r="CD11" s="127"/>
      <c r="CE11" s="67" t="s">
        <v>29</v>
      </c>
      <c r="CF11" s="19"/>
      <c r="CG11" s="7"/>
      <c r="CH11" s="7"/>
      <c r="CI11" s="7"/>
      <c r="CJ11" s="7"/>
      <c r="CK11" s="26"/>
      <c r="CL11" s="24"/>
      <c r="CM11" s="17"/>
      <c r="CN11" s="127"/>
      <c r="CO11" s="67" t="s">
        <v>29</v>
      </c>
      <c r="CP11" s="19"/>
      <c r="CQ11" s="7"/>
      <c r="CR11" s="7"/>
      <c r="CS11" s="7"/>
      <c r="CT11" s="7"/>
      <c r="CU11" s="26"/>
      <c r="CV11" s="24"/>
      <c r="CW11" s="17"/>
      <c r="CX11" s="127"/>
      <c r="CY11" s="67" t="s">
        <v>29</v>
      </c>
      <c r="CZ11" s="19"/>
      <c r="DA11" s="7"/>
      <c r="DB11" s="7"/>
      <c r="DC11" s="7"/>
      <c r="DD11" s="7"/>
      <c r="DE11" s="26"/>
      <c r="DF11" s="24"/>
      <c r="DG11" s="17"/>
      <c r="DH11" s="127"/>
      <c r="DI11" s="67" t="s">
        <v>29</v>
      </c>
      <c r="DJ11" s="19"/>
      <c r="DK11" s="7"/>
      <c r="DL11" s="7"/>
      <c r="DM11" s="7"/>
      <c r="DN11" s="7"/>
      <c r="DO11" s="26"/>
      <c r="DP11" s="24"/>
      <c r="DQ11" s="17"/>
      <c r="DR11" s="127"/>
      <c r="DS11" s="67" t="s">
        <v>29</v>
      </c>
      <c r="DT11" s="19"/>
      <c r="DU11" s="7"/>
      <c r="DV11" s="7"/>
      <c r="DW11" s="7"/>
      <c r="DX11" s="7"/>
      <c r="DY11" s="26"/>
      <c r="DZ11" s="24"/>
      <c r="EA11" s="17"/>
      <c r="EB11" s="127"/>
      <c r="EC11" s="67" t="s">
        <v>29</v>
      </c>
      <c r="ED11" s="19"/>
      <c r="EE11" s="7"/>
      <c r="EF11" s="7"/>
      <c r="EG11" s="7"/>
      <c r="EH11" s="7"/>
      <c r="EI11" s="26"/>
      <c r="EJ11" s="24"/>
      <c r="EK11" s="17"/>
      <c r="EL11" s="127"/>
      <c r="EM11" s="67" t="s">
        <v>29</v>
      </c>
      <c r="EN11" s="19"/>
      <c r="EO11" s="7"/>
      <c r="EP11" s="7"/>
      <c r="EQ11" s="7"/>
      <c r="ER11" s="7"/>
      <c r="ES11" s="26"/>
      <c r="ET11" s="24"/>
      <c r="EU11" s="17"/>
      <c r="EV11" s="127"/>
      <c r="EW11" s="67" t="s">
        <v>29</v>
      </c>
      <c r="EX11" s="19"/>
      <c r="EY11" s="7"/>
      <c r="EZ11" s="7"/>
      <c r="FA11" s="7"/>
      <c r="FB11" s="7"/>
      <c r="FC11" s="26"/>
      <c r="FD11" s="24"/>
      <c r="FE11" s="17"/>
      <c r="FF11" s="127"/>
      <c r="FG11" s="67" t="s">
        <v>29</v>
      </c>
      <c r="FH11" s="19"/>
      <c r="FI11" s="7"/>
      <c r="FJ11" s="7"/>
      <c r="FK11" s="7"/>
      <c r="FL11" s="7"/>
      <c r="FM11" s="26"/>
      <c r="FN11" s="24"/>
      <c r="FO11" s="17"/>
      <c r="FP11" s="127"/>
      <c r="FQ11" s="67" t="s">
        <v>29</v>
      </c>
      <c r="FR11" s="19"/>
      <c r="FS11" s="7"/>
      <c r="FT11" s="7"/>
      <c r="FU11" s="7"/>
      <c r="FV11" s="7"/>
      <c r="FW11" s="26"/>
      <c r="FX11" s="24"/>
      <c r="FY11" s="17"/>
      <c r="FZ11" s="127"/>
      <c r="GA11" s="67" t="s">
        <v>29</v>
      </c>
      <c r="GB11" s="19"/>
      <c r="GC11" s="7"/>
      <c r="GD11" s="7"/>
      <c r="GE11" s="7"/>
      <c r="GF11" s="7"/>
      <c r="GG11" s="26"/>
      <c r="GH11" s="24"/>
      <c r="GI11" s="17"/>
      <c r="GJ11" s="127"/>
      <c r="GK11" s="67" t="s">
        <v>29</v>
      </c>
      <c r="GL11" s="19"/>
      <c r="GM11" s="7"/>
      <c r="GN11" s="7"/>
      <c r="GO11" s="7"/>
      <c r="GP11" s="7"/>
      <c r="GQ11" s="26"/>
      <c r="GR11" s="24"/>
      <c r="GS11" s="17"/>
      <c r="GT11" s="127"/>
      <c r="GU11" s="67" t="s">
        <v>29</v>
      </c>
      <c r="GV11" s="19"/>
      <c r="GW11" s="7"/>
      <c r="GX11" s="7"/>
      <c r="GY11" s="7"/>
      <c r="GZ11" s="7"/>
      <c r="HA11" s="26"/>
      <c r="HB11" s="24"/>
      <c r="HC11" s="17"/>
      <c r="HD11" s="127"/>
      <c r="HE11" s="67" t="s">
        <v>29</v>
      </c>
      <c r="HF11" s="19"/>
      <c r="HG11" s="7"/>
      <c r="HH11" s="7"/>
      <c r="HI11" s="7"/>
      <c r="HJ11" s="7"/>
      <c r="HK11" s="26"/>
      <c r="HL11" s="24"/>
      <c r="HM11" s="17"/>
      <c r="HN11" s="127"/>
      <c r="HO11" s="67" t="s">
        <v>29</v>
      </c>
      <c r="HP11" s="19"/>
      <c r="HQ11" s="7"/>
      <c r="HR11" s="7"/>
      <c r="HS11" s="7"/>
      <c r="HT11" s="7"/>
      <c r="HU11" s="26"/>
      <c r="HV11" s="24"/>
      <c r="HW11" s="17"/>
      <c r="HX11" s="127"/>
      <c r="HY11" s="67" t="s">
        <v>29</v>
      </c>
      <c r="HZ11" s="420"/>
      <c r="IA11" s="416"/>
      <c r="IB11" s="416"/>
      <c r="IC11" s="416"/>
      <c r="ID11" s="416"/>
      <c r="IE11" s="26"/>
      <c r="IF11" s="24"/>
      <c r="IG11" s="17"/>
      <c r="IH11" s="127"/>
      <c r="II11" s="67" t="s">
        <v>29</v>
      </c>
      <c r="IJ11" s="19"/>
      <c r="IK11" s="7"/>
      <c r="IL11" s="7"/>
      <c r="IM11" s="7"/>
      <c r="IN11" s="7"/>
      <c r="IO11" s="26"/>
      <c r="IP11" s="24"/>
      <c r="IQ11" s="17"/>
      <c r="IR11" s="127"/>
      <c r="IS11" s="67" t="s">
        <v>29</v>
      </c>
      <c r="IT11" s="19"/>
      <c r="IU11" s="7"/>
      <c r="IV11" s="7"/>
      <c r="IW11" s="7"/>
      <c r="IX11" s="7"/>
      <c r="IY11" s="26"/>
      <c r="IZ11" s="24"/>
      <c r="JA11" s="17"/>
      <c r="JB11" s="139"/>
      <c r="JL11" s="139"/>
      <c r="JV11" s="139"/>
      <c r="KF11" s="139"/>
    </row>
    <row xmlns:x14ac="http://schemas.microsoft.com/office/spreadsheetml/2009/9/ac" r="12" s="1" customFormat="true" ht="15.75" customHeight="true" x14ac:dyDescent="0.2">
      <c r="A12" s="427" t="str">
        <f ca="true">IF(ISBLANK('Data Summary'!A14),"",'Data Summary'!A14)</f>
        <v>PSE_2013_SDG</v>
      </c>
      <c r="B12" s="127"/>
      <c r="C12" s="67" t="s">
        <v>198</v>
      </c>
      <c r="D12" s="19"/>
      <c r="E12" s="19"/>
      <c r="F12" s="19"/>
      <c r="G12" s="19"/>
      <c r="H12" s="19"/>
      <c r="I12" s="80"/>
      <c r="J12" s="24"/>
      <c r="K12" s="17"/>
      <c r="L12" s="127"/>
      <c r="M12" s="205" t="s">
        <v>198</v>
      </c>
      <c r="N12" s="204"/>
      <c r="O12" s="204"/>
      <c r="P12" s="204"/>
      <c r="Q12" s="204"/>
      <c r="R12" s="204"/>
      <c r="S12" s="80"/>
      <c r="T12" s="24"/>
      <c r="U12" s="17"/>
      <c r="V12" s="127"/>
      <c r="W12" s="67" t="s">
        <v>198</v>
      </c>
      <c r="X12" s="19"/>
      <c r="Y12" s="19"/>
      <c r="Z12" s="19"/>
      <c r="AA12" s="19"/>
      <c r="AB12" s="19"/>
      <c r="AC12" s="80"/>
      <c r="AD12" s="24"/>
      <c r="AE12" s="17"/>
      <c r="AF12" s="127" t="s">
        <v>177</v>
      </c>
      <c r="AG12" s="67" t="s">
        <v>198</v>
      </c>
      <c r="AH12" s="19">
        <f>100-(3.7+10.9+0.3+3.1+20.1+2.9)/2</f>
        <v>79.5</v>
      </c>
      <c r="AI12" s="19">
        <f>100-(4.1+12+0.1+2.5+19.3+4.6)/2</f>
        <v>78.7</v>
      </c>
      <c r="AJ12" s="19">
        <f>100-(3.3+9.8+0.6+4+19.7+0.4)/2</f>
        <v>81.099999999999994</v>
      </c>
      <c r="AK12" s="19"/>
      <c r="AL12" s="19"/>
      <c r="AM12" s="80"/>
      <c r="AN12" s="24"/>
      <c r="AO12" s="17"/>
      <c r="AP12" s="127"/>
      <c r="AQ12" s="67" t="s">
        <v>198</v>
      </c>
      <c r="AR12" s="19"/>
      <c r="AS12" s="19"/>
      <c r="AT12" s="19"/>
      <c r="AU12" s="19"/>
      <c r="AV12" s="19"/>
      <c r="AW12" s="80"/>
      <c r="AX12" s="24"/>
      <c r="AY12" s="17"/>
      <c r="AZ12" s="127"/>
      <c r="BA12" s="67" t="s">
        <v>198</v>
      </c>
      <c r="BB12" s="19"/>
      <c r="BC12" s="19"/>
      <c r="BD12" s="19"/>
      <c r="BE12" s="19"/>
      <c r="BF12" s="19"/>
      <c r="BG12" s="80"/>
      <c r="BH12" s="24"/>
      <c r="BI12" s="17"/>
      <c r="BJ12" s="127" t="s">
        <v>317</v>
      </c>
      <c r="BK12" s="67" t="s">
        <v>198</v>
      </c>
      <c r="BL12" s="19">
        <v>99.6</v>
      </c>
      <c r="BM12" s="19"/>
      <c r="BN12" s="19"/>
      <c r="BO12" s="19"/>
      <c r="BP12" s="19">
        <v>94.5</v>
      </c>
      <c r="BQ12" s="80">
        <v>99.65</v>
      </c>
      <c r="BR12" s="24"/>
      <c r="BS12" s="17"/>
      <c r="BT12" s="127"/>
      <c r="BU12" s="67" t="s">
        <v>198</v>
      </c>
      <c r="BV12" s="19"/>
      <c r="BW12" s="19"/>
      <c r="BX12" s="19"/>
      <c r="BY12" s="19"/>
      <c r="BZ12" s="19"/>
      <c r="CA12" s="80"/>
      <c r="CB12" s="24"/>
      <c r="CC12" s="17"/>
      <c r="CD12" s="127" t="s">
        <v>317</v>
      </c>
      <c r="CE12" s="67" t="s">
        <v>198</v>
      </c>
      <c r="CF12" s="19">
        <v>99.2</v>
      </c>
      <c r="CG12" s="19"/>
      <c r="CH12" s="19"/>
      <c r="CI12" s="19"/>
      <c r="CJ12" s="19">
        <v>98.8</v>
      </c>
      <c r="CK12" s="80">
        <v>99.55</v>
      </c>
      <c r="CL12" s="24"/>
      <c r="CM12" s="17"/>
      <c r="CN12" s="127" t="s">
        <v>317</v>
      </c>
      <c r="CO12" s="67" t="s">
        <v>198</v>
      </c>
      <c r="CP12" s="19">
        <v>99.7</v>
      </c>
      <c r="CQ12" s="19"/>
      <c r="CR12" s="19"/>
      <c r="CS12" s="19"/>
      <c r="CT12" s="19">
        <v>100</v>
      </c>
      <c r="CU12" s="80">
        <v>99.6</v>
      </c>
      <c r="CV12" s="24"/>
      <c r="CW12" s="17"/>
      <c r="CX12" s="127" t="s">
        <v>317</v>
      </c>
      <c r="CY12" s="67" t="s">
        <v>198</v>
      </c>
      <c r="CZ12" s="19">
        <v>99.3</v>
      </c>
      <c r="DA12" s="19"/>
      <c r="DB12" s="19"/>
      <c r="DC12" s="19"/>
      <c r="DD12" s="19">
        <v>99.5</v>
      </c>
      <c r="DE12" s="80">
        <v>99.35</v>
      </c>
      <c r="DF12" s="24"/>
      <c r="DG12" s="17"/>
      <c r="DH12" s="127" t="s">
        <v>213</v>
      </c>
      <c r="DI12" s="67" t="s">
        <v>198</v>
      </c>
      <c r="DJ12" s="19">
        <f>(20+35+54+86+57+80)/DJ34*100</f>
        <v>80.582524271844662</v>
      </c>
      <c r="DK12" s="19">
        <f>(32+44+8+13.5+29+43-2-8)/DK34*100</f>
        <v>78.571428571428569</v>
      </c>
      <c r="DL12" s="19">
        <f>(23+33+15+32+24+42-2.5)/DL34*100</f>
        <v>82.835820895522389</v>
      </c>
      <c r="DM12" s="19"/>
      <c r="DN12" s="19">
        <f>(30+40+18+30.5+39+59-2-10.5)/DN34*100</f>
        <v>77.566539923954366</v>
      </c>
      <c r="DO12" s="80">
        <f>(27+40+4.5+15+15+27)/DO34*100</f>
        <v>86.241610738255034</v>
      </c>
      <c r="DP12" s="24"/>
      <c r="DQ12" s="17"/>
      <c r="DR12" s="127"/>
      <c r="DS12" s="67" t="s">
        <v>198</v>
      </c>
      <c r="DT12" s="19"/>
      <c r="DU12" s="19"/>
      <c r="DV12" s="19"/>
      <c r="DW12" s="19"/>
      <c r="DX12" s="19"/>
      <c r="DY12" s="80"/>
      <c r="DZ12" s="24"/>
      <c r="EA12" s="17"/>
      <c r="EB12" s="127"/>
      <c r="EC12" s="67" t="s">
        <v>198</v>
      </c>
      <c r="ED12" s="19"/>
      <c r="EE12" s="19"/>
      <c r="EF12" s="19"/>
      <c r="EG12" s="19"/>
      <c r="EH12" s="19"/>
      <c r="EI12" s="80"/>
      <c r="EJ12" s="24"/>
      <c r="EK12" s="17"/>
      <c r="EL12" s="127"/>
      <c r="EM12" s="67" t="s">
        <v>198</v>
      </c>
      <c r="EN12" s="19"/>
      <c r="EO12" s="19"/>
      <c r="EP12" s="19"/>
      <c r="EQ12" s="19"/>
      <c r="ER12" s="19"/>
      <c r="ES12" s="80"/>
      <c r="ET12" s="24"/>
      <c r="EU12" s="17"/>
      <c r="EV12" s="127" t="s">
        <v>317</v>
      </c>
      <c r="EW12" s="67" t="s">
        <v>198</v>
      </c>
      <c r="EX12" s="19">
        <v>98.7</v>
      </c>
      <c r="EY12" s="19"/>
      <c r="EZ12" s="19"/>
      <c r="FA12" s="19"/>
      <c r="FB12" s="19">
        <v>99.3</v>
      </c>
      <c r="FC12" s="80">
        <v>98.4</v>
      </c>
      <c r="FD12" s="24"/>
      <c r="FE12" s="17"/>
      <c r="FF12" s="127" t="s">
        <v>317</v>
      </c>
      <c r="FG12" s="67" t="s">
        <v>198</v>
      </c>
      <c r="FH12" s="19">
        <v>99.5</v>
      </c>
      <c r="FI12" s="19"/>
      <c r="FJ12" s="19"/>
      <c r="FK12" s="19"/>
      <c r="FL12" s="19">
        <v>99.3</v>
      </c>
      <c r="FM12" s="80">
        <v>99.6</v>
      </c>
      <c r="FN12" s="24"/>
      <c r="FO12" s="17"/>
      <c r="FP12" s="127"/>
      <c r="FQ12" s="67" t="s">
        <v>198</v>
      </c>
      <c r="FR12" s="19"/>
      <c r="FS12" s="19"/>
      <c r="FT12" s="19"/>
      <c r="FU12" s="19"/>
      <c r="FV12" s="19"/>
      <c r="FW12" s="80"/>
      <c r="FX12" s="24"/>
      <c r="FY12" s="17"/>
      <c r="FZ12" s="127"/>
      <c r="GA12" s="67" t="s">
        <v>198</v>
      </c>
      <c r="GB12" s="19"/>
      <c r="GC12" s="19"/>
      <c r="GD12" s="19"/>
      <c r="GE12" s="19"/>
      <c r="GF12" s="19"/>
      <c r="GG12" s="80"/>
      <c r="GH12" s="24"/>
      <c r="GI12" s="17"/>
      <c r="GJ12" s="127" t="s">
        <v>317</v>
      </c>
      <c r="GK12" s="67" t="s">
        <v>198</v>
      </c>
      <c r="GL12" s="19">
        <v>99.6</v>
      </c>
      <c r="GM12" s="19"/>
      <c r="GN12" s="19"/>
      <c r="GO12" s="19"/>
      <c r="GP12" s="19">
        <v>99.6</v>
      </c>
      <c r="GQ12" s="80">
        <v>99.6</v>
      </c>
      <c r="GR12" s="24"/>
      <c r="GS12" s="17"/>
      <c r="GT12" s="127" t="s">
        <v>317</v>
      </c>
      <c r="GU12" s="67" t="s">
        <v>198</v>
      </c>
      <c r="GV12" s="19">
        <v>99.3</v>
      </c>
      <c r="GW12" s="19"/>
      <c r="GX12" s="19"/>
      <c r="GY12" s="19"/>
      <c r="GZ12" s="19">
        <v>98.9</v>
      </c>
      <c r="HA12" s="80">
        <v>99</v>
      </c>
      <c r="HB12" s="24"/>
      <c r="HC12" s="17"/>
      <c r="HD12" s="127"/>
      <c r="HE12" s="67" t="s">
        <v>198</v>
      </c>
      <c r="HF12" s="19"/>
      <c r="HG12" s="19"/>
      <c r="HH12" s="19"/>
      <c r="HI12" s="19"/>
      <c r="HJ12" s="19"/>
      <c r="HK12" s="80"/>
      <c r="HL12" s="24"/>
      <c r="HM12" s="17"/>
      <c r="HN12" s="127"/>
      <c r="HO12" s="67" t="s">
        <v>198</v>
      </c>
      <c r="HP12" s="19"/>
      <c r="HQ12" s="19"/>
      <c r="HR12" s="19"/>
      <c r="HS12" s="19"/>
      <c r="HT12" s="19"/>
      <c r="HU12" s="80"/>
      <c r="HV12" s="24"/>
      <c r="HW12" s="17"/>
      <c r="HX12" s="127" t="s">
        <v>341</v>
      </c>
      <c r="HY12" s="67" t="s">
        <v>198</v>
      </c>
      <c r="HZ12" s="422">
        <v>86.659685686902606</v>
      </c>
      <c r="IA12" s="420"/>
      <c r="IB12" s="420"/>
      <c r="IC12" s="420"/>
      <c r="ID12" s="420">
        <f>ID9*ID6/100</f>
        <v>97.433835857237284</v>
      </c>
      <c r="IE12" s="420">
        <f>IE9*IE6/100</f>
        <v>99.60869594857148</v>
      </c>
      <c r="IF12" s="24"/>
      <c r="IG12" s="17"/>
      <c r="IH12" s="127"/>
      <c r="II12" s="67" t="s">
        <v>198</v>
      </c>
      <c r="IJ12" s="19"/>
      <c r="IK12" s="19"/>
      <c r="IL12" s="19"/>
      <c r="IM12" s="19"/>
      <c r="IN12" s="19"/>
      <c r="IO12" s="80"/>
      <c r="IP12" s="24"/>
      <c r="IQ12" s="17"/>
      <c r="IR12" s="127"/>
      <c r="IS12" s="67" t="s">
        <v>198</v>
      </c>
      <c r="IT12" s="19"/>
      <c r="IU12" s="19"/>
      <c r="IV12" s="19"/>
      <c r="IW12" s="19"/>
      <c r="IX12" s="19"/>
      <c r="IY12" s="80"/>
      <c r="IZ12" s="24"/>
      <c r="JA12" s="17"/>
      <c r="JB12" s="140"/>
      <c r="JL12" s="140"/>
      <c r="JV12" s="140"/>
      <c r="KF12" s="140"/>
    </row>
    <row xmlns:x14ac="http://schemas.microsoft.com/office/spreadsheetml/2009/9/ac" r="13" s="300" customFormat="true" ht="18" customHeight="true" x14ac:dyDescent="0.25">
      <c r="A13" s="427" t="str">
        <f ca="true">IF(ISBLANK('Data Summary'!A15),"",'Data Summary'!A15)</f>
        <v>PSE_2014_SDG</v>
      </c>
      <c r="B13" s="284" t="s">
        <v>55</v>
      </c>
      <c r="C13" s="291" t="s">
        <v>27</v>
      </c>
      <c r="D13" s="292"/>
      <c r="E13" s="292"/>
      <c r="F13" s="292"/>
      <c r="G13" s="293"/>
      <c r="H13" s="293"/>
      <c r="I13" s="294"/>
      <c r="J13" s="271"/>
      <c r="K13" s="289"/>
      <c r="L13" s="284" t="s">
        <v>55</v>
      </c>
      <c r="M13" s="291" t="s">
        <v>27</v>
      </c>
      <c r="N13" s="295"/>
      <c r="O13" s="295"/>
      <c r="P13" s="295"/>
      <c r="Q13" s="293"/>
      <c r="R13" s="293"/>
      <c r="S13" s="294"/>
      <c r="T13" s="271"/>
      <c r="U13" s="289"/>
      <c r="V13" s="284" t="s">
        <v>55</v>
      </c>
      <c r="W13" s="291" t="s">
        <v>27</v>
      </c>
      <c r="X13" s="292"/>
      <c r="Y13" s="292"/>
      <c r="Z13" s="292"/>
      <c r="AA13" s="293"/>
      <c r="AB13" s="293"/>
      <c r="AC13" s="294"/>
      <c r="AD13" s="271"/>
      <c r="AE13" s="289"/>
      <c r="AF13" s="284" t="s">
        <v>55</v>
      </c>
      <c r="AG13" s="291" t="s">
        <v>27</v>
      </c>
      <c r="AH13" s="292"/>
      <c r="AI13" s="292"/>
      <c r="AJ13" s="292"/>
      <c r="AK13" s="293"/>
      <c r="AL13" s="293"/>
      <c r="AM13" s="294"/>
      <c r="AN13" s="271"/>
      <c r="AO13" s="289"/>
      <c r="AP13" s="284" t="s">
        <v>55</v>
      </c>
      <c r="AQ13" s="291" t="s">
        <v>27</v>
      </c>
      <c r="AR13" s="292"/>
      <c r="AS13" s="292"/>
      <c r="AT13" s="292"/>
      <c r="AU13" s="293"/>
      <c r="AV13" s="293"/>
      <c r="AW13" s="294"/>
      <c r="AX13" s="271"/>
      <c r="AY13" s="289"/>
      <c r="AZ13" s="284" t="s">
        <v>55</v>
      </c>
      <c r="BA13" s="291" t="s">
        <v>27</v>
      </c>
      <c r="BB13" s="292"/>
      <c r="BC13" s="292"/>
      <c r="BD13" s="292"/>
      <c r="BE13" s="293"/>
      <c r="BF13" s="293"/>
      <c r="BG13" s="294"/>
      <c r="BH13" s="271"/>
      <c r="BI13" s="289"/>
      <c r="BJ13" s="284" t="s">
        <v>55</v>
      </c>
      <c r="BK13" s="291" t="s">
        <v>27</v>
      </c>
      <c r="BL13" s="292"/>
      <c r="BM13" s="292"/>
      <c r="BN13" s="292"/>
      <c r="BO13" s="293"/>
      <c r="BP13" s="293"/>
      <c r="BQ13" s="294"/>
      <c r="BR13" s="271"/>
      <c r="BS13" s="289"/>
      <c r="BT13" s="284" t="s">
        <v>55</v>
      </c>
      <c r="BU13" s="291" t="s">
        <v>27</v>
      </c>
      <c r="BV13" s="292"/>
      <c r="BW13" s="292"/>
      <c r="BX13" s="292"/>
      <c r="BY13" s="293"/>
      <c r="BZ13" s="293"/>
      <c r="CA13" s="294"/>
      <c r="CB13" s="271"/>
      <c r="CC13" s="289"/>
      <c r="CD13" s="284" t="s">
        <v>55</v>
      </c>
      <c r="CE13" s="291" t="s">
        <v>27</v>
      </c>
      <c r="CF13" s="292"/>
      <c r="CG13" s="292"/>
      <c r="CH13" s="292"/>
      <c r="CI13" s="293"/>
      <c r="CJ13" s="293"/>
      <c r="CK13" s="294"/>
      <c r="CL13" s="271"/>
      <c r="CM13" s="289"/>
      <c r="CN13" s="284" t="s">
        <v>55</v>
      </c>
      <c r="CO13" s="291" t="s">
        <v>27</v>
      </c>
      <c r="CP13" s="292"/>
      <c r="CQ13" s="292"/>
      <c r="CR13" s="292"/>
      <c r="CS13" s="293"/>
      <c r="CT13" s="293"/>
      <c r="CU13" s="294"/>
      <c r="CV13" s="271"/>
      <c r="CW13" s="289"/>
      <c r="CX13" s="284" t="s">
        <v>55</v>
      </c>
      <c r="CY13" s="291" t="s">
        <v>27</v>
      </c>
      <c r="CZ13" s="292"/>
      <c r="DA13" s="292"/>
      <c r="DB13" s="292"/>
      <c r="DC13" s="293"/>
      <c r="DD13" s="293"/>
      <c r="DE13" s="294"/>
      <c r="DF13" s="271"/>
      <c r="DG13" s="289"/>
      <c r="DH13" s="284" t="s">
        <v>55</v>
      </c>
      <c r="DI13" s="291" t="s">
        <v>27</v>
      </c>
      <c r="DJ13" s="292"/>
      <c r="DK13" s="292"/>
      <c r="DL13" s="292"/>
      <c r="DM13" s="293"/>
      <c r="DN13" s="293"/>
      <c r="DO13" s="294"/>
      <c r="DP13" s="271"/>
      <c r="DQ13" s="289"/>
      <c r="DR13" s="284" t="s">
        <v>55</v>
      </c>
      <c r="DS13" s="291" t="s">
        <v>27</v>
      </c>
      <c r="DT13" s="296"/>
      <c r="DU13" s="296"/>
      <c r="DV13" s="296"/>
      <c r="DW13" s="297"/>
      <c r="DX13" s="297"/>
      <c r="DY13" s="298"/>
      <c r="DZ13" s="271"/>
      <c r="EA13" s="289"/>
      <c r="EB13" s="284" t="s">
        <v>55</v>
      </c>
      <c r="EC13" s="291" t="s">
        <v>27</v>
      </c>
      <c r="ED13" s="292"/>
      <c r="EE13" s="292"/>
      <c r="EF13" s="292"/>
      <c r="EG13" s="293"/>
      <c r="EH13" s="293"/>
      <c r="EI13" s="294"/>
      <c r="EJ13" s="271"/>
      <c r="EK13" s="289"/>
      <c r="EL13" s="284" t="s">
        <v>55</v>
      </c>
      <c r="EM13" s="291" t="s">
        <v>27</v>
      </c>
      <c r="EN13" s="292"/>
      <c r="EO13" s="292"/>
      <c r="EP13" s="292"/>
      <c r="EQ13" s="293"/>
      <c r="ER13" s="293"/>
      <c r="ES13" s="294"/>
      <c r="ET13" s="271"/>
      <c r="EU13" s="289"/>
      <c r="EV13" s="284" t="s">
        <v>55</v>
      </c>
      <c r="EW13" s="291" t="s">
        <v>27</v>
      </c>
      <c r="EX13" s="292"/>
      <c r="EY13" s="292"/>
      <c r="EZ13" s="292"/>
      <c r="FA13" s="293"/>
      <c r="FB13" s="293"/>
      <c r="FC13" s="294"/>
      <c r="FD13" s="271"/>
      <c r="FE13" s="289"/>
      <c r="FF13" s="284" t="s">
        <v>55</v>
      </c>
      <c r="FG13" s="291" t="s">
        <v>27</v>
      </c>
      <c r="FH13" s="292"/>
      <c r="FI13" s="292"/>
      <c r="FJ13" s="292"/>
      <c r="FK13" s="293"/>
      <c r="FL13" s="293"/>
      <c r="FM13" s="294"/>
      <c r="FN13" s="271"/>
      <c r="FO13" s="289"/>
      <c r="FP13" s="284" t="s">
        <v>55</v>
      </c>
      <c r="FQ13" s="291" t="s">
        <v>27</v>
      </c>
      <c r="FR13" s="292"/>
      <c r="FS13" s="292"/>
      <c r="FT13" s="292"/>
      <c r="FU13" s="293"/>
      <c r="FV13" s="293"/>
      <c r="FW13" s="294"/>
      <c r="FX13" s="271"/>
      <c r="FY13" s="289"/>
      <c r="FZ13" s="284" t="s">
        <v>55</v>
      </c>
      <c r="GA13" s="291" t="s">
        <v>27</v>
      </c>
      <c r="GB13" s="292"/>
      <c r="GC13" s="292"/>
      <c r="GD13" s="292"/>
      <c r="GE13" s="293"/>
      <c r="GF13" s="293"/>
      <c r="GG13" s="294"/>
      <c r="GH13" s="271"/>
      <c r="GI13" s="289"/>
      <c r="GJ13" s="284" t="s">
        <v>55</v>
      </c>
      <c r="GK13" s="291" t="s">
        <v>27</v>
      </c>
      <c r="GL13" s="292"/>
      <c r="GM13" s="292"/>
      <c r="GN13" s="292"/>
      <c r="GO13" s="293"/>
      <c r="GP13" s="293"/>
      <c r="GQ13" s="294"/>
      <c r="GR13" s="271"/>
      <c r="GS13" s="289"/>
      <c r="GT13" s="284" t="s">
        <v>55</v>
      </c>
      <c r="GU13" s="291" t="s">
        <v>27</v>
      </c>
      <c r="GV13" s="292"/>
      <c r="GW13" s="292"/>
      <c r="GX13" s="292"/>
      <c r="GY13" s="293"/>
      <c r="GZ13" s="293"/>
      <c r="HA13" s="294"/>
      <c r="HB13" s="271"/>
      <c r="HC13" s="289"/>
      <c r="HD13" s="284" t="s">
        <v>55</v>
      </c>
      <c r="HE13" s="291" t="s">
        <v>27</v>
      </c>
      <c r="HF13" s="292"/>
      <c r="HG13" s="292"/>
      <c r="HH13" s="292"/>
      <c r="HI13" s="293"/>
      <c r="HJ13" s="293"/>
      <c r="HK13" s="294"/>
      <c r="HL13" s="271"/>
      <c r="HM13" s="289"/>
      <c r="HN13" s="284" t="s">
        <v>55</v>
      </c>
      <c r="HO13" s="291" t="s">
        <v>27</v>
      </c>
      <c r="HP13" s="292"/>
      <c r="HQ13" s="292"/>
      <c r="HR13" s="292"/>
      <c r="HS13" s="293"/>
      <c r="HT13" s="293"/>
      <c r="HU13" s="294"/>
      <c r="HV13" s="271"/>
      <c r="HW13" s="289"/>
      <c r="HX13" s="284" t="s">
        <v>55</v>
      </c>
      <c r="HY13" s="291" t="s">
        <v>27</v>
      </c>
      <c r="HZ13" s="292"/>
      <c r="IA13" s="292"/>
      <c r="IB13" s="292"/>
      <c r="IC13" s="293"/>
      <c r="ID13" s="293"/>
      <c r="IE13" s="294"/>
      <c r="IF13" s="271"/>
      <c r="IG13" s="289"/>
      <c r="IH13" s="284" t="s">
        <v>55</v>
      </c>
      <c r="II13" s="291" t="s">
        <v>27</v>
      </c>
      <c r="IJ13" s="292"/>
      <c r="IK13" s="292"/>
      <c r="IL13" s="292"/>
      <c r="IM13" s="293"/>
      <c r="IN13" s="293"/>
      <c r="IO13" s="294"/>
      <c r="IP13" s="271"/>
      <c r="IQ13" s="289"/>
      <c r="IR13" s="284" t="s">
        <v>55</v>
      </c>
      <c r="IS13" s="291" t="s">
        <v>27</v>
      </c>
      <c r="IT13" s="292"/>
      <c r="IU13" s="292"/>
      <c r="IV13" s="292"/>
      <c r="IW13" s="293"/>
      <c r="IX13" s="293"/>
      <c r="IY13" s="294"/>
      <c r="IZ13" s="271"/>
      <c r="JA13" s="289"/>
      <c r="JB13" s="299"/>
      <c r="JL13" s="299"/>
      <c r="JV13" s="299"/>
      <c r="KF13" s="299"/>
    </row>
    <row xmlns:x14ac="http://schemas.microsoft.com/office/spreadsheetml/2009/9/ac" r="14" x14ac:dyDescent="0.25">
      <c r="A14" s="427" t="str">
        <f ca="true">IF(ISBLANK('Data Summary'!A16),"",'Data Summary'!A16)</f>
        <v>PSE_2015_SDG</v>
      </c>
      <c r="B14" s="128" t="s">
        <v>30</v>
      </c>
      <c r="C14" s="20">
        <v>0</v>
      </c>
      <c r="D14" s="81"/>
      <c r="E14" s="47"/>
      <c r="F14" s="47"/>
      <c r="G14" s="7"/>
      <c r="H14" s="7"/>
      <c r="I14" s="26"/>
      <c r="J14" s="11"/>
      <c r="K14" s="16"/>
      <c r="L14" s="128" t="s">
        <v>30</v>
      </c>
      <c r="M14" s="20">
        <v>0</v>
      </c>
      <c r="N14" s="207"/>
      <c r="O14" s="47"/>
      <c r="P14" s="47"/>
      <c r="Q14" s="206"/>
      <c r="R14" s="206"/>
      <c r="S14" s="26"/>
      <c r="T14" s="11"/>
      <c r="U14" s="16"/>
      <c r="V14" s="128" t="s">
        <v>30</v>
      </c>
      <c r="W14" s="20">
        <v>0</v>
      </c>
      <c r="X14" s="81"/>
      <c r="Y14" s="47"/>
      <c r="Z14" s="47"/>
      <c r="AA14" s="7"/>
      <c r="AB14" s="7"/>
      <c r="AC14" s="26"/>
      <c r="AD14" s="11"/>
      <c r="AE14" s="16"/>
      <c r="AF14" s="128" t="s">
        <v>30</v>
      </c>
      <c r="AG14" s="20">
        <v>0</v>
      </c>
      <c r="AH14" s="81">
        <v>0</v>
      </c>
      <c r="AI14" s="47">
        <v>0</v>
      </c>
      <c r="AJ14" s="47">
        <v>0</v>
      </c>
      <c r="AK14" s="7"/>
      <c r="AL14" s="7"/>
      <c r="AM14" s="26"/>
      <c r="AN14" s="11"/>
      <c r="AO14" s="16"/>
      <c r="AP14" s="128" t="s">
        <v>30</v>
      </c>
      <c r="AQ14" s="20">
        <v>0</v>
      </c>
      <c r="AR14" s="81"/>
      <c r="AS14" s="47"/>
      <c r="AT14" s="47"/>
      <c r="AU14" s="7"/>
      <c r="AV14" s="7"/>
      <c r="AW14" s="26"/>
      <c r="AX14" s="11"/>
      <c r="AY14" s="16"/>
      <c r="AZ14" s="128" t="s">
        <v>30</v>
      </c>
      <c r="BA14" s="20">
        <v>0</v>
      </c>
      <c r="BB14" s="81"/>
      <c r="BC14" s="47"/>
      <c r="BD14" s="47"/>
      <c r="BE14" s="7"/>
      <c r="BF14" s="7"/>
      <c r="BG14" s="26"/>
      <c r="BH14" s="11"/>
      <c r="BI14" s="16"/>
      <c r="BJ14" s="128" t="s">
        <v>30</v>
      </c>
      <c r="BK14" s="20">
        <v>0</v>
      </c>
      <c r="BL14" s="81"/>
      <c r="BM14" s="47"/>
      <c r="BN14" s="47"/>
      <c r="BO14" s="7"/>
      <c r="BP14" s="7"/>
      <c r="BQ14" s="26"/>
      <c r="BR14" s="11"/>
      <c r="BS14" s="16"/>
      <c r="BT14" s="128" t="s">
        <v>30</v>
      </c>
      <c r="BU14" s="20">
        <v>0</v>
      </c>
      <c r="BV14" s="81"/>
      <c r="BW14" s="47"/>
      <c r="BX14" s="47"/>
      <c r="BY14" s="7"/>
      <c r="BZ14" s="7"/>
      <c r="CA14" s="26"/>
      <c r="CB14" s="11"/>
      <c r="CC14" s="16"/>
      <c r="CD14" s="128" t="s">
        <v>30</v>
      </c>
      <c r="CE14" s="20">
        <v>0</v>
      </c>
      <c r="CF14" s="81"/>
      <c r="CG14" s="47"/>
      <c r="CH14" s="47"/>
      <c r="CI14" s="7"/>
      <c r="CJ14" s="7"/>
      <c r="CK14" s="26"/>
      <c r="CL14" s="11"/>
      <c r="CM14" s="16"/>
      <c r="CN14" s="128" t="s">
        <v>30</v>
      </c>
      <c r="CO14" s="20">
        <v>0</v>
      </c>
      <c r="CP14" s="81"/>
      <c r="CQ14" s="47"/>
      <c r="CR14" s="47"/>
      <c r="CS14" s="7"/>
      <c r="CT14" s="7"/>
      <c r="CU14" s="26"/>
      <c r="CV14" s="11"/>
      <c r="CW14" s="16"/>
      <c r="CX14" s="128" t="s">
        <v>30</v>
      </c>
      <c r="CY14" s="20">
        <v>0</v>
      </c>
      <c r="CZ14" s="81"/>
      <c r="DA14" s="47"/>
      <c r="DB14" s="47"/>
      <c r="DC14" s="7"/>
      <c r="DD14" s="7"/>
      <c r="DE14" s="26"/>
      <c r="DF14" s="11"/>
      <c r="DG14" s="16"/>
      <c r="DH14" s="128" t="s">
        <v>30</v>
      </c>
      <c r="DI14" s="20">
        <v>0</v>
      </c>
      <c r="DJ14" s="81">
        <v>0</v>
      </c>
      <c r="DK14" s="47">
        <v>0</v>
      </c>
      <c r="DL14" s="47">
        <v>0</v>
      </c>
      <c r="DM14" s="7"/>
      <c r="DN14" s="7">
        <v>0</v>
      </c>
      <c r="DO14" s="26">
        <v>0</v>
      </c>
      <c r="DP14" s="11"/>
      <c r="DQ14" s="16"/>
      <c r="DR14" s="128" t="s">
        <v>30</v>
      </c>
      <c r="DS14" s="20">
        <v>0</v>
      </c>
      <c r="DT14" s="81"/>
      <c r="DU14" s="47"/>
      <c r="DV14" s="47"/>
      <c r="DW14" s="7"/>
      <c r="DX14" s="7"/>
      <c r="DY14" s="26"/>
      <c r="DZ14" s="11"/>
      <c r="EA14" s="16"/>
      <c r="EB14" s="128" t="s">
        <v>30</v>
      </c>
      <c r="EC14" s="20">
        <v>0</v>
      </c>
      <c r="ED14" s="47"/>
      <c r="EE14" s="47"/>
      <c r="EF14" s="47"/>
      <c r="EG14" s="7"/>
      <c r="EH14" s="7"/>
      <c r="EI14" s="26"/>
      <c r="EJ14" s="11"/>
      <c r="EK14" s="16"/>
      <c r="EL14" s="128" t="s">
        <v>30</v>
      </c>
      <c r="EM14" s="20">
        <v>0</v>
      </c>
      <c r="EN14" s="47"/>
      <c r="EO14" s="47"/>
      <c r="EP14" s="47"/>
      <c r="EQ14" s="7"/>
      <c r="ER14" s="7"/>
      <c r="ES14" s="26"/>
      <c r="ET14" s="11"/>
      <c r="EU14" s="16"/>
      <c r="EV14" s="128" t="s">
        <v>30</v>
      </c>
      <c r="EW14" s="20">
        <v>0</v>
      </c>
      <c r="EX14" s="81"/>
      <c r="EY14" s="47"/>
      <c r="EZ14" s="47"/>
      <c r="FA14" s="7"/>
      <c r="FB14" s="7"/>
      <c r="FC14" s="26"/>
      <c r="FD14" s="11"/>
      <c r="FE14" s="16"/>
      <c r="FF14" s="128" t="s">
        <v>30</v>
      </c>
      <c r="FG14" s="20">
        <v>0</v>
      </c>
      <c r="FH14" s="81"/>
      <c r="FI14" s="47"/>
      <c r="FJ14" s="47"/>
      <c r="FK14" s="7"/>
      <c r="FL14" s="7"/>
      <c r="FM14" s="26"/>
      <c r="FN14" s="11"/>
      <c r="FO14" s="16"/>
      <c r="FP14" s="128" t="s">
        <v>30</v>
      </c>
      <c r="FQ14" s="20">
        <v>0</v>
      </c>
      <c r="FR14" s="47"/>
      <c r="FS14" s="47"/>
      <c r="FT14" s="47"/>
      <c r="FU14" s="7"/>
      <c r="FV14" s="7"/>
      <c r="FW14" s="26"/>
      <c r="FX14" s="11"/>
      <c r="FY14" s="16"/>
      <c r="FZ14" s="128" t="s">
        <v>30</v>
      </c>
      <c r="GA14" s="20">
        <v>0</v>
      </c>
      <c r="GB14" s="47"/>
      <c r="GC14" s="47"/>
      <c r="GD14" s="47"/>
      <c r="GE14" s="7"/>
      <c r="GF14" s="7"/>
      <c r="GG14" s="26"/>
      <c r="GH14" s="11"/>
      <c r="GI14" s="16"/>
      <c r="GJ14" s="128" t="s">
        <v>30</v>
      </c>
      <c r="GK14" s="20">
        <v>0</v>
      </c>
      <c r="GL14" s="81"/>
      <c r="GM14" s="47"/>
      <c r="GN14" s="47"/>
      <c r="GO14" s="7"/>
      <c r="GP14" s="7"/>
      <c r="GQ14" s="26"/>
      <c r="GR14" s="11"/>
      <c r="GS14" s="16"/>
      <c r="GT14" s="128" t="s">
        <v>30</v>
      </c>
      <c r="GU14" s="20">
        <v>0</v>
      </c>
      <c r="GV14" s="81"/>
      <c r="GW14" s="47"/>
      <c r="GX14" s="47"/>
      <c r="GY14" s="7"/>
      <c r="GZ14" s="7"/>
      <c r="HA14" s="26"/>
      <c r="HB14" s="11"/>
      <c r="HC14" s="16"/>
      <c r="HD14" s="128" t="s">
        <v>30</v>
      </c>
      <c r="HE14" s="20">
        <v>0</v>
      </c>
      <c r="HF14" s="47"/>
      <c r="HG14" s="47"/>
      <c r="HH14" s="47"/>
      <c r="HI14" s="7"/>
      <c r="HJ14" s="7"/>
      <c r="HK14" s="26"/>
      <c r="HL14" s="11"/>
      <c r="HM14" s="16"/>
      <c r="HN14" s="128" t="s">
        <v>30</v>
      </c>
      <c r="HO14" s="20">
        <v>0</v>
      </c>
      <c r="HP14" s="47"/>
      <c r="HQ14" s="47"/>
      <c r="HR14" s="47"/>
      <c r="HS14" s="7"/>
      <c r="HT14" s="7"/>
      <c r="HU14" s="26"/>
      <c r="HV14" s="11"/>
      <c r="HW14" s="16"/>
      <c r="HX14" s="128" t="s">
        <v>30</v>
      </c>
      <c r="HY14" s="20">
        <v>0</v>
      </c>
      <c r="HZ14" s="47">
        <v>0.91743119266055062</v>
      </c>
      <c r="IA14" s="47"/>
      <c r="IB14" s="47"/>
      <c r="IC14" s="7"/>
      <c r="ID14" s="7">
        <v>1.1959521619135236</v>
      </c>
      <c r="IE14" s="26">
        <v>0.52219321148825071</v>
      </c>
      <c r="IF14" s="11"/>
      <c r="IG14" s="16"/>
      <c r="IH14" s="128" t="s">
        <v>30</v>
      </c>
      <c r="II14" s="20">
        <v>0</v>
      </c>
      <c r="IJ14" s="47"/>
      <c r="IK14" s="47"/>
      <c r="IL14" s="47"/>
      <c r="IM14" s="7"/>
      <c r="IN14" s="7"/>
      <c r="IO14" s="26"/>
      <c r="IP14" s="11"/>
      <c r="IQ14" s="16"/>
      <c r="IR14" s="128" t="s">
        <v>30</v>
      </c>
      <c r="IS14" s="20">
        <v>0</v>
      </c>
      <c r="IT14" s="47"/>
      <c r="IU14" s="47"/>
      <c r="IV14" s="47"/>
      <c r="IW14" s="7"/>
      <c r="IX14" s="7"/>
      <c r="IY14" s="26"/>
      <c r="IZ14" s="11"/>
      <c r="JA14" s="16"/>
    </row>
    <row xmlns:x14ac="http://schemas.microsoft.com/office/spreadsheetml/2009/9/ac" r="15" s="2" customFormat="true" x14ac:dyDescent="0.25">
      <c r="A15" s="427" t="str">
        <f ca="true">IF(ISBLANK('Data Summary'!A17),"",'Data Summary'!A17)</f>
        <v>PSE_2015_KAP</v>
      </c>
      <c r="B15" s="128" t="s">
        <v>91</v>
      </c>
      <c r="C15" s="82">
        <v>0</v>
      </c>
      <c r="D15" s="47"/>
      <c r="E15" s="47"/>
      <c r="F15" s="47"/>
      <c r="G15" s="7"/>
      <c r="H15" s="7"/>
      <c r="I15" s="26"/>
      <c r="J15" s="11"/>
      <c r="K15" s="16"/>
      <c r="L15" s="128" t="s">
        <v>91</v>
      </c>
      <c r="M15" s="82">
        <v>0</v>
      </c>
      <c r="N15" s="47"/>
      <c r="O15" s="47"/>
      <c r="P15" s="47"/>
      <c r="Q15" s="206"/>
      <c r="R15" s="206"/>
      <c r="S15" s="26"/>
      <c r="T15" s="11"/>
      <c r="U15" s="16"/>
      <c r="V15" s="128" t="s">
        <v>91</v>
      </c>
      <c r="W15" s="82">
        <v>0</v>
      </c>
      <c r="X15" s="47"/>
      <c r="Y15" s="47"/>
      <c r="Z15" s="47"/>
      <c r="AA15" s="7"/>
      <c r="AB15" s="7"/>
      <c r="AC15" s="26"/>
      <c r="AD15" s="11"/>
      <c r="AE15" s="16"/>
      <c r="AF15" s="128" t="s">
        <v>91</v>
      </c>
      <c r="AG15" s="82">
        <v>0</v>
      </c>
      <c r="AH15" s="47"/>
      <c r="AI15" s="47"/>
      <c r="AJ15" s="47"/>
      <c r="AK15" s="7"/>
      <c r="AL15" s="7"/>
      <c r="AM15" s="26"/>
      <c r="AN15" s="11"/>
      <c r="AO15" s="16"/>
      <c r="AP15" s="128" t="s">
        <v>91</v>
      </c>
      <c r="AQ15" s="82">
        <v>0</v>
      </c>
      <c r="AR15" s="47"/>
      <c r="AS15" s="47"/>
      <c r="AT15" s="47"/>
      <c r="AU15" s="7"/>
      <c r="AV15" s="7"/>
      <c r="AW15" s="26"/>
      <c r="AX15" s="11"/>
      <c r="AY15" s="16"/>
      <c r="AZ15" s="128" t="s">
        <v>91</v>
      </c>
      <c r="BA15" s="82">
        <v>0</v>
      </c>
      <c r="BB15" s="47"/>
      <c r="BC15" s="47"/>
      <c r="BD15" s="47"/>
      <c r="BE15" s="7"/>
      <c r="BF15" s="7"/>
      <c r="BG15" s="26"/>
      <c r="BH15" s="11"/>
      <c r="BI15" s="16"/>
      <c r="BJ15" s="128" t="s">
        <v>91</v>
      </c>
      <c r="BK15" s="82">
        <v>0</v>
      </c>
      <c r="BL15" s="47"/>
      <c r="BM15" s="47"/>
      <c r="BN15" s="47"/>
      <c r="BO15" s="7"/>
      <c r="BP15" s="7"/>
      <c r="BQ15" s="26"/>
      <c r="BR15" s="11"/>
      <c r="BS15" s="16"/>
      <c r="BT15" s="128" t="s">
        <v>91</v>
      </c>
      <c r="BU15" s="82">
        <v>0</v>
      </c>
      <c r="BV15" s="47"/>
      <c r="BW15" s="47"/>
      <c r="BX15" s="47"/>
      <c r="BY15" s="7"/>
      <c r="BZ15" s="7"/>
      <c r="CA15" s="26"/>
      <c r="CB15" s="11"/>
      <c r="CC15" s="16"/>
      <c r="CD15" s="128" t="s">
        <v>91</v>
      </c>
      <c r="CE15" s="82">
        <v>0</v>
      </c>
      <c r="CF15" s="47"/>
      <c r="CG15" s="47"/>
      <c r="CH15" s="47"/>
      <c r="CI15" s="7"/>
      <c r="CJ15" s="7"/>
      <c r="CK15" s="26"/>
      <c r="CL15" s="11"/>
      <c r="CM15" s="16"/>
      <c r="CN15" s="128" t="s">
        <v>91</v>
      </c>
      <c r="CO15" s="82">
        <v>0</v>
      </c>
      <c r="CP15" s="47"/>
      <c r="CQ15" s="47"/>
      <c r="CR15" s="47"/>
      <c r="CS15" s="7"/>
      <c r="CT15" s="7"/>
      <c r="CU15" s="26"/>
      <c r="CV15" s="11"/>
      <c r="CW15" s="16"/>
      <c r="CX15" s="128" t="s">
        <v>91</v>
      </c>
      <c r="CY15" s="82">
        <v>0</v>
      </c>
      <c r="CZ15" s="47"/>
      <c r="DA15" s="47"/>
      <c r="DB15" s="47"/>
      <c r="DC15" s="7"/>
      <c r="DD15" s="7"/>
      <c r="DE15" s="26"/>
      <c r="DF15" s="11"/>
      <c r="DG15" s="16"/>
      <c r="DH15" s="128" t="s">
        <v>91</v>
      </c>
      <c r="DI15" s="82">
        <v>0</v>
      </c>
      <c r="DJ15" s="47"/>
      <c r="DK15" s="47"/>
      <c r="DL15" s="47"/>
      <c r="DM15" s="7"/>
      <c r="DN15" s="7"/>
      <c r="DO15" s="26"/>
      <c r="DP15" s="11"/>
      <c r="DQ15" s="16"/>
      <c r="DR15" s="128" t="s">
        <v>91</v>
      </c>
      <c r="DS15" s="82">
        <v>0</v>
      </c>
      <c r="DT15" s="47"/>
      <c r="DU15" s="47"/>
      <c r="DV15" s="47"/>
      <c r="DW15" s="7"/>
      <c r="DX15" s="7"/>
      <c r="DY15" s="26"/>
      <c r="DZ15" s="11"/>
      <c r="EA15" s="16"/>
      <c r="EB15" s="128" t="s">
        <v>91</v>
      </c>
      <c r="EC15" s="82">
        <v>0</v>
      </c>
      <c r="ED15" s="47"/>
      <c r="EE15" s="47"/>
      <c r="EF15" s="47"/>
      <c r="EG15" s="7"/>
      <c r="EH15" s="7"/>
      <c r="EI15" s="26"/>
      <c r="EJ15" s="11"/>
      <c r="EK15" s="16"/>
      <c r="EL15" s="128" t="s">
        <v>91</v>
      </c>
      <c r="EM15" s="82">
        <v>0</v>
      </c>
      <c r="EN15" s="47"/>
      <c r="EO15" s="47"/>
      <c r="EP15" s="47"/>
      <c r="EQ15" s="7"/>
      <c r="ER15" s="7"/>
      <c r="ES15" s="26"/>
      <c r="ET15" s="11"/>
      <c r="EU15" s="16"/>
      <c r="EV15" s="128" t="s">
        <v>91</v>
      </c>
      <c r="EW15" s="82">
        <v>0</v>
      </c>
      <c r="EX15" s="47"/>
      <c r="EY15" s="47"/>
      <c r="EZ15" s="47"/>
      <c r="FA15" s="7"/>
      <c r="FB15" s="7"/>
      <c r="FC15" s="26"/>
      <c r="FD15" s="11"/>
      <c r="FE15" s="16"/>
      <c r="FF15" s="128" t="s">
        <v>91</v>
      </c>
      <c r="FG15" s="82">
        <v>0</v>
      </c>
      <c r="FH15" s="47"/>
      <c r="FI15" s="47"/>
      <c r="FJ15" s="47"/>
      <c r="FK15" s="7"/>
      <c r="FL15" s="7"/>
      <c r="FM15" s="26"/>
      <c r="FN15" s="11"/>
      <c r="FO15" s="16"/>
      <c r="FP15" s="128" t="s">
        <v>91</v>
      </c>
      <c r="FQ15" s="82">
        <v>0</v>
      </c>
      <c r="FR15" s="47"/>
      <c r="FS15" s="47"/>
      <c r="FT15" s="47"/>
      <c r="FU15" s="7"/>
      <c r="FV15" s="7"/>
      <c r="FW15" s="26"/>
      <c r="FX15" s="11"/>
      <c r="FY15" s="16"/>
      <c r="FZ15" s="128" t="s">
        <v>91</v>
      </c>
      <c r="GA15" s="82">
        <v>0</v>
      </c>
      <c r="GB15" s="47"/>
      <c r="GC15" s="47"/>
      <c r="GD15" s="47"/>
      <c r="GE15" s="7"/>
      <c r="GF15" s="7"/>
      <c r="GG15" s="26"/>
      <c r="GH15" s="11"/>
      <c r="GI15" s="16"/>
      <c r="GJ15" s="128" t="s">
        <v>91</v>
      </c>
      <c r="GK15" s="82">
        <v>0</v>
      </c>
      <c r="GL15" s="47"/>
      <c r="GM15" s="47"/>
      <c r="GN15" s="47"/>
      <c r="GO15" s="7"/>
      <c r="GP15" s="7"/>
      <c r="GQ15" s="26"/>
      <c r="GR15" s="11"/>
      <c r="GS15" s="16"/>
      <c r="GT15" s="128" t="s">
        <v>91</v>
      </c>
      <c r="GU15" s="82">
        <v>0</v>
      </c>
      <c r="GV15" s="47"/>
      <c r="GW15" s="47"/>
      <c r="GX15" s="47"/>
      <c r="GY15" s="7"/>
      <c r="GZ15" s="7"/>
      <c r="HA15" s="26"/>
      <c r="HB15" s="11"/>
      <c r="HC15" s="16"/>
      <c r="HD15" s="128" t="s">
        <v>91</v>
      </c>
      <c r="HE15" s="82">
        <v>0</v>
      </c>
      <c r="HF15" s="47"/>
      <c r="HG15" s="47"/>
      <c r="HH15" s="47"/>
      <c r="HI15" s="7"/>
      <c r="HJ15" s="7"/>
      <c r="HK15" s="26"/>
      <c r="HL15" s="11"/>
      <c r="HM15" s="16"/>
      <c r="HN15" s="128" t="s">
        <v>91</v>
      </c>
      <c r="HO15" s="82">
        <v>0</v>
      </c>
      <c r="HP15" s="47"/>
      <c r="HQ15" s="47"/>
      <c r="HR15" s="47"/>
      <c r="HS15" s="7"/>
      <c r="HT15" s="7"/>
      <c r="HU15" s="26"/>
      <c r="HV15" s="11"/>
      <c r="HW15" s="16"/>
      <c r="HX15" s="128" t="s">
        <v>91</v>
      </c>
      <c r="HY15" s="82">
        <v>0</v>
      </c>
      <c r="HZ15" s="47">
        <v>0</v>
      </c>
      <c r="IA15" s="47"/>
      <c r="IB15" s="47"/>
      <c r="IC15" s="7"/>
      <c r="ID15" s="7">
        <v>0</v>
      </c>
      <c r="IE15" s="26">
        <v>0</v>
      </c>
      <c r="IF15" s="11"/>
      <c r="IG15" s="16"/>
      <c r="IH15" s="128" t="s">
        <v>91</v>
      </c>
      <c r="II15" s="82">
        <v>0</v>
      </c>
      <c r="IJ15" s="47"/>
      <c r="IK15" s="47"/>
      <c r="IL15" s="47"/>
      <c r="IM15" s="7"/>
      <c r="IN15" s="7"/>
      <c r="IO15" s="26"/>
      <c r="IP15" s="11"/>
      <c r="IQ15" s="16"/>
      <c r="IR15" s="128" t="s">
        <v>91</v>
      </c>
      <c r="IS15" s="82">
        <v>0</v>
      </c>
      <c r="IT15" s="47"/>
      <c r="IU15" s="47"/>
      <c r="IV15" s="47"/>
      <c r="IW15" s="7"/>
      <c r="IX15" s="7"/>
      <c r="IY15" s="26"/>
      <c r="IZ15" s="11"/>
      <c r="JA15" s="16"/>
      <c r="JB15" s="142"/>
      <c r="JL15" s="142"/>
      <c r="JV15" s="142"/>
      <c r="KF15" s="142"/>
    </row>
    <row xmlns:x14ac="http://schemas.microsoft.com/office/spreadsheetml/2009/9/ac" r="16" s="2" customFormat="true" x14ac:dyDescent="0.25">
      <c r="A16" s="427" t="str">
        <f ca="true">IF(ISBLANK('Data Summary'!A18),"",'Data Summary'!A18)</f>
        <v>PSE_2016_CEN</v>
      </c>
      <c r="B16" s="129" t="s">
        <v>157</v>
      </c>
      <c r="C16" s="21">
        <v>1</v>
      </c>
      <c r="D16" s="81">
        <v>100</v>
      </c>
      <c r="E16" s="47"/>
      <c r="F16" s="7"/>
      <c r="G16" s="7"/>
      <c r="H16" s="7">
        <v>100</v>
      </c>
      <c r="I16" s="26">
        <v>100</v>
      </c>
      <c r="J16" s="11"/>
      <c r="K16" s="16"/>
      <c r="L16" s="129" t="s">
        <v>250</v>
      </c>
      <c r="M16" s="21">
        <v>1</v>
      </c>
      <c r="N16" s="47">
        <v>46.5</v>
      </c>
      <c r="O16" s="208"/>
      <c r="P16" s="206"/>
      <c r="Q16" s="206"/>
      <c r="R16" s="206"/>
      <c r="S16" s="26"/>
      <c r="T16" s="11"/>
      <c r="U16" s="16"/>
      <c r="V16" s="129" t="s">
        <v>250</v>
      </c>
      <c r="W16" s="21">
        <v>1</v>
      </c>
      <c r="X16" s="47">
        <v>31.7</v>
      </c>
      <c r="Y16" s="109"/>
      <c r="Z16" s="7"/>
      <c r="AA16" s="7"/>
      <c r="AB16" s="7"/>
      <c r="AC16" s="26"/>
      <c r="AD16" s="11"/>
      <c r="AE16" s="16"/>
      <c r="AF16" s="129" t="s">
        <v>172</v>
      </c>
      <c r="AG16" s="21">
        <v>1</v>
      </c>
      <c r="AH16" s="47">
        <v>39.4</v>
      </c>
      <c r="AI16" s="22">
        <v>59.6</v>
      </c>
      <c r="AJ16" s="7">
        <v>12.1</v>
      </c>
      <c r="AK16" s="7"/>
      <c r="AL16" s="7"/>
      <c r="AM16" s="26"/>
      <c r="AN16" s="11"/>
      <c r="AO16" s="16"/>
      <c r="AP16" s="129" t="s">
        <v>158</v>
      </c>
      <c r="AQ16" s="21">
        <v>1</v>
      </c>
      <c r="AR16" s="47">
        <v>41.5</v>
      </c>
      <c r="AS16" s="109"/>
      <c r="AT16" s="7"/>
      <c r="AU16" s="7"/>
      <c r="AV16" s="7"/>
      <c r="AW16" s="26"/>
      <c r="AX16" s="11"/>
      <c r="AY16" s="16"/>
      <c r="AZ16" s="129" t="s">
        <v>250</v>
      </c>
      <c r="BA16" s="21">
        <v>1</v>
      </c>
      <c r="BB16" s="81">
        <v>46.8</v>
      </c>
      <c r="BC16" s="47"/>
      <c r="BD16" s="7"/>
      <c r="BE16" s="7"/>
      <c r="BF16" s="7"/>
      <c r="BG16" s="26"/>
      <c r="BH16" s="11"/>
      <c r="BI16" s="16"/>
      <c r="BJ16" s="129"/>
      <c r="BK16" s="21"/>
      <c r="BL16" s="81"/>
      <c r="BM16" s="47"/>
      <c r="BN16" s="7"/>
      <c r="BO16" s="7"/>
      <c r="BP16" s="7"/>
      <c r="BQ16" s="26"/>
      <c r="BR16" s="11"/>
      <c r="BS16" s="16"/>
      <c r="BT16" s="129" t="s">
        <v>157</v>
      </c>
      <c r="BU16" s="21">
        <v>1</v>
      </c>
      <c r="BV16" s="81">
        <v>100</v>
      </c>
      <c r="BW16" s="47"/>
      <c r="BX16" s="7"/>
      <c r="BY16" s="7"/>
      <c r="BZ16" s="7">
        <v>100</v>
      </c>
      <c r="CA16" s="26">
        <v>100</v>
      </c>
      <c r="CB16" s="11"/>
      <c r="CC16" s="16"/>
      <c r="CD16" s="129"/>
      <c r="CE16" s="21"/>
      <c r="CF16" s="81"/>
      <c r="CG16" s="47"/>
      <c r="CH16" s="7"/>
      <c r="CI16" s="7"/>
      <c r="CJ16" s="7"/>
      <c r="CK16" s="26"/>
      <c r="CL16" s="11"/>
      <c r="CM16" s="16"/>
      <c r="CN16" s="129"/>
      <c r="CO16" s="21"/>
      <c r="CP16" s="81"/>
      <c r="CQ16" s="47"/>
      <c r="CR16" s="7"/>
      <c r="CS16" s="7"/>
      <c r="CT16" s="7"/>
      <c r="CU16" s="26"/>
      <c r="CV16" s="11"/>
      <c r="CW16" s="16"/>
      <c r="CX16" s="129"/>
      <c r="CY16" s="21"/>
      <c r="CZ16" s="81"/>
      <c r="DA16" s="47"/>
      <c r="DB16" s="7"/>
      <c r="DC16" s="7"/>
      <c r="DD16" s="7"/>
      <c r="DE16" s="26"/>
      <c r="DF16" s="11"/>
      <c r="DG16" s="16"/>
      <c r="DH16" s="129" t="s">
        <v>183</v>
      </c>
      <c r="DI16" s="21">
        <v>1</v>
      </c>
      <c r="DJ16" s="81">
        <v>46.1</v>
      </c>
      <c r="DK16" s="47">
        <v>74.38</v>
      </c>
      <c r="DL16" s="7">
        <v>16.920000000000002</v>
      </c>
      <c r="DM16" s="7"/>
      <c r="DN16" s="7">
        <v>52.85</v>
      </c>
      <c r="DO16" s="26">
        <v>34.229999999999997</v>
      </c>
      <c r="DP16" s="11"/>
      <c r="DQ16" s="16"/>
      <c r="DR16" s="129" t="s">
        <v>189</v>
      </c>
      <c r="DS16" s="21">
        <v>1</v>
      </c>
      <c r="DT16" s="47">
        <f>(DW16*Population!$E$21+DX16*Population!$F$21)/(Population!$E$21+Population!$F$21)</f>
        <v>51.814230724115568</v>
      </c>
      <c r="DU16" s="47"/>
      <c r="DV16" s="7"/>
      <c r="DW16" s="7">
        <v>58.6</v>
      </c>
      <c r="DX16" s="7">
        <v>48.1</v>
      </c>
      <c r="DY16" s="26"/>
      <c r="DZ16" s="11"/>
      <c r="EA16" s="16"/>
      <c r="EB16" s="129" t="s">
        <v>209</v>
      </c>
      <c r="EC16" s="21">
        <v>1</v>
      </c>
      <c r="ED16" s="81">
        <v>97.75</v>
      </c>
      <c r="EE16" s="47"/>
      <c r="EF16" s="47"/>
      <c r="EG16" s="7"/>
      <c r="EH16" s="7">
        <v>99.55</v>
      </c>
      <c r="EI16" s="26">
        <v>96.74</v>
      </c>
      <c r="EJ16" s="11"/>
      <c r="EK16" s="16"/>
      <c r="EL16" s="129" t="s">
        <v>266</v>
      </c>
      <c r="EM16" s="21">
        <v>1</v>
      </c>
      <c r="EN16" s="81">
        <v>48.4</v>
      </c>
      <c r="EO16" s="47"/>
      <c r="EP16" s="47"/>
      <c r="EQ16" s="7"/>
      <c r="ER16" s="7"/>
      <c r="ES16" s="26"/>
      <c r="ET16" s="11"/>
      <c r="EU16" s="16"/>
      <c r="EV16" s="129"/>
      <c r="EW16" s="21"/>
      <c r="EX16" s="81"/>
      <c r="EY16" s="47"/>
      <c r="EZ16" s="7"/>
      <c r="FA16" s="7"/>
      <c r="FB16" s="7"/>
      <c r="FC16" s="26"/>
      <c r="FD16" s="11"/>
      <c r="FE16" s="16"/>
      <c r="FF16" s="129"/>
      <c r="FG16" s="21"/>
      <c r="FH16" s="81"/>
      <c r="FI16" s="47"/>
      <c r="FJ16" s="7"/>
      <c r="FK16" s="7"/>
      <c r="FL16" s="7"/>
      <c r="FM16" s="26"/>
      <c r="FN16" s="11"/>
      <c r="FO16" s="16"/>
      <c r="FP16" s="129" t="s">
        <v>270</v>
      </c>
      <c r="FQ16" s="21">
        <v>1</v>
      </c>
      <c r="FR16" s="81">
        <v>99.720979955115666</v>
      </c>
      <c r="FS16" s="47"/>
      <c r="FT16" s="47"/>
      <c r="FU16" s="7"/>
      <c r="FV16" s="19">
        <v>99.582459999999998</v>
      </c>
      <c r="FW16" s="80">
        <v>99.79994119718593</v>
      </c>
      <c r="FX16" s="11"/>
      <c r="FY16" s="16"/>
      <c r="FZ16" s="129" t="s">
        <v>270</v>
      </c>
      <c r="GA16" s="21">
        <v>1</v>
      </c>
      <c r="GB16" s="81">
        <v>99.364042702865675</v>
      </c>
      <c r="GC16" s="47"/>
      <c r="GD16" s="47"/>
      <c r="GE16" s="7"/>
      <c r="GF16" s="19">
        <v>99.391480000000001</v>
      </c>
      <c r="GG16" s="80">
        <v>99.34815211548225</v>
      </c>
      <c r="GH16" s="11"/>
      <c r="GI16" s="16"/>
      <c r="GJ16" s="129"/>
      <c r="GK16" s="21"/>
      <c r="GL16" s="81"/>
      <c r="GM16" s="47"/>
      <c r="GN16" s="7"/>
      <c r="GO16" s="7"/>
      <c r="GP16" s="7"/>
      <c r="GQ16" s="26"/>
      <c r="GR16" s="11"/>
      <c r="GS16" s="16"/>
      <c r="GT16" s="129"/>
      <c r="GU16" s="21"/>
      <c r="GV16" s="81"/>
      <c r="GW16" s="47"/>
      <c r="GX16" s="7"/>
      <c r="GY16" s="7"/>
      <c r="GZ16" s="7"/>
      <c r="HA16" s="26"/>
      <c r="HB16" s="11"/>
      <c r="HC16" s="16"/>
      <c r="HD16" s="129" t="s">
        <v>270</v>
      </c>
      <c r="HE16" s="21">
        <v>1</v>
      </c>
      <c r="HF16" s="81">
        <v>99.608808976981607</v>
      </c>
      <c r="HG16" s="47"/>
      <c r="HH16" s="47"/>
      <c r="HI16" s="7"/>
      <c r="HJ16" s="19">
        <v>99.607839999999996</v>
      </c>
      <c r="HK16" s="80">
        <v>99.607839999999996</v>
      </c>
      <c r="HL16" s="11"/>
      <c r="HM16" s="16"/>
      <c r="HN16" s="129" t="s">
        <v>270</v>
      </c>
      <c r="HO16" s="21">
        <v>1</v>
      </c>
      <c r="HP16" s="81">
        <v>99.045117001351542</v>
      </c>
      <c r="HQ16" s="47"/>
      <c r="HR16" s="47"/>
      <c r="HS16" s="7"/>
      <c r="HT16" s="19">
        <v>98.86148</v>
      </c>
      <c r="HU16" s="80">
        <v>99.153240647946603</v>
      </c>
      <c r="HV16" s="11"/>
      <c r="HW16" s="16"/>
      <c r="HX16" s="129" t="s">
        <v>331</v>
      </c>
      <c r="HY16" s="21">
        <v>1</v>
      </c>
      <c r="HZ16" s="81">
        <v>44.036697247706421</v>
      </c>
      <c r="IA16" s="47"/>
      <c r="IB16" s="47"/>
      <c r="IC16" s="7"/>
      <c r="ID16" s="19">
        <v>46.274149034038636</v>
      </c>
      <c r="IE16" s="80">
        <v>40.861618798955611</v>
      </c>
      <c r="IF16" s="11"/>
      <c r="IG16" s="16"/>
      <c r="IH16" s="129" t="s">
        <v>270</v>
      </c>
      <c r="II16" s="21">
        <v>1</v>
      </c>
      <c r="IJ16" s="81">
        <v>98.93963408461795</v>
      </c>
      <c r="IK16" s="47"/>
      <c r="IL16" s="47"/>
      <c r="IM16" s="7"/>
      <c r="IN16" s="19">
        <v>98.9</v>
      </c>
      <c r="IO16" s="80">
        <v>98.962906031504659</v>
      </c>
      <c r="IP16" s="11"/>
      <c r="IQ16" s="16"/>
      <c r="IR16" s="129" t="s">
        <v>270</v>
      </c>
      <c r="IS16" s="21">
        <v>1</v>
      </c>
      <c r="IT16" s="81">
        <v>99.436635498321024</v>
      </c>
      <c r="IU16" s="47"/>
      <c r="IV16" s="47"/>
      <c r="IW16" s="7"/>
      <c r="IX16" s="19">
        <v>99.35</v>
      </c>
      <c r="IY16" s="80">
        <v>99.486957279123075</v>
      </c>
      <c r="IZ16" s="11"/>
      <c r="JA16" s="16"/>
      <c r="JB16" s="142"/>
      <c r="JL16" s="142"/>
      <c r="JV16" s="142"/>
      <c r="KF16" s="142"/>
    </row>
    <row xmlns:x14ac="http://schemas.microsoft.com/office/spreadsheetml/2009/9/ac" r="17" s="2" customFormat="true" x14ac:dyDescent="0.25">
      <c r="A17" s="427" t="str">
        <f ca="true">IF(ISBLANK('Data Summary'!A19),"",'Data Summary'!A19)</f>
        <v>PSE_2016_UIS</v>
      </c>
      <c r="B17" s="129"/>
      <c r="C17" s="22"/>
      <c r="D17" s="47"/>
      <c r="E17" s="7"/>
      <c r="F17" s="7"/>
      <c r="G17" s="7"/>
      <c r="H17" s="7"/>
      <c r="I17" s="26"/>
      <c r="J17" s="11"/>
      <c r="K17" s="16"/>
      <c r="L17" s="129" t="s">
        <v>190</v>
      </c>
      <c r="M17" s="208">
        <v>1</v>
      </c>
      <c r="N17" s="206">
        <v>41.6</v>
      </c>
      <c r="O17" s="208"/>
      <c r="P17" s="206"/>
      <c r="Q17" s="206"/>
      <c r="R17" s="206"/>
      <c r="S17" s="26"/>
      <c r="T17" s="11"/>
      <c r="U17" s="16"/>
      <c r="V17" s="129" t="s">
        <v>190</v>
      </c>
      <c r="W17" s="22">
        <v>1</v>
      </c>
      <c r="X17" s="7">
        <v>52</v>
      </c>
      <c r="Y17" s="109"/>
      <c r="Z17" s="7"/>
      <c r="AA17" s="7"/>
      <c r="AB17" s="7"/>
      <c r="AC17" s="26"/>
      <c r="AD17" s="11"/>
      <c r="AE17" s="16"/>
      <c r="AF17" s="129" t="s">
        <v>173</v>
      </c>
      <c r="AG17" s="22">
        <v>1</v>
      </c>
      <c r="AH17" s="7">
        <v>57.9</v>
      </c>
      <c r="AI17" s="22">
        <v>38.700000000000003</v>
      </c>
      <c r="AJ17" s="7">
        <v>84.5</v>
      </c>
      <c r="AK17" s="7"/>
      <c r="AL17" s="7"/>
      <c r="AM17" s="26"/>
      <c r="AN17" s="11"/>
      <c r="AO17" s="16"/>
      <c r="AP17" s="129" t="s">
        <v>159</v>
      </c>
      <c r="AQ17" s="22">
        <v>1</v>
      </c>
      <c r="AR17" s="7">
        <v>43.6</v>
      </c>
      <c r="AS17" s="109"/>
      <c r="AT17" s="7"/>
      <c r="AU17" s="7"/>
      <c r="AV17" s="7"/>
      <c r="AW17" s="26"/>
      <c r="AX17" s="11"/>
      <c r="AY17" s="16"/>
      <c r="AZ17" s="129" t="s">
        <v>254</v>
      </c>
      <c r="BA17" s="22">
        <v>1</v>
      </c>
      <c r="BB17" s="47">
        <v>39.200000000000003</v>
      </c>
      <c r="BC17" s="7"/>
      <c r="BD17" s="7"/>
      <c r="BE17" s="7"/>
      <c r="BF17" s="7"/>
      <c r="BG17" s="26"/>
      <c r="BH17" s="11"/>
      <c r="BI17" s="16"/>
      <c r="BJ17" s="129"/>
      <c r="BK17" s="22"/>
      <c r="BL17" s="47"/>
      <c r="BM17" s="7"/>
      <c r="BN17" s="7"/>
      <c r="BO17" s="7"/>
      <c r="BP17" s="7"/>
      <c r="BQ17" s="26"/>
      <c r="BR17" s="11"/>
      <c r="BS17" s="16"/>
      <c r="BT17" s="129" t="s">
        <v>250</v>
      </c>
      <c r="BU17" s="22" t="s">
        <v>188</v>
      </c>
      <c r="BV17" s="47">
        <v>47.3</v>
      </c>
      <c r="BW17" s="7"/>
      <c r="BX17" s="7"/>
      <c r="BY17" s="7"/>
      <c r="BZ17" s="7"/>
      <c r="CA17" s="26"/>
      <c r="CB17" s="11"/>
      <c r="CC17" s="16"/>
      <c r="CD17" s="129"/>
      <c r="CE17" s="22"/>
      <c r="CF17" s="47"/>
      <c r="CG17" s="7"/>
      <c r="CH17" s="7"/>
      <c r="CI17" s="7"/>
      <c r="CJ17" s="7"/>
      <c r="CK17" s="26"/>
      <c r="CL17" s="11"/>
      <c r="CM17" s="16"/>
      <c r="CN17" s="129"/>
      <c r="CO17" s="22"/>
      <c r="CP17" s="47"/>
      <c r="CQ17" s="7"/>
      <c r="CR17" s="7"/>
      <c r="CS17" s="7"/>
      <c r="CT17" s="7"/>
      <c r="CU17" s="26"/>
      <c r="CV17" s="11"/>
      <c r="CW17" s="16"/>
      <c r="CX17" s="129"/>
      <c r="CY17" s="22"/>
      <c r="CZ17" s="47"/>
      <c r="DA17" s="7"/>
      <c r="DB17" s="7"/>
      <c r="DC17" s="7"/>
      <c r="DD17" s="7"/>
      <c r="DE17" s="26"/>
      <c r="DF17" s="11"/>
      <c r="DG17" s="16"/>
      <c r="DH17" s="129" t="s">
        <v>173</v>
      </c>
      <c r="DI17" s="22">
        <v>1</v>
      </c>
      <c r="DJ17" s="47">
        <v>53.4</v>
      </c>
      <c r="DK17" s="7">
        <v>25.62</v>
      </c>
      <c r="DL17" s="7">
        <v>82.09</v>
      </c>
      <c r="DM17" s="7"/>
      <c r="DN17" s="7">
        <v>46.77</v>
      </c>
      <c r="DO17" s="26">
        <v>65.099999999999994</v>
      </c>
      <c r="DP17" s="11"/>
      <c r="DQ17" s="16"/>
      <c r="DR17" s="129" t="s">
        <v>190</v>
      </c>
      <c r="DS17" s="22">
        <v>1</v>
      </c>
      <c r="DT17" s="47">
        <f>(DW17*Population!$E$21+DX17*Population!$F$21)/(Population!$E$21+Population!$F$21)</f>
        <v>38.727901107064802</v>
      </c>
      <c r="DU17" s="7"/>
      <c r="DV17" s="7"/>
      <c r="DW17" s="7">
        <v>37.5</v>
      </c>
      <c r="DX17" s="7">
        <v>39.4</v>
      </c>
      <c r="DY17" s="26"/>
      <c r="DZ17" s="11"/>
      <c r="EA17" s="16"/>
      <c r="EB17" s="129"/>
      <c r="EC17" s="22"/>
      <c r="ED17" s="47"/>
      <c r="EE17" s="7"/>
      <c r="EF17" s="7"/>
      <c r="EG17" s="7"/>
      <c r="EH17" s="7"/>
      <c r="EI17" s="26"/>
      <c r="EJ17" s="11"/>
      <c r="EK17" s="16"/>
      <c r="EL17" s="129" t="s">
        <v>267</v>
      </c>
      <c r="EM17" s="22">
        <v>1</v>
      </c>
      <c r="EN17" s="47">
        <v>38</v>
      </c>
      <c r="EO17" s="7"/>
      <c r="EP17" s="7"/>
      <c r="EQ17" s="7"/>
      <c r="ER17" s="7"/>
      <c r="ES17" s="26"/>
      <c r="ET17" s="11"/>
      <c r="EU17" s="16"/>
      <c r="EV17" s="129"/>
      <c r="EW17" s="22"/>
      <c r="EX17" s="47"/>
      <c r="EY17" s="7"/>
      <c r="EZ17" s="7"/>
      <c r="FA17" s="7"/>
      <c r="FB17" s="7"/>
      <c r="FC17" s="26"/>
      <c r="FD17" s="11"/>
      <c r="FE17" s="16"/>
      <c r="FF17" s="129"/>
      <c r="FG17" s="22"/>
      <c r="FH17" s="47"/>
      <c r="FI17" s="7"/>
      <c r="FJ17" s="7"/>
      <c r="FK17" s="7"/>
      <c r="FL17" s="7"/>
      <c r="FM17" s="26"/>
      <c r="FN17" s="11"/>
      <c r="FO17" s="16"/>
      <c r="FP17" s="129"/>
      <c r="FQ17" s="22"/>
      <c r="FR17" s="47"/>
      <c r="FS17" s="7"/>
      <c r="FT17" s="7"/>
      <c r="FU17" s="7"/>
      <c r="FV17" s="7"/>
      <c r="FW17" s="26"/>
      <c r="FX17" s="11"/>
      <c r="FY17" s="16"/>
      <c r="FZ17" s="129"/>
      <c r="GA17" s="22"/>
      <c r="GB17" s="47"/>
      <c r="GC17" s="7"/>
      <c r="GD17" s="7"/>
      <c r="GE17" s="7"/>
      <c r="GF17" s="7"/>
      <c r="GG17" s="26"/>
      <c r="GH17" s="11"/>
      <c r="GI17" s="16"/>
      <c r="GJ17" s="129"/>
      <c r="GK17" s="22"/>
      <c r="GL17" s="47"/>
      <c r="GM17" s="7"/>
      <c r="GN17" s="7"/>
      <c r="GO17" s="7"/>
      <c r="GP17" s="7"/>
      <c r="GQ17" s="26"/>
      <c r="GR17" s="11"/>
      <c r="GS17" s="16"/>
      <c r="GT17" s="129"/>
      <c r="GU17" s="22"/>
      <c r="GV17" s="47"/>
      <c r="GW17" s="7"/>
      <c r="GX17" s="7"/>
      <c r="GY17" s="7"/>
      <c r="GZ17" s="7"/>
      <c r="HA17" s="26"/>
      <c r="HB17" s="11"/>
      <c r="HC17" s="16"/>
      <c r="HD17" s="129"/>
      <c r="HE17" s="22"/>
      <c r="HF17" s="47"/>
      <c r="HG17" s="7"/>
      <c r="HH17" s="7"/>
      <c r="HI17" s="7"/>
      <c r="HJ17" s="7"/>
      <c r="HK17" s="26"/>
      <c r="HL17" s="11"/>
      <c r="HM17" s="16"/>
      <c r="HN17" s="129"/>
      <c r="HO17" s="22"/>
      <c r="HP17" s="47"/>
      <c r="HQ17" s="7"/>
      <c r="HR17" s="7"/>
      <c r="HS17" s="7"/>
      <c r="HT17" s="7"/>
      <c r="HU17" s="26"/>
      <c r="HV17" s="11"/>
      <c r="HW17" s="16"/>
      <c r="HX17" s="129" t="s">
        <v>332</v>
      </c>
      <c r="HY17" s="22">
        <v>0</v>
      </c>
      <c r="HZ17" s="47">
        <v>0.32379924446842956</v>
      </c>
      <c r="IA17" s="7"/>
      <c r="IB17" s="7"/>
      <c r="IC17" s="7"/>
      <c r="ID17" s="7">
        <v>0.459981600735971</v>
      </c>
      <c r="IE17" s="26">
        <v>0.13054830287206268</v>
      </c>
      <c r="IF17" s="11"/>
      <c r="IG17" s="16"/>
      <c r="IH17" s="129"/>
      <c r="II17" s="22"/>
      <c r="IJ17" s="47"/>
      <c r="IK17" s="7"/>
      <c r="IL17" s="7"/>
      <c r="IM17" s="7"/>
      <c r="IN17" s="7"/>
      <c r="IO17" s="26"/>
      <c r="IP17" s="11"/>
      <c r="IQ17" s="16"/>
      <c r="IR17" s="129"/>
      <c r="IS17" s="22"/>
      <c r="IT17" s="47"/>
      <c r="IU17" s="7"/>
      <c r="IV17" s="7"/>
      <c r="IW17" s="7"/>
      <c r="IX17" s="7"/>
      <c r="IY17" s="26"/>
      <c r="IZ17" s="11"/>
      <c r="JA17" s="16"/>
      <c r="JB17" s="142"/>
      <c r="JL17" s="142"/>
      <c r="JV17" s="142"/>
      <c r="KF17" s="142"/>
    </row>
    <row xmlns:x14ac="http://schemas.microsoft.com/office/spreadsheetml/2009/9/ac" r="18" s="2" customFormat="true" x14ac:dyDescent="0.25">
      <c r="A18" s="427" t="str">
        <f ca="true">IF(ISBLANK('Data Summary'!A20),"",'Data Summary'!A20)</f>
        <v>PSE_2016_EMIS</v>
      </c>
      <c r="B18" s="129"/>
      <c r="C18" s="22"/>
      <c r="D18" s="7"/>
      <c r="E18" s="7"/>
      <c r="F18" s="7"/>
      <c r="G18" s="7"/>
      <c r="H18" s="7"/>
      <c r="I18" s="26"/>
      <c r="J18" s="11"/>
      <c r="K18" s="16"/>
      <c r="L18" s="129" t="s">
        <v>191</v>
      </c>
      <c r="M18" s="208">
        <v>1</v>
      </c>
      <c r="N18" s="206">
        <v>11.4</v>
      </c>
      <c r="O18" s="208"/>
      <c r="P18" s="206"/>
      <c r="Q18" s="206"/>
      <c r="R18" s="206"/>
      <c r="S18" s="26"/>
      <c r="T18" s="11"/>
      <c r="U18" s="16"/>
      <c r="V18" s="129" t="s">
        <v>151</v>
      </c>
      <c r="W18" s="22">
        <v>0.5</v>
      </c>
      <c r="X18" s="7">
        <f>100-SUM(X16:X17)</f>
        <v>16.299999999999997</v>
      </c>
      <c r="Y18" s="109"/>
      <c r="Z18" s="7"/>
      <c r="AA18" s="7"/>
      <c r="AB18" s="7"/>
      <c r="AC18" s="26"/>
      <c r="AD18" s="11"/>
      <c r="AE18" s="16"/>
      <c r="AF18" s="129" t="s">
        <v>174</v>
      </c>
      <c r="AG18" s="22">
        <v>0</v>
      </c>
      <c r="AH18" s="7">
        <v>0</v>
      </c>
      <c r="AI18" s="22">
        <v>0</v>
      </c>
      <c r="AJ18" s="7">
        <v>0</v>
      </c>
      <c r="AK18" s="7"/>
      <c r="AL18" s="7"/>
      <c r="AM18" s="26"/>
      <c r="AN18" s="11"/>
      <c r="AO18" s="16"/>
      <c r="AP18" s="129" t="s">
        <v>160</v>
      </c>
      <c r="AQ18" s="22">
        <v>1</v>
      </c>
      <c r="AR18" s="7">
        <v>14.6</v>
      </c>
      <c r="AS18" s="109"/>
      <c r="AT18" s="7"/>
      <c r="AU18" s="7"/>
      <c r="AV18" s="7"/>
      <c r="AW18" s="26"/>
      <c r="AX18" s="11"/>
      <c r="AY18" s="16"/>
      <c r="AZ18" s="129"/>
      <c r="BA18" s="22"/>
      <c r="BB18" s="7"/>
      <c r="BC18" s="7"/>
      <c r="BD18" s="7"/>
      <c r="BE18" s="7"/>
      <c r="BF18" s="7"/>
      <c r="BG18" s="26"/>
      <c r="BH18" s="11"/>
      <c r="BI18" s="16"/>
      <c r="BJ18" s="129"/>
      <c r="BK18" s="22"/>
      <c r="BL18" s="7"/>
      <c r="BM18" s="7"/>
      <c r="BN18" s="7"/>
      <c r="BO18" s="7"/>
      <c r="BP18" s="7"/>
      <c r="BQ18" s="26"/>
      <c r="BR18" s="11"/>
      <c r="BS18" s="16"/>
      <c r="BT18" s="129" t="s">
        <v>254</v>
      </c>
      <c r="BU18" s="22" t="s">
        <v>188</v>
      </c>
      <c r="BV18" s="7">
        <v>39.6</v>
      </c>
      <c r="BW18" s="7"/>
      <c r="BX18" s="7"/>
      <c r="BY18" s="7"/>
      <c r="BZ18" s="7"/>
      <c r="CA18" s="26"/>
      <c r="CB18" s="11"/>
      <c r="CC18" s="16"/>
      <c r="CD18" s="129"/>
      <c r="CE18" s="22"/>
      <c r="CF18" s="7"/>
      <c r="CG18" s="7"/>
      <c r="CH18" s="7"/>
      <c r="CI18" s="7"/>
      <c r="CJ18" s="7"/>
      <c r="CK18" s="26"/>
      <c r="CL18" s="11"/>
      <c r="CM18" s="16"/>
      <c r="CN18" s="129"/>
      <c r="CO18" s="22"/>
      <c r="CP18" s="7"/>
      <c r="CQ18" s="7"/>
      <c r="CR18" s="7"/>
      <c r="CS18" s="7"/>
      <c r="CT18" s="7"/>
      <c r="CU18" s="26"/>
      <c r="CV18" s="11"/>
      <c r="CW18" s="16"/>
      <c r="CX18" s="129"/>
      <c r="CY18" s="22"/>
      <c r="CZ18" s="7"/>
      <c r="DA18" s="7"/>
      <c r="DB18" s="7"/>
      <c r="DC18" s="7"/>
      <c r="DD18" s="7"/>
      <c r="DE18" s="26"/>
      <c r="DF18" s="11"/>
      <c r="DG18" s="16"/>
      <c r="DH18" s="129" t="s">
        <v>174</v>
      </c>
      <c r="DI18" s="22">
        <v>1</v>
      </c>
      <c r="DJ18" s="7">
        <v>0.5</v>
      </c>
      <c r="DK18" s="7">
        <v>0</v>
      </c>
      <c r="DL18" s="7">
        <v>1</v>
      </c>
      <c r="DM18" s="7"/>
      <c r="DN18" s="7">
        <v>0.38</v>
      </c>
      <c r="DO18" s="26">
        <v>0.67</v>
      </c>
      <c r="DP18" s="11"/>
      <c r="DQ18" s="16"/>
      <c r="DR18" s="129" t="s">
        <v>191</v>
      </c>
      <c r="DS18" s="22">
        <v>1</v>
      </c>
      <c r="DT18" s="47">
        <f>(DW18*Population!$E$21+DX18*Population!$F$21)/(Population!$E$21+Population!$F$21)</f>
        <v>9.2578681688196305</v>
      </c>
      <c r="DU18" s="7"/>
      <c r="DV18" s="7"/>
      <c r="DW18" s="7">
        <v>3.7</v>
      </c>
      <c r="DX18" s="7">
        <v>12.3</v>
      </c>
      <c r="DY18" s="26"/>
      <c r="DZ18" s="11"/>
      <c r="EA18" s="16"/>
      <c r="EB18" s="129"/>
      <c r="EC18" s="22"/>
      <c r="ED18" s="7"/>
      <c r="EE18" s="7"/>
      <c r="EF18" s="7"/>
      <c r="EG18" s="7"/>
      <c r="EH18" s="7"/>
      <c r="EI18" s="26"/>
      <c r="EJ18" s="11"/>
      <c r="EK18" s="16"/>
      <c r="EL18" s="129" t="s">
        <v>254</v>
      </c>
      <c r="EM18" s="22">
        <v>1</v>
      </c>
      <c r="EN18" s="7">
        <v>13.3</v>
      </c>
      <c r="EO18" s="7"/>
      <c r="EP18" s="7"/>
      <c r="EQ18" s="7"/>
      <c r="ER18" s="7"/>
      <c r="ES18" s="26"/>
      <c r="ET18" s="11"/>
      <c r="EU18" s="16"/>
      <c r="EV18" s="129"/>
      <c r="EW18" s="22"/>
      <c r="EX18" s="7"/>
      <c r="EY18" s="7"/>
      <c r="EZ18" s="7"/>
      <c r="FA18" s="7"/>
      <c r="FB18" s="7"/>
      <c r="FC18" s="26"/>
      <c r="FD18" s="11"/>
      <c r="FE18" s="16"/>
      <c r="FF18" s="129"/>
      <c r="FG18" s="22"/>
      <c r="FH18" s="7"/>
      <c r="FI18" s="7"/>
      <c r="FJ18" s="7"/>
      <c r="FK18" s="7"/>
      <c r="FL18" s="7"/>
      <c r="FM18" s="26"/>
      <c r="FN18" s="11"/>
      <c r="FO18" s="16"/>
      <c r="FP18" s="129"/>
      <c r="FQ18" s="22"/>
      <c r="FR18" s="7"/>
      <c r="FS18" s="7"/>
      <c r="FT18" s="7"/>
      <c r="FU18" s="7"/>
      <c r="FV18" s="7"/>
      <c r="FW18" s="26"/>
      <c r="FX18" s="11"/>
      <c r="FY18" s="16"/>
      <c r="FZ18" s="129"/>
      <c r="GA18" s="22"/>
      <c r="GB18" s="7"/>
      <c r="GC18" s="7"/>
      <c r="GD18" s="7"/>
      <c r="GE18" s="7"/>
      <c r="GF18" s="7"/>
      <c r="GG18" s="26"/>
      <c r="GH18" s="11"/>
      <c r="GI18" s="16"/>
      <c r="GJ18" s="129"/>
      <c r="GK18" s="22"/>
      <c r="GL18" s="7"/>
      <c r="GM18" s="7"/>
      <c r="GN18" s="7"/>
      <c r="GO18" s="7"/>
      <c r="GP18" s="7"/>
      <c r="GQ18" s="26"/>
      <c r="GR18" s="11"/>
      <c r="GS18" s="16"/>
      <c r="GT18" s="129"/>
      <c r="GU18" s="22"/>
      <c r="GV18" s="7"/>
      <c r="GW18" s="7"/>
      <c r="GX18" s="7"/>
      <c r="GY18" s="7"/>
      <c r="GZ18" s="7"/>
      <c r="HA18" s="26"/>
      <c r="HB18" s="11"/>
      <c r="HC18" s="16"/>
      <c r="HD18" s="129"/>
      <c r="HE18" s="22"/>
      <c r="HF18" s="7"/>
      <c r="HG18" s="7"/>
      <c r="HH18" s="7"/>
      <c r="HI18" s="7"/>
      <c r="HJ18" s="7"/>
      <c r="HK18" s="26"/>
      <c r="HL18" s="11"/>
      <c r="HM18" s="16"/>
      <c r="HN18" s="129"/>
      <c r="HO18" s="22"/>
      <c r="HP18" s="7"/>
      <c r="HQ18" s="7"/>
      <c r="HR18" s="7"/>
      <c r="HS18" s="7"/>
      <c r="HT18" s="7"/>
      <c r="HU18" s="26"/>
      <c r="HV18" s="11"/>
      <c r="HW18" s="16"/>
      <c r="HX18" s="129" t="s">
        <v>344</v>
      </c>
      <c r="HY18" s="22">
        <v>1</v>
      </c>
      <c r="HZ18" s="7">
        <v>31.840259039395576</v>
      </c>
      <c r="IA18" s="7"/>
      <c r="IB18" s="7"/>
      <c r="IC18" s="7"/>
      <c r="ID18" s="7">
        <v>32.014719411223552</v>
      </c>
      <c r="IE18" s="26">
        <v>31.592689295039168</v>
      </c>
      <c r="IF18" s="11"/>
      <c r="IG18" s="16"/>
      <c r="IH18" s="129"/>
      <c r="II18" s="22"/>
      <c r="IJ18" s="7"/>
      <c r="IK18" s="7"/>
      <c r="IL18" s="7"/>
      <c r="IM18" s="7"/>
      <c r="IN18" s="7"/>
      <c r="IO18" s="26"/>
      <c r="IP18" s="11"/>
      <c r="IQ18" s="16"/>
      <c r="IR18" s="129"/>
      <c r="IS18" s="22"/>
      <c r="IT18" s="7"/>
      <c r="IU18" s="7"/>
      <c r="IV18" s="7"/>
      <c r="IW18" s="7"/>
      <c r="IX18" s="7"/>
      <c r="IY18" s="26"/>
      <c r="IZ18" s="11"/>
      <c r="JA18" s="16"/>
      <c r="JB18" s="142"/>
      <c r="JL18" s="142"/>
      <c r="JV18" s="142"/>
      <c r="KF18" s="142"/>
    </row>
    <row xmlns:x14ac="http://schemas.microsoft.com/office/spreadsheetml/2009/9/ac" r="19" s="2" customFormat="true" x14ac:dyDescent="0.25">
      <c r="A19" s="427" t="str">
        <f ca="true">IF(ISBLANK('Data Summary'!A21),"",'Data Summary'!A21)</f>
        <v>PSE_2016_SDG</v>
      </c>
      <c r="B19" s="129"/>
      <c r="C19" s="22"/>
      <c r="D19" s="7"/>
      <c r="E19" s="7"/>
      <c r="F19" s="69"/>
      <c r="G19" s="7"/>
      <c r="H19" s="7"/>
      <c r="I19" s="26"/>
      <c r="J19" s="11"/>
      <c r="K19" s="16"/>
      <c r="L19" s="129"/>
      <c r="M19" s="208"/>
      <c r="N19" s="206"/>
      <c r="O19" s="208"/>
      <c r="P19" s="69"/>
      <c r="Q19" s="206"/>
      <c r="R19" s="206"/>
      <c r="S19" s="26"/>
      <c r="T19" s="11"/>
      <c r="U19" s="16"/>
      <c r="V19" s="129"/>
      <c r="W19" s="22"/>
      <c r="X19" s="7"/>
      <c r="Y19" s="109"/>
      <c r="Z19" s="69"/>
      <c r="AA19" s="7"/>
      <c r="AB19" s="7"/>
      <c r="AC19" s="26"/>
      <c r="AD19" s="11"/>
      <c r="AE19" s="16"/>
      <c r="AF19" s="129" t="s">
        <v>175</v>
      </c>
      <c r="AG19" s="22">
        <v>1</v>
      </c>
      <c r="AH19" s="7">
        <v>2.7</v>
      </c>
      <c r="AI19" s="22">
        <v>1.7</v>
      </c>
      <c r="AJ19" s="69">
        <v>3.4</v>
      </c>
      <c r="AK19" s="7"/>
      <c r="AL19" s="7"/>
      <c r="AM19" s="26"/>
      <c r="AN19" s="11"/>
      <c r="AO19" s="16"/>
      <c r="AP19" s="129" t="s">
        <v>153</v>
      </c>
      <c r="AQ19" s="22">
        <v>0.5</v>
      </c>
      <c r="AR19" s="7">
        <v>0.3</v>
      </c>
      <c r="AS19" s="109"/>
      <c r="AT19" s="69"/>
      <c r="AU19" s="7"/>
      <c r="AV19" s="7"/>
      <c r="AW19" s="26"/>
      <c r="AX19" s="11"/>
      <c r="AY19" s="16"/>
      <c r="AZ19" s="129"/>
      <c r="BA19" s="22"/>
      <c r="BB19" s="7"/>
      <c r="BC19" s="7"/>
      <c r="BD19" s="69"/>
      <c r="BE19" s="7"/>
      <c r="BF19" s="7"/>
      <c r="BG19" s="26"/>
      <c r="BH19" s="11"/>
      <c r="BI19" s="16"/>
      <c r="BJ19" s="129"/>
      <c r="BK19" s="22"/>
      <c r="BL19" s="7"/>
      <c r="BM19" s="7"/>
      <c r="BN19" s="69"/>
      <c r="BO19" s="7"/>
      <c r="BP19" s="7"/>
      <c r="BQ19" s="26"/>
      <c r="BR19" s="11"/>
      <c r="BS19" s="16"/>
      <c r="BT19" s="129"/>
      <c r="BU19" s="22"/>
      <c r="BV19" s="7"/>
      <c r="BW19" s="7"/>
      <c r="BX19" s="69"/>
      <c r="BY19" s="7"/>
      <c r="BZ19" s="7"/>
      <c r="CA19" s="26"/>
      <c r="CB19" s="11"/>
      <c r="CC19" s="16"/>
      <c r="CD19" s="129"/>
      <c r="CE19" s="22"/>
      <c r="CF19" s="7"/>
      <c r="CG19" s="7"/>
      <c r="CH19" s="69"/>
      <c r="CI19" s="7"/>
      <c r="CJ19" s="7"/>
      <c r="CK19" s="26"/>
      <c r="CL19" s="11"/>
      <c r="CM19" s="16"/>
      <c r="CN19" s="129"/>
      <c r="CO19" s="22"/>
      <c r="CP19" s="7"/>
      <c r="CQ19" s="7"/>
      <c r="CR19" s="69"/>
      <c r="CS19" s="7"/>
      <c r="CT19" s="7"/>
      <c r="CU19" s="26"/>
      <c r="CV19" s="11"/>
      <c r="CW19" s="16"/>
      <c r="CX19" s="129"/>
      <c r="CY19" s="22"/>
      <c r="CZ19" s="7"/>
      <c r="DA19" s="7"/>
      <c r="DB19" s="69"/>
      <c r="DC19" s="7"/>
      <c r="DD19" s="7"/>
      <c r="DE19" s="26"/>
      <c r="DF19" s="11"/>
      <c r="DG19" s="16"/>
      <c r="DH19" s="129"/>
      <c r="DI19" s="22"/>
      <c r="DJ19" s="7"/>
      <c r="DK19" s="7"/>
      <c r="DL19" s="69"/>
      <c r="DM19" s="7"/>
      <c r="DN19" s="7"/>
      <c r="DO19" s="26"/>
      <c r="DP19" s="11"/>
      <c r="DQ19" s="16"/>
      <c r="DR19" s="129" t="s">
        <v>153</v>
      </c>
      <c r="DS19" s="22">
        <v>0.5</v>
      </c>
      <c r="DT19" s="47">
        <f>(DW19*Population!$E$21+DX19*Population!$F$21)/(Population!$E$21+Population!$F$21)</f>
        <v>0.2</v>
      </c>
      <c r="DU19" s="7"/>
      <c r="DV19" s="69"/>
      <c r="DW19" s="7">
        <v>0.2</v>
      </c>
      <c r="DX19" s="7">
        <v>0.2</v>
      </c>
      <c r="DY19" s="26"/>
      <c r="DZ19" s="11"/>
      <c r="EA19" s="16"/>
      <c r="EB19" s="129"/>
      <c r="EC19" s="22"/>
      <c r="ED19" s="7"/>
      <c r="EE19" s="7"/>
      <c r="EF19" s="7"/>
      <c r="EG19" s="7"/>
      <c r="EH19" s="7"/>
      <c r="EI19" s="26"/>
      <c r="EJ19" s="11"/>
      <c r="EK19" s="16"/>
      <c r="EL19" s="129" t="s">
        <v>151</v>
      </c>
      <c r="EM19" s="22">
        <v>0.5</v>
      </c>
      <c r="EN19" s="7">
        <v>0.3</v>
      </c>
      <c r="EO19" s="7"/>
      <c r="EP19" s="7"/>
      <c r="EQ19" s="7"/>
      <c r="ER19" s="7"/>
      <c r="ES19" s="26"/>
      <c r="ET19" s="11"/>
      <c r="EU19" s="16"/>
      <c r="EV19" s="129"/>
      <c r="EW19" s="22"/>
      <c r="EX19" s="7"/>
      <c r="EY19" s="7"/>
      <c r="EZ19" s="69"/>
      <c r="FA19" s="7"/>
      <c r="FB19" s="7"/>
      <c r="FC19" s="26"/>
      <c r="FD19" s="11"/>
      <c r="FE19" s="16"/>
      <c r="FF19" s="129"/>
      <c r="FG19" s="22"/>
      <c r="FH19" s="7"/>
      <c r="FI19" s="7"/>
      <c r="FJ19" s="69"/>
      <c r="FK19" s="7"/>
      <c r="FL19" s="7"/>
      <c r="FM19" s="26"/>
      <c r="FN19" s="11"/>
      <c r="FO19" s="16"/>
      <c r="FP19" s="129"/>
      <c r="FQ19" s="22"/>
      <c r="FR19" s="7"/>
      <c r="FS19" s="7"/>
      <c r="FT19" s="7"/>
      <c r="FU19" s="7"/>
      <c r="FV19" s="7"/>
      <c r="FW19" s="26"/>
      <c r="FX19" s="11"/>
      <c r="FY19" s="16"/>
      <c r="FZ19" s="129"/>
      <c r="GA19" s="22"/>
      <c r="GB19" s="7"/>
      <c r="GC19" s="7"/>
      <c r="GD19" s="7"/>
      <c r="GE19" s="7"/>
      <c r="GF19" s="7"/>
      <c r="GG19" s="26"/>
      <c r="GH19" s="11"/>
      <c r="GI19" s="16"/>
      <c r="GJ19" s="129"/>
      <c r="GK19" s="22"/>
      <c r="GL19" s="7"/>
      <c r="GM19" s="7"/>
      <c r="GN19" s="69"/>
      <c r="GO19" s="7"/>
      <c r="GP19" s="7"/>
      <c r="GQ19" s="26"/>
      <c r="GR19" s="11"/>
      <c r="GS19" s="16"/>
      <c r="GT19" s="129"/>
      <c r="GU19" s="22"/>
      <c r="GV19" s="7"/>
      <c r="GW19" s="7"/>
      <c r="GX19" s="69"/>
      <c r="GY19" s="7"/>
      <c r="GZ19" s="7"/>
      <c r="HA19" s="26"/>
      <c r="HB19" s="11"/>
      <c r="HC19" s="16"/>
      <c r="HD19" s="129"/>
      <c r="HE19" s="22"/>
      <c r="HF19" s="7"/>
      <c r="HG19" s="7"/>
      <c r="HH19" s="7"/>
      <c r="HI19" s="7"/>
      <c r="HJ19" s="7"/>
      <c r="HK19" s="26"/>
      <c r="HL19" s="11"/>
      <c r="HM19" s="16"/>
      <c r="HN19" s="129"/>
      <c r="HO19" s="22"/>
      <c r="HP19" s="7"/>
      <c r="HQ19" s="7"/>
      <c r="HR19" s="7"/>
      <c r="HS19" s="7"/>
      <c r="HT19" s="7"/>
      <c r="HU19" s="26"/>
      <c r="HV19" s="11"/>
      <c r="HW19" s="16"/>
      <c r="HX19" s="129" t="s">
        <v>343</v>
      </c>
      <c r="HY19" s="22">
        <v>1</v>
      </c>
      <c r="HZ19" s="7">
        <v>23.637344846195358</v>
      </c>
      <c r="IA19" s="7"/>
      <c r="IB19" s="7"/>
      <c r="IC19" s="7"/>
      <c r="ID19" s="7">
        <v>21.067157313707451</v>
      </c>
      <c r="IE19" s="26">
        <v>27.284595300261095</v>
      </c>
      <c r="IF19" s="11"/>
      <c r="IG19" s="16"/>
      <c r="IH19" s="129"/>
      <c r="II19" s="22"/>
      <c r="IJ19" s="7"/>
      <c r="IK19" s="7"/>
      <c r="IL19" s="7"/>
      <c r="IM19" s="7"/>
      <c r="IN19" s="7"/>
      <c r="IO19" s="26"/>
      <c r="IP19" s="11"/>
      <c r="IQ19" s="16"/>
      <c r="IR19" s="129"/>
      <c r="IS19" s="22"/>
      <c r="IT19" s="7"/>
      <c r="IU19" s="7"/>
      <c r="IV19" s="7"/>
      <c r="IW19" s="7"/>
      <c r="IX19" s="7"/>
      <c r="IY19" s="26"/>
      <c r="IZ19" s="11"/>
      <c r="JA19" s="16"/>
      <c r="JB19" s="142"/>
      <c r="JL19" s="142"/>
      <c r="JV19" s="142"/>
      <c r="KF19" s="142"/>
    </row>
    <row xmlns:x14ac="http://schemas.microsoft.com/office/spreadsheetml/2009/9/ac" r="20" s="2" customFormat="true" x14ac:dyDescent="0.25">
      <c r="A20" s="427" t="str">
        <f ca="true">IF(ISBLANK('Data Summary'!A22),"",'Data Summary'!A22)</f>
        <v>PSE_2017_SDG</v>
      </c>
      <c r="B20" s="129"/>
      <c r="C20" s="21"/>
      <c r="D20" s="7"/>
      <c r="E20" s="69"/>
      <c r="F20" s="69"/>
      <c r="G20" s="7"/>
      <c r="H20" s="7"/>
      <c r="I20" s="26"/>
      <c r="J20" s="11"/>
      <c r="K20" s="16"/>
      <c r="L20" s="129"/>
      <c r="M20" s="21"/>
      <c r="N20" s="206"/>
      <c r="O20" s="69"/>
      <c r="P20" s="69"/>
      <c r="Q20" s="206"/>
      <c r="R20" s="206"/>
      <c r="S20" s="26"/>
      <c r="T20" s="11"/>
      <c r="U20" s="16"/>
      <c r="V20" s="129"/>
      <c r="W20" s="21"/>
      <c r="X20" s="7"/>
      <c r="Y20" s="69"/>
      <c r="Z20" s="69"/>
      <c r="AA20" s="7"/>
      <c r="AB20" s="7"/>
      <c r="AC20" s="26"/>
      <c r="AD20" s="11"/>
      <c r="AE20" s="16"/>
      <c r="AF20" s="129" t="s">
        <v>151</v>
      </c>
      <c r="AG20" s="21">
        <v>0.5</v>
      </c>
      <c r="AH20" s="7">
        <v>0</v>
      </c>
      <c r="AI20" s="69">
        <v>0</v>
      </c>
      <c r="AJ20" s="69">
        <v>0</v>
      </c>
      <c r="AK20" s="7"/>
      <c r="AL20" s="7"/>
      <c r="AM20" s="26"/>
      <c r="AN20" s="11"/>
      <c r="AO20" s="16"/>
      <c r="AP20" s="129"/>
      <c r="AQ20" s="21"/>
      <c r="AR20" s="7"/>
      <c r="AS20" s="69"/>
      <c r="AT20" s="69"/>
      <c r="AU20" s="7"/>
      <c r="AV20" s="7"/>
      <c r="AW20" s="26"/>
      <c r="AX20" s="11"/>
      <c r="AY20" s="16"/>
      <c r="AZ20" s="129"/>
      <c r="BA20" s="21"/>
      <c r="BB20" s="7"/>
      <c r="BC20" s="69"/>
      <c r="BD20" s="69"/>
      <c r="BE20" s="7"/>
      <c r="BF20" s="7"/>
      <c r="BG20" s="26"/>
      <c r="BH20" s="11"/>
      <c r="BI20" s="16"/>
      <c r="BJ20" s="129"/>
      <c r="BK20" s="21"/>
      <c r="BL20" s="7"/>
      <c r="BM20" s="69"/>
      <c r="BN20" s="69"/>
      <c r="BO20" s="7"/>
      <c r="BP20" s="7"/>
      <c r="BQ20" s="26"/>
      <c r="BR20" s="11"/>
      <c r="BS20" s="16"/>
      <c r="BT20" s="129"/>
      <c r="BU20" s="21"/>
      <c r="BV20" s="7"/>
      <c r="BW20" s="69"/>
      <c r="BX20" s="69"/>
      <c r="BY20" s="7"/>
      <c r="BZ20" s="7"/>
      <c r="CA20" s="26"/>
      <c r="CB20" s="11"/>
      <c r="CC20" s="16"/>
      <c r="CD20" s="129"/>
      <c r="CE20" s="21"/>
      <c r="CF20" s="7"/>
      <c r="CG20" s="69"/>
      <c r="CH20" s="69"/>
      <c r="CI20" s="7"/>
      <c r="CJ20" s="7"/>
      <c r="CK20" s="26"/>
      <c r="CL20" s="11"/>
      <c r="CM20" s="16"/>
      <c r="CN20" s="129"/>
      <c r="CO20" s="21"/>
      <c r="CP20" s="7"/>
      <c r="CQ20" s="69"/>
      <c r="CR20" s="69"/>
      <c r="CS20" s="7"/>
      <c r="CT20" s="7"/>
      <c r="CU20" s="26"/>
      <c r="CV20" s="11"/>
      <c r="CW20" s="16"/>
      <c r="CX20" s="129"/>
      <c r="CY20" s="21"/>
      <c r="CZ20" s="7"/>
      <c r="DA20" s="69"/>
      <c r="DB20" s="69"/>
      <c r="DC20" s="7"/>
      <c r="DD20" s="7"/>
      <c r="DE20" s="26"/>
      <c r="DF20" s="11"/>
      <c r="DG20" s="16"/>
      <c r="DH20" s="129"/>
      <c r="DI20" s="21"/>
      <c r="DJ20" s="7"/>
      <c r="DK20" s="69"/>
      <c r="DL20" s="69"/>
      <c r="DM20" s="7"/>
      <c r="DN20" s="7"/>
      <c r="DO20" s="26"/>
      <c r="DP20" s="11"/>
      <c r="DQ20" s="16"/>
      <c r="DR20" s="129"/>
      <c r="DS20" s="21"/>
      <c r="DT20" s="7"/>
      <c r="DU20" s="69"/>
      <c r="DV20" s="69"/>
      <c r="DW20" s="7"/>
      <c r="DX20" s="7"/>
      <c r="DY20" s="26"/>
      <c r="DZ20" s="11"/>
      <c r="EA20" s="16"/>
      <c r="EB20" s="129"/>
      <c r="EC20" s="21"/>
      <c r="ED20" s="7"/>
      <c r="EE20" s="69"/>
      <c r="EF20" s="69"/>
      <c r="EG20" s="7"/>
      <c r="EH20" s="7"/>
      <c r="EI20" s="26"/>
      <c r="EJ20" s="11"/>
      <c r="EK20" s="16"/>
      <c r="EL20" s="129"/>
      <c r="EM20" s="21"/>
      <c r="EN20" s="7"/>
      <c r="EO20" s="69"/>
      <c r="EP20" s="69"/>
      <c r="EQ20" s="7"/>
      <c r="ER20" s="7"/>
      <c r="ES20" s="26"/>
      <c r="ET20" s="11"/>
      <c r="EU20" s="16"/>
      <c r="EV20" s="129"/>
      <c r="EW20" s="21"/>
      <c r="EX20" s="7"/>
      <c r="EY20" s="69"/>
      <c r="EZ20" s="69"/>
      <c r="FA20" s="7"/>
      <c r="FB20" s="7"/>
      <c r="FC20" s="26"/>
      <c r="FD20" s="11"/>
      <c r="FE20" s="16"/>
      <c r="FF20" s="129"/>
      <c r="FG20" s="21"/>
      <c r="FH20" s="7"/>
      <c r="FI20" s="69"/>
      <c r="FJ20" s="69"/>
      <c r="FK20" s="7"/>
      <c r="FL20" s="7"/>
      <c r="FM20" s="26"/>
      <c r="FN20" s="11"/>
      <c r="FO20" s="16"/>
      <c r="FP20" s="129"/>
      <c r="FQ20" s="21"/>
      <c r="FR20" s="7"/>
      <c r="FS20" s="69"/>
      <c r="FT20" s="69"/>
      <c r="FU20" s="7"/>
      <c r="FV20" s="7"/>
      <c r="FW20" s="26"/>
      <c r="FX20" s="11"/>
      <c r="FY20" s="16"/>
      <c r="FZ20" s="129"/>
      <c r="GA20" s="21"/>
      <c r="GB20" s="7"/>
      <c r="GC20" s="69"/>
      <c r="GD20" s="69"/>
      <c r="GE20" s="7"/>
      <c r="GF20" s="7"/>
      <c r="GG20" s="26"/>
      <c r="GH20" s="11"/>
      <c r="GI20" s="16"/>
      <c r="GJ20" s="129"/>
      <c r="GK20" s="21"/>
      <c r="GL20" s="7"/>
      <c r="GM20" s="69"/>
      <c r="GN20" s="69"/>
      <c r="GO20" s="7"/>
      <c r="GP20" s="7"/>
      <c r="GQ20" s="26"/>
      <c r="GR20" s="11"/>
      <c r="GS20" s="16"/>
      <c r="GT20" s="129"/>
      <c r="GU20" s="21"/>
      <c r="GV20" s="7"/>
      <c r="GW20" s="69"/>
      <c r="GX20" s="69"/>
      <c r="GY20" s="7"/>
      <c r="GZ20" s="7"/>
      <c r="HA20" s="26"/>
      <c r="HB20" s="11"/>
      <c r="HC20" s="16"/>
      <c r="HD20" s="129"/>
      <c r="HE20" s="21"/>
      <c r="HF20" s="7"/>
      <c r="HG20" s="69"/>
      <c r="HH20" s="69"/>
      <c r="HI20" s="7"/>
      <c r="HJ20" s="7"/>
      <c r="HK20" s="26"/>
      <c r="HL20" s="11"/>
      <c r="HM20" s="16"/>
      <c r="HN20" s="129"/>
      <c r="HO20" s="21"/>
      <c r="HP20" s="7"/>
      <c r="HQ20" s="69"/>
      <c r="HR20" s="69"/>
      <c r="HS20" s="7"/>
      <c r="HT20" s="7"/>
      <c r="HU20" s="26"/>
      <c r="HV20" s="11"/>
      <c r="HW20" s="16"/>
      <c r="HX20" s="129" t="s">
        <v>333</v>
      </c>
      <c r="HY20" s="21">
        <v>1</v>
      </c>
      <c r="HZ20" s="7">
        <v>0.16189962223421478</v>
      </c>
      <c r="IA20" s="69"/>
      <c r="IB20" s="69"/>
      <c r="IC20" s="7"/>
      <c r="ID20" s="7">
        <v>0.18399264029438822</v>
      </c>
      <c r="IE20" s="26">
        <v>0.13054830287206268</v>
      </c>
      <c r="IF20" s="11"/>
      <c r="IG20" s="16"/>
      <c r="IH20" s="129"/>
      <c r="II20" s="21"/>
      <c r="IJ20" s="7"/>
      <c r="IK20" s="69"/>
      <c r="IL20" s="69"/>
      <c r="IM20" s="7"/>
      <c r="IN20" s="7"/>
      <c r="IO20" s="26"/>
      <c r="IP20" s="11"/>
      <c r="IQ20" s="16"/>
      <c r="IR20" s="129"/>
      <c r="IS20" s="21"/>
      <c r="IT20" s="7"/>
      <c r="IU20" s="69"/>
      <c r="IV20" s="69"/>
      <c r="IW20" s="7"/>
      <c r="IX20" s="7"/>
      <c r="IY20" s="26"/>
      <c r="IZ20" s="11"/>
      <c r="JA20" s="16"/>
      <c r="JB20" s="142"/>
      <c r="JL20" s="142"/>
      <c r="JV20" s="142"/>
      <c r="KF20" s="142"/>
    </row>
    <row xmlns:x14ac="http://schemas.microsoft.com/office/spreadsheetml/2009/9/ac" r="21" s="2" customFormat="true" x14ac:dyDescent="0.25">
      <c r="A21" s="427" t="str">
        <f ca="true">IF(ISBLANK('Data Summary'!A23),"",'Data Summary'!A23)</f>
        <v>PSE_2017_UIS</v>
      </c>
      <c r="B21" s="129"/>
      <c r="C21" s="21"/>
      <c r="D21" s="69"/>
      <c r="E21" s="69"/>
      <c r="F21" s="69"/>
      <c r="G21" s="69"/>
      <c r="H21" s="69"/>
      <c r="I21" s="70"/>
      <c r="J21" s="11"/>
      <c r="K21" s="16"/>
      <c r="L21" s="129"/>
      <c r="M21" s="21"/>
      <c r="N21" s="69"/>
      <c r="O21" s="69"/>
      <c r="P21" s="69"/>
      <c r="Q21" s="69"/>
      <c r="R21" s="69"/>
      <c r="S21" s="70"/>
      <c r="T21" s="11"/>
      <c r="U21" s="16"/>
      <c r="V21" s="129"/>
      <c r="W21" s="21"/>
      <c r="X21" s="69"/>
      <c r="Y21" s="69"/>
      <c r="Z21" s="69"/>
      <c r="AA21" s="69"/>
      <c r="AB21" s="69"/>
      <c r="AC21" s="70"/>
      <c r="AD21" s="11"/>
      <c r="AE21" s="16"/>
      <c r="AF21" s="129"/>
      <c r="AG21" s="21"/>
      <c r="AH21" s="69"/>
      <c r="AI21" s="69"/>
      <c r="AJ21" s="69"/>
      <c r="AK21" s="69"/>
      <c r="AL21" s="69"/>
      <c r="AM21" s="70"/>
      <c r="AN21" s="11"/>
      <c r="AO21" s="16"/>
      <c r="AP21" s="129"/>
      <c r="AQ21" s="21"/>
      <c r="AR21" s="69"/>
      <c r="AS21" s="69"/>
      <c r="AT21" s="69"/>
      <c r="AU21" s="69"/>
      <c r="AV21" s="69"/>
      <c r="AW21" s="70"/>
      <c r="AX21" s="11"/>
      <c r="AY21" s="16"/>
      <c r="AZ21" s="129"/>
      <c r="BA21" s="21"/>
      <c r="BB21" s="69"/>
      <c r="BC21" s="69"/>
      <c r="BD21" s="69"/>
      <c r="BE21" s="69"/>
      <c r="BF21" s="69"/>
      <c r="BG21" s="70"/>
      <c r="BH21" s="11"/>
      <c r="BI21" s="16"/>
      <c r="BJ21" s="129"/>
      <c r="BK21" s="21"/>
      <c r="BL21" s="69"/>
      <c r="BM21" s="69"/>
      <c r="BN21" s="69"/>
      <c r="BO21" s="69"/>
      <c r="BP21" s="69"/>
      <c r="BQ21" s="70"/>
      <c r="BR21" s="11"/>
      <c r="BS21" s="16"/>
      <c r="BT21" s="129"/>
      <c r="BU21" s="21"/>
      <c r="BV21" s="69"/>
      <c r="BW21" s="69"/>
      <c r="BX21" s="69"/>
      <c r="BY21" s="69"/>
      <c r="BZ21" s="69"/>
      <c r="CA21" s="70"/>
      <c r="CB21" s="11"/>
      <c r="CC21" s="16"/>
      <c r="CD21" s="129"/>
      <c r="CE21" s="21"/>
      <c r="CF21" s="69"/>
      <c r="CG21" s="69"/>
      <c r="CH21" s="69"/>
      <c r="CI21" s="69"/>
      <c r="CJ21" s="69"/>
      <c r="CK21" s="70"/>
      <c r="CL21" s="11"/>
      <c r="CM21" s="16"/>
      <c r="CN21" s="129"/>
      <c r="CO21" s="21"/>
      <c r="CP21" s="69"/>
      <c r="CQ21" s="69"/>
      <c r="CR21" s="69"/>
      <c r="CS21" s="69"/>
      <c r="CT21" s="69"/>
      <c r="CU21" s="70"/>
      <c r="CV21" s="11"/>
      <c r="CW21" s="16"/>
      <c r="CX21" s="129"/>
      <c r="CY21" s="21"/>
      <c r="CZ21" s="69"/>
      <c r="DA21" s="69"/>
      <c r="DB21" s="69"/>
      <c r="DC21" s="69"/>
      <c r="DD21" s="69"/>
      <c r="DE21" s="70"/>
      <c r="DF21" s="11"/>
      <c r="DG21" s="16"/>
      <c r="DH21" s="129"/>
      <c r="DI21" s="21"/>
      <c r="DJ21" s="69"/>
      <c r="DK21" s="69"/>
      <c r="DL21" s="69"/>
      <c r="DM21" s="69"/>
      <c r="DN21" s="69"/>
      <c r="DO21" s="70"/>
      <c r="DP21" s="11"/>
      <c r="DQ21" s="16"/>
      <c r="DR21" s="129"/>
      <c r="DS21" s="21"/>
      <c r="DT21" s="69"/>
      <c r="DU21" s="69"/>
      <c r="DV21" s="69"/>
      <c r="DW21" s="69"/>
      <c r="DX21" s="69"/>
      <c r="DY21" s="70"/>
      <c r="DZ21" s="11"/>
      <c r="EA21" s="16"/>
      <c r="EB21" s="129"/>
      <c r="EC21" s="21"/>
      <c r="ED21" s="69"/>
      <c r="EE21" s="69"/>
      <c r="EF21" s="69"/>
      <c r="EG21" s="69"/>
      <c r="EH21" s="69"/>
      <c r="EI21" s="70"/>
      <c r="EJ21" s="11"/>
      <c r="EK21" s="16"/>
      <c r="EL21" s="129"/>
      <c r="EM21" s="21"/>
      <c r="EN21" s="69"/>
      <c r="EO21" s="69"/>
      <c r="EP21" s="69"/>
      <c r="EQ21" s="69"/>
      <c r="ER21" s="69"/>
      <c r="ES21" s="70"/>
      <c r="ET21" s="11"/>
      <c r="EU21" s="16"/>
      <c r="EV21" s="129"/>
      <c r="EW21" s="21"/>
      <c r="EX21" s="69"/>
      <c r="EY21" s="69"/>
      <c r="EZ21" s="69"/>
      <c r="FA21" s="69"/>
      <c r="FB21" s="69"/>
      <c r="FC21" s="70"/>
      <c r="FD21" s="11"/>
      <c r="FE21" s="16"/>
      <c r="FF21" s="129"/>
      <c r="FG21" s="21"/>
      <c r="FH21" s="69"/>
      <c r="FI21" s="69"/>
      <c r="FJ21" s="69"/>
      <c r="FK21" s="69"/>
      <c r="FL21" s="69"/>
      <c r="FM21" s="70"/>
      <c r="FN21" s="11"/>
      <c r="FO21" s="16"/>
      <c r="FP21" s="129"/>
      <c r="FQ21" s="21"/>
      <c r="FR21" s="69"/>
      <c r="FS21" s="69"/>
      <c r="FT21" s="69"/>
      <c r="FU21" s="69"/>
      <c r="FV21" s="69"/>
      <c r="FW21" s="70"/>
      <c r="FX21" s="11"/>
      <c r="FY21" s="16"/>
      <c r="FZ21" s="129"/>
      <c r="GA21" s="21"/>
      <c r="GB21" s="69"/>
      <c r="GC21" s="69"/>
      <c r="GD21" s="69"/>
      <c r="GE21" s="69"/>
      <c r="GF21" s="69"/>
      <c r="GG21" s="70"/>
      <c r="GH21" s="11"/>
      <c r="GI21" s="16"/>
      <c r="GJ21" s="129"/>
      <c r="GK21" s="21"/>
      <c r="GL21" s="69"/>
      <c r="GM21" s="69"/>
      <c r="GN21" s="69"/>
      <c r="GO21" s="69"/>
      <c r="GP21" s="69"/>
      <c r="GQ21" s="70"/>
      <c r="GR21" s="11"/>
      <c r="GS21" s="16"/>
      <c r="GT21" s="129"/>
      <c r="GU21" s="21"/>
      <c r="GV21" s="69"/>
      <c r="GW21" s="69"/>
      <c r="GX21" s="69"/>
      <c r="GY21" s="69"/>
      <c r="GZ21" s="69"/>
      <c r="HA21" s="70"/>
      <c r="HB21" s="11"/>
      <c r="HC21" s="16"/>
      <c r="HD21" s="129"/>
      <c r="HE21" s="21"/>
      <c r="HF21" s="69"/>
      <c r="HG21" s="69"/>
      <c r="HH21" s="69"/>
      <c r="HI21" s="69"/>
      <c r="HJ21" s="69"/>
      <c r="HK21" s="70"/>
      <c r="HL21" s="11"/>
      <c r="HM21" s="16"/>
      <c r="HN21" s="129"/>
      <c r="HO21" s="21"/>
      <c r="HP21" s="69"/>
      <c r="HQ21" s="69"/>
      <c r="HR21" s="69"/>
      <c r="HS21" s="69"/>
      <c r="HT21" s="69"/>
      <c r="HU21" s="70"/>
      <c r="HV21" s="11"/>
      <c r="HW21" s="16"/>
      <c r="HX21" s="129"/>
      <c r="HY21" s="21"/>
      <c r="HZ21" s="69"/>
      <c r="IA21" s="69"/>
      <c r="IB21" s="69"/>
      <c r="IC21" s="69"/>
      <c r="ID21" s="69"/>
      <c r="IE21" s="70"/>
      <c r="IF21" s="11"/>
      <c r="IG21" s="16"/>
      <c r="IH21" s="129"/>
      <c r="II21" s="21"/>
      <c r="IJ21" s="69"/>
      <c r="IK21" s="69"/>
      <c r="IL21" s="69"/>
      <c r="IM21" s="69"/>
      <c r="IN21" s="69"/>
      <c r="IO21" s="70"/>
      <c r="IP21" s="11"/>
      <c r="IQ21" s="16"/>
      <c r="IR21" s="129"/>
      <c r="IS21" s="21"/>
      <c r="IT21" s="69"/>
      <c r="IU21" s="69"/>
      <c r="IV21" s="69"/>
      <c r="IW21" s="69"/>
      <c r="IX21" s="69"/>
      <c r="IY21" s="70"/>
      <c r="IZ21" s="11"/>
      <c r="JA21" s="16"/>
      <c r="JB21" s="142"/>
      <c r="JL21" s="142"/>
      <c r="JV21" s="142"/>
      <c r="KF21" s="142"/>
    </row>
    <row xmlns:x14ac="http://schemas.microsoft.com/office/spreadsheetml/2009/9/ac" r="22" s="2" customFormat="true" x14ac:dyDescent="0.25">
      <c r="A22" s="427" t="str">
        <f ca="true">IF(ISBLANK('Data Summary'!A24),"",'Data Summary'!A24)</f>
        <v>PSE_2018_UIS</v>
      </c>
      <c r="B22" s="129"/>
      <c r="C22" s="21"/>
      <c r="D22" s="69"/>
      <c r="E22" s="69"/>
      <c r="F22" s="69"/>
      <c r="G22" s="69"/>
      <c r="H22" s="69"/>
      <c r="I22" s="70"/>
      <c r="J22" s="11"/>
      <c r="K22" s="16"/>
      <c r="L22" s="129"/>
      <c r="M22" s="21"/>
      <c r="N22" s="69"/>
      <c r="O22" s="69"/>
      <c r="P22" s="69"/>
      <c r="Q22" s="69"/>
      <c r="R22" s="69"/>
      <c r="S22" s="70"/>
      <c r="T22" s="11"/>
      <c r="U22" s="16"/>
      <c r="V22" s="129"/>
      <c r="W22" s="21"/>
      <c r="X22" s="69"/>
      <c r="Y22" s="69"/>
      <c r="Z22" s="69"/>
      <c r="AA22" s="69"/>
      <c r="AB22" s="69"/>
      <c r="AC22" s="70"/>
      <c r="AD22" s="11"/>
      <c r="AE22" s="16"/>
      <c r="AF22" s="129"/>
      <c r="AG22" s="21"/>
      <c r="AH22" s="69"/>
      <c r="AI22" s="69"/>
      <c r="AJ22" s="69"/>
      <c r="AK22" s="69"/>
      <c r="AL22" s="69"/>
      <c r="AM22" s="70"/>
      <c r="AN22" s="11"/>
      <c r="AO22" s="16"/>
      <c r="AP22" s="129"/>
      <c r="AQ22" s="21"/>
      <c r="AR22" s="69"/>
      <c r="AS22" s="69"/>
      <c r="AT22" s="69"/>
      <c r="AU22" s="69"/>
      <c r="AV22" s="69"/>
      <c r="AW22" s="70"/>
      <c r="AX22" s="11"/>
      <c r="AY22" s="16"/>
      <c r="AZ22" s="129"/>
      <c r="BA22" s="21"/>
      <c r="BB22" s="69"/>
      <c r="BC22" s="69"/>
      <c r="BD22" s="69"/>
      <c r="BE22" s="69"/>
      <c r="BF22" s="69"/>
      <c r="BG22" s="70"/>
      <c r="BH22" s="11"/>
      <c r="BI22" s="16"/>
      <c r="BJ22" s="129"/>
      <c r="BK22" s="21"/>
      <c r="BL22" s="69"/>
      <c r="BM22" s="69"/>
      <c r="BN22" s="69"/>
      <c r="BO22" s="69"/>
      <c r="BP22" s="69"/>
      <c r="BQ22" s="70"/>
      <c r="BR22" s="11"/>
      <c r="BS22" s="16"/>
      <c r="BT22" s="129"/>
      <c r="BU22" s="21"/>
      <c r="BV22" s="69"/>
      <c r="BW22" s="69"/>
      <c r="BX22" s="69"/>
      <c r="BY22" s="69"/>
      <c r="BZ22" s="69"/>
      <c r="CA22" s="70"/>
      <c r="CB22" s="11"/>
      <c r="CC22" s="16"/>
      <c r="CD22" s="129"/>
      <c r="CE22" s="21"/>
      <c r="CF22" s="69"/>
      <c r="CG22" s="69"/>
      <c r="CH22" s="69"/>
      <c r="CI22" s="69"/>
      <c r="CJ22" s="69"/>
      <c r="CK22" s="70"/>
      <c r="CL22" s="11"/>
      <c r="CM22" s="16"/>
      <c r="CN22" s="129"/>
      <c r="CO22" s="21"/>
      <c r="CP22" s="69"/>
      <c r="CQ22" s="69"/>
      <c r="CR22" s="69"/>
      <c r="CS22" s="69"/>
      <c r="CT22" s="69"/>
      <c r="CU22" s="70"/>
      <c r="CV22" s="11"/>
      <c r="CW22" s="16"/>
      <c r="CX22" s="129"/>
      <c r="CY22" s="21"/>
      <c r="CZ22" s="69"/>
      <c r="DA22" s="69"/>
      <c r="DB22" s="69"/>
      <c r="DC22" s="69"/>
      <c r="DD22" s="69"/>
      <c r="DE22" s="70"/>
      <c r="DF22" s="11"/>
      <c r="DG22" s="16"/>
      <c r="DH22" s="129"/>
      <c r="DI22" s="21"/>
      <c r="DJ22" s="69"/>
      <c r="DK22" s="69"/>
      <c r="DL22" s="69"/>
      <c r="DM22" s="69"/>
      <c r="DN22" s="69"/>
      <c r="DO22" s="70"/>
      <c r="DP22" s="11"/>
      <c r="DQ22" s="16"/>
      <c r="DR22" s="129"/>
      <c r="DS22" s="21"/>
      <c r="DT22" s="69"/>
      <c r="DU22" s="69"/>
      <c r="DV22" s="69"/>
      <c r="DW22" s="69"/>
      <c r="DX22" s="69"/>
      <c r="DY22" s="70"/>
      <c r="DZ22" s="11"/>
      <c r="EA22" s="16"/>
      <c r="EB22" s="129"/>
      <c r="EC22" s="21"/>
      <c r="ED22" s="69"/>
      <c r="EE22" s="69"/>
      <c r="EF22" s="69"/>
      <c r="EG22" s="69"/>
      <c r="EH22" s="69"/>
      <c r="EI22" s="70"/>
      <c r="EJ22" s="11"/>
      <c r="EK22" s="16"/>
      <c r="EL22" s="129"/>
      <c r="EM22" s="21"/>
      <c r="EN22" s="69"/>
      <c r="EO22" s="69"/>
      <c r="EP22" s="69"/>
      <c r="EQ22" s="69"/>
      <c r="ER22" s="69"/>
      <c r="ES22" s="70"/>
      <c r="ET22" s="11"/>
      <c r="EU22" s="16"/>
      <c r="EV22" s="129"/>
      <c r="EW22" s="21"/>
      <c r="EX22" s="69"/>
      <c r="EY22" s="69"/>
      <c r="EZ22" s="69"/>
      <c r="FA22" s="69"/>
      <c r="FB22" s="69"/>
      <c r="FC22" s="70"/>
      <c r="FD22" s="11"/>
      <c r="FE22" s="16"/>
      <c r="FF22" s="129"/>
      <c r="FG22" s="21"/>
      <c r="FH22" s="69"/>
      <c r="FI22" s="69"/>
      <c r="FJ22" s="69"/>
      <c r="FK22" s="69"/>
      <c r="FL22" s="69"/>
      <c r="FM22" s="70"/>
      <c r="FN22" s="11"/>
      <c r="FO22" s="16"/>
      <c r="FP22" s="129"/>
      <c r="FQ22" s="21"/>
      <c r="FR22" s="69"/>
      <c r="FS22" s="69"/>
      <c r="FT22" s="69"/>
      <c r="FU22" s="69"/>
      <c r="FV22" s="69"/>
      <c r="FW22" s="70"/>
      <c r="FX22" s="11"/>
      <c r="FY22" s="16"/>
      <c r="FZ22" s="129"/>
      <c r="GA22" s="21"/>
      <c r="GB22" s="69"/>
      <c r="GC22" s="69"/>
      <c r="GD22" s="69"/>
      <c r="GE22" s="69"/>
      <c r="GF22" s="69"/>
      <c r="GG22" s="70"/>
      <c r="GH22" s="11"/>
      <c r="GI22" s="16"/>
      <c r="GJ22" s="129"/>
      <c r="GK22" s="21"/>
      <c r="GL22" s="69"/>
      <c r="GM22" s="69"/>
      <c r="GN22" s="69"/>
      <c r="GO22" s="69"/>
      <c r="GP22" s="69"/>
      <c r="GQ22" s="70"/>
      <c r="GR22" s="11"/>
      <c r="GS22" s="16"/>
      <c r="GT22" s="129"/>
      <c r="GU22" s="21"/>
      <c r="GV22" s="69"/>
      <c r="GW22" s="69"/>
      <c r="GX22" s="69"/>
      <c r="GY22" s="69"/>
      <c r="GZ22" s="69"/>
      <c r="HA22" s="70"/>
      <c r="HB22" s="11"/>
      <c r="HC22" s="16"/>
      <c r="HD22" s="129"/>
      <c r="HE22" s="21"/>
      <c r="HF22" s="69"/>
      <c r="HG22" s="69"/>
      <c r="HH22" s="69"/>
      <c r="HI22" s="69"/>
      <c r="HJ22" s="69"/>
      <c r="HK22" s="70"/>
      <c r="HL22" s="11"/>
      <c r="HM22" s="16"/>
      <c r="HN22" s="129"/>
      <c r="HO22" s="21"/>
      <c r="HP22" s="69"/>
      <c r="HQ22" s="69"/>
      <c r="HR22" s="69"/>
      <c r="HS22" s="69"/>
      <c r="HT22" s="69"/>
      <c r="HU22" s="70"/>
      <c r="HV22" s="11"/>
      <c r="HW22" s="16"/>
      <c r="HX22" s="129"/>
      <c r="HY22" s="21"/>
      <c r="HZ22" s="69"/>
      <c r="IA22" s="69"/>
      <c r="IB22" s="69"/>
      <c r="IC22" s="69"/>
      <c r="ID22" s="69"/>
      <c r="IE22" s="70"/>
      <c r="IF22" s="11"/>
      <c r="IG22" s="16"/>
      <c r="IH22" s="129"/>
      <c r="II22" s="21"/>
      <c r="IJ22" s="69"/>
      <c r="IK22" s="69"/>
      <c r="IL22" s="69"/>
      <c r="IM22" s="69"/>
      <c r="IN22" s="69"/>
      <c r="IO22" s="70"/>
      <c r="IP22" s="11"/>
      <c r="IQ22" s="16"/>
      <c r="IR22" s="129"/>
      <c r="IS22" s="21"/>
      <c r="IT22" s="69"/>
      <c r="IU22" s="69"/>
      <c r="IV22" s="69"/>
      <c r="IW22" s="69"/>
      <c r="IX22" s="69"/>
      <c r="IY22" s="70"/>
      <c r="IZ22" s="11"/>
      <c r="JA22" s="16"/>
      <c r="JB22" s="142"/>
      <c r="JL22" s="142"/>
      <c r="JV22" s="142"/>
      <c r="KF22" s="142"/>
    </row>
    <row xmlns:x14ac="http://schemas.microsoft.com/office/spreadsheetml/2009/9/ac" r="23" s="2" customFormat="true" x14ac:dyDescent="0.25">
      <c r="A23" s="427" t="str">
        <f ca="true">IF(ISBLANK('Data Summary'!A25),"",'Data Summary'!A25)</f>
        <v>PSE_2018_SDG</v>
      </c>
      <c r="B23" s="129"/>
      <c r="C23" s="21"/>
      <c r="D23" s="69"/>
      <c r="E23" s="69"/>
      <c r="F23" s="69"/>
      <c r="G23" s="69"/>
      <c r="H23" s="69"/>
      <c r="I23" s="70"/>
      <c r="J23" s="11"/>
      <c r="K23" s="16"/>
      <c r="L23" s="129"/>
      <c r="M23" s="21"/>
      <c r="N23" s="69"/>
      <c r="O23" s="69"/>
      <c r="P23" s="69"/>
      <c r="Q23" s="69"/>
      <c r="R23" s="69"/>
      <c r="S23" s="70"/>
      <c r="T23" s="11"/>
      <c r="U23" s="16"/>
      <c r="V23" s="129"/>
      <c r="W23" s="21"/>
      <c r="X23" s="69"/>
      <c r="Y23" s="69"/>
      <c r="Z23" s="69"/>
      <c r="AA23" s="69"/>
      <c r="AB23" s="69"/>
      <c r="AC23" s="70"/>
      <c r="AD23" s="11"/>
      <c r="AE23" s="16"/>
      <c r="AF23" s="129"/>
      <c r="AG23" s="21"/>
      <c r="AH23" s="69"/>
      <c r="AI23" s="69"/>
      <c r="AJ23" s="69"/>
      <c r="AK23" s="69"/>
      <c r="AL23" s="69"/>
      <c r="AM23" s="70"/>
      <c r="AN23" s="11"/>
      <c r="AO23" s="16"/>
      <c r="AP23" s="129"/>
      <c r="AQ23" s="21"/>
      <c r="AR23" s="69"/>
      <c r="AS23" s="69"/>
      <c r="AT23" s="69"/>
      <c r="AU23" s="69"/>
      <c r="AV23" s="69"/>
      <c r="AW23" s="70"/>
      <c r="AX23" s="11"/>
      <c r="AY23" s="16"/>
      <c r="AZ23" s="129"/>
      <c r="BA23" s="21"/>
      <c r="BB23" s="69"/>
      <c r="BC23" s="69"/>
      <c r="BD23" s="69"/>
      <c r="BE23" s="69"/>
      <c r="BF23" s="69"/>
      <c r="BG23" s="70"/>
      <c r="BH23" s="11"/>
      <c r="BI23" s="16"/>
      <c r="BJ23" s="129"/>
      <c r="BK23" s="21"/>
      <c r="BL23" s="69"/>
      <c r="BM23" s="69"/>
      <c r="BN23" s="69"/>
      <c r="BO23" s="69"/>
      <c r="BP23" s="69"/>
      <c r="BQ23" s="70"/>
      <c r="BR23" s="11"/>
      <c r="BS23" s="16"/>
      <c r="BT23" s="129"/>
      <c r="BU23" s="21"/>
      <c r="BV23" s="69"/>
      <c r="BW23" s="69"/>
      <c r="BX23" s="69"/>
      <c r="BY23" s="69"/>
      <c r="BZ23" s="69"/>
      <c r="CA23" s="70"/>
      <c r="CB23" s="11"/>
      <c r="CC23" s="16"/>
      <c r="CD23" s="129"/>
      <c r="CE23" s="21"/>
      <c r="CF23" s="69"/>
      <c r="CG23" s="69"/>
      <c r="CH23" s="69"/>
      <c r="CI23" s="69"/>
      <c r="CJ23" s="69"/>
      <c r="CK23" s="70"/>
      <c r="CL23" s="11"/>
      <c r="CM23" s="16"/>
      <c r="CN23" s="129"/>
      <c r="CO23" s="21"/>
      <c r="CP23" s="69"/>
      <c r="CQ23" s="69"/>
      <c r="CR23" s="69"/>
      <c r="CS23" s="69"/>
      <c r="CT23" s="69"/>
      <c r="CU23" s="70"/>
      <c r="CV23" s="11"/>
      <c r="CW23" s="16"/>
      <c r="CX23" s="129"/>
      <c r="CY23" s="21"/>
      <c r="CZ23" s="69"/>
      <c r="DA23" s="69"/>
      <c r="DB23" s="69"/>
      <c r="DC23" s="69"/>
      <c r="DD23" s="69"/>
      <c r="DE23" s="70"/>
      <c r="DF23" s="11"/>
      <c r="DG23" s="16"/>
      <c r="DH23" s="129"/>
      <c r="DI23" s="21"/>
      <c r="DJ23" s="69"/>
      <c r="DK23" s="69"/>
      <c r="DL23" s="69"/>
      <c r="DM23" s="69"/>
      <c r="DN23" s="69"/>
      <c r="DO23" s="70"/>
      <c r="DP23" s="11"/>
      <c r="DQ23" s="16"/>
      <c r="DR23" s="129"/>
      <c r="DS23" s="21"/>
      <c r="DT23" s="69"/>
      <c r="DU23" s="69"/>
      <c r="DV23" s="69"/>
      <c r="DW23" s="69"/>
      <c r="DX23" s="69"/>
      <c r="DY23" s="70"/>
      <c r="DZ23" s="11"/>
      <c r="EA23" s="16"/>
      <c r="EB23" s="129"/>
      <c r="EC23" s="21"/>
      <c r="ED23" s="69"/>
      <c r="EE23" s="69"/>
      <c r="EF23" s="69"/>
      <c r="EG23" s="69"/>
      <c r="EH23" s="69"/>
      <c r="EI23" s="70"/>
      <c r="EJ23" s="11"/>
      <c r="EK23" s="16"/>
      <c r="EL23" s="129"/>
      <c r="EM23" s="21"/>
      <c r="EN23" s="69"/>
      <c r="EO23" s="69"/>
      <c r="EP23" s="69"/>
      <c r="EQ23" s="69"/>
      <c r="ER23" s="69"/>
      <c r="ES23" s="70"/>
      <c r="ET23" s="11"/>
      <c r="EU23" s="16"/>
      <c r="EV23" s="129"/>
      <c r="EW23" s="21"/>
      <c r="EX23" s="69"/>
      <c r="EY23" s="69"/>
      <c r="EZ23" s="69"/>
      <c r="FA23" s="69"/>
      <c r="FB23" s="69"/>
      <c r="FC23" s="70"/>
      <c r="FD23" s="11"/>
      <c r="FE23" s="16"/>
      <c r="FF23" s="129"/>
      <c r="FG23" s="21"/>
      <c r="FH23" s="69"/>
      <c r="FI23" s="69"/>
      <c r="FJ23" s="69"/>
      <c r="FK23" s="69"/>
      <c r="FL23" s="69"/>
      <c r="FM23" s="70"/>
      <c r="FN23" s="11"/>
      <c r="FO23" s="16"/>
      <c r="FP23" s="129"/>
      <c r="FQ23" s="21"/>
      <c r="FR23" s="69"/>
      <c r="FS23" s="69"/>
      <c r="FT23" s="69"/>
      <c r="FU23" s="69"/>
      <c r="FV23" s="69"/>
      <c r="FW23" s="70"/>
      <c r="FX23" s="11"/>
      <c r="FY23" s="16"/>
      <c r="FZ23" s="129"/>
      <c r="GA23" s="21"/>
      <c r="GB23" s="69"/>
      <c r="GC23" s="69"/>
      <c r="GD23" s="69"/>
      <c r="GE23" s="69"/>
      <c r="GF23" s="69"/>
      <c r="GG23" s="70"/>
      <c r="GH23" s="11"/>
      <c r="GI23" s="16"/>
      <c r="GJ23" s="129"/>
      <c r="GK23" s="21"/>
      <c r="GL23" s="69"/>
      <c r="GM23" s="69"/>
      <c r="GN23" s="69"/>
      <c r="GO23" s="69"/>
      <c r="GP23" s="69"/>
      <c r="GQ23" s="70"/>
      <c r="GR23" s="11"/>
      <c r="GS23" s="16"/>
      <c r="GT23" s="129"/>
      <c r="GU23" s="21"/>
      <c r="GV23" s="69"/>
      <c r="GW23" s="69"/>
      <c r="GX23" s="69"/>
      <c r="GY23" s="69"/>
      <c r="GZ23" s="69"/>
      <c r="HA23" s="70"/>
      <c r="HB23" s="11"/>
      <c r="HC23" s="16"/>
      <c r="HD23" s="129"/>
      <c r="HE23" s="21"/>
      <c r="HF23" s="69"/>
      <c r="HG23" s="69"/>
      <c r="HH23" s="69"/>
      <c r="HI23" s="69"/>
      <c r="HJ23" s="69"/>
      <c r="HK23" s="70"/>
      <c r="HL23" s="11"/>
      <c r="HM23" s="16"/>
      <c r="HN23" s="129"/>
      <c r="HO23" s="21"/>
      <c r="HP23" s="69"/>
      <c r="HQ23" s="69"/>
      <c r="HR23" s="69"/>
      <c r="HS23" s="69"/>
      <c r="HT23" s="69"/>
      <c r="HU23" s="70"/>
      <c r="HV23" s="11"/>
      <c r="HW23" s="16"/>
      <c r="HX23" s="129"/>
      <c r="HY23" s="21"/>
      <c r="HZ23" s="69"/>
      <c r="IA23" s="69"/>
      <c r="IB23" s="69"/>
      <c r="IC23" s="69"/>
      <c r="ID23" s="69"/>
      <c r="IE23" s="70"/>
      <c r="IF23" s="11"/>
      <c r="IG23" s="16"/>
      <c r="IH23" s="129"/>
      <c r="II23" s="21"/>
      <c r="IJ23" s="69"/>
      <c r="IK23" s="69"/>
      <c r="IL23" s="69"/>
      <c r="IM23" s="69"/>
      <c r="IN23" s="69"/>
      <c r="IO23" s="70"/>
      <c r="IP23" s="11"/>
      <c r="IQ23" s="16"/>
      <c r="IR23" s="129"/>
      <c r="IS23" s="21"/>
      <c r="IT23" s="69"/>
      <c r="IU23" s="69"/>
      <c r="IV23" s="69"/>
      <c r="IW23" s="69"/>
      <c r="IX23" s="69"/>
      <c r="IY23" s="70"/>
      <c r="IZ23" s="11"/>
      <c r="JA23" s="16"/>
      <c r="JB23" s="142"/>
      <c r="JL23" s="142"/>
      <c r="JV23" s="142"/>
      <c r="KF23" s="142"/>
    </row>
    <row xmlns:x14ac="http://schemas.microsoft.com/office/spreadsheetml/2009/9/ac" r="24" s="2" customFormat="true" x14ac:dyDescent="0.25">
      <c r="A24" s="427" t="str">
        <f ca="true">IF(ISBLANK('Data Summary'!A26),"",'Data Summary'!A26)</f>
        <v>PSE_2019_SDG</v>
      </c>
      <c r="B24" s="129"/>
      <c r="C24" s="21"/>
      <c r="D24" s="69"/>
      <c r="E24" s="69"/>
      <c r="F24" s="69"/>
      <c r="G24" s="69"/>
      <c r="H24" s="69"/>
      <c r="I24" s="70"/>
      <c r="J24" s="11"/>
      <c r="K24" s="16"/>
      <c r="L24" s="129"/>
      <c r="M24" s="21"/>
      <c r="N24" s="69"/>
      <c r="O24" s="69"/>
      <c r="P24" s="69"/>
      <c r="Q24" s="69"/>
      <c r="R24" s="69"/>
      <c r="S24" s="70"/>
      <c r="T24" s="11"/>
      <c r="U24" s="16"/>
      <c r="V24" s="129"/>
      <c r="W24" s="21"/>
      <c r="X24" s="69"/>
      <c r="Y24" s="69"/>
      <c r="Z24" s="69"/>
      <c r="AA24" s="69"/>
      <c r="AB24" s="69"/>
      <c r="AC24" s="70"/>
      <c r="AD24" s="11"/>
      <c r="AE24" s="16"/>
      <c r="AF24" s="129"/>
      <c r="AG24" s="21"/>
      <c r="AH24" s="69"/>
      <c r="AI24" s="69"/>
      <c r="AJ24" s="69"/>
      <c r="AK24" s="69"/>
      <c r="AL24" s="69"/>
      <c r="AM24" s="70"/>
      <c r="AN24" s="11"/>
      <c r="AO24" s="16"/>
      <c r="AP24" s="129"/>
      <c r="AQ24" s="21"/>
      <c r="AR24" s="69"/>
      <c r="AS24" s="69"/>
      <c r="AT24" s="69"/>
      <c r="AU24" s="69"/>
      <c r="AV24" s="69"/>
      <c r="AW24" s="70"/>
      <c r="AX24" s="11"/>
      <c r="AY24" s="16"/>
      <c r="AZ24" s="129"/>
      <c r="BA24" s="21"/>
      <c r="BB24" s="69"/>
      <c r="BC24" s="69"/>
      <c r="BD24" s="69"/>
      <c r="BE24" s="69"/>
      <c r="BF24" s="69"/>
      <c r="BG24" s="70"/>
      <c r="BH24" s="11"/>
      <c r="BI24" s="16"/>
      <c r="BJ24" s="129"/>
      <c r="BK24" s="21"/>
      <c r="BL24" s="69"/>
      <c r="BM24" s="69"/>
      <c r="BN24" s="69"/>
      <c r="BO24" s="69"/>
      <c r="BP24" s="69"/>
      <c r="BQ24" s="70"/>
      <c r="BR24" s="11"/>
      <c r="BS24" s="16"/>
      <c r="BT24" s="129"/>
      <c r="BU24" s="21"/>
      <c r="BV24" s="69"/>
      <c r="BW24" s="69"/>
      <c r="BX24" s="69"/>
      <c r="BY24" s="69"/>
      <c r="BZ24" s="69"/>
      <c r="CA24" s="70"/>
      <c r="CB24" s="11"/>
      <c r="CC24" s="16"/>
      <c r="CD24" s="129"/>
      <c r="CE24" s="21"/>
      <c r="CF24" s="69"/>
      <c r="CG24" s="69"/>
      <c r="CH24" s="69"/>
      <c r="CI24" s="69"/>
      <c r="CJ24" s="69"/>
      <c r="CK24" s="70"/>
      <c r="CL24" s="11"/>
      <c r="CM24" s="16"/>
      <c r="CN24" s="129"/>
      <c r="CO24" s="21"/>
      <c r="CP24" s="69"/>
      <c r="CQ24" s="69"/>
      <c r="CR24" s="69"/>
      <c r="CS24" s="69"/>
      <c r="CT24" s="69"/>
      <c r="CU24" s="70"/>
      <c r="CV24" s="11"/>
      <c r="CW24" s="16"/>
      <c r="CX24" s="129"/>
      <c r="CY24" s="21"/>
      <c r="CZ24" s="69"/>
      <c r="DA24" s="69"/>
      <c r="DB24" s="69"/>
      <c r="DC24" s="69"/>
      <c r="DD24" s="69"/>
      <c r="DE24" s="70"/>
      <c r="DF24" s="11"/>
      <c r="DG24" s="16"/>
      <c r="DH24" s="129"/>
      <c r="DI24" s="21"/>
      <c r="DJ24" s="69"/>
      <c r="DK24" s="69"/>
      <c r="DL24" s="69"/>
      <c r="DM24" s="69"/>
      <c r="DN24" s="69"/>
      <c r="DO24" s="70"/>
      <c r="DP24" s="11"/>
      <c r="DQ24" s="16"/>
      <c r="DR24" s="129"/>
      <c r="DS24" s="21"/>
      <c r="DT24" s="69"/>
      <c r="DU24" s="69"/>
      <c r="DV24" s="69"/>
      <c r="DW24" s="69"/>
      <c r="DX24" s="69"/>
      <c r="DY24" s="70"/>
      <c r="DZ24" s="11"/>
      <c r="EA24" s="16"/>
      <c r="EB24" s="129"/>
      <c r="EC24" s="21"/>
      <c r="ED24" s="69"/>
      <c r="EE24" s="69"/>
      <c r="EF24" s="69"/>
      <c r="EG24" s="69"/>
      <c r="EH24" s="69"/>
      <c r="EI24" s="70"/>
      <c r="EJ24" s="11"/>
      <c r="EK24" s="16"/>
      <c r="EL24" s="129"/>
      <c r="EM24" s="21"/>
      <c r="EN24" s="69"/>
      <c r="EO24" s="69"/>
      <c r="EP24" s="69"/>
      <c r="EQ24" s="69"/>
      <c r="ER24" s="69"/>
      <c r="ES24" s="70"/>
      <c r="ET24" s="11"/>
      <c r="EU24" s="16"/>
      <c r="EV24" s="129"/>
      <c r="EW24" s="21"/>
      <c r="EX24" s="69"/>
      <c r="EY24" s="69"/>
      <c r="EZ24" s="69"/>
      <c r="FA24" s="69"/>
      <c r="FB24" s="69"/>
      <c r="FC24" s="70"/>
      <c r="FD24" s="11"/>
      <c r="FE24" s="16"/>
      <c r="FF24" s="129"/>
      <c r="FG24" s="21"/>
      <c r="FH24" s="69"/>
      <c r="FI24" s="69"/>
      <c r="FJ24" s="69"/>
      <c r="FK24" s="69"/>
      <c r="FL24" s="69"/>
      <c r="FM24" s="70"/>
      <c r="FN24" s="11"/>
      <c r="FO24" s="16"/>
      <c r="FP24" s="129"/>
      <c r="FQ24" s="21"/>
      <c r="FR24" s="69"/>
      <c r="FS24" s="69"/>
      <c r="FT24" s="69"/>
      <c r="FU24" s="69"/>
      <c r="FV24" s="69"/>
      <c r="FW24" s="70"/>
      <c r="FX24" s="11"/>
      <c r="FY24" s="16"/>
      <c r="FZ24" s="129"/>
      <c r="GA24" s="21"/>
      <c r="GB24" s="69"/>
      <c r="GC24" s="69"/>
      <c r="GD24" s="69"/>
      <c r="GE24" s="69"/>
      <c r="GF24" s="69"/>
      <c r="GG24" s="70"/>
      <c r="GH24" s="11"/>
      <c r="GI24" s="16"/>
      <c r="GJ24" s="129"/>
      <c r="GK24" s="21"/>
      <c r="GL24" s="69"/>
      <c r="GM24" s="69"/>
      <c r="GN24" s="69"/>
      <c r="GO24" s="69"/>
      <c r="GP24" s="69"/>
      <c r="GQ24" s="70"/>
      <c r="GR24" s="11"/>
      <c r="GS24" s="16"/>
      <c r="GT24" s="129"/>
      <c r="GU24" s="21"/>
      <c r="GV24" s="69"/>
      <c r="GW24" s="69"/>
      <c r="GX24" s="69"/>
      <c r="GY24" s="69"/>
      <c r="GZ24" s="69"/>
      <c r="HA24" s="70"/>
      <c r="HB24" s="11"/>
      <c r="HC24" s="16"/>
      <c r="HD24" s="129"/>
      <c r="HE24" s="21"/>
      <c r="HF24" s="69"/>
      <c r="HG24" s="69"/>
      <c r="HH24" s="69"/>
      <c r="HI24" s="69"/>
      <c r="HJ24" s="69"/>
      <c r="HK24" s="70"/>
      <c r="HL24" s="11"/>
      <c r="HM24" s="16"/>
      <c r="HN24" s="129"/>
      <c r="HO24" s="21"/>
      <c r="HP24" s="69"/>
      <c r="HQ24" s="69"/>
      <c r="HR24" s="69"/>
      <c r="HS24" s="69"/>
      <c r="HT24" s="69"/>
      <c r="HU24" s="70"/>
      <c r="HV24" s="11"/>
      <c r="HW24" s="16"/>
      <c r="HX24" s="129"/>
      <c r="HY24" s="21"/>
      <c r="HZ24" s="69"/>
      <c r="IA24" s="69"/>
      <c r="IB24" s="69"/>
      <c r="IC24" s="69"/>
      <c r="ID24" s="69"/>
      <c r="IE24" s="70"/>
      <c r="IF24" s="11"/>
      <c r="IG24" s="16"/>
      <c r="IH24" s="129"/>
      <c r="II24" s="21"/>
      <c r="IJ24" s="69"/>
      <c r="IK24" s="69"/>
      <c r="IL24" s="69"/>
      <c r="IM24" s="69"/>
      <c r="IN24" s="69"/>
      <c r="IO24" s="70"/>
      <c r="IP24" s="11"/>
      <c r="IQ24" s="16"/>
      <c r="IR24" s="129"/>
      <c r="IS24" s="21"/>
      <c r="IT24" s="69"/>
      <c r="IU24" s="69"/>
      <c r="IV24" s="69"/>
      <c r="IW24" s="69"/>
      <c r="IX24" s="69"/>
      <c r="IY24" s="70"/>
      <c r="IZ24" s="11"/>
      <c r="JA24" s="16"/>
      <c r="JB24" s="142"/>
      <c r="JL24" s="142"/>
      <c r="JV24" s="142"/>
      <c r="KF24" s="142"/>
    </row>
    <row xmlns:x14ac="http://schemas.microsoft.com/office/spreadsheetml/2009/9/ac" r="25" s="2" customFormat="true" x14ac:dyDescent="0.25">
      <c r="A25" s="427" t="str">
        <f ca="true">IF(ISBLANK('Data Summary'!A27),"",'Data Summary'!A27)</f>
        <v>PSE_2019_UIS</v>
      </c>
      <c r="B25" s="129"/>
      <c r="C25" s="21"/>
      <c r="D25" s="69"/>
      <c r="E25" s="69"/>
      <c r="F25" s="69"/>
      <c r="G25" s="69"/>
      <c r="H25" s="69"/>
      <c r="I25" s="70"/>
      <c r="J25" s="11"/>
      <c r="K25" s="16"/>
      <c r="L25" s="129"/>
      <c r="M25" s="21"/>
      <c r="N25" s="69"/>
      <c r="O25" s="69"/>
      <c r="P25" s="69"/>
      <c r="Q25" s="69"/>
      <c r="R25" s="69"/>
      <c r="S25" s="70"/>
      <c r="T25" s="11"/>
      <c r="U25" s="16"/>
      <c r="V25" s="129"/>
      <c r="W25" s="21"/>
      <c r="X25" s="69"/>
      <c r="Y25" s="69"/>
      <c r="Z25" s="69"/>
      <c r="AA25" s="69"/>
      <c r="AB25" s="69"/>
      <c r="AC25" s="70"/>
      <c r="AD25" s="11"/>
      <c r="AE25" s="16"/>
      <c r="AF25" s="129"/>
      <c r="AG25" s="21"/>
      <c r="AH25" s="69"/>
      <c r="AI25" s="69"/>
      <c r="AJ25" s="69"/>
      <c r="AK25" s="69"/>
      <c r="AL25" s="69"/>
      <c r="AM25" s="70"/>
      <c r="AN25" s="11"/>
      <c r="AO25" s="16"/>
      <c r="AP25" s="129"/>
      <c r="AQ25" s="21"/>
      <c r="AR25" s="69"/>
      <c r="AS25" s="69"/>
      <c r="AT25" s="69"/>
      <c r="AU25" s="69"/>
      <c r="AV25" s="69"/>
      <c r="AW25" s="70"/>
      <c r="AX25" s="11"/>
      <c r="AY25" s="16"/>
      <c r="AZ25" s="129"/>
      <c r="BA25" s="21"/>
      <c r="BB25" s="69"/>
      <c r="BC25" s="69"/>
      <c r="BD25" s="69"/>
      <c r="BE25" s="69"/>
      <c r="BF25" s="69"/>
      <c r="BG25" s="70"/>
      <c r="BH25" s="11"/>
      <c r="BI25" s="16"/>
      <c r="BJ25" s="129"/>
      <c r="BK25" s="21"/>
      <c r="BL25" s="69"/>
      <c r="BM25" s="69"/>
      <c r="BN25" s="69"/>
      <c r="BO25" s="69"/>
      <c r="BP25" s="69"/>
      <c r="BQ25" s="70"/>
      <c r="BR25" s="11"/>
      <c r="BS25" s="16"/>
      <c r="BT25" s="129"/>
      <c r="BU25" s="21"/>
      <c r="BV25" s="69"/>
      <c r="BW25" s="69"/>
      <c r="BX25" s="69"/>
      <c r="BY25" s="69"/>
      <c r="BZ25" s="69"/>
      <c r="CA25" s="70"/>
      <c r="CB25" s="11"/>
      <c r="CC25" s="16"/>
      <c r="CD25" s="129"/>
      <c r="CE25" s="21"/>
      <c r="CF25" s="69"/>
      <c r="CG25" s="69"/>
      <c r="CH25" s="69"/>
      <c r="CI25" s="69"/>
      <c r="CJ25" s="69"/>
      <c r="CK25" s="70"/>
      <c r="CL25" s="11"/>
      <c r="CM25" s="16"/>
      <c r="CN25" s="129"/>
      <c r="CO25" s="21"/>
      <c r="CP25" s="69"/>
      <c r="CQ25" s="69"/>
      <c r="CR25" s="69"/>
      <c r="CS25" s="69"/>
      <c r="CT25" s="69"/>
      <c r="CU25" s="70"/>
      <c r="CV25" s="11"/>
      <c r="CW25" s="16"/>
      <c r="CX25" s="129"/>
      <c r="CY25" s="21"/>
      <c r="CZ25" s="69"/>
      <c r="DA25" s="69"/>
      <c r="DB25" s="69"/>
      <c r="DC25" s="69"/>
      <c r="DD25" s="69"/>
      <c r="DE25" s="70"/>
      <c r="DF25" s="11"/>
      <c r="DG25" s="16"/>
      <c r="DH25" s="129"/>
      <c r="DI25" s="21"/>
      <c r="DJ25" s="69"/>
      <c r="DK25" s="69"/>
      <c r="DL25" s="69"/>
      <c r="DM25" s="69"/>
      <c r="DN25" s="69"/>
      <c r="DO25" s="70"/>
      <c r="DP25" s="11"/>
      <c r="DQ25" s="16"/>
      <c r="DR25" s="129"/>
      <c r="DS25" s="21"/>
      <c r="DT25" s="69"/>
      <c r="DU25" s="69"/>
      <c r="DV25" s="69"/>
      <c r="DW25" s="69"/>
      <c r="DX25" s="69"/>
      <c r="DY25" s="70"/>
      <c r="DZ25" s="11"/>
      <c r="EA25" s="16"/>
      <c r="EB25" s="129"/>
      <c r="EC25" s="21"/>
      <c r="ED25" s="69"/>
      <c r="EE25" s="69"/>
      <c r="EF25" s="69"/>
      <c r="EG25" s="69"/>
      <c r="EH25" s="69"/>
      <c r="EI25" s="70"/>
      <c r="EJ25" s="11"/>
      <c r="EK25" s="16"/>
      <c r="EL25" s="129"/>
      <c r="EM25" s="21"/>
      <c r="EN25" s="69"/>
      <c r="EO25" s="69"/>
      <c r="EP25" s="69"/>
      <c r="EQ25" s="69"/>
      <c r="ER25" s="69"/>
      <c r="ES25" s="70"/>
      <c r="ET25" s="11"/>
      <c r="EU25" s="16"/>
      <c r="EV25" s="129"/>
      <c r="EW25" s="21"/>
      <c r="EX25" s="69"/>
      <c r="EY25" s="69"/>
      <c r="EZ25" s="69"/>
      <c r="FA25" s="69"/>
      <c r="FB25" s="69"/>
      <c r="FC25" s="70"/>
      <c r="FD25" s="11"/>
      <c r="FE25" s="16"/>
      <c r="FF25" s="129"/>
      <c r="FG25" s="21"/>
      <c r="FH25" s="69"/>
      <c r="FI25" s="69"/>
      <c r="FJ25" s="69"/>
      <c r="FK25" s="69"/>
      <c r="FL25" s="69"/>
      <c r="FM25" s="70"/>
      <c r="FN25" s="11"/>
      <c r="FO25" s="16"/>
      <c r="FP25" s="129"/>
      <c r="FQ25" s="21"/>
      <c r="FR25" s="69"/>
      <c r="FS25" s="69"/>
      <c r="FT25" s="69"/>
      <c r="FU25" s="69"/>
      <c r="FV25" s="69"/>
      <c r="FW25" s="70"/>
      <c r="FX25" s="11"/>
      <c r="FY25" s="16"/>
      <c r="FZ25" s="129"/>
      <c r="GA25" s="21"/>
      <c r="GB25" s="69"/>
      <c r="GC25" s="69"/>
      <c r="GD25" s="69"/>
      <c r="GE25" s="69"/>
      <c r="GF25" s="69"/>
      <c r="GG25" s="70"/>
      <c r="GH25" s="11"/>
      <c r="GI25" s="16"/>
      <c r="GJ25" s="129"/>
      <c r="GK25" s="21"/>
      <c r="GL25" s="69"/>
      <c r="GM25" s="69"/>
      <c r="GN25" s="69"/>
      <c r="GO25" s="69"/>
      <c r="GP25" s="69"/>
      <c r="GQ25" s="70"/>
      <c r="GR25" s="11"/>
      <c r="GS25" s="16"/>
      <c r="GT25" s="129"/>
      <c r="GU25" s="21"/>
      <c r="GV25" s="69"/>
      <c r="GW25" s="69"/>
      <c r="GX25" s="69"/>
      <c r="GY25" s="69"/>
      <c r="GZ25" s="69"/>
      <c r="HA25" s="70"/>
      <c r="HB25" s="11"/>
      <c r="HC25" s="16"/>
      <c r="HD25" s="129"/>
      <c r="HE25" s="21"/>
      <c r="HF25" s="69"/>
      <c r="HG25" s="69"/>
      <c r="HH25" s="69"/>
      <c r="HI25" s="69"/>
      <c r="HJ25" s="69"/>
      <c r="HK25" s="70"/>
      <c r="HL25" s="11"/>
      <c r="HM25" s="16"/>
      <c r="HN25" s="129"/>
      <c r="HO25" s="21"/>
      <c r="HP25" s="69"/>
      <c r="HQ25" s="69"/>
      <c r="HR25" s="69"/>
      <c r="HS25" s="69"/>
      <c r="HT25" s="69"/>
      <c r="HU25" s="70"/>
      <c r="HV25" s="11"/>
      <c r="HW25" s="16"/>
      <c r="HX25" s="129"/>
      <c r="HY25" s="21"/>
      <c r="HZ25" s="69"/>
      <c r="IA25" s="69"/>
      <c r="IB25" s="69"/>
      <c r="IC25" s="69"/>
      <c r="ID25" s="69"/>
      <c r="IE25" s="70"/>
      <c r="IF25" s="11"/>
      <c r="IG25" s="16"/>
      <c r="IH25" s="129"/>
      <c r="II25" s="21"/>
      <c r="IJ25" s="69"/>
      <c r="IK25" s="69"/>
      <c r="IL25" s="69"/>
      <c r="IM25" s="69"/>
      <c r="IN25" s="69"/>
      <c r="IO25" s="70"/>
      <c r="IP25" s="11"/>
      <c r="IQ25" s="16"/>
      <c r="IR25" s="129"/>
      <c r="IS25" s="21"/>
      <c r="IT25" s="69"/>
      <c r="IU25" s="69"/>
      <c r="IV25" s="69"/>
      <c r="IW25" s="69"/>
      <c r="IX25" s="69"/>
      <c r="IY25" s="70"/>
      <c r="IZ25" s="11"/>
      <c r="JA25" s="16"/>
      <c r="JB25" s="142"/>
      <c r="JL25" s="142"/>
      <c r="JV25" s="142"/>
      <c r="KF25" s="142"/>
    </row>
    <row xmlns:x14ac="http://schemas.microsoft.com/office/spreadsheetml/2009/9/ac" r="26" s="2" customFormat="true" x14ac:dyDescent="0.25">
      <c r="A26" s="427" t="str">
        <f ca="true">IF(ISBLANK('Data Summary'!A28),"",'Data Summary'!A28)</f>
        <v>PSE_2020_UIS</v>
      </c>
      <c r="B26" s="129"/>
      <c r="C26" s="23"/>
      <c r="D26" s="6"/>
      <c r="E26" s="6"/>
      <c r="F26" s="6"/>
      <c r="G26" s="6"/>
      <c r="H26" s="6"/>
      <c r="I26" s="27"/>
      <c r="J26" s="11"/>
      <c r="K26" s="16"/>
      <c r="L26" s="129"/>
      <c r="M26" s="23"/>
      <c r="N26" s="6"/>
      <c r="O26" s="6"/>
      <c r="P26" s="6"/>
      <c r="Q26" s="6"/>
      <c r="R26" s="6"/>
      <c r="S26" s="27"/>
      <c r="T26" s="11"/>
      <c r="U26" s="16"/>
      <c r="V26" s="129"/>
      <c r="W26" s="23"/>
      <c r="X26" s="6"/>
      <c r="Y26" s="6"/>
      <c r="Z26" s="6"/>
      <c r="AA26" s="6"/>
      <c r="AB26" s="6"/>
      <c r="AC26" s="27"/>
      <c r="AD26" s="11"/>
      <c r="AE26" s="16"/>
      <c r="AF26" s="129"/>
      <c r="AG26" s="23"/>
      <c r="AH26" s="6"/>
      <c r="AI26" s="6"/>
      <c r="AJ26" s="6"/>
      <c r="AK26" s="6"/>
      <c r="AL26" s="6"/>
      <c r="AM26" s="27"/>
      <c r="AN26" s="11"/>
      <c r="AO26" s="16"/>
      <c r="AP26" s="129"/>
      <c r="AQ26" s="23"/>
      <c r="AR26" s="6"/>
      <c r="AS26" s="6"/>
      <c r="AT26" s="6"/>
      <c r="AU26" s="6"/>
      <c r="AV26" s="6"/>
      <c r="AW26" s="27"/>
      <c r="AX26" s="11"/>
      <c r="AY26" s="16"/>
      <c r="AZ26" s="129"/>
      <c r="BA26" s="23"/>
      <c r="BB26" s="6"/>
      <c r="BC26" s="6"/>
      <c r="BD26" s="6"/>
      <c r="BE26" s="6"/>
      <c r="BF26" s="6"/>
      <c r="BG26" s="27"/>
      <c r="BH26" s="11"/>
      <c r="BI26" s="16"/>
      <c r="BJ26" s="129"/>
      <c r="BK26" s="23"/>
      <c r="BL26" s="6"/>
      <c r="BM26" s="6"/>
      <c r="BN26" s="6"/>
      <c r="BO26" s="6"/>
      <c r="BP26" s="6"/>
      <c r="BQ26" s="27"/>
      <c r="BR26" s="11"/>
      <c r="BS26" s="16"/>
      <c r="BT26" s="129"/>
      <c r="BU26" s="23"/>
      <c r="BV26" s="6"/>
      <c r="BW26" s="6"/>
      <c r="BX26" s="6"/>
      <c r="BY26" s="6"/>
      <c r="BZ26" s="6"/>
      <c r="CA26" s="27"/>
      <c r="CB26" s="11"/>
      <c r="CC26" s="16"/>
      <c r="CD26" s="129"/>
      <c r="CE26" s="23"/>
      <c r="CF26" s="6"/>
      <c r="CG26" s="6"/>
      <c r="CH26" s="6"/>
      <c r="CI26" s="6"/>
      <c r="CJ26" s="6"/>
      <c r="CK26" s="27"/>
      <c r="CL26" s="11"/>
      <c r="CM26" s="16"/>
      <c r="CN26" s="129"/>
      <c r="CO26" s="23"/>
      <c r="CP26" s="6"/>
      <c r="CQ26" s="6"/>
      <c r="CR26" s="6"/>
      <c r="CS26" s="6"/>
      <c r="CT26" s="6"/>
      <c r="CU26" s="27"/>
      <c r="CV26" s="11"/>
      <c r="CW26" s="16"/>
      <c r="CX26" s="129"/>
      <c r="CY26" s="23"/>
      <c r="CZ26" s="6"/>
      <c r="DA26" s="6"/>
      <c r="DB26" s="6"/>
      <c r="DC26" s="6"/>
      <c r="DD26" s="6"/>
      <c r="DE26" s="27"/>
      <c r="DF26" s="11"/>
      <c r="DG26" s="16"/>
      <c r="DH26" s="129"/>
      <c r="DI26" s="23"/>
      <c r="DJ26" s="6"/>
      <c r="DK26" s="6"/>
      <c r="DL26" s="6"/>
      <c r="DM26" s="6"/>
      <c r="DN26" s="6"/>
      <c r="DO26" s="27"/>
      <c r="DP26" s="11"/>
      <c r="DQ26" s="16"/>
      <c r="DR26" s="129"/>
      <c r="DS26" s="23"/>
      <c r="DT26" s="6"/>
      <c r="DU26" s="6"/>
      <c r="DV26" s="6"/>
      <c r="DW26" s="6"/>
      <c r="DX26" s="6"/>
      <c r="DY26" s="27"/>
      <c r="DZ26" s="11"/>
      <c r="EA26" s="16"/>
      <c r="EB26" s="129"/>
      <c r="EC26" s="23"/>
      <c r="ED26" s="6"/>
      <c r="EE26" s="6"/>
      <c r="EF26" s="6"/>
      <c r="EG26" s="6"/>
      <c r="EH26" s="6"/>
      <c r="EI26" s="27"/>
      <c r="EJ26" s="11"/>
      <c r="EK26" s="16"/>
      <c r="EL26" s="129"/>
      <c r="EM26" s="23"/>
      <c r="EN26" s="6"/>
      <c r="EO26" s="6"/>
      <c r="EP26" s="6"/>
      <c r="EQ26" s="6"/>
      <c r="ER26" s="6"/>
      <c r="ES26" s="27"/>
      <c r="ET26" s="11"/>
      <c r="EU26" s="16"/>
      <c r="EV26" s="129"/>
      <c r="EW26" s="23"/>
      <c r="EX26" s="6"/>
      <c r="EY26" s="6"/>
      <c r="EZ26" s="6"/>
      <c r="FA26" s="6"/>
      <c r="FB26" s="6"/>
      <c r="FC26" s="27"/>
      <c r="FD26" s="11"/>
      <c r="FE26" s="16"/>
      <c r="FF26" s="129"/>
      <c r="FG26" s="23"/>
      <c r="FH26" s="6"/>
      <c r="FI26" s="6"/>
      <c r="FJ26" s="6"/>
      <c r="FK26" s="6"/>
      <c r="FL26" s="6"/>
      <c r="FM26" s="27"/>
      <c r="FN26" s="11"/>
      <c r="FO26" s="16"/>
      <c r="FP26" s="129"/>
      <c r="FQ26" s="23"/>
      <c r="FR26" s="6"/>
      <c r="FS26" s="6"/>
      <c r="FT26" s="6"/>
      <c r="FU26" s="6"/>
      <c r="FV26" s="6"/>
      <c r="FW26" s="27"/>
      <c r="FX26" s="11"/>
      <c r="FY26" s="16"/>
      <c r="FZ26" s="129"/>
      <c r="GA26" s="23"/>
      <c r="GB26" s="6"/>
      <c r="GC26" s="6"/>
      <c r="GD26" s="6"/>
      <c r="GE26" s="6"/>
      <c r="GF26" s="6"/>
      <c r="GG26" s="27"/>
      <c r="GH26" s="11"/>
      <c r="GI26" s="16"/>
      <c r="GJ26" s="129"/>
      <c r="GK26" s="23"/>
      <c r="GL26" s="6"/>
      <c r="GM26" s="6"/>
      <c r="GN26" s="6"/>
      <c r="GO26" s="6"/>
      <c r="GP26" s="6"/>
      <c r="GQ26" s="27"/>
      <c r="GR26" s="11"/>
      <c r="GS26" s="16"/>
      <c r="GT26" s="129"/>
      <c r="GU26" s="23"/>
      <c r="GV26" s="6"/>
      <c r="GW26" s="6"/>
      <c r="GX26" s="6"/>
      <c r="GY26" s="6"/>
      <c r="GZ26" s="6"/>
      <c r="HA26" s="27"/>
      <c r="HB26" s="11"/>
      <c r="HC26" s="16"/>
      <c r="HD26" s="129"/>
      <c r="HE26" s="23"/>
      <c r="HF26" s="6"/>
      <c r="HG26" s="6"/>
      <c r="HH26" s="6"/>
      <c r="HI26" s="6"/>
      <c r="HJ26" s="6"/>
      <c r="HK26" s="27"/>
      <c r="HL26" s="11"/>
      <c r="HM26" s="16"/>
      <c r="HN26" s="129"/>
      <c r="HO26" s="23"/>
      <c r="HP26" s="6"/>
      <c r="HQ26" s="6"/>
      <c r="HR26" s="6"/>
      <c r="HS26" s="6"/>
      <c r="HT26" s="6"/>
      <c r="HU26" s="27"/>
      <c r="HV26" s="11"/>
      <c r="HW26" s="16"/>
      <c r="HX26" s="129"/>
      <c r="HY26" s="23"/>
      <c r="HZ26" s="6"/>
      <c r="IA26" s="6"/>
      <c r="IB26" s="6"/>
      <c r="IC26" s="6"/>
      <c r="ID26" s="6"/>
      <c r="IE26" s="27"/>
      <c r="IF26" s="11"/>
      <c r="IG26" s="16"/>
      <c r="IH26" s="129"/>
      <c r="II26" s="23"/>
      <c r="IJ26" s="6"/>
      <c r="IK26" s="6"/>
      <c r="IL26" s="6"/>
      <c r="IM26" s="6"/>
      <c r="IN26" s="6"/>
      <c r="IO26" s="27"/>
      <c r="IP26" s="11"/>
      <c r="IQ26" s="16"/>
      <c r="IR26" s="129"/>
      <c r="IS26" s="23"/>
      <c r="IT26" s="6"/>
      <c r="IU26" s="6"/>
      <c r="IV26" s="6"/>
      <c r="IW26" s="6"/>
      <c r="IX26" s="6"/>
      <c r="IY26" s="27"/>
      <c r="IZ26" s="11"/>
      <c r="JA26" s="16"/>
      <c r="JB26" s="142"/>
      <c r="JL26" s="142"/>
      <c r="JV26" s="142"/>
      <c r="KF26" s="142"/>
    </row>
    <row xmlns:x14ac="http://schemas.microsoft.com/office/spreadsheetml/2009/9/ac" r="27" s="2" customFormat="true" ht="93" customHeight="true" x14ac:dyDescent="0.25">
      <c r="A27" s="427" t="str">
        <f ca="true">IF(ISBLANK('Data Summary'!A29),"",'Data Summary'!A29)</f>
        <v>PSE_2021_WASHC</v>
      </c>
      <c r="B27" s="130" t="s">
        <v>12</v>
      </c>
      <c r="C27" s="616" t="s">
        <v>161</v>
      </c>
      <c r="D27" s="616"/>
      <c r="E27" s="616"/>
      <c r="F27" s="616"/>
      <c r="G27" s="616"/>
      <c r="H27" s="616"/>
      <c r="I27" s="617"/>
      <c r="J27" s="11"/>
      <c r="K27" s="16"/>
      <c r="L27" s="130" t="s">
        <v>12</v>
      </c>
      <c r="M27" s="609" t="s">
        <v>248</v>
      </c>
      <c r="N27" s="610"/>
      <c r="O27" s="610"/>
      <c r="P27" s="610"/>
      <c r="Q27" s="610"/>
      <c r="R27" s="610"/>
      <c r="S27" s="611"/>
      <c r="T27" s="11"/>
      <c r="U27" s="16"/>
      <c r="V27" s="130" t="s">
        <v>12</v>
      </c>
      <c r="W27" s="609" t="s">
        <v>272</v>
      </c>
      <c r="X27" s="610"/>
      <c r="Y27" s="610"/>
      <c r="Z27" s="610"/>
      <c r="AA27" s="610"/>
      <c r="AB27" s="610"/>
      <c r="AC27" s="611"/>
      <c r="AD27" s="11"/>
      <c r="AE27" s="16"/>
      <c r="AF27" s="130" t="s">
        <v>12</v>
      </c>
      <c r="AG27" s="616" t="s">
        <v>178</v>
      </c>
      <c r="AH27" s="616"/>
      <c r="AI27" s="616"/>
      <c r="AJ27" s="616"/>
      <c r="AK27" s="616"/>
      <c r="AL27" s="616"/>
      <c r="AM27" s="617"/>
      <c r="AN27" s="11"/>
      <c r="AO27" s="16"/>
      <c r="AP27" s="130" t="s">
        <v>12</v>
      </c>
      <c r="AQ27" s="616" t="s">
        <v>162</v>
      </c>
      <c r="AR27" s="616"/>
      <c r="AS27" s="616"/>
      <c r="AT27" s="616"/>
      <c r="AU27" s="616"/>
      <c r="AV27" s="616"/>
      <c r="AW27" s="617"/>
      <c r="AX27" s="11"/>
      <c r="AY27" s="16"/>
      <c r="AZ27" s="130" t="s">
        <v>12</v>
      </c>
      <c r="BA27" s="609" t="s">
        <v>255</v>
      </c>
      <c r="BB27" s="610"/>
      <c r="BC27" s="610"/>
      <c r="BD27" s="610"/>
      <c r="BE27" s="610"/>
      <c r="BF27" s="610"/>
      <c r="BG27" s="611"/>
      <c r="BH27" s="11"/>
      <c r="BI27" s="16"/>
      <c r="BJ27" s="130" t="s">
        <v>12</v>
      </c>
      <c r="BK27" s="609" t="s">
        <v>315</v>
      </c>
      <c r="BL27" s="610"/>
      <c r="BM27" s="610"/>
      <c r="BN27" s="610"/>
      <c r="BO27" s="610"/>
      <c r="BP27" s="610"/>
      <c r="BQ27" s="611"/>
      <c r="BR27" s="11"/>
      <c r="BS27" s="16"/>
      <c r="BT27" s="130" t="s">
        <v>12</v>
      </c>
      <c r="BU27" s="609" t="s">
        <v>260</v>
      </c>
      <c r="BV27" s="610"/>
      <c r="BW27" s="610"/>
      <c r="BX27" s="610"/>
      <c r="BY27" s="610"/>
      <c r="BZ27" s="610"/>
      <c r="CA27" s="611"/>
      <c r="CB27" s="11"/>
      <c r="CC27" s="16"/>
      <c r="CD27" s="130" t="s">
        <v>12</v>
      </c>
      <c r="CE27" s="609" t="s">
        <v>315</v>
      </c>
      <c r="CF27" s="610"/>
      <c r="CG27" s="610"/>
      <c r="CH27" s="610"/>
      <c r="CI27" s="610"/>
      <c r="CJ27" s="610"/>
      <c r="CK27" s="611"/>
      <c r="CL27" s="11"/>
      <c r="CM27" s="16"/>
      <c r="CN27" s="130" t="s">
        <v>12</v>
      </c>
      <c r="CO27" s="609" t="s">
        <v>315</v>
      </c>
      <c r="CP27" s="610"/>
      <c r="CQ27" s="610"/>
      <c r="CR27" s="610"/>
      <c r="CS27" s="610"/>
      <c r="CT27" s="610"/>
      <c r="CU27" s="611"/>
      <c r="CV27" s="11"/>
      <c r="CW27" s="16"/>
      <c r="CX27" s="130" t="s">
        <v>12</v>
      </c>
      <c r="CY27" s="609" t="s">
        <v>315</v>
      </c>
      <c r="CZ27" s="610"/>
      <c r="DA27" s="610"/>
      <c r="DB27" s="610"/>
      <c r="DC27" s="610"/>
      <c r="DD27" s="610"/>
      <c r="DE27" s="611"/>
      <c r="DF27" s="11"/>
      <c r="DG27" s="16"/>
      <c r="DH27" s="130" t="s">
        <v>12</v>
      </c>
      <c r="DI27" s="609" t="s">
        <v>215</v>
      </c>
      <c r="DJ27" s="610"/>
      <c r="DK27" s="610"/>
      <c r="DL27" s="610"/>
      <c r="DM27" s="610"/>
      <c r="DN27" s="610"/>
      <c r="DO27" s="611"/>
      <c r="DP27" s="11"/>
      <c r="DQ27" s="16"/>
      <c r="DR27" s="130" t="s">
        <v>12</v>
      </c>
      <c r="DS27" s="609" t="s">
        <v>192</v>
      </c>
      <c r="DT27" s="610"/>
      <c r="DU27" s="610"/>
      <c r="DV27" s="610"/>
      <c r="DW27" s="610"/>
      <c r="DX27" s="610"/>
      <c r="DY27" s="611"/>
      <c r="DZ27" s="11"/>
      <c r="EA27" s="16"/>
      <c r="EB27" s="130" t="s">
        <v>12</v>
      </c>
      <c r="EC27" s="609" t="s">
        <v>348</v>
      </c>
      <c r="ED27" s="610"/>
      <c r="EE27" s="610"/>
      <c r="EF27" s="610"/>
      <c r="EG27" s="610"/>
      <c r="EH27" s="610"/>
      <c r="EI27" s="611"/>
      <c r="EJ27" s="11"/>
      <c r="EK27" s="16"/>
      <c r="EL27" s="130" t="s">
        <v>12</v>
      </c>
      <c r="EM27" s="609" t="s">
        <v>262</v>
      </c>
      <c r="EN27" s="610"/>
      <c r="EO27" s="610"/>
      <c r="EP27" s="610"/>
      <c r="EQ27" s="610"/>
      <c r="ER27" s="610"/>
      <c r="ES27" s="611"/>
      <c r="ET27" s="11"/>
      <c r="EU27" s="16"/>
      <c r="EV27" s="130" t="s">
        <v>12</v>
      </c>
      <c r="EW27" s="609" t="s">
        <v>315</v>
      </c>
      <c r="EX27" s="610"/>
      <c r="EY27" s="610"/>
      <c r="EZ27" s="610"/>
      <c r="FA27" s="610"/>
      <c r="FB27" s="610"/>
      <c r="FC27" s="611"/>
      <c r="FD27" s="11"/>
      <c r="FE27" s="16"/>
      <c r="FF27" s="130" t="s">
        <v>12</v>
      </c>
      <c r="FG27" s="609" t="s">
        <v>315</v>
      </c>
      <c r="FH27" s="610"/>
      <c r="FI27" s="610"/>
      <c r="FJ27" s="610"/>
      <c r="FK27" s="610"/>
      <c r="FL27" s="610"/>
      <c r="FM27" s="611"/>
      <c r="FN27" s="11"/>
      <c r="FO27" s="16"/>
      <c r="FP27" s="130" t="s">
        <v>12</v>
      </c>
      <c r="FQ27" s="609" t="s">
        <v>348</v>
      </c>
      <c r="FR27" s="610"/>
      <c r="FS27" s="610"/>
      <c r="FT27" s="610"/>
      <c r="FU27" s="610"/>
      <c r="FV27" s="610"/>
      <c r="FW27" s="611"/>
      <c r="FX27" s="11"/>
      <c r="FY27" s="16"/>
      <c r="FZ27" s="130" t="s">
        <v>12</v>
      </c>
      <c r="GA27" s="609" t="s">
        <v>348</v>
      </c>
      <c r="GB27" s="610"/>
      <c r="GC27" s="610"/>
      <c r="GD27" s="610"/>
      <c r="GE27" s="610"/>
      <c r="GF27" s="610"/>
      <c r="GG27" s="611"/>
      <c r="GH27" s="11"/>
      <c r="GI27" s="16"/>
      <c r="GJ27" s="130" t="s">
        <v>12</v>
      </c>
      <c r="GK27" s="609" t="s">
        <v>315</v>
      </c>
      <c r="GL27" s="610"/>
      <c r="GM27" s="610"/>
      <c r="GN27" s="610"/>
      <c r="GO27" s="610"/>
      <c r="GP27" s="610"/>
      <c r="GQ27" s="611"/>
      <c r="GR27" s="11"/>
      <c r="GS27" s="16"/>
      <c r="GT27" s="130" t="s">
        <v>12</v>
      </c>
      <c r="GU27" s="609" t="s">
        <v>315</v>
      </c>
      <c r="GV27" s="610"/>
      <c r="GW27" s="610"/>
      <c r="GX27" s="610"/>
      <c r="GY27" s="610"/>
      <c r="GZ27" s="610"/>
      <c r="HA27" s="611"/>
      <c r="HB27" s="11"/>
      <c r="HC27" s="16"/>
      <c r="HD27" s="130" t="s">
        <v>12</v>
      </c>
      <c r="HE27" s="609" t="s">
        <v>348</v>
      </c>
      <c r="HF27" s="610"/>
      <c r="HG27" s="610"/>
      <c r="HH27" s="610"/>
      <c r="HI27" s="610"/>
      <c r="HJ27" s="610"/>
      <c r="HK27" s="611"/>
      <c r="HL27" s="11"/>
      <c r="HM27" s="16"/>
      <c r="HN27" s="130" t="s">
        <v>12</v>
      </c>
      <c r="HO27" s="609" t="s">
        <v>348</v>
      </c>
      <c r="HP27" s="610"/>
      <c r="HQ27" s="610"/>
      <c r="HR27" s="610"/>
      <c r="HS27" s="610"/>
      <c r="HT27" s="610"/>
      <c r="HU27" s="611"/>
      <c r="HV27" s="11"/>
      <c r="HW27" s="16"/>
      <c r="HX27" s="130" t="s">
        <v>12</v>
      </c>
      <c r="HY27" s="609" t="s">
        <v>345</v>
      </c>
      <c r="HZ27" s="610"/>
      <c r="IA27" s="610"/>
      <c r="IB27" s="610"/>
      <c r="IC27" s="610"/>
      <c r="ID27" s="610"/>
      <c r="IE27" s="611"/>
      <c r="IF27" s="11"/>
      <c r="IG27" s="16"/>
      <c r="IH27" s="130" t="s">
        <v>12</v>
      </c>
      <c r="II27" s="609" t="s">
        <v>395</v>
      </c>
      <c r="IJ27" s="610"/>
      <c r="IK27" s="610"/>
      <c r="IL27" s="610"/>
      <c r="IM27" s="610"/>
      <c r="IN27" s="610"/>
      <c r="IO27" s="611"/>
      <c r="IP27" s="11"/>
      <c r="IQ27" s="16"/>
      <c r="IR27" s="130" t="s">
        <v>12</v>
      </c>
      <c r="IS27" s="609" t="s">
        <v>395</v>
      </c>
      <c r="IT27" s="610"/>
      <c r="IU27" s="610"/>
      <c r="IV27" s="610"/>
      <c r="IW27" s="610"/>
      <c r="IX27" s="610"/>
      <c r="IY27" s="611"/>
      <c r="IZ27" s="11"/>
      <c r="JA27" s="16"/>
      <c r="JB27" s="142"/>
      <c r="JL27" s="142"/>
      <c r="JV27" s="142"/>
      <c r="KF27" s="142"/>
    </row>
    <row xmlns:x14ac="http://schemas.microsoft.com/office/spreadsheetml/2009/9/ac" r="28" s="2" customFormat="true" ht="15.75" customHeight="true" x14ac:dyDescent="0.25">
      <c r="A28" s="427" t="str">
        <f ca="true">IF(ISBLANK('Data Summary'!A30),"",'Data Summary'!A30)</f>
        <v>PSE_2021_UIS</v>
      </c>
      <c r="B28" s="130"/>
      <c r="C28" s="66" t="s">
        <v>106</v>
      </c>
      <c r="D28" s="54"/>
      <c r="E28" s="54"/>
      <c r="F28" s="54"/>
      <c r="G28" s="54"/>
      <c r="H28" s="54"/>
      <c r="I28" s="103"/>
      <c r="J28" s="11"/>
      <c r="K28" s="16"/>
      <c r="L28" s="130"/>
      <c r="M28" s="200" t="s">
        <v>106</v>
      </c>
      <c r="N28" s="54"/>
      <c r="O28" s="54"/>
      <c r="P28" s="54"/>
      <c r="Q28" s="54"/>
      <c r="R28" s="54"/>
      <c r="S28" s="103"/>
      <c r="T28" s="11"/>
      <c r="U28" s="16"/>
      <c r="V28" s="130"/>
      <c r="W28" s="122" t="s">
        <v>106</v>
      </c>
      <c r="X28" s="54"/>
      <c r="Y28" s="54"/>
      <c r="Z28" s="54"/>
      <c r="AA28" s="54"/>
      <c r="AB28" s="54"/>
      <c r="AC28" s="103"/>
      <c r="AD28" s="11"/>
      <c r="AE28" s="16"/>
      <c r="AF28" s="130"/>
      <c r="AG28" s="200" t="s">
        <v>106</v>
      </c>
      <c r="AH28" s="54" t="s">
        <v>156</v>
      </c>
      <c r="AI28" s="54" t="s">
        <v>156</v>
      </c>
      <c r="AJ28" s="54" t="s">
        <v>156</v>
      </c>
      <c r="AK28" s="54"/>
      <c r="AL28" s="54"/>
      <c r="AM28" s="103"/>
      <c r="AN28" s="11"/>
      <c r="AO28" s="16"/>
      <c r="AP28" s="130"/>
      <c r="AQ28" s="200" t="s">
        <v>106</v>
      </c>
      <c r="AR28" s="54"/>
      <c r="AS28" s="54"/>
      <c r="AT28" s="54"/>
      <c r="AU28" s="54"/>
      <c r="AV28" s="54"/>
      <c r="AW28" s="103"/>
      <c r="AX28" s="11"/>
      <c r="AY28" s="16"/>
      <c r="AZ28" s="130"/>
      <c r="BA28" s="200" t="s">
        <v>106</v>
      </c>
      <c r="BB28" s="54"/>
      <c r="BC28" s="54"/>
      <c r="BD28" s="54"/>
      <c r="BE28" s="54"/>
      <c r="BF28" s="54"/>
      <c r="BG28" s="103"/>
      <c r="BH28" s="11"/>
      <c r="BI28" s="16"/>
      <c r="BJ28" s="130"/>
      <c r="BK28" s="407" t="s">
        <v>106</v>
      </c>
      <c r="BL28" s="54"/>
      <c r="BM28" s="54"/>
      <c r="BN28" s="54"/>
      <c r="BO28" s="54"/>
      <c r="BP28" s="54"/>
      <c r="BQ28" s="103"/>
      <c r="BR28" s="11"/>
      <c r="BS28" s="16"/>
      <c r="BT28" s="130"/>
      <c r="BU28" s="200" t="s">
        <v>106</v>
      </c>
      <c r="BV28" s="54"/>
      <c r="BW28" s="54"/>
      <c r="BX28" s="54"/>
      <c r="BY28" s="54"/>
      <c r="BZ28" s="54"/>
      <c r="CA28" s="103"/>
      <c r="CB28" s="11"/>
      <c r="CC28" s="16"/>
      <c r="CD28" s="130"/>
      <c r="CE28" s="407" t="s">
        <v>106</v>
      </c>
      <c r="CF28" s="54"/>
      <c r="CG28" s="54"/>
      <c r="CH28" s="54"/>
      <c r="CI28" s="54"/>
      <c r="CJ28" s="54"/>
      <c r="CK28" s="103"/>
      <c r="CL28" s="11"/>
      <c r="CM28" s="16"/>
      <c r="CN28" s="130"/>
      <c r="CO28" s="407" t="s">
        <v>106</v>
      </c>
      <c r="CP28" s="54"/>
      <c r="CQ28" s="54"/>
      <c r="CR28" s="54"/>
      <c r="CS28" s="54"/>
      <c r="CT28" s="54"/>
      <c r="CU28" s="103"/>
      <c r="CV28" s="11"/>
      <c r="CW28" s="16"/>
      <c r="CX28" s="130"/>
      <c r="CY28" s="407" t="s">
        <v>106</v>
      </c>
      <c r="CZ28" s="54"/>
      <c r="DA28" s="54"/>
      <c r="DB28" s="54"/>
      <c r="DC28" s="54"/>
      <c r="DD28" s="54"/>
      <c r="DE28" s="103"/>
      <c r="DF28" s="11"/>
      <c r="DG28" s="16"/>
      <c r="DH28" s="130"/>
      <c r="DI28" s="200" t="s">
        <v>106</v>
      </c>
      <c r="DJ28" s="54" t="s">
        <v>156</v>
      </c>
      <c r="DK28" s="54" t="s">
        <v>156</v>
      </c>
      <c r="DL28" s="54" t="s">
        <v>156</v>
      </c>
      <c r="DM28" s="54"/>
      <c r="DN28" s="54" t="s">
        <v>156</v>
      </c>
      <c r="DO28" s="103" t="s">
        <v>156</v>
      </c>
      <c r="DP28" s="11"/>
      <c r="DQ28" s="16"/>
      <c r="DR28" s="130"/>
      <c r="DS28" s="200" t="s">
        <v>106</v>
      </c>
      <c r="DT28" s="54"/>
      <c r="DU28" s="54"/>
      <c r="DV28" s="54"/>
      <c r="DW28" s="54"/>
      <c r="DX28" s="54"/>
      <c r="DY28" s="103"/>
      <c r="DZ28" s="11"/>
      <c r="EA28" s="16"/>
      <c r="EB28" s="130"/>
      <c r="EC28" s="200" t="s">
        <v>106</v>
      </c>
      <c r="ED28" s="54"/>
      <c r="EE28" s="54"/>
      <c r="EF28" s="54"/>
      <c r="EG28" s="54"/>
      <c r="EH28" s="54"/>
      <c r="EI28" s="103"/>
      <c r="EJ28" s="11"/>
      <c r="EK28" s="16"/>
      <c r="EL28" s="130"/>
      <c r="EM28" s="200" t="s">
        <v>106</v>
      </c>
      <c r="EN28" s="54"/>
      <c r="EO28" s="54"/>
      <c r="EP28" s="54"/>
      <c r="EQ28" s="54"/>
      <c r="ER28" s="54"/>
      <c r="ES28" s="103"/>
      <c r="ET28" s="11"/>
      <c r="EU28" s="16"/>
      <c r="EV28" s="130"/>
      <c r="EW28" s="407" t="s">
        <v>106</v>
      </c>
      <c r="EX28" s="54"/>
      <c r="EY28" s="54"/>
      <c r="EZ28" s="54"/>
      <c r="FA28" s="54"/>
      <c r="FB28" s="54"/>
      <c r="FC28" s="103"/>
      <c r="FD28" s="11"/>
      <c r="FE28" s="16"/>
      <c r="FF28" s="130"/>
      <c r="FG28" s="407" t="s">
        <v>106</v>
      </c>
      <c r="FH28" s="54"/>
      <c r="FI28" s="54"/>
      <c r="FJ28" s="54"/>
      <c r="FK28" s="54"/>
      <c r="FL28" s="54"/>
      <c r="FM28" s="103"/>
      <c r="FN28" s="11"/>
      <c r="FO28" s="16"/>
      <c r="FP28" s="130"/>
      <c r="FQ28" s="200" t="s">
        <v>106</v>
      </c>
      <c r="FR28" s="54"/>
      <c r="FS28" s="54"/>
      <c r="FT28" s="54"/>
      <c r="FU28" s="54"/>
      <c r="FV28" s="54"/>
      <c r="FW28" s="103"/>
      <c r="FX28" s="11"/>
      <c r="FY28" s="16"/>
      <c r="FZ28" s="130"/>
      <c r="GA28" s="200" t="s">
        <v>106</v>
      </c>
      <c r="GB28" s="54"/>
      <c r="GC28" s="54"/>
      <c r="GD28" s="54"/>
      <c r="GE28" s="54"/>
      <c r="GF28" s="54"/>
      <c r="GG28" s="103"/>
      <c r="GH28" s="11"/>
      <c r="GI28" s="16"/>
      <c r="GJ28" s="130"/>
      <c r="GK28" s="407" t="s">
        <v>106</v>
      </c>
      <c r="GL28" s="54"/>
      <c r="GM28" s="54"/>
      <c r="GN28" s="54"/>
      <c r="GO28" s="54"/>
      <c r="GP28" s="54"/>
      <c r="GQ28" s="103"/>
      <c r="GR28" s="11"/>
      <c r="GS28" s="16"/>
      <c r="GT28" s="130"/>
      <c r="GU28" s="407" t="s">
        <v>106</v>
      </c>
      <c r="GV28" s="54"/>
      <c r="GW28" s="54"/>
      <c r="GX28" s="54"/>
      <c r="GY28" s="54"/>
      <c r="GZ28" s="54"/>
      <c r="HA28" s="103"/>
      <c r="HB28" s="11"/>
      <c r="HC28" s="16"/>
      <c r="HD28" s="130"/>
      <c r="HE28" s="407" t="s">
        <v>106</v>
      </c>
      <c r="HF28" s="54"/>
      <c r="HG28" s="54"/>
      <c r="HH28" s="54"/>
      <c r="HI28" s="54"/>
      <c r="HJ28" s="54"/>
      <c r="HK28" s="103"/>
      <c r="HL28" s="11"/>
      <c r="HM28" s="16"/>
      <c r="HN28" s="130"/>
      <c r="HO28" s="411" t="s">
        <v>106</v>
      </c>
      <c r="HP28" s="54"/>
      <c r="HQ28" s="54"/>
      <c r="HR28" s="54"/>
      <c r="HS28" s="54"/>
      <c r="HT28" s="54"/>
      <c r="HU28" s="103"/>
      <c r="HV28" s="11"/>
      <c r="HW28" s="16"/>
      <c r="HX28" s="130"/>
      <c r="HY28" s="418" t="s">
        <v>106</v>
      </c>
      <c r="HZ28" s="54" t="s">
        <v>249</v>
      </c>
      <c r="IA28" s="54"/>
      <c r="IB28" s="54"/>
      <c r="IC28" s="54"/>
      <c r="ID28" s="54" t="s">
        <v>249</v>
      </c>
      <c r="IE28" s="103" t="s">
        <v>249</v>
      </c>
      <c r="IF28" s="11"/>
      <c r="IG28" s="16"/>
      <c r="IH28" s="130"/>
      <c r="II28" s="450" t="s">
        <v>106</v>
      </c>
      <c r="IJ28" s="54"/>
      <c r="IK28" s="54"/>
      <c r="IL28" s="54"/>
      <c r="IM28" s="54"/>
      <c r="IN28" s="54"/>
      <c r="IO28" s="103"/>
      <c r="IP28" s="11"/>
      <c r="IQ28" s="16"/>
      <c r="IR28" s="130"/>
      <c r="IS28" s="450" t="s">
        <v>106</v>
      </c>
      <c r="IT28" s="54"/>
      <c r="IU28" s="54"/>
      <c r="IV28" s="54"/>
      <c r="IW28" s="54"/>
      <c r="IX28" s="54"/>
      <c r="IY28" s="103"/>
      <c r="IZ28" s="11"/>
      <c r="JA28" s="16"/>
      <c r="JB28" s="142"/>
      <c r="JL28" s="142"/>
      <c r="JV28" s="142"/>
      <c r="KF28" s="142"/>
    </row>
    <row xmlns:x14ac="http://schemas.microsoft.com/office/spreadsheetml/2009/9/ac" r="29" s="2" customFormat="true" ht="15" customHeight="true" x14ac:dyDescent="0.25">
      <c r="A29" s="427" t="str">
        <f ca="true">IF(ISBLANK('Data Summary'!A31),"",'Data Summary'!A31)</f>
        <v>PSE_2022_UIS</v>
      </c>
      <c r="B29" s="130"/>
      <c r="C29" s="66" t="s">
        <v>88</v>
      </c>
      <c r="D29" s="54" t="s">
        <v>156</v>
      </c>
      <c r="E29" s="54"/>
      <c r="F29" s="54"/>
      <c r="G29" s="54"/>
      <c r="H29" s="54" t="s">
        <v>156</v>
      </c>
      <c r="I29" s="103" t="s">
        <v>156</v>
      </c>
      <c r="J29" s="11"/>
      <c r="K29" s="16"/>
      <c r="L29" s="130"/>
      <c r="M29" s="200" t="s">
        <v>88</v>
      </c>
      <c r="N29" s="54" t="s">
        <v>156</v>
      </c>
      <c r="O29" s="54"/>
      <c r="P29" s="54"/>
      <c r="Q29" s="54"/>
      <c r="R29" s="54"/>
      <c r="S29" s="103"/>
      <c r="T29" s="11"/>
      <c r="U29" s="16"/>
      <c r="V29" s="130"/>
      <c r="W29" s="122" t="s">
        <v>88</v>
      </c>
      <c r="X29" s="54" t="s">
        <v>249</v>
      </c>
      <c r="Y29" s="54"/>
      <c r="Z29" s="54"/>
      <c r="AA29" s="54"/>
      <c r="AB29" s="54"/>
      <c r="AC29" s="103"/>
      <c r="AD29" s="11"/>
      <c r="AE29" s="16"/>
      <c r="AF29" s="130"/>
      <c r="AG29" s="200" t="s">
        <v>88</v>
      </c>
      <c r="AH29" s="54" t="s">
        <v>156</v>
      </c>
      <c r="AI29" s="54" t="s">
        <v>156</v>
      </c>
      <c r="AJ29" s="54" t="s">
        <v>156</v>
      </c>
      <c r="AK29" s="54"/>
      <c r="AL29" s="54"/>
      <c r="AM29" s="103"/>
      <c r="AN29" s="11"/>
      <c r="AO29" s="16"/>
      <c r="AP29" s="130"/>
      <c r="AQ29" s="200" t="s">
        <v>88</v>
      </c>
      <c r="AR29" s="54" t="s">
        <v>156</v>
      </c>
      <c r="AS29" s="54"/>
      <c r="AT29" s="54"/>
      <c r="AU29" s="54"/>
      <c r="AV29" s="54"/>
      <c r="AW29" s="103"/>
      <c r="AX29" s="11"/>
      <c r="AY29" s="16"/>
      <c r="AZ29" s="130"/>
      <c r="BA29" s="200" t="s">
        <v>88</v>
      </c>
      <c r="BB29" s="54" t="s">
        <v>249</v>
      </c>
      <c r="BC29" s="54"/>
      <c r="BD29" s="54"/>
      <c r="BE29" s="54"/>
      <c r="BF29" s="54"/>
      <c r="BG29" s="103"/>
      <c r="BH29" s="11"/>
      <c r="BI29" s="16"/>
      <c r="BJ29" s="130"/>
      <c r="BK29" s="407" t="s">
        <v>88</v>
      </c>
      <c r="BL29" s="54"/>
      <c r="BM29" s="54"/>
      <c r="BN29" s="54"/>
      <c r="BO29" s="54"/>
      <c r="BP29" s="54"/>
      <c r="BQ29" s="103"/>
      <c r="BR29" s="11"/>
      <c r="BS29" s="16"/>
      <c r="BT29" s="130"/>
      <c r="BU29" s="200" t="s">
        <v>88</v>
      </c>
      <c r="BV29" s="54" t="s">
        <v>156</v>
      </c>
      <c r="BW29" s="54"/>
      <c r="BX29" s="54"/>
      <c r="BY29" s="54"/>
      <c r="BZ29" s="54" t="s">
        <v>156</v>
      </c>
      <c r="CA29" s="103" t="s">
        <v>156</v>
      </c>
      <c r="CB29" s="11"/>
      <c r="CC29" s="16"/>
      <c r="CD29" s="130"/>
      <c r="CE29" s="407" t="s">
        <v>88</v>
      </c>
      <c r="CF29" s="54"/>
      <c r="CG29" s="54"/>
      <c r="CH29" s="54"/>
      <c r="CI29" s="54"/>
      <c r="CJ29" s="54"/>
      <c r="CK29" s="103"/>
      <c r="CL29" s="11"/>
      <c r="CM29" s="16"/>
      <c r="CN29" s="130"/>
      <c r="CO29" s="407" t="s">
        <v>88</v>
      </c>
      <c r="CP29" s="54"/>
      <c r="CQ29" s="54"/>
      <c r="CR29" s="54"/>
      <c r="CS29" s="54"/>
      <c r="CT29" s="54"/>
      <c r="CU29" s="103"/>
      <c r="CV29" s="11"/>
      <c r="CW29" s="16"/>
      <c r="CX29" s="130"/>
      <c r="CY29" s="407" t="s">
        <v>88</v>
      </c>
      <c r="CZ29" s="54"/>
      <c r="DA29" s="54"/>
      <c r="DB29" s="54"/>
      <c r="DC29" s="54"/>
      <c r="DD29" s="54"/>
      <c r="DE29" s="103"/>
      <c r="DF29" s="11"/>
      <c r="DG29" s="16"/>
      <c r="DH29" s="130"/>
      <c r="DI29" s="200" t="s">
        <v>88</v>
      </c>
      <c r="DJ29" s="54" t="s">
        <v>156</v>
      </c>
      <c r="DK29" s="54" t="s">
        <v>156</v>
      </c>
      <c r="DL29" s="54" t="s">
        <v>156</v>
      </c>
      <c r="DM29" s="54"/>
      <c r="DN29" s="54" t="s">
        <v>156</v>
      </c>
      <c r="DO29" s="103" t="s">
        <v>156</v>
      </c>
      <c r="DP29" s="11"/>
      <c r="DQ29" s="16"/>
      <c r="DR29" s="130"/>
      <c r="DS29" s="200" t="s">
        <v>88</v>
      </c>
      <c r="DT29" s="54" t="s">
        <v>156</v>
      </c>
      <c r="DU29" s="54"/>
      <c r="DV29" s="54"/>
      <c r="DW29" s="54" t="s">
        <v>156</v>
      </c>
      <c r="DX29" s="54" t="s">
        <v>156</v>
      </c>
      <c r="DY29" s="103"/>
      <c r="DZ29" s="11"/>
      <c r="EA29" s="16"/>
      <c r="EB29" s="130"/>
      <c r="EC29" s="200" t="s">
        <v>88</v>
      </c>
      <c r="ED29" s="54" t="s">
        <v>249</v>
      </c>
      <c r="EE29" s="54"/>
      <c r="EF29" s="54"/>
      <c r="EG29" s="54"/>
      <c r="EH29" s="54" t="s">
        <v>249</v>
      </c>
      <c r="EI29" s="103" t="s">
        <v>249</v>
      </c>
      <c r="EJ29" s="11"/>
      <c r="EK29" s="16"/>
      <c r="EL29" s="130"/>
      <c r="EM29" s="200" t="s">
        <v>88</v>
      </c>
      <c r="EN29" s="54" t="s">
        <v>156</v>
      </c>
      <c r="EO29" s="54"/>
      <c r="EP29" s="54"/>
      <c r="EQ29" s="54"/>
      <c r="ER29" s="54"/>
      <c r="ES29" s="103"/>
      <c r="ET29" s="11"/>
      <c r="EU29" s="16"/>
      <c r="EV29" s="130"/>
      <c r="EW29" s="407" t="s">
        <v>88</v>
      </c>
      <c r="EX29" s="54"/>
      <c r="EY29" s="54"/>
      <c r="EZ29" s="54"/>
      <c r="FA29" s="54"/>
      <c r="FB29" s="54"/>
      <c r="FC29" s="103"/>
      <c r="FD29" s="11"/>
      <c r="FE29" s="16"/>
      <c r="FF29" s="130"/>
      <c r="FG29" s="407" t="s">
        <v>88</v>
      </c>
      <c r="FH29" s="54"/>
      <c r="FI29" s="54"/>
      <c r="FJ29" s="54"/>
      <c r="FK29" s="54"/>
      <c r="FL29" s="54"/>
      <c r="FM29" s="103"/>
      <c r="FN29" s="11"/>
      <c r="FO29" s="16"/>
      <c r="FP29" s="130"/>
      <c r="FQ29" s="200" t="s">
        <v>88</v>
      </c>
      <c r="FR29" s="54" t="s">
        <v>249</v>
      </c>
      <c r="FS29" s="54"/>
      <c r="FT29" s="54"/>
      <c r="FU29" s="54"/>
      <c r="FV29" s="54" t="s">
        <v>249</v>
      </c>
      <c r="FW29" s="103" t="s">
        <v>249</v>
      </c>
      <c r="FX29" s="11"/>
      <c r="FY29" s="16"/>
      <c r="FZ29" s="130"/>
      <c r="GA29" s="200" t="s">
        <v>88</v>
      </c>
      <c r="GB29" s="54" t="s">
        <v>249</v>
      </c>
      <c r="GC29" s="54"/>
      <c r="GD29" s="54"/>
      <c r="GE29" s="54"/>
      <c r="GF29" s="54" t="s">
        <v>249</v>
      </c>
      <c r="GG29" s="103" t="s">
        <v>249</v>
      </c>
      <c r="GH29" s="11"/>
      <c r="GI29" s="16"/>
      <c r="GJ29" s="130"/>
      <c r="GK29" s="407" t="s">
        <v>88</v>
      </c>
      <c r="GL29" s="54"/>
      <c r="GM29" s="54"/>
      <c r="GN29" s="54"/>
      <c r="GO29" s="54"/>
      <c r="GP29" s="54"/>
      <c r="GQ29" s="103"/>
      <c r="GR29" s="11"/>
      <c r="GS29" s="16"/>
      <c r="GT29" s="130"/>
      <c r="GU29" s="407" t="s">
        <v>88</v>
      </c>
      <c r="GV29" s="54"/>
      <c r="GW29" s="54"/>
      <c r="GX29" s="54"/>
      <c r="GY29" s="54"/>
      <c r="GZ29" s="54"/>
      <c r="HA29" s="103"/>
      <c r="HB29" s="11"/>
      <c r="HC29" s="16"/>
      <c r="HD29" s="130"/>
      <c r="HE29" s="407" t="s">
        <v>88</v>
      </c>
      <c r="HF29" s="54" t="s">
        <v>249</v>
      </c>
      <c r="HG29" s="54"/>
      <c r="HH29" s="54"/>
      <c r="HI29" s="54"/>
      <c r="HJ29" s="54" t="s">
        <v>249</v>
      </c>
      <c r="HK29" s="103" t="s">
        <v>249</v>
      </c>
      <c r="HL29" s="11"/>
      <c r="HM29" s="16"/>
      <c r="HN29" s="130"/>
      <c r="HO29" s="411" t="s">
        <v>88</v>
      </c>
      <c r="HP29" s="54" t="s">
        <v>249</v>
      </c>
      <c r="HQ29" s="54"/>
      <c r="HR29" s="54"/>
      <c r="HS29" s="54"/>
      <c r="HT29" s="54" t="s">
        <v>249</v>
      </c>
      <c r="HU29" s="103" t="s">
        <v>249</v>
      </c>
      <c r="HV29" s="11"/>
      <c r="HW29" s="16"/>
      <c r="HX29" s="130"/>
      <c r="HY29" s="418" t="s">
        <v>88</v>
      </c>
      <c r="HZ29" s="54" t="s">
        <v>156</v>
      </c>
      <c r="IA29" s="54"/>
      <c r="IB29" s="54"/>
      <c r="IC29" s="54"/>
      <c r="ID29" s="54" t="s">
        <v>156</v>
      </c>
      <c r="IE29" s="103" t="s">
        <v>156</v>
      </c>
      <c r="IF29" s="11"/>
      <c r="IG29" s="16"/>
      <c r="IH29" s="130"/>
      <c r="II29" s="450" t="s">
        <v>88</v>
      </c>
      <c r="IJ29" s="54" t="s">
        <v>156</v>
      </c>
      <c r="IK29" s="54"/>
      <c r="IL29" s="54"/>
      <c r="IM29" s="54"/>
      <c r="IN29" s="54" t="s">
        <v>156</v>
      </c>
      <c r="IO29" s="103" t="s">
        <v>156</v>
      </c>
      <c r="IP29" s="11"/>
      <c r="IQ29" s="16"/>
      <c r="IR29" s="130"/>
      <c r="IS29" s="450" t="s">
        <v>88</v>
      </c>
      <c r="IT29" s="54" t="s">
        <v>156</v>
      </c>
      <c r="IU29" s="54"/>
      <c r="IV29" s="54"/>
      <c r="IW29" s="54"/>
      <c r="IX29" s="54" t="s">
        <v>156</v>
      </c>
      <c r="IY29" s="103" t="s">
        <v>156</v>
      </c>
      <c r="IZ29" s="11"/>
      <c r="JA29" s="16"/>
      <c r="JB29" s="142"/>
      <c r="JL29" s="142"/>
      <c r="JV29" s="142"/>
      <c r="KF29" s="142"/>
    </row>
    <row xmlns:x14ac="http://schemas.microsoft.com/office/spreadsheetml/2009/9/ac" r="30" s="2" customFormat="true" ht="15" customHeight="true" x14ac:dyDescent="0.25">
      <c r="A30" s="428" t="str">
        <f ca="true">IF(ISBLANK('Data Summary'!A32),"",'Data Summary'!A32)</f>
        <v/>
      </c>
      <c r="B30" s="130"/>
      <c r="C30" s="66" t="s">
        <v>112</v>
      </c>
      <c r="D30" s="54"/>
      <c r="E30" s="54"/>
      <c r="F30" s="54"/>
      <c r="G30" s="54"/>
      <c r="H30" s="54"/>
      <c r="I30" s="103"/>
      <c r="J30" s="11"/>
      <c r="K30" s="16"/>
      <c r="L30" s="130"/>
      <c r="M30" s="200" t="s">
        <v>112</v>
      </c>
      <c r="N30" s="54"/>
      <c r="O30" s="54"/>
      <c r="P30" s="54"/>
      <c r="Q30" s="54"/>
      <c r="R30" s="54"/>
      <c r="S30" s="103"/>
      <c r="T30" s="11"/>
      <c r="U30" s="16"/>
      <c r="V30" s="130"/>
      <c r="W30" s="122" t="s">
        <v>112</v>
      </c>
      <c r="X30" s="54"/>
      <c r="Y30" s="54"/>
      <c r="Z30" s="54"/>
      <c r="AA30" s="54"/>
      <c r="AB30" s="54"/>
      <c r="AC30" s="103"/>
      <c r="AD30" s="11"/>
      <c r="AE30" s="16"/>
      <c r="AF30" s="130"/>
      <c r="AG30" s="200" t="s">
        <v>112</v>
      </c>
      <c r="AH30" s="54" t="s">
        <v>156</v>
      </c>
      <c r="AI30" s="54" t="s">
        <v>156</v>
      </c>
      <c r="AJ30" s="54" t="s">
        <v>156</v>
      </c>
      <c r="AK30" s="54"/>
      <c r="AL30" s="54"/>
      <c r="AM30" s="103"/>
      <c r="AN30" s="11"/>
      <c r="AO30" s="16"/>
      <c r="AP30" s="130"/>
      <c r="AQ30" s="200" t="s">
        <v>112</v>
      </c>
      <c r="AR30" s="54"/>
      <c r="AS30" s="54"/>
      <c r="AT30" s="54"/>
      <c r="AU30" s="54"/>
      <c r="AV30" s="54"/>
      <c r="AW30" s="103"/>
      <c r="AX30" s="11"/>
      <c r="AY30" s="16"/>
      <c r="AZ30" s="130"/>
      <c r="BA30" s="200" t="s">
        <v>112</v>
      </c>
      <c r="BB30" s="54"/>
      <c r="BC30" s="54"/>
      <c r="BD30" s="54"/>
      <c r="BE30" s="54"/>
      <c r="BF30" s="54"/>
      <c r="BG30" s="103"/>
      <c r="BH30" s="11"/>
      <c r="BI30" s="16"/>
      <c r="BJ30" s="130"/>
      <c r="BK30" s="407" t="s">
        <v>112</v>
      </c>
      <c r="BL30" s="54"/>
      <c r="BM30" s="54"/>
      <c r="BN30" s="54"/>
      <c r="BO30" s="54"/>
      <c r="BP30" s="54"/>
      <c r="BQ30" s="103"/>
      <c r="BR30" s="11"/>
      <c r="BS30" s="16"/>
      <c r="BT30" s="130"/>
      <c r="BU30" s="200" t="s">
        <v>112</v>
      </c>
      <c r="BV30" s="54"/>
      <c r="BW30" s="54"/>
      <c r="BX30" s="54"/>
      <c r="BY30" s="54"/>
      <c r="BZ30" s="54"/>
      <c r="CA30" s="103"/>
      <c r="CB30" s="11"/>
      <c r="CC30" s="16"/>
      <c r="CD30" s="130"/>
      <c r="CE30" s="407" t="s">
        <v>112</v>
      </c>
      <c r="CF30" s="54"/>
      <c r="CG30" s="54"/>
      <c r="CH30" s="54"/>
      <c r="CI30" s="54"/>
      <c r="CJ30" s="54"/>
      <c r="CK30" s="103"/>
      <c r="CL30" s="11"/>
      <c r="CM30" s="16"/>
      <c r="CN30" s="130"/>
      <c r="CO30" s="407" t="s">
        <v>112</v>
      </c>
      <c r="CP30" s="54"/>
      <c r="CQ30" s="54"/>
      <c r="CR30" s="54"/>
      <c r="CS30" s="54"/>
      <c r="CT30" s="54"/>
      <c r="CU30" s="103"/>
      <c r="CV30" s="11"/>
      <c r="CW30" s="16"/>
      <c r="CX30" s="130"/>
      <c r="CY30" s="407" t="s">
        <v>112</v>
      </c>
      <c r="CZ30" s="54"/>
      <c r="DA30" s="54"/>
      <c r="DB30" s="54"/>
      <c r="DC30" s="54"/>
      <c r="DD30" s="54"/>
      <c r="DE30" s="103"/>
      <c r="DF30" s="11"/>
      <c r="DG30" s="16"/>
      <c r="DH30" s="130"/>
      <c r="DI30" s="200" t="s">
        <v>112</v>
      </c>
      <c r="DJ30" s="54"/>
      <c r="DK30" s="54"/>
      <c r="DL30" s="54"/>
      <c r="DM30" s="54"/>
      <c r="DN30" s="54"/>
      <c r="DO30" s="103"/>
      <c r="DP30" s="11"/>
      <c r="DQ30" s="16"/>
      <c r="DR30" s="130"/>
      <c r="DS30" s="200" t="s">
        <v>112</v>
      </c>
      <c r="DT30" s="54"/>
      <c r="DU30" s="54"/>
      <c r="DV30" s="54"/>
      <c r="DW30" s="54"/>
      <c r="DX30" s="54"/>
      <c r="DY30" s="103"/>
      <c r="DZ30" s="11"/>
      <c r="EA30" s="16"/>
      <c r="EB30" s="130"/>
      <c r="EC30" s="200" t="s">
        <v>112</v>
      </c>
      <c r="ED30" s="54"/>
      <c r="EE30" s="54"/>
      <c r="EF30" s="54"/>
      <c r="EG30" s="54"/>
      <c r="EH30" s="54"/>
      <c r="EI30" s="103"/>
      <c r="EJ30" s="11"/>
      <c r="EK30" s="16"/>
      <c r="EL30" s="130"/>
      <c r="EM30" s="200" t="s">
        <v>112</v>
      </c>
      <c r="EN30" s="54"/>
      <c r="EO30" s="54"/>
      <c r="EP30" s="54"/>
      <c r="EQ30" s="54"/>
      <c r="ER30" s="54"/>
      <c r="ES30" s="103"/>
      <c r="ET30" s="11"/>
      <c r="EU30" s="16"/>
      <c r="EV30" s="130"/>
      <c r="EW30" s="407" t="s">
        <v>112</v>
      </c>
      <c r="EX30" s="54"/>
      <c r="EY30" s="54"/>
      <c r="EZ30" s="54"/>
      <c r="FA30" s="54"/>
      <c r="FB30" s="54"/>
      <c r="FC30" s="103"/>
      <c r="FD30" s="11"/>
      <c r="FE30" s="16"/>
      <c r="FF30" s="130"/>
      <c r="FG30" s="407" t="s">
        <v>112</v>
      </c>
      <c r="FH30" s="54"/>
      <c r="FI30" s="54"/>
      <c r="FJ30" s="54"/>
      <c r="FK30" s="54"/>
      <c r="FL30" s="54"/>
      <c r="FM30" s="103"/>
      <c r="FN30" s="11"/>
      <c r="FO30" s="16"/>
      <c r="FP30" s="130"/>
      <c r="FQ30" s="200" t="s">
        <v>112</v>
      </c>
      <c r="FR30" s="54"/>
      <c r="FS30" s="54"/>
      <c r="FT30" s="54"/>
      <c r="FU30" s="54"/>
      <c r="FV30" s="54"/>
      <c r="FW30" s="103"/>
      <c r="FX30" s="11"/>
      <c r="FY30" s="16"/>
      <c r="FZ30" s="130"/>
      <c r="GA30" s="200" t="s">
        <v>112</v>
      </c>
      <c r="GB30" s="54"/>
      <c r="GC30" s="54"/>
      <c r="GD30" s="54"/>
      <c r="GE30" s="54"/>
      <c r="GF30" s="54"/>
      <c r="GG30" s="103"/>
      <c r="GH30" s="11"/>
      <c r="GI30" s="16"/>
      <c r="GJ30" s="130"/>
      <c r="GK30" s="407" t="s">
        <v>112</v>
      </c>
      <c r="GL30" s="54"/>
      <c r="GM30" s="54"/>
      <c r="GN30" s="54"/>
      <c r="GO30" s="54"/>
      <c r="GP30" s="54"/>
      <c r="GQ30" s="103"/>
      <c r="GR30" s="11"/>
      <c r="GS30" s="16"/>
      <c r="GT30" s="130"/>
      <c r="GU30" s="407" t="s">
        <v>112</v>
      </c>
      <c r="GV30" s="54"/>
      <c r="GW30" s="54"/>
      <c r="GX30" s="54"/>
      <c r="GY30" s="54"/>
      <c r="GZ30" s="54"/>
      <c r="HA30" s="103"/>
      <c r="HB30" s="11"/>
      <c r="HC30" s="16"/>
      <c r="HD30" s="130"/>
      <c r="HE30" s="407" t="s">
        <v>112</v>
      </c>
      <c r="HF30" s="54"/>
      <c r="HG30" s="54"/>
      <c r="HH30" s="54"/>
      <c r="HI30" s="54"/>
      <c r="HJ30" s="54"/>
      <c r="HK30" s="103"/>
      <c r="HL30" s="11"/>
      <c r="HM30" s="16"/>
      <c r="HN30" s="130"/>
      <c r="HO30" s="411" t="s">
        <v>112</v>
      </c>
      <c r="HP30" s="54"/>
      <c r="HQ30" s="54"/>
      <c r="HR30" s="54"/>
      <c r="HS30" s="54"/>
      <c r="HT30" s="54"/>
      <c r="HU30" s="103"/>
      <c r="HV30" s="11"/>
      <c r="HW30" s="16"/>
      <c r="HX30" s="130"/>
      <c r="HY30" s="418" t="s">
        <v>112</v>
      </c>
      <c r="HZ30" s="54"/>
      <c r="IA30" s="54"/>
      <c r="IB30" s="54"/>
      <c r="IC30" s="54"/>
      <c r="ID30" s="54"/>
      <c r="IE30" s="103"/>
      <c r="IF30" s="11"/>
      <c r="IG30" s="16"/>
      <c r="IH30" s="130"/>
      <c r="II30" s="450" t="s">
        <v>112</v>
      </c>
      <c r="IJ30" s="54"/>
      <c r="IK30" s="54"/>
      <c r="IL30" s="54"/>
      <c r="IM30" s="54"/>
      <c r="IN30" s="54"/>
      <c r="IO30" s="103"/>
      <c r="IP30" s="11"/>
      <c r="IQ30" s="16"/>
      <c r="IR30" s="130"/>
      <c r="IS30" s="450" t="s">
        <v>112</v>
      </c>
      <c r="IT30" s="54"/>
      <c r="IU30" s="54"/>
      <c r="IV30" s="54"/>
      <c r="IW30" s="54"/>
      <c r="IX30" s="54"/>
      <c r="IY30" s="103"/>
      <c r="IZ30" s="11"/>
      <c r="JA30" s="16"/>
      <c r="JB30" s="142"/>
      <c r="JL30" s="142"/>
      <c r="JV30" s="142"/>
      <c r="KF30" s="142"/>
    </row>
    <row xmlns:x14ac="http://schemas.microsoft.com/office/spreadsheetml/2009/9/ac" r="31" ht="16.5" customHeight="true" x14ac:dyDescent="0.25">
      <c r="A31" s="428" t="str">
        <f ca="true">IF(ISBLANK('Data Summary'!A33),"",'Data Summary'!A33)</f>
        <v/>
      </c>
      <c r="B31" s="130"/>
      <c r="C31" s="66" t="s">
        <v>113</v>
      </c>
      <c r="D31" s="54"/>
      <c r="E31" s="54"/>
      <c r="F31" s="54"/>
      <c r="G31" s="54"/>
      <c r="H31" s="54"/>
      <c r="I31" s="103"/>
      <c r="J31" s="11"/>
      <c r="K31" s="16"/>
      <c r="L31" s="130"/>
      <c r="M31" s="200" t="s">
        <v>113</v>
      </c>
      <c r="N31" s="54"/>
      <c r="O31" s="54"/>
      <c r="P31" s="54"/>
      <c r="Q31" s="54"/>
      <c r="R31" s="54"/>
      <c r="S31" s="103"/>
      <c r="T31" s="11"/>
      <c r="U31" s="16"/>
      <c r="V31" s="130"/>
      <c r="W31" s="122" t="s">
        <v>113</v>
      </c>
      <c r="X31" s="54"/>
      <c r="Y31" s="54"/>
      <c r="Z31" s="54"/>
      <c r="AA31" s="54"/>
      <c r="AB31" s="54"/>
      <c r="AC31" s="103"/>
      <c r="AD31" s="11"/>
      <c r="AE31" s="16"/>
      <c r="AF31" s="130"/>
      <c r="AG31" s="200" t="s">
        <v>113</v>
      </c>
      <c r="AH31" s="54"/>
      <c r="AI31" s="54"/>
      <c r="AJ31" s="54"/>
      <c r="AK31" s="54"/>
      <c r="AL31" s="54"/>
      <c r="AM31" s="103"/>
      <c r="AN31" s="11"/>
      <c r="AO31" s="16"/>
      <c r="AP31" s="130"/>
      <c r="AQ31" s="200" t="s">
        <v>113</v>
      </c>
      <c r="AR31" s="54"/>
      <c r="AS31" s="54"/>
      <c r="AT31" s="54"/>
      <c r="AU31" s="54"/>
      <c r="AV31" s="54"/>
      <c r="AW31" s="103"/>
      <c r="AX31" s="11"/>
      <c r="AY31" s="16"/>
      <c r="AZ31" s="130"/>
      <c r="BA31" s="200" t="s">
        <v>113</v>
      </c>
      <c r="BB31" s="54"/>
      <c r="BC31" s="54"/>
      <c r="BD31" s="54"/>
      <c r="BE31" s="54"/>
      <c r="BF31" s="54"/>
      <c r="BG31" s="103"/>
      <c r="BH31" s="11"/>
      <c r="BI31" s="16"/>
      <c r="BJ31" s="130"/>
      <c r="BK31" s="407" t="s">
        <v>113</v>
      </c>
      <c r="BL31" s="54"/>
      <c r="BM31" s="54"/>
      <c r="BN31" s="54"/>
      <c r="BO31" s="54"/>
      <c r="BP31" s="54"/>
      <c r="BQ31" s="103"/>
      <c r="BR31" s="11"/>
      <c r="BS31" s="16"/>
      <c r="BT31" s="130"/>
      <c r="BU31" s="200" t="s">
        <v>113</v>
      </c>
      <c r="BV31" s="54"/>
      <c r="BW31" s="54"/>
      <c r="BX31" s="54"/>
      <c r="BY31" s="54"/>
      <c r="BZ31" s="54"/>
      <c r="CA31" s="103"/>
      <c r="CB31" s="11"/>
      <c r="CC31" s="16"/>
      <c r="CD31" s="130"/>
      <c r="CE31" s="407" t="s">
        <v>113</v>
      </c>
      <c r="CF31" s="54"/>
      <c r="CG31" s="54"/>
      <c r="CH31" s="54"/>
      <c r="CI31" s="54"/>
      <c r="CJ31" s="54"/>
      <c r="CK31" s="103"/>
      <c r="CL31" s="11"/>
      <c r="CM31" s="16"/>
      <c r="CN31" s="130"/>
      <c r="CO31" s="407" t="s">
        <v>113</v>
      </c>
      <c r="CP31" s="54"/>
      <c r="CQ31" s="54"/>
      <c r="CR31" s="54"/>
      <c r="CS31" s="54"/>
      <c r="CT31" s="54"/>
      <c r="CU31" s="103"/>
      <c r="CV31" s="11"/>
      <c r="CW31" s="16"/>
      <c r="CX31" s="130"/>
      <c r="CY31" s="407" t="s">
        <v>113</v>
      </c>
      <c r="CZ31" s="54"/>
      <c r="DA31" s="54"/>
      <c r="DB31" s="54"/>
      <c r="DC31" s="54"/>
      <c r="DD31" s="54"/>
      <c r="DE31" s="103"/>
      <c r="DF31" s="11"/>
      <c r="DG31" s="16"/>
      <c r="DH31" s="130"/>
      <c r="DI31" s="200" t="s">
        <v>113</v>
      </c>
      <c r="DJ31" s="54"/>
      <c r="DK31" s="54"/>
      <c r="DL31" s="54"/>
      <c r="DM31" s="54"/>
      <c r="DN31" s="54"/>
      <c r="DO31" s="103"/>
      <c r="DP31" s="11"/>
      <c r="DQ31" s="16"/>
      <c r="DR31" s="130"/>
      <c r="DS31" s="200" t="s">
        <v>113</v>
      </c>
      <c r="DT31" s="54"/>
      <c r="DU31" s="54"/>
      <c r="DV31" s="54"/>
      <c r="DW31" s="54"/>
      <c r="DX31" s="54"/>
      <c r="DY31" s="103"/>
      <c r="DZ31" s="11"/>
      <c r="EA31" s="16"/>
      <c r="EB31" s="130"/>
      <c r="EC31" s="200" t="s">
        <v>113</v>
      </c>
      <c r="ED31" s="54"/>
      <c r="EE31" s="54"/>
      <c r="EF31" s="54"/>
      <c r="EG31" s="54"/>
      <c r="EH31" s="54"/>
      <c r="EI31" s="103"/>
      <c r="EJ31" s="11"/>
      <c r="EK31" s="16"/>
      <c r="EL31" s="130"/>
      <c r="EM31" s="200" t="s">
        <v>113</v>
      </c>
      <c r="EN31" s="54"/>
      <c r="EO31" s="54"/>
      <c r="EP31" s="54"/>
      <c r="EQ31" s="54"/>
      <c r="ER31" s="54"/>
      <c r="ES31" s="103"/>
      <c r="ET31" s="11"/>
      <c r="EU31" s="16"/>
      <c r="EV31" s="130"/>
      <c r="EW31" s="407" t="s">
        <v>113</v>
      </c>
      <c r="EX31" s="54"/>
      <c r="EY31" s="54"/>
      <c r="EZ31" s="54"/>
      <c r="FA31" s="54"/>
      <c r="FB31" s="54"/>
      <c r="FC31" s="103"/>
      <c r="FD31" s="11"/>
      <c r="FE31" s="16"/>
      <c r="FF31" s="130"/>
      <c r="FG31" s="407" t="s">
        <v>113</v>
      </c>
      <c r="FH31" s="54"/>
      <c r="FI31" s="54"/>
      <c r="FJ31" s="54"/>
      <c r="FK31" s="54"/>
      <c r="FL31" s="54"/>
      <c r="FM31" s="103"/>
      <c r="FN31" s="11"/>
      <c r="FO31" s="16"/>
      <c r="FP31" s="130"/>
      <c r="FQ31" s="200" t="s">
        <v>113</v>
      </c>
      <c r="FR31" s="54"/>
      <c r="FS31" s="54"/>
      <c r="FT31" s="54"/>
      <c r="FU31" s="54"/>
      <c r="FV31" s="54"/>
      <c r="FW31" s="103"/>
      <c r="FX31" s="11"/>
      <c r="FY31" s="16"/>
      <c r="FZ31" s="130"/>
      <c r="GA31" s="200" t="s">
        <v>113</v>
      </c>
      <c r="GB31" s="54"/>
      <c r="GC31" s="54"/>
      <c r="GD31" s="54"/>
      <c r="GE31" s="54"/>
      <c r="GF31" s="54"/>
      <c r="GG31" s="103"/>
      <c r="GH31" s="11"/>
      <c r="GI31" s="16"/>
      <c r="GJ31" s="130"/>
      <c r="GK31" s="407" t="s">
        <v>113</v>
      </c>
      <c r="GL31" s="54"/>
      <c r="GM31" s="54"/>
      <c r="GN31" s="54"/>
      <c r="GO31" s="54"/>
      <c r="GP31" s="54"/>
      <c r="GQ31" s="103"/>
      <c r="GR31" s="11"/>
      <c r="GS31" s="16"/>
      <c r="GT31" s="130"/>
      <c r="GU31" s="407" t="s">
        <v>113</v>
      </c>
      <c r="GV31" s="54"/>
      <c r="GW31" s="54"/>
      <c r="GX31" s="54"/>
      <c r="GY31" s="54"/>
      <c r="GZ31" s="54"/>
      <c r="HA31" s="103"/>
      <c r="HB31" s="11"/>
      <c r="HC31" s="16"/>
      <c r="HD31" s="130"/>
      <c r="HE31" s="407" t="s">
        <v>113</v>
      </c>
      <c r="HF31" s="54"/>
      <c r="HG31" s="54"/>
      <c r="HH31" s="54"/>
      <c r="HI31" s="54"/>
      <c r="HJ31" s="54"/>
      <c r="HK31" s="103"/>
      <c r="HL31" s="11"/>
      <c r="HM31" s="16"/>
      <c r="HN31" s="130"/>
      <c r="HO31" s="411" t="s">
        <v>113</v>
      </c>
      <c r="HP31" s="54"/>
      <c r="HQ31" s="54"/>
      <c r="HR31" s="54"/>
      <c r="HS31" s="54"/>
      <c r="HT31" s="54"/>
      <c r="HU31" s="103"/>
      <c r="HV31" s="11"/>
      <c r="HW31" s="16"/>
      <c r="HX31" s="130"/>
      <c r="HY31" s="418" t="s">
        <v>113</v>
      </c>
      <c r="HZ31" s="54"/>
      <c r="IA31" s="54"/>
      <c r="IB31" s="54"/>
      <c r="IC31" s="54"/>
      <c r="ID31" s="54"/>
      <c r="IE31" s="103"/>
      <c r="IF31" s="11"/>
      <c r="IG31" s="16"/>
      <c r="IH31" s="130"/>
      <c r="II31" s="450" t="s">
        <v>113</v>
      </c>
      <c r="IJ31" s="54"/>
      <c r="IK31" s="54"/>
      <c r="IL31" s="54"/>
      <c r="IM31" s="54"/>
      <c r="IN31" s="54"/>
      <c r="IO31" s="103"/>
      <c r="IP31" s="11"/>
      <c r="IQ31" s="16"/>
      <c r="IR31" s="130"/>
      <c r="IS31" s="450" t="s">
        <v>113</v>
      </c>
      <c r="IT31" s="54"/>
      <c r="IU31" s="54"/>
      <c r="IV31" s="54"/>
      <c r="IW31" s="54"/>
      <c r="IX31" s="54"/>
      <c r="IY31" s="103"/>
      <c r="IZ31" s="11"/>
      <c r="JA31" s="16"/>
    </row>
    <row xmlns:x14ac="http://schemas.microsoft.com/office/spreadsheetml/2009/9/ac" r="32" ht="16.5" customHeight="true" x14ac:dyDescent="0.25">
      <c r="A32" s="428" t="str">
        <f ca="true">IF(ISBLANK('Data Summary'!A34),"",'Data Summary'!A34)</f>
        <v/>
      </c>
      <c r="B32" s="130"/>
      <c r="C32" s="66" t="s">
        <v>89</v>
      </c>
      <c r="D32" s="54"/>
      <c r="E32" s="54"/>
      <c r="F32" s="54"/>
      <c r="G32" s="54"/>
      <c r="H32" s="54"/>
      <c r="I32" s="103"/>
      <c r="J32" s="11"/>
      <c r="K32" s="16"/>
      <c r="L32" s="130"/>
      <c r="M32" s="200" t="s">
        <v>89</v>
      </c>
      <c r="N32" s="54"/>
      <c r="O32" s="54"/>
      <c r="P32" s="54"/>
      <c r="Q32" s="54"/>
      <c r="R32" s="54"/>
      <c r="S32" s="103"/>
      <c r="T32" s="11"/>
      <c r="U32" s="16"/>
      <c r="V32" s="130"/>
      <c r="W32" s="122" t="s">
        <v>89</v>
      </c>
      <c r="X32" s="54"/>
      <c r="Y32" s="54"/>
      <c r="Z32" s="54"/>
      <c r="AA32" s="54"/>
      <c r="AB32" s="54"/>
      <c r="AC32" s="103"/>
      <c r="AD32" s="11"/>
      <c r="AE32" s="16"/>
      <c r="AF32" s="130"/>
      <c r="AG32" s="200" t="s">
        <v>89</v>
      </c>
      <c r="AH32" s="54" t="s">
        <v>156</v>
      </c>
      <c r="AI32" s="54" t="s">
        <v>156</v>
      </c>
      <c r="AJ32" s="54" t="s">
        <v>156</v>
      </c>
      <c r="AK32" s="54"/>
      <c r="AL32" s="54"/>
      <c r="AM32" s="103"/>
      <c r="AN32" s="11"/>
      <c r="AO32" s="16"/>
      <c r="AP32" s="130"/>
      <c r="AQ32" s="200" t="s">
        <v>89</v>
      </c>
      <c r="AR32" s="54"/>
      <c r="AS32" s="54"/>
      <c r="AT32" s="54"/>
      <c r="AU32" s="54"/>
      <c r="AV32" s="54"/>
      <c r="AW32" s="103"/>
      <c r="AX32" s="11"/>
      <c r="AY32" s="16"/>
      <c r="AZ32" s="130"/>
      <c r="BA32" s="200" t="s">
        <v>89</v>
      </c>
      <c r="BB32" s="54"/>
      <c r="BC32" s="54"/>
      <c r="BD32" s="54"/>
      <c r="BE32" s="54"/>
      <c r="BF32" s="54"/>
      <c r="BG32" s="103"/>
      <c r="BH32" s="11"/>
      <c r="BI32" s="16"/>
      <c r="BJ32" s="130"/>
      <c r="BK32" s="407" t="s">
        <v>89</v>
      </c>
      <c r="BL32" s="54" t="s">
        <v>156</v>
      </c>
      <c r="BM32" s="54"/>
      <c r="BN32" s="54"/>
      <c r="BO32" s="54"/>
      <c r="BP32" s="54" t="s">
        <v>156</v>
      </c>
      <c r="BQ32" s="103" t="s">
        <v>156</v>
      </c>
      <c r="BR32" s="11"/>
      <c r="BS32" s="16"/>
      <c r="BT32" s="130"/>
      <c r="BU32" s="200" t="s">
        <v>89</v>
      </c>
      <c r="BV32" s="54"/>
      <c r="BW32" s="54"/>
      <c r="BX32" s="54"/>
      <c r="BY32" s="54"/>
      <c r="BZ32" s="54"/>
      <c r="CA32" s="103"/>
      <c r="CB32" s="11"/>
      <c r="CC32" s="16"/>
      <c r="CD32" s="130"/>
      <c r="CE32" s="407" t="s">
        <v>89</v>
      </c>
      <c r="CF32" s="54" t="s">
        <v>156</v>
      </c>
      <c r="CG32" s="54"/>
      <c r="CH32" s="54"/>
      <c r="CI32" s="54"/>
      <c r="CJ32" s="54" t="s">
        <v>156</v>
      </c>
      <c r="CK32" s="103" t="s">
        <v>156</v>
      </c>
      <c r="CL32" s="11"/>
      <c r="CM32" s="16"/>
      <c r="CN32" s="130"/>
      <c r="CO32" s="407" t="s">
        <v>89</v>
      </c>
      <c r="CP32" s="54" t="s">
        <v>156</v>
      </c>
      <c r="CQ32" s="54"/>
      <c r="CR32" s="54"/>
      <c r="CS32" s="54"/>
      <c r="CT32" s="54" t="s">
        <v>156</v>
      </c>
      <c r="CU32" s="103" t="s">
        <v>156</v>
      </c>
      <c r="CV32" s="11"/>
      <c r="CW32" s="16"/>
      <c r="CX32" s="130"/>
      <c r="CY32" s="407" t="s">
        <v>89</v>
      </c>
      <c r="CZ32" s="54" t="s">
        <v>156</v>
      </c>
      <c r="DA32" s="54"/>
      <c r="DB32" s="54"/>
      <c r="DC32" s="54"/>
      <c r="DD32" s="54" t="s">
        <v>156</v>
      </c>
      <c r="DE32" s="103" t="s">
        <v>156</v>
      </c>
      <c r="DF32" s="11"/>
      <c r="DG32" s="16"/>
      <c r="DH32" s="130"/>
      <c r="DI32" s="200" t="s">
        <v>89</v>
      </c>
      <c r="DJ32" s="54" t="s">
        <v>156</v>
      </c>
      <c r="DK32" s="54" t="s">
        <v>156</v>
      </c>
      <c r="DL32" s="54" t="s">
        <v>156</v>
      </c>
      <c r="DM32" s="54"/>
      <c r="DN32" s="54" t="s">
        <v>156</v>
      </c>
      <c r="DO32" s="103" t="s">
        <v>156</v>
      </c>
      <c r="DP32" s="11"/>
      <c r="DQ32" s="16"/>
      <c r="DR32" s="130"/>
      <c r="DS32" s="200" t="s">
        <v>89</v>
      </c>
      <c r="DT32" s="54"/>
      <c r="DU32" s="54"/>
      <c r="DV32" s="54"/>
      <c r="DW32" s="54"/>
      <c r="DX32" s="54"/>
      <c r="DY32" s="103"/>
      <c r="DZ32" s="11"/>
      <c r="EA32" s="16"/>
      <c r="EB32" s="130"/>
      <c r="EC32" s="200" t="s">
        <v>89</v>
      </c>
      <c r="ED32" s="54"/>
      <c r="EE32" s="54"/>
      <c r="EF32" s="54"/>
      <c r="EG32" s="54"/>
      <c r="EH32" s="54"/>
      <c r="EI32" s="103"/>
      <c r="EJ32" s="11"/>
      <c r="EK32" s="16"/>
      <c r="EL32" s="130"/>
      <c r="EM32" s="200" t="s">
        <v>89</v>
      </c>
      <c r="EN32" s="54"/>
      <c r="EO32" s="54"/>
      <c r="EP32" s="54"/>
      <c r="EQ32" s="54"/>
      <c r="ER32" s="54"/>
      <c r="ES32" s="103"/>
      <c r="ET32" s="11"/>
      <c r="EU32" s="16"/>
      <c r="EV32" s="130"/>
      <c r="EW32" s="407" t="s">
        <v>89</v>
      </c>
      <c r="EX32" s="54" t="s">
        <v>156</v>
      </c>
      <c r="EY32" s="54"/>
      <c r="EZ32" s="54"/>
      <c r="FA32" s="54"/>
      <c r="FB32" s="54" t="s">
        <v>156</v>
      </c>
      <c r="FC32" s="103" t="s">
        <v>156</v>
      </c>
      <c r="FD32" s="11"/>
      <c r="FE32" s="16"/>
      <c r="FF32" s="130"/>
      <c r="FG32" s="407" t="s">
        <v>89</v>
      </c>
      <c r="FH32" s="54" t="s">
        <v>156</v>
      </c>
      <c r="FI32" s="54"/>
      <c r="FJ32" s="54"/>
      <c r="FK32" s="54"/>
      <c r="FL32" s="54" t="s">
        <v>156</v>
      </c>
      <c r="FM32" s="103" t="s">
        <v>156</v>
      </c>
      <c r="FN32" s="11"/>
      <c r="FO32" s="16"/>
      <c r="FP32" s="130"/>
      <c r="FQ32" s="200" t="s">
        <v>89</v>
      </c>
      <c r="FR32" s="54"/>
      <c r="FS32" s="54"/>
      <c r="FT32" s="54"/>
      <c r="FU32" s="54"/>
      <c r="FV32" s="54"/>
      <c r="FW32" s="103"/>
      <c r="FX32" s="11"/>
      <c r="FY32" s="16"/>
      <c r="FZ32" s="130"/>
      <c r="GA32" s="200" t="s">
        <v>89</v>
      </c>
      <c r="GB32" s="54"/>
      <c r="GC32" s="54"/>
      <c r="GD32" s="54"/>
      <c r="GE32" s="54"/>
      <c r="GF32" s="54"/>
      <c r="GG32" s="103"/>
      <c r="GH32" s="11"/>
      <c r="GI32" s="16"/>
      <c r="GJ32" s="130"/>
      <c r="GK32" s="407" t="s">
        <v>89</v>
      </c>
      <c r="GL32" s="54" t="s">
        <v>156</v>
      </c>
      <c r="GM32" s="54"/>
      <c r="GN32" s="54"/>
      <c r="GO32" s="54"/>
      <c r="GP32" s="54" t="s">
        <v>156</v>
      </c>
      <c r="GQ32" s="103" t="s">
        <v>156</v>
      </c>
      <c r="GR32" s="11"/>
      <c r="GS32" s="16"/>
      <c r="GT32" s="130"/>
      <c r="GU32" s="407" t="s">
        <v>89</v>
      </c>
      <c r="GV32" s="54" t="s">
        <v>156</v>
      </c>
      <c r="GW32" s="54"/>
      <c r="GX32" s="54"/>
      <c r="GY32" s="54"/>
      <c r="GZ32" s="54" t="s">
        <v>156</v>
      </c>
      <c r="HA32" s="103" t="s">
        <v>156</v>
      </c>
      <c r="HB32" s="11"/>
      <c r="HC32" s="16"/>
      <c r="HD32" s="130"/>
      <c r="HE32" s="407" t="s">
        <v>89</v>
      </c>
      <c r="HF32" s="54"/>
      <c r="HG32" s="54"/>
      <c r="HH32" s="54"/>
      <c r="HI32" s="54"/>
      <c r="HJ32" s="54"/>
      <c r="HK32" s="103"/>
      <c r="HL32" s="11"/>
      <c r="HM32" s="16"/>
      <c r="HN32" s="130"/>
      <c r="HO32" s="411" t="s">
        <v>89</v>
      </c>
      <c r="HP32" s="54"/>
      <c r="HQ32" s="54"/>
      <c r="HR32" s="54"/>
      <c r="HS32" s="54"/>
      <c r="HT32" s="54"/>
      <c r="HU32" s="103"/>
      <c r="HV32" s="11"/>
      <c r="HW32" s="16"/>
      <c r="HX32" s="130"/>
      <c r="HY32" s="418" t="s">
        <v>89</v>
      </c>
      <c r="HZ32" s="54" t="s">
        <v>156</v>
      </c>
      <c r="IA32" s="54"/>
      <c r="IB32" s="54"/>
      <c r="IC32" s="54"/>
      <c r="ID32" s="54" t="s">
        <v>156</v>
      </c>
      <c r="IE32" s="103" t="s">
        <v>156</v>
      </c>
      <c r="IF32" s="11"/>
      <c r="IG32" s="16"/>
      <c r="IH32" s="130"/>
      <c r="II32" s="450" t="s">
        <v>89</v>
      </c>
      <c r="IJ32" s="54"/>
      <c r="IK32" s="54"/>
      <c r="IL32" s="54"/>
      <c r="IM32" s="54"/>
      <c r="IN32" s="54"/>
      <c r="IO32" s="103"/>
      <c r="IP32" s="11"/>
      <c r="IQ32" s="16"/>
      <c r="IR32" s="130"/>
      <c r="IS32" s="450" t="s">
        <v>89</v>
      </c>
      <c r="IT32" s="54"/>
      <c r="IU32" s="54"/>
      <c r="IV32" s="54"/>
      <c r="IW32" s="54"/>
      <c r="IX32" s="54"/>
      <c r="IY32" s="103"/>
      <c r="IZ32" s="11"/>
      <c r="JA32" s="16"/>
    </row>
    <row xmlns:x14ac="http://schemas.microsoft.com/office/spreadsheetml/2009/9/ac" r="33" ht="16.5" customHeight="true" x14ac:dyDescent="0.25">
      <c r="A33" s="428" t="str">
        <f ca="true">IF(ISBLANK('Data Summary'!A35),"",'Data Summary'!A35)</f>
        <v/>
      </c>
      <c r="B33" s="131"/>
      <c r="C33" s="12" t="s">
        <v>23</v>
      </c>
      <c r="D33" s="10"/>
      <c r="E33" s="10"/>
      <c r="F33" s="10"/>
      <c r="G33" s="10"/>
      <c r="H33" s="10"/>
      <c r="I33" s="108"/>
      <c r="J33" s="11"/>
      <c r="K33" s="16"/>
      <c r="L33" s="131"/>
      <c r="M33" s="12" t="s">
        <v>23</v>
      </c>
      <c r="N33" s="209"/>
      <c r="O33" s="210"/>
      <c r="P33" s="210"/>
      <c r="Q33" s="210"/>
      <c r="R33" s="210"/>
      <c r="S33" s="108"/>
      <c r="T33" s="11"/>
      <c r="U33" s="16"/>
      <c r="V33" s="131"/>
      <c r="W33" s="12" t="s">
        <v>23</v>
      </c>
      <c r="X33" s="73"/>
      <c r="Y33" s="10"/>
      <c r="Z33" s="10"/>
      <c r="AA33" s="74"/>
      <c r="AB33" s="75"/>
      <c r="AC33" s="76"/>
      <c r="AD33" s="11"/>
      <c r="AE33" s="16"/>
      <c r="AF33" s="131"/>
      <c r="AG33" s="12" t="s">
        <v>23</v>
      </c>
      <c r="AH33" s="73">
        <v>2577</v>
      </c>
      <c r="AI33" s="10"/>
      <c r="AJ33" s="10"/>
      <c r="AK33" s="10"/>
      <c r="AL33" s="10"/>
      <c r="AM33" s="108"/>
      <c r="AN33" s="11"/>
      <c r="AO33" s="16"/>
      <c r="AP33" s="131"/>
      <c r="AQ33" s="12" t="s">
        <v>23</v>
      </c>
      <c r="AR33" s="73"/>
      <c r="AS33" s="10"/>
      <c r="AT33" s="10"/>
      <c r="AU33" s="74"/>
      <c r="AV33" s="75"/>
      <c r="AW33" s="76"/>
      <c r="AX33" s="11"/>
      <c r="AY33" s="16"/>
      <c r="AZ33" s="131"/>
      <c r="BA33" s="12" t="s">
        <v>23</v>
      </c>
      <c r="BB33" s="110"/>
      <c r="BC33" s="110"/>
      <c r="BD33" s="110"/>
      <c r="BE33" s="110"/>
      <c r="BF33" s="110"/>
      <c r="BG33" s="108"/>
      <c r="BH33" s="11"/>
      <c r="BI33" s="16"/>
      <c r="BJ33" s="131"/>
      <c r="BK33" s="12" t="s">
        <v>23</v>
      </c>
      <c r="BL33" s="110" t="s">
        <v>313</v>
      </c>
      <c r="BM33" s="110" t="s">
        <v>313</v>
      </c>
      <c r="BN33" s="110" t="s">
        <v>313</v>
      </c>
      <c r="BO33" s="110" t="s">
        <v>313</v>
      </c>
      <c r="BP33" s="110" t="s">
        <v>313</v>
      </c>
      <c r="BQ33" s="108" t="s">
        <v>313</v>
      </c>
      <c r="BR33" s="11"/>
      <c r="BS33" s="16"/>
      <c r="BT33" s="131"/>
      <c r="BU33" s="12" t="s">
        <v>23</v>
      </c>
      <c r="BV33" s="110"/>
      <c r="BW33" s="110"/>
      <c r="BX33" s="110"/>
      <c r="BY33" s="110"/>
      <c r="BZ33" s="110"/>
      <c r="CA33" s="108"/>
      <c r="CB33" s="11"/>
      <c r="CC33" s="16"/>
      <c r="CD33" s="131"/>
      <c r="CE33" s="12" t="s">
        <v>23</v>
      </c>
      <c r="CF33" s="110" t="s">
        <v>313</v>
      </c>
      <c r="CG33" s="110" t="s">
        <v>313</v>
      </c>
      <c r="CH33" s="110" t="s">
        <v>313</v>
      </c>
      <c r="CI33" s="110" t="s">
        <v>313</v>
      </c>
      <c r="CJ33" s="110" t="s">
        <v>313</v>
      </c>
      <c r="CK33" s="108" t="s">
        <v>313</v>
      </c>
      <c r="CL33" s="11"/>
      <c r="CM33" s="16"/>
      <c r="CN33" s="131"/>
      <c r="CO33" s="12" t="s">
        <v>23</v>
      </c>
      <c r="CP33" s="110" t="s">
        <v>313</v>
      </c>
      <c r="CQ33" s="110" t="s">
        <v>313</v>
      </c>
      <c r="CR33" s="110" t="s">
        <v>313</v>
      </c>
      <c r="CS33" s="110" t="s">
        <v>313</v>
      </c>
      <c r="CT33" s="110" t="s">
        <v>313</v>
      </c>
      <c r="CU33" s="108" t="s">
        <v>313</v>
      </c>
      <c r="CV33" s="11"/>
      <c r="CW33" s="16"/>
      <c r="CX33" s="131"/>
      <c r="CY33" s="12" t="s">
        <v>23</v>
      </c>
      <c r="CZ33" s="110" t="s">
        <v>313</v>
      </c>
      <c r="DA33" s="110" t="s">
        <v>313</v>
      </c>
      <c r="DB33" s="110" t="s">
        <v>313</v>
      </c>
      <c r="DC33" s="110" t="s">
        <v>313</v>
      </c>
      <c r="DD33" s="110" t="s">
        <v>313</v>
      </c>
      <c r="DE33" s="108" t="s">
        <v>313</v>
      </c>
      <c r="DF33" s="11"/>
      <c r="DG33" s="16"/>
      <c r="DH33" s="131"/>
      <c r="DI33" s="12" t="s">
        <v>23</v>
      </c>
      <c r="DJ33" s="10"/>
      <c r="DK33" s="10"/>
      <c r="DL33" s="10"/>
      <c r="DM33" s="74"/>
      <c r="DN33" s="75"/>
      <c r="DO33" s="76"/>
      <c r="DP33" s="11"/>
      <c r="DQ33" s="16"/>
      <c r="DR33" s="131"/>
      <c r="DS33" s="12" t="s">
        <v>23</v>
      </c>
      <c r="DT33" s="10"/>
      <c r="DU33" s="10"/>
      <c r="DV33" s="10"/>
      <c r="DW33" s="74"/>
      <c r="DX33" s="75"/>
      <c r="DY33" s="76"/>
      <c r="DZ33" s="11"/>
      <c r="EA33" s="16"/>
      <c r="EB33" s="131"/>
      <c r="EC33" s="12" t="s">
        <v>23</v>
      </c>
      <c r="ED33" s="73"/>
      <c r="EE33" s="10"/>
      <c r="EF33" s="10"/>
      <c r="EG33" s="74"/>
      <c r="EH33" s="75"/>
      <c r="EI33" s="76"/>
      <c r="EJ33" s="11"/>
      <c r="EK33" s="16"/>
      <c r="EL33" s="131"/>
      <c r="EM33" s="12" t="s">
        <v>23</v>
      </c>
      <c r="EN33" s="73"/>
      <c r="EO33" s="73"/>
      <c r="EP33" s="73"/>
      <c r="EQ33" s="74">
        <v>1666</v>
      </c>
      <c r="ER33" s="75"/>
      <c r="ES33" s="76"/>
      <c r="ET33" s="11"/>
      <c r="EU33" s="16"/>
      <c r="EV33" s="131"/>
      <c r="EW33" s="12" t="s">
        <v>23</v>
      </c>
      <c r="EX33" s="110" t="s">
        <v>313</v>
      </c>
      <c r="EY33" s="110" t="s">
        <v>313</v>
      </c>
      <c r="EZ33" s="110" t="s">
        <v>313</v>
      </c>
      <c r="FA33" s="110" t="s">
        <v>313</v>
      </c>
      <c r="FB33" s="110" t="s">
        <v>313</v>
      </c>
      <c r="FC33" s="108" t="s">
        <v>313</v>
      </c>
      <c r="FD33" s="11"/>
      <c r="FE33" s="16"/>
      <c r="FF33" s="131"/>
      <c r="FG33" s="12" t="s">
        <v>23</v>
      </c>
      <c r="FH33" s="110" t="s">
        <v>313</v>
      </c>
      <c r="FI33" s="110" t="s">
        <v>313</v>
      </c>
      <c r="FJ33" s="110" t="s">
        <v>313</v>
      </c>
      <c r="FK33" s="110" t="s">
        <v>313</v>
      </c>
      <c r="FL33" s="110" t="s">
        <v>313</v>
      </c>
      <c r="FM33" s="108" t="s">
        <v>313</v>
      </c>
      <c r="FN33" s="11"/>
      <c r="FO33" s="16"/>
      <c r="FP33" s="131"/>
      <c r="FQ33" s="12" t="s">
        <v>23</v>
      </c>
      <c r="FR33" s="73"/>
      <c r="FS33" s="73"/>
      <c r="FT33" s="73"/>
      <c r="FU33" s="74"/>
      <c r="FV33" s="75"/>
      <c r="FW33" s="76"/>
      <c r="FX33" s="11"/>
      <c r="FY33" s="16"/>
      <c r="FZ33" s="131"/>
      <c r="GA33" s="12" t="s">
        <v>23</v>
      </c>
      <c r="GB33" s="73"/>
      <c r="GC33" s="73"/>
      <c r="GD33" s="73"/>
      <c r="GE33" s="74"/>
      <c r="GF33" s="75"/>
      <c r="GG33" s="76"/>
      <c r="GH33" s="11"/>
      <c r="GI33" s="16"/>
      <c r="GJ33" s="131"/>
      <c r="GK33" s="12" t="s">
        <v>23</v>
      </c>
      <c r="GL33" s="110" t="s">
        <v>313</v>
      </c>
      <c r="GM33" s="110" t="s">
        <v>313</v>
      </c>
      <c r="GN33" s="110" t="s">
        <v>313</v>
      </c>
      <c r="GO33" s="110" t="s">
        <v>313</v>
      </c>
      <c r="GP33" s="110" t="s">
        <v>313</v>
      </c>
      <c r="GQ33" s="108" t="s">
        <v>313</v>
      </c>
      <c r="GR33" s="11"/>
      <c r="GS33" s="16"/>
      <c r="GT33" s="131"/>
      <c r="GU33" s="12" t="s">
        <v>23</v>
      </c>
      <c r="GV33" s="110" t="s">
        <v>313</v>
      </c>
      <c r="GW33" s="110" t="s">
        <v>313</v>
      </c>
      <c r="GX33" s="110" t="s">
        <v>313</v>
      </c>
      <c r="GY33" s="110" t="s">
        <v>313</v>
      </c>
      <c r="GZ33" s="110" t="s">
        <v>313</v>
      </c>
      <c r="HA33" s="108" t="s">
        <v>313</v>
      </c>
      <c r="HB33" s="11"/>
      <c r="HC33" s="16"/>
      <c r="HD33" s="131"/>
      <c r="HE33" s="12" t="s">
        <v>23</v>
      </c>
      <c r="HF33" s="73"/>
      <c r="HG33" s="73"/>
      <c r="HH33" s="73"/>
      <c r="HI33" s="74"/>
      <c r="HJ33" s="75"/>
      <c r="HK33" s="76"/>
      <c r="HL33" s="11"/>
      <c r="HM33" s="16"/>
      <c r="HN33" s="131"/>
      <c r="HO33" s="12" t="s">
        <v>23</v>
      </c>
      <c r="HP33" s="73"/>
      <c r="HQ33" s="73"/>
      <c r="HR33" s="73"/>
      <c r="HS33" s="74"/>
      <c r="HT33" s="75"/>
      <c r="HU33" s="76"/>
      <c r="HV33" s="11"/>
      <c r="HW33" s="16"/>
      <c r="HX33" s="131"/>
      <c r="HY33" s="12" t="s">
        <v>23</v>
      </c>
      <c r="HZ33" s="73" t="s">
        <v>313</v>
      </c>
      <c r="IA33" s="73" t="s">
        <v>313</v>
      </c>
      <c r="IB33" s="73" t="s">
        <v>313</v>
      </c>
      <c r="IC33" s="74" t="s">
        <v>313</v>
      </c>
      <c r="ID33" s="75" t="s">
        <v>313</v>
      </c>
      <c r="IE33" s="76" t="s">
        <v>313</v>
      </c>
      <c r="IF33" s="11"/>
      <c r="IG33" s="16"/>
      <c r="IH33" s="131"/>
      <c r="II33" s="12" t="s">
        <v>23</v>
      </c>
      <c r="IJ33" s="73"/>
      <c r="IK33" s="73"/>
      <c r="IL33" s="73"/>
      <c r="IM33" s="74"/>
      <c r="IN33" s="75"/>
      <c r="IO33" s="76"/>
      <c r="IP33" s="11"/>
      <c r="IQ33" s="16"/>
      <c r="IR33" s="131"/>
      <c r="IS33" s="12" t="s">
        <v>23</v>
      </c>
      <c r="IT33" s="73"/>
      <c r="IU33" s="73"/>
      <c r="IV33" s="73"/>
      <c r="IW33" s="74"/>
      <c r="IX33" s="75"/>
      <c r="IY33" s="76"/>
      <c r="IZ33" s="11"/>
      <c r="JA33" s="16"/>
    </row>
    <row xmlns:x14ac="http://schemas.microsoft.com/office/spreadsheetml/2009/9/ac" r="34" s="3" customFormat="true" ht="16.5" customHeight="true" thickBot="true" x14ac:dyDescent="0.3">
      <c r="A34" s="428" t="str">
        <f ca="true">IF(ISBLANK('Data Summary'!A36),"",'Data Summary'!A36)</f>
        <v/>
      </c>
      <c r="B34" s="132"/>
      <c r="C34" s="28" t="s">
        <v>20</v>
      </c>
      <c r="D34" s="83"/>
      <c r="E34" s="83"/>
      <c r="F34" s="83"/>
      <c r="G34" s="84"/>
      <c r="H34" s="83"/>
      <c r="I34" s="85"/>
      <c r="J34" s="25"/>
      <c r="K34" s="18"/>
      <c r="L34" s="132"/>
      <c r="M34" s="28" t="s">
        <v>20</v>
      </c>
      <c r="N34" s="78"/>
      <c r="O34" s="29"/>
      <c r="P34" s="29"/>
      <c r="Q34" s="29"/>
      <c r="R34" s="29"/>
      <c r="S34" s="30"/>
      <c r="T34" s="25"/>
      <c r="U34" s="18"/>
      <c r="V34" s="132"/>
      <c r="W34" s="28" t="s">
        <v>20</v>
      </c>
      <c r="X34" s="111"/>
      <c r="Y34" s="29"/>
      <c r="Z34" s="29"/>
      <c r="AA34" s="29"/>
      <c r="AB34" s="29"/>
      <c r="AC34" s="30"/>
      <c r="AD34" s="25"/>
      <c r="AE34" s="18"/>
      <c r="AF34" s="132"/>
      <c r="AG34" s="28" t="s">
        <v>20</v>
      </c>
      <c r="AH34" s="78">
        <v>411</v>
      </c>
      <c r="AI34" s="29">
        <f>135+95</f>
        <v>230</v>
      </c>
      <c r="AJ34" s="29">
        <f>143+31</f>
        <v>174</v>
      </c>
      <c r="AK34" s="29"/>
      <c r="AL34" s="29">
        <f>160+104</f>
        <v>264</v>
      </c>
      <c r="AM34" s="30">
        <f>120+27</f>
        <v>147</v>
      </c>
      <c r="AN34" s="25"/>
      <c r="AO34" s="18"/>
      <c r="AP34" s="132"/>
      <c r="AQ34" s="28" t="s">
        <v>20</v>
      </c>
      <c r="AR34" s="111"/>
      <c r="AS34" s="29"/>
      <c r="AT34" s="29"/>
      <c r="AU34" s="29"/>
      <c r="AV34" s="29"/>
      <c r="AW34" s="30"/>
      <c r="AX34" s="25"/>
      <c r="AY34" s="18"/>
      <c r="AZ34" s="132"/>
      <c r="BA34" s="28" t="s">
        <v>20</v>
      </c>
      <c r="BB34" s="112"/>
      <c r="BC34" s="112"/>
      <c r="BD34" s="112"/>
      <c r="BE34" s="112"/>
      <c r="BF34" s="112"/>
      <c r="BG34" s="30"/>
      <c r="BH34" s="25"/>
      <c r="BI34" s="18"/>
      <c r="BJ34" s="132"/>
      <c r="BK34" s="28" t="s">
        <v>20</v>
      </c>
      <c r="BL34" s="112" t="s">
        <v>313</v>
      </c>
      <c r="BM34" s="112" t="s">
        <v>313</v>
      </c>
      <c r="BN34" s="112" t="s">
        <v>313</v>
      </c>
      <c r="BO34" s="112" t="s">
        <v>313</v>
      </c>
      <c r="BP34" s="112" t="s">
        <v>313</v>
      </c>
      <c r="BQ34" s="30" t="s">
        <v>313</v>
      </c>
      <c r="BR34" s="25"/>
      <c r="BS34" s="18"/>
      <c r="BT34" s="132"/>
      <c r="BU34" s="28" t="s">
        <v>20</v>
      </c>
      <c r="BV34" s="112"/>
      <c r="BW34" s="112"/>
      <c r="BX34" s="112"/>
      <c r="BY34" s="112"/>
      <c r="BZ34" s="112"/>
      <c r="CA34" s="30"/>
      <c r="CB34" s="25"/>
      <c r="CC34" s="18"/>
      <c r="CD34" s="132"/>
      <c r="CE34" s="28" t="s">
        <v>20</v>
      </c>
      <c r="CF34" s="112" t="s">
        <v>313</v>
      </c>
      <c r="CG34" s="112" t="s">
        <v>313</v>
      </c>
      <c r="CH34" s="112" t="s">
        <v>313</v>
      </c>
      <c r="CI34" s="112" t="s">
        <v>313</v>
      </c>
      <c r="CJ34" s="112" t="s">
        <v>313</v>
      </c>
      <c r="CK34" s="30" t="s">
        <v>313</v>
      </c>
      <c r="CL34" s="25"/>
      <c r="CM34" s="18"/>
      <c r="CN34" s="132"/>
      <c r="CO34" s="28" t="s">
        <v>20</v>
      </c>
      <c r="CP34" s="112" t="s">
        <v>313</v>
      </c>
      <c r="CQ34" s="112" t="s">
        <v>313</v>
      </c>
      <c r="CR34" s="112" t="s">
        <v>313</v>
      </c>
      <c r="CS34" s="112" t="s">
        <v>313</v>
      </c>
      <c r="CT34" s="112" t="s">
        <v>313</v>
      </c>
      <c r="CU34" s="30" t="s">
        <v>313</v>
      </c>
      <c r="CV34" s="25"/>
      <c r="CW34" s="18"/>
      <c r="CX34" s="132"/>
      <c r="CY34" s="28" t="s">
        <v>20</v>
      </c>
      <c r="CZ34" s="112" t="s">
        <v>313</v>
      </c>
      <c r="DA34" s="112" t="s">
        <v>313</v>
      </c>
      <c r="DB34" s="112" t="s">
        <v>313</v>
      </c>
      <c r="DC34" s="112" t="s">
        <v>313</v>
      </c>
      <c r="DD34" s="112" t="s">
        <v>313</v>
      </c>
      <c r="DE34" s="30" t="s">
        <v>313</v>
      </c>
      <c r="DF34" s="25"/>
      <c r="DG34" s="18"/>
      <c r="DH34" s="132"/>
      <c r="DI34" s="28" t="s">
        <v>20</v>
      </c>
      <c r="DJ34" s="83">
        <f>'Water Data'!DJ31</f>
        <v>412</v>
      </c>
      <c r="DK34" s="83">
        <f>'Water Data'!DK31</f>
        <v>203</v>
      </c>
      <c r="DL34" s="83">
        <f>'Water Data'!DL31</f>
        <v>201</v>
      </c>
      <c r="DM34" s="83"/>
      <c r="DN34" s="83">
        <f>'Water Data'!DN31</f>
        <v>263</v>
      </c>
      <c r="DO34" s="85">
        <f>'Water Data'!DO31</f>
        <v>149</v>
      </c>
      <c r="DP34" s="25"/>
      <c r="DQ34" s="18"/>
      <c r="DR34" s="132"/>
      <c r="DS34" s="28" t="s">
        <v>20</v>
      </c>
      <c r="DT34" s="83"/>
      <c r="DU34" s="83"/>
      <c r="DV34" s="83"/>
      <c r="DW34" s="84"/>
      <c r="DX34" s="83"/>
      <c r="DY34" s="85"/>
      <c r="DZ34" s="25"/>
      <c r="EA34" s="18"/>
      <c r="EB34" s="132"/>
      <c r="EC34" s="28" t="s">
        <v>20</v>
      </c>
      <c r="ED34" s="78"/>
      <c r="EE34" s="83"/>
      <c r="EF34" s="83"/>
      <c r="EG34" s="78"/>
      <c r="EH34" s="78"/>
      <c r="EI34" s="79"/>
      <c r="EJ34" s="25"/>
      <c r="EK34" s="18"/>
      <c r="EL34" s="132"/>
      <c r="EM34" s="28" t="s">
        <v>20</v>
      </c>
      <c r="EN34" s="78">
        <v>2914</v>
      </c>
      <c r="EO34" s="78"/>
      <c r="EP34" s="78"/>
      <c r="EQ34" s="78">
        <v>0</v>
      </c>
      <c r="ER34" s="78"/>
      <c r="ES34" s="79"/>
      <c r="ET34" s="25"/>
      <c r="EU34" s="18"/>
      <c r="EV34" s="132"/>
      <c r="EW34" s="28" t="s">
        <v>20</v>
      </c>
      <c r="EX34" s="112" t="s">
        <v>313</v>
      </c>
      <c r="EY34" s="112" t="s">
        <v>313</v>
      </c>
      <c r="EZ34" s="112" t="s">
        <v>313</v>
      </c>
      <c r="FA34" s="112" t="s">
        <v>313</v>
      </c>
      <c r="FB34" s="112" t="s">
        <v>313</v>
      </c>
      <c r="FC34" s="30" t="s">
        <v>313</v>
      </c>
      <c r="FD34" s="25"/>
      <c r="FE34" s="18"/>
      <c r="FF34" s="132"/>
      <c r="FG34" s="28" t="s">
        <v>20</v>
      </c>
      <c r="FH34" s="112" t="s">
        <v>313</v>
      </c>
      <c r="FI34" s="112" t="s">
        <v>313</v>
      </c>
      <c r="FJ34" s="112" t="s">
        <v>313</v>
      </c>
      <c r="FK34" s="112" t="s">
        <v>313</v>
      </c>
      <c r="FL34" s="112" t="s">
        <v>313</v>
      </c>
      <c r="FM34" s="30" t="s">
        <v>313</v>
      </c>
      <c r="FN34" s="25"/>
      <c r="FO34" s="18"/>
      <c r="FP34" s="132"/>
      <c r="FQ34" s="28" t="s">
        <v>20</v>
      </c>
      <c r="FR34" s="78"/>
      <c r="FS34" s="78"/>
      <c r="FT34" s="78"/>
      <c r="FU34" s="78"/>
      <c r="FV34" s="78"/>
      <c r="FW34" s="79"/>
      <c r="FX34" s="25"/>
      <c r="FY34" s="18"/>
      <c r="FZ34" s="132"/>
      <c r="GA34" s="28" t="s">
        <v>20</v>
      </c>
      <c r="GB34" s="78"/>
      <c r="GC34" s="78"/>
      <c r="GD34" s="78"/>
      <c r="GE34" s="78"/>
      <c r="GF34" s="78"/>
      <c r="GG34" s="79"/>
      <c r="GH34" s="25"/>
      <c r="GI34" s="18"/>
      <c r="GJ34" s="132"/>
      <c r="GK34" s="28" t="s">
        <v>20</v>
      </c>
      <c r="GL34" s="112" t="s">
        <v>313</v>
      </c>
      <c r="GM34" s="112" t="s">
        <v>313</v>
      </c>
      <c r="GN34" s="112" t="s">
        <v>313</v>
      </c>
      <c r="GO34" s="112" t="s">
        <v>313</v>
      </c>
      <c r="GP34" s="112" t="s">
        <v>313</v>
      </c>
      <c r="GQ34" s="30" t="s">
        <v>313</v>
      </c>
      <c r="GR34" s="25"/>
      <c r="GS34" s="18"/>
      <c r="GT34" s="132"/>
      <c r="GU34" s="28" t="s">
        <v>20</v>
      </c>
      <c r="GV34" s="112" t="s">
        <v>313</v>
      </c>
      <c r="GW34" s="112" t="s">
        <v>313</v>
      </c>
      <c r="GX34" s="112" t="s">
        <v>313</v>
      </c>
      <c r="GY34" s="112" t="s">
        <v>313</v>
      </c>
      <c r="GZ34" s="112" t="s">
        <v>313</v>
      </c>
      <c r="HA34" s="30" t="s">
        <v>313</v>
      </c>
      <c r="HB34" s="25"/>
      <c r="HC34" s="18"/>
      <c r="HD34" s="132"/>
      <c r="HE34" s="28" t="s">
        <v>20</v>
      </c>
      <c r="HF34" s="78"/>
      <c r="HG34" s="78"/>
      <c r="HH34" s="78"/>
      <c r="HI34" s="78"/>
      <c r="HJ34" s="78"/>
      <c r="HK34" s="79"/>
      <c r="HL34" s="25"/>
      <c r="HM34" s="18"/>
      <c r="HN34" s="132"/>
      <c r="HO34" s="28" t="s">
        <v>20</v>
      </c>
      <c r="HP34" s="78"/>
      <c r="HQ34" s="78"/>
      <c r="HR34" s="78"/>
      <c r="HS34" s="78"/>
      <c r="HT34" s="78"/>
      <c r="HU34" s="79"/>
      <c r="HV34" s="25"/>
      <c r="HW34" s="18"/>
      <c r="HX34" s="132"/>
      <c r="HY34" s="28" t="s">
        <v>20</v>
      </c>
      <c r="HZ34" s="78">
        <v>1853</v>
      </c>
      <c r="IA34" s="78" t="s">
        <v>313</v>
      </c>
      <c r="IB34" s="78" t="s">
        <v>313</v>
      </c>
      <c r="IC34" s="78" t="s">
        <v>313</v>
      </c>
      <c r="ID34" s="78">
        <v>1087</v>
      </c>
      <c r="IE34" s="79">
        <v>766</v>
      </c>
      <c r="IF34" s="25"/>
      <c r="IG34" s="18"/>
      <c r="IH34" s="132"/>
      <c r="II34" s="28" t="s">
        <v>20</v>
      </c>
      <c r="IJ34" s="78"/>
      <c r="IK34" s="78"/>
      <c r="IL34" s="78"/>
      <c r="IM34" s="78"/>
      <c r="IN34" s="78"/>
      <c r="IO34" s="79"/>
      <c r="IP34" s="25"/>
      <c r="IQ34" s="18"/>
      <c r="IR34" s="132"/>
      <c r="IS34" s="28" t="s">
        <v>20</v>
      </c>
      <c r="IT34" s="78"/>
      <c r="IU34" s="78"/>
      <c r="IV34" s="78"/>
      <c r="IW34" s="78"/>
      <c r="IX34" s="78"/>
      <c r="IY34" s="79"/>
      <c r="IZ34" s="25"/>
      <c r="JA34" s="18"/>
      <c r="JB34" s="133"/>
      <c r="JL34" s="133"/>
      <c r="JV34" s="133"/>
      <c r="KF34" s="133"/>
    </row>
    <row xmlns:x14ac="http://schemas.microsoft.com/office/spreadsheetml/2009/9/ac" r="35" s="3" customFormat="true" x14ac:dyDescent="0.25">
      <c r="A35" s="428" t="str">
        <f ca="true">IF(ISBLANK('Data Summary'!A37),"",'Data Summary'!A37)</f>
        <v/>
      </c>
      <c r="B35" s="133"/>
      <c r="L35" s="133"/>
      <c r="V35" s="133"/>
      <c r="AF35" s="133"/>
      <c r="AP35" s="133"/>
      <c r="AZ35" s="133"/>
      <c r="BA35" s="133"/>
      <c r="BB35" s="133"/>
      <c r="BC35" s="133"/>
      <c r="BD35" s="133"/>
      <c r="BE35" s="133"/>
      <c r="BF35" s="133"/>
      <c r="BG35" s="133"/>
      <c r="BJ35" s="133"/>
      <c r="BT35" s="133"/>
      <c r="CD35" s="133"/>
      <c r="CN35" s="133"/>
      <c r="CX35" s="133"/>
      <c r="DH35" s="133"/>
      <c r="DR35" s="133"/>
      <c r="EB35" s="133"/>
      <c r="EL35" s="133"/>
      <c r="EV35" s="133"/>
      <c r="FF35" s="133"/>
      <c r="FP35" s="133"/>
      <c r="FZ35" s="133"/>
      <c r="GJ35" s="133"/>
      <c r="GT35" s="133"/>
      <c r="HD35" s="133"/>
      <c r="HN35" s="133"/>
      <c r="HX35" s="133"/>
      <c r="IH35" s="133"/>
      <c r="IR35" s="133"/>
      <c r="JB35" s="133"/>
      <c r="JL35" s="133"/>
      <c r="JV35" s="133"/>
      <c r="KF35" s="133"/>
    </row>
    <row xmlns:x14ac="http://schemas.microsoft.com/office/spreadsheetml/2009/9/ac" r="36" s="3" customFormat="true" x14ac:dyDescent="0.25">
      <c r="A36" s="428" t="str">
        <f ca="true">IF(ISBLANK('Data Summary'!A38),"",'Data Summary'!A38)</f>
        <v/>
      </c>
      <c r="B36" s="133"/>
      <c r="L36" s="133"/>
      <c r="V36" s="133"/>
      <c r="AF36" s="133"/>
      <c r="AP36" s="133"/>
      <c r="AZ36" s="133"/>
      <c r="BA36" s="133"/>
      <c r="BB36" s="133"/>
      <c r="BC36" s="133"/>
      <c r="BD36" s="133"/>
      <c r="BE36" s="133"/>
      <c r="BF36" s="133"/>
      <c r="BG36" s="133"/>
      <c r="BJ36" s="133"/>
      <c r="BT36" s="133"/>
      <c r="CD36" s="133"/>
      <c r="CN36" s="133"/>
      <c r="CX36" s="133"/>
      <c r="DH36" s="133"/>
      <c r="DR36" s="133"/>
      <c r="EB36" s="133"/>
      <c r="EL36" s="133"/>
      <c r="EV36" s="133"/>
      <c r="FF36" s="133"/>
      <c r="FP36" s="133"/>
      <c r="FZ36" s="133"/>
      <c r="GJ36" s="133"/>
      <c r="GT36" s="133"/>
      <c r="HD36" s="133"/>
      <c r="HN36" s="133"/>
      <c r="HX36" s="133"/>
      <c r="IH36" s="133"/>
      <c r="IR36" s="133"/>
      <c r="JB36" s="133"/>
      <c r="JL36" s="133"/>
      <c r="JV36" s="133"/>
      <c r="KF36" s="133"/>
    </row>
    <row xmlns:x14ac="http://schemas.microsoft.com/office/spreadsheetml/2009/9/ac" r="37" s="3" customFormat="true" x14ac:dyDescent="0.25">
      <c r="A37" s="428" t="str">
        <f ca="true">IF(ISBLANK('Data Summary'!A39),"",'Data Summary'!A39)</f>
        <v/>
      </c>
      <c r="B37" s="133"/>
      <c r="L37" s="133"/>
      <c r="V37" s="133"/>
      <c r="AF37" s="133"/>
      <c r="AP37" s="133"/>
      <c r="AZ37" s="133"/>
      <c r="BA37" s="133"/>
      <c r="BB37" s="133"/>
      <c r="BC37" s="133"/>
      <c r="BD37" s="133"/>
      <c r="BE37" s="133"/>
      <c r="BF37" s="133"/>
      <c r="BG37" s="133"/>
      <c r="BJ37" s="133"/>
      <c r="BT37" s="133"/>
      <c r="CD37" s="133"/>
      <c r="CN37" s="133"/>
      <c r="CX37" s="133"/>
      <c r="DH37" s="133"/>
      <c r="DR37" s="133"/>
      <c r="EB37" s="133"/>
      <c r="EL37" s="133"/>
      <c r="EV37" s="133"/>
      <c r="FF37" s="133"/>
      <c r="FP37" s="133"/>
      <c r="FZ37" s="133"/>
      <c r="GJ37" s="133"/>
      <c r="GT37" s="133"/>
      <c r="HD37" s="133"/>
      <c r="HN37" s="133"/>
      <c r="HX37" s="133"/>
      <c r="IH37" s="133"/>
      <c r="IR37" s="133"/>
      <c r="JB37" s="133"/>
      <c r="JL37" s="133"/>
      <c r="JV37" s="133"/>
      <c r="KF37" s="133"/>
    </row>
    <row xmlns:x14ac="http://schemas.microsoft.com/office/spreadsheetml/2009/9/ac" r="38" s="3" customFormat="true" x14ac:dyDescent="0.25">
      <c r="A38" s="428" t="str">
        <f ca="true">IF(ISBLANK('Data Summary'!A40),"",'Data Summary'!A40)</f>
        <v/>
      </c>
      <c r="B38" s="133"/>
      <c r="L38" s="133"/>
      <c r="V38" s="133"/>
      <c r="AF38" s="133"/>
      <c r="AP38" s="133"/>
      <c r="AZ38" s="133"/>
      <c r="BA38" s="133"/>
      <c r="BB38" s="133"/>
      <c r="BC38" s="133"/>
      <c r="BD38" s="133"/>
      <c r="BE38" s="133"/>
      <c r="BF38" s="133"/>
      <c r="BG38" s="133"/>
      <c r="BJ38" s="133"/>
      <c r="BT38" s="133"/>
      <c r="CD38" s="133"/>
      <c r="CN38" s="133"/>
      <c r="CX38" s="133"/>
      <c r="DH38" s="133"/>
      <c r="DR38" s="133"/>
      <c r="EB38" s="133"/>
      <c r="EL38" s="133"/>
      <c r="EV38" s="133"/>
      <c r="FF38" s="133"/>
      <c r="FP38" s="133"/>
      <c r="FZ38" s="133"/>
      <c r="GJ38" s="133"/>
      <c r="GT38" s="133"/>
      <c r="HD38" s="133"/>
      <c r="HN38" s="133"/>
      <c r="HX38" s="133"/>
      <c r="IH38" s="133"/>
      <c r="IR38" s="133"/>
      <c r="JB38" s="133"/>
      <c r="JL38" s="133"/>
      <c r="JV38" s="133"/>
      <c r="KF38" s="133"/>
    </row>
    <row xmlns:x14ac="http://schemas.microsoft.com/office/spreadsheetml/2009/9/ac" r="39" s="3" customFormat="true" x14ac:dyDescent="0.25">
      <c r="A39" s="428" t="str">
        <f ca="true">IF(ISBLANK('Data Summary'!A41),"",'Data Summary'!A41)</f>
        <v/>
      </c>
      <c r="B39" s="133"/>
      <c r="L39" s="133"/>
      <c r="V39" s="133"/>
      <c r="AF39" s="133"/>
      <c r="AP39" s="133"/>
      <c r="AZ39" s="133"/>
      <c r="BA39" s="133"/>
      <c r="BB39" s="133"/>
      <c r="BC39" s="133"/>
      <c r="BD39" s="133"/>
      <c r="BE39" s="133"/>
      <c r="BF39" s="133"/>
      <c r="BG39" s="133"/>
      <c r="BJ39" s="133"/>
      <c r="BT39" s="133"/>
      <c r="CD39" s="133"/>
      <c r="CN39" s="133"/>
      <c r="CX39" s="133"/>
      <c r="DH39" s="133"/>
      <c r="DR39" s="133"/>
      <c r="EB39" s="133"/>
      <c r="EL39" s="133"/>
      <c r="EV39" s="133"/>
      <c r="FF39" s="133"/>
      <c r="FP39" s="133"/>
      <c r="FZ39" s="133"/>
      <c r="GJ39" s="133"/>
      <c r="GT39" s="133"/>
      <c r="HD39" s="133"/>
      <c r="HN39" s="133"/>
      <c r="HX39" s="133"/>
      <c r="IH39" s="133"/>
      <c r="IR39" s="133"/>
      <c r="JB39" s="133"/>
      <c r="JL39" s="133"/>
      <c r="JV39" s="133"/>
      <c r="KF39" s="133"/>
    </row>
    <row xmlns:x14ac="http://schemas.microsoft.com/office/spreadsheetml/2009/9/ac" r="40" s="3" customFormat="true" x14ac:dyDescent="0.25">
      <c r="A40" s="428" t="str">
        <f ca="true">IF(ISBLANK('Data Summary'!A42),"",'Data Summary'!A42)</f>
        <v/>
      </c>
      <c r="B40" s="133"/>
      <c r="L40" s="133"/>
      <c r="V40" s="133"/>
      <c r="AF40" s="133"/>
      <c r="AP40" s="133"/>
      <c r="AZ40" s="133"/>
      <c r="BA40" s="133"/>
      <c r="BB40" s="133"/>
      <c r="BC40" s="133"/>
      <c r="BD40" s="133"/>
      <c r="BE40" s="133"/>
      <c r="BF40" s="133"/>
      <c r="BG40" s="133"/>
      <c r="BJ40" s="133"/>
      <c r="BT40" s="133"/>
      <c r="CD40" s="133"/>
      <c r="CN40" s="133"/>
      <c r="CX40" s="133"/>
      <c r="DH40" s="133"/>
      <c r="DR40" s="133"/>
      <c r="EB40" s="133"/>
      <c r="EL40" s="133"/>
      <c r="EV40" s="133"/>
      <c r="FF40" s="133"/>
      <c r="FP40" s="133"/>
      <c r="FZ40" s="133"/>
      <c r="GJ40" s="133"/>
      <c r="GT40" s="133"/>
      <c r="HD40" s="133"/>
      <c r="HN40" s="133"/>
      <c r="HX40" s="133"/>
      <c r="IH40" s="133"/>
      <c r="IR40" s="133"/>
      <c r="JB40" s="133"/>
      <c r="JL40" s="133"/>
      <c r="JV40" s="133"/>
      <c r="KF40" s="133"/>
    </row>
    <row xmlns:x14ac="http://schemas.microsoft.com/office/spreadsheetml/2009/9/ac" r="41" s="3" customFormat="true" x14ac:dyDescent="0.25">
      <c r="A41" s="428" t="str">
        <f ca="true">IF(ISBLANK('Data Summary'!A43),"",'Data Summary'!A43)</f>
        <v/>
      </c>
      <c r="B41" s="133"/>
      <c r="L41" s="133"/>
      <c r="V41" s="133"/>
      <c r="AF41" s="133"/>
      <c r="AP41" s="133"/>
      <c r="AZ41" s="133"/>
      <c r="BA41" s="133"/>
      <c r="BB41" s="133"/>
      <c r="BC41" s="133"/>
      <c r="BD41" s="133"/>
      <c r="BE41" s="133"/>
      <c r="BF41" s="133"/>
      <c r="BG41" s="133"/>
      <c r="BJ41" s="133"/>
      <c r="BT41" s="133"/>
      <c r="CD41" s="133"/>
      <c r="CN41" s="133"/>
      <c r="CX41" s="133"/>
      <c r="DH41" s="133"/>
      <c r="DR41" s="133"/>
      <c r="EB41" s="133"/>
      <c r="EL41" s="133"/>
      <c r="EV41" s="133"/>
      <c r="FF41" s="133"/>
      <c r="FP41" s="133"/>
      <c r="FZ41" s="133"/>
      <c r="GJ41" s="133"/>
      <c r="GT41" s="133"/>
      <c r="HD41" s="133"/>
      <c r="HN41" s="133"/>
      <c r="HX41" s="133"/>
      <c r="IH41" s="133"/>
      <c r="IR41" s="133"/>
      <c r="JB41" s="133"/>
      <c r="JL41" s="133"/>
      <c r="JV41" s="133"/>
      <c r="KF41" s="133"/>
    </row>
    <row xmlns:x14ac="http://schemas.microsoft.com/office/spreadsheetml/2009/9/ac" r="42" s="3" customFormat="true" x14ac:dyDescent="0.25">
      <c r="A42" s="428" t="str">
        <f ca="true">IF(ISBLANK('Data Summary'!A44),"",'Data Summary'!A44)</f>
        <v/>
      </c>
      <c r="B42" s="133"/>
      <c r="L42" s="133"/>
      <c r="V42" s="133"/>
      <c r="AF42" s="133"/>
      <c r="AP42" s="133"/>
      <c r="AZ42" s="133"/>
      <c r="BA42" s="133"/>
      <c r="BB42" s="133"/>
      <c r="BC42" s="133"/>
      <c r="BD42" s="133"/>
      <c r="BE42" s="133"/>
      <c r="BF42" s="133"/>
      <c r="BG42" s="133"/>
      <c r="BJ42" s="133"/>
      <c r="BT42" s="133"/>
      <c r="CD42" s="133"/>
      <c r="CN42" s="133"/>
      <c r="CX42" s="133"/>
      <c r="DH42" s="133"/>
      <c r="DR42" s="133"/>
      <c r="EB42" s="133"/>
      <c r="EL42" s="133"/>
      <c r="EV42" s="133"/>
      <c r="FF42" s="133"/>
      <c r="FP42" s="133"/>
      <c r="FZ42" s="133"/>
      <c r="GJ42" s="133"/>
      <c r="GT42" s="133"/>
      <c r="HD42" s="133"/>
      <c r="HN42" s="133"/>
      <c r="HX42" s="133"/>
      <c r="IH42" s="133"/>
      <c r="IR42" s="133"/>
      <c r="JB42" s="133"/>
      <c r="JL42" s="133"/>
      <c r="JV42" s="133"/>
      <c r="KF42" s="133"/>
    </row>
    <row xmlns:x14ac="http://schemas.microsoft.com/office/spreadsheetml/2009/9/ac" r="43" s="3" customFormat="true" x14ac:dyDescent="0.25">
      <c r="A43" s="428" t="str">
        <f ca="true">IF(ISBLANK('Data Summary'!A45),"",'Data Summary'!A45)</f>
        <v/>
      </c>
      <c r="B43" s="133"/>
      <c r="L43" s="133"/>
      <c r="V43" s="133"/>
      <c r="AF43" s="133"/>
      <c r="AP43" s="133"/>
      <c r="AZ43" s="133"/>
      <c r="BA43" s="133"/>
      <c r="BB43" s="133"/>
      <c r="BC43" s="133"/>
      <c r="BD43" s="133"/>
      <c r="BE43" s="133"/>
      <c r="BF43" s="133"/>
      <c r="BG43" s="133"/>
      <c r="BJ43" s="133"/>
      <c r="BT43" s="133"/>
      <c r="CD43" s="133"/>
      <c r="CN43" s="133"/>
      <c r="CX43" s="133"/>
      <c r="DH43" s="133"/>
      <c r="DR43" s="133"/>
      <c r="EB43" s="133"/>
      <c r="EL43" s="133"/>
      <c r="EV43" s="133"/>
      <c r="FF43" s="133"/>
      <c r="FP43" s="133"/>
      <c r="FZ43" s="133"/>
      <c r="GJ43" s="133"/>
      <c r="GT43" s="133"/>
      <c r="HD43" s="133"/>
      <c r="HN43" s="133"/>
      <c r="HX43" s="133"/>
      <c r="IH43" s="133"/>
      <c r="IR43" s="133"/>
      <c r="JB43" s="133"/>
      <c r="JL43" s="133"/>
      <c r="JV43" s="133"/>
      <c r="KF43" s="133"/>
    </row>
    <row xmlns:x14ac="http://schemas.microsoft.com/office/spreadsheetml/2009/9/ac" r="44" s="3" customFormat="true" x14ac:dyDescent="0.25">
      <c r="A44" s="428" t="str">
        <f ca="true">IF(ISBLANK('Data Summary'!A46),"",'Data Summary'!A46)</f>
        <v/>
      </c>
      <c r="B44" s="133"/>
      <c r="L44" s="133"/>
      <c r="V44" s="133"/>
      <c r="AF44" s="133"/>
      <c r="AP44" s="133"/>
      <c r="AZ44" s="133"/>
      <c r="BA44" s="133"/>
      <c r="BB44" s="133"/>
      <c r="BC44" s="133"/>
      <c r="BD44" s="133"/>
      <c r="BE44" s="133"/>
      <c r="BF44" s="133"/>
      <c r="BG44" s="133"/>
      <c r="BJ44" s="133"/>
      <c r="BT44" s="133"/>
      <c r="CD44" s="133"/>
      <c r="CN44" s="133"/>
      <c r="CX44" s="133"/>
      <c r="DH44" s="133"/>
      <c r="DR44" s="133"/>
      <c r="EB44" s="133"/>
      <c r="EL44" s="133"/>
      <c r="EV44" s="133"/>
      <c r="FF44" s="133"/>
      <c r="FP44" s="133"/>
      <c r="FZ44" s="133"/>
      <c r="GJ44" s="133"/>
      <c r="GT44" s="133"/>
      <c r="HD44" s="133"/>
      <c r="HN44" s="133"/>
      <c r="HX44" s="133"/>
      <c r="IH44" s="133"/>
      <c r="IR44" s="133"/>
      <c r="JB44" s="133"/>
      <c r="JL44" s="133"/>
      <c r="JV44" s="133"/>
      <c r="KF44" s="133"/>
    </row>
    <row xmlns:x14ac="http://schemas.microsoft.com/office/spreadsheetml/2009/9/ac" r="45" s="3" customFormat="true" x14ac:dyDescent="0.25">
      <c r="A45" s="428" t="str">
        <f ca="true">IF(ISBLANK('Data Summary'!A47),"",'Data Summary'!A47)</f>
        <v/>
      </c>
      <c r="B45" s="133"/>
      <c r="L45" s="133"/>
      <c r="V45" s="133"/>
      <c r="AF45" s="133"/>
      <c r="AP45" s="133"/>
      <c r="AZ45" s="133"/>
      <c r="BA45" s="133"/>
      <c r="BB45" s="133"/>
      <c r="BC45" s="133"/>
      <c r="BD45" s="133"/>
      <c r="BE45" s="133"/>
      <c r="BF45" s="133"/>
      <c r="BG45" s="133"/>
      <c r="BJ45" s="133"/>
      <c r="BT45" s="133"/>
      <c r="CD45" s="133"/>
      <c r="CN45" s="133"/>
      <c r="CX45" s="133"/>
      <c r="DH45" s="133"/>
      <c r="DR45" s="133"/>
      <c r="EB45" s="133"/>
      <c r="EL45" s="133"/>
      <c r="EV45" s="133"/>
      <c r="FF45" s="133"/>
      <c r="FP45" s="133"/>
      <c r="FZ45" s="133"/>
      <c r="GJ45" s="133"/>
      <c r="GT45" s="133"/>
      <c r="HD45" s="133"/>
      <c r="HN45" s="133"/>
      <c r="HX45" s="133"/>
      <c r="IH45" s="133"/>
      <c r="IR45" s="133"/>
      <c r="JB45" s="133"/>
      <c r="JL45" s="133"/>
      <c r="JV45" s="133"/>
      <c r="KF45" s="133"/>
    </row>
    <row xmlns:x14ac="http://schemas.microsoft.com/office/spreadsheetml/2009/9/ac" r="46" s="3" customFormat="true" x14ac:dyDescent="0.25">
      <c r="A46" s="428" t="str">
        <f ca="true">IF(ISBLANK('Data Summary'!A48),"",'Data Summary'!A48)</f>
        <v/>
      </c>
      <c r="B46" s="133"/>
      <c r="L46" s="133"/>
      <c r="V46" s="133"/>
      <c r="AF46" s="133"/>
      <c r="AP46" s="133"/>
      <c r="AZ46" s="133"/>
      <c r="BA46" s="133"/>
      <c r="BB46" s="133"/>
      <c r="BC46" s="133"/>
      <c r="BD46" s="133"/>
      <c r="BE46" s="133"/>
      <c r="BF46" s="133"/>
      <c r="BG46" s="133"/>
      <c r="BJ46" s="133"/>
      <c r="BT46" s="133"/>
      <c r="CD46" s="133"/>
      <c r="CN46" s="133"/>
      <c r="CX46" s="133"/>
      <c r="DH46" s="133"/>
      <c r="DR46" s="133"/>
      <c r="EB46" s="133"/>
      <c r="EL46" s="133"/>
      <c r="EV46" s="133"/>
      <c r="FF46" s="133"/>
      <c r="FP46" s="133"/>
      <c r="FZ46" s="133"/>
      <c r="GJ46" s="133"/>
      <c r="GT46" s="133"/>
      <c r="HD46" s="133"/>
      <c r="HN46" s="133"/>
      <c r="HX46" s="133"/>
      <c r="IH46" s="133"/>
      <c r="IR46" s="133"/>
      <c r="JB46" s="133"/>
      <c r="JL46" s="133"/>
      <c r="JV46" s="133"/>
      <c r="KF46" s="133"/>
    </row>
    <row xmlns:x14ac="http://schemas.microsoft.com/office/spreadsheetml/2009/9/ac" r="47" s="3" customFormat="true" x14ac:dyDescent="0.25">
      <c r="A47" s="428" t="str">
        <f ca="true">IF(ISBLANK('Data Summary'!A49),"",'Data Summary'!A49)</f>
        <v/>
      </c>
      <c r="B47" s="133"/>
      <c r="L47" s="133"/>
      <c r="V47" s="133"/>
      <c r="AF47" s="133"/>
      <c r="AP47" s="133"/>
      <c r="AZ47" s="133"/>
      <c r="BA47" s="133"/>
      <c r="BB47" s="133"/>
      <c r="BC47" s="133"/>
      <c r="BD47" s="133"/>
      <c r="BE47" s="133"/>
      <c r="BF47" s="133"/>
      <c r="BG47" s="133"/>
      <c r="BJ47" s="133"/>
      <c r="BT47" s="133"/>
      <c r="CD47" s="133"/>
      <c r="CN47" s="133"/>
      <c r="CX47" s="133"/>
      <c r="DH47" s="133"/>
      <c r="DR47" s="133"/>
      <c r="EB47" s="133"/>
      <c r="EL47" s="133"/>
      <c r="EV47" s="133"/>
      <c r="FF47" s="133"/>
      <c r="FP47" s="133"/>
      <c r="FZ47" s="133"/>
      <c r="GJ47" s="133"/>
      <c r="GT47" s="133"/>
      <c r="HD47" s="133"/>
      <c r="HN47" s="133"/>
      <c r="HX47" s="133"/>
      <c r="IH47" s="133"/>
      <c r="IR47" s="133"/>
      <c r="JB47" s="133"/>
      <c r="JL47" s="133"/>
      <c r="JV47" s="133"/>
      <c r="KF47" s="133"/>
    </row>
    <row xmlns:x14ac="http://schemas.microsoft.com/office/spreadsheetml/2009/9/ac" r="48" s="3" customFormat="true" x14ac:dyDescent="0.25">
      <c r="A48" s="428" t="str">
        <f ca="true">IF(ISBLANK('Data Summary'!A50),"",'Data Summary'!A50)</f>
        <v/>
      </c>
      <c r="B48" s="133"/>
      <c r="L48" s="133"/>
      <c r="V48" s="133"/>
      <c r="AF48" s="133"/>
      <c r="AP48" s="133"/>
      <c r="AZ48" s="133"/>
      <c r="BA48" s="133"/>
      <c r="BB48" s="133"/>
      <c r="BC48" s="133"/>
      <c r="BD48" s="133"/>
      <c r="BE48" s="133"/>
      <c r="BF48" s="133"/>
      <c r="BG48" s="133"/>
      <c r="BJ48" s="133"/>
      <c r="BT48" s="133"/>
      <c r="CD48" s="133"/>
      <c r="CN48" s="133"/>
      <c r="CX48" s="133"/>
      <c r="DH48" s="133"/>
      <c r="DR48" s="133"/>
      <c r="EB48" s="133"/>
      <c r="EL48" s="133"/>
      <c r="EV48" s="133"/>
      <c r="FF48" s="133"/>
      <c r="FP48" s="133"/>
      <c r="FZ48" s="133"/>
      <c r="GJ48" s="133"/>
      <c r="GT48" s="133"/>
      <c r="HD48" s="133"/>
      <c r="HN48" s="133"/>
      <c r="HX48" s="133"/>
      <c r="IH48" s="133"/>
      <c r="IR48" s="133"/>
      <c r="JB48" s="133"/>
      <c r="JL48" s="133"/>
      <c r="JV48" s="133"/>
      <c r="KF48" s="133"/>
    </row>
    <row xmlns:x14ac="http://schemas.microsoft.com/office/spreadsheetml/2009/9/ac" r="49" s="3" customFormat="true" x14ac:dyDescent="0.25">
      <c r="A49" s="428" t="str">
        <f ca="true">IF(ISBLANK('Data Summary'!A51),"",'Data Summary'!A51)</f>
        <v/>
      </c>
      <c r="B49" s="133"/>
      <c r="L49" s="133"/>
      <c r="V49" s="133"/>
      <c r="AF49" s="133"/>
      <c r="AP49" s="133"/>
      <c r="AZ49" s="133"/>
      <c r="BA49" s="133"/>
      <c r="BB49" s="133"/>
      <c r="BC49" s="133"/>
      <c r="BD49" s="133"/>
      <c r="BE49" s="133"/>
      <c r="BF49" s="133"/>
      <c r="BG49" s="133"/>
      <c r="BJ49" s="133"/>
      <c r="BT49" s="133"/>
      <c r="CD49" s="133"/>
      <c r="CN49" s="133"/>
      <c r="CX49" s="133"/>
      <c r="DH49" s="133"/>
      <c r="DR49" s="133"/>
      <c r="EB49" s="133"/>
      <c r="EL49" s="133"/>
      <c r="EV49" s="133"/>
      <c r="FF49" s="133"/>
      <c r="FP49" s="133"/>
      <c r="FZ49" s="133"/>
      <c r="GJ49" s="133"/>
      <c r="GT49" s="133"/>
      <c r="HD49" s="133"/>
      <c r="HN49" s="133"/>
      <c r="HX49" s="133"/>
      <c r="IH49" s="133"/>
      <c r="IR49" s="133"/>
      <c r="JB49" s="133"/>
      <c r="JL49" s="133"/>
      <c r="JV49" s="133"/>
      <c r="KF49" s="133"/>
    </row>
    <row xmlns:x14ac="http://schemas.microsoft.com/office/spreadsheetml/2009/9/ac" r="50" s="3" customFormat="true" x14ac:dyDescent="0.25">
      <c r="A50" s="428" t="str">
        <f ca="true">IF(ISBLANK('Data Summary'!A52),"",'Data Summary'!A52)</f>
        <v/>
      </c>
      <c r="B50" s="133"/>
      <c r="L50" s="133"/>
      <c r="V50" s="133"/>
      <c r="AF50" s="133"/>
      <c r="AP50" s="133"/>
      <c r="AZ50" s="133"/>
      <c r="BA50" s="133"/>
      <c r="BB50" s="133"/>
      <c r="BC50" s="133"/>
      <c r="BD50" s="133"/>
      <c r="BE50" s="133"/>
      <c r="BF50" s="133"/>
      <c r="BG50" s="133"/>
      <c r="BJ50" s="133"/>
      <c r="BT50" s="133"/>
      <c r="CD50" s="133"/>
      <c r="CN50" s="133"/>
      <c r="CX50" s="133"/>
      <c r="DH50" s="133"/>
      <c r="DR50" s="133"/>
      <c r="EB50" s="133"/>
      <c r="EL50" s="133"/>
      <c r="EV50" s="133"/>
      <c r="FF50" s="133"/>
      <c r="FP50" s="133"/>
      <c r="FZ50" s="133"/>
      <c r="GJ50" s="133"/>
      <c r="GT50" s="133"/>
      <c r="HD50" s="133"/>
      <c r="HN50" s="133"/>
      <c r="HX50" s="133"/>
      <c r="IH50" s="133"/>
      <c r="IR50" s="133"/>
      <c r="JB50" s="133"/>
      <c r="JL50" s="133"/>
      <c r="JV50" s="133"/>
      <c r="KF50" s="133"/>
    </row>
    <row xmlns:x14ac="http://schemas.microsoft.com/office/spreadsheetml/2009/9/ac" r="51" s="3" customFormat="true" x14ac:dyDescent="0.25">
      <c r="A51" s="428" t="str">
        <f ca="true">IF(ISBLANK('Data Summary'!A53),"",'Data Summary'!A53)</f>
        <v/>
      </c>
      <c r="B51" s="133"/>
      <c r="L51" s="133"/>
      <c r="V51" s="133"/>
      <c r="AF51" s="133"/>
      <c r="AP51" s="133"/>
      <c r="AZ51" s="133"/>
      <c r="BA51" s="133"/>
      <c r="BB51" s="133"/>
      <c r="BC51" s="133"/>
      <c r="BD51" s="133"/>
      <c r="BE51" s="133"/>
      <c r="BF51" s="133"/>
      <c r="BG51" s="133"/>
      <c r="BJ51" s="133"/>
      <c r="BT51" s="133"/>
      <c r="CD51" s="133"/>
      <c r="CN51" s="133"/>
      <c r="CX51" s="133"/>
      <c r="DH51" s="133"/>
      <c r="DR51" s="133"/>
      <c r="EB51" s="133"/>
      <c r="EL51" s="133"/>
      <c r="EV51" s="133"/>
      <c r="FF51" s="133"/>
      <c r="FP51" s="133"/>
      <c r="FZ51" s="133"/>
      <c r="GJ51" s="133"/>
      <c r="GT51" s="133"/>
      <c r="HD51" s="133"/>
      <c r="HN51" s="133"/>
      <c r="HX51" s="133"/>
      <c r="IH51" s="133"/>
      <c r="IR51" s="133"/>
      <c r="JB51" s="133"/>
      <c r="JL51" s="133"/>
      <c r="JV51" s="133"/>
      <c r="KF51" s="133"/>
    </row>
    <row xmlns:x14ac="http://schemas.microsoft.com/office/spreadsheetml/2009/9/ac" r="52" s="3" customFormat="true" x14ac:dyDescent="0.25">
      <c r="A52" s="428" t="str">
        <f ca="true">IF(ISBLANK('Data Summary'!A54),"",'Data Summary'!A54)</f>
        <v/>
      </c>
      <c r="B52" s="133"/>
      <c r="L52" s="133"/>
      <c r="V52" s="133"/>
      <c r="AF52" s="133"/>
      <c r="AP52" s="133"/>
      <c r="AZ52" s="133"/>
      <c r="BA52" s="133"/>
      <c r="BB52" s="133"/>
      <c r="BC52" s="133"/>
      <c r="BD52" s="133"/>
      <c r="BE52" s="133"/>
      <c r="BF52" s="133"/>
      <c r="BG52" s="133"/>
      <c r="BJ52" s="133"/>
      <c r="BT52" s="133"/>
      <c r="CD52" s="133"/>
      <c r="CN52" s="133"/>
      <c r="CX52" s="133"/>
      <c r="DH52" s="133"/>
      <c r="DR52" s="133"/>
      <c r="EB52" s="133"/>
      <c r="EL52" s="133"/>
      <c r="EV52" s="133"/>
      <c r="FF52" s="133"/>
      <c r="FP52" s="133"/>
      <c r="FZ52" s="133"/>
      <c r="GJ52" s="133"/>
      <c r="GT52" s="133"/>
      <c r="HD52" s="133"/>
      <c r="HN52" s="133"/>
      <c r="HX52" s="133"/>
      <c r="IH52" s="133"/>
      <c r="IR52" s="133"/>
      <c r="JB52" s="133"/>
      <c r="JL52" s="133"/>
      <c r="JV52" s="133"/>
      <c r="KF52" s="133"/>
    </row>
    <row xmlns:x14ac="http://schemas.microsoft.com/office/spreadsheetml/2009/9/ac" r="53" s="3" customFormat="true" x14ac:dyDescent="0.25">
      <c r="A53" s="428" t="str">
        <f ca="true">IF(ISBLANK('Data Summary'!A55),"",'Data Summary'!A55)</f>
        <v/>
      </c>
      <c r="B53" s="133"/>
      <c r="L53" s="133"/>
      <c r="V53" s="133"/>
      <c r="AF53" s="133"/>
      <c r="AP53" s="133"/>
      <c r="AZ53" s="133"/>
      <c r="BA53" s="133"/>
      <c r="BB53" s="133"/>
      <c r="BC53" s="133"/>
      <c r="BD53" s="133"/>
      <c r="BE53" s="133"/>
      <c r="BF53" s="133"/>
      <c r="BG53" s="133"/>
      <c r="BJ53" s="133"/>
      <c r="BT53" s="133"/>
      <c r="CD53" s="133"/>
      <c r="CN53" s="133"/>
      <c r="CX53" s="133"/>
      <c r="DH53" s="133"/>
      <c r="DR53" s="133"/>
      <c r="EB53" s="133"/>
      <c r="EL53" s="133"/>
      <c r="EV53" s="133"/>
      <c r="FF53" s="133"/>
      <c r="FP53" s="133"/>
      <c r="FZ53" s="133"/>
      <c r="GJ53" s="133"/>
      <c r="GT53" s="133"/>
      <c r="HD53" s="133"/>
      <c r="HN53" s="133"/>
      <c r="HX53" s="133"/>
      <c r="IH53" s="133"/>
      <c r="IR53" s="133"/>
      <c r="JB53" s="133"/>
      <c r="JL53" s="133"/>
      <c r="JV53" s="133"/>
      <c r="KF53" s="133"/>
    </row>
    <row xmlns:x14ac="http://schemas.microsoft.com/office/spreadsheetml/2009/9/ac" r="54" s="3" customFormat="true" x14ac:dyDescent="0.25">
      <c r="A54" s="428" t="str">
        <f ca="true">IF(ISBLANK('Data Summary'!A56),"",'Data Summary'!A56)</f>
        <v/>
      </c>
      <c r="B54" s="133"/>
      <c r="L54" s="133"/>
      <c r="V54" s="133"/>
      <c r="AF54" s="133"/>
      <c r="AP54" s="133"/>
      <c r="AZ54" s="133"/>
      <c r="BA54" s="133"/>
      <c r="BB54" s="133"/>
      <c r="BC54" s="133"/>
      <c r="BD54" s="133"/>
      <c r="BE54" s="133"/>
      <c r="BF54" s="133"/>
      <c r="BG54" s="133"/>
      <c r="BJ54" s="133"/>
      <c r="BT54" s="133"/>
      <c r="CD54" s="133"/>
      <c r="CN54" s="133"/>
      <c r="CX54" s="133"/>
      <c r="DH54" s="133"/>
      <c r="DR54" s="133"/>
      <c r="EB54" s="133"/>
      <c r="EL54" s="133"/>
      <c r="EV54" s="133"/>
      <c r="FF54" s="133"/>
      <c r="FP54" s="133"/>
      <c r="FZ54" s="133"/>
      <c r="GJ54" s="133"/>
      <c r="GT54" s="133"/>
      <c r="HD54" s="133"/>
      <c r="HN54" s="133"/>
      <c r="HX54" s="133"/>
      <c r="IH54" s="133"/>
      <c r="IR54" s="133"/>
      <c r="JB54" s="133"/>
      <c r="JL54" s="133"/>
      <c r="JV54" s="133"/>
      <c r="KF54" s="133"/>
    </row>
    <row xmlns:x14ac="http://schemas.microsoft.com/office/spreadsheetml/2009/9/ac" r="55" s="3" customFormat="true" x14ac:dyDescent="0.25">
      <c r="A55" s="428" t="str">
        <f ca="true">IF(ISBLANK('Data Summary'!A57),"",'Data Summary'!A57)</f>
        <v/>
      </c>
      <c r="B55" s="133"/>
      <c r="L55" s="133"/>
      <c r="V55" s="133"/>
      <c r="AF55" s="133"/>
      <c r="AP55" s="133"/>
      <c r="AZ55" s="133"/>
      <c r="BA55" s="133"/>
      <c r="BB55" s="133"/>
      <c r="BC55" s="133"/>
      <c r="BD55" s="133"/>
      <c r="BE55" s="133"/>
      <c r="BF55" s="133"/>
      <c r="BG55" s="133"/>
      <c r="BJ55" s="133"/>
      <c r="BT55" s="133"/>
      <c r="CD55" s="133"/>
      <c r="CN55" s="133"/>
      <c r="CX55" s="133"/>
      <c r="DH55" s="133"/>
      <c r="DR55" s="133"/>
      <c r="EB55" s="133"/>
      <c r="EL55" s="133"/>
      <c r="EV55" s="133"/>
      <c r="FF55" s="133"/>
      <c r="FP55" s="133"/>
      <c r="FZ55" s="133"/>
      <c r="GJ55" s="133"/>
      <c r="GT55" s="133"/>
      <c r="HD55" s="133"/>
      <c r="HN55" s="133"/>
      <c r="HX55" s="133"/>
      <c r="IH55" s="133"/>
      <c r="IR55" s="133"/>
      <c r="JB55" s="133"/>
      <c r="JL55" s="133"/>
      <c r="JV55" s="133"/>
      <c r="KF55" s="133"/>
    </row>
    <row xmlns:x14ac="http://schemas.microsoft.com/office/spreadsheetml/2009/9/ac" r="56" s="3" customFormat="true" x14ac:dyDescent="0.25">
      <c r="A56" s="428" t="str">
        <f ca="true">IF(ISBLANK('Data Summary'!A58),"",'Data Summary'!A58)</f>
        <v/>
      </c>
      <c r="B56" s="133"/>
      <c r="L56" s="133"/>
      <c r="V56" s="133"/>
      <c r="AF56" s="133"/>
      <c r="AP56" s="133"/>
      <c r="AZ56" s="133"/>
      <c r="BA56" s="133"/>
      <c r="BB56" s="133"/>
      <c r="BC56" s="133"/>
      <c r="BD56" s="133"/>
      <c r="BE56" s="133"/>
      <c r="BF56" s="133"/>
      <c r="BG56" s="133"/>
      <c r="BJ56" s="133"/>
      <c r="BT56" s="133"/>
      <c r="CD56" s="133"/>
      <c r="CN56" s="133"/>
      <c r="CX56" s="133"/>
      <c r="DH56" s="133"/>
      <c r="DR56" s="133"/>
      <c r="EB56" s="133"/>
      <c r="EL56" s="133"/>
      <c r="EV56" s="133"/>
      <c r="FF56" s="133"/>
      <c r="FP56" s="133"/>
      <c r="FZ56" s="133"/>
      <c r="GJ56" s="133"/>
      <c r="GT56" s="133"/>
      <c r="HD56" s="133"/>
      <c r="HN56" s="133"/>
      <c r="HX56" s="133"/>
      <c r="IH56" s="133"/>
      <c r="IR56" s="133"/>
      <c r="JB56" s="133"/>
      <c r="JL56" s="133"/>
      <c r="JV56" s="133"/>
      <c r="KF56" s="133"/>
    </row>
    <row xmlns:x14ac="http://schemas.microsoft.com/office/spreadsheetml/2009/9/ac" r="57" s="3" customFormat="true" x14ac:dyDescent="0.25">
      <c r="A57" s="428" t="str">
        <f ca="true">IF(ISBLANK('Data Summary'!A59),"",'Data Summary'!A59)</f>
        <v/>
      </c>
      <c r="B57" s="133"/>
      <c r="L57" s="133"/>
      <c r="V57" s="133"/>
      <c r="AF57" s="133"/>
      <c r="AP57" s="133"/>
      <c r="AZ57" s="133"/>
      <c r="BA57" s="133"/>
      <c r="BB57" s="133"/>
      <c r="BC57" s="133"/>
      <c r="BD57" s="133"/>
      <c r="BE57" s="133"/>
      <c r="BF57" s="133"/>
      <c r="BG57" s="133"/>
      <c r="BJ57" s="133"/>
      <c r="BT57" s="133"/>
      <c r="CD57" s="133"/>
      <c r="CN57" s="133"/>
      <c r="CX57" s="133"/>
      <c r="DH57" s="133"/>
      <c r="DR57" s="133"/>
      <c r="EB57" s="133"/>
      <c r="EL57" s="133"/>
      <c r="EV57" s="133"/>
      <c r="FF57" s="133"/>
      <c r="FP57" s="133"/>
      <c r="FZ57" s="133"/>
      <c r="GJ57" s="133"/>
      <c r="GT57" s="133"/>
      <c r="HD57" s="133"/>
      <c r="HN57" s="133"/>
      <c r="HX57" s="133"/>
      <c r="IH57" s="133"/>
      <c r="IR57" s="133"/>
      <c r="JB57" s="133"/>
      <c r="JL57" s="133"/>
      <c r="JV57" s="133"/>
      <c r="KF57" s="133"/>
    </row>
    <row xmlns:x14ac="http://schemas.microsoft.com/office/spreadsheetml/2009/9/ac" r="58" s="3" customFormat="true" x14ac:dyDescent="0.25">
      <c r="A58" s="428" t="str">
        <f ca="true">IF(ISBLANK('Data Summary'!A60),"",'Data Summary'!A60)</f>
        <v/>
      </c>
      <c r="B58" s="133"/>
      <c r="L58" s="133"/>
      <c r="V58" s="133"/>
      <c r="AF58" s="133"/>
      <c r="AP58" s="133"/>
      <c r="AZ58" s="133"/>
      <c r="BA58" s="133"/>
      <c r="BB58" s="133"/>
      <c r="BC58" s="133"/>
      <c r="BD58" s="133"/>
      <c r="BE58" s="133"/>
      <c r="BF58" s="133"/>
      <c r="BG58" s="133"/>
      <c r="BJ58" s="133"/>
      <c r="BT58" s="133"/>
      <c r="CD58" s="133"/>
      <c r="CN58" s="133"/>
      <c r="CX58" s="133"/>
      <c r="DH58" s="133"/>
      <c r="DR58" s="133"/>
      <c r="EB58" s="133"/>
      <c r="EL58" s="133"/>
      <c r="EV58" s="133"/>
      <c r="FF58" s="133"/>
      <c r="FP58" s="133"/>
      <c r="FZ58" s="133"/>
      <c r="GJ58" s="133"/>
      <c r="GT58" s="133"/>
      <c r="HD58" s="133"/>
      <c r="HN58" s="133"/>
      <c r="HX58" s="133"/>
      <c r="IH58" s="133"/>
      <c r="IR58" s="133"/>
      <c r="JB58" s="133"/>
      <c r="JL58" s="133"/>
      <c r="JV58" s="133"/>
      <c r="KF58" s="133"/>
    </row>
    <row xmlns:x14ac="http://schemas.microsoft.com/office/spreadsheetml/2009/9/ac" r="59" s="3" customFormat="true" x14ac:dyDescent="0.25">
      <c r="A59" s="428" t="str">
        <f ca="true">IF(ISBLANK('Data Summary'!A61),"",'Data Summary'!A61)</f>
        <v/>
      </c>
      <c r="B59" s="133"/>
      <c r="L59" s="133"/>
      <c r="V59" s="133"/>
      <c r="AF59" s="133"/>
      <c r="AP59" s="133"/>
      <c r="AZ59" s="133"/>
      <c r="BA59" s="133"/>
      <c r="BB59" s="133"/>
      <c r="BC59" s="133"/>
      <c r="BD59" s="133"/>
      <c r="BE59" s="133"/>
      <c r="BF59" s="133"/>
      <c r="BG59" s="133"/>
      <c r="BJ59" s="133"/>
      <c r="BT59" s="133"/>
      <c r="CD59" s="133"/>
      <c r="CN59" s="133"/>
      <c r="CX59" s="133"/>
      <c r="DH59" s="133"/>
      <c r="DR59" s="133"/>
      <c r="EB59" s="133"/>
      <c r="EL59" s="133"/>
      <c r="EV59" s="133"/>
      <c r="FF59" s="133"/>
      <c r="FP59" s="133"/>
      <c r="FZ59" s="133"/>
      <c r="GJ59" s="133"/>
      <c r="GT59" s="133"/>
      <c r="HD59" s="133"/>
      <c r="HN59" s="133"/>
      <c r="HX59" s="133"/>
      <c r="IH59" s="133"/>
      <c r="IR59" s="133"/>
      <c r="JB59" s="133"/>
      <c r="JL59" s="133"/>
      <c r="JV59" s="133"/>
      <c r="KF59" s="133"/>
    </row>
    <row xmlns:x14ac="http://schemas.microsoft.com/office/spreadsheetml/2009/9/ac" r="60" s="3" customFormat="true" x14ac:dyDescent="0.25">
      <c r="A60" s="428" t="str">
        <f ca="true">IF(ISBLANK('Data Summary'!A62),"",'Data Summary'!A62)</f>
        <v/>
      </c>
      <c r="B60" s="133"/>
      <c r="L60" s="133"/>
      <c r="V60" s="133"/>
      <c r="AF60" s="133"/>
      <c r="AP60" s="133"/>
      <c r="AZ60" s="133"/>
      <c r="BA60" s="133"/>
      <c r="BB60" s="133"/>
      <c r="BC60" s="133"/>
      <c r="BD60" s="133"/>
      <c r="BE60" s="133"/>
      <c r="BF60" s="133"/>
      <c r="BG60" s="133"/>
      <c r="BJ60" s="133"/>
      <c r="BT60" s="133"/>
      <c r="CD60" s="133"/>
      <c r="CN60" s="133"/>
      <c r="CX60" s="133"/>
      <c r="DH60" s="133"/>
      <c r="DR60" s="133"/>
      <c r="EB60" s="133"/>
      <c r="EL60" s="133"/>
      <c r="EV60" s="133"/>
      <c r="FF60" s="133"/>
      <c r="FP60" s="133"/>
      <c r="FZ60" s="133"/>
      <c r="GJ60" s="133"/>
      <c r="GT60" s="133"/>
      <c r="HD60" s="133"/>
      <c r="HN60" s="133"/>
      <c r="HX60" s="133"/>
      <c r="IH60" s="133"/>
      <c r="IR60" s="133"/>
      <c r="JB60" s="133"/>
      <c r="JL60" s="133"/>
      <c r="JV60" s="133"/>
      <c r="KF60" s="133"/>
    </row>
    <row xmlns:x14ac="http://schemas.microsoft.com/office/spreadsheetml/2009/9/ac" r="61" s="3" customFormat="true" x14ac:dyDescent="0.25">
      <c r="A61" s="428" t="str">
        <f ca="true">IF(ISBLANK('Data Summary'!A63),"",'Data Summary'!A63)</f>
        <v/>
      </c>
      <c r="B61" s="133"/>
      <c r="L61" s="133"/>
      <c r="V61" s="133"/>
      <c r="AF61" s="133"/>
      <c r="AP61" s="133"/>
      <c r="AZ61" s="133"/>
      <c r="BA61" s="133"/>
      <c r="BB61" s="133"/>
      <c r="BC61" s="133"/>
      <c r="BD61" s="133"/>
      <c r="BE61" s="133"/>
      <c r="BF61" s="133"/>
      <c r="BG61" s="133"/>
      <c r="BJ61" s="133"/>
      <c r="BT61" s="133"/>
      <c r="CD61" s="133"/>
      <c r="CN61" s="133"/>
      <c r="CX61" s="133"/>
      <c r="DH61" s="133"/>
      <c r="DR61" s="133"/>
      <c r="EB61" s="133"/>
      <c r="EL61" s="133"/>
      <c r="EV61" s="133"/>
      <c r="FF61" s="133"/>
      <c r="FP61" s="133"/>
      <c r="FZ61" s="133"/>
      <c r="GJ61" s="133"/>
      <c r="GT61" s="133"/>
      <c r="HD61" s="133"/>
      <c r="HN61" s="133"/>
      <c r="HX61" s="133"/>
      <c r="IH61" s="133"/>
      <c r="IR61" s="133"/>
      <c r="JB61" s="133"/>
      <c r="JL61" s="133"/>
      <c r="JV61" s="133"/>
      <c r="KF61" s="133"/>
    </row>
    <row xmlns:x14ac="http://schemas.microsoft.com/office/spreadsheetml/2009/9/ac" r="62" s="3" customFormat="true" x14ac:dyDescent="0.25">
      <c r="A62" s="428" t="str">
        <f ca="true">IF(ISBLANK('Data Summary'!A64),"",'Data Summary'!A64)</f>
        <v/>
      </c>
      <c r="B62" s="133"/>
      <c r="L62" s="133"/>
      <c r="V62" s="133"/>
      <c r="AF62" s="133"/>
      <c r="AP62" s="133"/>
      <c r="AZ62" s="133"/>
      <c r="BA62" s="133"/>
      <c r="BB62" s="133"/>
      <c r="BC62" s="133"/>
      <c r="BD62" s="133"/>
      <c r="BE62" s="133"/>
      <c r="BF62" s="133"/>
      <c r="BG62" s="133"/>
      <c r="BJ62" s="133"/>
      <c r="BT62" s="133"/>
      <c r="CD62" s="133"/>
      <c r="CN62" s="133"/>
      <c r="CX62" s="133"/>
      <c r="DH62" s="133"/>
      <c r="DR62" s="133"/>
      <c r="EB62" s="133"/>
      <c r="EL62" s="133"/>
      <c r="EV62" s="133"/>
      <c r="FF62" s="133"/>
      <c r="FP62" s="133"/>
      <c r="FZ62" s="133"/>
      <c r="GJ62" s="133"/>
      <c r="GT62" s="133"/>
      <c r="HD62" s="133"/>
      <c r="HN62" s="133"/>
      <c r="HX62" s="133"/>
      <c r="IH62" s="133"/>
      <c r="IR62" s="133"/>
      <c r="JB62" s="133"/>
      <c r="JL62" s="133"/>
      <c r="JV62" s="133"/>
      <c r="KF62" s="133"/>
    </row>
    <row xmlns:x14ac="http://schemas.microsoft.com/office/spreadsheetml/2009/9/ac" r="63" s="3" customFormat="true" x14ac:dyDescent="0.25">
      <c r="A63" s="428" t="str">
        <f ca="true">IF(ISBLANK('Data Summary'!A65),"",'Data Summary'!A65)</f>
        <v/>
      </c>
      <c r="B63" s="133"/>
      <c r="L63" s="133"/>
      <c r="V63" s="133"/>
      <c r="AF63" s="133"/>
      <c r="AP63" s="133"/>
      <c r="AZ63" s="133"/>
      <c r="BA63" s="133"/>
      <c r="BB63" s="133"/>
      <c r="BC63" s="133"/>
      <c r="BD63" s="133"/>
      <c r="BE63" s="133"/>
      <c r="BF63" s="133"/>
      <c r="BG63" s="133"/>
      <c r="BJ63" s="133"/>
      <c r="BT63" s="133"/>
      <c r="CD63" s="133"/>
      <c r="CN63" s="133"/>
      <c r="CX63" s="133"/>
      <c r="DH63" s="133"/>
      <c r="DR63" s="133"/>
      <c r="EB63" s="133"/>
      <c r="EL63" s="133"/>
      <c r="EV63" s="133"/>
      <c r="FF63" s="133"/>
      <c r="FP63" s="133"/>
      <c r="FZ63" s="133"/>
      <c r="GJ63" s="133"/>
      <c r="GT63" s="133"/>
      <c r="HD63" s="133"/>
      <c r="HN63" s="133"/>
      <c r="HX63" s="133"/>
      <c r="IH63" s="133"/>
      <c r="IR63" s="133"/>
      <c r="JB63" s="133"/>
      <c r="JL63" s="133"/>
      <c r="JV63" s="133"/>
      <c r="KF63" s="133"/>
    </row>
    <row xmlns:x14ac="http://schemas.microsoft.com/office/spreadsheetml/2009/9/ac" r="64" s="3" customFormat="true" x14ac:dyDescent="0.25">
      <c r="A64" s="428" t="str">
        <f ca="true">IF(ISBLANK('Data Summary'!A66),"",'Data Summary'!A66)</f>
        <v/>
      </c>
      <c r="B64" s="133"/>
      <c r="L64" s="133"/>
      <c r="V64" s="133"/>
      <c r="AF64" s="133"/>
      <c r="AP64" s="133"/>
      <c r="AZ64" s="133"/>
      <c r="BA64" s="133"/>
      <c r="BB64" s="133"/>
      <c r="BC64" s="133"/>
      <c r="BD64" s="133"/>
      <c r="BE64" s="133"/>
      <c r="BF64" s="133"/>
      <c r="BG64" s="133"/>
      <c r="BJ64" s="133"/>
      <c r="BT64" s="133"/>
      <c r="CD64" s="133"/>
      <c r="CN64" s="133"/>
      <c r="CX64" s="133"/>
      <c r="DH64" s="133"/>
      <c r="DR64" s="133"/>
      <c r="EB64" s="133"/>
      <c r="EL64" s="133"/>
      <c r="EV64" s="133"/>
      <c r="FF64" s="133"/>
      <c r="FP64" s="133"/>
      <c r="FZ64" s="133"/>
      <c r="GJ64" s="133"/>
      <c r="GT64" s="133"/>
      <c r="HD64" s="133"/>
      <c r="HN64" s="133"/>
      <c r="HX64" s="133"/>
      <c r="IH64" s="133"/>
      <c r="IR64" s="133"/>
      <c r="JB64" s="133"/>
      <c r="JL64" s="133"/>
      <c r="JV64" s="133"/>
      <c r="KF64" s="133"/>
    </row>
    <row xmlns:x14ac="http://schemas.microsoft.com/office/spreadsheetml/2009/9/ac" r="65" s="3" customFormat="true" x14ac:dyDescent="0.25">
      <c r="A65" s="428" t="str">
        <f ca="true">IF(ISBLANK('Data Summary'!A67),"",'Data Summary'!A67)</f>
        <v/>
      </c>
      <c r="B65" s="133"/>
      <c r="L65" s="133"/>
      <c r="V65" s="133"/>
      <c r="AF65" s="133"/>
      <c r="AP65" s="133"/>
      <c r="AZ65" s="133"/>
      <c r="BA65" s="133"/>
      <c r="BB65" s="133"/>
      <c r="BC65" s="133"/>
      <c r="BD65" s="133"/>
      <c r="BE65" s="133"/>
      <c r="BF65" s="133"/>
      <c r="BG65" s="133"/>
      <c r="BJ65" s="133"/>
      <c r="BT65" s="133"/>
      <c r="CD65" s="133"/>
      <c r="CN65" s="133"/>
      <c r="CX65" s="133"/>
      <c r="DH65" s="133"/>
      <c r="DR65" s="133"/>
      <c r="EB65" s="133"/>
      <c r="EL65" s="133"/>
      <c r="EV65" s="133"/>
      <c r="FF65" s="133"/>
      <c r="FP65" s="133"/>
      <c r="FZ65" s="133"/>
      <c r="GJ65" s="133"/>
      <c r="GT65" s="133"/>
      <c r="HD65" s="133"/>
      <c r="HN65" s="133"/>
      <c r="HX65" s="133"/>
      <c r="IH65" s="133"/>
      <c r="IR65" s="133"/>
      <c r="JB65" s="133"/>
      <c r="JL65" s="133"/>
      <c r="JV65" s="133"/>
      <c r="KF65" s="133"/>
    </row>
    <row xmlns:x14ac="http://schemas.microsoft.com/office/spreadsheetml/2009/9/ac" r="66" s="3" customFormat="true" x14ac:dyDescent="0.25">
      <c r="A66" s="428" t="str">
        <f ca="true">IF(ISBLANK('Data Summary'!A68),"",'Data Summary'!A68)</f>
        <v/>
      </c>
      <c r="B66" s="133"/>
      <c r="L66" s="133"/>
      <c r="V66" s="133"/>
      <c r="AF66" s="133"/>
      <c r="AP66" s="133"/>
      <c r="AZ66" s="133"/>
      <c r="BA66" s="133"/>
      <c r="BB66" s="133"/>
      <c r="BC66" s="133"/>
      <c r="BD66" s="133"/>
      <c r="BE66" s="133"/>
      <c r="BF66" s="133"/>
      <c r="BG66" s="133"/>
      <c r="BJ66" s="133"/>
      <c r="BT66" s="133"/>
      <c r="CD66" s="133"/>
      <c r="CN66" s="133"/>
      <c r="CX66" s="133"/>
      <c r="DH66" s="133"/>
      <c r="DR66" s="133"/>
      <c r="EB66" s="133"/>
      <c r="EL66" s="133"/>
      <c r="EV66" s="133"/>
      <c r="FF66" s="133"/>
      <c r="FP66" s="133"/>
      <c r="FZ66" s="133"/>
      <c r="GJ66" s="133"/>
      <c r="GT66" s="133"/>
      <c r="HD66" s="133"/>
      <c r="HN66" s="133"/>
      <c r="HX66" s="133"/>
      <c r="IH66" s="133"/>
      <c r="IR66" s="133"/>
      <c r="JB66" s="133"/>
      <c r="JL66" s="133"/>
      <c r="JV66" s="133"/>
      <c r="KF66" s="133"/>
    </row>
    <row xmlns:x14ac="http://schemas.microsoft.com/office/spreadsheetml/2009/9/ac" r="67" s="3" customFormat="true" x14ac:dyDescent="0.25">
      <c r="A67" s="428" t="str">
        <f ca="true">IF(ISBLANK('Data Summary'!A69),"",'Data Summary'!A69)</f>
        <v/>
      </c>
      <c r="B67" s="133"/>
      <c r="L67" s="133"/>
      <c r="V67" s="133"/>
      <c r="AF67" s="133"/>
      <c r="AP67" s="133"/>
      <c r="AZ67" s="133"/>
      <c r="BA67" s="133"/>
      <c r="BB67" s="133"/>
      <c r="BC67" s="133"/>
      <c r="BD67" s="133"/>
      <c r="BE67" s="133"/>
      <c r="BF67" s="133"/>
      <c r="BG67" s="133"/>
      <c r="BJ67" s="133"/>
      <c r="BT67" s="133"/>
      <c r="CD67" s="133"/>
      <c r="CN67" s="133"/>
      <c r="CX67" s="133"/>
      <c r="DH67" s="133"/>
      <c r="DR67" s="133"/>
      <c r="EB67" s="133"/>
      <c r="EL67" s="133"/>
      <c r="EV67" s="133"/>
      <c r="FF67" s="133"/>
      <c r="FP67" s="133"/>
      <c r="FZ67" s="133"/>
      <c r="GJ67" s="133"/>
      <c r="GT67" s="133"/>
      <c r="HD67" s="133"/>
      <c r="HN67" s="133"/>
      <c r="HX67" s="133"/>
      <c r="IH67" s="133"/>
      <c r="IR67" s="133"/>
      <c r="JB67" s="133"/>
      <c r="JL67" s="133"/>
      <c r="JV67" s="133"/>
      <c r="KF67" s="133"/>
    </row>
    <row xmlns:x14ac="http://schemas.microsoft.com/office/spreadsheetml/2009/9/ac" r="68" s="3" customFormat="true" x14ac:dyDescent="0.25">
      <c r="A68" s="428" t="str">
        <f ca="true">IF(ISBLANK('Data Summary'!A70),"",'Data Summary'!A70)</f>
        <v/>
      </c>
      <c r="B68" s="133"/>
      <c r="L68" s="133"/>
      <c r="V68" s="133"/>
      <c r="AF68" s="133"/>
      <c r="AP68" s="133"/>
      <c r="AZ68" s="133"/>
      <c r="BA68" s="133"/>
      <c r="BB68" s="133"/>
      <c r="BC68" s="133"/>
      <c r="BD68" s="133"/>
      <c r="BE68" s="133"/>
      <c r="BF68" s="133"/>
      <c r="BG68" s="133"/>
      <c r="BJ68" s="133"/>
      <c r="BT68" s="133"/>
      <c r="CD68" s="133"/>
      <c r="CN68" s="133"/>
      <c r="CX68" s="133"/>
      <c r="DH68" s="133"/>
      <c r="DR68" s="133"/>
      <c r="EB68" s="133"/>
      <c r="EL68" s="133"/>
      <c r="EV68" s="133"/>
      <c r="FF68" s="133"/>
      <c r="FP68" s="133"/>
      <c r="FZ68" s="133"/>
      <c r="GJ68" s="133"/>
      <c r="GT68" s="133"/>
      <c r="HD68" s="133"/>
      <c r="HN68" s="133"/>
      <c r="HX68" s="133"/>
      <c r="IH68" s="133"/>
      <c r="IR68" s="133"/>
      <c r="JB68" s="133"/>
      <c r="JL68" s="133"/>
      <c r="JV68" s="133"/>
      <c r="KF68" s="133"/>
    </row>
    <row xmlns:x14ac="http://schemas.microsoft.com/office/spreadsheetml/2009/9/ac" r="69" s="3" customFormat="true" x14ac:dyDescent="0.25">
      <c r="A69" s="428" t="str">
        <f ca="true">IF(ISBLANK('Data Summary'!A71),"",'Data Summary'!A71)</f>
        <v/>
      </c>
      <c r="B69" s="133"/>
      <c r="L69" s="133"/>
      <c r="V69" s="133"/>
      <c r="AF69" s="133"/>
      <c r="AP69" s="133"/>
      <c r="AZ69" s="133"/>
      <c r="BA69" s="133"/>
      <c r="BB69" s="133"/>
      <c r="BC69" s="133"/>
      <c r="BD69" s="133"/>
      <c r="BE69" s="133"/>
      <c r="BF69" s="133"/>
      <c r="BG69" s="133"/>
      <c r="BJ69" s="133"/>
      <c r="BT69" s="133"/>
      <c r="CD69" s="133"/>
      <c r="CN69" s="133"/>
      <c r="CX69" s="133"/>
      <c r="DH69" s="133"/>
      <c r="DR69" s="133"/>
      <c r="EB69" s="133"/>
      <c r="EL69" s="133"/>
      <c r="EV69" s="133"/>
      <c r="FF69" s="133"/>
      <c r="FP69" s="133"/>
      <c r="FZ69" s="133"/>
      <c r="GJ69" s="133"/>
      <c r="GT69" s="133"/>
      <c r="HD69" s="133"/>
      <c r="HN69" s="133"/>
      <c r="HX69" s="133"/>
      <c r="IH69" s="133"/>
      <c r="IR69" s="133"/>
      <c r="JB69" s="133"/>
      <c r="JL69" s="133"/>
      <c r="JV69" s="133"/>
      <c r="KF69" s="133"/>
    </row>
    <row xmlns:x14ac="http://schemas.microsoft.com/office/spreadsheetml/2009/9/ac" r="70" s="3" customFormat="true" x14ac:dyDescent="0.25">
      <c r="A70" s="428" t="str">
        <f ca="true">IF(ISBLANK('Data Summary'!A72),"",'Data Summary'!A72)</f>
        <v/>
      </c>
      <c r="B70" s="133"/>
      <c r="L70" s="133"/>
      <c r="V70" s="133"/>
      <c r="AF70" s="133"/>
      <c r="AP70" s="133"/>
      <c r="AZ70" s="133"/>
      <c r="BA70" s="133"/>
      <c r="BB70" s="133"/>
      <c r="BC70" s="133"/>
      <c r="BD70" s="133"/>
      <c r="BE70" s="133"/>
      <c r="BF70" s="133"/>
      <c r="BG70" s="133"/>
      <c r="BJ70" s="133"/>
      <c r="BT70" s="133"/>
      <c r="CD70" s="133"/>
      <c r="CN70" s="133"/>
      <c r="CX70" s="133"/>
      <c r="DH70" s="133"/>
      <c r="DR70" s="133"/>
      <c r="EB70" s="133"/>
      <c r="EL70" s="133"/>
      <c r="EV70" s="133"/>
      <c r="FF70" s="133"/>
      <c r="FP70" s="133"/>
      <c r="FZ70" s="133"/>
      <c r="GJ70" s="133"/>
      <c r="GT70" s="133"/>
      <c r="HD70" s="133"/>
      <c r="HN70" s="133"/>
      <c r="HX70" s="133"/>
      <c r="IH70" s="133"/>
      <c r="IR70" s="133"/>
      <c r="JB70" s="133"/>
      <c r="JL70" s="133"/>
      <c r="JV70" s="133"/>
      <c r="KF70" s="133"/>
    </row>
    <row xmlns:x14ac="http://schemas.microsoft.com/office/spreadsheetml/2009/9/ac" r="71" s="3" customFormat="true" x14ac:dyDescent="0.25">
      <c r="A71" s="428" t="str">
        <f ca="true">IF(ISBLANK('Data Summary'!A73),"",'Data Summary'!A73)</f>
        <v/>
      </c>
      <c r="B71" s="133"/>
      <c r="L71" s="133"/>
      <c r="V71" s="133"/>
      <c r="AF71" s="133"/>
      <c r="AP71" s="133"/>
      <c r="AZ71" s="133"/>
      <c r="BA71" s="133"/>
      <c r="BB71" s="133"/>
      <c r="BC71" s="133"/>
      <c r="BD71" s="133"/>
      <c r="BE71" s="133"/>
      <c r="BF71" s="133"/>
      <c r="BG71" s="133"/>
      <c r="BJ71" s="133"/>
      <c r="BT71" s="133"/>
      <c r="CD71" s="133"/>
      <c r="CN71" s="133"/>
      <c r="CX71" s="133"/>
      <c r="DH71" s="133"/>
      <c r="DR71" s="133"/>
      <c r="EB71" s="133"/>
      <c r="EL71" s="133"/>
      <c r="EV71" s="133"/>
      <c r="FF71" s="133"/>
      <c r="FP71" s="133"/>
      <c r="FZ71" s="133"/>
      <c r="GJ71" s="133"/>
      <c r="GT71" s="133"/>
      <c r="HD71" s="133"/>
      <c r="HN71" s="133"/>
      <c r="HX71" s="133"/>
      <c r="IH71" s="133"/>
      <c r="IR71" s="133"/>
      <c r="JB71" s="133"/>
      <c r="JL71" s="133"/>
      <c r="JV71" s="133"/>
      <c r="KF71" s="133"/>
    </row>
    <row xmlns:x14ac="http://schemas.microsoft.com/office/spreadsheetml/2009/9/ac" r="72" s="3" customFormat="true" x14ac:dyDescent="0.25">
      <c r="A72" s="428" t="str">
        <f ca="true">IF(ISBLANK('Data Summary'!A74),"",'Data Summary'!A74)</f>
        <v/>
      </c>
      <c r="B72" s="133"/>
      <c r="L72" s="133"/>
      <c r="V72" s="133"/>
      <c r="AF72" s="133"/>
      <c r="AP72" s="133"/>
      <c r="AZ72" s="133"/>
      <c r="BA72" s="133"/>
      <c r="BB72" s="133"/>
      <c r="BC72" s="133"/>
      <c r="BD72" s="133"/>
      <c r="BE72" s="133"/>
      <c r="BF72" s="133"/>
      <c r="BG72" s="133"/>
      <c r="BJ72" s="133"/>
      <c r="BT72" s="133"/>
      <c r="CD72" s="133"/>
      <c r="CN72" s="133"/>
      <c r="CX72" s="133"/>
      <c r="DH72" s="133"/>
      <c r="DR72" s="133"/>
      <c r="EB72" s="133"/>
      <c r="EL72" s="133"/>
      <c r="EV72" s="133"/>
      <c r="FF72" s="133"/>
      <c r="FP72" s="133"/>
      <c r="FZ72" s="133"/>
      <c r="GJ72" s="133"/>
      <c r="GT72" s="133"/>
      <c r="HD72" s="133"/>
      <c r="HN72" s="133"/>
      <c r="HX72" s="133"/>
      <c r="IH72" s="133"/>
      <c r="IR72" s="133"/>
      <c r="JB72" s="133"/>
      <c r="JL72" s="133"/>
      <c r="JV72" s="133"/>
      <c r="KF72" s="133"/>
    </row>
    <row xmlns:x14ac="http://schemas.microsoft.com/office/spreadsheetml/2009/9/ac" r="73" s="3" customFormat="true" x14ac:dyDescent="0.25">
      <c r="A73" s="428" t="str">
        <f ca="true">IF(ISBLANK('Data Summary'!A75),"",'Data Summary'!A75)</f>
        <v/>
      </c>
      <c r="B73" s="133"/>
      <c r="L73" s="133"/>
      <c r="V73" s="133"/>
      <c r="AF73" s="133"/>
      <c r="AP73" s="133"/>
      <c r="AZ73" s="133"/>
      <c r="BA73" s="133"/>
      <c r="BB73" s="133"/>
      <c r="BC73" s="133"/>
      <c r="BD73" s="133"/>
      <c r="BE73" s="133"/>
      <c r="BF73" s="133"/>
      <c r="BG73" s="133"/>
      <c r="BJ73" s="133"/>
      <c r="BT73" s="133"/>
      <c r="CD73" s="133"/>
      <c r="CN73" s="133"/>
      <c r="CX73" s="133"/>
      <c r="DH73" s="133"/>
      <c r="DR73" s="133"/>
      <c r="EB73" s="133"/>
      <c r="EL73" s="133"/>
      <c r="EV73" s="133"/>
      <c r="FF73" s="133"/>
      <c r="FP73" s="133"/>
      <c r="FZ73" s="133"/>
      <c r="GJ73" s="133"/>
      <c r="GT73" s="133"/>
      <c r="HD73" s="133"/>
      <c r="HN73" s="133"/>
      <c r="HX73" s="133"/>
      <c r="IH73" s="133"/>
      <c r="IR73" s="133"/>
      <c r="JB73" s="133"/>
      <c r="JL73" s="133"/>
      <c r="JV73" s="133"/>
      <c r="KF73" s="133"/>
    </row>
    <row xmlns:x14ac="http://schemas.microsoft.com/office/spreadsheetml/2009/9/ac" r="74" s="3" customFormat="true" x14ac:dyDescent="0.25">
      <c r="A74" s="428" t="str">
        <f ca="true">IF(ISBLANK('Data Summary'!A76),"",'Data Summary'!A76)</f>
        <v/>
      </c>
      <c r="B74" s="133"/>
      <c r="L74" s="133"/>
      <c r="V74" s="133"/>
      <c r="AF74" s="133"/>
      <c r="AP74" s="133"/>
      <c r="AZ74" s="133"/>
      <c r="BA74" s="133"/>
      <c r="BB74" s="133"/>
      <c r="BC74" s="133"/>
      <c r="BD74" s="133"/>
      <c r="BE74" s="133"/>
      <c r="BF74" s="133"/>
      <c r="BG74" s="133"/>
      <c r="BJ74" s="133"/>
      <c r="BT74" s="133"/>
      <c r="CD74" s="133"/>
      <c r="CN74" s="133"/>
      <c r="CX74" s="133"/>
      <c r="DH74" s="133"/>
      <c r="DR74" s="133"/>
      <c r="EB74" s="133"/>
      <c r="EL74" s="133"/>
      <c r="EV74" s="133"/>
      <c r="FF74" s="133"/>
      <c r="FP74" s="133"/>
      <c r="FZ74" s="133"/>
      <c r="GJ74" s="133"/>
      <c r="GT74" s="133"/>
      <c r="HD74" s="133"/>
      <c r="HN74" s="133"/>
      <c r="HX74" s="133"/>
      <c r="IH74" s="133"/>
      <c r="IR74" s="133"/>
      <c r="JB74" s="133"/>
      <c r="JL74" s="133"/>
      <c r="JV74" s="133"/>
      <c r="KF74" s="133"/>
    </row>
    <row xmlns:x14ac="http://schemas.microsoft.com/office/spreadsheetml/2009/9/ac" r="75" s="3" customFormat="true" x14ac:dyDescent="0.25">
      <c r="A75" s="428" t="str">
        <f ca="true">IF(ISBLANK('Data Summary'!A77),"",'Data Summary'!A77)</f>
        <v/>
      </c>
      <c r="B75" s="133"/>
      <c r="L75" s="133"/>
      <c r="V75" s="133"/>
      <c r="AF75" s="133"/>
      <c r="AP75" s="133"/>
      <c r="AZ75" s="133"/>
      <c r="BA75" s="133"/>
      <c r="BB75" s="133"/>
      <c r="BC75" s="133"/>
      <c r="BD75" s="133"/>
      <c r="BE75" s="133"/>
      <c r="BF75" s="133"/>
      <c r="BG75" s="133"/>
      <c r="BJ75" s="133"/>
      <c r="BT75" s="133"/>
      <c r="CD75" s="133"/>
      <c r="CN75" s="133"/>
      <c r="CX75" s="133"/>
      <c r="DH75" s="133"/>
      <c r="DR75" s="133"/>
      <c r="EB75" s="133"/>
      <c r="EL75" s="133"/>
      <c r="EV75" s="133"/>
      <c r="FF75" s="133"/>
      <c r="FP75" s="133"/>
      <c r="FZ75" s="133"/>
      <c r="GJ75" s="133"/>
      <c r="GT75" s="133"/>
      <c r="HD75" s="133"/>
      <c r="HN75" s="133"/>
      <c r="HX75" s="133"/>
      <c r="IH75" s="133"/>
      <c r="IR75" s="133"/>
      <c r="JB75" s="133"/>
      <c r="JL75" s="133"/>
      <c r="JV75" s="133"/>
      <c r="KF75" s="133"/>
    </row>
    <row xmlns:x14ac="http://schemas.microsoft.com/office/spreadsheetml/2009/9/ac" r="76" s="3" customFormat="true" x14ac:dyDescent="0.25">
      <c r="A76" s="428" t="str">
        <f ca="true">IF(ISBLANK('Data Summary'!A78),"",'Data Summary'!A78)</f>
        <v/>
      </c>
      <c r="B76" s="133"/>
      <c r="L76" s="133"/>
      <c r="V76" s="133"/>
      <c r="AF76" s="133"/>
      <c r="AP76" s="133"/>
      <c r="AZ76" s="133"/>
      <c r="BA76" s="133"/>
      <c r="BB76" s="133"/>
      <c r="BC76" s="133"/>
      <c r="BD76" s="133"/>
      <c r="BE76" s="133"/>
      <c r="BF76" s="133"/>
      <c r="BG76" s="133"/>
      <c r="BJ76" s="133"/>
      <c r="BT76" s="133"/>
      <c r="CD76" s="133"/>
      <c r="CN76" s="133"/>
      <c r="CX76" s="133"/>
      <c r="DH76" s="133"/>
      <c r="DR76" s="133"/>
      <c r="EB76" s="133"/>
      <c r="EL76" s="133"/>
      <c r="EV76" s="133"/>
      <c r="FF76" s="133"/>
      <c r="FP76" s="133"/>
      <c r="FZ76" s="133"/>
      <c r="GJ76" s="133"/>
      <c r="GT76" s="133"/>
      <c r="HD76" s="133"/>
      <c r="HN76" s="133"/>
      <c r="HX76" s="133"/>
      <c r="IH76" s="133"/>
      <c r="IR76" s="133"/>
      <c r="JB76" s="133"/>
      <c r="JL76" s="133"/>
      <c r="JV76" s="133"/>
      <c r="KF76" s="133"/>
    </row>
    <row xmlns:x14ac="http://schemas.microsoft.com/office/spreadsheetml/2009/9/ac" r="77" s="3" customFormat="true" x14ac:dyDescent="0.25">
      <c r="A77" s="428" t="str">
        <f ca="true">IF(ISBLANK('Data Summary'!A79),"",'Data Summary'!A79)</f>
        <v/>
      </c>
      <c r="B77" s="133"/>
      <c r="L77" s="133"/>
      <c r="V77" s="133"/>
      <c r="AF77" s="133"/>
      <c r="AP77" s="133"/>
      <c r="AZ77" s="133"/>
      <c r="BA77" s="133"/>
      <c r="BB77" s="133"/>
      <c r="BC77" s="133"/>
      <c r="BD77" s="133"/>
      <c r="BE77" s="133"/>
      <c r="BF77" s="133"/>
      <c r="BG77" s="133"/>
      <c r="BJ77" s="133"/>
      <c r="BT77" s="133"/>
      <c r="CD77" s="133"/>
      <c r="CN77" s="133"/>
      <c r="CX77" s="133"/>
      <c r="DH77" s="133"/>
      <c r="DR77" s="133"/>
      <c r="EB77" s="133"/>
      <c r="EL77" s="133"/>
      <c r="EV77" s="133"/>
      <c r="FF77" s="133"/>
      <c r="FP77" s="133"/>
      <c r="FZ77" s="133"/>
      <c r="GJ77" s="133"/>
      <c r="GT77" s="133"/>
      <c r="HD77" s="133"/>
      <c r="HN77" s="133"/>
      <c r="HX77" s="133"/>
      <c r="IH77" s="133"/>
      <c r="IR77" s="133"/>
      <c r="JB77" s="133"/>
      <c r="JL77" s="133"/>
      <c r="JV77" s="133"/>
      <c r="KF77" s="133"/>
    </row>
    <row xmlns:x14ac="http://schemas.microsoft.com/office/spreadsheetml/2009/9/ac" r="78" s="3" customFormat="true" x14ac:dyDescent="0.25">
      <c r="A78" s="428" t="str">
        <f ca="true">IF(ISBLANK('Data Summary'!A80),"",'Data Summary'!A80)</f>
        <v/>
      </c>
      <c r="B78" s="133"/>
      <c r="L78" s="133"/>
      <c r="V78" s="133"/>
      <c r="AF78" s="133"/>
      <c r="AP78" s="133"/>
      <c r="AZ78" s="133"/>
      <c r="BA78" s="133"/>
      <c r="BB78" s="133"/>
      <c r="BC78" s="133"/>
      <c r="BD78" s="133"/>
      <c r="BE78" s="133"/>
      <c r="BF78" s="133"/>
      <c r="BG78" s="133"/>
      <c r="BJ78" s="133"/>
      <c r="BT78" s="133"/>
      <c r="CD78" s="133"/>
      <c r="CN78" s="133"/>
      <c r="CX78" s="133"/>
      <c r="DH78" s="133"/>
      <c r="DR78" s="133"/>
      <c r="EB78" s="133"/>
      <c r="EL78" s="133"/>
      <c r="EV78" s="133"/>
      <c r="FF78" s="133"/>
      <c r="FP78" s="133"/>
      <c r="FZ78" s="133"/>
      <c r="GJ78" s="133"/>
      <c r="GT78" s="133"/>
      <c r="HD78" s="133"/>
      <c r="HN78" s="133"/>
      <c r="HX78" s="133"/>
      <c r="IH78" s="133"/>
      <c r="IR78" s="133"/>
      <c r="JB78" s="133"/>
      <c r="JL78" s="133"/>
      <c r="JV78" s="133"/>
      <c r="KF78" s="133"/>
    </row>
    <row xmlns:x14ac="http://schemas.microsoft.com/office/spreadsheetml/2009/9/ac" r="79" s="3" customFormat="true" x14ac:dyDescent="0.25">
      <c r="A79" s="428" t="str">
        <f ca="true">IF(ISBLANK('Data Summary'!A81),"",'Data Summary'!A81)</f>
        <v/>
      </c>
      <c r="B79" s="133"/>
      <c r="L79" s="133"/>
      <c r="V79" s="133"/>
      <c r="AF79" s="133"/>
      <c r="AP79" s="133"/>
      <c r="AZ79" s="133"/>
      <c r="BA79" s="133"/>
      <c r="BB79" s="133"/>
      <c r="BC79" s="133"/>
      <c r="BD79" s="133"/>
      <c r="BE79" s="133"/>
      <c r="BF79" s="133"/>
      <c r="BG79" s="133"/>
      <c r="BJ79" s="133"/>
      <c r="BT79" s="133"/>
      <c r="CD79" s="133"/>
      <c r="CN79" s="133"/>
      <c r="CX79" s="133"/>
      <c r="DH79" s="133"/>
      <c r="DR79" s="133"/>
      <c r="EB79" s="133"/>
      <c r="EL79" s="133"/>
      <c r="EV79" s="133"/>
      <c r="FF79" s="133"/>
      <c r="FP79" s="133"/>
      <c r="FZ79" s="133"/>
      <c r="GJ79" s="133"/>
      <c r="GT79" s="133"/>
      <c r="HD79" s="133"/>
      <c r="HN79" s="133"/>
      <c r="HX79" s="133"/>
      <c r="IH79" s="133"/>
      <c r="IR79" s="133"/>
      <c r="JB79" s="133"/>
      <c r="JL79" s="133"/>
      <c r="JV79" s="133"/>
      <c r="KF79" s="133"/>
    </row>
    <row xmlns:x14ac="http://schemas.microsoft.com/office/spreadsheetml/2009/9/ac" r="80" s="3" customFormat="true" x14ac:dyDescent="0.25">
      <c r="A80" s="428" t="str">
        <f ca="true">IF(ISBLANK('Data Summary'!A82),"",'Data Summary'!A82)</f>
        <v/>
      </c>
      <c r="B80" s="133"/>
      <c r="L80" s="133"/>
      <c r="V80" s="133"/>
      <c r="AF80" s="133"/>
      <c r="AP80" s="133"/>
      <c r="AZ80" s="133"/>
      <c r="BA80" s="133"/>
      <c r="BB80" s="133"/>
      <c r="BC80" s="133"/>
      <c r="BD80" s="133"/>
      <c r="BE80" s="133"/>
      <c r="BF80" s="133"/>
      <c r="BG80" s="133"/>
      <c r="BJ80" s="133"/>
      <c r="BT80" s="133"/>
      <c r="CD80" s="133"/>
      <c r="CN80" s="133"/>
      <c r="CX80" s="133"/>
      <c r="DH80" s="133"/>
      <c r="DR80" s="133"/>
      <c r="EB80" s="133"/>
      <c r="EL80" s="133"/>
      <c r="EV80" s="133"/>
      <c r="FF80" s="133"/>
      <c r="FP80" s="133"/>
      <c r="FZ80" s="133"/>
      <c r="GJ80" s="133"/>
      <c r="GT80" s="133"/>
      <c r="HD80" s="133"/>
      <c r="HN80" s="133"/>
      <c r="HX80" s="133"/>
      <c r="IH80" s="133"/>
      <c r="IR80" s="133"/>
      <c r="JB80" s="133"/>
      <c r="JL80" s="133"/>
      <c r="JV80" s="133"/>
      <c r="KF80" s="133"/>
    </row>
    <row xmlns:x14ac="http://schemas.microsoft.com/office/spreadsheetml/2009/9/ac" r="81" s="3" customFormat="true" x14ac:dyDescent="0.25">
      <c r="A81" s="428" t="str">
        <f ca="true">IF(ISBLANK('Data Summary'!A83),"",'Data Summary'!A83)</f>
        <v/>
      </c>
      <c r="B81" s="133"/>
      <c r="L81" s="133"/>
      <c r="V81" s="133"/>
      <c r="AF81" s="133"/>
      <c r="AP81" s="133"/>
      <c r="AZ81" s="133"/>
      <c r="BA81" s="133"/>
      <c r="BB81" s="133"/>
      <c r="BC81" s="133"/>
      <c r="BD81" s="133"/>
      <c r="BE81" s="133"/>
      <c r="BF81" s="133"/>
      <c r="BG81" s="133"/>
      <c r="BJ81" s="133"/>
      <c r="BT81" s="133"/>
      <c r="CD81" s="133"/>
      <c r="CN81" s="133"/>
      <c r="CX81" s="133"/>
      <c r="DH81" s="133"/>
      <c r="DR81" s="133"/>
      <c r="EB81" s="133"/>
      <c r="EL81" s="133"/>
      <c r="EV81" s="133"/>
      <c r="FF81" s="133"/>
      <c r="FP81" s="133"/>
      <c r="FZ81" s="133"/>
      <c r="GJ81" s="133"/>
      <c r="GT81" s="133"/>
      <c r="HD81" s="133"/>
      <c r="HN81" s="133"/>
      <c r="HX81" s="133"/>
      <c r="IH81" s="133"/>
      <c r="IR81" s="133"/>
      <c r="JB81" s="133"/>
      <c r="JL81" s="133"/>
      <c r="JV81" s="133"/>
      <c r="KF81" s="133"/>
    </row>
    <row xmlns:x14ac="http://schemas.microsoft.com/office/spreadsheetml/2009/9/ac" r="82" s="3" customFormat="true" x14ac:dyDescent="0.25">
      <c r="A82" s="428" t="str">
        <f ca="true">IF(ISBLANK('Data Summary'!A84),"",'Data Summary'!A84)</f>
        <v/>
      </c>
      <c r="B82" s="133"/>
      <c r="L82" s="133"/>
      <c r="V82" s="133"/>
      <c r="AF82" s="133"/>
      <c r="AP82" s="133"/>
      <c r="AZ82" s="133"/>
      <c r="BA82" s="133"/>
      <c r="BB82" s="133"/>
      <c r="BC82" s="133"/>
      <c r="BD82" s="133"/>
      <c r="BE82" s="133"/>
      <c r="BF82" s="133"/>
      <c r="BG82" s="133"/>
      <c r="BJ82" s="133"/>
      <c r="BT82" s="133"/>
      <c r="CD82" s="133"/>
      <c r="CN82" s="133"/>
      <c r="CX82" s="133"/>
      <c r="DH82" s="133"/>
      <c r="DR82" s="133"/>
      <c r="EB82" s="133"/>
      <c r="EL82" s="133"/>
      <c r="EV82" s="133"/>
      <c r="FF82" s="133"/>
      <c r="FP82" s="133"/>
      <c r="FZ82" s="133"/>
      <c r="GJ82" s="133"/>
      <c r="GT82" s="133"/>
      <c r="HD82" s="133"/>
      <c r="HN82" s="133"/>
      <c r="HX82" s="133"/>
      <c r="IH82" s="133"/>
      <c r="IR82" s="133"/>
      <c r="JB82" s="133"/>
      <c r="JL82" s="133"/>
      <c r="JV82" s="133"/>
      <c r="KF82" s="133"/>
    </row>
    <row xmlns:x14ac="http://schemas.microsoft.com/office/spreadsheetml/2009/9/ac" r="83" s="3" customFormat="true" x14ac:dyDescent="0.25">
      <c r="A83" s="428" t="str">
        <f ca="true">IF(ISBLANK('Data Summary'!A85),"",'Data Summary'!A85)</f>
        <v/>
      </c>
      <c r="B83" s="133"/>
      <c r="L83" s="133"/>
      <c r="V83" s="133"/>
      <c r="AF83" s="133"/>
      <c r="AP83" s="133"/>
      <c r="AZ83" s="133"/>
      <c r="BA83" s="133"/>
      <c r="BB83" s="133"/>
      <c r="BC83" s="133"/>
      <c r="BD83" s="133"/>
      <c r="BE83" s="133"/>
      <c r="BF83" s="133"/>
      <c r="BG83" s="133"/>
      <c r="BJ83" s="133"/>
      <c r="BT83" s="133"/>
      <c r="CD83" s="133"/>
      <c r="CN83" s="133"/>
      <c r="CX83" s="133"/>
      <c r="DH83" s="133"/>
      <c r="DR83" s="133"/>
      <c r="EB83" s="133"/>
      <c r="EL83" s="133"/>
      <c r="EV83" s="133"/>
      <c r="FF83" s="133"/>
      <c r="FP83" s="133"/>
      <c r="FZ83" s="133"/>
      <c r="GJ83" s="133"/>
      <c r="GT83" s="133"/>
      <c r="HD83" s="133"/>
      <c r="HN83" s="133"/>
      <c r="HX83" s="133"/>
      <c r="IH83" s="133"/>
      <c r="IR83" s="133"/>
      <c r="JB83" s="133"/>
      <c r="JL83" s="133"/>
      <c r="JV83" s="133"/>
      <c r="KF83" s="133"/>
    </row>
    <row xmlns:x14ac="http://schemas.microsoft.com/office/spreadsheetml/2009/9/ac" r="84" s="3" customFormat="true" x14ac:dyDescent="0.25">
      <c r="A84" s="428" t="str">
        <f ca="true">IF(ISBLANK('Data Summary'!A86),"",'Data Summary'!A86)</f>
        <v/>
      </c>
      <c r="B84" s="133"/>
      <c r="L84" s="133"/>
      <c r="V84" s="133"/>
      <c r="AF84" s="133"/>
      <c r="AP84" s="133"/>
      <c r="AZ84" s="133"/>
      <c r="BA84" s="133"/>
      <c r="BB84" s="133"/>
      <c r="BC84" s="133"/>
      <c r="BD84" s="133"/>
      <c r="BE84" s="133"/>
      <c r="BF84" s="133"/>
      <c r="BG84" s="133"/>
      <c r="BJ84" s="133"/>
      <c r="BT84" s="133"/>
      <c r="CD84" s="133"/>
      <c r="CN84" s="133"/>
      <c r="CX84" s="133"/>
      <c r="DH84" s="133"/>
      <c r="DR84" s="133"/>
      <c r="EB84" s="133"/>
      <c r="EL84" s="133"/>
      <c r="EV84" s="133"/>
      <c r="FF84" s="133"/>
      <c r="FP84" s="133"/>
      <c r="FZ84" s="133"/>
      <c r="GJ84" s="133"/>
      <c r="GT84" s="133"/>
      <c r="HD84" s="133"/>
      <c r="HN84" s="133"/>
      <c r="HX84" s="133"/>
      <c r="IH84" s="133"/>
      <c r="IR84" s="133"/>
      <c r="JB84" s="133"/>
      <c r="JL84" s="133"/>
      <c r="JV84" s="133"/>
      <c r="KF84" s="133"/>
    </row>
    <row xmlns:x14ac="http://schemas.microsoft.com/office/spreadsheetml/2009/9/ac" r="85" s="3" customFormat="true" x14ac:dyDescent="0.25">
      <c r="A85" s="428" t="str">
        <f ca="true">IF(ISBLANK('Data Summary'!A87),"",'Data Summary'!A87)</f>
        <v/>
      </c>
      <c r="B85" s="133"/>
      <c r="L85" s="133"/>
      <c r="V85" s="133"/>
      <c r="AF85" s="133"/>
      <c r="AP85" s="133"/>
      <c r="AZ85" s="133"/>
      <c r="BA85" s="133"/>
      <c r="BB85" s="133"/>
      <c r="BC85" s="133"/>
      <c r="BD85" s="133"/>
      <c r="BE85" s="133"/>
      <c r="BF85" s="133"/>
      <c r="BG85" s="133"/>
      <c r="BJ85" s="133"/>
      <c r="BT85" s="133"/>
      <c r="CD85" s="133"/>
      <c r="CN85" s="133"/>
      <c r="CX85" s="133"/>
      <c r="DH85" s="133"/>
      <c r="DR85" s="133"/>
      <c r="EB85" s="133"/>
      <c r="EL85" s="133"/>
      <c r="EV85" s="133"/>
      <c r="FF85" s="133"/>
      <c r="FP85" s="133"/>
      <c r="FZ85" s="133"/>
      <c r="GJ85" s="133"/>
      <c r="GT85" s="133"/>
      <c r="HD85" s="133"/>
      <c r="HN85" s="133"/>
      <c r="HX85" s="133"/>
      <c r="IH85" s="133"/>
      <c r="IR85" s="133"/>
      <c r="JB85" s="133"/>
      <c r="JL85" s="133"/>
      <c r="JV85" s="133"/>
      <c r="KF85" s="133"/>
    </row>
    <row xmlns:x14ac="http://schemas.microsoft.com/office/spreadsheetml/2009/9/ac" r="86" s="3" customFormat="true" x14ac:dyDescent="0.25">
      <c r="A86" s="428" t="str">
        <f ca="true">IF(ISBLANK('Data Summary'!A88),"",'Data Summary'!A88)</f>
        <v/>
      </c>
      <c r="B86" s="133"/>
      <c r="L86" s="133"/>
      <c r="V86" s="133"/>
      <c r="AF86" s="133"/>
      <c r="AP86" s="133"/>
      <c r="AZ86" s="133"/>
      <c r="BA86" s="133"/>
      <c r="BB86" s="133"/>
      <c r="BC86" s="133"/>
      <c r="BD86" s="133"/>
      <c r="BE86" s="133"/>
      <c r="BF86" s="133"/>
      <c r="BG86" s="133"/>
      <c r="BJ86" s="133"/>
      <c r="BT86" s="133"/>
      <c r="CD86" s="133"/>
      <c r="CN86" s="133"/>
      <c r="CX86" s="133"/>
      <c r="DH86" s="133"/>
      <c r="DR86" s="133"/>
      <c r="EB86" s="133"/>
      <c r="EL86" s="133"/>
      <c r="EV86" s="133"/>
      <c r="FF86" s="133"/>
      <c r="FP86" s="133"/>
      <c r="FZ86" s="133"/>
      <c r="GJ86" s="133"/>
      <c r="GT86" s="133"/>
      <c r="HD86" s="133"/>
      <c r="HN86" s="133"/>
      <c r="HX86" s="133"/>
      <c r="IH86" s="133"/>
      <c r="IR86" s="133"/>
      <c r="JB86" s="133"/>
      <c r="JL86" s="133"/>
      <c r="JV86" s="133"/>
      <c r="KF86" s="133"/>
    </row>
    <row xmlns:x14ac="http://schemas.microsoft.com/office/spreadsheetml/2009/9/ac" r="87" s="3" customFormat="true" x14ac:dyDescent="0.25">
      <c r="A87" s="428" t="str">
        <f ca="true">IF(ISBLANK('Data Summary'!A89),"",'Data Summary'!A89)</f>
        <v/>
      </c>
      <c r="B87" s="133"/>
      <c r="L87" s="133"/>
      <c r="V87" s="133"/>
      <c r="AF87" s="133"/>
      <c r="AP87" s="133"/>
      <c r="AZ87" s="133"/>
      <c r="BA87" s="133"/>
      <c r="BB87" s="133"/>
      <c r="BC87" s="133"/>
      <c r="BD87" s="133"/>
      <c r="BE87" s="133"/>
      <c r="BF87" s="133"/>
      <c r="BG87" s="133"/>
      <c r="BJ87" s="133"/>
      <c r="BT87" s="133"/>
      <c r="CD87" s="133"/>
      <c r="CN87" s="133"/>
      <c r="CX87" s="133"/>
      <c r="DH87" s="133"/>
      <c r="DR87" s="133"/>
      <c r="EB87" s="133"/>
      <c r="EL87" s="133"/>
      <c r="EV87" s="133"/>
      <c r="FF87" s="133"/>
      <c r="FP87" s="133"/>
      <c r="FZ87" s="133"/>
      <c r="GJ87" s="133"/>
      <c r="GT87" s="133"/>
      <c r="HD87" s="133"/>
      <c r="HN87" s="133"/>
      <c r="HX87" s="133"/>
      <c r="IH87" s="133"/>
      <c r="IR87" s="133"/>
      <c r="JB87" s="133"/>
      <c r="JL87" s="133"/>
      <c r="JV87" s="133"/>
      <c r="KF87" s="133"/>
    </row>
    <row xmlns:x14ac="http://schemas.microsoft.com/office/spreadsheetml/2009/9/ac" r="88" s="3" customFormat="true" x14ac:dyDescent="0.25">
      <c r="A88" s="428" t="str">
        <f ca="true">IF(ISBLANK('Data Summary'!A90),"",'Data Summary'!A90)</f>
        <v/>
      </c>
      <c r="B88" s="133"/>
      <c r="L88" s="133"/>
      <c r="V88" s="133"/>
      <c r="AF88" s="133"/>
      <c r="AP88" s="133"/>
      <c r="AZ88" s="133"/>
      <c r="BA88" s="133"/>
      <c r="BB88" s="133"/>
      <c r="BC88" s="133"/>
      <c r="BD88" s="133"/>
      <c r="BE88" s="133"/>
      <c r="BF88" s="133"/>
      <c r="BG88" s="133"/>
      <c r="BJ88" s="133"/>
      <c r="BT88" s="133"/>
      <c r="CD88" s="133"/>
      <c r="CN88" s="133"/>
      <c r="CX88" s="133"/>
      <c r="DH88" s="133"/>
      <c r="DR88" s="133"/>
      <c r="EB88" s="133"/>
      <c r="EL88" s="133"/>
      <c r="EV88" s="133"/>
      <c r="FF88" s="133"/>
      <c r="FP88" s="133"/>
      <c r="FZ88" s="133"/>
      <c r="GJ88" s="133"/>
      <c r="GT88" s="133"/>
      <c r="HD88" s="133"/>
      <c r="HN88" s="133"/>
      <c r="HX88" s="133"/>
      <c r="IH88" s="133"/>
      <c r="IR88" s="133"/>
      <c r="JB88" s="133"/>
      <c r="JL88" s="133"/>
      <c r="JV88" s="133"/>
      <c r="KF88" s="133"/>
    </row>
    <row xmlns:x14ac="http://schemas.microsoft.com/office/spreadsheetml/2009/9/ac" r="89" s="3" customFormat="true" x14ac:dyDescent="0.25">
      <c r="A89" s="428" t="str">
        <f ca="true">IF(ISBLANK('Data Summary'!A91),"",'Data Summary'!A91)</f>
        <v/>
      </c>
      <c r="B89" s="133"/>
      <c r="L89" s="133"/>
      <c r="V89" s="133"/>
      <c r="AF89" s="133"/>
      <c r="AP89" s="133"/>
      <c r="AZ89" s="133"/>
      <c r="BA89" s="133"/>
      <c r="BB89" s="133"/>
      <c r="BC89" s="133"/>
      <c r="BD89" s="133"/>
      <c r="BE89" s="133"/>
      <c r="BF89" s="133"/>
      <c r="BG89" s="133"/>
      <c r="BJ89" s="133"/>
      <c r="BT89" s="133"/>
      <c r="CD89" s="133"/>
      <c r="CN89" s="133"/>
      <c r="CX89" s="133"/>
      <c r="DH89" s="133"/>
      <c r="DR89" s="133"/>
      <c r="EB89" s="133"/>
      <c r="EL89" s="133"/>
      <c r="EV89" s="133"/>
      <c r="FF89" s="133"/>
      <c r="FP89" s="133"/>
      <c r="FZ89" s="133"/>
      <c r="GJ89" s="133"/>
      <c r="GT89" s="133"/>
      <c r="HD89" s="133"/>
      <c r="HN89" s="133"/>
      <c r="HX89" s="133"/>
      <c r="IH89" s="133"/>
      <c r="IR89" s="133"/>
      <c r="JB89" s="133"/>
      <c r="JL89" s="133"/>
      <c r="JV89" s="133"/>
      <c r="KF89" s="133"/>
    </row>
    <row xmlns:x14ac="http://schemas.microsoft.com/office/spreadsheetml/2009/9/ac" r="90" s="3" customFormat="true" x14ac:dyDescent="0.25">
      <c r="A90" s="428" t="str">
        <f ca="true">IF(ISBLANK('Data Summary'!A92),"",'Data Summary'!A92)</f>
        <v/>
      </c>
      <c r="B90" s="133"/>
      <c r="L90" s="133"/>
      <c r="V90" s="133"/>
      <c r="AF90" s="133"/>
      <c r="AP90" s="133"/>
      <c r="AZ90" s="133"/>
      <c r="BA90" s="133"/>
      <c r="BB90" s="133"/>
      <c r="BC90" s="133"/>
      <c r="BD90" s="133"/>
      <c r="BE90" s="133"/>
      <c r="BF90" s="133"/>
      <c r="BG90" s="133"/>
      <c r="BJ90" s="133"/>
      <c r="BT90" s="133"/>
      <c r="CD90" s="133"/>
      <c r="CN90" s="133"/>
      <c r="CX90" s="133"/>
      <c r="DH90" s="133"/>
      <c r="DR90" s="133"/>
      <c r="EB90" s="133"/>
      <c r="EL90" s="133"/>
      <c r="EV90" s="133"/>
      <c r="FF90" s="133"/>
      <c r="FP90" s="133"/>
      <c r="FZ90" s="133"/>
      <c r="GJ90" s="133"/>
      <c r="GT90" s="133"/>
      <c r="HD90" s="133"/>
      <c r="HN90" s="133"/>
      <c r="HX90" s="133"/>
      <c r="IH90" s="133"/>
      <c r="IR90" s="133"/>
      <c r="JB90" s="133"/>
      <c r="JL90" s="133"/>
      <c r="JV90" s="133"/>
      <c r="KF90" s="133"/>
    </row>
    <row xmlns:x14ac="http://schemas.microsoft.com/office/spreadsheetml/2009/9/ac" r="91" s="3" customFormat="true" x14ac:dyDescent="0.25">
      <c r="A91" s="428" t="str">
        <f ca="true">IF(ISBLANK('Data Summary'!A93),"",'Data Summary'!A93)</f>
        <v/>
      </c>
      <c r="B91" s="133"/>
      <c r="L91" s="133"/>
      <c r="V91" s="133"/>
      <c r="AF91" s="133"/>
      <c r="AP91" s="133"/>
      <c r="AZ91" s="133"/>
      <c r="BA91" s="133"/>
      <c r="BB91" s="133"/>
      <c r="BC91" s="133"/>
      <c r="BD91" s="133"/>
      <c r="BE91" s="133"/>
      <c r="BF91" s="133"/>
      <c r="BG91" s="133"/>
      <c r="BJ91" s="133"/>
      <c r="BT91" s="133"/>
      <c r="CD91" s="133"/>
      <c r="CN91" s="133"/>
      <c r="CX91" s="133"/>
      <c r="DH91" s="133"/>
      <c r="DR91" s="133"/>
      <c r="EB91" s="133"/>
      <c r="EL91" s="133"/>
      <c r="EV91" s="133"/>
      <c r="FF91" s="133"/>
      <c r="FP91" s="133"/>
      <c r="FZ91" s="133"/>
      <c r="GJ91" s="133"/>
      <c r="GT91" s="133"/>
      <c r="HD91" s="133"/>
      <c r="HN91" s="133"/>
      <c r="HX91" s="133"/>
      <c r="IH91" s="133"/>
      <c r="IR91" s="133"/>
      <c r="JB91" s="133"/>
      <c r="JL91" s="133"/>
      <c r="JV91" s="133"/>
      <c r="KF91" s="133"/>
    </row>
    <row xmlns:x14ac="http://schemas.microsoft.com/office/spreadsheetml/2009/9/ac" r="92" s="3" customFormat="true" x14ac:dyDescent="0.25">
      <c r="A92" s="428" t="str">
        <f ca="true">IF(ISBLANK('Data Summary'!A94),"",'Data Summary'!A94)</f>
        <v/>
      </c>
      <c r="B92" s="133"/>
      <c r="L92" s="133"/>
      <c r="V92" s="133"/>
      <c r="AF92" s="133"/>
      <c r="AP92" s="133"/>
      <c r="AZ92" s="133"/>
      <c r="BA92" s="133"/>
      <c r="BB92" s="133"/>
      <c r="BC92" s="133"/>
      <c r="BD92" s="133"/>
      <c r="BE92" s="133"/>
      <c r="BF92" s="133"/>
      <c r="BG92" s="133"/>
      <c r="BJ92" s="133"/>
      <c r="BT92" s="133"/>
      <c r="CD92" s="133"/>
      <c r="CN92" s="133"/>
      <c r="CX92" s="133"/>
      <c r="DH92" s="133"/>
      <c r="DR92" s="133"/>
      <c r="EB92" s="133"/>
      <c r="EL92" s="133"/>
      <c r="EV92" s="133"/>
      <c r="FF92" s="133"/>
      <c r="FP92" s="133"/>
      <c r="FZ92" s="133"/>
      <c r="GJ92" s="133"/>
      <c r="GT92" s="133"/>
      <c r="HD92" s="133"/>
      <c r="HN92" s="133"/>
      <c r="HX92" s="133"/>
      <c r="IH92" s="133"/>
      <c r="IR92" s="133"/>
      <c r="JB92" s="133"/>
      <c r="JL92" s="133"/>
      <c r="JV92" s="133"/>
      <c r="KF92" s="133"/>
    </row>
    <row xmlns:x14ac="http://schemas.microsoft.com/office/spreadsheetml/2009/9/ac" r="93" s="3" customFormat="true" x14ac:dyDescent="0.25">
      <c r="A93" s="428" t="str">
        <f ca="true">IF(ISBLANK('Data Summary'!A95),"",'Data Summary'!A95)</f>
        <v/>
      </c>
      <c r="B93" s="133"/>
      <c r="L93" s="133"/>
      <c r="V93" s="133"/>
      <c r="AF93" s="133"/>
      <c r="AP93" s="133"/>
      <c r="AZ93" s="133"/>
      <c r="BA93" s="133"/>
      <c r="BB93" s="133"/>
      <c r="BC93" s="133"/>
      <c r="BD93" s="133"/>
      <c r="BE93" s="133"/>
      <c r="BF93" s="133"/>
      <c r="BG93" s="133"/>
      <c r="BJ93" s="133"/>
      <c r="BT93" s="133"/>
      <c r="CD93" s="133"/>
      <c r="CN93" s="133"/>
      <c r="CX93" s="133"/>
      <c r="DH93" s="133"/>
      <c r="DR93" s="133"/>
      <c r="EB93" s="133"/>
      <c r="EL93" s="133"/>
      <c r="EV93" s="133"/>
      <c r="FF93" s="133"/>
      <c r="FP93" s="133"/>
      <c r="FZ93" s="133"/>
      <c r="GJ93" s="133"/>
      <c r="GT93" s="133"/>
      <c r="HD93" s="133"/>
      <c r="HN93" s="133"/>
      <c r="HX93" s="133"/>
      <c r="IH93" s="133"/>
      <c r="IR93" s="133"/>
      <c r="JB93" s="133"/>
      <c r="JL93" s="133"/>
      <c r="JV93" s="133"/>
      <c r="KF93" s="133"/>
    </row>
    <row xmlns:x14ac="http://schemas.microsoft.com/office/spreadsheetml/2009/9/ac" r="94" s="3" customFormat="true" x14ac:dyDescent="0.25">
      <c r="A94" s="428" t="str">
        <f ca="true">IF(ISBLANK('Data Summary'!A96),"",'Data Summary'!A96)</f>
        <v/>
      </c>
      <c r="B94" s="133"/>
      <c r="L94" s="133"/>
      <c r="V94" s="133"/>
      <c r="AF94" s="133"/>
      <c r="AP94" s="133"/>
      <c r="AZ94" s="133"/>
      <c r="BA94" s="133"/>
      <c r="BB94" s="133"/>
      <c r="BC94" s="133"/>
      <c r="BD94" s="133"/>
      <c r="BE94" s="133"/>
      <c r="BF94" s="133"/>
      <c r="BG94" s="133"/>
      <c r="BJ94" s="133"/>
      <c r="BT94" s="133"/>
      <c r="CD94" s="133"/>
      <c r="CN94" s="133"/>
      <c r="CX94" s="133"/>
      <c r="DH94" s="133"/>
      <c r="DR94" s="133"/>
      <c r="EB94" s="133"/>
      <c r="EL94" s="133"/>
      <c r="EV94" s="133"/>
      <c r="FF94" s="133"/>
      <c r="FP94" s="133"/>
      <c r="FZ94" s="133"/>
      <c r="GJ94" s="133"/>
      <c r="GT94" s="133"/>
      <c r="HD94" s="133"/>
      <c r="HN94" s="133"/>
      <c r="HX94" s="133"/>
      <c r="IH94" s="133"/>
      <c r="IR94" s="133"/>
      <c r="JB94" s="133"/>
      <c r="JL94" s="133"/>
      <c r="JV94" s="133"/>
      <c r="KF94" s="133"/>
    </row>
    <row xmlns:x14ac="http://schemas.microsoft.com/office/spreadsheetml/2009/9/ac" r="95" s="3" customFormat="true" x14ac:dyDescent="0.25">
      <c r="A95" s="428" t="str">
        <f ca="true">IF(ISBLANK('Data Summary'!A97),"",'Data Summary'!A97)</f>
        <v/>
      </c>
      <c r="B95" s="133"/>
      <c r="L95" s="133"/>
      <c r="V95" s="133"/>
      <c r="AF95" s="133"/>
      <c r="AP95" s="133"/>
      <c r="AZ95" s="133"/>
      <c r="BA95" s="133"/>
      <c r="BB95" s="133"/>
      <c r="BC95" s="133"/>
      <c r="BD95" s="133"/>
      <c r="BE95" s="133"/>
      <c r="BF95" s="133"/>
      <c r="BG95" s="133"/>
      <c r="BJ95" s="133"/>
      <c r="BT95" s="133"/>
      <c r="CD95" s="133"/>
      <c r="CN95" s="133"/>
      <c r="CX95" s="133"/>
      <c r="DH95" s="133"/>
      <c r="DR95" s="133"/>
      <c r="EB95" s="133"/>
      <c r="EL95" s="133"/>
      <c r="EV95" s="133"/>
      <c r="FF95" s="133"/>
      <c r="FP95" s="133"/>
      <c r="FZ95" s="133"/>
      <c r="GJ95" s="133"/>
      <c r="GT95" s="133"/>
      <c r="HD95" s="133"/>
      <c r="HN95" s="133"/>
      <c r="HX95" s="133"/>
      <c r="IH95" s="133"/>
      <c r="IR95" s="133"/>
      <c r="JB95" s="133"/>
      <c r="JL95" s="133"/>
      <c r="JV95" s="133"/>
      <c r="KF95" s="133"/>
    </row>
    <row xmlns:x14ac="http://schemas.microsoft.com/office/spreadsheetml/2009/9/ac" r="96" s="3" customFormat="true" x14ac:dyDescent="0.25">
      <c r="A96" s="428" t="str">
        <f ca="true">IF(ISBLANK('Data Summary'!A98),"",'Data Summary'!A98)</f>
        <v/>
      </c>
      <c r="B96" s="133"/>
      <c r="L96" s="133"/>
      <c r="V96" s="133"/>
      <c r="AF96" s="133"/>
      <c r="AP96" s="133"/>
      <c r="AZ96" s="133"/>
      <c r="BA96" s="133"/>
      <c r="BB96" s="133"/>
      <c r="BC96" s="133"/>
      <c r="BD96" s="133"/>
      <c r="BE96" s="133"/>
      <c r="BF96" s="133"/>
      <c r="BG96" s="133"/>
      <c r="BJ96" s="133"/>
      <c r="BT96" s="133"/>
      <c r="CD96" s="133"/>
      <c r="CN96" s="133"/>
      <c r="CX96" s="133"/>
      <c r="DH96" s="133"/>
      <c r="DR96" s="133"/>
      <c r="EB96" s="133"/>
      <c r="EL96" s="133"/>
      <c r="EV96" s="133"/>
      <c r="FF96" s="133"/>
      <c r="FP96" s="133"/>
      <c r="FZ96" s="133"/>
      <c r="GJ96" s="133"/>
      <c r="GT96" s="133"/>
      <c r="HD96" s="133"/>
      <c r="HN96" s="133"/>
      <c r="HX96" s="133"/>
      <c r="IH96" s="133"/>
      <c r="IR96" s="133"/>
      <c r="JB96" s="133"/>
      <c r="JL96" s="133"/>
      <c r="JV96" s="133"/>
      <c r="KF96" s="133"/>
    </row>
    <row xmlns:x14ac="http://schemas.microsoft.com/office/spreadsheetml/2009/9/ac" r="97" s="3" customFormat="true" x14ac:dyDescent="0.25">
      <c r="A97" s="428" t="str">
        <f ca="true">IF(ISBLANK('Data Summary'!A99),"",'Data Summary'!A99)</f>
        <v/>
      </c>
      <c r="B97" s="133"/>
      <c r="L97" s="133"/>
      <c r="V97" s="133"/>
      <c r="AF97" s="133"/>
      <c r="AP97" s="133"/>
      <c r="AZ97" s="133"/>
      <c r="BA97" s="133"/>
      <c r="BB97" s="133"/>
      <c r="BC97" s="133"/>
      <c r="BD97" s="133"/>
      <c r="BE97" s="133"/>
      <c r="BF97" s="133"/>
      <c r="BG97" s="133"/>
      <c r="BJ97" s="133"/>
      <c r="BT97" s="133"/>
      <c r="CD97" s="133"/>
      <c r="CN97" s="133"/>
      <c r="CX97" s="133"/>
      <c r="DH97" s="133"/>
      <c r="DR97" s="133"/>
      <c r="EB97" s="133"/>
      <c r="EL97" s="133"/>
      <c r="EV97" s="133"/>
      <c r="FF97" s="133"/>
      <c r="FP97" s="133"/>
      <c r="FZ97" s="133"/>
      <c r="GJ97" s="133"/>
      <c r="GT97" s="133"/>
      <c r="HD97" s="133"/>
      <c r="HN97" s="133"/>
      <c r="HX97" s="133"/>
      <c r="IH97" s="133"/>
      <c r="IR97" s="133"/>
      <c r="JB97" s="133"/>
      <c r="JL97" s="133"/>
      <c r="JV97" s="133"/>
      <c r="KF97" s="133"/>
    </row>
    <row xmlns:x14ac="http://schemas.microsoft.com/office/spreadsheetml/2009/9/ac" r="98" s="3" customFormat="true" x14ac:dyDescent="0.25">
      <c r="A98" s="428" t="str">
        <f ca="true">IF(ISBLANK('Data Summary'!A100),"",'Data Summary'!A100)</f>
        <v/>
      </c>
      <c r="B98" s="133"/>
      <c r="L98" s="133"/>
      <c r="V98" s="133"/>
      <c r="AF98" s="133"/>
      <c r="AP98" s="133"/>
      <c r="AZ98" s="133"/>
      <c r="BA98" s="133"/>
      <c r="BB98" s="133"/>
      <c r="BC98" s="133"/>
      <c r="BD98" s="133"/>
      <c r="BE98" s="133"/>
      <c r="BF98" s="133"/>
      <c r="BG98" s="133"/>
      <c r="BJ98" s="133"/>
      <c r="BT98" s="133"/>
      <c r="CD98" s="133"/>
      <c r="CN98" s="133"/>
      <c r="CX98" s="133"/>
      <c r="DH98" s="133"/>
      <c r="DR98" s="133"/>
      <c r="EB98" s="133"/>
      <c r="EL98" s="133"/>
      <c r="EV98" s="133"/>
      <c r="FF98" s="133"/>
      <c r="FP98" s="133"/>
      <c r="FZ98" s="133"/>
      <c r="GJ98" s="133"/>
      <c r="GT98" s="133"/>
      <c r="HD98" s="133"/>
      <c r="HN98" s="133"/>
      <c r="HX98" s="133"/>
      <c r="IH98" s="133"/>
      <c r="IR98" s="133"/>
      <c r="JB98" s="133"/>
      <c r="JL98" s="133"/>
      <c r="JV98" s="133"/>
      <c r="KF98" s="133"/>
    </row>
    <row xmlns:x14ac="http://schemas.microsoft.com/office/spreadsheetml/2009/9/ac" r="99" s="3" customFormat="true" x14ac:dyDescent="0.25">
      <c r="A99" s="428" t="str">
        <f ca="true">IF(ISBLANK('Data Summary'!A101),"",'Data Summary'!A101)</f>
        <v/>
      </c>
      <c r="B99" s="133"/>
      <c r="L99" s="133"/>
      <c r="V99" s="133"/>
      <c r="AF99" s="133"/>
      <c r="AP99" s="133"/>
      <c r="AZ99" s="133"/>
      <c r="BA99" s="133"/>
      <c r="BB99" s="133"/>
      <c r="BC99" s="133"/>
      <c r="BD99" s="133"/>
      <c r="BE99" s="133"/>
      <c r="BF99" s="133"/>
      <c r="BG99" s="133"/>
      <c r="BJ99" s="133"/>
      <c r="BT99" s="133"/>
      <c r="CD99" s="133"/>
      <c r="CN99" s="133"/>
      <c r="CX99" s="133"/>
      <c r="DH99" s="133"/>
      <c r="DR99" s="133"/>
      <c r="EB99" s="133"/>
      <c r="EL99" s="133"/>
      <c r="EV99" s="133"/>
      <c r="FF99" s="133"/>
      <c r="FP99" s="133"/>
      <c r="FZ99" s="133"/>
      <c r="GJ99" s="133"/>
      <c r="GT99" s="133"/>
      <c r="HD99" s="133"/>
      <c r="HN99" s="133"/>
      <c r="HX99" s="133"/>
      <c r="IH99" s="133"/>
      <c r="IR99" s="133"/>
      <c r="JB99" s="133"/>
      <c r="JL99" s="133"/>
      <c r="JV99" s="133"/>
      <c r="KF99" s="133"/>
    </row>
    <row xmlns:x14ac="http://schemas.microsoft.com/office/spreadsheetml/2009/9/ac" r="100" s="3" customFormat="true" x14ac:dyDescent="0.25">
      <c r="A100" s="428" t="str">
        <f ca="true">IF(ISBLANK('Data Summary'!A102),"",'Data Summary'!A102)</f>
        <v/>
      </c>
      <c r="B100" s="133"/>
      <c r="L100" s="133"/>
      <c r="V100" s="133"/>
      <c r="AF100" s="133"/>
      <c r="AP100" s="133"/>
      <c r="AZ100" s="133"/>
      <c r="BA100" s="133"/>
      <c r="BB100" s="133"/>
      <c r="BC100" s="133"/>
      <c r="BD100" s="133"/>
      <c r="BE100" s="133"/>
      <c r="BF100" s="133"/>
      <c r="BG100" s="133"/>
      <c r="BJ100" s="133"/>
      <c r="BT100" s="133"/>
      <c r="CD100" s="133"/>
      <c r="CN100" s="133"/>
      <c r="CX100" s="133"/>
      <c r="DH100" s="133"/>
      <c r="DR100" s="133"/>
      <c r="EB100" s="133"/>
      <c r="EL100" s="133"/>
      <c r="EV100" s="133"/>
      <c r="FF100" s="133"/>
      <c r="FP100" s="133"/>
      <c r="FZ100" s="133"/>
      <c r="GJ100" s="133"/>
      <c r="GT100" s="133"/>
      <c r="HD100" s="133"/>
      <c r="HN100" s="133"/>
      <c r="HX100" s="133"/>
      <c r="IH100" s="133"/>
      <c r="IR100" s="133"/>
      <c r="JB100" s="133"/>
      <c r="JL100" s="133"/>
      <c r="JV100" s="133"/>
      <c r="KF100" s="133"/>
    </row>
    <row xmlns:x14ac="http://schemas.microsoft.com/office/spreadsheetml/2009/9/ac" r="101" s="3" customFormat="true" x14ac:dyDescent="0.25">
      <c r="A101" s="428" t="str">
        <f ca="true">IF(ISBLANK('Data Summary'!A103),"",'Data Summary'!A103)</f>
        <v/>
      </c>
      <c r="B101" s="133"/>
      <c r="L101" s="133"/>
      <c r="V101" s="133"/>
      <c r="AF101" s="133"/>
      <c r="AP101" s="133"/>
      <c r="AZ101" s="133"/>
      <c r="BA101" s="133"/>
      <c r="BB101" s="133"/>
      <c r="BC101" s="133"/>
      <c r="BD101" s="133"/>
      <c r="BE101" s="133"/>
      <c r="BF101" s="133"/>
      <c r="BG101" s="133"/>
      <c r="BJ101" s="133"/>
      <c r="BT101" s="133"/>
      <c r="CD101" s="133"/>
      <c r="CN101" s="133"/>
      <c r="CX101" s="133"/>
      <c r="DH101" s="133"/>
      <c r="DR101" s="133"/>
      <c r="EB101" s="133"/>
      <c r="EL101" s="133"/>
      <c r="EV101" s="133"/>
      <c r="FF101" s="133"/>
      <c r="FP101" s="133"/>
      <c r="FZ101" s="133"/>
      <c r="GJ101" s="133"/>
      <c r="GT101" s="133"/>
      <c r="HD101" s="133"/>
      <c r="HN101" s="133"/>
      <c r="HX101" s="133"/>
      <c r="IH101" s="133"/>
      <c r="IR101" s="133"/>
      <c r="JB101" s="133"/>
      <c r="JL101" s="133"/>
      <c r="JV101" s="133"/>
      <c r="KF101" s="133"/>
    </row>
    <row xmlns:x14ac="http://schemas.microsoft.com/office/spreadsheetml/2009/9/ac" r="102" s="3" customFormat="true" x14ac:dyDescent="0.25">
      <c r="A102" s="428" t="str">
        <f ca="true">IF(ISBLANK('Data Summary'!A104),"",'Data Summary'!A104)</f>
        <v/>
      </c>
      <c r="B102" s="133"/>
      <c r="L102" s="133"/>
      <c r="V102" s="133"/>
      <c r="AF102" s="133"/>
      <c r="AP102" s="133"/>
      <c r="AZ102" s="133"/>
      <c r="BA102" s="133"/>
      <c r="BB102" s="133"/>
      <c r="BC102" s="133"/>
      <c r="BD102" s="133"/>
      <c r="BE102" s="133"/>
      <c r="BF102" s="133"/>
      <c r="BG102" s="133"/>
      <c r="BJ102" s="133"/>
      <c r="BT102" s="133"/>
      <c r="CD102" s="133"/>
      <c r="CN102" s="133"/>
      <c r="CX102" s="133"/>
      <c r="DH102" s="133"/>
      <c r="DR102" s="133"/>
      <c r="EB102" s="133"/>
      <c r="EL102" s="133"/>
      <c r="EV102" s="133"/>
      <c r="FF102" s="133"/>
      <c r="FP102" s="133"/>
      <c r="FZ102" s="133"/>
      <c r="GJ102" s="133"/>
      <c r="GT102" s="133"/>
      <c r="HD102" s="133"/>
      <c r="HN102" s="133"/>
      <c r="HX102" s="133"/>
      <c r="IH102" s="133"/>
      <c r="IR102" s="133"/>
      <c r="JB102" s="133"/>
      <c r="JL102" s="133"/>
      <c r="JV102" s="133"/>
      <c r="KF102" s="133"/>
    </row>
    <row xmlns:x14ac="http://schemas.microsoft.com/office/spreadsheetml/2009/9/ac" r="103" s="3" customFormat="true" x14ac:dyDescent="0.25">
      <c r="A103" s="428" t="str">
        <f ca="true">IF(ISBLANK('Data Summary'!A105),"",'Data Summary'!A105)</f>
        <v/>
      </c>
      <c r="B103" s="133"/>
      <c r="L103" s="133"/>
      <c r="V103" s="133"/>
      <c r="AF103" s="133"/>
      <c r="AP103" s="133"/>
      <c r="AZ103" s="133"/>
      <c r="BA103" s="133"/>
      <c r="BB103" s="133"/>
      <c r="BC103" s="133"/>
      <c r="BD103" s="133"/>
      <c r="BE103" s="133"/>
      <c r="BF103" s="133"/>
      <c r="BG103" s="133"/>
      <c r="BJ103" s="133"/>
      <c r="BT103" s="133"/>
      <c r="CD103" s="133"/>
      <c r="CN103" s="133"/>
      <c r="CX103" s="133"/>
      <c r="DH103" s="133"/>
      <c r="DR103" s="133"/>
      <c r="EB103" s="133"/>
      <c r="EL103" s="133"/>
      <c r="EV103" s="133"/>
      <c r="FF103" s="133"/>
      <c r="FP103" s="133"/>
      <c r="FZ103" s="133"/>
      <c r="GJ103" s="133"/>
      <c r="GT103" s="133"/>
      <c r="HD103" s="133"/>
      <c r="HN103" s="133"/>
      <c r="HX103" s="133"/>
      <c r="IH103" s="133"/>
      <c r="IR103" s="133"/>
      <c r="JB103" s="133"/>
      <c r="JL103" s="133"/>
      <c r="JV103" s="133"/>
      <c r="KF103" s="133"/>
    </row>
    <row xmlns:x14ac="http://schemas.microsoft.com/office/spreadsheetml/2009/9/ac" r="104" s="3" customFormat="true" x14ac:dyDescent="0.25">
      <c r="A104" s="428" t="str">
        <f ca="true">IF(ISBLANK('Data Summary'!A106),"",'Data Summary'!A106)</f>
        <v/>
      </c>
      <c r="B104" s="133"/>
      <c r="L104" s="133"/>
      <c r="V104" s="133"/>
      <c r="AF104" s="133"/>
      <c r="AP104" s="133"/>
      <c r="AZ104" s="133"/>
      <c r="BA104" s="133"/>
      <c r="BB104" s="133"/>
      <c r="BC104" s="133"/>
      <c r="BD104" s="133"/>
      <c r="BE104" s="133"/>
      <c r="BF104" s="133"/>
      <c r="BG104" s="133"/>
      <c r="BJ104" s="133"/>
      <c r="BT104" s="133"/>
      <c r="CD104" s="133"/>
      <c r="CN104" s="133"/>
      <c r="CX104" s="133"/>
      <c r="DH104" s="133"/>
      <c r="DR104" s="133"/>
      <c r="EB104" s="133"/>
      <c r="EL104" s="133"/>
      <c r="EV104" s="133"/>
      <c r="FF104" s="133"/>
      <c r="FP104" s="133"/>
      <c r="FZ104" s="133"/>
      <c r="GJ104" s="133"/>
      <c r="GT104" s="133"/>
      <c r="HD104" s="133"/>
      <c r="HN104" s="133"/>
      <c r="HX104" s="133"/>
      <c r="IH104" s="133"/>
      <c r="IR104" s="133"/>
      <c r="JB104" s="133"/>
      <c r="JL104" s="133"/>
      <c r="JV104" s="133"/>
      <c r="KF104" s="133"/>
    </row>
    <row xmlns:x14ac="http://schemas.microsoft.com/office/spreadsheetml/2009/9/ac" r="105" s="3" customFormat="true" x14ac:dyDescent="0.25">
      <c r="A105" s="428" t="str">
        <f ca="true">IF(ISBLANK('Data Summary'!A107),"",'Data Summary'!A107)</f>
        <v/>
      </c>
      <c r="B105" s="133"/>
      <c r="L105" s="133"/>
      <c r="V105" s="133"/>
      <c r="AF105" s="133"/>
      <c r="AP105" s="133"/>
      <c r="AZ105" s="133"/>
      <c r="BA105" s="133"/>
      <c r="BB105" s="133"/>
      <c r="BC105" s="133"/>
      <c r="BD105" s="133"/>
      <c r="BE105" s="133"/>
      <c r="BF105" s="133"/>
      <c r="BG105" s="133"/>
      <c r="BJ105" s="133"/>
      <c r="BT105" s="133"/>
      <c r="CD105" s="133"/>
      <c r="CN105" s="133"/>
      <c r="CX105" s="133"/>
      <c r="DH105" s="133"/>
      <c r="DR105" s="133"/>
      <c r="EB105" s="133"/>
      <c r="EL105" s="133"/>
      <c r="EV105" s="133"/>
      <c r="FF105" s="133"/>
      <c r="FP105" s="133"/>
      <c r="FZ105" s="133"/>
      <c r="GJ105" s="133"/>
      <c r="GT105" s="133"/>
      <c r="HD105" s="133"/>
      <c r="HN105" s="133"/>
      <c r="HX105" s="133"/>
      <c r="IH105" s="133"/>
      <c r="IR105" s="133"/>
      <c r="JB105" s="133"/>
      <c r="JL105" s="133"/>
      <c r="JV105" s="133"/>
      <c r="KF105" s="133"/>
    </row>
    <row xmlns:x14ac="http://schemas.microsoft.com/office/spreadsheetml/2009/9/ac" r="106" s="3" customFormat="true" x14ac:dyDescent="0.25">
      <c r="A106" s="428" t="str">
        <f ca="true">IF(ISBLANK('Data Summary'!A108),"",'Data Summary'!A108)</f>
        <v/>
      </c>
      <c r="B106" s="133"/>
      <c r="L106" s="133"/>
      <c r="V106" s="133"/>
      <c r="AF106" s="133"/>
      <c r="AP106" s="133"/>
      <c r="AZ106" s="133"/>
      <c r="BA106" s="133"/>
      <c r="BB106" s="133"/>
      <c r="BC106" s="133"/>
      <c r="BD106" s="133"/>
      <c r="BE106" s="133"/>
      <c r="BF106" s="133"/>
      <c r="BG106" s="133"/>
      <c r="BJ106" s="133"/>
      <c r="BT106" s="133"/>
      <c r="CD106" s="133"/>
      <c r="CN106" s="133"/>
      <c r="CX106" s="133"/>
      <c r="DH106" s="133"/>
      <c r="DR106" s="133"/>
      <c r="EB106" s="133"/>
      <c r="EL106" s="133"/>
      <c r="EV106" s="133"/>
      <c r="FF106" s="133"/>
      <c r="FP106" s="133"/>
      <c r="FZ106" s="133"/>
      <c r="GJ106" s="133"/>
      <c r="GT106" s="133"/>
      <c r="HD106" s="133"/>
      <c r="HN106" s="133"/>
      <c r="HX106" s="133"/>
      <c r="IH106" s="133"/>
      <c r="IR106" s="133"/>
      <c r="JB106" s="133"/>
      <c r="JL106" s="133"/>
      <c r="JV106" s="133"/>
      <c r="KF106" s="133"/>
    </row>
    <row xmlns:x14ac="http://schemas.microsoft.com/office/spreadsheetml/2009/9/ac" r="107" s="3" customFormat="true" x14ac:dyDescent="0.25">
      <c r="A107" s="428" t="str">
        <f ca="true">IF(ISBLANK('Data Summary'!A109),"",'Data Summary'!A109)</f>
        <v/>
      </c>
      <c r="B107" s="133"/>
      <c r="L107" s="133"/>
      <c r="V107" s="133"/>
      <c r="AF107" s="133"/>
      <c r="AP107" s="133"/>
      <c r="AZ107" s="133"/>
      <c r="BA107" s="133"/>
      <c r="BB107" s="133"/>
      <c r="BC107" s="133"/>
      <c r="BD107" s="133"/>
      <c r="BE107" s="133"/>
      <c r="BF107" s="133"/>
      <c r="BG107" s="133"/>
      <c r="BJ107" s="133"/>
      <c r="BT107" s="133"/>
      <c r="CD107" s="133"/>
      <c r="CN107" s="133"/>
      <c r="CX107" s="133"/>
      <c r="DH107" s="133"/>
      <c r="DR107" s="133"/>
      <c r="EB107" s="133"/>
      <c r="EL107" s="133"/>
      <c r="EV107" s="133"/>
      <c r="FF107" s="133"/>
      <c r="FP107" s="133"/>
      <c r="FZ107" s="133"/>
      <c r="GJ107" s="133"/>
      <c r="GT107" s="133"/>
      <c r="HD107" s="133"/>
      <c r="HN107" s="133"/>
      <c r="HX107" s="133"/>
      <c r="IH107" s="133"/>
      <c r="IR107" s="133"/>
      <c r="JB107" s="133"/>
      <c r="JL107" s="133"/>
      <c r="JV107" s="133"/>
      <c r="KF107" s="133"/>
    </row>
    <row xmlns:x14ac="http://schemas.microsoft.com/office/spreadsheetml/2009/9/ac" r="108" s="3" customFormat="true" x14ac:dyDescent="0.25">
      <c r="A108" s="428" t="str">
        <f ca="true">IF(ISBLANK('Data Summary'!A110),"",'Data Summary'!A110)</f>
        <v/>
      </c>
      <c r="B108" s="133"/>
      <c r="L108" s="133"/>
      <c r="V108" s="133"/>
      <c r="AF108" s="133"/>
      <c r="AP108" s="133"/>
      <c r="AZ108" s="133"/>
      <c r="BA108" s="133"/>
      <c r="BB108" s="133"/>
      <c r="BC108" s="133"/>
      <c r="BD108" s="133"/>
      <c r="BE108" s="133"/>
      <c r="BF108" s="133"/>
      <c r="BG108" s="133"/>
      <c r="BJ108" s="133"/>
      <c r="BT108" s="133"/>
      <c r="CD108" s="133"/>
      <c r="CN108" s="133"/>
      <c r="CX108" s="133"/>
      <c r="DH108" s="133"/>
      <c r="DR108" s="133"/>
      <c r="EB108" s="133"/>
      <c r="EL108" s="133"/>
      <c r="EV108" s="133"/>
      <c r="FF108" s="133"/>
      <c r="FP108" s="133"/>
      <c r="FZ108" s="133"/>
      <c r="GJ108" s="133"/>
      <c r="GT108" s="133"/>
      <c r="HD108" s="133"/>
      <c r="HN108" s="133"/>
      <c r="HX108" s="133"/>
      <c r="IH108" s="133"/>
      <c r="IR108" s="133"/>
      <c r="JB108" s="133"/>
      <c r="JL108" s="133"/>
      <c r="JV108" s="133"/>
      <c r="KF108" s="133"/>
    </row>
    <row xmlns:x14ac="http://schemas.microsoft.com/office/spreadsheetml/2009/9/ac" r="109" s="3" customFormat="true" x14ac:dyDescent="0.25">
      <c r="A109" s="428" t="str">
        <f ca="true">IF(ISBLANK('Data Summary'!A111),"",'Data Summary'!A111)</f>
        <v/>
      </c>
      <c r="B109" s="133"/>
      <c r="L109" s="133"/>
      <c r="V109" s="133"/>
      <c r="AF109" s="133"/>
      <c r="AP109" s="133"/>
      <c r="AZ109" s="133"/>
      <c r="BA109" s="133"/>
      <c r="BB109" s="133"/>
      <c r="BC109" s="133"/>
      <c r="BD109" s="133"/>
      <c r="BE109" s="133"/>
      <c r="BF109" s="133"/>
      <c r="BG109" s="133"/>
      <c r="BJ109" s="133"/>
      <c r="BT109" s="133"/>
      <c r="CD109" s="133"/>
      <c r="CN109" s="133"/>
      <c r="CX109" s="133"/>
      <c r="DH109" s="133"/>
      <c r="DR109" s="133"/>
      <c r="EB109" s="133"/>
      <c r="EL109" s="133"/>
      <c r="EV109" s="133"/>
      <c r="FF109" s="133"/>
      <c r="FP109" s="133"/>
      <c r="FZ109" s="133"/>
      <c r="GJ109" s="133"/>
      <c r="GT109" s="133"/>
      <c r="HD109" s="133"/>
      <c r="HN109" s="133"/>
      <c r="HX109" s="133"/>
      <c r="IH109" s="133"/>
      <c r="IR109" s="133"/>
      <c r="JB109" s="133"/>
      <c r="JL109" s="133"/>
      <c r="JV109" s="133"/>
      <c r="KF109" s="133"/>
    </row>
    <row xmlns:x14ac="http://schemas.microsoft.com/office/spreadsheetml/2009/9/ac" r="110" s="3" customFormat="true" x14ac:dyDescent="0.25">
      <c r="A110" s="428" t="str">
        <f ca="true">IF(ISBLANK('Data Summary'!A112),"",'Data Summary'!A112)</f>
        <v/>
      </c>
      <c r="B110" s="133"/>
      <c r="L110" s="133"/>
      <c r="V110" s="133"/>
      <c r="AF110" s="133"/>
      <c r="AP110" s="133"/>
      <c r="AZ110" s="133"/>
      <c r="BA110" s="133"/>
      <c r="BB110" s="133"/>
      <c r="BC110" s="133"/>
      <c r="BD110" s="133"/>
      <c r="BE110" s="133"/>
      <c r="BF110" s="133"/>
      <c r="BG110" s="133"/>
      <c r="BJ110" s="133"/>
      <c r="BT110" s="133"/>
      <c r="CD110" s="133"/>
      <c r="CN110" s="133"/>
      <c r="CX110" s="133"/>
      <c r="DH110" s="133"/>
      <c r="DR110" s="133"/>
      <c r="EB110" s="133"/>
      <c r="EL110" s="133"/>
      <c r="EV110" s="133"/>
      <c r="FF110" s="133"/>
      <c r="FP110" s="133"/>
      <c r="FZ110" s="133"/>
      <c r="GJ110" s="133"/>
      <c r="GT110" s="133"/>
      <c r="HD110" s="133"/>
      <c r="HN110" s="133"/>
      <c r="HX110" s="133"/>
      <c r="IH110" s="133"/>
      <c r="IR110" s="133"/>
      <c r="JB110" s="133"/>
      <c r="JL110" s="133"/>
      <c r="JV110" s="133"/>
      <c r="KF110" s="133"/>
    </row>
    <row xmlns:x14ac="http://schemas.microsoft.com/office/spreadsheetml/2009/9/ac" r="111" s="3" customFormat="true" x14ac:dyDescent="0.25">
      <c r="A111" s="428" t="str">
        <f ca="true">IF(ISBLANK('Data Summary'!A113),"",'Data Summary'!A113)</f>
        <v/>
      </c>
      <c r="B111" s="133"/>
      <c r="L111" s="133"/>
      <c r="V111" s="133"/>
      <c r="AF111" s="133"/>
      <c r="AP111" s="133"/>
      <c r="AZ111" s="133"/>
      <c r="BA111" s="133"/>
      <c r="BB111" s="133"/>
      <c r="BC111" s="133"/>
      <c r="BD111" s="133"/>
      <c r="BE111" s="133"/>
      <c r="BF111" s="133"/>
      <c r="BG111" s="133"/>
      <c r="BJ111" s="133"/>
      <c r="BT111" s="133"/>
      <c r="CD111" s="133"/>
      <c r="CN111" s="133"/>
      <c r="CX111" s="133"/>
      <c r="DH111" s="133"/>
      <c r="DR111" s="133"/>
      <c r="EB111" s="133"/>
      <c r="EL111" s="133"/>
      <c r="EV111" s="133"/>
      <c r="FF111" s="133"/>
      <c r="FP111" s="133"/>
      <c r="FZ111" s="133"/>
      <c r="GJ111" s="133"/>
      <c r="GT111" s="133"/>
      <c r="HD111" s="133"/>
      <c r="HN111" s="133"/>
      <c r="HX111" s="133"/>
      <c r="IH111" s="133"/>
      <c r="IR111" s="133"/>
      <c r="JB111" s="133"/>
      <c r="JL111" s="133"/>
      <c r="JV111" s="133"/>
      <c r="KF111" s="133"/>
    </row>
    <row xmlns:x14ac="http://schemas.microsoft.com/office/spreadsheetml/2009/9/ac" r="112" s="3" customFormat="true" x14ac:dyDescent="0.25">
      <c r="A112" s="428" t="str">
        <f ca="true">IF(ISBLANK('Data Summary'!A114),"",'Data Summary'!A114)</f>
        <v/>
      </c>
      <c r="B112" s="133"/>
      <c r="L112" s="133"/>
      <c r="V112" s="133"/>
      <c r="AF112" s="133"/>
      <c r="AP112" s="133"/>
      <c r="AZ112" s="133"/>
      <c r="BA112" s="133"/>
      <c r="BB112" s="133"/>
      <c r="BC112" s="133"/>
      <c r="BD112" s="133"/>
      <c r="BE112" s="133"/>
      <c r="BF112" s="133"/>
      <c r="BG112" s="133"/>
      <c r="BJ112" s="133"/>
      <c r="BT112" s="133"/>
      <c r="CD112" s="133"/>
      <c r="CN112" s="133"/>
      <c r="CX112" s="133"/>
      <c r="DH112" s="133"/>
      <c r="DR112" s="133"/>
      <c r="EB112" s="133"/>
      <c r="EL112" s="133"/>
      <c r="EV112" s="133"/>
      <c r="FF112" s="133"/>
      <c r="FP112" s="133"/>
      <c r="FZ112" s="133"/>
      <c r="GJ112" s="133"/>
      <c r="GT112" s="133"/>
      <c r="HD112" s="133"/>
      <c r="HN112" s="133"/>
      <c r="HX112" s="133"/>
      <c r="IH112" s="133"/>
      <c r="IR112" s="133"/>
      <c r="JB112" s="133"/>
      <c r="JL112" s="133"/>
      <c r="JV112" s="133"/>
      <c r="KF112" s="133"/>
    </row>
    <row xmlns:x14ac="http://schemas.microsoft.com/office/spreadsheetml/2009/9/ac" r="113" s="3" customFormat="true" x14ac:dyDescent="0.25">
      <c r="A113" s="428" t="str">
        <f ca="true">IF(ISBLANK('Data Summary'!A115),"",'Data Summary'!A115)</f>
        <v/>
      </c>
      <c r="B113" s="133"/>
      <c r="L113" s="133"/>
      <c r="V113" s="133"/>
      <c r="AF113" s="133"/>
      <c r="AP113" s="133"/>
      <c r="AZ113" s="133"/>
      <c r="BA113" s="133"/>
      <c r="BB113" s="133"/>
      <c r="BC113" s="133"/>
      <c r="BD113" s="133"/>
      <c r="BE113" s="133"/>
      <c r="BF113" s="133"/>
      <c r="BG113" s="133"/>
      <c r="BJ113" s="133"/>
      <c r="BT113" s="133"/>
      <c r="CD113" s="133"/>
      <c r="CN113" s="133"/>
      <c r="CX113" s="133"/>
      <c r="DH113" s="133"/>
      <c r="DR113" s="133"/>
      <c r="EB113" s="133"/>
      <c r="EL113" s="133"/>
      <c r="EV113" s="133"/>
      <c r="FF113" s="133"/>
      <c r="FP113" s="133"/>
      <c r="FZ113" s="133"/>
      <c r="GJ113" s="133"/>
      <c r="GT113" s="133"/>
      <c r="HD113" s="133"/>
      <c r="HN113" s="133"/>
      <c r="HX113" s="133"/>
      <c r="IH113" s="133"/>
      <c r="IR113" s="133"/>
      <c r="JB113" s="133"/>
      <c r="JL113" s="133"/>
      <c r="JV113" s="133"/>
      <c r="KF113" s="133"/>
    </row>
    <row xmlns:x14ac="http://schemas.microsoft.com/office/spreadsheetml/2009/9/ac" r="114" s="3" customFormat="true" x14ac:dyDescent="0.25">
      <c r="A114" s="428" t="str">
        <f ca="true">IF(ISBLANK('Data Summary'!A116),"",'Data Summary'!A116)</f>
        <v/>
      </c>
      <c r="B114" s="133"/>
      <c r="L114" s="133"/>
      <c r="V114" s="133"/>
      <c r="AF114" s="133"/>
      <c r="AP114" s="133"/>
      <c r="AZ114" s="133"/>
      <c r="BA114" s="133"/>
      <c r="BB114" s="133"/>
      <c r="BC114" s="133"/>
      <c r="BD114" s="133"/>
      <c r="BE114" s="133"/>
      <c r="BF114" s="133"/>
      <c r="BG114" s="133"/>
      <c r="BJ114" s="133"/>
      <c r="BT114" s="133"/>
      <c r="CD114" s="133"/>
      <c r="CN114" s="133"/>
      <c r="CX114" s="133"/>
      <c r="DH114" s="133"/>
      <c r="DR114" s="133"/>
      <c r="EB114" s="133"/>
      <c r="EL114" s="133"/>
      <c r="EV114" s="133"/>
      <c r="FF114" s="133"/>
      <c r="FP114" s="133"/>
      <c r="FZ114" s="133"/>
      <c r="GJ114" s="133"/>
      <c r="GT114" s="133"/>
      <c r="HD114" s="133"/>
      <c r="HN114" s="133"/>
      <c r="HX114" s="133"/>
      <c r="IH114" s="133"/>
      <c r="IR114" s="133"/>
      <c r="JB114" s="133"/>
      <c r="JL114" s="133"/>
      <c r="JV114" s="133"/>
      <c r="KF114" s="133"/>
    </row>
    <row xmlns:x14ac="http://schemas.microsoft.com/office/spreadsheetml/2009/9/ac" r="115" s="3" customFormat="true" x14ac:dyDescent="0.25">
      <c r="A115" s="428" t="str">
        <f ca="true">IF(ISBLANK('Data Summary'!A117),"",'Data Summary'!A117)</f>
        <v/>
      </c>
      <c r="B115" s="133"/>
      <c r="L115" s="133"/>
      <c r="V115" s="133"/>
      <c r="AF115" s="133"/>
      <c r="AP115" s="133"/>
      <c r="AZ115" s="133"/>
      <c r="BA115" s="133"/>
      <c r="BB115" s="133"/>
      <c r="BC115" s="133"/>
      <c r="BD115" s="133"/>
      <c r="BE115" s="133"/>
      <c r="BF115" s="133"/>
      <c r="BG115" s="133"/>
      <c r="BJ115" s="133"/>
      <c r="BT115" s="133"/>
      <c r="CD115" s="133"/>
      <c r="CN115" s="133"/>
      <c r="CX115" s="133"/>
      <c r="DH115" s="133"/>
      <c r="DR115" s="133"/>
      <c r="EB115" s="133"/>
      <c r="EL115" s="133"/>
      <c r="EV115" s="133"/>
      <c r="FF115" s="133"/>
      <c r="FP115" s="133"/>
      <c r="FZ115" s="133"/>
      <c r="GJ115" s="133"/>
      <c r="GT115" s="133"/>
      <c r="HD115" s="133"/>
      <c r="HN115" s="133"/>
      <c r="HX115" s="133"/>
      <c r="IH115" s="133"/>
      <c r="IR115" s="133"/>
      <c r="JB115" s="133"/>
      <c r="JL115" s="133"/>
      <c r="JV115" s="133"/>
      <c r="KF115" s="133"/>
    </row>
    <row xmlns:x14ac="http://schemas.microsoft.com/office/spreadsheetml/2009/9/ac" r="116" s="3" customFormat="true" x14ac:dyDescent="0.25">
      <c r="A116" s="428" t="str">
        <f ca="true">IF(ISBLANK('Data Summary'!A118),"",'Data Summary'!A118)</f>
        <v/>
      </c>
      <c r="B116" s="133"/>
      <c r="L116" s="133"/>
      <c r="V116" s="133"/>
      <c r="AF116" s="133"/>
      <c r="AP116" s="133"/>
      <c r="AZ116" s="133"/>
      <c r="BA116" s="133"/>
      <c r="BB116" s="133"/>
      <c r="BC116" s="133"/>
      <c r="BD116" s="133"/>
      <c r="BE116" s="133"/>
      <c r="BF116" s="133"/>
      <c r="BG116" s="133"/>
      <c r="BJ116" s="133"/>
      <c r="BT116" s="133"/>
      <c r="CD116" s="133"/>
      <c r="CN116" s="133"/>
      <c r="CX116" s="133"/>
      <c r="DH116" s="133"/>
      <c r="DR116" s="133"/>
      <c r="EB116" s="133"/>
      <c r="EL116" s="133"/>
      <c r="EV116" s="133"/>
      <c r="FF116" s="133"/>
      <c r="FP116" s="133"/>
      <c r="FZ116" s="133"/>
      <c r="GJ116" s="133"/>
      <c r="GT116" s="133"/>
      <c r="HD116" s="133"/>
      <c r="HN116" s="133"/>
      <c r="HX116" s="133"/>
      <c r="IH116" s="133"/>
      <c r="IR116" s="133"/>
      <c r="JB116" s="133"/>
      <c r="JL116" s="133"/>
      <c r="JV116" s="133"/>
      <c r="KF116" s="133"/>
    </row>
    <row xmlns:x14ac="http://schemas.microsoft.com/office/spreadsheetml/2009/9/ac" r="117" s="3" customFormat="true" x14ac:dyDescent="0.25">
      <c r="A117" s="428" t="str">
        <f ca="true">IF(ISBLANK('Data Summary'!A119),"",'Data Summary'!A119)</f>
        <v/>
      </c>
      <c r="B117" s="133"/>
      <c r="L117" s="133"/>
      <c r="V117" s="133"/>
      <c r="AF117" s="133"/>
      <c r="AP117" s="133"/>
      <c r="AZ117" s="133"/>
      <c r="BA117" s="133"/>
      <c r="BB117" s="133"/>
      <c r="BC117" s="133"/>
      <c r="BD117" s="133"/>
      <c r="BE117" s="133"/>
      <c r="BF117" s="133"/>
      <c r="BG117" s="133"/>
      <c r="BJ117" s="133"/>
      <c r="BT117" s="133"/>
      <c r="CD117" s="133"/>
      <c r="CN117" s="133"/>
      <c r="CX117" s="133"/>
      <c r="DH117" s="133"/>
      <c r="DR117" s="133"/>
      <c r="EB117" s="133"/>
      <c r="EL117" s="133"/>
      <c r="EV117" s="133"/>
      <c r="FF117" s="133"/>
      <c r="FP117" s="133"/>
      <c r="FZ117" s="133"/>
      <c r="GJ117" s="133"/>
      <c r="GT117" s="133"/>
      <c r="HD117" s="133"/>
      <c r="HN117" s="133"/>
      <c r="HX117" s="133"/>
      <c r="IH117" s="133"/>
      <c r="IR117" s="133"/>
      <c r="JB117" s="133"/>
      <c r="JL117" s="133"/>
      <c r="JV117" s="133"/>
      <c r="KF117" s="133"/>
    </row>
    <row xmlns:x14ac="http://schemas.microsoft.com/office/spreadsheetml/2009/9/ac" r="118" s="3" customFormat="true" x14ac:dyDescent="0.25">
      <c r="A118" s="428" t="str">
        <f ca="true">IF(ISBLANK('Data Summary'!A120),"",'Data Summary'!A120)</f>
        <v/>
      </c>
      <c r="B118" s="133"/>
      <c r="L118" s="133"/>
      <c r="V118" s="133"/>
      <c r="AF118" s="133"/>
      <c r="AP118" s="133"/>
      <c r="AZ118" s="133"/>
      <c r="BA118" s="133"/>
      <c r="BB118" s="133"/>
      <c r="BC118" s="133"/>
      <c r="BD118" s="133"/>
      <c r="BE118" s="133"/>
      <c r="BF118" s="133"/>
      <c r="BG118" s="133"/>
      <c r="BJ118" s="133"/>
      <c r="BT118" s="133"/>
      <c r="CD118" s="133"/>
      <c r="CN118" s="133"/>
      <c r="CX118" s="133"/>
      <c r="DH118" s="133"/>
      <c r="DR118" s="133"/>
      <c r="EB118" s="133"/>
      <c r="EL118" s="133"/>
      <c r="EV118" s="133"/>
      <c r="FF118" s="133"/>
      <c r="FP118" s="133"/>
      <c r="FZ118" s="133"/>
      <c r="GJ118" s="133"/>
      <c r="GT118" s="133"/>
      <c r="HD118" s="133"/>
      <c r="HN118" s="133"/>
      <c r="HX118" s="133"/>
      <c r="IH118" s="133"/>
      <c r="IR118" s="133"/>
      <c r="JB118" s="133"/>
      <c r="JL118" s="133"/>
      <c r="JV118" s="133"/>
      <c r="KF118" s="133"/>
    </row>
    <row xmlns:x14ac="http://schemas.microsoft.com/office/spreadsheetml/2009/9/ac" r="119" s="3" customFormat="true" x14ac:dyDescent="0.25">
      <c r="A119" s="428" t="str">
        <f ca="true">IF(ISBLANK('Data Summary'!A121),"",'Data Summary'!A121)</f>
        <v/>
      </c>
      <c r="B119" s="133"/>
      <c r="L119" s="133"/>
      <c r="V119" s="133"/>
      <c r="AF119" s="133"/>
      <c r="AP119" s="133"/>
      <c r="AZ119" s="133"/>
      <c r="BA119" s="133"/>
      <c r="BB119" s="133"/>
      <c r="BC119" s="133"/>
      <c r="BD119" s="133"/>
      <c r="BE119" s="133"/>
      <c r="BF119" s="133"/>
      <c r="BG119" s="133"/>
      <c r="BJ119" s="133"/>
      <c r="BT119" s="133"/>
      <c r="CD119" s="133"/>
      <c r="CN119" s="133"/>
      <c r="CX119" s="133"/>
      <c r="DH119" s="133"/>
      <c r="DR119" s="133"/>
      <c r="EB119" s="133"/>
      <c r="EL119" s="133"/>
      <c r="EV119" s="133"/>
      <c r="FF119" s="133"/>
      <c r="FP119" s="133"/>
      <c r="FZ119" s="133"/>
      <c r="GJ119" s="133"/>
      <c r="GT119" s="133"/>
      <c r="HD119" s="133"/>
      <c r="HN119" s="133"/>
      <c r="HX119" s="133"/>
      <c r="IH119" s="133"/>
      <c r="IR119" s="133"/>
      <c r="JB119" s="133"/>
      <c r="JL119" s="133"/>
      <c r="JV119" s="133"/>
      <c r="KF119" s="133"/>
    </row>
    <row xmlns:x14ac="http://schemas.microsoft.com/office/spreadsheetml/2009/9/ac" r="120" s="3" customFormat="true" x14ac:dyDescent="0.25">
      <c r="A120" s="428" t="str">
        <f ca="true">IF(ISBLANK('Data Summary'!A122),"",'Data Summary'!A122)</f>
        <v/>
      </c>
      <c r="B120" s="133"/>
      <c r="L120" s="133"/>
      <c r="V120" s="133"/>
      <c r="AF120" s="133"/>
      <c r="AP120" s="133"/>
      <c r="AZ120" s="133"/>
      <c r="BA120" s="133"/>
      <c r="BB120" s="133"/>
      <c r="BC120" s="133"/>
      <c r="BD120" s="133"/>
      <c r="BE120" s="133"/>
      <c r="BF120" s="133"/>
      <c r="BG120" s="133"/>
      <c r="BJ120" s="133"/>
      <c r="BT120" s="133"/>
      <c r="CD120" s="133"/>
      <c r="CN120" s="133"/>
      <c r="CX120" s="133"/>
      <c r="DH120" s="133"/>
      <c r="DR120" s="133"/>
      <c r="EB120" s="133"/>
      <c r="EL120" s="133"/>
      <c r="EV120" s="133"/>
      <c r="FF120" s="133"/>
      <c r="FP120" s="133"/>
      <c r="FZ120" s="133"/>
      <c r="GJ120" s="133"/>
      <c r="GT120" s="133"/>
      <c r="HD120" s="133"/>
      <c r="HN120" s="133"/>
      <c r="HX120" s="133"/>
      <c r="IH120" s="133"/>
      <c r="IR120" s="133"/>
      <c r="JB120" s="133"/>
      <c r="JL120" s="133"/>
      <c r="JV120" s="133"/>
      <c r="KF120" s="133"/>
    </row>
    <row xmlns:x14ac="http://schemas.microsoft.com/office/spreadsheetml/2009/9/ac" r="121" s="3" customFormat="true" x14ac:dyDescent="0.25">
      <c r="A121" s="428" t="str">
        <f ca="true">IF(ISBLANK('Data Summary'!A123),"",'Data Summary'!A123)</f>
        <v/>
      </c>
      <c r="B121" s="133"/>
      <c r="L121" s="133"/>
      <c r="V121" s="133"/>
      <c r="AF121" s="133"/>
      <c r="AP121" s="133"/>
      <c r="AZ121" s="133"/>
      <c r="BA121" s="133"/>
      <c r="BB121" s="133"/>
      <c r="BC121" s="133"/>
      <c r="BD121" s="133"/>
      <c r="BE121" s="133"/>
      <c r="BF121" s="133"/>
      <c r="BG121" s="133"/>
      <c r="BJ121" s="133"/>
      <c r="BT121" s="133"/>
      <c r="CD121" s="133"/>
      <c r="CN121" s="133"/>
      <c r="CX121" s="133"/>
      <c r="DH121" s="133"/>
      <c r="DR121" s="133"/>
      <c r="EB121" s="133"/>
      <c r="EL121" s="133"/>
      <c r="EV121" s="133"/>
      <c r="FF121" s="133"/>
      <c r="FP121" s="133"/>
      <c r="FZ121" s="133"/>
      <c r="GJ121" s="133"/>
      <c r="GT121" s="133"/>
      <c r="HD121" s="133"/>
      <c r="HN121" s="133"/>
      <c r="HX121" s="133"/>
      <c r="IH121" s="133"/>
      <c r="IR121" s="133"/>
      <c r="JB121" s="133"/>
      <c r="JL121" s="133"/>
      <c r="JV121" s="133"/>
      <c r="KF121" s="133"/>
    </row>
    <row xmlns:x14ac="http://schemas.microsoft.com/office/spreadsheetml/2009/9/ac" r="122" s="3" customFormat="true" x14ac:dyDescent="0.25">
      <c r="A122" s="428" t="str">
        <f ca="true">IF(ISBLANK('Data Summary'!A124),"",'Data Summary'!A124)</f>
        <v/>
      </c>
      <c r="B122" s="133"/>
      <c r="L122" s="133"/>
      <c r="V122" s="133"/>
      <c r="AF122" s="133"/>
      <c r="AP122" s="133"/>
      <c r="AZ122" s="133"/>
      <c r="BA122" s="133"/>
      <c r="BB122" s="133"/>
      <c r="BC122" s="133"/>
      <c r="BD122" s="133"/>
      <c r="BE122" s="133"/>
      <c r="BF122" s="133"/>
      <c r="BG122" s="133"/>
      <c r="BJ122" s="133"/>
      <c r="BT122" s="133"/>
      <c r="CD122" s="133"/>
      <c r="CN122" s="133"/>
      <c r="CX122" s="133"/>
      <c r="DH122" s="133"/>
      <c r="DR122" s="133"/>
      <c r="EB122" s="133"/>
      <c r="EL122" s="133"/>
      <c r="EV122" s="133"/>
      <c r="FF122" s="133"/>
      <c r="FP122" s="133"/>
      <c r="FZ122" s="133"/>
      <c r="GJ122" s="133"/>
      <c r="GT122" s="133"/>
      <c r="HD122" s="133"/>
      <c r="HN122" s="133"/>
      <c r="HX122" s="133"/>
      <c r="IH122" s="133"/>
      <c r="IR122" s="133"/>
      <c r="JB122" s="133"/>
      <c r="JL122" s="133"/>
      <c r="JV122" s="133"/>
      <c r="KF122" s="133"/>
    </row>
    <row xmlns:x14ac="http://schemas.microsoft.com/office/spreadsheetml/2009/9/ac" r="123" s="3" customFormat="true" x14ac:dyDescent="0.25">
      <c r="A123" s="428" t="str">
        <f ca="true">IF(ISBLANK('Data Summary'!A125),"",'Data Summary'!A125)</f>
        <v/>
      </c>
      <c r="B123" s="133"/>
      <c r="L123" s="133"/>
      <c r="V123" s="133"/>
      <c r="AF123" s="133"/>
      <c r="AP123" s="133"/>
      <c r="AZ123" s="133"/>
      <c r="BA123" s="133"/>
      <c r="BB123" s="133"/>
      <c r="BC123" s="133"/>
      <c r="BD123" s="133"/>
      <c r="BE123" s="133"/>
      <c r="BF123" s="133"/>
      <c r="BG123" s="133"/>
      <c r="BJ123" s="133"/>
      <c r="BT123" s="133"/>
      <c r="CD123" s="133"/>
      <c r="CN123" s="133"/>
      <c r="CX123" s="133"/>
      <c r="DH123" s="133"/>
      <c r="DR123" s="133"/>
      <c r="EB123" s="133"/>
      <c r="EL123" s="133"/>
      <c r="EV123" s="133"/>
      <c r="FF123" s="133"/>
      <c r="FP123" s="133"/>
      <c r="FZ123" s="133"/>
      <c r="GJ123" s="133"/>
      <c r="GT123" s="133"/>
      <c r="HD123" s="133"/>
      <c r="HN123" s="133"/>
      <c r="HX123" s="133"/>
      <c r="IH123" s="133"/>
      <c r="IR123" s="133"/>
      <c r="JB123" s="133"/>
      <c r="JL123" s="133"/>
      <c r="JV123" s="133"/>
      <c r="KF123" s="133"/>
    </row>
    <row xmlns:x14ac="http://schemas.microsoft.com/office/spreadsheetml/2009/9/ac" r="124" s="3" customFormat="true" x14ac:dyDescent="0.25">
      <c r="A124" s="428" t="str">
        <f ca="true">IF(ISBLANK('Data Summary'!A126),"",'Data Summary'!A126)</f>
        <v/>
      </c>
      <c r="B124" s="133"/>
      <c r="L124" s="133"/>
      <c r="V124" s="133"/>
      <c r="AF124" s="133"/>
      <c r="AP124" s="133"/>
      <c r="AZ124" s="133"/>
      <c r="BA124" s="133"/>
      <c r="BB124" s="133"/>
      <c r="BC124" s="133"/>
      <c r="BD124" s="133"/>
      <c r="BE124" s="133"/>
      <c r="BF124" s="133"/>
      <c r="BG124" s="133"/>
      <c r="BJ124" s="133"/>
      <c r="BT124" s="133"/>
      <c r="CD124" s="133"/>
      <c r="CN124" s="133"/>
      <c r="CX124" s="133"/>
      <c r="DH124" s="133"/>
      <c r="DR124" s="133"/>
      <c r="EB124" s="133"/>
      <c r="EL124" s="133"/>
      <c r="EV124" s="133"/>
      <c r="FF124" s="133"/>
      <c r="FP124" s="133"/>
      <c r="FZ124" s="133"/>
      <c r="GJ124" s="133"/>
      <c r="GT124" s="133"/>
      <c r="HD124" s="133"/>
      <c r="HN124" s="133"/>
      <c r="HX124" s="133"/>
      <c r="IH124" s="133"/>
      <c r="IR124" s="133"/>
      <c r="JB124" s="133"/>
      <c r="JL124" s="133"/>
      <c r="JV124" s="133"/>
      <c r="KF124" s="133"/>
    </row>
    <row xmlns:x14ac="http://schemas.microsoft.com/office/spreadsheetml/2009/9/ac" r="125" s="3" customFormat="true" x14ac:dyDescent="0.25">
      <c r="A125" s="428" t="str">
        <f ca="true">IF(ISBLANK('Data Summary'!A127),"",'Data Summary'!A127)</f>
        <v/>
      </c>
      <c r="B125" s="133"/>
      <c r="L125" s="133"/>
      <c r="V125" s="133"/>
      <c r="AF125" s="133"/>
      <c r="AP125" s="133"/>
      <c r="AZ125" s="133"/>
      <c r="BA125" s="133"/>
      <c r="BB125" s="133"/>
      <c r="BC125" s="133"/>
      <c r="BD125" s="133"/>
      <c r="BE125" s="133"/>
      <c r="BF125" s="133"/>
      <c r="BG125" s="133"/>
      <c r="BJ125" s="133"/>
      <c r="BT125" s="133"/>
      <c r="CD125" s="133"/>
      <c r="CN125" s="133"/>
      <c r="CX125" s="133"/>
      <c r="DH125" s="133"/>
      <c r="DR125" s="133"/>
      <c r="EB125" s="133"/>
      <c r="EL125" s="133"/>
      <c r="EV125" s="133"/>
      <c r="FF125" s="133"/>
      <c r="FP125" s="133"/>
      <c r="FZ125" s="133"/>
      <c r="GJ125" s="133"/>
      <c r="GT125" s="133"/>
      <c r="HD125" s="133"/>
      <c r="HN125" s="133"/>
      <c r="HX125" s="133"/>
      <c r="IH125" s="133"/>
      <c r="IR125" s="133"/>
      <c r="JB125" s="133"/>
      <c r="JL125" s="133"/>
      <c r="JV125" s="133"/>
      <c r="KF125" s="133"/>
    </row>
    <row xmlns:x14ac="http://schemas.microsoft.com/office/spreadsheetml/2009/9/ac" r="126" s="3" customFormat="true" x14ac:dyDescent="0.25">
      <c r="A126" s="428" t="str">
        <f ca="true">IF(ISBLANK('Data Summary'!A128),"",'Data Summary'!A128)</f>
        <v/>
      </c>
      <c r="B126" s="133"/>
      <c r="L126" s="133"/>
      <c r="V126" s="133"/>
      <c r="AF126" s="133"/>
      <c r="AP126" s="133"/>
      <c r="AZ126" s="133"/>
      <c r="BA126" s="133"/>
      <c r="BB126" s="133"/>
      <c r="BC126" s="133"/>
      <c r="BD126" s="133"/>
      <c r="BE126" s="133"/>
      <c r="BF126" s="133"/>
      <c r="BG126" s="133"/>
      <c r="BJ126" s="133"/>
      <c r="BT126" s="133"/>
      <c r="CD126" s="133"/>
      <c r="CN126" s="133"/>
      <c r="CX126" s="133"/>
      <c r="DH126" s="133"/>
      <c r="DR126" s="133"/>
      <c r="EB126" s="133"/>
      <c r="EL126" s="133"/>
      <c r="EV126" s="133"/>
      <c r="FF126" s="133"/>
      <c r="FP126" s="133"/>
      <c r="FZ126" s="133"/>
      <c r="GJ126" s="133"/>
      <c r="GT126" s="133"/>
      <c r="HD126" s="133"/>
      <c r="HN126" s="133"/>
      <c r="HX126" s="133"/>
      <c r="IH126" s="133"/>
      <c r="IR126" s="133"/>
      <c r="JB126" s="133"/>
      <c r="JL126" s="133"/>
      <c r="JV126" s="133"/>
      <c r="KF126" s="133"/>
    </row>
    <row xmlns:x14ac="http://schemas.microsoft.com/office/spreadsheetml/2009/9/ac" r="127" s="3" customFormat="true" x14ac:dyDescent="0.25">
      <c r="A127" s="428" t="str">
        <f ca="true">IF(ISBLANK('Data Summary'!A129),"",'Data Summary'!A129)</f>
        <v/>
      </c>
      <c r="B127" s="133"/>
      <c r="L127" s="133"/>
      <c r="V127" s="133"/>
      <c r="AF127" s="133"/>
      <c r="AP127" s="133"/>
      <c r="AZ127" s="133"/>
      <c r="BA127" s="133"/>
      <c r="BB127" s="133"/>
      <c r="BC127" s="133"/>
      <c r="BD127" s="133"/>
      <c r="BE127" s="133"/>
      <c r="BF127" s="133"/>
      <c r="BG127" s="133"/>
      <c r="BJ127" s="133"/>
      <c r="BT127" s="133"/>
      <c r="CD127" s="133"/>
      <c r="CN127" s="133"/>
      <c r="CX127" s="133"/>
      <c r="DH127" s="133"/>
      <c r="DR127" s="133"/>
      <c r="EB127" s="133"/>
      <c r="EL127" s="133"/>
      <c r="EV127" s="133"/>
      <c r="FF127" s="133"/>
      <c r="FP127" s="133"/>
      <c r="FZ127" s="133"/>
      <c r="GJ127" s="133"/>
      <c r="GT127" s="133"/>
      <c r="HD127" s="133"/>
      <c r="HN127" s="133"/>
      <c r="HX127" s="133"/>
      <c r="IH127" s="133"/>
      <c r="IR127" s="133"/>
      <c r="JB127" s="133"/>
      <c r="JL127" s="133"/>
      <c r="JV127" s="133"/>
      <c r="KF127" s="133"/>
    </row>
    <row xmlns:x14ac="http://schemas.microsoft.com/office/spreadsheetml/2009/9/ac" r="128" s="3" customFormat="true" x14ac:dyDescent="0.25">
      <c r="A128" s="428" t="str">
        <f ca="true">IF(ISBLANK('Data Summary'!A130),"",'Data Summary'!A130)</f>
        <v/>
      </c>
      <c r="B128" s="133"/>
      <c r="L128" s="133"/>
      <c r="V128" s="133"/>
      <c r="AF128" s="133"/>
      <c r="AP128" s="133"/>
      <c r="AZ128" s="133"/>
      <c r="BA128" s="133"/>
      <c r="BB128" s="133"/>
      <c r="BC128" s="133"/>
      <c r="BD128" s="133"/>
      <c r="BE128" s="133"/>
      <c r="BF128" s="133"/>
      <c r="BG128" s="133"/>
      <c r="BJ128" s="133"/>
      <c r="BT128" s="133"/>
      <c r="CD128" s="133"/>
      <c r="CN128" s="133"/>
      <c r="CX128" s="133"/>
      <c r="DH128" s="133"/>
      <c r="DR128" s="133"/>
      <c r="EB128" s="133"/>
      <c r="EL128" s="133"/>
      <c r="EV128" s="133"/>
      <c r="FF128" s="133"/>
      <c r="FP128" s="133"/>
      <c r="FZ128" s="133"/>
      <c r="GJ128" s="133"/>
      <c r="GT128" s="133"/>
      <c r="HD128" s="133"/>
      <c r="HN128" s="133"/>
      <c r="HX128" s="133"/>
      <c r="IH128" s="133"/>
      <c r="IR128" s="133"/>
      <c r="JB128" s="133"/>
      <c r="JL128" s="133"/>
      <c r="JV128" s="133"/>
      <c r="KF128" s="133"/>
    </row>
    <row xmlns:x14ac="http://schemas.microsoft.com/office/spreadsheetml/2009/9/ac" r="129" s="3" customFormat="true" x14ac:dyDescent="0.25">
      <c r="A129" s="428" t="str">
        <f ca="true">IF(ISBLANK('Data Summary'!A131),"",'Data Summary'!A131)</f>
        <v/>
      </c>
      <c r="B129" s="133"/>
      <c r="L129" s="133"/>
      <c r="V129" s="133"/>
      <c r="AF129" s="133"/>
      <c r="AP129" s="133"/>
      <c r="AZ129" s="133"/>
      <c r="BA129" s="133"/>
      <c r="BB129" s="133"/>
      <c r="BC129" s="133"/>
      <c r="BD129" s="133"/>
      <c r="BE129" s="133"/>
      <c r="BF129" s="133"/>
      <c r="BG129" s="133"/>
      <c r="BJ129" s="133"/>
      <c r="BT129" s="133"/>
      <c r="CD129" s="133"/>
      <c r="CN129" s="133"/>
      <c r="CX129" s="133"/>
      <c r="DH129" s="133"/>
      <c r="DR129" s="133"/>
      <c r="EB129" s="133"/>
      <c r="EL129" s="133"/>
      <c r="EV129" s="133"/>
      <c r="FF129" s="133"/>
      <c r="FP129" s="133"/>
      <c r="FZ129" s="133"/>
      <c r="GJ129" s="133"/>
      <c r="GT129" s="133"/>
      <c r="HD129" s="133"/>
      <c r="HN129" s="133"/>
      <c r="HX129" s="133"/>
      <c r="IH129" s="133"/>
      <c r="IR129" s="133"/>
      <c r="JB129" s="133"/>
      <c r="JL129" s="133"/>
      <c r="JV129" s="133"/>
      <c r="KF129" s="133"/>
    </row>
    <row xmlns:x14ac="http://schemas.microsoft.com/office/spreadsheetml/2009/9/ac" r="130" s="3" customFormat="true" x14ac:dyDescent="0.25">
      <c r="A130" s="428" t="str">
        <f ca="true">IF(ISBLANK('Data Summary'!A132),"",'Data Summary'!A132)</f>
        <v/>
      </c>
      <c r="B130" s="133"/>
      <c r="L130" s="133"/>
      <c r="V130" s="133"/>
      <c r="AF130" s="133"/>
      <c r="AP130" s="133"/>
      <c r="AZ130" s="133"/>
      <c r="BA130" s="133"/>
      <c r="BB130" s="133"/>
      <c r="BC130" s="133"/>
      <c r="BD130" s="133"/>
      <c r="BE130" s="133"/>
      <c r="BF130" s="133"/>
      <c r="BG130" s="133"/>
      <c r="BJ130" s="133"/>
      <c r="BT130" s="133"/>
      <c r="CD130" s="133"/>
      <c r="CN130" s="133"/>
      <c r="CX130" s="133"/>
      <c r="DH130" s="133"/>
      <c r="DR130" s="133"/>
      <c r="EB130" s="133"/>
      <c r="EL130" s="133"/>
      <c r="EV130" s="133"/>
      <c r="FF130" s="133"/>
      <c r="FP130" s="133"/>
      <c r="FZ130" s="133"/>
      <c r="GJ130" s="133"/>
      <c r="GT130" s="133"/>
      <c r="HD130" s="133"/>
      <c r="HN130" s="133"/>
      <c r="HX130" s="133"/>
      <c r="IH130" s="133"/>
      <c r="IR130" s="133"/>
      <c r="JB130" s="133"/>
      <c r="JL130" s="133"/>
      <c r="JV130" s="133"/>
      <c r="KF130" s="133"/>
    </row>
    <row xmlns:x14ac="http://schemas.microsoft.com/office/spreadsheetml/2009/9/ac" r="131" s="3" customFormat="true" x14ac:dyDescent="0.25">
      <c r="A131" s="428" t="str">
        <f ca="true">IF(ISBLANK('Data Summary'!A133),"",'Data Summary'!A133)</f>
        <v/>
      </c>
      <c r="B131" s="133"/>
      <c r="L131" s="133"/>
      <c r="V131" s="133"/>
      <c r="AF131" s="133"/>
      <c r="AP131" s="133"/>
      <c r="AZ131" s="133"/>
      <c r="BA131" s="133"/>
      <c r="BB131" s="133"/>
      <c r="BC131" s="133"/>
      <c r="BD131" s="133"/>
      <c r="BE131" s="133"/>
      <c r="BF131" s="133"/>
      <c r="BG131" s="133"/>
      <c r="BJ131" s="133"/>
      <c r="BT131" s="133"/>
      <c r="CD131" s="133"/>
      <c r="CN131" s="133"/>
      <c r="CX131" s="133"/>
      <c r="DH131" s="133"/>
      <c r="DR131" s="133"/>
      <c r="EB131" s="133"/>
      <c r="EL131" s="133"/>
      <c r="EV131" s="133"/>
      <c r="FF131" s="133"/>
      <c r="FP131" s="133"/>
      <c r="FZ131" s="133"/>
      <c r="GJ131" s="133"/>
      <c r="GT131" s="133"/>
      <c r="HD131" s="133"/>
      <c r="HN131" s="133"/>
      <c r="HX131" s="133"/>
      <c r="IH131" s="133"/>
      <c r="IR131" s="133"/>
      <c r="JB131" s="133"/>
      <c r="JL131" s="133"/>
      <c r="JV131" s="133"/>
      <c r="KF131" s="133"/>
    </row>
    <row xmlns:x14ac="http://schemas.microsoft.com/office/spreadsheetml/2009/9/ac" r="132" s="3" customFormat="true" x14ac:dyDescent="0.25">
      <c r="A132" s="428" t="str">
        <f ca="true">IF(ISBLANK('Data Summary'!A134),"",'Data Summary'!A134)</f>
        <v/>
      </c>
      <c r="B132" s="133"/>
      <c r="L132" s="133"/>
      <c r="V132" s="133"/>
      <c r="AF132" s="133"/>
      <c r="AP132" s="133"/>
      <c r="AZ132" s="133"/>
      <c r="BA132" s="133"/>
      <c r="BB132" s="133"/>
      <c r="BC132" s="133"/>
      <c r="BD132" s="133"/>
      <c r="BE132" s="133"/>
      <c r="BF132" s="133"/>
      <c r="BG132" s="133"/>
      <c r="BJ132" s="133"/>
      <c r="BT132" s="133"/>
      <c r="CD132" s="133"/>
      <c r="CN132" s="133"/>
      <c r="CX132" s="133"/>
      <c r="DH132" s="133"/>
      <c r="DR132" s="133"/>
      <c r="EB132" s="133"/>
      <c r="EL132" s="133"/>
      <c r="EV132" s="133"/>
      <c r="FF132" s="133"/>
      <c r="FP132" s="133"/>
      <c r="FZ132" s="133"/>
      <c r="GJ132" s="133"/>
      <c r="GT132" s="133"/>
      <c r="HD132" s="133"/>
      <c r="HN132" s="133"/>
      <c r="HX132" s="133"/>
      <c r="IH132" s="133"/>
      <c r="IR132" s="133"/>
      <c r="JB132" s="133"/>
      <c r="JL132" s="133"/>
      <c r="JV132" s="133"/>
      <c r="KF132" s="133"/>
    </row>
    <row xmlns:x14ac="http://schemas.microsoft.com/office/spreadsheetml/2009/9/ac" r="133" s="3" customFormat="true" x14ac:dyDescent="0.25">
      <c r="A133" s="428" t="str">
        <f ca="true">IF(ISBLANK('Data Summary'!A135),"",'Data Summary'!A135)</f>
        <v/>
      </c>
      <c r="B133" s="133"/>
      <c r="L133" s="133"/>
      <c r="V133" s="133"/>
      <c r="AF133" s="133"/>
      <c r="AP133" s="133"/>
      <c r="AZ133" s="133"/>
      <c r="BA133" s="133"/>
      <c r="BB133" s="133"/>
      <c r="BC133" s="133"/>
      <c r="BD133" s="133"/>
      <c r="BE133" s="133"/>
      <c r="BF133" s="133"/>
      <c r="BG133" s="133"/>
      <c r="BJ133" s="133"/>
      <c r="BT133" s="133"/>
      <c r="CD133" s="133"/>
      <c r="CN133" s="133"/>
      <c r="CX133" s="133"/>
      <c r="DH133" s="133"/>
      <c r="DR133" s="133"/>
      <c r="EB133" s="133"/>
      <c r="EL133" s="133"/>
      <c r="EV133" s="133"/>
      <c r="FF133" s="133"/>
      <c r="FP133" s="133"/>
      <c r="FZ133" s="133"/>
      <c r="GJ133" s="133"/>
      <c r="GT133" s="133"/>
      <c r="HD133" s="133"/>
      <c r="HN133" s="133"/>
      <c r="HX133" s="133"/>
      <c r="IH133" s="133"/>
      <c r="IR133" s="133"/>
      <c r="JB133" s="133"/>
      <c r="JL133" s="133"/>
      <c r="JV133" s="133"/>
      <c r="KF133" s="133"/>
    </row>
    <row xmlns:x14ac="http://schemas.microsoft.com/office/spreadsheetml/2009/9/ac" r="134" s="3" customFormat="true" x14ac:dyDescent="0.25">
      <c r="A134" s="428" t="str">
        <f ca="true">IF(ISBLANK('Data Summary'!A136),"",'Data Summary'!A136)</f>
        <v/>
      </c>
      <c r="B134" s="133"/>
      <c r="L134" s="133"/>
      <c r="V134" s="133"/>
      <c r="AF134" s="133"/>
      <c r="AP134" s="133"/>
      <c r="AZ134" s="133"/>
      <c r="BA134" s="133"/>
      <c r="BB134" s="133"/>
      <c r="BC134" s="133"/>
      <c r="BD134" s="133"/>
      <c r="BE134" s="133"/>
      <c r="BF134" s="133"/>
      <c r="BG134" s="133"/>
      <c r="BJ134" s="133"/>
      <c r="BT134" s="133"/>
      <c r="CD134" s="133"/>
      <c r="CN134" s="133"/>
      <c r="CX134" s="133"/>
      <c r="DH134" s="133"/>
      <c r="DR134" s="133"/>
      <c r="EB134" s="133"/>
      <c r="EL134" s="133"/>
      <c r="EV134" s="133"/>
      <c r="FF134" s="133"/>
      <c r="FP134" s="133"/>
      <c r="FZ134" s="133"/>
      <c r="GJ134" s="133"/>
      <c r="GT134" s="133"/>
      <c r="HD134" s="133"/>
      <c r="HN134" s="133"/>
      <c r="HX134" s="133"/>
      <c r="IH134" s="133"/>
      <c r="IR134" s="133"/>
      <c r="JB134" s="133"/>
      <c r="JL134" s="133"/>
      <c r="JV134" s="133"/>
      <c r="KF134" s="133"/>
    </row>
    <row xmlns:x14ac="http://schemas.microsoft.com/office/spreadsheetml/2009/9/ac" r="135" s="3" customFormat="true" x14ac:dyDescent="0.25">
      <c r="A135" s="428" t="str">
        <f ca="true">IF(ISBLANK('Data Summary'!A137),"",'Data Summary'!A137)</f>
        <v/>
      </c>
      <c r="B135" s="133"/>
      <c r="L135" s="133"/>
      <c r="V135" s="133"/>
      <c r="AF135" s="133"/>
      <c r="AP135" s="133"/>
      <c r="AZ135" s="133"/>
      <c r="BA135" s="133"/>
      <c r="BB135" s="133"/>
      <c r="BC135" s="133"/>
      <c r="BD135" s="133"/>
      <c r="BE135" s="133"/>
      <c r="BF135" s="133"/>
      <c r="BG135" s="133"/>
      <c r="BJ135" s="133"/>
      <c r="BT135" s="133"/>
      <c r="CD135" s="133"/>
      <c r="CN135" s="133"/>
      <c r="CX135" s="133"/>
      <c r="DH135" s="133"/>
      <c r="DR135" s="133"/>
      <c r="EB135" s="133"/>
      <c r="EL135" s="133"/>
      <c r="EV135" s="133"/>
      <c r="FF135" s="133"/>
      <c r="FP135" s="133"/>
      <c r="FZ135" s="133"/>
      <c r="GJ135" s="133"/>
      <c r="GT135" s="133"/>
      <c r="HD135" s="133"/>
      <c r="HN135" s="133"/>
      <c r="HX135" s="133"/>
      <c r="IH135" s="133"/>
      <c r="IR135" s="133"/>
      <c r="JB135" s="133"/>
      <c r="JL135" s="133"/>
      <c r="JV135" s="133"/>
      <c r="KF135" s="133"/>
    </row>
    <row xmlns:x14ac="http://schemas.microsoft.com/office/spreadsheetml/2009/9/ac" r="136" s="3" customFormat="true" x14ac:dyDescent="0.25">
      <c r="A136" s="428" t="str">
        <f ca="true">IF(ISBLANK('Data Summary'!A138),"",'Data Summary'!A138)</f>
        <v/>
      </c>
      <c r="B136" s="133"/>
      <c r="L136" s="133"/>
      <c r="V136" s="133"/>
      <c r="AF136" s="133"/>
      <c r="AP136" s="133"/>
      <c r="AZ136" s="133"/>
      <c r="BA136" s="133"/>
      <c r="BB136" s="133"/>
      <c r="BC136" s="133"/>
      <c r="BD136" s="133"/>
      <c r="BE136" s="133"/>
      <c r="BF136" s="133"/>
      <c r="BG136" s="133"/>
      <c r="BJ136" s="133"/>
      <c r="BT136" s="133"/>
      <c r="CD136" s="133"/>
      <c r="CN136" s="133"/>
      <c r="CX136" s="133"/>
      <c r="DH136" s="133"/>
      <c r="DR136" s="133"/>
      <c r="EB136" s="133"/>
      <c r="EL136" s="133"/>
      <c r="EV136" s="133"/>
      <c r="FF136" s="133"/>
      <c r="FP136" s="133"/>
      <c r="FZ136" s="133"/>
      <c r="GJ136" s="133"/>
      <c r="GT136" s="133"/>
      <c r="HD136" s="133"/>
      <c r="HN136" s="133"/>
      <c r="HX136" s="133"/>
      <c r="IH136" s="133"/>
      <c r="IR136" s="133"/>
      <c r="JB136" s="133"/>
      <c r="JL136" s="133"/>
      <c r="JV136" s="133"/>
      <c r="KF136" s="133"/>
    </row>
    <row xmlns:x14ac="http://schemas.microsoft.com/office/spreadsheetml/2009/9/ac" r="137" s="3" customFormat="true" x14ac:dyDescent="0.25">
      <c r="A137" s="428" t="str">
        <f ca="true">IF(ISBLANK('Data Summary'!A139),"",'Data Summary'!A139)</f>
        <v/>
      </c>
      <c r="B137" s="133"/>
      <c r="L137" s="133"/>
      <c r="V137" s="133"/>
      <c r="AF137" s="133"/>
      <c r="AP137" s="133"/>
      <c r="AZ137" s="133"/>
      <c r="BA137" s="133"/>
      <c r="BB137" s="133"/>
      <c r="BC137" s="133"/>
      <c r="BD137" s="133"/>
      <c r="BE137" s="133"/>
      <c r="BF137" s="133"/>
      <c r="BG137" s="133"/>
      <c r="BJ137" s="133"/>
      <c r="BT137" s="133"/>
      <c r="CD137" s="133"/>
      <c r="CN137" s="133"/>
      <c r="CX137" s="133"/>
      <c r="DH137" s="133"/>
      <c r="DR137" s="133"/>
      <c r="EB137" s="133"/>
      <c r="EL137" s="133"/>
      <c r="EV137" s="133"/>
      <c r="FF137" s="133"/>
      <c r="FP137" s="133"/>
      <c r="FZ137" s="133"/>
      <c r="GJ137" s="133"/>
      <c r="GT137" s="133"/>
      <c r="HD137" s="133"/>
      <c r="HN137" s="133"/>
      <c r="HX137" s="133"/>
      <c r="IH137" s="133"/>
      <c r="IR137" s="133"/>
      <c r="JB137" s="133"/>
      <c r="JL137" s="133"/>
      <c r="JV137" s="133"/>
      <c r="KF137" s="133"/>
    </row>
    <row xmlns:x14ac="http://schemas.microsoft.com/office/spreadsheetml/2009/9/ac" r="138" s="3" customFormat="true" x14ac:dyDescent="0.25">
      <c r="A138" s="428" t="str">
        <f ca="true">IF(ISBLANK('Data Summary'!A140),"",'Data Summary'!A140)</f>
        <v/>
      </c>
      <c r="B138" s="133"/>
      <c r="L138" s="133"/>
      <c r="V138" s="133"/>
      <c r="AF138" s="133"/>
      <c r="AP138" s="133"/>
      <c r="AZ138" s="133"/>
      <c r="BA138" s="133"/>
      <c r="BB138" s="133"/>
      <c r="BC138" s="133"/>
      <c r="BD138" s="133"/>
      <c r="BE138" s="133"/>
      <c r="BF138" s="133"/>
      <c r="BG138" s="133"/>
      <c r="BJ138" s="133"/>
      <c r="BT138" s="133"/>
      <c r="CD138" s="133"/>
      <c r="CN138" s="133"/>
      <c r="CX138" s="133"/>
      <c r="DH138" s="133"/>
      <c r="DR138" s="133"/>
      <c r="EB138" s="133"/>
      <c r="EL138" s="133"/>
      <c r="EV138" s="133"/>
      <c r="FF138" s="133"/>
      <c r="FP138" s="133"/>
      <c r="FZ138" s="133"/>
      <c r="GJ138" s="133"/>
      <c r="GT138" s="133"/>
      <c r="HD138" s="133"/>
      <c r="HN138" s="133"/>
      <c r="HX138" s="133"/>
      <c r="IH138" s="133"/>
      <c r="IR138" s="133"/>
      <c r="JB138" s="133"/>
      <c r="JL138" s="133"/>
      <c r="JV138" s="133"/>
      <c r="KF138" s="133"/>
    </row>
    <row xmlns:x14ac="http://schemas.microsoft.com/office/spreadsheetml/2009/9/ac" r="139" s="3" customFormat="true" x14ac:dyDescent="0.25">
      <c r="A139" s="428" t="str">
        <f ca="true">IF(ISBLANK('Data Summary'!A141),"",'Data Summary'!A141)</f>
        <v/>
      </c>
      <c r="B139" s="133"/>
      <c r="L139" s="133"/>
      <c r="V139" s="133"/>
      <c r="AF139" s="133"/>
      <c r="AP139" s="133"/>
      <c r="AZ139" s="133"/>
      <c r="BA139" s="133"/>
      <c r="BB139" s="133"/>
      <c r="BC139" s="133"/>
      <c r="BD139" s="133"/>
      <c r="BE139" s="133"/>
      <c r="BF139" s="133"/>
      <c r="BG139" s="133"/>
      <c r="BJ139" s="133"/>
      <c r="BT139" s="133"/>
      <c r="CD139" s="133"/>
      <c r="CN139" s="133"/>
      <c r="CX139" s="133"/>
      <c r="DH139" s="133"/>
      <c r="DR139" s="133"/>
      <c r="EB139" s="133"/>
      <c r="EL139" s="133"/>
      <c r="EV139" s="133"/>
      <c r="FF139" s="133"/>
      <c r="FP139" s="133"/>
      <c r="FZ139" s="133"/>
      <c r="GJ139" s="133"/>
      <c r="GT139" s="133"/>
      <c r="HD139" s="133"/>
      <c r="HN139" s="133"/>
      <c r="HX139" s="133"/>
      <c r="IH139" s="133"/>
      <c r="IR139" s="133"/>
      <c r="JB139" s="133"/>
      <c r="JL139" s="133"/>
      <c r="JV139" s="133"/>
      <c r="KF139" s="133"/>
    </row>
    <row xmlns:x14ac="http://schemas.microsoft.com/office/spreadsheetml/2009/9/ac" r="140" s="3" customFormat="true" x14ac:dyDescent="0.25">
      <c r="A140" s="428" t="str">
        <f ca="true">IF(ISBLANK('Data Summary'!A142),"",'Data Summary'!A142)</f>
        <v/>
      </c>
      <c r="B140" s="133"/>
      <c r="L140" s="133"/>
      <c r="V140" s="133"/>
      <c r="AF140" s="133"/>
      <c r="AP140" s="133"/>
      <c r="AZ140" s="133"/>
      <c r="BA140" s="133"/>
      <c r="BB140" s="133"/>
      <c r="BC140" s="133"/>
      <c r="BD140" s="133"/>
      <c r="BE140" s="133"/>
      <c r="BF140" s="133"/>
      <c r="BG140" s="133"/>
      <c r="BJ140" s="133"/>
      <c r="BT140" s="133"/>
      <c r="CD140" s="133"/>
      <c r="CN140" s="133"/>
      <c r="CX140" s="133"/>
      <c r="DH140" s="133"/>
      <c r="DR140" s="133"/>
      <c r="EB140" s="133"/>
      <c r="EL140" s="133"/>
      <c r="EV140" s="133"/>
      <c r="FF140" s="133"/>
      <c r="FP140" s="133"/>
      <c r="FZ140" s="133"/>
      <c r="GJ140" s="133"/>
      <c r="GT140" s="133"/>
      <c r="HD140" s="133"/>
      <c r="HN140" s="133"/>
      <c r="HX140" s="133"/>
      <c r="IH140" s="133"/>
      <c r="IR140" s="133"/>
      <c r="JB140" s="133"/>
      <c r="JL140" s="133"/>
      <c r="JV140" s="133"/>
      <c r="KF140" s="133"/>
    </row>
    <row xmlns:x14ac="http://schemas.microsoft.com/office/spreadsheetml/2009/9/ac" r="141" s="3" customFormat="true" x14ac:dyDescent="0.25">
      <c r="A141" s="428" t="str">
        <f ca="true">IF(ISBLANK('Data Summary'!A143),"",'Data Summary'!A143)</f>
        <v/>
      </c>
      <c r="B141" s="133"/>
      <c r="L141" s="133"/>
      <c r="V141" s="133"/>
      <c r="AF141" s="133"/>
      <c r="AP141" s="133"/>
      <c r="AZ141" s="133"/>
      <c r="BA141" s="133"/>
      <c r="BB141" s="133"/>
      <c r="BC141" s="133"/>
      <c r="BD141" s="133"/>
      <c r="BE141" s="133"/>
      <c r="BF141" s="133"/>
      <c r="BG141" s="133"/>
      <c r="BJ141" s="133"/>
      <c r="BT141" s="133"/>
      <c r="CD141" s="133"/>
      <c r="CN141" s="133"/>
      <c r="CX141" s="133"/>
      <c r="DH141" s="133"/>
      <c r="DR141" s="133"/>
      <c r="EB141" s="133"/>
      <c r="EL141" s="133"/>
      <c r="EV141" s="133"/>
      <c r="FF141" s="133"/>
      <c r="FP141" s="133"/>
      <c r="FZ141" s="133"/>
      <c r="GJ141" s="133"/>
      <c r="GT141" s="133"/>
      <c r="HD141" s="133"/>
      <c r="HN141" s="133"/>
      <c r="HX141" s="133"/>
      <c r="IH141" s="133"/>
      <c r="IR141" s="133"/>
      <c r="JB141" s="133"/>
      <c r="JL141" s="133"/>
      <c r="JV141" s="133"/>
      <c r="KF141" s="133"/>
    </row>
    <row xmlns:x14ac="http://schemas.microsoft.com/office/spreadsheetml/2009/9/ac" r="142" s="3" customFormat="true" x14ac:dyDescent="0.25">
      <c r="A142" s="428" t="str">
        <f ca="true">IF(ISBLANK('Data Summary'!A144),"",'Data Summary'!A144)</f>
        <v/>
      </c>
      <c r="B142" s="133"/>
      <c r="L142" s="133"/>
      <c r="V142" s="133"/>
      <c r="AF142" s="133"/>
      <c r="AP142" s="133"/>
      <c r="AZ142" s="133"/>
      <c r="BA142" s="133"/>
      <c r="BB142" s="133"/>
      <c r="BC142" s="133"/>
      <c r="BD142" s="133"/>
      <c r="BE142" s="133"/>
      <c r="BF142" s="133"/>
      <c r="BG142" s="133"/>
      <c r="BJ142" s="133"/>
      <c r="BT142" s="133"/>
      <c r="CD142" s="133"/>
      <c r="CN142" s="133"/>
      <c r="CX142" s="133"/>
      <c r="DH142" s="133"/>
      <c r="DR142" s="133"/>
      <c r="EB142" s="133"/>
      <c r="EL142" s="133"/>
      <c r="EV142" s="133"/>
      <c r="FF142" s="133"/>
      <c r="FP142" s="133"/>
      <c r="FZ142" s="133"/>
      <c r="GJ142" s="133"/>
      <c r="GT142" s="133"/>
      <c r="HD142" s="133"/>
      <c r="HN142" s="133"/>
      <c r="HX142" s="133"/>
      <c r="IH142" s="133"/>
      <c r="IR142" s="133"/>
      <c r="JB142" s="133"/>
      <c r="JL142" s="133"/>
      <c r="JV142" s="133"/>
      <c r="KF142" s="133"/>
    </row>
    <row xmlns:x14ac="http://schemas.microsoft.com/office/spreadsheetml/2009/9/ac" r="143" s="3" customFormat="true" x14ac:dyDescent="0.25">
      <c r="A143" s="428" t="str">
        <f ca="true">IF(ISBLANK('Data Summary'!A145),"",'Data Summary'!A145)</f>
        <v/>
      </c>
      <c r="B143" s="133"/>
      <c r="L143" s="133"/>
      <c r="V143" s="133"/>
      <c r="AF143" s="133"/>
      <c r="AP143" s="133"/>
      <c r="AZ143" s="133"/>
      <c r="BA143" s="133"/>
      <c r="BB143" s="133"/>
      <c r="BC143" s="133"/>
      <c r="BD143" s="133"/>
      <c r="BE143" s="133"/>
      <c r="BF143" s="133"/>
      <c r="BG143" s="133"/>
      <c r="BJ143" s="133"/>
      <c r="BT143" s="133"/>
      <c r="CD143" s="133"/>
      <c r="CN143" s="133"/>
      <c r="CX143" s="133"/>
      <c r="DH143" s="133"/>
      <c r="DR143" s="133"/>
      <c r="EB143" s="133"/>
      <c r="EL143" s="133"/>
      <c r="EV143" s="133"/>
      <c r="FF143" s="133"/>
      <c r="FP143" s="133"/>
      <c r="FZ143" s="133"/>
      <c r="GJ143" s="133"/>
      <c r="GT143" s="133"/>
      <c r="HD143" s="133"/>
      <c r="HN143" s="133"/>
      <c r="HX143" s="133"/>
      <c r="IH143" s="133"/>
      <c r="IR143" s="133"/>
      <c r="JB143" s="133"/>
      <c r="JL143" s="133"/>
      <c r="JV143" s="133"/>
      <c r="KF143" s="133"/>
    </row>
    <row xmlns:x14ac="http://schemas.microsoft.com/office/spreadsheetml/2009/9/ac" r="144" s="3" customFormat="true" x14ac:dyDescent="0.25">
      <c r="A144" s="428" t="str">
        <f ca="true">IF(ISBLANK('Data Summary'!A146),"",'Data Summary'!A146)</f>
        <v/>
      </c>
      <c r="B144" s="133"/>
      <c r="L144" s="133"/>
      <c r="V144" s="133"/>
      <c r="AF144" s="133"/>
      <c r="AP144" s="133"/>
      <c r="AZ144" s="133"/>
      <c r="BA144" s="133"/>
      <c r="BB144" s="133"/>
      <c r="BC144" s="133"/>
      <c r="BD144" s="133"/>
      <c r="BE144" s="133"/>
      <c r="BF144" s="133"/>
      <c r="BG144" s="133"/>
      <c r="BJ144" s="133"/>
      <c r="BT144" s="133"/>
      <c r="CD144" s="133"/>
      <c r="CN144" s="133"/>
      <c r="CX144" s="133"/>
      <c r="DH144" s="133"/>
      <c r="DR144" s="133"/>
      <c r="EB144" s="133"/>
      <c r="EL144" s="133"/>
      <c r="EV144" s="133"/>
      <c r="FF144" s="133"/>
      <c r="FP144" s="133"/>
      <c r="FZ144" s="133"/>
      <c r="GJ144" s="133"/>
      <c r="GT144" s="133"/>
      <c r="HD144" s="133"/>
      <c r="HN144" s="133"/>
      <c r="HX144" s="133"/>
      <c r="IH144" s="133"/>
      <c r="IR144" s="133"/>
      <c r="JB144" s="133"/>
      <c r="JL144" s="133"/>
      <c r="JV144" s="133"/>
      <c r="KF144" s="133"/>
    </row>
    <row xmlns:x14ac="http://schemas.microsoft.com/office/spreadsheetml/2009/9/ac" r="145" s="3" customFormat="true" x14ac:dyDescent="0.25">
      <c r="A145" s="428" t="str">
        <f ca="true">IF(ISBLANK('Data Summary'!A147),"",'Data Summary'!A147)</f>
        <v/>
      </c>
      <c r="B145" s="133"/>
      <c r="L145" s="133"/>
      <c r="V145" s="133"/>
      <c r="AF145" s="133"/>
      <c r="AP145" s="133"/>
      <c r="AZ145" s="133"/>
      <c r="BA145" s="133"/>
      <c r="BB145" s="133"/>
      <c r="BC145" s="133"/>
      <c r="BD145" s="133"/>
      <c r="BE145" s="133"/>
      <c r="BF145" s="133"/>
      <c r="BG145" s="133"/>
      <c r="BJ145" s="133"/>
      <c r="BT145" s="133"/>
      <c r="CD145" s="133"/>
      <c r="CN145" s="133"/>
      <c r="CX145" s="133"/>
      <c r="DH145" s="133"/>
      <c r="DR145" s="133"/>
      <c r="EB145" s="133"/>
      <c r="EL145" s="133"/>
      <c r="EV145" s="133"/>
      <c r="FF145" s="133"/>
      <c r="FP145" s="133"/>
      <c r="FZ145" s="133"/>
      <c r="GJ145" s="133"/>
      <c r="GT145" s="133"/>
      <c r="HD145" s="133"/>
      <c r="HN145" s="133"/>
      <c r="HX145" s="133"/>
      <c r="IH145" s="133"/>
      <c r="IR145" s="133"/>
      <c r="JB145" s="133"/>
      <c r="JL145" s="133"/>
      <c r="JV145" s="133"/>
      <c r="KF145" s="133"/>
    </row>
    <row xmlns:x14ac="http://schemas.microsoft.com/office/spreadsheetml/2009/9/ac" r="146" s="3" customFormat="true" x14ac:dyDescent="0.25">
      <c r="A146" s="428" t="str">
        <f ca="true">IF(ISBLANK('Data Summary'!A148),"",'Data Summary'!A148)</f>
        <v/>
      </c>
      <c r="B146" s="133"/>
      <c r="L146" s="133"/>
      <c r="V146" s="133"/>
      <c r="AF146" s="133"/>
      <c r="AP146" s="133"/>
      <c r="AZ146" s="133"/>
      <c r="BA146" s="133"/>
      <c r="BB146" s="133"/>
      <c r="BC146" s="133"/>
      <c r="BD146" s="133"/>
      <c r="BE146" s="133"/>
      <c r="BF146" s="133"/>
      <c r="BG146" s="133"/>
      <c r="BJ146" s="133"/>
      <c r="BT146" s="133"/>
      <c r="CD146" s="133"/>
      <c r="CN146" s="133"/>
      <c r="CX146" s="133"/>
      <c r="DH146" s="133"/>
      <c r="DR146" s="133"/>
      <c r="EB146" s="133"/>
      <c r="EL146" s="133"/>
      <c r="EV146" s="133"/>
      <c r="FF146" s="133"/>
      <c r="FP146" s="133"/>
      <c r="FZ146" s="133"/>
      <c r="GJ146" s="133"/>
      <c r="GT146" s="133"/>
      <c r="HD146" s="133"/>
      <c r="HN146" s="133"/>
      <c r="HX146" s="133"/>
      <c r="IH146" s="133"/>
      <c r="IR146" s="133"/>
      <c r="JB146" s="133"/>
      <c r="JL146" s="133"/>
      <c r="JV146" s="133"/>
      <c r="KF146" s="133"/>
    </row>
    <row xmlns:x14ac="http://schemas.microsoft.com/office/spreadsheetml/2009/9/ac" r="147" s="3" customFormat="true" x14ac:dyDescent="0.25">
      <c r="A147" s="428" t="str">
        <f ca="true">IF(ISBLANK('Data Summary'!A149),"",'Data Summary'!A149)</f>
        <v/>
      </c>
      <c r="B147" s="133"/>
      <c r="L147" s="133"/>
      <c r="V147" s="133"/>
      <c r="AF147" s="133"/>
      <c r="AP147" s="133"/>
      <c r="AZ147" s="133"/>
      <c r="BA147" s="133"/>
      <c r="BB147" s="133"/>
      <c r="BC147" s="133"/>
      <c r="BD147" s="133"/>
      <c r="BE147" s="133"/>
      <c r="BF147" s="133"/>
      <c r="BG147" s="133"/>
      <c r="BJ147" s="133"/>
      <c r="BT147" s="133"/>
      <c r="CD147" s="133"/>
      <c r="CN147" s="133"/>
      <c r="CX147" s="133"/>
      <c r="DH147" s="133"/>
      <c r="DR147" s="133"/>
      <c r="EB147" s="133"/>
      <c r="EL147" s="133"/>
      <c r="EV147" s="133"/>
      <c r="FF147" s="133"/>
      <c r="FP147" s="133"/>
      <c r="FZ147" s="133"/>
      <c r="GJ147" s="133"/>
      <c r="GT147" s="133"/>
      <c r="HD147" s="133"/>
      <c r="HN147" s="133"/>
      <c r="HX147" s="133"/>
      <c r="IH147" s="133"/>
      <c r="IR147" s="133"/>
      <c r="JB147" s="133"/>
      <c r="JL147" s="133"/>
      <c r="JV147" s="133"/>
      <c r="KF147" s="133"/>
    </row>
    <row xmlns:x14ac="http://schemas.microsoft.com/office/spreadsheetml/2009/9/ac" r="148" s="3" customFormat="true" x14ac:dyDescent="0.25">
      <c r="A148" s="428" t="str">
        <f ca="true">IF(ISBLANK('Data Summary'!A150),"",'Data Summary'!A150)</f>
        <v/>
      </c>
      <c r="B148" s="133"/>
      <c r="L148" s="133"/>
      <c r="V148" s="133"/>
      <c r="AF148" s="133"/>
      <c r="AP148" s="133"/>
      <c r="AZ148" s="133"/>
      <c r="BA148" s="133"/>
      <c r="BB148" s="133"/>
      <c r="BC148" s="133"/>
      <c r="BD148" s="133"/>
      <c r="BE148" s="133"/>
      <c r="BF148" s="133"/>
      <c r="BG148" s="133"/>
      <c r="BJ148" s="133"/>
      <c r="BT148" s="133"/>
      <c r="CD148" s="133"/>
      <c r="CN148" s="133"/>
      <c r="CX148" s="133"/>
      <c r="DH148" s="133"/>
      <c r="DR148" s="133"/>
      <c r="EB148" s="133"/>
      <c r="EL148" s="133"/>
      <c r="EV148" s="133"/>
      <c r="FF148" s="133"/>
      <c r="FP148" s="133"/>
      <c r="FZ148" s="133"/>
      <c r="GJ148" s="133"/>
      <c r="GT148" s="133"/>
      <c r="HD148" s="133"/>
      <c r="HN148" s="133"/>
      <c r="HX148" s="133"/>
      <c r="IH148" s="133"/>
      <c r="IR148" s="133"/>
      <c r="JB148" s="133"/>
      <c r="JL148" s="133"/>
      <c r="JV148" s="133"/>
      <c r="KF148" s="133"/>
    </row>
    <row xmlns:x14ac="http://schemas.microsoft.com/office/spreadsheetml/2009/9/ac" r="149" s="3" customFormat="true" x14ac:dyDescent="0.25">
      <c r="A149" s="428" t="str">
        <f ca="true">IF(ISBLANK('Data Summary'!A151),"",'Data Summary'!A151)</f>
        <v/>
      </c>
      <c r="B149" s="133"/>
      <c r="L149" s="133"/>
      <c r="V149" s="133"/>
      <c r="AF149" s="133"/>
      <c r="AP149" s="133"/>
      <c r="AZ149" s="133"/>
      <c r="BA149" s="133"/>
      <c r="BB149" s="133"/>
      <c r="BC149" s="133"/>
      <c r="BD149" s="133"/>
      <c r="BE149" s="133"/>
      <c r="BF149" s="133"/>
      <c r="BG149" s="133"/>
      <c r="BJ149" s="133"/>
      <c r="BT149" s="133"/>
      <c r="CD149" s="133"/>
      <c r="CN149" s="133"/>
      <c r="CX149" s="133"/>
      <c r="DH149" s="133"/>
      <c r="DR149" s="133"/>
      <c r="EB149" s="133"/>
      <c r="EL149" s="133"/>
      <c r="EV149" s="133"/>
      <c r="FF149" s="133"/>
      <c r="FP149" s="133"/>
      <c r="FZ149" s="133"/>
      <c r="GJ149" s="133"/>
      <c r="GT149" s="133"/>
      <c r="HD149" s="133"/>
      <c r="HN149" s="133"/>
      <c r="HX149" s="133"/>
      <c r="IH149" s="133"/>
      <c r="IR149" s="133"/>
      <c r="JB149" s="133"/>
      <c r="JL149" s="133"/>
      <c r="JV149" s="133"/>
      <c r="KF149" s="133"/>
    </row>
    <row xmlns:x14ac="http://schemas.microsoft.com/office/spreadsheetml/2009/9/ac" r="150" s="3" customFormat="true" x14ac:dyDescent="0.25">
      <c r="A150" s="428" t="str">
        <f ca="true">IF(ISBLANK('Data Summary'!A152),"",'Data Summary'!A152)</f>
        <v/>
      </c>
      <c r="B150" s="133"/>
      <c r="L150" s="133"/>
      <c r="V150" s="133"/>
      <c r="AF150" s="133"/>
      <c r="AP150" s="133"/>
      <c r="AZ150" s="133"/>
      <c r="BA150" s="133"/>
      <c r="BB150" s="133"/>
      <c r="BC150" s="133"/>
      <c r="BD150" s="133"/>
      <c r="BE150" s="133"/>
      <c r="BF150" s="133"/>
      <c r="BG150" s="133"/>
      <c r="BJ150" s="133"/>
      <c r="BT150" s="133"/>
      <c r="CD150" s="133"/>
      <c r="CN150" s="133"/>
      <c r="CX150" s="133"/>
      <c r="DH150" s="133"/>
      <c r="DR150" s="133"/>
      <c r="EB150" s="133"/>
      <c r="EL150" s="133"/>
      <c r="EV150" s="133"/>
      <c r="FF150" s="133"/>
      <c r="FP150" s="133"/>
      <c r="FZ150" s="133"/>
      <c r="GJ150" s="133"/>
      <c r="GT150" s="133"/>
      <c r="HD150" s="133"/>
      <c r="HN150" s="133"/>
      <c r="HX150" s="133"/>
      <c r="IH150" s="133"/>
      <c r="IR150" s="133"/>
      <c r="JB150" s="133"/>
      <c r="JL150" s="133"/>
      <c r="JV150" s="133"/>
      <c r="KF150" s="133"/>
    </row>
    <row xmlns:x14ac="http://schemas.microsoft.com/office/spreadsheetml/2009/9/ac" r="151" s="3" customFormat="true" x14ac:dyDescent="0.25">
      <c r="A151" s="428" t="str">
        <f ca="true">IF(ISBLANK('Data Summary'!A153),"",'Data Summary'!A153)</f>
        <v/>
      </c>
      <c r="B151" s="133"/>
      <c r="L151" s="133"/>
      <c r="V151" s="133"/>
      <c r="AF151" s="133"/>
      <c r="AP151" s="133"/>
      <c r="AZ151" s="133"/>
      <c r="BA151" s="133"/>
      <c r="BB151" s="133"/>
      <c r="BC151" s="133"/>
      <c r="BD151" s="133"/>
      <c r="BE151" s="133"/>
      <c r="BF151" s="133"/>
      <c r="BG151" s="133"/>
      <c r="BJ151" s="133"/>
      <c r="BT151" s="133"/>
      <c r="CD151" s="133"/>
      <c r="CN151" s="133"/>
      <c r="CX151" s="133"/>
      <c r="DH151" s="133"/>
      <c r="DR151" s="133"/>
      <c r="EB151" s="133"/>
      <c r="EL151" s="133"/>
      <c r="EV151" s="133"/>
      <c r="FF151" s="133"/>
      <c r="FP151" s="133"/>
      <c r="FZ151" s="133"/>
      <c r="GJ151" s="133"/>
      <c r="GT151" s="133"/>
      <c r="HD151" s="133"/>
      <c r="HN151" s="133"/>
      <c r="HX151" s="133"/>
      <c r="IH151" s="133"/>
      <c r="IR151" s="133"/>
      <c r="JB151" s="133"/>
      <c r="JL151" s="133"/>
      <c r="JV151" s="133"/>
      <c r="KF151" s="133"/>
    </row>
    <row xmlns:x14ac="http://schemas.microsoft.com/office/spreadsheetml/2009/9/ac" r="152" s="3" customFormat="true" x14ac:dyDescent="0.25">
      <c r="A152" s="424"/>
      <c r="B152" s="133"/>
      <c r="L152" s="133"/>
      <c r="V152" s="133"/>
      <c r="AF152" s="133"/>
      <c r="AP152" s="133"/>
      <c r="AZ152" s="133"/>
      <c r="BA152" s="133"/>
      <c r="BB152" s="133"/>
      <c r="BC152" s="133"/>
      <c r="BD152" s="133"/>
      <c r="BE152" s="133"/>
      <c r="BF152" s="133"/>
      <c r="BG152" s="133"/>
      <c r="BJ152" s="133"/>
      <c r="BT152" s="133"/>
      <c r="CD152" s="133"/>
      <c r="CN152" s="133"/>
      <c r="CX152" s="133"/>
      <c r="DH152" s="133"/>
      <c r="DR152" s="133"/>
      <c r="EB152" s="133"/>
      <c r="EL152" s="133"/>
      <c r="EV152" s="133"/>
      <c r="FF152" s="133"/>
      <c r="FP152" s="133"/>
      <c r="FZ152" s="133"/>
      <c r="GJ152" s="133"/>
      <c r="GT152" s="133"/>
      <c r="HD152" s="133"/>
      <c r="HN152" s="133"/>
      <c r="HX152" s="133"/>
      <c r="IH152" s="133"/>
      <c r="IR152" s="133"/>
      <c r="JB152" s="133"/>
      <c r="JL152" s="133"/>
      <c r="JV152" s="133"/>
      <c r="KF152" s="133"/>
    </row>
    <row xmlns:x14ac="http://schemas.microsoft.com/office/spreadsheetml/2009/9/ac" r="153" s="3" customFormat="true" x14ac:dyDescent="0.25">
      <c r="A153" s="424"/>
      <c r="B153" s="133"/>
      <c r="L153" s="133"/>
      <c r="V153" s="133"/>
      <c r="AF153" s="133"/>
      <c r="AP153" s="133"/>
      <c r="AZ153" s="133"/>
      <c r="BA153" s="133"/>
      <c r="BB153" s="133"/>
      <c r="BC153" s="133"/>
      <c r="BD153" s="133"/>
      <c r="BE153" s="133"/>
      <c r="BF153" s="133"/>
      <c r="BG153" s="133"/>
      <c r="BJ153" s="133"/>
      <c r="BT153" s="133"/>
      <c r="CD153" s="133"/>
      <c r="CN153" s="133"/>
      <c r="CX153" s="133"/>
      <c r="DH153" s="133"/>
      <c r="DR153" s="133"/>
      <c r="EB153" s="133"/>
      <c r="EL153" s="133"/>
      <c r="EV153" s="133"/>
      <c r="FF153" s="133"/>
      <c r="FP153" s="133"/>
      <c r="FZ153" s="133"/>
      <c r="GJ153" s="133"/>
      <c r="GT153" s="133"/>
      <c r="HD153" s="133"/>
      <c r="HN153" s="133"/>
      <c r="HX153" s="133"/>
      <c r="IH153" s="133"/>
      <c r="IR153" s="133"/>
      <c r="JB153" s="133"/>
      <c r="JL153" s="133"/>
      <c r="JV153" s="133"/>
      <c r="KF153" s="133"/>
    </row>
    <row xmlns:x14ac="http://schemas.microsoft.com/office/spreadsheetml/2009/9/ac" r="154" s="3" customFormat="true" x14ac:dyDescent="0.25">
      <c r="A154" s="424"/>
      <c r="B154" s="133"/>
      <c r="L154" s="133"/>
      <c r="V154" s="133"/>
      <c r="AF154" s="133"/>
      <c r="AP154" s="133"/>
      <c r="AZ154" s="133"/>
      <c r="BA154" s="133"/>
      <c r="BB154" s="133"/>
      <c r="BC154" s="133"/>
      <c r="BD154" s="133"/>
      <c r="BE154" s="133"/>
      <c r="BF154" s="133"/>
      <c r="BG154" s="133"/>
      <c r="BJ154" s="133"/>
      <c r="BT154" s="133"/>
      <c r="CD154" s="133"/>
      <c r="CN154" s="133"/>
      <c r="CX154" s="133"/>
      <c r="DH154" s="133"/>
      <c r="DR154" s="133"/>
      <c r="EB154" s="133"/>
      <c r="EL154" s="133"/>
      <c r="EV154" s="133"/>
      <c r="FF154" s="133"/>
      <c r="FP154" s="133"/>
      <c r="FZ154" s="133"/>
      <c r="GJ154" s="133"/>
      <c r="GT154" s="133"/>
      <c r="HD154" s="133"/>
      <c r="HN154" s="133"/>
      <c r="HX154" s="133"/>
      <c r="IH154" s="133"/>
      <c r="IR154" s="133"/>
      <c r="JB154" s="133"/>
      <c r="JL154" s="133"/>
      <c r="JV154" s="133"/>
      <c r="KF154" s="133"/>
    </row>
    <row xmlns:x14ac="http://schemas.microsoft.com/office/spreadsheetml/2009/9/ac" r="155" s="3" customFormat="true" x14ac:dyDescent="0.25">
      <c r="A155" s="424"/>
      <c r="B155" s="133"/>
      <c r="L155" s="133"/>
      <c r="V155" s="133"/>
      <c r="AF155" s="133"/>
      <c r="AP155" s="133"/>
      <c r="AZ155" s="133"/>
      <c r="BA155" s="133"/>
      <c r="BB155" s="133"/>
      <c r="BC155" s="133"/>
      <c r="BD155" s="133"/>
      <c r="BE155" s="133"/>
      <c r="BF155" s="133"/>
      <c r="BG155" s="133"/>
      <c r="BJ155" s="133"/>
      <c r="BT155" s="133"/>
      <c r="CD155" s="133"/>
      <c r="CN155" s="133"/>
      <c r="CX155" s="133"/>
      <c r="DH155" s="133"/>
      <c r="DR155" s="133"/>
      <c r="EB155" s="133"/>
      <c r="EL155" s="133"/>
      <c r="EV155" s="133"/>
      <c r="FF155" s="133"/>
      <c r="FP155" s="133"/>
      <c r="FZ155" s="133"/>
      <c r="GJ155" s="133"/>
      <c r="GT155" s="133"/>
      <c r="HD155" s="133"/>
      <c r="HN155" s="133"/>
      <c r="HX155" s="133"/>
      <c r="IH155" s="133"/>
      <c r="IR155" s="133"/>
      <c r="JB155" s="133"/>
      <c r="JL155" s="133"/>
      <c r="JV155" s="133"/>
      <c r="KF155" s="133"/>
    </row>
    <row xmlns:x14ac="http://schemas.microsoft.com/office/spreadsheetml/2009/9/ac" r="156" s="3" customFormat="true" x14ac:dyDescent="0.25">
      <c r="A156" s="424"/>
      <c r="B156" s="133"/>
      <c r="L156" s="133"/>
      <c r="V156" s="133"/>
      <c r="AF156" s="133"/>
      <c r="AP156" s="133"/>
      <c r="AZ156" s="133"/>
      <c r="BA156" s="133"/>
      <c r="BB156" s="133"/>
      <c r="BC156" s="133"/>
      <c r="BD156" s="133"/>
      <c r="BE156" s="133"/>
      <c r="BF156" s="133"/>
      <c r="BG156" s="133"/>
      <c r="BJ156" s="133"/>
      <c r="BT156" s="133"/>
      <c r="CD156" s="133"/>
      <c r="CN156" s="133"/>
      <c r="CX156" s="133"/>
      <c r="DH156" s="133"/>
      <c r="DR156" s="133"/>
      <c r="EB156" s="133"/>
      <c r="EL156" s="133"/>
      <c r="EV156" s="133"/>
      <c r="FF156" s="133"/>
      <c r="FP156" s="133"/>
      <c r="FZ156" s="133"/>
      <c r="GJ156" s="133"/>
      <c r="GT156" s="133"/>
      <c r="HD156" s="133"/>
      <c r="HN156" s="133"/>
      <c r="HX156" s="133"/>
      <c r="IH156" s="133"/>
      <c r="IR156" s="133"/>
      <c r="JB156" s="133"/>
      <c r="JL156" s="133"/>
      <c r="JV156" s="133"/>
      <c r="KF156" s="133"/>
    </row>
    <row xmlns:x14ac="http://schemas.microsoft.com/office/spreadsheetml/2009/9/ac" r="157" s="3" customFormat="true" x14ac:dyDescent="0.25">
      <c r="A157" s="424"/>
      <c r="B157" s="133"/>
      <c r="L157" s="133"/>
      <c r="V157" s="133"/>
      <c r="AF157" s="133"/>
      <c r="AP157" s="133"/>
      <c r="AZ157" s="133"/>
      <c r="BA157" s="133"/>
      <c r="BB157" s="133"/>
      <c r="BC157" s="133"/>
      <c r="BD157" s="133"/>
      <c r="BE157" s="133"/>
      <c r="BF157" s="133"/>
      <c r="BG157" s="133"/>
      <c r="BJ157" s="133"/>
      <c r="BT157" s="133"/>
      <c r="CD157" s="133"/>
      <c r="CN157" s="133"/>
      <c r="CX157" s="133"/>
      <c r="DH157" s="133"/>
      <c r="DR157" s="133"/>
      <c r="EB157" s="133"/>
      <c r="EL157" s="133"/>
      <c r="EV157" s="133"/>
      <c r="FF157" s="133"/>
      <c r="FP157" s="133"/>
      <c r="FZ157" s="133"/>
      <c r="GJ157" s="133"/>
      <c r="GT157" s="133"/>
      <c r="HD157" s="133"/>
      <c r="HN157" s="133"/>
      <c r="HX157" s="133"/>
      <c r="IH157" s="133"/>
      <c r="IR157" s="133"/>
      <c r="JB157" s="133"/>
      <c r="JL157" s="133"/>
      <c r="JV157" s="133"/>
      <c r="KF157" s="133"/>
    </row>
    <row xmlns:x14ac="http://schemas.microsoft.com/office/spreadsheetml/2009/9/ac" r="158" s="3" customFormat="true" x14ac:dyDescent="0.25">
      <c r="A158" s="424"/>
      <c r="B158" s="133"/>
      <c r="L158" s="133"/>
      <c r="V158" s="133"/>
      <c r="AF158" s="133"/>
      <c r="AP158" s="133"/>
      <c r="AZ158" s="133"/>
      <c r="BA158" s="133"/>
      <c r="BB158" s="133"/>
      <c r="BC158" s="133"/>
      <c r="BD158" s="133"/>
      <c r="BE158" s="133"/>
      <c r="BF158" s="133"/>
      <c r="BG158" s="133"/>
      <c r="BJ158" s="133"/>
      <c r="BT158" s="133"/>
      <c r="CD158" s="133"/>
      <c r="CN158" s="133"/>
      <c r="CX158" s="133"/>
      <c r="DH158" s="133"/>
      <c r="DR158" s="133"/>
      <c r="EB158" s="133"/>
      <c r="EL158" s="133"/>
      <c r="EV158" s="133"/>
      <c r="FF158" s="133"/>
      <c r="FP158" s="133"/>
      <c r="FZ158" s="133"/>
      <c r="GJ158" s="133"/>
      <c r="GT158" s="133"/>
      <c r="HD158" s="133"/>
      <c r="HN158" s="133"/>
      <c r="HX158" s="133"/>
      <c r="IH158" s="133"/>
      <c r="IR158" s="133"/>
      <c r="JB158" s="133"/>
      <c r="JL158" s="133"/>
      <c r="JV158" s="133"/>
      <c r="KF158" s="133"/>
    </row>
    <row xmlns:x14ac="http://schemas.microsoft.com/office/spreadsheetml/2009/9/ac" r="159" s="3" customFormat="true" x14ac:dyDescent="0.25">
      <c r="A159" s="424"/>
      <c r="B159" s="133"/>
      <c r="L159" s="133"/>
      <c r="V159" s="133"/>
      <c r="AF159" s="133"/>
      <c r="AP159" s="133"/>
      <c r="AZ159" s="133"/>
      <c r="BA159" s="133"/>
      <c r="BB159" s="133"/>
      <c r="BC159" s="133"/>
      <c r="BD159" s="133"/>
      <c r="BE159" s="133"/>
      <c r="BF159" s="133"/>
      <c r="BG159" s="133"/>
      <c r="BJ159" s="133"/>
      <c r="BT159" s="133"/>
      <c r="CD159" s="133"/>
      <c r="CN159" s="133"/>
      <c r="CX159" s="133"/>
      <c r="DH159" s="133"/>
      <c r="DR159" s="133"/>
      <c r="EB159" s="133"/>
      <c r="EL159" s="133"/>
      <c r="EV159" s="133"/>
      <c r="FF159" s="133"/>
      <c r="FP159" s="133"/>
      <c r="FZ159" s="133"/>
      <c r="GJ159" s="133"/>
      <c r="GT159" s="133"/>
      <c r="HD159" s="133"/>
      <c r="HN159" s="133"/>
      <c r="HX159" s="133"/>
      <c r="IH159" s="133"/>
      <c r="IR159" s="133"/>
      <c r="JB159" s="133"/>
      <c r="JL159" s="133"/>
      <c r="JV159" s="133"/>
      <c r="KF159" s="133"/>
    </row>
    <row xmlns:x14ac="http://schemas.microsoft.com/office/spreadsheetml/2009/9/ac" r="160" s="3" customFormat="true" x14ac:dyDescent="0.25">
      <c r="A160" s="424"/>
      <c r="B160" s="133"/>
      <c r="L160" s="133"/>
      <c r="V160" s="133"/>
      <c r="AF160" s="133"/>
      <c r="AP160" s="133"/>
      <c r="AZ160" s="133"/>
      <c r="BA160" s="133"/>
      <c r="BB160" s="133"/>
      <c r="BC160" s="133"/>
      <c r="BD160" s="133"/>
      <c r="BE160" s="133"/>
      <c r="BF160" s="133"/>
      <c r="BG160" s="133"/>
      <c r="BJ160" s="133"/>
      <c r="BT160" s="133"/>
      <c r="CD160" s="133"/>
      <c r="CN160" s="133"/>
      <c r="CX160" s="133"/>
      <c r="DH160" s="133"/>
      <c r="DR160" s="133"/>
      <c r="EB160" s="133"/>
      <c r="EL160" s="133"/>
      <c r="EV160" s="133"/>
      <c r="FF160" s="133"/>
      <c r="FP160" s="133"/>
      <c r="FZ160" s="133"/>
      <c r="GJ160" s="133"/>
      <c r="GT160" s="133"/>
      <c r="HD160" s="133"/>
      <c r="HN160" s="133"/>
      <c r="HX160" s="133"/>
      <c r="IH160" s="133"/>
      <c r="IR160" s="133"/>
      <c r="JB160" s="133"/>
      <c r="JL160" s="133"/>
      <c r="JV160" s="133"/>
      <c r="KF160" s="133"/>
    </row>
    <row xmlns:x14ac="http://schemas.microsoft.com/office/spreadsheetml/2009/9/ac" r="161" s="3" customFormat="true" x14ac:dyDescent="0.25">
      <c r="A161" s="424"/>
      <c r="B161" s="133"/>
      <c r="L161" s="133"/>
      <c r="V161" s="133"/>
      <c r="AF161" s="133"/>
      <c r="AP161" s="133"/>
      <c r="AZ161" s="133"/>
      <c r="BA161" s="133"/>
      <c r="BB161" s="133"/>
      <c r="BC161" s="133"/>
      <c r="BD161" s="133"/>
      <c r="BE161" s="133"/>
      <c r="BF161" s="133"/>
      <c r="BG161" s="133"/>
      <c r="BJ161" s="133"/>
      <c r="BT161" s="133"/>
      <c r="CD161" s="133"/>
      <c r="CN161" s="133"/>
      <c r="CX161" s="133"/>
      <c r="DH161" s="133"/>
      <c r="DR161" s="133"/>
      <c r="EB161" s="133"/>
      <c r="EL161" s="133"/>
      <c r="EV161" s="133"/>
      <c r="FF161" s="133"/>
      <c r="FP161" s="133"/>
      <c r="FZ161" s="133"/>
      <c r="GJ161" s="133"/>
      <c r="GT161" s="133"/>
      <c r="HD161" s="133"/>
      <c r="HN161" s="133"/>
      <c r="HX161" s="133"/>
      <c r="IH161" s="133"/>
      <c r="IR161" s="133"/>
      <c r="JB161" s="133"/>
      <c r="JL161" s="133"/>
      <c r="JV161" s="133"/>
      <c r="KF161" s="133"/>
    </row>
    <row xmlns:x14ac="http://schemas.microsoft.com/office/spreadsheetml/2009/9/ac" r="162" s="3" customFormat="true" x14ac:dyDescent="0.25">
      <c r="A162" s="424"/>
      <c r="B162" s="133"/>
      <c r="L162" s="133"/>
      <c r="V162" s="133"/>
      <c r="AF162" s="133"/>
      <c r="AP162" s="133"/>
      <c r="AZ162" s="133"/>
      <c r="BA162" s="133"/>
      <c r="BB162" s="133"/>
      <c r="BC162" s="133"/>
      <c r="BD162" s="133"/>
      <c r="BE162" s="133"/>
      <c r="BF162" s="133"/>
      <c r="BG162" s="133"/>
      <c r="BJ162" s="133"/>
      <c r="BT162" s="133"/>
      <c r="CD162" s="133"/>
      <c r="CN162" s="133"/>
      <c r="CX162" s="133"/>
      <c r="DH162" s="133"/>
      <c r="DR162" s="133"/>
      <c r="EB162" s="133"/>
      <c r="EL162" s="133"/>
      <c r="EV162" s="133"/>
      <c r="FF162" s="133"/>
      <c r="FP162" s="133"/>
      <c r="FZ162" s="133"/>
      <c r="GJ162" s="133"/>
      <c r="GT162" s="133"/>
      <c r="HD162" s="133"/>
      <c r="HN162" s="133"/>
      <c r="HX162" s="133"/>
      <c r="IH162" s="133"/>
      <c r="IR162" s="133"/>
      <c r="JB162" s="133"/>
      <c r="JL162" s="133"/>
      <c r="JV162" s="133"/>
      <c r="KF162" s="133"/>
    </row>
    <row xmlns:x14ac="http://schemas.microsoft.com/office/spreadsheetml/2009/9/ac" r="163" s="3" customFormat="true" x14ac:dyDescent="0.25">
      <c r="A163" s="424"/>
      <c r="B163" s="133"/>
      <c r="L163" s="133"/>
      <c r="V163" s="133"/>
      <c r="AF163" s="133"/>
      <c r="AP163" s="133"/>
      <c r="AZ163" s="133"/>
      <c r="BA163" s="133"/>
      <c r="BB163" s="133"/>
      <c r="BC163" s="133"/>
      <c r="BD163" s="133"/>
      <c r="BE163" s="133"/>
      <c r="BF163" s="133"/>
      <c r="BG163" s="133"/>
      <c r="BJ163" s="133"/>
      <c r="BT163" s="133"/>
      <c r="CD163" s="133"/>
      <c r="CN163" s="133"/>
      <c r="CX163" s="133"/>
      <c r="DH163" s="133"/>
      <c r="DR163" s="133"/>
      <c r="EB163" s="133"/>
      <c r="EL163" s="133"/>
      <c r="EV163" s="133"/>
      <c r="FF163" s="133"/>
      <c r="FP163" s="133"/>
      <c r="FZ163" s="133"/>
      <c r="GJ163" s="133"/>
      <c r="GT163" s="133"/>
      <c r="HD163" s="133"/>
      <c r="HN163" s="133"/>
      <c r="HX163" s="133"/>
      <c r="IH163" s="133"/>
      <c r="IR163" s="133"/>
      <c r="JB163" s="133"/>
      <c r="JL163" s="133"/>
      <c r="JV163" s="133"/>
      <c r="KF163" s="133"/>
    </row>
    <row xmlns:x14ac="http://schemas.microsoft.com/office/spreadsheetml/2009/9/ac" r="164" s="3" customFormat="true" x14ac:dyDescent="0.25">
      <c r="A164" s="424"/>
      <c r="B164" s="133"/>
      <c r="L164" s="133"/>
      <c r="V164" s="133"/>
      <c r="AF164" s="133"/>
      <c r="AP164" s="133"/>
      <c r="AZ164" s="133"/>
      <c r="BA164" s="133"/>
      <c r="BB164" s="133"/>
      <c r="BC164" s="133"/>
      <c r="BD164" s="133"/>
      <c r="BE164" s="133"/>
      <c r="BF164" s="133"/>
      <c r="BG164" s="133"/>
      <c r="BJ164" s="133"/>
      <c r="BT164" s="133"/>
      <c r="CD164" s="133"/>
      <c r="CN164" s="133"/>
      <c r="CX164" s="133"/>
      <c r="DH164" s="133"/>
      <c r="DR164" s="133"/>
      <c r="EB164" s="133"/>
      <c r="EL164" s="133"/>
      <c r="EV164" s="133"/>
      <c r="FF164" s="133"/>
      <c r="FP164" s="133"/>
      <c r="FZ164" s="133"/>
      <c r="GJ164" s="133"/>
      <c r="GT164" s="133"/>
      <c r="HD164" s="133"/>
      <c r="HN164" s="133"/>
      <c r="HX164" s="133"/>
      <c r="IH164" s="133"/>
      <c r="IR164" s="133"/>
      <c r="JB164" s="133"/>
      <c r="JL164" s="133"/>
      <c r="JV164" s="133"/>
      <c r="KF164" s="133"/>
    </row>
    <row xmlns:x14ac="http://schemas.microsoft.com/office/spreadsheetml/2009/9/ac" r="165" s="3" customFormat="true" x14ac:dyDescent="0.25">
      <c r="A165" s="424"/>
      <c r="B165" s="133"/>
      <c r="L165" s="133"/>
      <c r="V165" s="133"/>
      <c r="AF165" s="133"/>
      <c r="AP165" s="133"/>
      <c r="AZ165" s="133"/>
      <c r="BA165" s="133"/>
      <c r="BB165" s="133"/>
      <c r="BC165" s="133"/>
      <c r="BD165" s="133"/>
      <c r="BE165" s="133"/>
      <c r="BF165" s="133"/>
      <c r="BG165" s="133"/>
      <c r="BJ165" s="133"/>
      <c r="BT165" s="133"/>
      <c r="CD165" s="133"/>
      <c r="CN165" s="133"/>
      <c r="CX165" s="133"/>
      <c r="DH165" s="133"/>
      <c r="DR165" s="133"/>
      <c r="EB165" s="133"/>
      <c r="EL165" s="133"/>
      <c r="EV165" s="133"/>
      <c r="FF165" s="133"/>
      <c r="FP165" s="133"/>
      <c r="FZ165" s="133"/>
      <c r="GJ165" s="133"/>
      <c r="GT165" s="133"/>
      <c r="HD165" s="133"/>
      <c r="HN165" s="133"/>
      <c r="HX165" s="133"/>
      <c r="IH165" s="133"/>
      <c r="IR165" s="133"/>
      <c r="JB165" s="133"/>
      <c r="JL165" s="133"/>
      <c r="JV165" s="133"/>
      <c r="KF165" s="133"/>
    </row>
    <row xmlns:x14ac="http://schemas.microsoft.com/office/spreadsheetml/2009/9/ac" r="166" s="3" customFormat="true" x14ac:dyDescent="0.25">
      <c r="A166" s="424"/>
      <c r="B166" s="133"/>
      <c r="L166" s="133"/>
      <c r="V166" s="133"/>
      <c r="AF166" s="133"/>
      <c r="AP166" s="133"/>
      <c r="AZ166" s="133"/>
      <c r="BA166" s="133"/>
      <c r="BB166" s="133"/>
      <c r="BC166" s="133"/>
      <c r="BD166" s="133"/>
      <c r="BE166" s="133"/>
      <c r="BF166" s="133"/>
      <c r="BG166" s="133"/>
      <c r="BJ166" s="133"/>
      <c r="BT166" s="133"/>
      <c r="CD166" s="133"/>
      <c r="CN166" s="133"/>
      <c r="CX166" s="133"/>
      <c r="DH166" s="133"/>
      <c r="DR166" s="133"/>
      <c r="EB166" s="133"/>
      <c r="EL166" s="133"/>
      <c r="EV166" s="133"/>
      <c r="FF166" s="133"/>
      <c r="FP166" s="133"/>
      <c r="FZ166" s="133"/>
      <c r="GJ166" s="133"/>
      <c r="GT166" s="133"/>
      <c r="HD166" s="133"/>
      <c r="HN166" s="133"/>
      <c r="HX166" s="133"/>
      <c r="IH166" s="133"/>
      <c r="IR166" s="133"/>
      <c r="JB166" s="133"/>
      <c r="JL166" s="133"/>
      <c r="JV166" s="133"/>
      <c r="KF166" s="133"/>
    </row>
    <row xmlns:x14ac="http://schemas.microsoft.com/office/spreadsheetml/2009/9/ac" r="167" s="3" customFormat="true" x14ac:dyDescent="0.25">
      <c r="A167" s="424"/>
      <c r="B167" s="133"/>
      <c r="L167" s="133"/>
      <c r="V167" s="133"/>
      <c r="AF167" s="133"/>
      <c r="AP167" s="133"/>
      <c r="AZ167" s="133"/>
      <c r="BA167" s="133"/>
      <c r="BB167" s="133"/>
      <c r="BC167" s="133"/>
      <c r="BD167" s="133"/>
      <c r="BE167" s="133"/>
      <c r="BF167" s="133"/>
      <c r="BG167" s="133"/>
      <c r="BJ167" s="133"/>
      <c r="BT167" s="133"/>
      <c r="CD167" s="133"/>
      <c r="CN167" s="133"/>
      <c r="CX167" s="133"/>
      <c r="DH167" s="133"/>
      <c r="DR167" s="133"/>
      <c r="EB167" s="133"/>
      <c r="EL167" s="133"/>
      <c r="EV167" s="133"/>
      <c r="FF167" s="133"/>
      <c r="FP167" s="133"/>
      <c r="FZ167" s="133"/>
      <c r="GJ167" s="133"/>
      <c r="GT167" s="133"/>
      <c r="HD167" s="133"/>
      <c r="HN167" s="133"/>
      <c r="HX167" s="133"/>
      <c r="IH167" s="133"/>
      <c r="IR167" s="133"/>
      <c r="JB167" s="133"/>
      <c r="JL167" s="133"/>
      <c r="JV167" s="133"/>
      <c r="KF167" s="133"/>
    </row>
    <row xmlns:x14ac="http://schemas.microsoft.com/office/spreadsheetml/2009/9/ac" r="168" s="3" customFormat="true" x14ac:dyDescent="0.25">
      <c r="A168" s="424"/>
      <c r="B168" s="133"/>
      <c r="L168" s="133"/>
      <c r="V168" s="133"/>
      <c r="AF168" s="133"/>
      <c r="AP168" s="133"/>
      <c r="AZ168" s="133"/>
      <c r="BA168" s="133"/>
      <c r="BB168" s="133"/>
      <c r="BC168" s="133"/>
      <c r="BD168" s="133"/>
      <c r="BE168" s="133"/>
      <c r="BF168" s="133"/>
      <c r="BG168" s="133"/>
      <c r="BJ168" s="133"/>
      <c r="BT168" s="133"/>
      <c r="CD168" s="133"/>
      <c r="CN168" s="133"/>
      <c r="CX168" s="133"/>
      <c r="DH168" s="133"/>
      <c r="DR168" s="133"/>
      <c r="EB168" s="133"/>
      <c r="EL168" s="133"/>
      <c r="EV168" s="133"/>
      <c r="FF168" s="133"/>
      <c r="FP168" s="133"/>
      <c r="FZ168" s="133"/>
      <c r="GJ168" s="133"/>
      <c r="GT168" s="133"/>
      <c r="HD168" s="133"/>
      <c r="HN168" s="133"/>
      <c r="HX168" s="133"/>
      <c r="IH168" s="133"/>
      <c r="IR168" s="133"/>
      <c r="JB168" s="133"/>
      <c r="JL168" s="133"/>
      <c r="JV168" s="133"/>
      <c r="KF168" s="133"/>
    </row>
    <row xmlns:x14ac="http://schemas.microsoft.com/office/spreadsheetml/2009/9/ac" r="169" s="3" customFormat="true" x14ac:dyDescent="0.25">
      <c r="A169" s="424"/>
      <c r="B169" s="133"/>
      <c r="L169" s="133"/>
      <c r="V169" s="133"/>
      <c r="AF169" s="133"/>
      <c r="AP169" s="133"/>
      <c r="AZ169" s="133"/>
      <c r="BA169" s="133"/>
      <c r="BB169" s="133"/>
      <c r="BC169" s="133"/>
      <c r="BD169" s="133"/>
      <c r="BE169" s="133"/>
      <c r="BF169" s="133"/>
      <c r="BG169" s="133"/>
      <c r="BJ169" s="133"/>
      <c r="BT169" s="133"/>
      <c r="CD169" s="133"/>
      <c r="CN169" s="133"/>
      <c r="CX169" s="133"/>
      <c r="DH169" s="133"/>
      <c r="DR169" s="133"/>
      <c r="EB169" s="133"/>
      <c r="EL169" s="133"/>
      <c r="EV169" s="133"/>
      <c r="FF169" s="133"/>
      <c r="FP169" s="133"/>
      <c r="FZ169" s="133"/>
      <c r="GJ169" s="133"/>
      <c r="GT169" s="133"/>
      <c r="HD169" s="133"/>
      <c r="HN169" s="133"/>
      <c r="HX169" s="133"/>
      <c r="IH169" s="133"/>
      <c r="IR169" s="133"/>
      <c r="JB169" s="133"/>
      <c r="JL169" s="133"/>
      <c r="JV169" s="133"/>
      <c r="KF169" s="133"/>
    </row>
    <row xmlns:x14ac="http://schemas.microsoft.com/office/spreadsheetml/2009/9/ac" r="170" s="3" customFormat="true" x14ac:dyDescent="0.25">
      <c r="A170" s="424"/>
      <c r="B170" s="133"/>
      <c r="L170" s="133"/>
      <c r="V170" s="133"/>
      <c r="AF170" s="133"/>
      <c r="AP170" s="133"/>
      <c r="AZ170" s="133"/>
      <c r="BA170" s="133"/>
      <c r="BB170" s="133"/>
      <c r="BC170" s="133"/>
      <c r="BD170" s="133"/>
      <c r="BE170" s="133"/>
      <c r="BF170" s="133"/>
      <c r="BG170" s="133"/>
      <c r="BJ170" s="133"/>
      <c r="BT170" s="133"/>
      <c r="CD170" s="133"/>
      <c r="CN170" s="133"/>
      <c r="CX170" s="133"/>
      <c r="DH170" s="133"/>
      <c r="DR170" s="133"/>
      <c r="EB170" s="133"/>
      <c r="EL170" s="133"/>
      <c r="EV170" s="133"/>
      <c r="FF170" s="133"/>
      <c r="FP170" s="133"/>
      <c r="FZ170" s="133"/>
      <c r="GJ170" s="133"/>
      <c r="GT170" s="133"/>
      <c r="HD170" s="133"/>
      <c r="HN170" s="133"/>
      <c r="HX170" s="133"/>
      <c r="IH170" s="133"/>
      <c r="IR170" s="133"/>
      <c r="JB170" s="133"/>
      <c r="JL170" s="133"/>
      <c r="JV170" s="133"/>
      <c r="KF170" s="133"/>
    </row>
    <row xmlns:x14ac="http://schemas.microsoft.com/office/spreadsheetml/2009/9/ac" r="171" s="3" customFormat="true" x14ac:dyDescent="0.25">
      <c r="A171" s="424"/>
      <c r="B171" s="133"/>
      <c r="L171" s="133"/>
      <c r="V171" s="133"/>
      <c r="AF171" s="133"/>
      <c r="AP171" s="133"/>
      <c r="AZ171" s="133"/>
      <c r="BA171" s="133"/>
      <c r="BB171" s="133"/>
      <c r="BC171" s="133"/>
      <c r="BD171" s="133"/>
      <c r="BE171" s="133"/>
      <c r="BF171" s="133"/>
      <c r="BG171" s="133"/>
      <c r="BJ171" s="133"/>
      <c r="BT171" s="133"/>
      <c r="CD171" s="133"/>
      <c r="CN171" s="133"/>
      <c r="CX171" s="133"/>
      <c r="DH171" s="133"/>
      <c r="DR171" s="133"/>
      <c r="EB171" s="133"/>
      <c r="EL171" s="133"/>
      <c r="EV171" s="133"/>
      <c r="FF171" s="133"/>
      <c r="FP171" s="133"/>
      <c r="FZ171" s="133"/>
      <c r="GJ171" s="133"/>
      <c r="GT171" s="133"/>
      <c r="HD171" s="133"/>
      <c r="HN171" s="133"/>
      <c r="HX171" s="133"/>
      <c r="IH171" s="133"/>
      <c r="IR171" s="133"/>
      <c r="JB171" s="133"/>
      <c r="JL171" s="133"/>
      <c r="JV171" s="133"/>
      <c r="KF171" s="133"/>
    </row>
    <row xmlns:x14ac="http://schemas.microsoft.com/office/spreadsheetml/2009/9/ac" r="172" s="3" customFormat="true" x14ac:dyDescent="0.25">
      <c r="A172" s="424"/>
      <c r="B172" s="133"/>
      <c r="L172" s="133"/>
      <c r="V172" s="133"/>
      <c r="AF172" s="133"/>
      <c r="AP172" s="133"/>
      <c r="AZ172" s="133"/>
      <c r="BA172" s="133"/>
      <c r="BB172" s="133"/>
      <c r="BC172" s="133"/>
      <c r="BD172" s="133"/>
      <c r="BE172" s="133"/>
      <c r="BF172" s="133"/>
      <c r="BG172" s="133"/>
      <c r="BJ172" s="133"/>
      <c r="BT172" s="133"/>
      <c r="CD172" s="133"/>
      <c r="CN172" s="133"/>
      <c r="CX172" s="133"/>
      <c r="DH172" s="133"/>
      <c r="DR172" s="133"/>
      <c r="EB172" s="133"/>
      <c r="EL172" s="133"/>
      <c r="EV172" s="133"/>
      <c r="FF172" s="133"/>
      <c r="FP172" s="133"/>
      <c r="FZ172" s="133"/>
      <c r="GJ172" s="133"/>
      <c r="GT172" s="133"/>
      <c r="HD172" s="133"/>
      <c r="HN172" s="133"/>
      <c r="HX172" s="133"/>
      <c r="IH172" s="133"/>
      <c r="IR172" s="133"/>
      <c r="JB172" s="133"/>
      <c r="JL172" s="133"/>
      <c r="JV172" s="133"/>
      <c r="KF172" s="133"/>
    </row>
    <row xmlns:x14ac="http://schemas.microsoft.com/office/spreadsheetml/2009/9/ac" r="173" s="3" customFormat="true" x14ac:dyDescent="0.25">
      <c r="A173" s="424"/>
      <c r="B173" s="133"/>
      <c r="L173" s="133"/>
      <c r="V173" s="133"/>
      <c r="AF173" s="133"/>
      <c r="AP173" s="133"/>
      <c r="AZ173" s="133"/>
      <c r="BA173" s="133"/>
      <c r="BB173" s="133"/>
      <c r="BC173" s="133"/>
      <c r="BD173" s="133"/>
      <c r="BE173" s="133"/>
      <c r="BF173" s="133"/>
      <c r="BG173" s="133"/>
      <c r="BJ173" s="133"/>
      <c r="BT173" s="133"/>
      <c r="CD173" s="133"/>
      <c r="CN173" s="133"/>
      <c r="CX173" s="133"/>
      <c r="DH173" s="133"/>
      <c r="DR173" s="133"/>
      <c r="EB173" s="133"/>
      <c r="EL173" s="133"/>
      <c r="EV173" s="133"/>
      <c r="FF173" s="133"/>
      <c r="FP173" s="133"/>
      <c r="FZ173" s="133"/>
      <c r="GJ173" s="133"/>
      <c r="GT173" s="133"/>
      <c r="HD173" s="133"/>
      <c r="HN173" s="133"/>
      <c r="HX173" s="133"/>
      <c r="IH173" s="133"/>
      <c r="IR173" s="133"/>
      <c r="JB173" s="133"/>
      <c r="JL173" s="133"/>
      <c r="JV173" s="133"/>
      <c r="KF173" s="133"/>
    </row>
    <row xmlns:x14ac="http://schemas.microsoft.com/office/spreadsheetml/2009/9/ac" r="174" s="3" customFormat="true" x14ac:dyDescent="0.25">
      <c r="A174" s="424"/>
      <c r="B174" s="133"/>
      <c r="L174" s="133"/>
      <c r="V174" s="133"/>
      <c r="AF174" s="133"/>
      <c r="AP174" s="133"/>
      <c r="AZ174" s="133"/>
      <c r="BA174" s="133"/>
      <c r="BB174" s="133"/>
      <c r="BC174" s="133"/>
      <c r="BD174" s="133"/>
      <c r="BE174" s="133"/>
      <c r="BF174" s="133"/>
      <c r="BG174" s="133"/>
      <c r="BJ174" s="133"/>
      <c r="BT174" s="133"/>
      <c r="CD174" s="133"/>
      <c r="CN174" s="133"/>
      <c r="CX174" s="133"/>
      <c r="DH174" s="133"/>
      <c r="DR174" s="133"/>
      <c r="EB174" s="133"/>
      <c r="EL174" s="133"/>
      <c r="EV174" s="133"/>
      <c r="FF174" s="133"/>
      <c r="FP174" s="133"/>
      <c r="FZ174" s="133"/>
      <c r="GJ174" s="133"/>
      <c r="GT174" s="133"/>
      <c r="HD174" s="133"/>
      <c r="HN174" s="133"/>
      <c r="HX174" s="133"/>
      <c r="IH174" s="133"/>
      <c r="IR174" s="133"/>
      <c r="JB174" s="133"/>
      <c r="JL174" s="133"/>
      <c r="JV174" s="133"/>
      <c r="KF174" s="133"/>
    </row>
    <row xmlns:x14ac="http://schemas.microsoft.com/office/spreadsheetml/2009/9/ac" r="175" s="3" customFormat="true" x14ac:dyDescent="0.25">
      <c r="A175" s="424"/>
      <c r="B175" s="133"/>
      <c r="L175" s="133"/>
      <c r="V175" s="133"/>
      <c r="AF175" s="133"/>
      <c r="AP175" s="133"/>
      <c r="AZ175" s="133"/>
      <c r="BA175" s="133"/>
      <c r="BB175" s="133"/>
      <c r="BC175" s="133"/>
      <c r="BD175" s="133"/>
      <c r="BE175" s="133"/>
      <c r="BF175" s="133"/>
      <c r="BG175" s="133"/>
      <c r="BJ175" s="133"/>
      <c r="BT175" s="133"/>
      <c r="CD175" s="133"/>
      <c r="CN175" s="133"/>
      <c r="CX175" s="133"/>
      <c r="DH175" s="133"/>
      <c r="DR175" s="133"/>
      <c r="EB175" s="133"/>
      <c r="EL175" s="133"/>
      <c r="EV175" s="133"/>
      <c r="FF175" s="133"/>
      <c r="FP175" s="133"/>
      <c r="FZ175" s="133"/>
      <c r="GJ175" s="133"/>
      <c r="GT175" s="133"/>
      <c r="HD175" s="133"/>
      <c r="HN175" s="133"/>
      <c r="HX175" s="133"/>
      <c r="IH175" s="133"/>
      <c r="IR175" s="133"/>
      <c r="JB175" s="133"/>
      <c r="JL175" s="133"/>
      <c r="JV175" s="133"/>
      <c r="KF175" s="133"/>
    </row>
    <row xmlns:x14ac="http://schemas.microsoft.com/office/spreadsheetml/2009/9/ac" r="176" s="3" customFormat="true" x14ac:dyDescent="0.25">
      <c r="A176" s="424"/>
      <c r="B176" s="133"/>
      <c r="L176" s="133"/>
      <c r="V176" s="133"/>
      <c r="AF176" s="133"/>
      <c r="AP176" s="133"/>
      <c r="AZ176" s="133"/>
      <c r="BA176" s="133"/>
      <c r="BB176" s="133"/>
      <c r="BC176" s="133"/>
      <c r="BD176" s="133"/>
      <c r="BE176" s="133"/>
      <c r="BF176" s="133"/>
      <c r="BG176" s="133"/>
      <c r="BJ176" s="133"/>
      <c r="BT176" s="133"/>
      <c r="CD176" s="133"/>
      <c r="CN176" s="133"/>
      <c r="CX176" s="133"/>
      <c r="DH176" s="133"/>
      <c r="DR176" s="133"/>
      <c r="EB176" s="133"/>
      <c r="EL176" s="133"/>
      <c r="EV176" s="133"/>
      <c r="FF176" s="133"/>
      <c r="FP176" s="133"/>
      <c r="FZ176" s="133"/>
      <c r="GJ176" s="133"/>
      <c r="GT176" s="133"/>
      <c r="HD176" s="133"/>
      <c r="HN176" s="133"/>
      <c r="HX176" s="133"/>
      <c r="IH176" s="133"/>
      <c r="IR176" s="133"/>
      <c r="JB176" s="133"/>
      <c r="JL176" s="133"/>
      <c r="JV176" s="133"/>
      <c r="KF176" s="133"/>
    </row>
    <row xmlns:x14ac="http://schemas.microsoft.com/office/spreadsheetml/2009/9/ac" r="177" s="3" customFormat="true" x14ac:dyDescent="0.25">
      <c r="A177" s="424"/>
      <c r="B177" s="133"/>
      <c r="L177" s="133"/>
      <c r="V177" s="133"/>
      <c r="AF177" s="133"/>
      <c r="AP177" s="133"/>
      <c r="AZ177" s="133"/>
      <c r="BA177" s="133"/>
      <c r="BB177" s="133"/>
      <c r="BC177" s="133"/>
      <c r="BD177" s="133"/>
      <c r="BE177" s="133"/>
      <c r="BF177" s="133"/>
      <c r="BG177" s="133"/>
      <c r="BJ177" s="133"/>
      <c r="BT177" s="133"/>
      <c r="CD177" s="133"/>
      <c r="CN177" s="133"/>
      <c r="CX177" s="133"/>
      <c r="DH177" s="133"/>
      <c r="DR177" s="133"/>
      <c r="EB177" s="133"/>
      <c r="EL177" s="133"/>
      <c r="EV177" s="133"/>
      <c r="FF177" s="133"/>
      <c r="FP177" s="133"/>
      <c r="FZ177" s="133"/>
      <c r="GJ177" s="133"/>
      <c r="GT177" s="133"/>
      <c r="HD177" s="133"/>
      <c r="HN177" s="133"/>
      <c r="HX177" s="133"/>
      <c r="IH177" s="133"/>
      <c r="IR177" s="133"/>
      <c r="JB177" s="133"/>
      <c r="JL177" s="133"/>
      <c r="JV177" s="133"/>
      <c r="KF177" s="133"/>
    </row>
    <row xmlns:x14ac="http://schemas.microsoft.com/office/spreadsheetml/2009/9/ac" r="178" s="3" customFormat="true" x14ac:dyDescent="0.25">
      <c r="A178" s="424"/>
      <c r="B178" s="133"/>
      <c r="L178" s="133"/>
      <c r="V178" s="133"/>
      <c r="AF178" s="133"/>
      <c r="AP178" s="133"/>
      <c r="AZ178" s="133"/>
      <c r="BA178" s="133"/>
      <c r="BB178" s="133"/>
      <c r="BC178" s="133"/>
      <c r="BD178" s="133"/>
      <c r="BE178" s="133"/>
      <c r="BF178" s="133"/>
      <c r="BG178" s="133"/>
      <c r="BJ178" s="133"/>
      <c r="BT178" s="133"/>
      <c r="CD178" s="133"/>
      <c r="CN178" s="133"/>
      <c r="CX178" s="133"/>
      <c r="DH178" s="133"/>
      <c r="DR178" s="133"/>
      <c r="EB178" s="133"/>
      <c r="EL178" s="133"/>
      <c r="EV178" s="133"/>
      <c r="FF178" s="133"/>
      <c r="FP178" s="133"/>
      <c r="FZ178" s="133"/>
      <c r="GJ178" s="133"/>
      <c r="GT178" s="133"/>
      <c r="HD178" s="133"/>
      <c r="HN178" s="133"/>
      <c r="HX178" s="133"/>
      <c r="IH178" s="133"/>
      <c r="IR178" s="133"/>
      <c r="JB178" s="133"/>
      <c r="JL178" s="133"/>
      <c r="JV178" s="133"/>
      <c r="KF178" s="133"/>
    </row>
    <row xmlns:x14ac="http://schemas.microsoft.com/office/spreadsheetml/2009/9/ac" r="179" s="3" customFormat="true" x14ac:dyDescent="0.25">
      <c r="A179" s="424"/>
      <c r="B179" s="133"/>
      <c r="L179" s="133"/>
      <c r="V179" s="133"/>
      <c r="AF179" s="133"/>
      <c r="AP179" s="133"/>
      <c r="AZ179" s="133"/>
      <c r="BA179" s="133"/>
      <c r="BB179" s="133"/>
      <c r="BC179" s="133"/>
      <c r="BD179" s="133"/>
      <c r="BE179" s="133"/>
      <c r="BF179" s="133"/>
      <c r="BG179" s="133"/>
      <c r="BJ179" s="133"/>
      <c r="BT179" s="133"/>
      <c r="CD179" s="133"/>
      <c r="CN179" s="133"/>
      <c r="CX179" s="133"/>
      <c r="DH179" s="133"/>
      <c r="DR179" s="133"/>
      <c r="EB179" s="133"/>
      <c r="EL179" s="133"/>
      <c r="EV179" s="133"/>
      <c r="FF179" s="133"/>
      <c r="FP179" s="133"/>
      <c r="FZ179" s="133"/>
      <c r="GJ179" s="133"/>
      <c r="GT179" s="133"/>
      <c r="HD179" s="133"/>
      <c r="HN179" s="133"/>
      <c r="HX179" s="133"/>
      <c r="IH179" s="133"/>
      <c r="IR179" s="133"/>
      <c r="JB179" s="133"/>
      <c r="JL179" s="133"/>
      <c r="JV179" s="133"/>
      <c r="KF179" s="133"/>
    </row>
    <row xmlns:x14ac="http://schemas.microsoft.com/office/spreadsheetml/2009/9/ac" r="180" s="3" customFormat="true" x14ac:dyDescent="0.25">
      <c r="A180" s="424"/>
      <c r="B180" s="133"/>
      <c r="L180" s="133"/>
      <c r="V180" s="133"/>
      <c r="AF180" s="133"/>
      <c r="AP180" s="133"/>
      <c r="AZ180" s="133"/>
      <c r="BA180" s="133"/>
      <c r="BB180" s="133"/>
      <c r="BC180" s="133"/>
      <c r="BD180" s="133"/>
      <c r="BE180" s="133"/>
      <c r="BF180" s="133"/>
      <c r="BG180" s="133"/>
      <c r="BJ180" s="133"/>
      <c r="BT180" s="133"/>
      <c r="CD180" s="133"/>
      <c r="CN180" s="133"/>
      <c r="CX180" s="133"/>
      <c r="DH180" s="133"/>
      <c r="DR180" s="133"/>
      <c r="EB180" s="133"/>
      <c r="EL180" s="133"/>
      <c r="EV180" s="133"/>
      <c r="FF180" s="133"/>
      <c r="FP180" s="133"/>
      <c r="FZ180" s="133"/>
      <c r="GJ180" s="133"/>
      <c r="GT180" s="133"/>
      <c r="HD180" s="133"/>
      <c r="HN180" s="133"/>
      <c r="HX180" s="133"/>
      <c r="IH180" s="133"/>
      <c r="IR180" s="133"/>
      <c r="JB180" s="133"/>
      <c r="JL180" s="133"/>
      <c r="JV180" s="133"/>
      <c r="KF180" s="133"/>
    </row>
    <row xmlns:x14ac="http://schemas.microsoft.com/office/spreadsheetml/2009/9/ac" r="181" s="3" customFormat="true" x14ac:dyDescent="0.25">
      <c r="A181" s="424"/>
      <c r="B181" s="133"/>
      <c r="L181" s="133"/>
      <c r="V181" s="133"/>
      <c r="AF181" s="133"/>
      <c r="AP181" s="133"/>
      <c r="AZ181" s="133"/>
      <c r="BA181" s="133"/>
      <c r="BB181" s="133"/>
      <c r="BC181" s="133"/>
      <c r="BD181" s="133"/>
      <c r="BE181" s="133"/>
      <c r="BF181" s="133"/>
      <c r="BG181" s="133"/>
      <c r="BJ181" s="133"/>
      <c r="BT181" s="133"/>
      <c r="CD181" s="133"/>
      <c r="CN181" s="133"/>
      <c r="CX181" s="133"/>
      <c r="DH181" s="133"/>
      <c r="DR181" s="133"/>
      <c r="EB181" s="133"/>
      <c r="EL181" s="133"/>
      <c r="EV181" s="133"/>
      <c r="FF181" s="133"/>
      <c r="FP181" s="133"/>
      <c r="FZ181" s="133"/>
      <c r="GJ181" s="133"/>
      <c r="GT181" s="133"/>
      <c r="HD181" s="133"/>
      <c r="HN181" s="133"/>
      <c r="HX181" s="133"/>
      <c r="IH181" s="133"/>
      <c r="IR181" s="133"/>
      <c r="JB181" s="133"/>
      <c r="JL181" s="133"/>
      <c r="JV181" s="133"/>
      <c r="KF181" s="133"/>
    </row>
    <row xmlns:x14ac="http://schemas.microsoft.com/office/spreadsheetml/2009/9/ac" r="182" s="3" customFormat="true" x14ac:dyDescent="0.25">
      <c r="A182" s="424"/>
      <c r="B182" s="133"/>
      <c r="L182" s="133"/>
      <c r="V182" s="133"/>
      <c r="AF182" s="133"/>
      <c r="AP182" s="133"/>
      <c r="AZ182" s="133"/>
      <c r="BA182" s="133"/>
      <c r="BB182" s="133"/>
      <c r="BC182" s="133"/>
      <c r="BD182" s="133"/>
      <c r="BE182" s="133"/>
      <c r="BF182" s="133"/>
      <c r="BG182" s="133"/>
      <c r="BJ182" s="133"/>
      <c r="BT182" s="133"/>
      <c r="CD182" s="133"/>
      <c r="CN182" s="133"/>
      <c r="CX182" s="133"/>
      <c r="DH182" s="133"/>
      <c r="DR182" s="133"/>
      <c r="EB182" s="133"/>
      <c r="EL182" s="133"/>
      <c r="EV182" s="133"/>
      <c r="FF182" s="133"/>
      <c r="FP182" s="133"/>
      <c r="FZ182" s="133"/>
      <c r="GJ182" s="133"/>
      <c r="GT182" s="133"/>
      <c r="HD182" s="133"/>
      <c r="HN182" s="133"/>
      <c r="HX182" s="133"/>
      <c r="IH182" s="133"/>
      <c r="IR182" s="133"/>
      <c r="JB182" s="133"/>
      <c r="JL182" s="133"/>
      <c r="JV182" s="133"/>
      <c r="KF182" s="133"/>
    </row>
    <row xmlns:x14ac="http://schemas.microsoft.com/office/spreadsheetml/2009/9/ac" r="183" s="3" customFormat="true" x14ac:dyDescent="0.25">
      <c r="A183" s="424"/>
      <c r="B183" s="133"/>
      <c r="L183" s="133"/>
      <c r="V183" s="133"/>
      <c r="AF183" s="133"/>
      <c r="AP183" s="133"/>
      <c r="AZ183" s="133"/>
      <c r="BA183" s="133"/>
      <c r="BB183" s="133"/>
      <c r="BC183" s="133"/>
      <c r="BD183" s="133"/>
      <c r="BE183" s="133"/>
      <c r="BF183" s="133"/>
      <c r="BG183" s="133"/>
      <c r="BJ183" s="133"/>
      <c r="BT183" s="133"/>
      <c r="CD183" s="133"/>
      <c r="CN183" s="133"/>
      <c r="CX183" s="133"/>
      <c r="DH183" s="133"/>
      <c r="DR183" s="133"/>
      <c r="EB183" s="133"/>
      <c r="EL183" s="133"/>
      <c r="EV183" s="133"/>
      <c r="FF183" s="133"/>
      <c r="FP183" s="133"/>
      <c r="FZ183" s="133"/>
      <c r="GJ183" s="133"/>
      <c r="GT183" s="133"/>
      <c r="HD183" s="133"/>
      <c r="HN183" s="133"/>
      <c r="HX183" s="133"/>
      <c r="IH183" s="133"/>
      <c r="IR183" s="133"/>
      <c r="JB183" s="133"/>
      <c r="JL183" s="133"/>
      <c r="JV183" s="133"/>
      <c r="KF183" s="133"/>
    </row>
    <row xmlns:x14ac="http://schemas.microsoft.com/office/spreadsheetml/2009/9/ac" r="184" s="3" customFormat="true" x14ac:dyDescent="0.25">
      <c r="A184" s="424"/>
      <c r="B184" s="133"/>
      <c r="L184" s="133"/>
      <c r="V184" s="133"/>
      <c r="AF184" s="133"/>
      <c r="AP184" s="133"/>
      <c r="AZ184" s="133"/>
      <c r="BA184" s="133"/>
      <c r="BB184" s="133"/>
      <c r="BC184" s="133"/>
      <c r="BD184" s="133"/>
      <c r="BE184" s="133"/>
      <c r="BF184" s="133"/>
      <c r="BG184" s="133"/>
      <c r="BJ184" s="133"/>
      <c r="BT184" s="133"/>
      <c r="CD184" s="133"/>
      <c r="CN184" s="133"/>
      <c r="CX184" s="133"/>
      <c r="DH184" s="133"/>
      <c r="DR184" s="133"/>
      <c r="EB184" s="133"/>
      <c r="EL184" s="133"/>
      <c r="EV184" s="133"/>
      <c r="FF184" s="133"/>
      <c r="FP184" s="133"/>
      <c r="FZ184" s="133"/>
      <c r="GJ184" s="133"/>
      <c r="GT184" s="133"/>
      <c r="HD184" s="133"/>
      <c r="HN184" s="133"/>
      <c r="HX184" s="133"/>
      <c r="IH184" s="133"/>
      <c r="IR184" s="133"/>
      <c r="JB184" s="133"/>
      <c r="JL184" s="133"/>
      <c r="JV184" s="133"/>
      <c r="KF184" s="133"/>
    </row>
    <row xmlns:x14ac="http://schemas.microsoft.com/office/spreadsheetml/2009/9/ac" r="185" s="3" customFormat="true" x14ac:dyDescent="0.25">
      <c r="A185" s="424"/>
      <c r="B185" s="133"/>
      <c r="L185" s="133"/>
      <c r="V185" s="133"/>
      <c r="AF185" s="133"/>
      <c r="AP185" s="133"/>
      <c r="AZ185" s="133"/>
      <c r="BA185" s="133"/>
      <c r="BB185" s="133"/>
      <c r="BC185" s="133"/>
      <c r="BD185" s="133"/>
      <c r="BE185" s="133"/>
      <c r="BF185" s="133"/>
      <c r="BG185" s="133"/>
      <c r="BJ185" s="133"/>
      <c r="BT185" s="133"/>
      <c r="CD185" s="133"/>
      <c r="CN185" s="133"/>
      <c r="CX185" s="133"/>
      <c r="DH185" s="133"/>
      <c r="DR185" s="133"/>
      <c r="EB185" s="133"/>
      <c r="EL185" s="133"/>
      <c r="EV185" s="133"/>
      <c r="FF185" s="133"/>
      <c r="FP185" s="133"/>
      <c r="FZ185" s="133"/>
      <c r="GJ185" s="133"/>
      <c r="GT185" s="133"/>
      <c r="HD185" s="133"/>
      <c r="HN185" s="133"/>
      <c r="HX185" s="133"/>
      <c r="IH185" s="133"/>
      <c r="IR185" s="133"/>
      <c r="JB185" s="133"/>
      <c r="JL185" s="133"/>
      <c r="JV185" s="133"/>
      <c r="KF185" s="133"/>
    </row>
    <row xmlns:x14ac="http://schemas.microsoft.com/office/spreadsheetml/2009/9/ac" r="186" s="3" customFormat="true" x14ac:dyDescent="0.25">
      <c r="A186" s="424"/>
      <c r="B186" s="133"/>
      <c r="L186" s="133"/>
      <c r="V186" s="133"/>
      <c r="AF186" s="133"/>
      <c r="AP186" s="133"/>
      <c r="AZ186" s="133"/>
      <c r="BA186" s="133"/>
      <c r="BB186" s="133"/>
      <c r="BC186" s="133"/>
      <c r="BD186" s="133"/>
      <c r="BE186" s="133"/>
      <c r="BF186" s="133"/>
      <c r="BG186" s="133"/>
      <c r="BJ186" s="133"/>
      <c r="BT186" s="133"/>
      <c r="CD186" s="133"/>
      <c r="CN186" s="133"/>
      <c r="CX186" s="133"/>
      <c r="DH186" s="133"/>
      <c r="DR186" s="133"/>
      <c r="EB186" s="133"/>
      <c r="EL186" s="133"/>
      <c r="EV186" s="133"/>
      <c r="FF186" s="133"/>
      <c r="FP186" s="133"/>
      <c r="FZ186" s="133"/>
      <c r="GJ186" s="133"/>
      <c r="GT186" s="133"/>
      <c r="HD186" s="133"/>
      <c r="HN186" s="133"/>
      <c r="HX186" s="133"/>
      <c r="IH186" s="133"/>
      <c r="IR186" s="133"/>
      <c r="JB186" s="133"/>
      <c r="JL186" s="133"/>
      <c r="JV186" s="133"/>
      <c r="KF186" s="133"/>
    </row>
    <row xmlns:x14ac="http://schemas.microsoft.com/office/spreadsheetml/2009/9/ac" r="187" s="3" customFormat="true" x14ac:dyDescent="0.25">
      <c r="A187" s="424"/>
      <c r="B187" s="133"/>
      <c r="L187" s="133"/>
      <c r="V187" s="133"/>
      <c r="AF187" s="133"/>
      <c r="AP187" s="133"/>
      <c r="AZ187" s="133"/>
      <c r="BA187" s="133"/>
      <c r="BB187" s="133"/>
      <c r="BC187" s="133"/>
      <c r="BD187" s="133"/>
      <c r="BE187" s="133"/>
      <c r="BF187" s="133"/>
      <c r="BG187" s="133"/>
      <c r="BJ187" s="133"/>
      <c r="BT187" s="133"/>
      <c r="CD187" s="133"/>
      <c r="CN187" s="133"/>
      <c r="CX187" s="133"/>
      <c r="DH187" s="133"/>
      <c r="DR187" s="133"/>
      <c r="EB187" s="133"/>
      <c r="EL187" s="133"/>
      <c r="EV187" s="133"/>
      <c r="FF187" s="133"/>
      <c r="FP187" s="133"/>
      <c r="FZ187" s="133"/>
      <c r="GJ187" s="133"/>
      <c r="GT187" s="133"/>
      <c r="HD187" s="133"/>
      <c r="HN187" s="133"/>
      <c r="HX187" s="133"/>
      <c r="IH187" s="133"/>
      <c r="IR187" s="133"/>
      <c r="JB187" s="133"/>
      <c r="JL187" s="133"/>
      <c r="JV187" s="133"/>
      <c r="KF187" s="133"/>
    </row>
    <row xmlns:x14ac="http://schemas.microsoft.com/office/spreadsheetml/2009/9/ac" r="188" s="3" customFormat="true" x14ac:dyDescent="0.25">
      <c r="A188" s="424"/>
      <c r="B188" s="133"/>
      <c r="L188" s="133"/>
      <c r="V188" s="133"/>
      <c r="AF188" s="133"/>
      <c r="AP188" s="133"/>
      <c r="AZ188" s="133"/>
      <c r="BA188" s="133"/>
      <c r="BB188" s="133"/>
      <c r="BC188" s="133"/>
      <c r="BD188" s="133"/>
      <c r="BE188" s="133"/>
      <c r="BF188" s="133"/>
      <c r="BG188" s="133"/>
      <c r="BJ188" s="133"/>
      <c r="BT188" s="133"/>
      <c r="CD188" s="133"/>
      <c r="CN188" s="133"/>
      <c r="CX188" s="133"/>
      <c r="DH188" s="133"/>
      <c r="DR188" s="133"/>
      <c r="EB188" s="133"/>
      <c r="EL188" s="133"/>
      <c r="EV188" s="133"/>
      <c r="FF188" s="133"/>
      <c r="FP188" s="133"/>
      <c r="FZ188" s="133"/>
      <c r="GJ188" s="133"/>
      <c r="GT188" s="133"/>
      <c r="HD188" s="133"/>
      <c r="HN188" s="133"/>
      <c r="HX188" s="133"/>
      <c r="IH188" s="133"/>
      <c r="IR188" s="133"/>
      <c r="JB188" s="133"/>
      <c r="JL188" s="133"/>
      <c r="JV188" s="133"/>
      <c r="KF188" s="133"/>
    </row>
    <row xmlns:x14ac="http://schemas.microsoft.com/office/spreadsheetml/2009/9/ac" r="189" s="3" customFormat="true" x14ac:dyDescent="0.25">
      <c r="A189" s="424"/>
      <c r="B189" s="133"/>
      <c r="L189" s="133"/>
      <c r="V189" s="133"/>
      <c r="AF189" s="133"/>
      <c r="AP189" s="133"/>
      <c r="AZ189" s="133"/>
      <c r="BA189" s="133"/>
      <c r="BB189" s="133"/>
      <c r="BC189" s="133"/>
      <c r="BD189" s="133"/>
      <c r="BE189" s="133"/>
      <c r="BF189" s="133"/>
      <c r="BG189" s="133"/>
      <c r="BJ189" s="133"/>
      <c r="BT189" s="133"/>
      <c r="CD189" s="133"/>
      <c r="CN189" s="133"/>
      <c r="CX189" s="133"/>
      <c r="DH189" s="133"/>
      <c r="DR189" s="133"/>
      <c r="EB189" s="133"/>
      <c r="EL189" s="133"/>
      <c r="EV189" s="133"/>
      <c r="FF189" s="133"/>
      <c r="FP189" s="133"/>
      <c r="FZ189" s="133"/>
      <c r="GJ189" s="133"/>
      <c r="GT189" s="133"/>
      <c r="HD189" s="133"/>
      <c r="HN189" s="133"/>
      <c r="HX189" s="133"/>
      <c r="IH189" s="133"/>
      <c r="IR189" s="133"/>
      <c r="JB189" s="133"/>
      <c r="JL189" s="133"/>
      <c r="JV189" s="133"/>
      <c r="KF189" s="133"/>
    </row>
    <row xmlns:x14ac="http://schemas.microsoft.com/office/spreadsheetml/2009/9/ac" r="190" s="3" customFormat="true" x14ac:dyDescent="0.25">
      <c r="A190" s="424"/>
      <c r="B190" s="133"/>
      <c r="L190" s="133"/>
      <c r="V190" s="133"/>
      <c r="AF190" s="133"/>
      <c r="AP190" s="133"/>
      <c r="AZ190" s="133"/>
      <c r="BA190" s="133"/>
      <c r="BB190" s="133"/>
      <c r="BC190" s="133"/>
      <c r="BD190" s="133"/>
      <c r="BE190" s="133"/>
      <c r="BF190" s="133"/>
      <c r="BG190" s="133"/>
      <c r="BJ190" s="133"/>
      <c r="BT190" s="133"/>
      <c r="CD190" s="133"/>
      <c r="CN190" s="133"/>
      <c r="CX190" s="133"/>
      <c r="DH190" s="133"/>
      <c r="DR190" s="133"/>
      <c r="EB190" s="133"/>
      <c r="EL190" s="133"/>
      <c r="EV190" s="133"/>
      <c r="FF190" s="133"/>
      <c r="FP190" s="133"/>
      <c r="FZ190" s="133"/>
      <c r="GJ190" s="133"/>
      <c r="GT190" s="133"/>
      <c r="HD190" s="133"/>
      <c r="HN190" s="133"/>
      <c r="HX190" s="133"/>
      <c r="IH190" s="133"/>
      <c r="IR190" s="133"/>
      <c r="JB190" s="133"/>
      <c r="JL190" s="133"/>
      <c r="JV190" s="133"/>
      <c r="KF190" s="133"/>
    </row>
    <row xmlns:x14ac="http://schemas.microsoft.com/office/spreadsheetml/2009/9/ac" r="191" s="3" customFormat="true" x14ac:dyDescent="0.25">
      <c r="A191" s="424"/>
      <c r="B191" s="133"/>
      <c r="L191" s="133"/>
      <c r="V191" s="133"/>
      <c r="AF191" s="133"/>
      <c r="AP191" s="133"/>
      <c r="AZ191" s="133"/>
      <c r="BA191" s="133"/>
      <c r="BB191" s="133"/>
      <c r="BC191" s="133"/>
      <c r="BD191" s="133"/>
      <c r="BE191" s="133"/>
      <c r="BF191" s="133"/>
      <c r="BG191" s="133"/>
      <c r="BJ191" s="133"/>
      <c r="BT191" s="133"/>
      <c r="CD191" s="133"/>
      <c r="CN191" s="133"/>
      <c r="CX191" s="133"/>
      <c r="DH191" s="133"/>
      <c r="DR191" s="133"/>
      <c r="EB191" s="133"/>
      <c r="EL191" s="133"/>
      <c r="EV191" s="133"/>
      <c r="FF191" s="133"/>
      <c r="FP191" s="133"/>
      <c r="FZ191" s="133"/>
      <c r="GJ191" s="133"/>
      <c r="GT191" s="133"/>
      <c r="HD191" s="133"/>
      <c r="HN191" s="133"/>
      <c r="HX191" s="133"/>
      <c r="IH191" s="133"/>
      <c r="IR191" s="133"/>
      <c r="JB191" s="133"/>
      <c r="JL191" s="133"/>
      <c r="JV191" s="133"/>
      <c r="KF191" s="133"/>
    </row>
    <row xmlns:x14ac="http://schemas.microsoft.com/office/spreadsheetml/2009/9/ac" r="192" s="3" customFormat="true" x14ac:dyDescent="0.25">
      <c r="A192" s="424"/>
      <c r="B192" s="133"/>
      <c r="L192" s="133"/>
      <c r="V192" s="133"/>
      <c r="AF192" s="133"/>
      <c r="AP192" s="133"/>
      <c r="AZ192" s="133"/>
      <c r="BA192" s="133"/>
      <c r="BB192" s="133"/>
      <c r="BC192" s="133"/>
      <c r="BD192" s="133"/>
      <c r="BE192" s="133"/>
      <c r="BF192" s="133"/>
      <c r="BG192" s="133"/>
      <c r="BJ192" s="133"/>
      <c r="BT192" s="133"/>
      <c r="CD192" s="133"/>
      <c r="CN192" s="133"/>
      <c r="CX192" s="133"/>
      <c r="DH192" s="133"/>
      <c r="DR192" s="133"/>
      <c r="EB192" s="133"/>
      <c r="EL192" s="133"/>
      <c r="EV192" s="133"/>
      <c r="FF192" s="133"/>
      <c r="FP192" s="133"/>
      <c r="FZ192" s="133"/>
      <c r="GJ192" s="133"/>
      <c r="GT192" s="133"/>
      <c r="HD192" s="133"/>
      <c r="HN192" s="133"/>
      <c r="HX192" s="133"/>
      <c r="IH192" s="133"/>
      <c r="IR192" s="133"/>
      <c r="JB192" s="133"/>
      <c r="JL192" s="133"/>
      <c r="JV192" s="133"/>
      <c r="KF192" s="133"/>
    </row>
    <row xmlns:x14ac="http://schemas.microsoft.com/office/spreadsheetml/2009/9/ac" r="193" s="3" customFormat="true" x14ac:dyDescent="0.25">
      <c r="A193" s="424"/>
      <c r="B193" s="133"/>
      <c r="L193" s="133"/>
      <c r="V193" s="133"/>
      <c r="AF193" s="133"/>
      <c r="AP193" s="133"/>
      <c r="AZ193" s="133"/>
      <c r="BA193" s="133"/>
      <c r="BB193" s="133"/>
      <c r="BC193" s="133"/>
      <c r="BD193" s="133"/>
      <c r="BE193" s="133"/>
      <c r="BF193" s="133"/>
      <c r="BG193" s="133"/>
      <c r="BJ193" s="133"/>
      <c r="BT193" s="133"/>
      <c r="CD193" s="133"/>
      <c r="CN193" s="133"/>
      <c r="CX193" s="133"/>
      <c r="DH193" s="133"/>
      <c r="DR193" s="133"/>
      <c r="EB193" s="133"/>
      <c r="EL193" s="133"/>
      <c r="EV193" s="133"/>
      <c r="FF193" s="133"/>
      <c r="FP193" s="133"/>
      <c r="FZ193" s="133"/>
      <c r="GJ193" s="133"/>
      <c r="GT193" s="133"/>
      <c r="HD193" s="133"/>
      <c r="HN193" s="133"/>
      <c r="HX193" s="133"/>
      <c r="IH193" s="133"/>
      <c r="IR193" s="133"/>
      <c r="JB193" s="133"/>
      <c r="JL193" s="133"/>
      <c r="JV193" s="133"/>
      <c r="KF193" s="133"/>
    </row>
    <row xmlns:x14ac="http://schemas.microsoft.com/office/spreadsheetml/2009/9/ac" r="194" s="3" customFormat="true" x14ac:dyDescent="0.25">
      <c r="A194" s="424"/>
      <c r="B194" s="133"/>
      <c r="L194" s="133"/>
      <c r="V194" s="133"/>
      <c r="AF194" s="133"/>
      <c r="AP194" s="133"/>
      <c r="AZ194" s="133"/>
      <c r="BA194" s="133"/>
      <c r="BB194" s="133"/>
      <c r="BC194" s="133"/>
      <c r="BD194" s="133"/>
      <c r="BE194" s="133"/>
      <c r="BF194" s="133"/>
      <c r="BG194" s="133"/>
      <c r="BJ194" s="133"/>
      <c r="BT194" s="133"/>
      <c r="CD194" s="133"/>
      <c r="CN194" s="133"/>
      <c r="CX194" s="133"/>
      <c r="DH194" s="133"/>
      <c r="DR194" s="133"/>
      <c r="EB194" s="133"/>
      <c r="EL194" s="133"/>
      <c r="EV194" s="133"/>
      <c r="FF194" s="133"/>
      <c r="FP194" s="133"/>
      <c r="FZ194" s="133"/>
      <c r="GJ194" s="133"/>
      <c r="GT194" s="133"/>
      <c r="HD194" s="133"/>
      <c r="HN194" s="133"/>
      <c r="HX194" s="133"/>
      <c r="IH194" s="133"/>
      <c r="IR194" s="133"/>
      <c r="JB194" s="133"/>
      <c r="JL194" s="133"/>
      <c r="JV194" s="133"/>
      <c r="KF194" s="133"/>
    </row>
    <row xmlns:x14ac="http://schemas.microsoft.com/office/spreadsheetml/2009/9/ac" r="195" s="3" customFormat="true" x14ac:dyDescent="0.25">
      <c r="A195" s="424"/>
      <c r="B195" s="133"/>
      <c r="L195" s="133"/>
      <c r="V195" s="133"/>
      <c r="AF195" s="133"/>
      <c r="AP195" s="133"/>
      <c r="AZ195" s="133"/>
      <c r="BA195" s="133"/>
      <c r="BB195" s="133"/>
      <c r="BC195" s="133"/>
      <c r="BD195" s="133"/>
      <c r="BE195" s="133"/>
      <c r="BF195" s="133"/>
      <c r="BG195" s="133"/>
      <c r="BJ195" s="133"/>
      <c r="BT195" s="133"/>
      <c r="CD195" s="133"/>
      <c r="CN195" s="133"/>
      <c r="CX195" s="133"/>
      <c r="DH195" s="133"/>
      <c r="DR195" s="133"/>
      <c r="EB195" s="133"/>
      <c r="EL195" s="133"/>
      <c r="EV195" s="133"/>
      <c r="FF195" s="133"/>
      <c r="FP195" s="133"/>
      <c r="FZ195" s="133"/>
      <c r="GJ195" s="133"/>
      <c r="GT195" s="133"/>
      <c r="HD195" s="133"/>
      <c r="HN195" s="133"/>
      <c r="HX195" s="133"/>
      <c r="IH195" s="133"/>
      <c r="IR195" s="133"/>
      <c r="JB195" s="133"/>
      <c r="JL195" s="133"/>
      <c r="JV195" s="133"/>
      <c r="KF195" s="133"/>
    </row>
    <row xmlns:x14ac="http://schemas.microsoft.com/office/spreadsheetml/2009/9/ac" r="196" s="3" customFormat="true" x14ac:dyDescent="0.25">
      <c r="A196" s="424"/>
      <c r="B196" s="133"/>
      <c r="L196" s="133"/>
      <c r="V196" s="133"/>
      <c r="AF196" s="133"/>
      <c r="AP196" s="133"/>
      <c r="AZ196" s="133"/>
      <c r="BA196" s="133"/>
      <c r="BB196" s="133"/>
      <c r="BC196" s="133"/>
      <c r="BD196" s="133"/>
      <c r="BE196" s="133"/>
      <c r="BF196" s="133"/>
      <c r="BG196" s="133"/>
      <c r="BJ196" s="133"/>
      <c r="BT196" s="133"/>
      <c r="CD196" s="133"/>
      <c r="CN196" s="133"/>
      <c r="CX196" s="133"/>
      <c r="DH196" s="133"/>
      <c r="DR196" s="133"/>
      <c r="EB196" s="133"/>
      <c r="EL196" s="133"/>
      <c r="EV196" s="133"/>
      <c r="FF196" s="133"/>
      <c r="FP196" s="133"/>
      <c r="FZ196" s="133"/>
      <c r="GJ196" s="133"/>
      <c r="GT196" s="133"/>
      <c r="HD196" s="133"/>
      <c r="HN196" s="133"/>
      <c r="HX196" s="133"/>
      <c r="IH196" s="133"/>
      <c r="IR196" s="133"/>
      <c r="JB196" s="133"/>
      <c r="JL196" s="133"/>
      <c r="JV196" s="133"/>
      <c r="KF196" s="133"/>
    </row>
    <row xmlns:x14ac="http://schemas.microsoft.com/office/spreadsheetml/2009/9/ac" r="197" s="3" customFormat="true" x14ac:dyDescent="0.25">
      <c r="A197" s="424"/>
      <c r="B197" s="133"/>
      <c r="L197" s="133"/>
      <c r="V197" s="133"/>
      <c r="AF197" s="133"/>
      <c r="AP197" s="133"/>
      <c r="AZ197" s="133"/>
      <c r="BA197" s="133"/>
      <c r="BB197" s="133"/>
      <c r="BC197" s="133"/>
      <c r="BD197" s="133"/>
      <c r="BE197" s="133"/>
      <c r="BF197" s="133"/>
      <c r="BG197" s="133"/>
      <c r="BJ197" s="133"/>
      <c r="BT197" s="133"/>
      <c r="CD197" s="133"/>
      <c r="CN197" s="133"/>
      <c r="CX197" s="133"/>
      <c r="DH197" s="133"/>
      <c r="DR197" s="133"/>
      <c r="EB197" s="133"/>
      <c r="EL197" s="133"/>
      <c r="EV197" s="133"/>
      <c r="FF197" s="133"/>
      <c r="FP197" s="133"/>
      <c r="FZ197" s="133"/>
      <c r="GJ197" s="133"/>
      <c r="GT197" s="133"/>
      <c r="HD197" s="133"/>
      <c r="HN197" s="133"/>
      <c r="HX197" s="133"/>
      <c r="IH197" s="133"/>
      <c r="IR197" s="133"/>
      <c r="JB197" s="133"/>
      <c r="JL197" s="133"/>
      <c r="JV197" s="133"/>
      <c r="KF197" s="133"/>
    </row>
    <row xmlns:x14ac="http://schemas.microsoft.com/office/spreadsheetml/2009/9/ac" r="198" s="3" customFormat="true" x14ac:dyDescent="0.25">
      <c r="A198" s="424"/>
      <c r="B198" s="133"/>
      <c r="L198" s="133"/>
      <c r="V198" s="133"/>
      <c r="AF198" s="133"/>
      <c r="AP198" s="133"/>
      <c r="AZ198" s="133"/>
      <c r="BA198" s="133"/>
      <c r="BB198" s="133"/>
      <c r="BC198" s="133"/>
      <c r="BD198" s="133"/>
      <c r="BE198" s="133"/>
      <c r="BF198" s="133"/>
      <c r="BG198" s="133"/>
      <c r="BJ198" s="133"/>
      <c r="BT198" s="133"/>
      <c r="CD198" s="133"/>
      <c r="CN198" s="133"/>
      <c r="CX198" s="133"/>
      <c r="DH198" s="133"/>
      <c r="DR198" s="133"/>
      <c r="EB198" s="133"/>
      <c r="EL198" s="133"/>
      <c r="EV198" s="133"/>
      <c r="FF198" s="133"/>
      <c r="FP198" s="133"/>
      <c r="FZ198" s="133"/>
      <c r="GJ198" s="133"/>
      <c r="GT198" s="133"/>
      <c r="HD198" s="133"/>
      <c r="HN198" s="133"/>
      <c r="HX198" s="133"/>
      <c r="IH198" s="133"/>
      <c r="IR198" s="133"/>
      <c r="JB198" s="133"/>
      <c r="JL198" s="133"/>
      <c r="JV198" s="133"/>
      <c r="KF198" s="133"/>
    </row>
    <row xmlns:x14ac="http://schemas.microsoft.com/office/spreadsheetml/2009/9/ac" r="199" s="3" customFormat="true" x14ac:dyDescent="0.25">
      <c r="A199" s="424"/>
      <c r="B199" s="133"/>
      <c r="L199" s="133"/>
      <c r="V199" s="133"/>
      <c r="AF199" s="133"/>
      <c r="AP199" s="133"/>
      <c r="AZ199" s="133"/>
      <c r="BA199" s="133"/>
      <c r="BB199" s="133"/>
      <c r="BC199" s="133"/>
      <c r="BD199" s="133"/>
      <c r="BE199" s="133"/>
      <c r="BF199" s="133"/>
      <c r="BG199" s="133"/>
      <c r="BJ199" s="133"/>
      <c r="BT199" s="133"/>
      <c r="CD199" s="133"/>
      <c r="CN199" s="133"/>
      <c r="CX199" s="133"/>
      <c r="DH199" s="133"/>
      <c r="DR199" s="133"/>
      <c r="EB199" s="133"/>
      <c r="EL199" s="133"/>
      <c r="EV199" s="133"/>
      <c r="FF199" s="133"/>
      <c r="FP199" s="133"/>
      <c r="FZ199" s="133"/>
      <c r="GJ199" s="133"/>
      <c r="GT199" s="133"/>
      <c r="HD199" s="133"/>
      <c r="HN199" s="133"/>
      <c r="HX199" s="133"/>
      <c r="IH199" s="133"/>
      <c r="IR199" s="133"/>
      <c r="JB199" s="133"/>
      <c r="JL199" s="133"/>
      <c r="JV199" s="133"/>
      <c r="KF199" s="133"/>
    </row>
    <row xmlns:x14ac="http://schemas.microsoft.com/office/spreadsheetml/2009/9/ac" r="200" s="3" customFormat="true" x14ac:dyDescent="0.25">
      <c r="A200" s="424"/>
      <c r="B200" s="133"/>
      <c r="L200" s="133"/>
      <c r="V200" s="133"/>
      <c r="AF200" s="133"/>
      <c r="AP200" s="133"/>
      <c r="AZ200" s="133"/>
      <c r="BA200" s="133"/>
      <c r="BB200" s="133"/>
      <c r="BC200" s="133"/>
      <c r="BD200" s="133"/>
      <c r="BE200" s="133"/>
      <c r="BF200" s="133"/>
      <c r="BG200" s="133"/>
      <c r="BJ200" s="133"/>
      <c r="BT200" s="133"/>
      <c r="CD200" s="133"/>
      <c r="CN200" s="133"/>
      <c r="CX200" s="133"/>
      <c r="DH200" s="133"/>
      <c r="DR200" s="133"/>
      <c r="EB200" s="133"/>
      <c r="EL200" s="133"/>
      <c r="EV200" s="133"/>
      <c r="FF200" s="133"/>
      <c r="FP200" s="133"/>
      <c r="FZ200" s="133"/>
      <c r="GJ200" s="133"/>
      <c r="GT200" s="133"/>
      <c r="HD200" s="133"/>
      <c r="HN200" s="133"/>
      <c r="HX200" s="133"/>
      <c r="IH200" s="133"/>
      <c r="IR200" s="133"/>
      <c r="JB200" s="133"/>
      <c r="JL200" s="133"/>
      <c r="JV200" s="133"/>
      <c r="KF200" s="133"/>
    </row>
    <row xmlns:x14ac="http://schemas.microsoft.com/office/spreadsheetml/2009/9/ac" r="201" s="3" customFormat="true" x14ac:dyDescent="0.25">
      <c r="A201" s="424"/>
      <c r="B201" s="133"/>
      <c r="L201" s="133"/>
      <c r="V201" s="133"/>
      <c r="AF201" s="133"/>
      <c r="AP201" s="133"/>
      <c r="AZ201" s="133"/>
      <c r="BA201" s="133"/>
      <c r="BB201" s="133"/>
      <c r="BC201" s="133"/>
      <c r="BD201" s="133"/>
      <c r="BE201" s="133"/>
      <c r="BF201" s="133"/>
      <c r="BG201" s="133"/>
      <c r="BJ201" s="133"/>
      <c r="BT201" s="133"/>
      <c r="CD201" s="133"/>
      <c r="CN201" s="133"/>
      <c r="CX201" s="133"/>
      <c r="DH201" s="133"/>
      <c r="DR201" s="133"/>
      <c r="EB201" s="133"/>
      <c r="EL201" s="133"/>
      <c r="EV201" s="133"/>
      <c r="FF201" s="133"/>
      <c r="FP201" s="133"/>
      <c r="FZ201" s="133"/>
      <c r="GJ201" s="133"/>
      <c r="GT201" s="133"/>
      <c r="HD201" s="133"/>
      <c r="HN201" s="133"/>
      <c r="HX201" s="133"/>
      <c r="IH201" s="133"/>
      <c r="IR201" s="133"/>
      <c r="JB201" s="133"/>
      <c r="JL201" s="133"/>
      <c r="JV201" s="133"/>
      <c r="KF201" s="133"/>
    </row>
    <row xmlns:x14ac="http://schemas.microsoft.com/office/spreadsheetml/2009/9/ac" r="202" s="3" customFormat="true" x14ac:dyDescent="0.25">
      <c r="A202" s="424"/>
      <c r="B202" s="133"/>
      <c r="L202" s="133"/>
      <c r="V202" s="133"/>
      <c r="AF202" s="133"/>
      <c r="AP202" s="133"/>
      <c r="AZ202" s="133"/>
      <c r="BA202" s="133"/>
      <c r="BB202" s="133"/>
      <c r="BC202" s="133"/>
      <c r="BD202" s="133"/>
      <c r="BE202" s="133"/>
      <c r="BF202" s="133"/>
      <c r="BG202" s="133"/>
      <c r="BJ202" s="133"/>
      <c r="BT202" s="133"/>
      <c r="CD202" s="133"/>
      <c r="CN202" s="133"/>
      <c r="CX202" s="133"/>
      <c r="DH202" s="133"/>
      <c r="DR202" s="133"/>
      <c r="EB202" s="133"/>
      <c r="EL202" s="133"/>
      <c r="EV202" s="133"/>
      <c r="FF202" s="133"/>
      <c r="FP202" s="133"/>
      <c r="FZ202" s="133"/>
      <c r="GJ202" s="133"/>
      <c r="GT202" s="133"/>
      <c r="HD202" s="133"/>
      <c r="HN202" s="133"/>
      <c r="HX202" s="133"/>
      <c r="IH202" s="133"/>
      <c r="IR202" s="133"/>
      <c r="JB202" s="133"/>
      <c r="JL202" s="133"/>
      <c r="JV202" s="133"/>
      <c r="KF202" s="133"/>
    </row>
    <row xmlns:x14ac="http://schemas.microsoft.com/office/spreadsheetml/2009/9/ac" r="203" s="3" customFormat="true" x14ac:dyDescent="0.25">
      <c r="A203" s="424"/>
      <c r="B203" s="133"/>
      <c r="L203" s="133"/>
      <c r="V203" s="133"/>
      <c r="AF203" s="133"/>
      <c r="AP203" s="133"/>
      <c r="AZ203" s="133"/>
      <c r="BA203" s="133"/>
      <c r="BB203" s="133"/>
      <c r="BC203" s="133"/>
      <c r="BD203" s="133"/>
      <c r="BE203" s="133"/>
      <c r="BF203" s="133"/>
      <c r="BG203" s="133"/>
      <c r="BJ203" s="133"/>
      <c r="BT203" s="133"/>
      <c r="CD203" s="133"/>
      <c r="CN203" s="133"/>
      <c r="CX203" s="133"/>
      <c r="DH203" s="133"/>
      <c r="DR203" s="133"/>
      <c r="EB203" s="133"/>
      <c r="EL203" s="133"/>
      <c r="EV203" s="133"/>
      <c r="FF203" s="133"/>
      <c r="FP203" s="133"/>
      <c r="FZ203" s="133"/>
      <c r="GJ203" s="133"/>
      <c r="GT203" s="133"/>
      <c r="HD203" s="133"/>
      <c r="HN203" s="133"/>
      <c r="HX203" s="133"/>
      <c r="IH203" s="133"/>
      <c r="IR203" s="133"/>
      <c r="JB203" s="133"/>
      <c r="JL203" s="133"/>
      <c r="JV203" s="133"/>
      <c r="KF203" s="133"/>
    </row>
    <row xmlns:x14ac="http://schemas.microsoft.com/office/spreadsheetml/2009/9/ac" r="204" s="3" customFormat="true" x14ac:dyDescent="0.25">
      <c r="A204" s="424"/>
      <c r="B204" s="133"/>
      <c r="L204" s="133"/>
      <c r="V204" s="133"/>
      <c r="AF204" s="133"/>
      <c r="AP204" s="133"/>
      <c r="AZ204" s="133"/>
      <c r="BA204" s="133"/>
      <c r="BB204" s="133"/>
      <c r="BC204" s="133"/>
      <c r="BD204" s="133"/>
      <c r="BE204" s="133"/>
      <c r="BF204" s="133"/>
      <c r="BG204" s="133"/>
      <c r="BJ204" s="133"/>
      <c r="BT204" s="133"/>
      <c r="CD204" s="133"/>
      <c r="CN204" s="133"/>
      <c r="CX204" s="133"/>
      <c r="DH204" s="133"/>
      <c r="DR204" s="133"/>
      <c r="EB204" s="133"/>
      <c r="EL204" s="133"/>
      <c r="EV204" s="133"/>
      <c r="FF204" s="133"/>
      <c r="FP204" s="133"/>
      <c r="FZ204" s="133"/>
      <c r="GJ204" s="133"/>
      <c r="GT204" s="133"/>
      <c r="HD204" s="133"/>
      <c r="HN204" s="133"/>
      <c r="HX204" s="133"/>
      <c r="IH204" s="133"/>
      <c r="IR204" s="133"/>
      <c r="JB204" s="133"/>
      <c r="JL204" s="133"/>
      <c r="JV204" s="133"/>
      <c r="KF204" s="133"/>
    </row>
    <row xmlns:x14ac="http://schemas.microsoft.com/office/spreadsheetml/2009/9/ac" r="205" s="3" customFormat="true" x14ac:dyDescent="0.25">
      <c r="A205" s="424"/>
      <c r="B205" s="133"/>
      <c r="L205" s="133"/>
      <c r="V205" s="133"/>
      <c r="AF205" s="133"/>
      <c r="AP205" s="133"/>
      <c r="AZ205" s="133"/>
      <c r="BA205" s="133"/>
      <c r="BB205" s="133"/>
      <c r="BC205" s="133"/>
      <c r="BD205" s="133"/>
      <c r="BE205" s="133"/>
      <c r="BF205" s="133"/>
      <c r="BG205" s="133"/>
      <c r="BJ205" s="133"/>
      <c r="BT205" s="133"/>
      <c r="CD205" s="133"/>
      <c r="CN205" s="133"/>
      <c r="CX205" s="133"/>
      <c r="DH205" s="133"/>
      <c r="DR205" s="133"/>
      <c r="EB205" s="133"/>
      <c r="EL205" s="133"/>
      <c r="EV205" s="133"/>
      <c r="FF205" s="133"/>
      <c r="FP205" s="133"/>
      <c r="FZ205" s="133"/>
      <c r="GJ205" s="133"/>
      <c r="GT205" s="133"/>
      <c r="HD205" s="133"/>
      <c r="HN205" s="133"/>
      <c r="HX205" s="133"/>
      <c r="IH205" s="133"/>
      <c r="IR205" s="133"/>
      <c r="JB205" s="133"/>
      <c r="JL205" s="133"/>
      <c r="JV205" s="133"/>
      <c r="KF205" s="133"/>
    </row>
    <row xmlns:x14ac="http://schemas.microsoft.com/office/spreadsheetml/2009/9/ac" r="206" s="3" customFormat="true" x14ac:dyDescent="0.25">
      <c r="A206" s="424"/>
      <c r="B206" s="133"/>
      <c r="L206" s="133"/>
      <c r="V206" s="133"/>
      <c r="AF206" s="133"/>
      <c r="AP206" s="133"/>
      <c r="AZ206" s="133"/>
      <c r="BA206" s="133"/>
      <c r="BB206" s="133"/>
      <c r="BC206" s="133"/>
      <c r="BD206" s="133"/>
      <c r="BE206" s="133"/>
      <c r="BF206" s="133"/>
      <c r="BG206" s="133"/>
      <c r="BJ206" s="133"/>
      <c r="BT206" s="133"/>
      <c r="CD206" s="133"/>
      <c r="CN206" s="133"/>
      <c r="CX206" s="133"/>
      <c r="DH206" s="133"/>
      <c r="DR206" s="133"/>
      <c r="EB206" s="133"/>
      <c r="EL206" s="133"/>
      <c r="EV206" s="133"/>
      <c r="FF206" s="133"/>
      <c r="FP206" s="133"/>
      <c r="FZ206" s="133"/>
      <c r="GJ206" s="133"/>
      <c r="GT206" s="133"/>
      <c r="HD206" s="133"/>
      <c r="HN206" s="133"/>
      <c r="HX206" s="133"/>
      <c r="IH206" s="133"/>
      <c r="IR206" s="133"/>
      <c r="JB206" s="133"/>
      <c r="JL206" s="133"/>
      <c r="JV206" s="133"/>
      <c r="KF206" s="133"/>
    </row>
    <row xmlns:x14ac="http://schemas.microsoft.com/office/spreadsheetml/2009/9/ac" r="207" s="3" customFormat="true" x14ac:dyDescent="0.25">
      <c r="A207" s="424"/>
      <c r="B207" s="133"/>
      <c r="L207" s="133"/>
      <c r="V207" s="133"/>
      <c r="AF207" s="133"/>
      <c r="AP207" s="133"/>
      <c r="AZ207" s="133"/>
      <c r="BA207" s="133"/>
      <c r="BB207" s="133"/>
      <c r="BC207" s="133"/>
      <c r="BD207" s="133"/>
      <c r="BE207" s="133"/>
      <c r="BF207" s="133"/>
      <c r="BG207" s="133"/>
      <c r="BJ207" s="133"/>
      <c r="BT207" s="133"/>
      <c r="CD207" s="133"/>
      <c r="CN207" s="133"/>
      <c r="CX207" s="133"/>
      <c r="DH207" s="133"/>
      <c r="DR207" s="133"/>
      <c r="EB207" s="133"/>
      <c r="EL207" s="133"/>
      <c r="EV207" s="133"/>
      <c r="FF207" s="133"/>
      <c r="FP207" s="133"/>
      <c r="FZ207" s="133"/>
      <c r="GJ207" s="133"/>
      <c r="GT207" s="133"/>
      <c r="HD207" s="133"/>
      <c r="HN207" s="133"/>
      <c r="HX207" s="133"/>
      <c r="IH207" s="133"/>
      <c r="IR207" s="133"/>
      <c r="JB207" s="133"/>
      <c r="JL207" s="133"/>
      <c r="JV207" s="133"/>
      <c r="KF207" s="133"/>
    </row>
    <row xmlns:x14ac="http://schemas.microsoft.com/office/spreadsheetml/2009/9/ac" r="208" s="3" customFormat="true" x14ac:dyDescent="0.25">
      <c r="A208" s="424"/>
      <c r="B208" s="133"/>
      <c r="L208" s="133"/>
      <c r="V208" s="133"/>
      <c r="AF208" s="133"/>
      <c r="AP208" s="133"/>
      <c r="AZ208" s="133"/>
      <c r="BA208" s="133"/>
      <c r="BB208" s="133"/>
      <c r="BC208" s="133"/>
      <c r="BD208" s="133"/>
      <c r="BE208" s="133"/>
      <c r="BF208" s="133"/>
      <c r="BG208" s="133"/>
      <c r="BJ208" s="133"/>
      <c r="BT208" s="133"/>
      <c r="CD208" s="133"/>
      <c r="CN208" s="133"/>
      <c r="CX208" s="133"/>
      <c r="DH208" s="133"/>
      <c r="DR208" s="133"/>
      <c r="EB208" s="133"/>
      <c r="EL208" s="133"/>
      <c r="EV208" s="133"/>
      <c r="FF208" s="133"/>
      <c r="FP208" s="133"/>
      <c r="FZ208" s="133"/>
      <c r="GJ208" s="133"/>
      <c r="GT208" s="133"/>
      <c r="HD208" s="133"/>
      <c r="HN208" s="133"/>
      <c r="HX208" s="133"/>
      <c r="IH208" s="133"/>
      <c r="IR208" s="133"/>
      <c r="JB208" s="133"/>
      <c r="JL208" s="133"/>
      <c r="JV208" s="133"/>
      <c r="KF208" s="133"/>
    </row>
    <row xmlns:x14ac="http://schemas.microsoft.com/office/spreadsheetml/2009/9/ac" r="209" s="3" customFormat="true" x14ac:dyDescent="0.25">
      <c r="A209" s="424"/>
      <c r="B209" s="133"/>
      <c r="L209" s="133"/>
      <c r="V209" s="133"/>
      <c r="AF209" s="133"/>
      <c r="AP209" s="133"/>
      <c r="AZ209" s="133"/>
      <c r="BA209" s="133"/>
      <c r="BB209" s="133"/>
      <c r="BC209" s="133"/>
      <c r="BD209" s="133"/>
      <c r="BE209" s="133"/>
      <c r="BF209" s="133"/>
      <c r="BG209" s="133"/>
      <c r="BJ209" s="133"/>
      <c r="BT209" s="133"/>
      <c r="CD209" s="133"/>
      <c r="CN209" s="133"/>
      <c r="CX209" s="133"/>
      <c r="DH209" s="133"/>
      <c r="DR209" s="133"/>
      <c r="EB209" s="133"/>
      <c r="EL209" s="133"/>
      <c r="EV209" s="133"/>
      <c r="FF209" s="133"/>
      <c r="FP209" s="133"/>
      <c r="FZ209" s="133"/>
      <c r="GJ209" s="133"/>
      <c r="GT209" s="133"/>
      <c r="HD209" s="133"/>
      <c r="HN209" s="133"/>
      <c r="HX209" s="133"/>
      <c r="IH209" s="133"/>
      <c r="IR209" s="133"/>
      <c r="JB209" s="133"/>
      <c r="JL209" s="133"/>
      <c r="JV209" s="133"/>
      <c r="KF209" s="133"/>
    </row>
    <row xmlns:x14ac="http://schemas.microsoft.com/office/spreadsheetml/2009/9/ac" r="210" s="3" customFormat="true" x14ac:dyDescent="0.25">
      <c r="A210" s="424"/>
      <c r="B210" s="133"/>
      <c r="L210" s="133"/>
      <c r="V210" s="133"/>
      <c r="AF210" s="133"/>
      <c r="AP210" s="133"/>
      <c r="AZ210" s="133"/>
      <c r="BA210" s="133"/>
      <c r="BB210" s="133"/>
      <c r="BC210" s="133"/>
      <c r="BD210" s="133"/>
      <c r="BE210" s="133"/>
      <c r="BF210" s="133"/>
      <c r="BG210" s="133"/>
      <c r="BJ210" s="133"/>
      <c r="BT210" s="133"/>
      <c r="CD210" s="133"/>
      <c r="CN210" s="133"/>
      <c r="CX210" s="133"/>
      <c r="DH210" s="133"/>
      <c r="DR210" s="133"/>
      <c r="EB210" s="133"/>
      <c r="EL210" s="133"/>
      <c r="EV210" s="133"/>
      <c r="FF210" s="133"/>
      <c r="FP210" s="133"/>
      <c r="FZ210" s="133"/>
      <c r="GJ210" s="133"/>
      <c r="GT210" s="133"/>
      <c r="HD210" s="133"/>
      <c r="HN210" s="133"/>
      <c r="HX210" s="133"/>
      <c r="IH210" s="133"/>
      <c r="IR210" s="133"/>
      <c r="JB210" s="133"/>
      <c r="JL210" s="133"/>
      <c r="JV210" s="133"/>
      <c r="KF210" s="133"/>
    </row>
    <row xmlns:x14ac="http://schemas.microsoft.com/office/spreadsheetml/2009/9/ac" r="211" s="3" customFormat="true" x14ac:dyDescent="0.25">
      <c r="A211" s="424"/>
      <c r="B211" s="133"/>
      <c r="L211" s="133"/>
      <c r="V211" s="133"/>
      <c r="AF211" s="133"/>
      <c r="AP211" s="133"/>
      <c r="AZ211" s="133"/>
      <c r="BA211" s="133"/>
      <c r="BB211" s="133"/>
      <c r="BC211" s="133"/>
      <c r="BD211" s="133"/>
      <c r="BE211" s="133"/>
      <c r="BF211" s="133"/>
      <c r="BG211" s="133"/>
      <c r="BJ211" s="133"/>
      <c r="BT211" s="133"/>
      <c r="CD211" s="133"/>
      <c r="CN211" s="133"/>
      <c r="CX211" s="133"/>
      <c r="DH211" s="133"/>
      <c r="DR211" s="133"/>
      <c r="EB211" s="133"/>
      <c r="EL211" s="133"/>
      <c r="EV211" s="133"/>
      <c r="FF211" s="133"/>
      <c r="FP211" s="133"/>
      <c r="FZ211" s="133"/>
      <c r="GJ211" s="133"/>
      <c r="GT211" s="133"/>
      <c r="HD211" s="133"/>
      <c r="HN211" s="133"/>
      <c r="HX211" s="133"/>
      <c r="IH211" s="133"/>
      <c r="IR211" s="133"/>
      <c r="JB211" s="133"/>
      <c r="JL211" s="133"/>
      <c r="JV211" s="133"/>
      <c r="KF211" s="133"/>
    </row>
    <row xmlns:x14ac="http://schemas.microsoft.com/office/spreadsheetml/2009/9/ac" r="212" s="3" customFormat="true" x14ac:dyDescent="0.25">
      <c r="A212" s="424"/>
      <c r="B212" s="133"/>
      <c r="L212" s="133"/>
      <c r="V212" s="133"/>
      <c r="AF212" s="133"/>
      <c r="AP212" s="133"/>
      <c r="AZ212" s="133"/>
      <c r="BA212" s="133"/>
      <c r="BB212" s="133"/>
      <c r="BC212" s="133"/>
      <c r="BD212" s="133"/>
      <c r="BE212" s="133"/>
      <c r="BF212" s="133"/>
      <c r="BG212" s="133"/>
      <c r="BJ212" s="133"/>
      <c r="BT212" s="133"/>
      <c r="CD212" s="133"/>
      <c r="CN212" s="133"/>
      <c r="CX212" s="133"/>
      <c r="DH212" s="133"/>
      <c r="DR212" s="133"/>
      <c r="EB212" s="133"/>
      <c r="EL212" s="133"/>
      <c r="EV212" s="133"/>
      <c r="FF212" s="133"/>
      <c r="FP212" s="133"/>
      <c r="FZ212" s="133"/>
      <c r="GJ212" s="133"/>
      <c r="GT212" s="133"/>
      <c r="HD212" s="133"/>
      <c r="HN212" s="133"/>
      <c r="HX212" s="133"/>
      <c r="IH212" s="133"/>
      <c r="IR212" s="133"/>
      <c r="JB212" s="133"/>
      <c r="JL212" s="133"/>
      <c r="JV212" s="133"/>
      <c r="KF212" s="133"/>
    </row>
    <row xmlns:x14ac="http://schemas.microsoft.com/office/spreadsheetml/2009/9/ac" r="213" s="3" customFormat="true" x14ac:dyDescent="0.25">
      <c r="A213" s="424"/>
      <c r="B213" s="133"/>
      <c r="L213" s="133"/>
      <c r="V213" s="133"/>
      <c r="AF213" s="133"/>
      <c r="AP213" s="133"/>
      <c r="AZ213" s="133"/>
      <c r="BA213" s="133"/>
      <c r="BB213" s="133"/>
      <c r="BC213" s="133"/>
      <c r="BD213" s="133"/>
      <c r="BE213" s="133"/>
      <c r="BF213" s="133"/>
      <c r="BG213" s="133"/>
      <c r="BJ213" s="133"/>
      <c r="BT213" s="133"/>
      <c r="CD213" s="133"/>
      <c r="CN213" s="133"/>
      <c r="CX213" s="133"/>
      <c r="DH213" s="133"/>
      <c r="DR213" s="133"/>
      <c r="EB213" s="133"/>
      <c r="EL213" s="133"/>
      <c r="EV213" s="133"/>
      <c r="FF213" s="133"/>
      <c r="FP213" s="133"/>
      <c r="FZ213" s="133"/>
      <c r="GJ213" s="133"/>
      <c r="GT213" s="133"/>
      <c r="HD213" s="133"/>
      <c r="HN213" s="133"/>
      <c r="HX213" s="133"/>
      <c r="IH213" s="133"/>
      <c r="IR213" s="133"/>
      <c r="JB213" s="133"/>
      <c r="JL213" s="133"/>
      <c r="JV213" s="133"/>
      <c r="KF213" s="133"/>
    </row>
    <row xmlns:x14ac="http://schemas.microsoft.com/office/spreadsheetml/2009/9/ac" r="214" s="3" customFormat="true" x14ac:dyDescent="0.25">
      <c r="A214" s="424"/>
      <c r="B214" s="133"/>
      <c r="L214" s="133"/>
      <c r="V214" s="133"/>
      <c r="AF214" s="133"/>
      <c r="AP214" s="133"/>
      <c r="AZ214" s="133"/>
      <c r="BA214" s="133"/>
      <c r="BB214" s="133"/>
      <c r="BC214" s="133"/>
      <c r="BD214" s="133"/>
      <c r="BE214" s="133"/>
      <c r="BF214" s="133"/>
      <c r="BG214" s="133"/>
      <c r="BJ214" s="133"/>
      <c r="BT214" s="133"/>
      <c r="CD214" s="133"/>
      <c r="CN214" s="133"/>
      <c r="CX214" s="133"/>
      <c r="DH214" s="133"/>
      <c r="DR214" s="133"/>
      <c r="EB214" s="133"/>
      <c r="EL214" s="133"/>
      <c r="EV214" s="133"/>
      <c r="FF214" s="133"/>
      <c r="FP214" s="133"/>
      <c r="FZ214" s="133"/>
      <c r="GJ214" s="133"/>
      <c r="GT214" s="133"/>
      <c r="HD214" s="133"/>
      <c r="HN214" s="133"/>
      <c r="HX214" s="133"/>
      <c r="IH214" s="133"/>
      <c r="IR214" s="133"/>
      <c r="JB214" s="133"/>
      <c r="JL214" s="133"/>
      <c r="JV214" s="133"/>
      <c r="KF214" s="133"/>
    </row>
    <row xmlns:x14ac="http://schemas.microsoft.com/office/spreadsheetml/2009/9/ac" r="215" s="3" customFormat="true" x14ac:dyDescent="0.25">
      <c r="A215" s="424"/>
      <c r="B215" s="133"/>
      <c r="L215" s="133"/>
      <c r="V215" s="133"/>
      <c r="AF215" s="133"/>
      <c r="AP215" s="133"/>
      <c r="AZ215" s="133"/>
      <c r="BA215" s="133"/>
      <c r="BB215" s="133"/>
      <c r="BC215" s="133"/>
      <c r="BD215" s="133"/>
      <c r="BE215" s="133"/>
      <c r="BF215" s="133"/>
      <c r="BG215" s="133"/>
      <c r="BJ215" s="133"/>
      <c r="BT215" s="133"/>
      <c r="CD215" s="133"/>
      <c r="CN215" s="133"/>
      <c r="CX215" s="133"/>
      <c r="DH215" s="133"/>
      <c r="DR215" s="133"/>
      <c r="EB215" s="133"/>
      <c r="EL215" s="133"/>
      <c r="EV215" s="133"/>
      <c r="FF215" s="133"/>
      <c r="FP215" s="133"/>
      <c r="FZ215" s="133"/>
      <c r="GJ215" s="133"/>
      <c r="GT215" s="133"/>
      <c r="HD215" s="133"/>
      <c r="HN215" s="133"/>
      <c r="HX215" s="133"/>
      <c r="IH215" s="133"/>
      <c r="IR215" s="133"/>
      <c r="JB215" s="133"/>
      <c r="JL215" s="133"/>
      <c r="JV215" s="133"/>
      <c r="KF215" s="133"/>
    </row>
    <row xmlns:x14ac="http://schemas.microsoft.com/office/spreadsheetml/2009/9/ac" r="216" s="3" customFormat="true" x14ac:dyDescent="0.25">
      <c r="A216" s="424"/>
      <c r="B216" s="133"/>
      <c r="L216" s="133"/>
      <c r="V216" s="133"/>
      <c r="AF216" s="133"/>
      <c r="AP216" s="133"/>
      <c r="AZ216" s="133"/>
      <c r="BA216" s="133"/>
      <c r="BB216" s="133"/>
      <c r="BC216" s="133"/>
      <c r="BD216" s="133"/>
      <c r="BE216" s="133"/>
      <c r="BF216" s="133"/>
      <c r="BG216" s="133"/>
      <c r="BJ216" s="133"/>
      <c r="BT216" s="133"/>
      <c r="CD216" s="133"/>
      <c r="CN216" s="133"/>
      <c r="CX216" s="133"/>
      <c r="DH216" s="133"/>
      <c r="DR216" s="133"/>
      <c r="EB216" s="133"/>
      <c r="EL216" s="133"/>
      <c r="EV216" s="133"/>
      <c r="FF216" s="133"/>
      <c r="FP216" s="133"/>
      <c r="FZ216" s="133"/>
      <c r="GJ216" s="133"/>
      <c r="GT216" s="133"/>
      <c r="HD216" s="133"/>
      <c r="HN216" s="133"/>
      <c r="HX216" s="133"/>
      <c r="IH216" s="133"/>
      <c r="IR216" s="133"/>
      <c r="JB216" s="133"/>
      <c r="JL216" s="133"/>
      <c r="JV216" s="133"/>
      <c r="KF216" s="133"/>
    </row>
    <row xmlns:x14ac="http://schemas.microsoft.com/office/spreadsheetml/2009/9/ac" r="217" s="3" customFormat="true" x14ac:dyDescent="0.25">
      <c r="A217" s="424"/>
      <c r="B217" s="133"/>
      <c r="L217" s="133"/>
      <c r="V217" s="133"/>
      <c r="AF217" s="133"/>
      <c r="AP217" s="133"/>
      <c r="AZ217" s="133"/>
      <c r="BA217" s="133"/>
      <c r="BB217" s="133"/>
      <c r="BC217" s="133"/>
      <c r="BD217" s="133"/>
      <c r="BE217" s="133"/>
      <c r="BF217" s="133"/>
      <c r="BG217" s="133"/>
      <c r="BJ217" s="133"/>
      <c r="BT217" s="133"/>
      <c r="CD217" s="133"/>
      <c r="CN217" s="133"/>
      <c r="CX217" s="133"/>
      <c r="DH217" s="133"/>
      <c r="DR217" s="133"/>
      <c r="EB217" s="133"/>
      <c r="EL217" s="133"/>
      <c r="EV217" s="133"/>
      <c r="FF217" s="133"/>
      <c r="FP217" s="133"/>
      <c r="FZ217" s="133"/>
      <c r="GJ217" s="133"/>
      <c r="GT217" s="133"/>
      <c r="HD217" s="133"/>
      <c r="HN217" s="133"/>
      <c r="HX217" s="133"/>
      <c r="IH217" s="133"/>
      <c r="IR217" s="133"/>
      <c r="JB217" s="133"/>
      <c r="JL217" s="133"/>
      <c r="JV217" s="133"/>
      <c r="KF217" s="133"/>
    </row>
    <row xmlns:x14ac="http://schemas.microsoft.com/office/spreadsheetml/2009/9/ac" r="218" s="3" customFormat="true" x14ac:dyDescent="0.25">
      <c r="A218" s="424"/>
      <c r="B218" s="133"/>
      <c r="L218" s="133"/>
      <c r="V218" s="133"/>
      <c r="AF218" s="133"/>
      <c r="AP218" s="133"/>
      <c r="AZ218" s="133"/>
      <c r="BA218" s="133"/>
      <c r="BB218" s="133"/>
      <c r="BC218" s="133"/>
      <c r="BD218" s="133"/>
      <c r="BE218" s="133"/>
      <c r="BF218" s="133"/>
      <c r="BG218" s="133"/>
      <c r="BJ218" s="133"/>
      <c r="BT218" s="133"/>
      <c r="CD218" s="133"/>
      <c r="CN218" s="133"/>
      <c r="CX218" s="133"/>
      <c r="DH218" s="133"/>
      <c r="DR218" s="133"/>
      <c r="EB218" s="133"/>
      <c r="EL218" s="133"/>
      <c r="EV218" s="133"/>
      <c r="FF218" s="133"/>
      <c r="FP218" s="133"/>
      <c r="FZ218" s="133"/>
      <c r="GJ218" s="133"/>
      <c r="GT218" s="133"/>
      <c r="HD218" s="133"/>
      <c r="HN218" s="133"/>
      <c r="HX218" s="133"/>
      <c r="IH218" s="133"/>
      <c r="IR218" s="133"/>
      <c r="JB218" s="133"/>
      <c r="JL218" s="133"/>
      <c r="JV218" s="133"/>
      <c r="KF218" s="133"/>
    </row>
    <row xmlns:x14ac="http://schemas.microsoft.com/office/spreadsheetml/2009/9/ac" r="219" s="3" customFormat="true" x14ac:dyDescent="0.25">
      <c r="A219" s="424"/>
      <c r="B219" s="133"/>
      <c r="L219" s="133"/>
      <c r="V219" s="133"/>
      <c r="AF219" s="133"/>
      <c r="AP219" s="133"/>
      <c r="AZ219" s="133"/>
      <c r="BA219" s="133"/>
      <c r="BB219" s="133"/>
      <c r="BC219" s="133"/>
      <c r="BD219" s="133"/>
      <c r="BE219" s="133"/>
      <c r="BF219" s="133"/>
      <c r="BG219" s="133"/>
      <c r="BJ219" s="133"/>
      <c r="BT219" s="133"/>
      <c r="CD219" s="133"/>
      <c r="CN219" s="133"/>
      <c r="CX219" s="133"/>
      <c r="DH219" s="133"/>
      <c r="DR219" s="133"/>
      <c r="EB219" s="133"/>
      <c r="EL219" s="133"/>
      <c r="EV219" s="133"/>
      <c r="FF219" s="133"/>
      <c r="FP219" s="133"/>
      <c r="FZ219" s="133"/>
      <c r="GJ219" s="133"/>
      <c r="GT219" s="133"/>
      <c r="HD219" s="133"/>
      <c r="HN219" s="133"/>
      <c r="HX219" s="133"/>
      <c r="IH219" s="133"/>
      <c r="IR219" s="133"/>
      <c r="JB219" s="133"/>
      <c r="JL219" s="133"/>
      <c r="JV219" s="133"/>
      <c r="KF219" s="133"/>
    </row>
    <row xmlns:x14ac="http://schemas.microsoft.com/office/spreadsheetml/2009/9/ac" r="220" s="3" customFormat="true" x14ac:dyDescent="0.25">
      <c r="A220" s="424"/>
      <c r="B220" s="133"/>
      <c r="L220" s="133"/>
      <c r="V220" s="133"/>
      <c r="AF220" s="133"/>
      <c r="AP220" s="133"/>
      <c r="AZ220" s="133"/>
      <c r="BA220" s="133"/>
      <c r="BB220" s="133"/>
      <c r="BC220" s="133"/>
      <c r="BD220" s="133"/>
      <c r="BE220" s="133"/>
      <c r="BF220" s="133"/>
      <c r="BG220" s="133"/>
      <c r="BJ220" s="133"/>
      <c r="BT220" s="133"/>
      <c r="CD220" s="133"/>
      <c r="CN220" s="133"/>
      <c r="CX220" s="133"/>
      <c r="DH220" s="133"/>
      <c r="DR220" s="133"/>
      <c r="EB220" s="133"/>
      <c r="EL220" s="133"/>
      <c r="EV220" s="133"/>
      <c r="FF220" s="133"/>
      <c r="FP220" s="133"/>
      <c r="FZ220" s="133"/>
      <c r="GJ220" s="133"/>
      <c r="GT220" s="133"/>
      <c r="HD220" s="133"/>
      <c r="HN220" s="133"/>
      <c r="HX220" s="133"/>
      <c r="IH220" s="133"/>
      <c r="IR220" s="133"/>
      <c r="JB220" s="133"/>
      <c r="JL220" s="133"/>
      <c r="JV220" s="133"/>
      <c r="KF220" s="133"/>
    </row>
    <row xmlns:x14ac="http://schemas.microsoft.com/office/spreadsheetml/2009/9/ac" r="221" s="3" customFormat="true" x14ac:dyDescent="0.25">
      <c r="A221" s="424"/>
      <c r="B221" s="133"/>
      <c r="L221" s="133"/>
      <c r="V221" s="133"/>
      <c r="AF221" s="133"/>
      <c r="AP221" s="133"/>
      <c r="AZ221" s="133"/>
      <c r="BA221" s="133"/>
      <c r="BB221" s="133"/>
      <c r="BC221" s="133"/>
      <c r="BD221" s="133"/>
      <c r="BE221" s="133"/>
      <c r="BF221" s="133"/>
      <c r="BG221" s="133"/>
      <c r="BJ221" s="133"/>
      <c r="BT221" s="133"/>
      <c r="CD221" s="133"/>
      <c r="CN221" s="133"/>
      <c r="CX221" s="133"/>
      <c r="DH221" s="133"/>
      <c r="DR221" s="133"/>
      <c r="EB221" s="133"/>
      <c r="EL221" s="133"/>
      <c r="EV221" s="133"/>
      <c r="FF221" s="133"/>
      <c r="FP221" s="133"/>
      <c r="FZ221" s="133"/>
      <c r="GJ221" s="133"/>
      <c r="GT221" s="133"/>
      <c r="HD221" s="133"/>
      <c r="HN221" s="133"/>
      <c r="HX221" s="133"/>
      <c r="IH221" s="133"/>
      <c r="IR221" s="133"/>
      <c r="JB221" s="133"/>
      <c r="JL221" s="133"/>
      <c r="JV221" s="133"/>
      <c r="KF221" s="133"/>
    </row>
    <row xmlns:x14ac="http://schemas.microsoft.com/office/spreadsheetml/2009/9/ac" r="222" s="3" customFormat="true" x14ac:dyDescent="0.25">
      <c r="A222" s="424"/>
      <c r="B222" s="133"/>
      <c r="L222" s="133"/>
      <c r="V222" s="133"/>
      <c r="AF222" s="133"/>
      <c r="AP222" s="133"/>
      <c r="AZ222" s="133"/>
      <c r="BA222" s="133"/>
      <c r="BB222" s="133"/>
      <c r="BC222" s="133"/>
      <c r="BD222" s="133"/>
      <c r="BE222" s="133"/>
      <c r="BF222" s="133"/>
      <c r="BG222" s="133"/>
      <c r="BJ222" s="133"/>
      <c r="BT222" s="133"/>
      <c r="CD222" s="133"/>
      <c r="CN222" s="133"/>
      <c r="CX222" s="133"/>
      <c r="DH222" s="133"/>
      <c r="DR222" s="133"/>
      <c r="EB222" s="133"/>
      <c r="EL222" s="133"/>
      <c r="EV222" s="133"/>
      <c r="FF222" s="133"/>
      <c r="FP222" s="133"/>
      <c r="FZ222" s="133"/>
      <c r="GJ222" s="133"/>
      <c r="GT222" s="133"/>
      <c r="HD222" s="133"/>
      <c r="HN222" s="133"/>
      <c r="HX222" s="133"/>
      <c r="IH222" s="133"/>
      <c r="IR222" s="133"/>
      <c r="JB222" s="133"/>
      <c r="JL222" s="133"/>
      <c r="JV222" s="133"/>
      <c r="KF222" s="133"/>
    </row>
    <row xmlns:x14ac="http://schemas.microsoft.com/office/spreadsheetml/2009/9/ac" r="223" s="3" customFormat="true" x14ac:dyDescent="0.25">
      <c r="A223" s="424"/>
      <c r="B223" s="133"/>
      <c r="L223" s="133"/>
      <c r="V223" s="133"/>
      <c r="AF223" s="133"/>
      <c r="AP223" s="133"/>
      <c r="AZ223" s="133"/>
      <c r="BA223" s="133"/>
      <c r="BB223" s="133"/>
      <c r="BC223" s="133"/>
      <c r="BD223" s="133"/>
      <c r="BE223" s="133"/>
      <c r="BF223" s="133"/>
      <c r="BG223" s="133"/>
      <c r="BJ223" s="133"/>
      <c r="BT223" s="133"/>
      <c r="CD223" s="133"/>
      <c r="CN223" s="133"/>
      <c r="CX223" s="133"/>
      <c r="DH223" s="133"/>
      <c r="DR223" s="133"/>
      <c r="EB223" s="133"/>
      <c r="EL223" s="133"/>
      <c r="EV223" s="133"/>
      <c r="FF223" s="133"/>
      <c r="FP223" s="133"/>
      <c r="FZ223" s="133"/>
      <c r="GJ223" s="133"/>
      <c r="GT223" s="133"/>
      <c r="HD223" s="133"/>
      <c r="HN223" s="133"/>
      <c r="HX223" s="133"/>
      <c r="IH223" s="133"/>
      <c r="IR223" s="133"/>
      <c r="JB223" s="133"/>
      <c r="JL223" s="133"/>
      <c r="JV223" s="133"/>
      <c r="KF223" s="133"/>
    </row>
    <row xmlns:x14ac="http://schemas.microsoft.com/office/spreadsheetml/2009/9/ac" r="224" s="3" customFormat="true" x14ac:dyDescent="0.25">
      <c r="A224" s="424"/>
      <c r="B224" s="133"/>
      <c r="L224" s="133"/>
      <c r="V224" s="133"/>
      <c r="AF224" s="133"/>
      <c r="AP224" s="133"/>
      <c r="AZ224" s="133"/>
      <c r="BA224" s="133"/>
      <c r="BB224" s="133"/>
      <c r="BC224" s="133"/>
      <c r="BD224" s="133"/>
      <c r="BE224" s="133"/>
      <c r="BF224" s="133"/>
      <c r="BG224" s="133"/>
      <c r="BJ224" s="133"/>
      <c r="BT224" s="133"/>
      <c r="CD224" s="133"/>
      <c r="CN224" s="133"/>
      <c r="CX224" s="133"/>
      <c r="DH224" s="133"/>
      <c r="DR224" s="133"/>
      <c r="EB224" s="133"/>
      <c r="EL224" s="133"/>
      <c r="EV224" s="133"/>
      <c r="FF224" s="133"/>
      <c r="FP224" s="133"/>
      <c r="FZ224" s="133"/>
      <c r="GJ224" s="133"/>
      <c r="GT224" s="133"/>
      <c r="HD224" s="133"/>
      <c r="HN224" s="133"/>
      <c r="HX224" s="133"/>
      <c r="IH224" s="133"/>
      <c r="IR224" s="133"/>
      <c r="JB224" s="133"/>
      <c r="JL224" s="133"/>
      <c r="JV224" s="133"/>
      <c r="KF224" s="133"/>
    </row>
    <row xmlns:x14ac="http://schemas.microsoft.com/office/spreadsheetml/2009/9/ac" r="225" s="3" customFormat="true" x14ac:dyDescent="0.25">
      <c r="A225" s="424"/>
      <c r="B225" s="133"/>
      <c r="L225" s="133"/>
      <c r="V225" s="133"/>
      <c r="AF225" s="133"/>
      <c r="AP225" s="133"/>
      <c r="AZ225" s="133"/>
      <c r="BA225" s="133"/>
      <c r="BB225" s="133"/>
      <c r="BC225" s="133"/>
      <c r="BD225" s="133"/>
      <c r="BE225" s="133"/>
      <c r="BF225" s="133"/>
      <c r="BG225" s="133"/>
      <c r="BJ225" s="133"/>
      <c r="BT225" s="133"/>
      <c r="CD225" s="133"/>
      <c r="CN225" s="133"/>
      <c r="CX225" s="133"/>
      <c r="DH225" s="133"/>
      <c r="DR225" s="133"/>
      <c r="EB225" s="133"/>
      <c r="EL225" s="133"/>
      <c r="EV225" s="133"/>
      <c r="FF225" s="133"/>
      <c r="FP225" s="133"/>
      <c r="FZ225" s="133"/>
      <c r="GJ225" s="133"/>
      <c r="GT225" s="133"/>
      <c r="HD225" s="133"/>
      <c r="HN225" s="133"/>
      <c r="HX225" s="133"/>
      <c r="IH225" s="133"/>
      <c r="IR225" s="133"/>
      <c r="JB225" s="133"/>
      <c r="JL225" s="133"/>
      <c r="JV225" s="133"/>
      <c r="KF225" s="133"/>
    </row>
    <row xmlns:x14ac="http://schemas.microsoft.com/office/spreadsheetml/2009/9/ac" r="226" s="3" customFormat="true" x14ac:dyDescent="0.25">
      <c r="A226" s="424"/>
      <c r="B226" s="133"/>
      <c r="L226" s="133"/>
      <c r="V226" s="133"/>
      <c r="AF226" s="133"/>
      <c r="AP226" s="133"/>
      <c r="AZ226" s="133"/>
      <c r="BA226" s="133"/>
      <c r="BB226" s="133"/>
      <c r="BC226" s="133"/>
      <c r="BD226" s="133"/>
      <c r="BE226" s="133"/>
      <c r="BF226" s="133"/>
      <c r="BG226" s="133"/>
      <c r="BJ226" s="133"/>
      <c r="BT226" s="133"/>
      <c r="CD226" s="133"/>
      <c r="CN226" s="133"/>
      <c r="CX226" s="133"/>
      <c r="DH226" s="133"/>
      <c r="DR226" s="133"/>
      <c r="EB226" s="133"/>
      <c r="EL226" s="133"/>
      <c r="EV226" s="133"/>
      <c r="FF226" s="133"/>
      <c r="FP226" s="133"/>
      <c r="FZ226" s="133"/>
      <c r="GJ226" s="133"/>
      <c r="GT226" s="133"/>
      <c r="HD226" s="133"/>
      <c r="HN226" s="133"/>
      <c r="HX226" s="133"/>
      <c r="IH226" s="133"/>
      <c r="IR226" s="133"/>
      <c r="JB226" s="133"/>
      <c r="JL226" s="133"/>
      <c r="JV226" s="133"/>
      <c r="KF226" s="133"/>
    </row>
    <row xmlns:x14ac="http://schemas.microsoft.com/office/spreadsheetml/2009/9/ac" r="227" s="3" customFormat="true" x14ac:dyDescent="0.25">
      <c r="A227" s="424"/>
      <c r="B227" s="133"/>
      <c r="L227" s="133"/>
      <c r="V227" s="133"/>
      <c r="AF227" s="133"/>
      <c r="AP227" s="133"/>
      <c r="AZ227" s="133"/>
      <c r="BA227" s="133"/>
      <c r="BB227" s="133"/>
      <c r="BC227" s="133"/>
      <c r="BD227" s="133"/>
      <c r="BE227" s="133"/>
      <c r="BF227" s="133"/>
      <c r="BG227" s="133"/>
      <c r="BJ227" s="133"/>
      <c r="BT227" s="133"/>
      <c r="CD227" s="133"/>
      <c r="CN227" s="133"/>
      <c r="CX227" s="133"/>
      <c r="DH227" s="133"/>
      <c r="DR227" s="133"/>
      <c r="EB227" s="133"/>
      <c r="EL227" s="133"/>
      <c r="EV227" s="133"/>
      <c r="FF227" s="133"/>
      <c r="FP227" s="133"/>
      <c r="FZ227" s="133"/>
      <c r="GJ227" s="133"/>
      <c r="GT227" s="133"/>
      <c r="HD227" s="133"/>
      <c r="HN227" s="133"/>
      <c r="HX227" s="133"/>
      <c r="IH227" s="133"/>
      <c r="IR227" s="133"/>
      <c r="JB227" s="133"/>
      <c r="JL227" s="133"/>
      <c r="JV227" s="133"/>
      <c r="KF227" s="133"/>
    </row>
    <row xmlns:x14ac="http://schemas.microsoft.com/office/spreadsheetml/2009/9/ac" r="228" s="3" customFormat="true" x14ac:dyDescent="0.25">
      <c r="A228" s="424"/>
      <c r="B228" s="133"/>
      <c r="L228" s="133"/>
      <c r="V228" s="133"/>
      <c r="AF228" s="133"/>
      <c r="AP228" s="133"/>
      <c r="AZ228" s="133"/>
      <c r="BA228" s="133"/>
      <c r="BB228" s="133"/>
      <c r="BC228" s="133"/>
      <c r="BD228" s="133"/>
      <c r="BE228" s="133"/>
      <c r="BF228" s="133"/>
      <c r="BG228" s="133"/>
      <c r="BJ228" s="133"/>
      <c r="BT228" s="133"/>
      <c r="CD228" s="133"/>
      <c r="CN228" s="133"/>
      <c r="CX228" s="133"/>
      <c r="DH228" s="133"/>
      <c r="DR228" s="133"/>
      <c r="EB228" s="133"/>
      <c r="EL228" s="133"/>
      <c r="EV228" s="133"/>
      <c r="FF228" s="133"/>
      <c r="FP228" s="133"/>
      <c r="FZ228" s="133"/>
      <c r="GJ228" s="133"/>
      <c r="GT228" s="133"/>
      <c r="HD228" s="133"/>
      <c r="HN228" s="133"/>
      <c r="HX228" s="133"/>
      <c r="IH228" s="133"/>
      <c r="IR228" s="133"/>
      <c r="JB228" s="133"/>
      <c r="JL228" s="133"/>
      <c r="JV228" s="133"/>
      <c r="KF228" s="133"/>
    </row>
    <row xmlns:x14ac="http://schemas.microsoft.com/office/spreadsheetml/2009/9/ac" r="229" s="3" customFormat="true" x14ac:dyDescent="0.25">
      <c r="A229" s="424"/>
      <c r="B229" s="133"/>
      <c r="L229" s="133"/>
      <c r="V229" s="133"/>
      <c r="AF229" s="133"/>
      <c r="AP229" s="133"/>
      <c r="AZ229" s="133"/>
      <c r="BA229" s="133"/>
      <c r="BB229" s="133"/>
      <c r="BC229" s="133"/>
      <c r="BD229" s="133"/>
      <c r="BE229" s="133"/>
      <c r="BF229" s="133"/>
      <c r="BG229" s="133"/>
      <c r="BJ229" s="133"/>
      <c r="BT229" s="133"/>
      <c r="CD229" s="133"/>
      <c r="CN229" s="133"/>
      <c r="CX229" s="133"/>
      <c r="DH229" s="133"/>
      <c r="DR229" s="133"/>
      <c r="EB229" s="133"/>
      <c r="EL229" s="133"/>
      <c r="EV229" s="133"/>
      <c r="FF229" s="133"/>
      <c r="FP229" s="133"/>
      <c r="FZ229" s="133"/>
      <c r="GJ229" s="133"/>
      <c r="GT229" s="133"/>
      <c r="HD229" s="133"/>
      <c r="HN229" s="133"/>
      <c r="HX229" s="133"/>
      <c r="IH229" s="133"/>
      <c r="IR229" s="133"/>
      <c r="JB229" s="133"/>
      <c r="JL229" s="133"/>
      <c r="JV229" s="133"/>
      <c r="KF229" s="133"/>
    </row>
    <row xmlns:x14ac="http://schemas.microsoft.com/office/spreadsheetml/2009/9/ac" r="230" s="3" customFormat="true" x14ac:dyDescent="0.25">
      <c r="A230" s="424"/>
      <c r="B230" s="133"/>
      <c r="L230" s="133"/>
      <c r="V230" s="133"/>
      <c r="AF230" s="133"/>
      <c r="AP230" s="133"/>
      <c r="AZ230" s="133"/>
      <c r="BA230" s="133"/>
      <c r="BB230" s="133"/>
      <c r="BC230" s="133"/>
      <c r="BD230" s="133"/>
      <c r="BE230" s="133"/>
      <c r="BF230" s="133"/>
      <c r="BG230" s="133"/>
      <c r="BJ230" s="133"/>
      <c r="BT230" s="133"/>
      <c r="CD230" s="133"/>
      <c r="CN230" s="133"/>
      <c r="CX230" s="133"/>
      <c r="DH230" s="133"/>
      <c r="DR230" s="133"/>
      <c r="EB230" s="133"/>
      <c r="EL230" s="133"/>
      <c r="EV230" s="133"/>
      <c r="FF230" s="133"/>
      <c r="FP230" s="133"/>
      <c r="FZ230" s="133"/>
      <c r="GJ230" s="133"/>
      <c r="GT230" s="133"/>
      <c r="HD230" s="133"/>
      <c r="HN230" s="133"/>
      <c r="HX230" s="133"/>
      <c r="IH230" s="133"/>
      <c r="IR230" s="133"/>
      <c r="JB230" s="133"/>
      <c r="JL230" s="133"/>
      <c r="JV230" s="133"/>
      <c r="KF230" s="133"/>
    </row>
    <row xmlns:x14ac="http://schemas.microsoft.com/office/spreadsheetml/2009/9/ac" r="231" s="3" customFormat="true" x14ac:dyDescent="0.25">
      <c r="A231" s="424"/>
      <c r="B231" s="133"/>
      <c r="L231" s="133"/>
      <c r="V231" s="133"/>
      <c r="AF231" s="133"/>
      <c r="AP231" s="133"/>
      <c r="AZ231" s="133"/>
      <c r="BA231" s="133"/>
      <c r="BB231" s="133"/>
      <c r="BC231" s="133"/>
      <c r="BD231" s="133"/>
      <c r="BE231" s="133"/>
      <c r="BF231" s="133"/>
      <c r="BG231" s="133"/>
      <c r="BJ231" s="133"/>
      <c r="BT231" s="133"/>
      <c r="CD231" s="133"/>
      <c r="CN231" s="133"/>
      <c r="CX231" s="133"/>
      <c r="DH231" s="133"/>
      <c r="DR231" s="133"/>
      <c r="EB231" s="133"/>
      <c r="EL231" s="133"/>
      <c r="EV231" s="133"/>
      <c r="FF231" s="133"/>
      <c r="FP231" s="133"/>
      <c r="FZ231" s="133"/>
      <c r="GJ231" s="133"/>
      <c r="GT231" s="133"/>
      <c r="HD231" s="133"/>
      <c r="HN231" s="133"/>
      <c r="HX231" s="133"/>
      <c r="IH231" s="133"/>
      <c r="IR231" s="133"/>
      <c r="JB231" s="133"/>
      <c r="JL231" s="133"/>
      <c r="JV231" s="133"/>
      <c r="KF231" s="133"/>
    </row>
    <row xmlns:x14ac="http://schemas.microsoft.com/office/spreadsheetml/2009/9/ac" r="232" s="3" customFormat="true" x14ac:dyDescent="0.25">
      <c r="A232" s="424"/>
      <c r="B232" s="133"/>
      <c r="L232" s="133"/>
      <c r="V232" s="133"/>
      <c r="AF232" s="133"/>
      <c r="AP232" s="133"/>
      <c r="AZ232" s="133"/>
      <c r="BA232" s="133"/>
      <c r="BB232" s="133"/>
      <c r="BC232" s="133"/>
      <c r="BD232" s="133"/>
      <c r="BE232" s="133"/>
      <c r="BF232" s="133"/>
      <c r="BG232" s="133"/>
      <c r="BJ232" s="133"/>
      <c r="BT232" s="133"/>
      <c r="CD232" s="133"/>
      <c r="CN232" s="133"/>
      <c r="CX232" s="133"/>
      <c r="DH232" s="133"/>
      <c r="DR232" s="133"/>
      <c r="EB232" s="133"/>
      <c r="EL232" s="133"/>
      <c r="EV232" s="133"/>
      <c r="FF232" s="133"/>
      <c r="FP232" s="133"/>
      <c r="FZ232" s="133"/>
      <c r="GJ232" s="133"/>
      <c r="GT232" s="133"/>
      <c r="HD232" s="133"/>
      <c r="HN232" s="133"/>
      <c r="HX232" s="133"/>
      <c r="IH232" s="133"/>
      <c r="IR232" s="133"/>
      <c r="JB232" s="133"/>
      <c r="JL232" s="133"/>
      <c r="JV232" s="133"/>
      <c r="KF232" s="133"/>
    </row>
    <row xmlns:x14ac="http://schemas.microsoft.com/office/spreadsheetml/2009/9/ac" r="233" s="3" customFormat="true" x14ac:dyDescent="0.25">
      <c r="A233" s="424"/>
      <c r="B233" s="133"/>
      <c r="L233" s="133"/>
      <c r="V233" s="133"/>
      <c r="AF233" s="133"/>
      <c r="AP233" s="133"/>
      <c r="AZ233" s="133"/>
      <c r="BA233" s="133"/>
      <c r="BB233" s="133"/>
      <c r="BC233" s="133"/>
      <c r="BD233" s="133"/>
      <c r="BE233" s="133"/>
      <c r="BF233" s="133"/>
      <c r="BG233" s="133"/>
      <c r="BJ233" s="133"/>
      <c r="BT233" s="133"/>
      <c r="CD233" s="133"/>
      <c r="CN233" s="133"/>
      <c r="CX233" s="133"/>
      <c r="DH233" s="133"/>
      <c r="DR233" s="133"/>
      <c r="EB233" s="133"/>
      <c r="EL233" s="133"/>
      <c r="EV233" s="133"/>
      <c r="FF233" s="133"/>
      <c r="FP233" s="133"/>
      <c r="FZ233" s="133"/>
      <c r="GJ233" s="133"/>
      <c r="GT233" s="133"/>
      <c r="HD233" s="133"/>
      <c r="HN233" s="133"/>
      <c r="HX233" s="133"/>
      <c r="IH233" s="133"/>
      <c r="IR233" s="133"/>
      <c r="JB233" s="133"/>
      <c r="JL233" s="133"/>
      <c r="JV233" s="133"/>
      <c r="KF233" s="133"/>
    </row>
    <row xmlns:x14ac="http://schemas.microsoft.com/office/spreadsheetml/2009/9/ac" r="234" s="3" customFormat="true" x14ac:dyDescent="0.25">
      <c r="A234" s="424"/>
      <c r="B234" s="133"/>
      <c r="L234" s="133"/>
      <c r="V234" s="133"/>
      <c r="AF234" s="133"/>
      <c r="AP234" s="133"/>
      <c r="AZ234" s="133"/>
      <c r="BA234" s="133"/>
      <c r="BB234" s="133"/>
      <c r="BC234" s="133"/>
      <c r="BD234" s="133"/>
      <c r="BE234" s="133"/>
      <c r="BF234" s="133"/>
      <c r="BG234" s="133"/>
      <c r="BJ234" s="133"/>
      <c r="BT234" s="133"/>
      <c r="CD234" s="133"/>
      <c r="CN234" s="133"/>
      <c r="CX234" s="133"/>
      <c r="DH234" s="133"/>
      <c r="DR234" s="133"/>
      <c r="EB234" s="133"/>
      <c r="EL234" s="133"/>
      <c r="EV234" s="133"/>
      <c r="FF234" s="133"/>
      <c r="FP234" s="133"/>
      <c r="FZ234" s="133"/>
      <c r="GJ234" s="133"/>
      <c r="GT234" s="133"/>
      <c r="HD234" s="133"/>
      <c r="HN234" s="133"/>
      <c r="HX234" s="133"/>
      <c r="IH234" s="133"/>
      <c r="IR234" s="133"/>
      <c r="JB234" s="133"/>
      <c r="JL234" s="133"/>
      <c r="JV234" s="133"/>
      <c r="KF234" s="133"/>
    </row>
    <row xmlns:x14ac="http://schemas.microsoft.com/office/spreadsheetml/2009/9/ac" r="235" s="3" customFormat="true" x14ac:dyDescent="0.25">
      <c r="A235" s="424"/>
      <c r="B235" s="133"/>
      <c r="L235" s="133"/>
      <c r="V235" s="133"/>
      <c r="AF235" s="133"/>
      <c r="AP235" s="133"/>
      <c r="AZ235" s="133"/>
      <c r="BA235" s="133"/>
      <c r="BB235" s="133"/>
      <c r="BC235" s="133"/>
      <c r="BD235" s="133"/>
      <c r="BE235" s="133"/>
      <c r="BF235" s="133"/>
      <c r="BG235" s="133"/>
      <c r="BJ235" s="133"/>
      <c r="BT235" s="133"/>
      <c r="CD235" s="133"/>
      <c r="CN235" s="133"/>
      <c r="CX235" s="133"/>
      <c r="DH235" s="133"/>
      <c r="DR235" s="133"/>
      <c r="EB235" s="133"/>
      <c r="EL235" s="133"/>
      <c r="EV235" s="133"/>
      <c r="FF235" s="133"/>
      <c r="FP235" s="133"/>
      <c r="FZ235" s="133"/>
      <c r="GJ235" s="133"/>
      <c r="GT235" s="133"/>
      <c r="HD235" s="133"/>
      <c r="HN235" s="133"/>
      <c r="HX235" s="133"/>
      <c r="IH235" s="133"/>
      <c r="IR235" s="133"/>
      <c r="JB235" s="133"/>
      <c r="JL235" s="133"/>
      <c r="JV235" s="133"/>
      <c r="KF235" s="133"/>
    </row>
    <row xmlns:x14ac="http://schemas.microsoft.com/office/spreadsheetml/2009/9/ac" r="236" s="3" customFormat="true" x14ac:dyDescent="0.25">
      <c r="A236" s="424"/>
      <c r="B236" s="133"/>
      <c r="L236" s="133"/>
      <c r="V236" s="133"/>
      <c r="AF236" s="133"/>
      <c r="AP236" s="133"/>
      <c r="AZ236" s="133"/>
      <c r="BA236" s="133"/>
      <c r="BB236" s="133"/>
      <c r="BC236" s="133"/>
      <c r="BD236" s="133"/>
      <c r="BE236" s="133"/>
      <c r="BF236" s="133"/>
      <c r="BG236" s="133"/>
      <c r="BJ236" s="133"/>
      <c r="BT236" s="133"/>
      <c r="CD236" s="133"/>
      <c r="CN236" s="133"/>
      <c r="CX236" s="133"/>
      <c r="DH236" s="133"/>
      <c r="DR236" s="133"/>
      <c r="EB236" s="133"/>
      <c r="EL236" s="133"/>
      <c r="EV236" s="133"/>
      <c r="FF236" s="133"/>
      <c r="FP236" s="133"/>
      <c r="FZ236" s="133"/>
      <c r="GJ236" s="133"/>
      <c r="GT236" s="133"/>
      <c r="HD236" s="133"/>
      <c r="HN236" s="133"/>
      <c r="HX236" s="133"/>
      <c r="IH236" s="133"/>
      <c r="IR236" s="133"/>
      <c r="JB236" s="133"/>
      <c r="JL236" s="133"/>
      <c r="JV236" s="133"/>
      <c r="KF236" s="133"/>
    </row>
    <row xmlns:x14ac="http://schemas.microsoft.com/office/spreadsheetml/2009/9/ac" r="237" s="3" customFormat="true" x14ac:dyDescent="0.25">
      <c r="A237" s="424"/>
      <c r="B237" s="133"/>
      <c r="L237" s="133"/>
      <c r="V237" s="133"/>
      <c r="AF237" s="133"/>
      <c r="AP237" s="133"/>
      <c r="AZ237" s="133"/>
      <c r="BA237" s="133"/>
      <c r="BB237" s="133"/>
      <c r="BC237" s="133"/>
      <c r="BD237" s="133"/>
      <c r="BE237" s="133"/>
      <c r="BF237" s="133"/>
      <c r="BG237" s="133"/>
      <c r="BJ237" s="133"/>
      <c r="BT237" s="133"/>
      <c r="CD237" s="133"/>
      <c r="CN237" s="133"/>
      <c r="CX237" s="133"/>
      <c r="DH237" s="133"/>
      <c r="DR237" s="133"/>
      <c r="EB237" s="133"/>
      <c r="EL237" s="133"/>
      <c r="EV237" s="133"/>
      <c r="FF237" s="133"/>
      <c r="FP237" s="133"/>
      <c r="FZ237" s="133"/>
      <c r="GJ237" s="133"/>
      <c r="GT237" s="133"/>
      <c r="HD237" s="133"/>
      <c r="HN237" s="133"/>
      <c r="HX237" s="133"/>
      <c r="IH237" s="133"/>
      <c r="IR237" s="133"/>
      <c r="JB237" s="133"/>
      <c r="JL237" s="133"/>
      <c r="JV237" s="133"/>
      <c r="KF237" s="133"/>
    </row>
    <row xmlns:x14ac="http://schemas.microsoft.com/office/spreadsheetml/2009/9/ac" r="238" s="3" customFormat="true" x14ac:dyDescent="0.25">
      <c r="A238" s="424"/>
      <c r="B238" s="133"/>
      <c r="L238" s="133"/>
      <c r="V238" s="133"/>
      <c r="AF238" s="133"/>
      <c r="AP238" s="133"/>
      <c r="AZ238" s="133"/>
      <c r="BA238" s="133"/>
      <c r="BB238" s="133"/>
      <c r="BC238" s="133"/>
      <c r="BD238" s="133"/>
      <c r="BE238" s="133"/>
      <c r="BF238" s="133"/>
      <c r="BG238" s="133"/>
      <c r="BJ238" s="133"/>
      <c r="BT238" s="133"/>
      <c r="CD238" s="133"/>
      <c r="CN238" s="133"/>
      <c r="CX238" s="133"/>
      <c r="DH238" s="133"/>
      <c r="DR238" s="133"/>
      <c r="EB238" s="133"/>
      <c r="EL238" s="133"/>
      <c r="EV238" s="133"/>
      <c r="FF238" s="133"/>
      <c r="FP238" s="133"/>
      <c r="FZ238" s="133"/>
      <c r="GJ238" s="133"/>
      <c r="GT238" s="133"/>
      <c r="HD238" s="133"/>
      <c r="HN238" s="133"/>
      <c r="HX238" s="133"/>
      <c r="IH238" s="133"/>
      <c r="IR238" s="133"/>
      <c r="JB238" s="133"/>
      <c r="JL238" s="133"/>
      <c r="JV238" s="133"/>
      <c r="KF238" s="133"/>
    </row>
    <row xmlns:x14ac="http://schemas.microsoft.com/office/spreadsheetml/2009/9/ac" r="239" s="3" customFormat="true" x14ac:dyDescent="0.25">
      <c r="A239" s="424"/>
      <c r="B239" s="133"/>
      <c r="L239" s="133"/>
      <c r="V239" s="133"/>
      <c r="AF239" s="133"/>
      <c r="AP239" s="133"/>
      <c r="AZ239" s="133"/>
      <c r="BA239" s="133"/>
      <c r="BB239" s="133"/>
      <c r="BC239" s="133"/>
      <c r="BD239" s="133"/>
      <c r="BE239" s="133"/>
      <c r="BF239" s="133"/>
      <c r="BG239" s="133"/>
      <c r="BJ239" s="133"/>
      <c r="BT239" s="133"/>
      <c r="CD239" s="133"/>
      <c r="CN239" s="133"/>
      <c r="CX239" s="133"/>
      <c r="DH239" s="133"/>
      <c r="DR239" s="133"/>
      <c r="EB239" s="133"/>
      <c r="EL239" s="133"/>
      <c r="EV239" s="133"/>
      <c r="FF239" s="133"/>
      <c r="FP239" s="133"/>
      <c r="FZ239" s="133"/>
      <c r="GJ239" s="133"/>
      <c r="GT239" s="133"/>
      <c r="HD239" s="133"/>
      <c r="HN239" s="133"/>
      <c r="HX239" s="133"/>
      <c r="IH239" s="133"/>
      <c r="IR239" s="133"/>
      <c r="JB239" s="133"/>
      <c r="JL239" s="133"/>
      <c r="JV239" s="133"/>
      <c r="KF239" s="133"/>
    </row>
    <row xmlns:x14ac="http://schemas.microsoft.com/office/spreadsheetml/2009/9/ac" r="240" s="3" customFormat="true" x14ac:dyDescent="0.25">
      <c r="A240" s="424"/>
      <c r="B240" s="133"/>
      <c r="L240" s="133"/>
      <c r="V240" s="133"/>
      <c r="AF240" s="133"/>
      <c r="AP240" s="133"/>
      <c r="AZ240" s="133"/>
      <c r="BA240" s="133"/>
      <c r="BB240" s="133"/>
      <c r="BC240" s="133"/>
      <c r="BD240" s="133"/>
      <c r="BE240" s="133"/>
      <c r="BF240" s="133"/>
      <c r="BG240" s="133"/>
      <c r="BJ240" s="133"/>
      <c r="BT240" s="133"/>
      <c r="CD240" s="133"/>
      <c r="CN240" s="133"/>
      <c r="CX240" s="133"/>
      <c r="DH240" s="133"/>
      <c r="DR240" s="133"/>
      <c r="EB240" s="133"/>
      <c r="EL240" s="133"/>
      <c r="EV240" s="133"/>
      <c r="FF240" s="133"/>
      <c r="FP240" s="133"/>
      <c r="FZ240" s="133"/>
      <c r="GJ240" s="133"/>
      <c r="GT240" s="133"/>
      <c r="HD240" s="133"/>
      <c r="HN240" s="133"/>
      <c r="HX240" s="133"/>
      <c r="IH240" s="133"/>
      <c r="IR240" s="133"/>
      <c r="JB240" s="133"/>
      <c r="JL240" s="133"/>
      <c r="JV240" s="133"/>
      <c r="KF240" s="133"/>
    </row>
    <row xmlns:x14ac="http://schemas.microsoft.com/office/spreadsheetml/2009/9/ac" r="241" s="3" customFormat="true" x14ac:dyDescent="0.25">
      <c r="A241" s="424"/>
      <c r="B241" s="133"/>
      <c r="L241" s="133"/>
      <c r="V241" s="133"/>
      <c r="AF241" s="133"/>
      <c r="AP241" s="133"/>
      <c r="AZ241" s="133"/>
      <c r="BA241" s="133"/>
      <c r="BB241" s="133"/>
      <c r="BC241" s="133"/>
      <c r="BD241" s="133"/>
      <c r="BE241" s="133"/>
      <c r="BF241" s="133"/>
      <c r="BG241" s="133"/>
      <c r="BJ241" s="133"/>
      <c r="BT241" s="133"/>
      <c r="CD241" s="133"/>
      <c r="CN241" s="133"/>
      <c r="CX241" s="133"/>
      <c r="DH241" s="133"/>
      <c r="DR241" s="133"/>
      <c r="EB241" s="133"/>
      <c r="EL241" s="133"/>
      <c r="EV241" s="133"/>
      <c r="FF241" s="133"/>
      <c r="FP241" s="133"/>
      <c r="FZ241" s="133"/>
      <c r="GJ241" s="133"/>
      <c r="GT241" s="133"/>
      <c r="HD241" s="133"/>
      <c r="HN241" s="133"/>
      <c r="HX241" s="133"/>
      <c r="IH241" s="133"/>
      <c r="IR241" s="133"/>
      <c r="JB241" s="133"/>
      <c r="JL241" s="133"/>
      <c r="JV241" s="133"/>
      <c r="KF241" s="133"/>
    </row>
    <row xmlns:x14ac="http://schemas.microsoft.com/office/spreadsheetml/2009/9/ac" r="242" s="3" customFormat="true" x14ac:dyDescent="0.25">
      <c r="A242" s="424"/>
      <c r="B242" s="133"/>
      <c r="L242" s="133"/>
      <c r="V242" s="133"/>
      <c r="AF242" s="133"/>
      <c r="AP242" s="133"/>
      <c r="AZ242" s="133"/>
      <c r="BA242" s="133"/>
      <c r="BB242" s="133"/>
      <c r="BC242" s="133"/>
      <c r="BD242" s="133"/>
      <c r="BE242" s="133"/>
      <c r="BF242" s="133"/>
      <c r="BG242" s="133"/>
      <c r="BJ242" s="133"/>
      <c r="BT242" s="133"/>
      <c r="CD242" s="133"/>
      <c r="CN242" s="133"/>
      <c r="CX242" s="133"/>
      <c r="DH242" s="133"/>
      <c r="DR242" s="133"/>
      <c r="EB242" s="133"/>
      <c r="EL242" s="133"/>
      <c r="EV242" s="133"/>
      <c r="FF242" s="133"/>
      <c r="FP242" s="133"/>
      <c r="FZ242" s="133"/>
      <c r="GJ242" s="133"/>
      <c r="GT242" s="133"/>
      <c r="HD242" s="133"/>
      <c r="HN242" s="133"/>
      <c r="HX242" s="133"/>
      <c r="IH242" s="133"/>
      <c r="IR242" s="133"/>
      <c r="JB242" s="133"/>
      <c r="JL242" s="133"/>
      <c r="JV242" s="133"/>
      <c r="KF242" s="133"/>
    </row>
    <row xmlns:x14ac="http://schemas.microsoft.com/office/spreadsheetml/2009/9/ac" r="243" s="3" customFormat="true" x14ac:dyDescent="0.25">
      <c r="A243" s="424"/>
      <c r="B243" s="133"/>
      <c r="L243" s="133"/>
      <c r="V243" s="133"/>
      <c r="AF243" s="133"/>
      <c r="AP243" s="133"/>
      <c r="AZ243" s="133"/>
      <c r="BA243" s="133"/>
      <c r="BB243" s="133"/>
      <c r="BC243" s="133"/>
      <c r="BD243" s="133"/>
      <c r="BE243" s="133"/>
      <c r="BF243" s="133"/>
      <c r="BG243" s="133"/>
      <c r="BJ243" s="133"/>
      <c r="BT243" s="133"/>
      <c r="CD243" s="133"/>
      <c r="CN243" s="133"/>
      <c r="CX243" s="133"/>
      <c r="DH243" s="133"/>
      <c r="DR243" s="133"/>
      <c r="EB243" s="133"/>
      <c r="EL243" s="133"/>
      <c r="EV243" s="133"/>
      <c r="FF243" s="133"/>
      <c r="FP243" s="133"/>
      <c r="FZ243" s="133"/>
      <c r="GJ243" s="133"/>
      <c r="GT243" s="133"/>
      <c r="HD243" s="133"/>
      <c r="HN243" s="133"/>
      <c r="HX243" s="133"/>
      <c r="IH243" s="133"/>
      <c r="IR243" s="133"/>
      <c r="JB243" s="133"/>
      <c r="JL243" s="133"/>
      <c r="JV243" s="133"/>
      <c r="KF243" s="133"/>
    </row>
    <row xmlns:x14ac="http://schemas.microsoft.com/office/spreadsheetml/2009/9/ac" r="244" s="3" customFormat="true" x14ac:dyDescent="0.25">
      <c r="A244" s="424"/>
      <c r="B244" s="133"/>
      <c r="L244" s="133"/>
      <c r="V244" s="133"/>
      <c r="AF244" s="133"/>
      <c r="AP244" s="133"/>
      <c r="AZ244" s="133"/>
      <c r="BA244" s="133"/>
      <c r="BB244" s="133"/>
      <c r="BC244" s="133"/>
      <c r="BD244" s="133"/>
      <c r="BE244" s="133"/>
      <c r="BF244" s="133"/>
      <c r="BG244" s="133"/>
      <c r="BJ244" s="133"/>
      <c r="BT244" s="133"/>
      <c r="CD244" s="133"/>
      <c r="CN244" s="133"/>
      <c r="CX244" s="133"/>
      <c r="DH244" s="133"/>
      <c r="DR244" s="133"/>
      <c r="EB244" s="133"/>
      <c r="EL244" s="133"/>
      <c r="EV244" s="133"/>
      <c r="FF244" s="133"/>
      <c r="FP244" s="133"/>
      <c r="FZ244" s="133"/>
      <c r="GJ244" s="133"/>
      <c r="GT244" s="133"/>
      <c r="HD244" s="133"/>
      <c r="HN244" s="133"/>
      <c r="HX244" s="133"/>
      <c r="IH244" s="133"/>
      <c r="IR244" s="133"/>
      <c r="JB244" s="133"/>
      <c r="JL244" s="133"/>
      <c r="JV244" s="133"/>
      <c r="KF244" s="133"/>
    </row>
    <row xmlns:x14ac="http://schemas.microsoft.com/office/spreadsheetml/2009/9/ac" r="245" s="3" customFormat="true" x14ac:dyDescent="0.25">
      <c r="A245" s="424"/>
      <c r="B245" s="133"/>
      <c r="L245" s="133"/>
      <c r="V245" s="133"/>
      <c r="AF245" s="133"/>
      <c r="AP245" s="133"/>
      <c r="AZ245" s="133"/>
      <c r="BA245" s="133"/>
      <c r="BB245" s="133"/>
      <c r="BC245" s="133"/>
      <c r="BD245" s="133"/>
      <c r="BE245" s="133"/>
      <c r="BF245" s="133"/>
      <c r="BG245" s="133"/>
      <c r="BJ245" s="133"/>
      <c r="BT245" s="133"/>
      <c r="CD245" s="133"/>
      <c r="CN245" s="133"/>
      <c r="CX245" s="133"/>
      <c r="DH245" s="133"/>
      <c r="DR245" s="133"/>
      <c r="EB245" s="133"/>
      <c r="EL245" s="133"/>
      <c r="EV245" s="133"/>
      <c r="FF245" s="133"/>
      <c r="FP245" s="133"/>
      <c r="FZ245" s="133"/>
      <c r="GJ245" s="133"/>
      <c r="GT245" s="133"/>
      <c r="HD245" s="133"/>
      <c r="HN245" s="133"/>
      <c r="HX245" s="133"/>
      <c r="IH245" s="133"/>
      <c r="IR245" s="133"/>
      <c r="JB245" s="133"/>
      <c r="JL245" s="133"/>
      <c r="JV245" s="133"/>
      <c r="KF245" s="133"/>
    </row>
    <row xmlns:x14ac="http://schemas.microsoft.com/office/spreadsheetml/2009/9/ac" r="246" s="3" customFormat="true" x14ac:dyDescent="0.25">
      <c r="A246" s="424"/>
      <c r="B246" s="133"/>
      <c r="L246" s="133"/>
      <c r="V246" s="133"/>
      <c r="AF246" s="133"/>
      <c r="AP246" s="133"/>
      <c r="AZ246" s="133"/>
      <c r="BA246" s="133"/>
      <c r="BB246" s="133"/>
      <c r="BC246" s="133"/>
      <c r="BD246" s="133"/>
      <c r="BE246" s="133"/>
      <c r="BF246" s="133"/>
      <c r="BG246" s="133"/>
      <c r="BJ246" s="133"/>
      <c r="BT246" s="133"/>
      <c r="CD246" s="133"/>
      <c r="CN246" s="133"/>
      <c r="CX246" s="133"/>
      <c r="DH246" s="133"/>
      <c r="DR246" s="133"/>
      <c r="EB246" s="133"/>
      <c r="EL246" s="133"/>
      <c r="EV246" s="133"/>
      <c r="FF246" s="133"/>
      <c r="FP246" s="133"/>
      <c r="FZ246" s="133"/>
      <c r="GJ246" s="133"/>
      <c r="GT246" s="133"/>
      <c r="HD246" s="133"/>
      <c r="HN246" s="133"/>
      <c r="HX246" s="133"/>
      <c r="IH246" s="133"/>
      <c r="IR246" s="133"/>
      <c r="JB246" s="133"/>
      <c r="JL246" s="133"/>
      <c r="JV246" s="133"/>
      <c r="KF246" s="133"/>
    </row>
    <row xmlns:x14ac="http://schemas.microsoft.com/office/spreadsheetml/2009/9/ac" r="247" s="3" customFormat="true" x14ac:dyDescent="0.25">
      <c r="A247" s="424"/>
      <c r="B247" s="133"/>
      <c r="L247" s="133"/>
      <c r="V247" s="133"/>
      <c r="AF247" s="133"/>
      <c r="AP247" s="133"/>
      <c r="AZ247" s="133"/>
      <c r="BA247" s="133"/>
      <c r="BB247" s="133"/>
      <c r="BC247" s="133"/>
      <c r="BD247" s="133"/>
      <c r="BE247" s="133"/>
      <c r="BF247" s="133"/>
      <c r="BG247" s="133"/>
      <c r="BJ247" s="133"/>
      <c r="BT247" s="133"/>
      <c r="CD247" s="133"/>
      <c r="CN247" s="133"/>
      <c r="CX247" s="133"/>
      <c r="DH247" s="133"/>
      <c r="DR247" s="133"/>
      <c r="EB247" s="133"/>
      <c r="EL247" s="133"/>
      <c r="EV247" s="133"/>
      <c r="FF247" s="133"/>
      <c r="FP247" s="133"/>
      <c r="FZ247" s="133"/>
      <c r="GJ247" s="133"/>
      <c r="GT247" s="133"/>
      <c r="HD247" s="133"/>
      <c r="HN247" s="133"/>
      <c r="HX247" s="133"/>
      <c r="IH247" s="133"/>
      <c r="IR247" s="133"/>
      <c r="JB247" s="133"/>
      <c r="JL247" s="133"/>
      <c r="JV247" s="133"/>
      <c r="KF247" s="133"/>
    </row>
    <row xmlns:x14ac="http://schemas.microsoft.com/office/spreadsheetml/2009/9/ac" r="248" s="3" customFormat="true" x14ac:dyDescent="0.25">
      <c r="A248" s="424"/>
      <c r="B248" s="133"/>
      <c r="L248" s="133"/>
      <c r="V248" s="133"/>
      <c r="AF248" s="133"/>
      <c r="AP248" s="133"/>
      <c r="AZ248" s="133"/>
      <c r="BA248" s="133"/>
      <c r="BB248" s="133"/>
      <c r="BC248" s="133"/>
      <c r="BD248" s="133"/>
      <c r="BE248" s="133"/>
      <c r="BF248" s="133"/>
      <c r="BG248" s="133"/>
      <c r="BJ248" s="133"/>
      <c r="BT248" s="133"/>
      <c r="CD248" s="133"/>
      <c r="CN248" s="133"/>
      <c r="CX248" s="133"/>
      <c r="DH248" s="133"/>
      <c r="DR248" s="133"/>
      <c r="EB248" s="133"/>
      <c r="EL248" s="133"/>
      <c r="EV248" s="133"/>
      <c r="FF248" s="133"/>
      <c r="FP248" s="133"/>
      <c r="FZ248" s="133"/>
      <c r="GJ248" s="133"/>
      <c r="GT248" s="133"/>
      <c r="HD248" s="133"/>
      <c r="HN248" s="133"/>
      <c r="HX248" s="133"/>
      <c r="IH248" s="133"/>
      <c r="IR248" s="133"/>
      <c r="JB248" s="133"/>
      <c r="JL248" s="133"/>
      <c r="JV248" s="133"/>
      <c r="KF248" s="133"/>
    </row>
    <row xmlns:x14ac="http://schemas.microsoft.com/office/spreadsheetml/2009/9/ac" r="249" s="3" customFormat="true" x14ac:dyDescent="0.25">
      <c r="A249" s="424"/>
      <c r="B249" s="133"/>
      <c r="L249" s="133"/>
      <c r="V249" s="133"/>
      <c r="AF249" s="133"/>
      <c r="AP249" s="133"/>
      <c r="AZ249" s="133"/>
      <c r="BA249" s="133"/>
      <c r="BB249" s="133"/>
      <c r="BC249" s="133"/>
      <c r="BD249" s="133"/>
      <c r="BE249" s="133"/>
      <c r="BF249" s="133"/>
      <c r="BG249" s="133"/>
      <c r="BJ249" s="133"/>
      <c r="BT249" s="133"/>
      <c r="CD249" s="133"/>
      <c r="CN249" s="133"/>
      <c r="CX249" s="133"/>
      <c r="DH249" s="133"/>
      <c r="DR249" s="133"/>
      <c r="EB249" s="133"/>
      <c r="EL249" s="133"/>
      <c r="EV249" s="133"/>
      <c r="FF249" s="133"/>
      <c r="FP249" s="133"/>
      <c r="FZ249" s="133"/>
      <c r="GJ249" s="133"/>
      <c r="GT249" s="133"/>
      <c r="HD249" s="133"/>
      <c r="HN249" s="133"/>
      <c r="HX249" s="133"/>
      <c r="IH249" s="133"/>
      <c r="IR249" s="133"/>
      <c r="JB249" s="133"/>
      <c r="JL249" s="133"/>
      <c r="JV249" s="133"/>
      <c r="KF249" s="133"/>
    </row>
    <row xmlns:x14ac="http://schemas.microsoft.com/office/spreadsheetml/2009/9/ac" r="250" s="3" customFormat="true" x14ac:dyDescent="0.25">
      <c r="A250" s="424"/>
      <c r="B250" s="133"/>
      <c r="L250" s="133"/>
      <c r="V250" s="133"/>
      <c r="AF250" s="133"/>
      <c r="AP250" s="133"/>
      <c r="AZ250" s="133"/>
      <c r="BA250" s="133"/>
      <c r="BB250" s="133"/>
      <c r="BC250" s="133"/>
      <c r="BD250" s="133"/>
      <c r="BE250" s="133"/>
      <c r="BF250" s="133"/>
      <c r="BG250" s="133"/>
      <c r="BJ250" s="133"/>
      <c r="BT250" s="133"/>
      <c r="CD250" s="133"/>
      <c r="CN250" s="133"/>
      <c r="CX250" s="133"/>
      <c r="DH250" s="133"/>
      <c r="DR250" s="133"/>
      <c r="EB250" s="133"/>
      <c r="EL250" s="133"/>
      <c r="EV250" s="133"/>
      <c r="FF250" s="133"/>
      <c r="FP250" s="133"/>
      <c r="FZ250" s="133"/>
      <c r="GJ250" s="133"/>
      <c r="GT250" s="133"/>
      <c r="HD250" s="133"/>
      <c r="HN250" s="133"/>
      <c r="HX250" s="133"/>
      <c r="IH250" s="133"/>
      <c r="IR250" s="133"/>
      <c r="JB250" s="133"/>
      <c r="JL250" s="133"/>
      <c r="JV250" s="133"/>
      <c r="KF250" s="133"/>
    </row>
    <row xmlns:x14ac="http://schemas.microsoft.com/office/spreadsheetml/2009/9/ac" r="251" s="3" customFormat="true" x14ac:dyDescent="0.25">
      <c r="A251" s="424"/>
      <c r="B251" s="133"/>
      <c r="L251" s="133"/>
      <c r="V251" s="133"/>
      <c r="AF251" s="133"/>
      <c r="AP251" s="133"/>
      <c r="AZ251" s="133"/>
      <c r="BA251" s="133"/>
      <c r="BB251" s="133"/>
      <c r="BC251" s="133"/>
      <c r="BD251" s="133"/>
      <c r="BE251" s="133"/>
      <c r="BF251" s="133"/>
      <c r="BG251" s="133"/>
      <c r="BJ251" s="133"/>
      <c r="BT251" s="133"/>
      <c r="CD251" s="133"/>
      <c r="CN251" s="133"/>
      <c r="CX251" s="133"/>
      <c r="DH251" s="133"/>
      <c r="DR251" s="133"/>
      <c r="EB251" s="133"/>
      <c r="EL251" s="133"/>
      <c r="EV251" s="133"/>
      <c r="FF251" s="133"/>
      <c r="FP251" s="133"/>
      <c r="FZ251" s="133"/>
      <c r="GJ251" s="133"/>
      <c r="GT251" s="133"/>
      <c r="HD251" s="133"/>
      <c r="HN251" s="133"/>
      <c r="HX251" s="133"/>
      <c r="IH251" s="133"/>
      <c r="IR251" s="133"/>
      <c r="JB251" s="133"/>
      <c r="JL251" s="133"/>
      <c r="JV251" s="133"/>
      <c r="KF251" s="133"/>
    </row>
    <row xmlns:x14ac="http://schemas.microsoft.com/office/spreadsheetml/2009/9/ac" r="252" s="3" customFormat="true" x14ac:dyDescent="0.25">
      <c r="A252" s="424"/>
      <c r="B252" s="133"/>
      <c r="L252" s="133"/>
      <c r="V252" s="133"/>
      <c r="AF252" s="133"/>
      <c r="AP252" s="133"/>
      <c r="AZ252" s="133"/>
      <c r="BA252" s="133"/>
      <c r="BB252" s="133"/>
      <c r="BC252" s="133"/>
      <c r="BD252" s="133"/>
      <c r="BE252" s="133"/>
      <c r="BF252" s="133"/>
      <c r="BG252" s="133"/>
      <c r="BJ252" s="133"/>
      <c r="BT252" s="133"/>
      <c r="CD252" s="133"/>
      <c r="CN252" s="133"/>
      <c r="CX252" s="133"/>
      <c r="DH252" s="133"/>
      <c r="DR252" s="133"/>
      <c r="EB252" s="133"/>
      <c r="EL252" s="133"/>
      <c r="EV252" s="133"/>
      <c r="FF252" s="133"/>
      <c r="FP252" s="133"/>
      <c r="FZ252" s="133"/>
      <c r="GJ252" s="133"/>
      <c r="GT252" s="133"/>
      <c r="HD252" s="133"/>
      <c r="HN252" s="133"/>
      <c r="HX252" s="133"/>
      <c r="IH252" s="133"/>
      <c r="IR252" s="133"/>
      <c r="JB252" s="133"/>
      <c r="JL252" s="133"/>
      <c r="JV252" s="133"/>
      <c r="KF252" s="133"/>
    </row>
    <row xmlns:x14ac="http://schemas.microsoft.com/office/spreadsheetml/2009/9/ac" r="253" s="3" customFormat="true" x14ac:dyDescent="0.25">
      <c r="A253" s="424"/>
      <c r="B253" s="133"/>
      <c r="L253" s="133"/>
      <c r="V253" s="133"/>
      <c r="AF253" s="133"/>
      <c r="AP253" s="133"/>
      <c r="AZ253" s="133"/>
      <c r="BA253" s="133"/>
      <c r="BB253" s="133"/>
      <c r="BC253" s="133"/>
      <c r="BD253" s="133"/>
      <c r="BE253" s="133"/>
      <c r="BF253" s="133"/>
      <c r="BG253" s="133"/>
      <c r="BJ253" s="133"/>
      <c r="BT253" s="133"/>
      <c r="CD253" s="133"/>
      <c r="CN253" s="133"/>
      <c r="CX253" s="133"/>
      <c r="DH253" s="133"/>
      <c r="DR253" s="133"/>
      <c r="EB253" s="133"/>
      <c r="EL253" s="133"/>
      <c r="EV253" s="133"/>
      <c r="FF253" s="133"/>
      <c r="FP253" s="133"/>
      <c r="FZ253" s="133"/>
      <c r="GJ253" s="133"/>
      <c r="GT253" s="133"/>
      <c r="HD253" s="133"/>
      <c r="HN253" s="133"/>
      <c r="HX253" s="133"/>
      <c r="IH253" s="133"/>
      <c r="IR253" s="133"/>
      <c r="JB253" s="133"/>
      <c r="JL253" s="133"/>
      <c r="JV253" s="133"/>
      <c r="KF253" s="133"/>
    </row>
    <row xmlns:x14ac="http://schemas.microsoft.com/office/spreadsheetml/2009/9/ac" r="254" s="3" customFormat="true" x14ac:dyDescent="0.25">
      <c r="A254" s="424"/>
      <c r="B254" s="133"/>
      <c r="L254" s="133"/>
      <c r="V254" s="133"/>
      <c r="AF254" s="133"/>
      <c r="AP254" s="133"/>
      <c r="AZ254" s="133"/>
      <c r="BA254" s="133"/>
      <c r="BB254" s="133"/>
      <c r="BC254" s="133"/>
      <c r="BD254" s="133"/>
      <c r="BE254" s="133"/>
      <c r="BF254" s="133"/>
      <c r="BG254" s="133"/>
      <c r="BJ254" s="133"/>
      <c r="BT254" s="133"/>
      <c r="CD254" s="133"/>
      <c r="CN254" s="133"/>
      <c r="CX254" s="133"/>
      <c r="DH254" s="133"/>
      <c r="DR254" s="133"/>
      <c r="EB254" s="133"/>
      <c r="EL254" s="133"/>
      <c r="EV254" s="133"/>
      <c r="FF254" s="133"/>
      <c r="FP254" s="133"/>
      <c r="FZ254" s="133"/>
      <c r="GJ254" s="133"/>
      <c r="GT254" s="133"/>
      <c r="HD254" s="133"/>
      <c r="HN254" s="133"/>
      <c r="HX254" s="133"/>
      <c r="IH254" s="133"/>
      <c r="IR254" s="133"/>
      <c r="JB254" s="133"/>
      <c r="JL254" s="133"/>
      <c r="JV254" s="133"/>
      <c r="KF254" s="133"/>
    </row>
    <row xmlns:x14ac="http://schemas.microsoft.com/office/spreadsheetml/2009/9/ac" r="255" s="3" customFormat="true" x14ac:dyDescent="0.25">
      <c r="A255" s="424"/>
      <c r="B255" s="133"/>
      <c r="L255" s="133"/>
      <c r="V255" s="133"/>
      <c r="AF255" s="133"/>
      <c r="AP255" s="133"/>
      <c r="AZ255" s="133"/>
      <c r="BA255" s="133"/>
      <c r="BB255" s="133"/>
      <c r="BC255" s="133"/>
      <c r="BD255" s="133"/>
      <c r="BE255" s="133"/>
      <c r="BF255" s="133"/>
      <c r="BG255" s="133"/>
      <c r="BJ255" s="133"/>
      <c r="BT255" s="133"/>
      <c r="CD255" s="133"/>
      <c r="CN255" s="133"/>
      <c r="CX255" s="133"/>
      <c r="DH255" s="133"/>
      <c r="DR255" s="133"/>
      <c r="EB255" s="133"/>
      <c r="EL255" s="133"/>
      <c r="EV255" s="133"/>
      <c r="FF255" s="133"/>
      <c r="FP255" s="133"/>
      <c r="FZ255" s="133"/>
      <c r="GJ255" s="133"/>
      <c r="GT255" s="133"/>
      <c r="HD255" s="133"/>
      <c r="HN255" s="133"/>
      <c r="HX255" s="133"/>
      <c r="IH255" s="133"/>
      <c r="IR255" s="133"/>
      <c r="JB255" s="133"/>
      <c r="JL255" s="133"/>
      <c r="JV255" s="133"/>
      <c r="KF255" s="133"/>
    </row>
    <row xmlns:x14ac="http://schemas.microsoft.com/office/spreadsheetml/2009/9/ac" r="256" s="3" customFormat="true" x14ac:dyDescent="0.25">
      <c r="A256" s="424"/>
      <c r="B256" s="133"/>
      <c r="L256" s="133"/>
      <c r="V256" s="133"/>
      <c r="AF256" s="133"/>
      <c r="AP256" s="133"/>
      <c r="AZ256" s="133"/>
      <c r="BA256" s="133"/>
      <c r="BB256" s="133"/>
      <c r="BC256" s="133"/>
      <c r="BD256" s="133"/>
      <c r="BE256" s="133"/>
      <c r="BF256" s="133"/>
      <c r="BG256" s="133"/>
      <c r="BJ256" s="133"/>
      <c r="BT256" s="133"/>
      <c r="CD256" s="133"/>
      <c r="CN256" s="133"/>
      <c r="CX256" s="133"/>
      <c r="DH256" s="133"/>
      <c r="DR256" s="133"/>
      <c r="EB256" s="133"/>
      <c r="EL256" s="133"/>
      <c r="EV256" s="133"/>
      <c r="FF256" s="133"/>
      <c r="FP256" s="133"/>
      <c r="FZ256" s="133"/>
      <c r="GJ256" s="133"/>
      <c r="GT256" s="133"/>
      <c r="HD256" s="133"/>
      <c r="HN256" s="133"/>
      <c r="HX256" s="133"/>
      <c r="IH256" s="133"/>
      <c r="IR256" s="133"/>
      <c r="JB256" s="133"/>
      <c r="JL256" s="133"/>
      <c r="JV256" s="133"/>
      <c r="KF256" s="133"/>
    </row>
    <row xmlns:x14ac="http://schemas.microsoft.com/office/spreadsheetml/2009/9/ac" r="257" s="3" customFormat="true" x14ac:dyDescent="0.25">
      <c r="A257" s="424"/>
      <c r="B257" s="133"/>
      <c r="L257" s="133"/>
      <c r="V257" s="133"/>
      <c r="AF257" s="133"/>
      <c r="AP257" s="133"/>
      <c r="AZ257" s="133"/>
      <c r="BA257" s="133"/>
      <c r="BB257" s="133"/>
      <c r="BC257" s="133"/>
      <c r="BD257" s="133"/>
      <c r="BE257" s="133"/>
      <c r="BF257" s="133"/>
      <c r="BG257" s="133"/>
      <c r="BJ257" s="133"/>
      <c r="BT257" s="133"/>
      <c r="CD257" s="133"/>
      <c r="CN257" s="133"/>
      <c r="CX257" s="133"/>
      <c r="DH257" s="133"/>
      <c r="DR257" s="133"/>
      <c r="EB257" s="133"/>
      <c r="EL257" s="133"/>
      <c r="EV257" s="133"/>
      <c r="FF257" s="133"/>
      <c r="FP257" s="133"/>
      <c r="FZ257" s="133"/>
      <c r="GJ257" s="133"/>
      <c r="GT257" s="133"/>
      <c r="HD257" s="133"/>
      <c r="HN257" s="133"/>
      <c r="HX257" s="133"/>
      <c r="IH257" s="133"/>
      <c r="IR257" s="133"/>
      <c r="JB257" s="133"/>
      <c r="JL257" s="133"/>
      <c r="JV257" s="133"/>
      <c r="KF257" s="133"/>
    </row>
    <row xmlns:x14ac="http://schemas.microsoft.com/office/spreadsheetml/2009/9/ac" r="258" s="3" customFormat="true" x14ac:dyDescent="0.25">
      <c r="A258" s="424"/>
      <c r="B258" s="133"/>
      <c r="L258" s="133"/>
      <c r="V258" s="133"/>
      <c r="AF258" s="133"/>
      <c r="AP258" s="133"/>
      <c r="AZ258" s="133"/>
      <c r="BA258" s="133"/>
      <c r="BB258" s="133"/>
      <c r="BC258" s="133"/>
      <c r="BD258" s="133"/>
      <c r="BE258" s="133"/>
      <c r="BF258" s="133"/>
      <c r="BG258" s="133"/>
      <c r="BJ258" s="133"/>
      <c r="BT258" s="133"/>
      <c r="CD258" s="133"/>
      <c r="CN258" s="133"/>
      <c r="CX258" s="133"/>
      <c r="DH258" s="133"/>
      <c r="DR258" s="133"/>
      <c r="EB258" s="133"/>
      <c r="EL258" s="133"/>
      <c r="EV258" s="133"/>
      <c r="FF258" s="133"/>
      <c r="FP258" s="133"/>
      <c r="FZ258" s="133"/>
      <c r="GJ258" s="133"/>
      <c r="GT258" s="133"/>
      <c r="HD258" s="133"/>
      <c r="HN258" s="133"/>
      <c r="HX258" s="133"/>
      <c r="IH258" s="133"/>
      <c r="IR258" s="133"/>
      <c r="JB258" s="133"/>
      <c r="JL258" s="133"/>
      <c r="JV258" s="133"/>
      <c r="KF258" s="133"/>
    </row>
    <row xmlns:x14ac="http://schemas.microsoft.com/office/spreadsheetml/2009/9/ac" r="259" s="3" customFormat="true" x14ac:dyDescent="0.25">
      <c r="A259" s="424"/>
      <c r="B259" s="133"/>
      <c r="L259" s="133"/>
      <c r="V259" s="133"/>
      <c r="AF259" s="133"/>
      <c r="AP259" s="133"/>
      <c r="AZ259" s="133"/>
      <c r="BA259" s="133"/>
      <c r="BB259" s="133"/>
      <c r="BC259" s="133"/>
      <c r="BD259" s="133"/>
      <c r="BE259" s="133"/>
      <c r="BF259" s="133"/>
      <c r="BG259" s="133"/>
      <c r="BJ259" s="133"/>
      <c r="BT259" s="133"/>
      <c r="CD259" s="133"/>
      <c r="CN259" s="133"/>
      <c r="CX259" s="133"/>
      <c r="DH259" s="133"/>
      <c r="DR259" s="133"/>
      <c r="EB259" s="133"/>
      <c r="EL259" s="133"/>
      <c r="EV259" s="133"/>
      <c r="FF259" s="133"/>
      <c r="FP259" s="133"/>
      <c r="FZ259" s="133"/>
      <c r="GJ259" s="133"/>
      <c r="GT259" s="133"/>
      <c r="HD259" s="133"/>
      <c r="HN259" s="133"/>
      <c r="HX259" s="133"/>
      <c r="IH259" s="133"/>
      <c r="IR259" s="133"/>
      <c r="JB259" s="133"/>
      <c r="JL259" s="133"/>
      <c r="JV259" s="133"/>
      <c r="KF259" s="133"/>
    </row>
    <row xmlns:x14ac="http://schemas.microsoft.com/office/spreadsheetml/2009/9/ac" r="260" s="3" customFormat="true" x14ac:dyDescent="0.25">
      <c r="A260" s="424"/>
      <c r="B260" s="133"/>
      <c r="L260" s="133"/>
      <c r="V260" s="133"/>
      <c r="AF260" s="133"/>
      <c r="AP260" s="133"/>
      <c r="AZ260" s="133"/>
      <c r="BA260" s="133"/>
      <c r="BB260" s="133"/>
      <c r="BC260" s="133"/>
      <c r="BD260" s="133"/>
      <c r="BE260" s="133"/>
      <c r="BF260" s="133"/>
      <c r="BG260" s="133"/>
      <c r="BJ260" s="133"/>
      <c r="BT260" s="133"/>
      <c r="CD260" s="133"/>
      <c r="CN260" s="133"/>
      <c r="CX260" s="133"/>
      <c r="DH260" s="133"/>
      <c r="DR260" s="133"/>
      <c r="EB260" s="133"/>
      <c r="EL260" s="133"/>
      <c r="EV260" s="133"/>
      <c r="FF260" s="133"/>
      <c r="FP260" s="133"/>
      <c r="FZ260" s="133"/>
      <c r="GJ260" s="133"/>
      <c r="GT260" s="133"/>
      <c r="HD260" s="133"/>
      <c r="HN260" s="133"/>
      <c r="HX260" s="133"/>
      <c r="IH260" s="133"/>
      <c r="IR260" s="133"/>
      <c r="JB260" s="133"/>
      <c r="JL260" s="133"/>
      <c r="JV260" s="133"/>
      <c r="KF260" s="133"/>
    </row>
    <row xmlns:x14ac="http://schemas.microsoft.com/office/spreadsheetml/2009/9/ac" r="261" s="3" customFormat="true" x14ac:dyDescent="0.25">
      <c r="A261" s="424"/>
      <c r="B261" s="133"/>
      <c r="L261" s="133"/>
      <c r="V261" s="133"/>
      <c r="AF261" s="133"/>
      <c r="AP261" s="133"/>
      <c r="AZ261" s="133"/>
      <c r="BA261" s="133"/>
      <c r="BB261" s="133"/>
      <c r="BC261" s="133"/>
      <c r="BD261" s="133"/>
      <c r="BE261" s="133"/>
      <c r="BF261" s="133"/>
      <c r="BG261" s="133"/>
      <c r="BJ261" s="133"/>
      <c r="BT261" s="133"/>
      <c r="CD261" s="133"/>
      <c r="CN261" s="133"/>
      <c r="CX261" s="133"/>
      <c r="DH261" s="133"/>
      <c r="DR261" s="133"/>
      <c r="EB261" s="133"/>
      <c r="EL261" s="133"/>
      <c r="EV261" s="133"/>
      <c r="FF261" s="133"/>
      <c r="FP261" s="133"/>
      <c r="FZ261" s="133"/>
      <c r="GJ261" s="133"/>
      <c r="GT261" s="133"/>
      <c r="HD261" s="133"/>
      <c r="HN261" s="133"/>
      <c r="HX261" s="133"/>
      <c r="IH261" s="133"/>
      <c r="IR261" s="133"/>
      <c r="JB261" s="133"/>
      <c r="JL261" s="133"/>
      <c r="JV261" s="133"/>
      <c r="KF261" s="133"/>
    </row>
    <row xmlns:x14ac="http://schemas.microsoft.com/office/spreadsheetml/2009/9/ac" r="262" s="3" customFormat="true" x14ac:dyDescent="0.25">
      <c r="A262" s="424"/>
      <c r="B262" s="133"/>
      <c r="L262" s="133"/>
      <c r="V262" s="133"/>
      <c r="AF262" s="133"/>
      <c r="AP262" s="133"/>
      <c r="AZ262" s="133"/>
      <c r="BA262" s="133"/>
      <c r="BB262" s="133"/>
      <c r="BC262" s="133"/>
      <c r="BD262" s="133"/>
      <c r="BE262" s="133"/>
      <c r="BF262" s="133"/>
      <c r="BG262" s="133"/>
      <c r="BJ262" s="133"/>
      <c r="BT262" s="133"/>
      <c r="CD262" s="133"/>
      <c r="CN262" s="133"/>
      <c r="CX262" s="133"/>
      <c r="DH262" s="133"/>
      <c r="DR262" s="133"/>
      <c r="EB262" s="133"/>
      <c r="EL262" s="133"/>
      <c r="EV262" s="133"/>
      <c r="FF262" s="133"/>
      <c r="FP262" s="133"/>
      <c r="FZ262" s="133"/>
      <c r="GJ262" s="133"/>
      <c r="GT262" s="133"/>
      <c r="HD262" s="133"/>
      <c r="HN262" s="133"/>
      <c r="HX262" s="133"/>
      <c r="IH262" s="133"/>
      <c r="IR262" s="133"/>
      <c r="JB262" s="133"/>
      <c r="JL262" s="133"/>
      <c r="JV262" s="133"/>
      <c r="KF262" s="133"/>
    </row>
    <row xmlns:x14ac="http://schemas.microsoft.com/office/spreadsheetml/2009/9/ac" r="263" s="3" customFormat="true" x14ac:dyDescent="0.25">
      <c r="A263" s="424"/>
      <c r="B263" s="133"/>
      <c r="L263" s="133"/>
      <c r="V263" s="133"/>
      <c r="AF263" s="133"/>
      <c r="AP263" s="133"/>
      <c r="AZ263" s="133"/>
      <c r="BA263" s="133"/>
      <c r="BB263" s="133"/>
      <c r="BC263" s="133"/>
      <c r="BD263" s="133"/>
      <c r="BE263" s="133"/>
      <c r="BF263" s="133"/>
      <c r="BG263" s="133"/>
      <c r="BJ263" s="133"/>
      <c r="BT263" s="133"/>
      <c r="CD263" s="133"/>
      <c r="CN263" s="133"/>
      <c r="CX263" s="133"/>
      <c r="DH263" s="133"/>
      <c r="DR263" s="133"/>
      <c r="EB263" s="133"/>
      <c r="EL263" s="133"/>
      <c r="EV263" s="133"/>
      <c r="FF263" s="133"/>
      <c r="FP263" s="133"/>
      <c r="FZ263" s="133"/>
      <c r="GJ263" s="133"/>
      <c r="GT263" s="133"/>
      <c r="HD263" s="133"/>
      <c r="HN263" s="133"/>
      <c r="HX263" s="133"/>
      <c r="IH263" s="133"/>
      <c r="IR263" s="133"/>
      <c r="JB263" s="133"/>
      <c r="JL263" s="133"/>
      <c r="JV263" s="133"/>
      <c r="KF263" s="133"/>
    </row>
    <row xmlns:x14ac="http://schemas.microsoft.com/office/spreadsheetml/2009/9/ac" r="264" s="3" customFormat="true" x14ac:dyDescent="0.25">
      <c r="A264" s="424"/>
      <c r="B264" s="133"/>
      <c r="L264" s="133"/>
      <c r="V264" s="133"/>
      <c r="AF264" s="133"/>
      <c r="AP264" s="133"/>
      <c r="AZ264" s="133"/>
      <c r="BA264" s="133"/>
      <c r="BB264" s="133"/>
      <c r="BC264" s="133"/>
      <c r="BD264" s="133"/>
      <c r="BE264" s="133"/>
      <c r="BF264" s="133"/>
      <c r="BG264" s="133"/>
      <c r="BJ264" s="133"/>
      <c r="BT264" s="133"/>
      <c r="CD264" s="133"/>
      <c r="CN264" s="133"/>
      <c r="CX264" s="133"/>
      <c r="DH264" s="133"/>
      <c r="DR264" s="133"/>
      <c r="EB264" s="133"/>
      <c r="EL264" s="133"/>
      <c r="EV264" s="133"/>
      <c r="FF264" s="133"/>
      <c r="FP264" s="133"/>
      <c r="FZ264" s="133"/>
      <c r="GJ264" s="133"/>
      <c r="GT264" s="133"/>
      <c r="HD264" s="133"/>
      <c r="HN264" s="133"/>
      <c r="HX264" s="133"/>
      <c r="IH264" s="133"/>
      <c r="IR264" s="133"/>
      <c r="JB264" s="133"/>
      <c r="JL264" s="133"/>
      <c r="JV264" s="133"/>
      <c r="KF264" s="133"/>
    </row>
    <row xmlns:x14ac="http://schemas.microsoft.com/office/spreadsheetml/2009/9/ac" r="265" s="3" customFormat="true" x14ac:dyDescent="0.25">
      <c r="A265" s="424"/>
      <c r="B265" s="133"/>
      <c r="L265" s="133"/>
      <c r="V265" s="133"/>
      <c r="AF265" s="133"/>
      <c r="AP265" s="133"/>
      <c r="AZ265" s="133"/>
      <c r="BA265" s="133"/>
      <c r="BB265" s="133"/>
      <c r="BC265" s="133"/>
      <c r="BD265" s="133"/>
      <c r="BE265" s="133"/>
      <c r="BF265" s="133"/>
      <c r="BG265" s="133"/>
      <c r="BJ265" s="133"/>
      <c r="BT265" s="133"/>
      <c r="CD265" s="133"/>
      <c r="CN265" s="133"/>
      <c r="CX265" s="133"/>
      <c r="DH265" s="133"/>
      <c r="DR265" s="133"/>
      <c r="EB265" s="133"/>
      <c r="EL265" s="133"/>
      <c r="EV265" s="133"/>
      <c r="FF265" s="133"/>
      <c r="FP265" s="133"/>
      <c r="FZ265" s="133"/>
      <c r="GJ265" s="133"/>
      <c r="GT265" s="133"/>
      <c r="HD265" s="133"/>
      <c r="HN265" s="133"/>
      <c r="HX265" s="133"/>
      <c r="IH265" s="133"/>
      <c r="IR265" s="133"/>
      <c r="JB265" s="133"/>
      <c r="JL265" s="133"/>
      <c r="JV265" s="133"/>
      <c r="KF265" s="133"/>
    </row>
    <row xmlns:x14ac="http://schemas.microsoft.com/office/spreadsheetml/2009/9/ac" r="266" s="3" customFormat="true" x14ac:dyDescent="0.25">
      <c r="A266" s="424"/>
      <c r="B266" s="133"/>
      <c r="L266" s="133"/>
      <c r="V266" s="133"/>
      <c r="AF266" s="133"/>
      <c r="AP266" s="133"/>
      <c r="AZ266" s="133"/>
      <c r="BA266" s="133"/>
      <c r="BB266" s="133"/>
      <c r="BC266" s="133"/>
      <c r="BD266" s="133"/>
      <c r="BE266" s="133"/>
      <c r="BF266" s="133"/>
      <c r="BG266" s="133"/>
      <c r="BJ266" s="133"/>
      <c r="BT266" s="133"/>
      <c r="CD266" s="133"/>
      <c r="CN266" s="133"/>
      <c r="CX266" s="133"/>
      <c r="DH266" s="133"/>
      <c r="DR266" s="133"/>
      <c r="EB266" s="133"/>
      <c r="EL266" s="133"/>
      <c r="EV266" s="133"/>
      <c r="FF266" s="133"/>
      <c r="FP266" s="133"/>
      <c r="FZ266" s="133"/>
      <c r="GJ266" s="133"/>
      <c r="GT266" s="133"/>
      <c r="HD266" s="133"/>
      <c r="HN266" s="133"/>
      <c r="HX266" s="133"/>
      <c r="IH266" s="133"/>
      <c r="IR266" s="133"/>
      <c r="JB266" s="133"/>
      <c r="JL266" s="133"/>
      <c r="JV266" s="133"/>
      <c r="KF266" s="133"/>
    </row>
    <row xmlns:x14ac="http://schemas.microsoft.com/office/spreadsheetml/2009/9/ac" r="267" s="3" customFormat="true" x14ac:dyDescent="0.25">
      <c r="A267" s="424"/>
      <c r="B267" s="133"/>
      <c r="L267" s="133"/>
      <c r="V267" s="133"/>
      <c r="AF267" s="133"/>
      <c r="AP267" s="133"/>
      <c r="AZ267" s="133"/>
      <c r="BA267" s="133"/>
      <c r="BB267" s="133"/>
      <c r="BC267" s="133"/>
      <c r="BD267" s="133"/>
      <c r="BE267" s="133"/>
      <c r="BF267" s="133"/>
      <c r="BG267" s="133"/>
      <c r="BJ267" s="133"/>
      <c r="BT267" s="133"/>
      <c r="CD267" s="133"/>
      <c r="CN267" s="133"/>
      <c r="CX267" s="133"/>
      <c r="DH267" s="133"/>
      <c r="DR267" s="133"/>
      <c r="EB267" s="133"/>
      <c r="EL267" s="133"/>
      <c r="EV267" s="133"/>
      <c r="FF267" s="133"/>
      <c r="FP267" s="133"/>
      <c r="FZ267" s="133"/>
      <c r="GJ267" s="133"/>
      <c r="GT267" s="133"/>
      <c r="HD267" s="133"/>
      <c r="HN267" s="133"/>
      <c r="HX267" s="133"/>
      <c r="IH267" s="133"/>
      <c r="IR267" s="133"/>
      <c r="JB267" s="133"/>
      <c r="JL267" s="133"/>
      <c r="JV267" s="133"/>
      <c r="KF267" s="133"/>
    </row>
    <row xmlns:x14ac="http://schemas.microsoft.com/office/spreadsheetml/2009/9/ac" r="268" s="3" customFormat="true" x14ac:dyDescent="0.25">
      <c r="A268" s="424"/>
      <c r="B268" s="133"/>
      <c r="L268" s="133"/>
      <c r="V268" s="133"/>
      <c r="AF268" s="133"/>
      <c r="AP268" s="133"/>
      <c r="AZ268" s="133"/>
      <c r="BA268" s="133"/>
      <c r="BB268" s="133"/>
      <c r="BC268" s="133"/>
      <c r="BD268" s="133"/>
      <c r="BE268" s="133"/>
      <c r="BF268" s="133"/>
      <c r="BG268" s="133"/>
      <c r="BJ268" s="133"/>
      <c r="BT268" s="133"/>
      <c r="CD268" s="133"/>
      <c r="CN268" s="133"/>
      <c r="CX268" s="133"/>
      <c r="DH268" s="133"/>
      <c r="DR268" s="133"/>
      <c r="EB268" s="133"/>
      <c r="EL268" s="133"/>
      <c r="EV268" s="133"/>
      <c r="FF268" s="133"/>
      <c r="FP268" s="133"/>
      <c r="FZ268" s="133"/>
      <c r="GJ268" s="133"/>
      <c r="GT268" s="133"/>
      <c r="HD268" s="133"/>
      <c r="HN268" s="133"/>
      <c r="HX268" s="133"/>
      <c r="IH268" s="133"/>
      <c r="IR268" s="133"/>
      <c r="JB268" s="133"/>
      <c r="JL268" s="133"/>
      <c r="JV268" s="133"/>
      <c r="KF268" s="133"/>
    </row>
    <row xmlns:x14ac="http://schemas.microsoft.com/office/spreadsheetml/2009/9/ac" r="269" s="3" customFormat="true" x14ac:dyDescent="0.25">
      <c r="A269" s="424"/>
      <c r="B269" s="133"/>
      <c r="L269" s="133"/>
      <c r="V269" s="133"/>
      <c r="AF269" s="133"/>
      <c r="AP269" s="133"/>
      <c r="AZ269" s="133"/>
      <c r="BA269" s="133"/>
      <c r="BB269" s="133"/>
      <c r="BC269" s="133"/>
      <c r="BD269" s="133"/>
      <c r="BE269" s="133"/>
      <c r="BF269" s="133"/>
      <c r="BG269" s="133"/>
      <c r="BJ269" s="133"/>
      <c r="BT269" s="133"/>
      <c r="CD269" s="133"/>
      <c r="CN269" s="133"/>
      <c r="CX269" s="133"/>
      <c r="DH269" s="133"/>
      <c r="DR269" s="133"/>
      <c r="EB269" s="133"/>
      <c r="EL269" s="133"/>
      <c r="EV269" s="133"/>
      <c r="FF269" s="133"/>
      <c r="FP269" s="133"/>
      <c r="FZ269" s="133"/>
      <c r="GJ269" s="133"/>
      <c r="GT269" s="133"/>
      <c r="HD269" s="133"/>
      <c r="HN269" s="133"/>
      <c r="HX269" s="133"/>
      <c r="IH269" s="133"/>
      <c r="IR269" s="133"/>
      <c r="JB269" s="133"/>
      <c r="JL269" s="133"/>
      <c r="JV269" s="133"/>
      <c r="KF269" s="133"/>
    </row>
    <row xmlns:x14ac="http://schemas.microsoft.com/office/spreadsheetml/2009/9/ac" r="270" s="3" customFormat="true" x14ac:dyDescent="0.25">
      <c r="A270" s="424"/>
      <c r="B270" s="133"/>
      <c r="L270" s="133"/>
      <c r="V270" s="133"/>
      <c r="AF270" s="133"/>
      <c r="AP270" s="133"/>
      <c r="AZ270" s="133"/>
      <c r="BA270" s="133"/>
      <c r="BB270" s="133"/>
      <c r="BC270" s="133"/>
      <c r="BD270" s="133"/>
      <c r="BE270" s="133"/>
      <c r="BF270" s="133"/>
      <c r="BG270" s="133"/>
      <c r="BJ270" s="133"/>
      <c r="BT270" s="133"/>
      <c r="CD270" s="133"/>
      <c r="CN270" s="133"/>
      <c r="CX270" s="133"/>
      <c r="DH270" s="133"/>
      <c r="DR270" s="133"/>
      <c r="EB270" s="133"/>
      <c r="EL270" s="133"/>
      <c r="EV270" s="133"/>
      <c r="FF270" s="133"/>
      <c r="FP270" s="133"/>
      <c r="FZ270" s="133"/>
      <c r="GJ270" s="133"/>
      <c r="GT270" s="133"/>
      <c r="HD270" s="133"/>
      <c r="HN270" s="133"/>
      <c r="HX270" s="133"/>
      <c r="IH270" s="133"/>
      <c r="IR270" s="133"/>
      <c r="JB270" s="133"/>
      <c r="JL270" s="133"/>
      <c r="JV270" s="133"/>
      <c r="KF270" s="133"/>
    </row>
    <row xmlns:x14ac="http://schemas.microsoft.com/office/spreadsheetml/2009/9/ac" r="271" s="3" customFormat="true" x14ac:dyDescent="0.25">
      <c r="A271" s="424"/>
      <c r="B271" s="133"/>
      <c r="L271" s="133"/>
      <c r="V271" s="133"/>
      <c r="AF271" s="133"/>
      <c r="AP271" s="133"/>
      <c r="AZ271" s="133"/>
      <c r="BA271" s="133"/>
      <c r="BB271" s="133"/>
      <c r="BC271" s="133"/>
      <c r="BD271" s="133"/>
      <c r="BE271" s="133"/>
      <c r="BF271" s="133"/>
      <c r="BG271" s="133"/>
      <c r="BJ271" s="133"/>
      <c r="BT271" s="133"/>
      <c r="CD271" s="133"/>
      <c r="CN271" s="133"/>
      <c r="CX271" s="133"/>
      <c r="DH271" s="133"/>
      <c r="DR271" s="133"/>
      <c r="EB271" s="133"/>
      <c r="EL271" s="133"/>
      <c r="EV271" s="133"/>
      <c r="FF271" s="133"/>
      <c r="FP271" s="133"/>
      <c r="FZ271" s="133"/>
      <c r="GJ271" s="133"/>
      <c r="GT271" s="133"/>
      <c r="HD271" s="133"/>
      <c r="HN271" s="133"/>
      <c r="HX271" s="133"/>
      <c r="IH271" s="133"/>
      <c r="IR271" s="133"/>
      <c r="JB271" s="133"/>
      <c r="JL271" s="133"/>
      <c r="JV271" s="133"/>
      <c r="KF271" s="133"/>
    </row>
    <row xmlns:x14ac="http://schemas.microsoft.com/office/spreadsheetml/2009/9/ac" r="272" s="3" customFormat="true" x14ac:dyDescent="0.25">
      <c r="A272" s="424"/>
      <c r="B272" s="133"/>
      <c r="L272" s="133"/>
      <c r="V272" s="133"/>
      <c r="AF272" s="133"/>
      <c r="AP272" s="133"/>
      <c r="AZ272" s="133"/>
      <c r="BA272" s="133"/>
      <c r="BB272" s="133"/>
      <c r="BC272" s="133"/>
      <c r="BD272" s="133"/>
      <c r="BE272" s="133"/>
      <c r="BF272" s="133"/>
      <c r="BG272" s="133"/>
      <c r="BJ272" s="133"/>
      <c r="BT272" s="133"/>
      <c r="CD272" s="133"/>
      <c r="CN272" s="133"/>
      <c r="CX272" s="133"/>
      <c r="DH272" s="133"/>
      <c r="DR272" s="133"/>
      <c r="EB272" s="133"/>
      <c r="EL272" s="133"/>
      <c r="EV272" s="133"/>
      <c r="FF272" s="133"/>
      <c r="FP272" s="133"/>
      <c r="FZ272" s="133"/>
      <c r="GJ272" s="133"/>
      <c r="GT272" s="133"/>
      <c r="HD272" s="133"/>
      <c r="HN272" s="133"/>
      <c r="HX272" s="133"/>
      <c r="IH272" s="133"/>
      <c r="IR272" s="133"/>
      <c r="JB272" s="133"/>
      <c r="JL272" s="133"/>
      <c r="JV272" s="133"/>
      <c r="KF272" s="133"/>
    </row>
    <row xmlns:x14ac="http://schemas.microsoft.com/office/spreadsheetml/2009/9/ac" r="273" s="3" customFormat="true" x14ac:dyDescent="0.25">
      <c r="A273" s="424"/>
      <c r="B273" s="133"/>
      <c r="L273" s="133"/>
      <c r="V273" s="133"/>
      <c r="AF273" s="133"/>
      <c r="AP273" s="133"/>
      <c r="AZ273" s="133"/>
      <c r="BA273" s="133"/>
      <c r="BB273" s="133"/>
      <c r="BC273" s="133"/>
      <c r="BD273" s="133"/>
      <c r="BE273" s="133"/>
      <c r="BF273" s="133"/>
      <c r="BG273" s="133"/>
      <c r="BJ273" s="133"/>
      <c r="BT273" s="133"/>
      <c r="CD273" s="133"/>
      <c r="CN273" s="133"/>
      <c r="CX273" s="133"/>
      <c r="DH273" s="133"/>
      <c r="DR273" s="133"/>
      <c r="EB273" s="133"/>
      <c r="EL273" s="133"/>
      <c r="EV273" s="133"/>
      <c r="FF273" s="133"/>
      <c r="FP273" s="133"/>
      <c r="FZ273" s="133"/>
      <c r="GJ273" s="133"/>
      <c r="GT273" s="133"/>
      <c r="HD273" s="133"/>
      <c r="HN273" s="133"/>
      <c r="HX273" s="133"/>
      <c r="IH273" s="133"/>
      <c r="IR273" s="133"/>
      <c r="JB273" s="133"/>
      <c r="JL273" s="133"/>
      <c r="JV273" s="133"/>
      <c r="KF273" s="133"/>
    </row>
    <row xmlns:x14ac="http://schemas.microsoft.com/office/spreadsheetml/2009/9/ac" r="274" s="3" customFormat="true" x14ac:dyDescent="0.25">
      <c r="A274" s="424"/>
      <c r="B274" s="133"/>
      <c r="L274" s="133"/>
      <c r="V274" s="133"/>
      <c r="AF274" s="133"/>
      <c r="AP274" s="133"/>
      <c r="AZ274" s="133"/>
      <c r="BA274" s="133"/>
      <c r="BB274" s="133"/>
      <c r="BC274" s="133"/>
      <c r="BD274" s="133"/>
      <c r="BE274" s="133"/>
      <c r="BF274" s="133"/>
      <c r="BG274" s="133"/>
      <c r="BJ274" s="133"/>
      <c r="BT274" s="133"/>
      <c r="CD274" s="133"/>
      <c r="CN274" s="133"/>
      <c r="CX274" s="133"/>
      <c r="DH274" s="133"/>
      <c r="DR274" s="133"/>
      <c r="EB274" s="133"/>
      <c r="EL274" s="133"/>
      <c r="EV274" s="133"/>
      <c r="FF274" s="133"/>
      <c r="FP274" s="133"/>
      <c r="FZ274" s="133"/>
      <c r="GJ274" s="133"/>
      <c r="GT274" s="133"/>
      <c r="HD274" s="133"/>
      <c r="HN274" s="133"/>
      <c r="HX274" s="133"/>
      <c r="IH274" s="133"/>
      <c r="IR274" s="133"/>
      <c r="JB274" s="133"/>
      <c r="JL274" s="133"/>
      <c r="JV274" s="133"/>
      <c r="KF274" s="133"/>
    </row>
    <row xmlns:x14ac="http://schemas.microsoft.com/office/spreadsheetml/2009/9/ac" r="275" s="3" customFormat="true" x14ac:dyDescent="0.25">
      <c r="A275" s="424"/>
      <c r="B275" s="133"/>
      <c r="L275" s="133"/>
      <c r="V275" s="133"/>
      <c r="AF275" s="133"/>
      <c r="AP275" s="133"/>
      <c r="AZ275" s="133"/>
      <c r="BA275" s="133"/>
      <c r="BB275" s="133"/>
      <c r="BC275" s="133"/>
      <c r="BD275" s="133"/>
      <c r="BE275" s="133"/>
      <c r="BF275" s="133"/>
      <c r="BG275" s="133"/>
      <c r="BJ275" s="133"/>
      <c r="BT275" s="133"/>
      <c r="CD275" s="133"/>
      <c r="CN275" s="133"/>
      <c r="CX275" s="133"/>
      <c r="DH275" s="133"/>
      <c r="DR275" s="133"/>
      <c r="EB275" s="133"/>
      <c r="EL275" s="133"/>
      <c r="EV275" s="133"/>
      <c r="FF275" s="133"/>
      <c r="FP275" s="133"/>
      <c r="FZ275" s="133"/>
      <c r="GJ275" s="133"/>
      <c r="GT275" s="133"/>
      <c r="HD275" s="133"/>
      <c r="HN275" s="133"/>
      <c r="HX275" s="133"/>
      <c r="IH275" s="133"/>
      <c r="IR275" s="133"/>
      <c r="JB275" s="133"/>
      <c r="JL275" s="133"/>
      <c r="JV275" s="133"/>
      <c r="KF275" s="133"/>
    </row>
    <row xmlns:x14ac="http://schemas.microsoft.com/office/spreadsheetml/2009/9/ac" r="276" s="3" customFormat="true" x14ac:dyDescent="0.25">
      <c r="A276" s="424"/>
      <c r="B276" s="133"/>
      <c r="L276" s="133"/>
      <c r="V276" s="133"/>
      <c r="AF276" s="133"/>
      <c r="AP276" s="133"/>
      <c r="AZ276" s="133"/>
      <c r="BA276" s="133"/>
      <c r="BB276" s="133"/>
      <c r="BC276" s="133"/>
      <c r="BD276" s="133"/>
      <c r="BE276" s="133"/>
      <c r="BF276" s="133"/>
      <c r="BG276" s="133"/>
      <c r="BJ276" s="133"/>
      <c r="BT276" s="133"/>
      <c r="CD276" s="133"/>
      <c r="CN276" s="133"/>
      <c r="CX276" s="133"/>
      <c r="DH276" s="133"/>
      <c r="DR276" s="133"/>
      <c r="EB276" s="133"/>
      <c r="EL276" s="133"/>
      <c r="EV276" s="133"/>
      <c r="FF276" s="133"/>
      <c r="FP276" s="133"/>
      <c r="FZ276" s="133"/>
      <c r="GJ276" s="133"/>
      <c r="GT276" s="133"/>
      <c r="HD276" s="133"/>
      <c r="HN276" s="133"/>
      <c r="HX276" s="133"/>
      <c r="IH276" s="133"/>
      <c r="IR276" s="133"/>
      <c r="JB276" s="133"/>
      <c r="JL276" s="133"/>
      <c r="JV276" s="133"/>
      <c r="KF276" s="133"/>
    </row>
    <row xmlns:x14ac="http://schemas.microsoft.com/office/spreadsheetml/2009/9/ac" r="277" s="3" customFormat="true" x14ac:dyDescent="0.25">
      <c r="A277" s="424"/>
      <c r="B277" s="133"/>
      <c r="L277" s="133"/>
      <c r="V277" s="133"/>
      <c r="AF277" s="133"/>
      <c r="AP277" s="133"/>
      <c r="AZ277" s="133"/>
      <c r="BA277" s="133"/>
      <c r="BB277" s="133"/>
      <c r="BC277" s="133"/>
      <c r="BD277" s="133"/>
      <c r="BE277" s="133"/>
      <c r="BF277" s="133"/>
      <c r="BG277" s="133"/>
      <c r="BJ277" s="133"/>
      <c r="BT277" s="133"/>
      <c r="CD277" s="133"/>
      <c r="CN277" s="133"/>
      <c r="CX277" s="133"/>
      <c r="DH277" s="133"/>
      <c r="DR277" s="133"/>
      <c r="EB277" s="133"/>
      <c r="EL277" s="133"/>
      <c r="EV277" s="133"/>
      <c r="FF277" s="133"/>
      <c r="FP277" s="133"/>
      <c r="FZ277" s="133"/>
      <c r="GJ277" s="133"/>
      <c r="GT277" s="133"/>
      <c r="HD277" s="133"/>
      <c r="HN277" s="133"/>
      <c r="HX277" s="133"/>
      <c r="IH277" s="133"/>
      <c r="IR277" s="133"/>
      <c r="JB277" s="133"/>
      <c r="JL277" s="133"/>
      <c r="JV277" s="133"/>
      <c r="KF277" s="133"/>
    </row>
    <row xmlns:x14ac="http://schemas.microsoft.com/office/spreadsheetml/2009/9/ac" r="278" s="3" customFormat="true" x14ac:dyDescent="0.25">
      <c r="A278" s="424"/>
      <c r="B278" s="133"/>
      <c r="L278" s="133"/>
      <c r="V278" s="133"/>
      <c r="AF278" s="133"/>
      <c r="AP278" s="133"/>
      <c r="AZ278" s="133"/>
      <c r="BA278" s="133"/>
      <c r="BB278" s="133"/>
      <c r="BC278" s="133"/>
      <c r="BD278" s="133"/>
      <c r="BE278" s="133"/>
      <c r="BF278" s="133"/>
      <c r="BG278" s="133"/>
      <c r="BJ278" s="133"/>
      <c r="BT278" s="133"/>
      <c r="CD278" s="133"/>
      <c r="CN278" s="133"/>
      <c r="CX278" s="133"/>
      <c r="DH278" s="133"/>
      <c r="DR278" s="133"/>
      <c r="EB278" s="133"/>
      <c r="EL278" s="133"/>
      <c r="EV278" s="133"/>
      <c r="FF278" s="133"/>
      <c r="FP278" s="133"/>
      <c r="FZ278" s="133"/>
      <c r="GJ278" s="133"/>
      <c r="GT278" s="133"/>
      <c r="HD278" s="133"/>
      <c r="HN278" s="133"/>
      <c r="HX278" s="133"/>
      <c r="IH278" s="133"/>
      <c r="IR278" s="133"/>
      <c r="JB278" s="133"/>
      <c r="JL278" s="133"/>
      <c r="JV278" s="133"/>
      <c r="KF278" s="133"/>
    </row>
    <row xmlns:x14ac="http://schemas.microsoft.com/office/spreadsheetml/2009/9/ac" r="279" s="3" customFormat="true" x14ac:dyDescent="0.25">
      <c r="A279" s="424"/>
      <c r="B279" s="133"/>
      <c r="L279" s="133"/>
      <c r="V279" s="133"/>
      <c r="AF279" s="133"/>
      <c r="AP279" s="133"/>
      <c r="AZ279" s="133"/>
      <c r="BA279" s="133"/>
      <c r="BB279" s="133"/>
      <c r="BC279" s="133"/>
      <c r="BD279" s="133"/>
      <c r="BE279" s="133"/>
      <c r="BF279" s="133"/>
      <c r="BG279" s="133"/>
      <c r="BJ279" s="133"/>
      <c r="BT279" s="133"/>
      <c r="CD279" s="133"/>
      <c r="CN279" s="133"/>
      <c r="CX279" s="133"/>
      <c r="DH279" s="133"/>
      <c r="DR279" s="133"/>
      <c r="EB279" s="133"/>
      <c r="EL279" s="133"/>
      <c r="EV279" s="133"/>
      <c r="FF279" s="133"/>
      <c r="FP279" s="133"/>
      <c r="FZ279" s="133"/>
      <c r="GJ279" s="133"/>
      <c r="GT279" s="133"/>
      <c r="HD279" s="133"/>
      <c r="HN279" s="133"/>
      <c r="HX279" s="133"/>
      <c r="IH279" s="133"/>
      <c r="IR279" s="133"/>
      <c r="JB279" s="133"/>
      <c r="JL279" s="133"/>
      <c r="JV279" s="133"/>
      <c r="KF279" s="133"/>
    </row>
    <row xmlns:x14ac="http://schemas.microsoft.com/office/spreadsheetml/2009/9/ac" r="280" s="3" customFormat="true" x14ac:dyDescent="0.25">
      <c r="A280" s="424"/>
      <c r="B280" s="133"/>
      <c r="L280" s="133"/>
      <c r="V280" s="133"/>
      <c r="AF280" s="133"/>
      <c r="AP280" s="133"/>
      <c r="AZ280" s="133"/>
      <c r="BA280" s="133"/>
      <c r="BB280" s="133"/>
      <c r="BC280" s="133"/>
      <c r="BD280" s="133"/>
      <c r="BE280" s="133"/>
      <c r="BF280" s="133"/>
      <c r="BG280" s="133"/>
      <c r="BJ280" s="133"/>
      <c r="BT280" s="133"/>
      <c r="CD280" s="133"/>
      <c r="CN280" s="133"/>
      <c r="CX280" s="133"/>
      <c r="DH280" s="133"/>
      <c r="DR280" s="133"/>
      <c r="EB280" s="133"/>
      <c r="EL280" s="133"/>
      <c r="EV280" s="133"/>
      <c r="FF280" s="133"/>
      <c r="FP280" s="133"/>
      <c r="FZ280" s="133"/>
      <c r="GJ280" s="133"/>
      <c r="GT280" s="133"/>
      <c r="HD280" s="133"/>
      <c r="HN280" s="133"/>
      <c r="HX280" s="133"/>
      <c r="IH280" s="133"/>
      <c r="IR280" s="133"/>
      <c r="JB280" s="133"/>
      <c r="JL280" s="133"/>
      <c r="JV280" s="133"/>
      <c r="KF280" s="133"/>
    </row>
    <row xmlns:x14ac="http://schemas.microsoft.com/office/spreadsheetml/2009/9/ac" r="281" s="3" customFormat="true" x14ac:dyDescent="0.25">
      <c r="A281" s="424"/>
      <c r="B281" s="133"/>
      <c r="L281" s="133"/>
      <c r="V281" s="133"/>
      <c r="AF281" s="133"/>
      <c r="AP281" s="133"/>
      <c r="AZ281" s="133"/>
      <c r="BA281" s="133"/>
      <c r="BB281" s="133"/>
      <c r="BC281" s="133"/>
      <c r="BD281" s="133"/>
      <c r="BE281" s="133"/>
      <c r="BF281" s="133"/>
      <c r="BG281" s="133"/>
      <c r="BJ281" s="133"/>
      <c r="BT281" s="133"/>
      <c r="CD281" s="133"/>
      <c r="CN281" s="133"/>
      <c r="CX281" s="133"/>
      <c r="DH281" s="133"/>
      <c r="DR281" s="133"/>
      <c r="EB281" s="133"/>
      <c r="EL281" s="133"/>
      <c r="EV281" s="133"/>
      <c r="FF281" s="133"/>
      <c r="FP281" s="133"/>
      <c r="FZ281" s="133"/>
      <c r="GJ281" s="133"/>
      <c r="GT281" s="133"/>
      <c r="HD281" s="133"/>
      <c r="HN281" s="133"/>
      <c r="HX281" s="133"/>
      <c r="IH281" s="133"/>
      <c r="IR281" s="133"/>
      <c r="JB281" s="133"/>
      <c r="JL281" s="133"/>
      <c r="JV281" s="133"/>
      <c r="KF281" s="133"/>
    </row>
    <row xmlns:x14ac="http://schemas.microsoft.com/office/spreadsheetml/2009/9/ac" r="282" s="3" customFormat="true" x14ac:dyDescent="0.25">
      <c r="A282" s="424"/>
      <c r="B282" s="133"/>
      <c r="L282" s="133"/>
      <c r="V282" s="133"/>
      <c r="AF282" s="133"/>
      <c r="AP282" s="133"/>
      <c r="AZ282" s="133"/>
      <c r="BA282" s="133"/>
      <c r="BB282" s="133"/>
      <c r="BC282" s="133"/>
      <c r="BD282" s="133"/>
      <c r="BE282" s="133"/>
      <c r="BF282" s="133"/>
      <c r="BG282" s="133"/>
      <c r="BJ282" s="133"/>
      <c r="BT282" s="133"/>
      <c r="CD282" s="133"/>
      <c r="CN282" s="133"/>
      <c r="CX282" s="133"/>
      <c r="DH282" s="133"/>
      <c r="DR282" s="133"/>
      <c r="EB282" s="133"/>
      <c r="EL282" s="133"/>
      <c r="EV282" s="133"/>
      <c r="FF282" s="133"/>
      <c r="FP282" s="133"/>
      <c r="FZ282" s="133"/>
      <c r="GJ282" s="133"/>
      <c r="GT282" s="133"/>
      <c r="HD282" s="133"/>
      <c r="HN282" s="133"/>
      <c r="HX282" s="133"/>
      <c r="IH282" s="133"/>
      <c r="IR282" s="133"/>
      <c r="JB282" s="133"/>
      <c r="JL282" s="133"/>
      <c r="JV282" s="133"/>
      <c r="KF282" s="133"/>
    </row>
    <row xmlns:x14ac="http://schemas.microsoft.com/office/spreadsheetml/2009/9/ac" r="283" s="3" customFormat="true" x14ac:dyDescent="0.25">
      <c r="A283" s="424"/>
      <c r="B283" s="133"/>
      <c r="L283" s="133"/>
      <c r="V283" s="133"/>
      <c r="AF283" s="133"/>
      <c r="AP283" s="133"/>
      <c r="AZ283" s="133"/>
      <c r="BA283" s="133"/>
      <c r="BB283" s="133"/>
      <c r="BC283" s="133"/>
      <c r="BD283" s="133"/>
      <c r="BE283" s="133"/>
      <c r="BF283" s="133"/>
      <c r="BG283" s="133"/>
      <c r="BJ283" s="133"/>
      <c r="BT283" s="133"/>
      <c r="CD283" s="133"/>
      <c r="CN283" s="133"/>
      <c r="CX283" s="133"/>
      <c r="DH283" s="133"/>
      <c r="DR283" s="133"/>
      <c r="EB283" s="133"/>
      <c r="EL283" s="133"/>
      <c r="EV283" s="133"/>
      <c r="FF283" s="133"/>
      <c r="FP283" s="133"/>
      <c r="FZ283" s="133"/>
      <c r="GJ283" s="133"/>
      <c r="GT283" s="133"/>
      <c r="HD283" s="133"/>
      <c r="HN283" s="133"/>
      <c r="HX283" s="133"/>
      <c r="IH283" s="133"/>
      <c r="IR283" s="133"/>
      <c r="JB283" s="133"/>
      <c r="JL283" s="133"/>
      <c r="JV283" s="133"/>
      <c r="KF283" s="133"/>
    </row>
    <row xmlns:x14ac="http://schemas.microsoft.com/office/spreadsheetml/2009/9/ac" r="284" s="3" customFormat="true" x14ac:dyDescent="0.25">
      <c r="A284" s="424"/>
      <c r="B284" s="133"/>
      <c r="L284" s="133"/>
      <c r="V284" s="133"/>
      <c r="AF284" s="133"/>
      <c r="AP284" s="133"/>
      <c r="AZ284" s="133"/>
      <c r="BA284" s="133"/>
      <c r="BB284" s="133"/>
      <c r="BC284" s="133"/>
      <c r="BD284" s="133"/>
      <c r="BE284" s="133"/>
      <c r="BF284" s="133"/>
      <c r="BG284" s="133"/>
      <c r="BJ284" s="133"/>
      <c r="BT284" s="133"/>
      <c r="CD284" s="133"/>
      <c r="CN284" s="133"/>
      <c r="CX284" s="133"/>
      <c r="DH284" s="133"/>
      <c r="DR284" s="133"/>
      <c r="EB284" s="133"/>
      <c r="EL284" s="133"/>
      <c r="EV284" s="133"/>
      <c r="FF284" s="133"/>
      <c r="FP284" s="133"/>
      <c r="FZ284" s="133"/>
      <c r="GJ284" s="133"/>
      <c r="GT284" s="133"/>
      <c r="HD284" s="133"/>
      <c r="HN284" s="133"/>
      <c r="HX284" s="133"/>
      <c r="IH284" s="133"/>
      <c r="IR284" s="133"/>
      <c r="JB284" s="133"/>
      <c r="JL284" s="133"/>
      <c r="JV284" s="133"/>
      <c r="KF284" s="133"/>
    </row>
    <row xmlns:x14ac="http://schemas.microsoft.com/office/spreadsheetml/2009/9/ac" r="285" s="3" customFormat="true" x14ac:dyDescent="0.25">
      <c r="A285" s="424"/>
      <c r="B285" s="133"/>
      <c r="L285" s="133"/>
      <c r="V285" s="133"/>
      <c r="AF285" s="133"/>
      <c r="AP285" s="133"/>
      <c r="AZ285" s="133"/>
      <c r="BA285" s="133"/>
      <c r="BB285" s="133"/>
      <c r="BC285" s="133"/>
      <c r="BD285" s="133"/>
      <c r="BE285" s="133"/>
      <c r="BF285" s="133"/>
      <c r="BG285" s="133"/>
      <c r="BJ285" s="133"/>
      <c r="BT285" s="133"/>
      <c r="CD285" s="133"/>
      <c r="CN285" s="133"/>
      <c r="CX285" s="133"/>
      <c r="DH285" s="133"/>
      <c r="DR285" s="133"/>
      <c r="EB285" s="133"/>
      <c r="EL285" s="133"/>
      <c r="EV285" s="133"/>
      <c r="FF285" s="133"/>
      <c r="FP285" s="133"/>
      <c r="FZ285" s="133"/>
      <c r="GJ285" s="133"/>
      <c r="GT285" s="133"/>
      <c r="HD285" s="133"/>
      <c r="HN285" s="133"/>
      <c r="HX285" s="133"/>
      <c r="IH285" s="133"/>
      <c r="IR285" s="133"/>
      <c r="JB285" s="133"/>
      <c r="JL285" s="133"/>
      <c r="JV285" s="133"/>
      <c r="KF285" s="133"/>
    </row>
    <row xmlns:x14ac="http://schemas.microsoft.com/office/spreadsheetml/2009/9/ac" r="286" s="3" customFormat="true" x14ac:dyDescent="0.25">
      <c r="A286" s="424"/>
      <c r="B286" s="133"/>
      <c r="L286" s="133"/>
      <c r="V286" s="133"/>
      <c r="AF286" s="133"/>
      <c r="AP286" s="133"/>
      <c r="AZ286" s="133"/>
      <c r="BA286" s="133"/>
      <c r="BB286" s="133"/>
      <c r="BC286" s="133"/>
      <c r="BD286" s="133"/>
      <c r="BE286" s="133"/>
      <c r="BF286" s="133"/>
      <c r="BG286" s="133"/>
      <c r="BJ286" s="133"/>
      <c r="BT286" s="133"/>
      <c r="CD286" s="133"/>
      <c r="CN286" s="133"/>
      <c r="CX286" s="133"/>
      <c r="DH286" s="133"/>
      <c r="DR286" s="133"/>
      <c r="EB286" s="133"/>
      <c r="EL286" s="133"/>
      <c r="EV286" s="133"/>
      <c r="FF286" s="133"/>
      <c r="FP286" s="133"/>
      <c r="FZ286" s="133"/>
      <c r="GJ286" s="133"/>
      <c r="GT286" s="133"/>
      <c r="HD286" s="133"/>
      <c r="HN286" s="133"/>
      <c r="HX286" s="133"/>
      <c r="IH286" s="133"/>
      <c r="IR286" s="133"/>
      <c r="JB286" s="133"/>
      <c r="JL286" s="133"/>
      <c r="JV286" s="133"/>
      <c r="KF286" s="133"/>
    </row>
    <row xmlns:x14ac="http://schemas.microsoft.com/office/spreadsheetml/2009/9/ac" r="287" s="3" customFormat="true" x14ac:dyDescent="0.25">
      <c r="A287" s="424"/>
      <c r="B287" s="133"/>
      <c r="L287" s="133"/>
      <c r="V287" s="133"/>
      <c r="AF287" s="133"/>
      <c r="AP287" s="133"/>
      <c r="AZ287" s="133"/>
      <c r="BA287" s="133"/>
      <c r="BB287" s="133"/>
      <c r="BC287" s="133"/>
      <c r="BD287" s="133"/>
      <c r="BE287" s="133"/>
      <c r="BF287" s="133"/>
      <c r="BG287" s="133"/>
      <c r="BJ287" s="133"/>
      <c r="BT287" s="133"/>
      <c r="CD287" s="133"/>
      <c r="CN287" s="133"/>
      <c r="CX287" s="133"/>
      <c r="DH287" s="133"/>
      <c r="DR287" s="133"/>
      <c r="EB287" s="133"/>
      <c r="EL287" s="133"/>
      <c r="EV287" s="133"/>
      <c r="FF287" s="133"/>
      <c r="FP287" s="133"/>
      <c r="FZ287" s="133"/>
      <c r="GJ287" s="133"/>
      <c r="GT287" s="133"/>
      <c r="HD287" s="133"/>
      <c r="HN287" s="133"/>
      <c r="HX287" s="133"/>
      <c r="IH287" s="133"/>
      <c r="IR287" s="133"/>
      <c r="JB287" s="133"/>
      <c r="JL287" s="133"/>
      <c r="JV287" s="133"/>
      <c r="KF287" s="133"/>
    </row>
    <row xmlns:x14ac="http://schemas.microsoft.com/office/spreadsheetml/2009/9/ac" r="288" s="3" customFormat="true" x14ac:dyDescent="0.25">
      <c r="A288" s="424"/>
      <c r="B288" s="133"/>
      <c r="L288" s="133"/>
      <c r="V288" s="133"/>
      <c r="AF288" s="133"/>
      <c r="AP288" s="133"/>
      <c r="AZ288" s="133"/>
      <c r="BA288" s="133"/>
      <c r="BB288" s="133"/>
      <c r="BC288" s="133"/>
      <c r="BD288" s="133"/>
      <c r="BE288" s="133"/>
      <c r="BF288" s="133"/>
      <c r="BG288" s="133"/>
      <c r="BJ288" s="133"/>
      <c r="BT288" s="133"/>
      <c r="CD288" s="133"/>
      <c r="CN288" s="133"/>
      <c r="CX288" s="133"/>
      <c r="DH288" s="133"/>
      <c r="DR288" s="133"/>
      <c r="EB288" s="133"/>
      <c r="EL288" s="133"/>
      <c r="EV288" s="133"/>
      <c r="FF288" s="133"/>
      <c r="FP288" s="133"/>
      <c r="FZ288" s="133"/>
      <c r="GJ288" s="133"/>
      <c r="GT288" s="133"/>
      <c r="HD288" s="133"/>
      <c r="HN288" s="133"/>
      <c r="HX288" s="133"/>
      <c r="IH288" s="133"/>
      <c r="IR288" s="133"/>
      <c r="JB288" s="133"/>
      <c r="JL288" s="133"/>
      <c r="JV288" s="133"/>
      <c r="KF288" s="133"/>
    </row>
    <row xmlns:x14ac="http://schemas.microsoft.com/office/spreadsheetml/2009/9/ac" r="289" s="3" customFormat="true" x14ac:dyDescent="0.25">
      <c r="A289" s="424"/>
      <c r="B289" s="133"/>
      <c r="L289" s="133"/>
      <c r="V289" s="133"/>
      <c r="AF289" s="133"/>
      <c r="AP289" s="133"/>
      <c r="AZ289" s="133"/>
      <c r="BA289" s="133"/>
      <c r="BB289" s="133"/>
      <c r="BC289" s="133"/>
      <c r="BD289" s="133"/>
      <c r="BE289" s="133"/>
      <c r="BF289" s="133"/>
      <c r="BG289" s="133"/>
      <c r="BJ289" s="133"/>
      <c r="BT289" s="133"/>
      <c r="CD289" s="133"/>
      <c r="CN289" s="133"/>
      <c r="CX289" s="133"/>
      <c r="DH289" s="133"/>
      <c r="DR289" s="133"/>
      <c r="EB289" s="133"/>
      <c r="EL289" s="133"/>
      <c r="EV289" s="133"/>
      <c r="FF289" s="133"/>
      <c r="FP289" s="133"/>
      <c r="FZ289" s="133"/>
      <c r="GJ289" s="133"/>
      <c r="GT289" s="133"/>
      <c r="HD289" s="133"/>
      <c r="HN289" s="133"/>
      <c r="HX289" s="133"/>
      <c r="IH289" s="133"/>
      <c r="IR289" s="133"/>
      <c r="JB289" s="133"/>
      <c r="JL289" s="133"/>
      <c r="JV289" s="133"/>
      <c r="KF289" s="133"/>
    </row>
    <row xmlns:x14ac="http://schemas.microsoft.com/office/spreadsheetml/2009/9/ac" r="290" s="3" customFormat="true" x14ac:dyDescent="0.25">
      <c r="A290" s="424"/>
      <c r="B290" s="133"/>
      <c r="L290" s="133"/>
      <c r="V290" s="133"/>
      <c r="AF290" s="133"/>
      <c r="AP290" s="133"/>
      <c r="AZ290" s="133"/>
      <c r="BA290" s="133"/>
      <c r="BB290" s="133"/>
      <c r="BC290" s="133"/>
      <c r="BD290" s="133"/>
      <c r="BE290" s="133"/>
      <c r="BF290" s="133"/>
      <c r="BG290" s="133"/>
      <c r="BJ290" s="133"/>
      <c r="BT290" s="133"/>
      <c r="CD290" s="133"/>
      <c r="CN290" s="133"/>
      <c r="CX290" s="133"/>
      <c r="DH290" s="133"/>
      <c r="DR290" s="133"/>
      <c r="EB290" s="133"/>
      <c r="EL290" s="133"/>
      <c r="EV290" s="133"/>
      <c r="FF290" s="133"/>
      <c r="FP290" s="133"/>
      <c r="FZ290" s="133"/>
      <c r="GJ290" s="133"/>
      <c r="GT290" s="133"/>
      <c r="HD290" s="133"/>
      <c r="HN290" s="133"/>
      <c r="HX290" s="133"/>
      <c r="IH290" s="133"/>
      <c r="IR290" s="133"/>
      <c r="JB290" s="133"/>
      <c r="JL290" s="133"/>
      <c r="JV290" s="133"/>
      <c r="KF290" s="133"/>
    </row>
    <row xmlns:x14ac="http://schemas.microsoft.com/office/spreadsheetml/2009/9/ac" r="291" s="3" customFormat="true" x14ac:dyDescent="0.25">
      <c r="A291" s="424"/>
      <c r="B291" s="133"/>
      <c r="L291" s="133"/>
      <c r="V291" s="133"/>
      <c r="AF291" s="133"/>
      <c r="AP291" s="133"/>
      <c r="AZ291" s="133"/>
      <c r="BA291" s="133"/>
      <c r="BB291" s="133"/>
      <c r="BC291" s="133"/>
      <c r="BD291" s="133"/>
      <c r="BE291" s="133"/>
      <c r="BF291" s="133"/>
      <c r="BG291" s="133"/>
      <c r="BJ291" s="133"/>
      <c r="BT291" s="133"/>
      <c r="CD291" s="133"/>
      <c r="CN291" s="133"/>
      <c r="CX291" s="133"/>
      <c r="DH291" s="133"/>
      <c r="DR291" s="133"/>
      <c r="EB291" s="133"/>
      <c r="EL291" s="133"/>
      <c r="EV291" s="133"/>
      <c r="FF291" s="133"/>
      <c r="FP291" s="133"/>
      <c r="FZ291" s="133"/>
      <c r="GJ291" s="133"/>
      <c r="GT291" s="133"/>
      <c r="HD291" s="133"/>
      <c r="HN291" s="133"/>
      <c r="HX291" s="133"/>
      <c r="IH291" s="133"/>
      <c r="IR291" s="133"/>
      <c r="JB291" s="133"/>
      <c r="JL291" s="133"/>
      <c r="JV291" s="133"/>
      <c r="KF291" s="133"/>
    </row>
    <row xmlns:x14ac="http://schemas.microsoft.com/office/spreadsheetml/2009/9/ac" r="292" s="3" customFormat="true" x14ac:dyDescent="0.25">
      <c r="A292" s="424"/>
      <c r="B292" s="133"/>
      <c r="L292" s="133"/>
      <c r="V292" s="133"/>
      <c r="AF292" s="133"/>
      <c r="AP292" s="133"/>
      <c r="AZ292" s="133"/>
      <c r="BA292" s="133"/>
      <c r="BB292" s="133"/>
      <c r="BC292" s="133"/>
      <c r="BD292" s="133"/>
      <c r="BE292" s="133"/>
      <c r="BF292" s="133"/>
      <c r="BG292" s="133"/>
      <c r="BJ292" s="133"/>
      <c r="BT292" s="133"/>
      <c r="CD292" s="133"/>
      <c r="CN292" s="133"/>
      <c r="CX292" s="133"/>
      <c r="DH292" s="133"/>
      <c r="DR292" s="133"/>
      <c r="EB292" s="133"/>
      <c r="EL292" s="133"/>
      <c r="EV292" s="133"/>
      <c r="FF292" s="133"/>
      <c r="FP292" s="133"/>
      <c r="FZ292" s="133"/>
      <c r="GJ292" s="133"/>
      <c r="GT292" s="133"/>
      <c r="HD292" s="133"/>
      <c r="HN292" s="133"/>
      <c r="HX292" s="133"/>
      <c r="IH292" s="133"/>
      <c r="IR292" s="133"/>
      <c r="JB292" s="133"/>
      <c r="JL292" s="133"/>
      <c r="JV292" s="133"/>
      <c r="KF292" s="133"/>
    </row>
    <row xmlns:x14ac="http://schemas.microsoft.com/office/spreadsheetml/2009/9/ac" r="293" s="3" customFormat="true" x14ac:dyDescent="0.25">
      <c r="A293" s="424"/>
      <c r="B293" s="133"/>
      <c r="L293" s="133"/>
      <c r="V293" s="133"/>
      <c r="AF293" s="133"/>
      <c r="AP293" s="133"/>
      <c r="AZ293" s="133"/>
      <c r="BA293" s="133"/>
      <c r="BB293" s="133"/>
      <c r="BC293" s="133"/>
      <c r="BD293" s="133"/>
      <c r="BE293" s="133"/>
      <c r="BF293" s="133"/>
      <c r="BG293" s="133"/>
      <c r="BJ293" s="133"/>
      <c r="BT293" s="133"/>
      <c r="CD293" s="133"/>
      <c r="CN293" s="133"/>
      <c r="CX293" s="133"/>
      <c r="DH293" s="133"/>
      <c r="DR293" s="133"/>
      <c r="EB293" s="133"/>
      <c r="EL293" s="133"/>
      <c r="EV293" s="133"/>
      <c r="FF293" s="133"/>
      <c r="FP293" s="133"/>
      <c r="FZ293" s="133"/>
      <c r="GJ293" s="133"/>
      <c r="GT293" s="133"/>
      <c r="HD293" s="133"/>
      <c r="HN293" s="133"/>
      <c r="HX293" s="133"/>
      <c r="IH293" s="133"/>
      <c r="IR293" s="133"/>
      <c r="JB293" s="133"/>
      <c r="JL293" s="133"/>
      <c r="JV293" s="133"/>
      <c r="KF293" s="133"/>
    </row>
    <row xmlns:x14ac="http://schemas.microsoft.com/office/spreadsheetml/2009/9/ac" r="294" s="3" customFormat="true" x14ac:dyDescent="0.25">
      <c r="A294" s="424"/>
      <c r="B294" s="133"/>
      <c r="L294" s="133"/>
      <c r="V294" s="133"/>
      <c r="AF294" s="133"/>
      <c r="AP294" s="133"/>
      <c r="AZ294" s="133"/>
      <c r="BA294" s="133"/>
      <c r="BB294" s="133"/>
      <c r="BC294" s="133"/>
      <c r="BD294" s="133"/>
      <c r="BE294" s="133"/>
      <c r="BF294" s="133"/>
      <c r="BG294" s="133"/>
      <c r="BJ294" s="133"/>
      <c r="BT294" s="133"/>
      <c r="CD294" s="133"/>
      <c r="CN294" s="133"/>
      <c r="CX294" s="133"/>
      <c r="DH294" s="133"/>
      <c r="DR294" s="133"/>
      <c r="EB294" s="133"/>
      <c r="EL294" s="133"/>
      <c r="EV294" s="133"/>
      <c r="FF294" s="133"/>
      <c r="FP294" s="133"/>
      <c r="FZ294" s="133"/>
      <c r="GJ294" s="133"/>
      <c r="GT294" s="133"/>
      <c r="HD294" s="133"/>
      <c r="HN294" s="133"/>
      <c r="HX294" s="133"/>
      <c r="IH294" s="133"/>
      <c r="IR294" s="133"/>
      <c r="JB294" s="133"/>
      <c r="JL294" s="133"/>
      <c r="JV294" s="133"/>
      <c r="KF294" s="133"/>
    </row>
    <row xmlns:x14ac="http://schemas.microsoft.com/office/spreadsheetml/2009/9/ac" r="295" s="3" customFormat="true" x14ac:dyDescent="0.25">
      <c r="A295" s="424"/>
      <c r="B295" s="133"/>
      <c r="L295" s="133"/>
      <c r="V295" s="133"/>
      <c r="AF295" s="133"/>
      <c r="AP295" s="133"/>
      <c r="AZ295" s="133"/>
      <c r="BA295" s="133"/>
      <c r="BB295" s="133"/>
      <c r="BC295" s="133"/>
      <c r="BD295" s="133"/>
      <c r="BE295" s="133"/>
      <c r="BF295" s="133"/>
      <c r="BG295" s="133"/>
      <c r="BJ295" s="133"/>
      <c r="BT295" s="133"/>
      <c r="CD295" s="133"/>
      <c r="CN295" s="133"/>
      <c r="CX295" s="133"/>
      <c r="DH295" s="133"/>
      <c r="DR295" s="133"/>
      <c r="EB295" s="133"/>
      <c r="EL295" s="133"/>
      <c r="EV295" s="133"/>
      <c r="FF295" s="133"/>
      <c r="FP295" s="133"/>
      <c r="FZ295" s="133"/>
      <c r="GJ295" s="133"/>
      <c r="GT295" s="133"/>
      <c r="HD295" s="133"/>
      <c r="HN295" s="133"/>
      <c r="HX295" s="133"/>
      <c r="IH295" s="133"/>
      <c r="IR295" s="133"/>
      <c r="JB295" s="133"/>
      <c r="JL295" s="133"/>
      <c r="JV295" s="133"/>
      <c r="KF295" s="133"/>
    </row>
    <row xmlns:x14ac="http://schemas.microsoft.com/office/spreadsheetml/2009/9/ac" r="296" s="3" customFormat="true" x14ac:dyDescent="0.25">
      <c r="A296" s="424"/>
      <c r="B296" s="133"/>
      <c r="L296" s="133"/>
      <c r="V296" s="133"/>
      <c r="AF296" s="133"/>
      <c r="AP296" s="133"/>
      <c r="AZ296" s="133"/>
      <c r="BA296" s="133"/>
      <c r="BB296" s="133"/>
      <c r="BC296" s="133"/>
      <c r="BD296" s="133"/>
      <c r="BE296" s="133"/>
      <c r="BF296" s="133"/>
      <c r="BG296" s="133"/>
      <c r="BJ296" s="133"/>
      <c r="BT296" s="133"/>
      <c r="CD296" s="133"/>
      <c r="CN296" s="133"/>
      <c r="CX296" s="133"/>
      <c r="DH296" s="133"/>
      <c r="DR296" s="133"/>
      <c r="EB296" s="133"/>
      <c r="EL296" s="133"/>
      <c r="EV296" s="133"/>
      <c r="FF296" s="133"/>
      <c r="FP296" s="133"/>
      <c r="FZ296" s="133"/>
      <c r="GJ296" s="133"/>
      <c r="GT296" s="133"/>
      <c r="HD296" s="133"/>
      <c r="HN296" s="133"/>
      <c r="HX296" s="133"/>
      <c r="IH296" s="133"/>
      <c r="IR296" s="133"/>
      <c r="JB296" s="133"/>
      <c r="JL296" s="133"/>
      <c r="JV296" s="133"/>
      <c r="KF296" s="133"/>
    </row>
    <row xmlns:x14ac="http://schemas.microsoft.com/office/spreadsheetml/2009/9/ac" r="297" s="3" customFormat="true" x14ac:dyDescent="0.25">
      <c r="A297" s="424"/>
      <c r="B297" s="133"/>
      <c r="L297" s="133"/>
      <c r="V297" s="133"/>
      <c r="AF297" s="133"/>
      <c r="AP297" s="133"/>
      <c r="AZ297" s="133"/>
      <c r="BA297" s="133"/>
      <c r="BB297" s="133"/>
      <c r="BC297" s="133"/>
      <c r="BD297" s="133"/>
      <c r="BE297" s="133"/>
      <c r="BF297" s="133"/>
      <c r="BG297" s="133"/>
      <c r="BJ297" s="133"/>
      <c r="BT297" s="133"/>
      <c r="CD297" s="133"/>
      <c r="CN297" s="133"/>
      <c r="CX297" s="133"/>
      <c r="DH297" s="133"/>
      <c r="DR297" s="133"/>
      <c r="EB297" s="133"/>
      <c r="EL297" s="133"/>
      <c r="EV297" s="133"/>
      <c r="FF297" s="133"/>
      <c r="FP297" s="133"/>
      <c r="FZ297" s="133"/>
      <c r="GJ297" s="133"/>
      <c r="GT297" s="133"/>
      <c r="HD297" s="133"/>
      <c r="HN297" s="133"/>
      <c r="HX297" s="133"/>
      <c r="IH297" s="133"/>
      <c r="IR297" s="133"/>
      <c r="JB297" s="133"/>
      <c r="JL297" s="133"/>
      <c r="JV297" s="133"/>
      <c r="KF297" s="133"/>
    </row>
    <row xmlns:x14ac="http://schemas.microsoft.com/office/spreadsheetml/2009/9/ac" r="298" s="3" customFormat="true" x14ac:dyDescent="0.25">
      <c r="A298" s="424"/>
      <c r="B298" s="133"/>
      <c r="L298" s="133"/>
      <c r="V298" s="133"/>
      <c r="AF298" s="133"/>
      <c r="AP298" s="133"/>
      <c r="AZ298" s="133"/>
      <c r="BA298" s="133"/>
      <c r="BB298" s="133"/>
      <c r="BC298" s="133"/>
      <c r="BD298" s="133"/>
      <c r="BE298" s="133"/>
      <c r="BF298" s="133"/>
      <c r="BG298" s="133"/>
      <c r="BJ298" s="133"/>
      <c r="BT298" s="133"/>
      <c r="CD298" s="133"/>
      <c r="CN298" s="133"/>
      <c r="CX298" s="133"/>
      <c r="DH298" s="133"/>
      <c r="DR298" s="133"/>
      <c r="EB298" s="133"/>
      <c r="EL298" s="133"/>
      <c r="EV298" s="133"/>
      <c r="FF298" s="133"/>
      <c r="FP298" s="133"/>
      <c r="FZ298" s="133"/>
      <c r="GJ298" s="133"/>
      <c r="GT298" s="133"/>
      <c r="HD298" s="133"/>
      <c r="HN298" s="133"/>
      <c r="HX298" s="133"/>
      <c r="IH298" s="133"/>
      <c r="IR298" s="133"/>
      <c r="JB298" s="133"/>
      <c r="JL298" s="133"/>
      <c r="JV298" s="133"/>
      <c r="KF298" s="133"/>
    </row>
    <row xmlns:x14ac="http://schemas.microsoft.com/office/spreadsheetml/2009/9/ac" r="299" s="3" customFormat="true" x14ac:dyDescent="0.25">
      <c r="A299" s="424"/>
      <c r="B299" s="133"/>
      <c r="L299" s="133"/>
      <c r="V299" s="133"/>
      <c r="AF299" s="133"/>
      <c r="AP299" s="133"/>
      <c r="AZ299" s="133"/>
      <c r="BA299" s="133"/>
      <c r="BB299" s="133"/>
      <c r="BC299" s="133"/>
      <c r="BD299" s="133"/>
      <c r="BE299" s="133"/>
      <c r="BF299" s="133"/>
      <c r="BG299" s="133"/>
      <c r="BJ299" s="133"/>
      <c r="BT299" s="133"/>
      <c r="CD299" s="133"/>
      <c r="CN299" s="133"/>
      <c r="CX299" s="133"/>
      <c r="DH299" s="133"/>
      <c r="DR299" s="133"/>
      <c r="EB299" s="133"/>
      <c r="EL299" s="133"/>
      <c r="EV299" s="133"/>
      <c r="FF299" s="133"/>
      <c r="FP299" s="133"/>
      <c r="FZ299" s="133"/>
      <c r="GJ299" s="133"/>
      <c r="GT299" s="133"/>
      <c r="HD299" s="133"/>
      <c r="HN299" s="133"/>
      <c r="HX299" s="133"/>
      <c r="IH299" s="133"/>
      <c r="IR299" s="133"/>
      <c r="JB299" s="133"/>
      <c r="JL299" s="133"/>
      <c r="JV299" s="133"/>
      <c r="KF299" s="133"/>
    </row>
    <row xmlns:x14ac="http://schemas.microsoft.com/office/spreadsheetml/2009/9/ac" r="300" s="3" customFormat="true" x14ac:dyDescent="0.25">
      <c r="A300" s="424"/>
      <c r="B300" s="133"/>
      <c r="L300" s="133"/>
      <c r="V300" s="133"/>
      <c r="AF300" s="133"/>
      <c r="AP300" s="133"/>
      <c r="AZ300" s="133"/>
      <c r="BA300" s="133"/>
      <c r="BB300" s="133"/>
      <c r="BC300" s="133"/>
      <c r="BD300" s="133"/>
      <c r="BE300" s="133"/>
      <c r="BF300" s="133"/>
      <c r="BG300" s="133"/>
      <c r="BJ300" s="133"/>
      <c r="BT300" s="133"/>
      <c r="CD300" s="133"/>
      <c r="CN300" s="133"/>
      <c r="CX300" s="133"/>
      <c r="DH300" s="133"/>
      <c r="DR300" s="133"/>
      <c r="EB300" s="133"/>
      <c r="EL300" s="133"/>
      <c r="EV300" s="133"/>
      <c r="FF300" s="133"/>
      <c r="FP300" s="133"/>
      <c r="FZ300" s="133"/>
      <c r="GJ300" s="133"/>
      <c r="GT300" s="133"/>
      <c r="HD300" s="133"/>
      <c r="HN300" s="133"/>
      <c r="HX300" s="133"/>
      <c r="IH300" s="133"/>
      <c r="IR300" s="133"/>
      <c r="JB300" s="133"/>
      <c r="JL300" s="133"/>
      <c r="JV300" s="133"/>
      <c r="KF300" s="133"/>
    </row>
    <row xmlns:x14ac="http://schemas.microsoft.com/office/spreadsheetml/2009/9/ac" r="301" s="3" customFormat="true" x14ac:dyDescent="0.25">
      <c r="A301" s="424"/>
      <c r="B301" s="133"/>
      <c r="L301" s="133"/>
      <c r="V301" s="133"/>
      <c r="AF301" s="133"/>
      <c r="AP301" s="133"/>
      <c r="AZ301" s="133"/>
      <c r="BA301" s="133"/>
      <c r="BB301" s="133"/>
      <c r="BC301" s="133"/>
      <c r="BD301" s="133"/>
      <c r="BE301" s="133"/>
      <c r="BF301" s="133"/>
      <c r="BG301" s="133"/>
      <c r="BJ301" s="133"/>
      <c r="BT301" s="133"/>
      <c r="CD301" s="133"/>
      <c r="CN301" s="133"/>
      <c r="CX301" s="133"/>
      <c r="DH301" s="133"/>
      <c r="DR301" s="133"/>
      <c r="EB301" s="133"/>
      <c r="EL301" s="133"/>
      <c r="EV301" s="133"/>
      <c r="FF301" s="133"/>
      <c r="FP301" s="133"/>
      <c r="FZ301" s="133"/>
      <c r="GJ301" s="133"/>
      <c r="GT301" s="133"/>
      <c r="HD301" s="133"/>
      <c r="HN301" s="133"/>
      <c r="HX301" s="133"/>
      <c r="IH301" s="133"/>
      <c r="IR301" s="133"/>
      <c r="JB301" s="133"/>
      <c r="JL301" s="133"/>
      <c r="JV301" s="133"/>
      <c r="KF301" s="133"/>
    </row>
    <row xmlns:x14ac="http://schemas.microsoft.com/office/spreadsheetml/2009/9/ac" r="302" s="3" customFormat="true" x14ac:dyDescent="0.25">
      <c r="A302" s="424"/>
      <c r="B302" s="133"/>
      <c r="L302" s="133"/>
      <c r="V302" s="133"/>
      <c r="AF302" s="133"/>
      <c r="AP302" s="133"/>
      <c r="AZ302" s="133"/>
      <c r="BA302" s="133"/>
      <c r="BB302" s="133"/>
      <c r="BC302" s="133"/>
      <c r="BD302" s="133"/>
      <c r="BE302" s="133"/>
      <c r="BF302" s="133"/>
      <c r="BG302" s="133"/>
      <c r="BJ302" s="133"/>
      <c r="BT302" s="133"/>
      <c r="CD302" s="133"/>
      <c r="CN302" s="133"/>
      <c r="CX302" s="133"/>
      <c r="DH302" s="133"/>
      <c r="DR302" s="133"/>
      <c r="EB302" s="133"/>
      <c r="EL302" s="133"/>
      <c r="EV302" s="133"/>
      <c r="FF302" s="133"/>
      <c r="FP302" s="133"/>
      <c r="FZ302" s="133"/>
      <c r="GJ302" s="133"/>
      <c r="GT302" s="133"/>
      <c r="HD302" s="133"/>
      <c r="HN302" s="133"/>
      <c r="HX302" s="133"/>
      <c r="IH302" s="133"/>
      <c r="IR302" s="133"/>
      <c r="JB302" s="133"/>
      <c r="JL302" s="133"/>
      <c r="JV302" s="133"/>
      <c r="KF302" s="133"/>
    </row>
    <row xmlns:x14ac="http://schemas.microsoft.com/office/spreadsheetml/2009/9/ac" r="303" s="3" customFormat="true" x14ac:dyDescent="0.25">
      <c r="A303" s="424"/>
      <c r="B303" s="133"/>
      <c r="L303" s="133"/>
      <c r="V303" s="133"/>
      <c r="AF303" s="133"/>
      <c r="AP303" s="133"/>
      <c r="AZ303" s="133"/>
      <c r="BA303" s="133"/>
      <c r="BB303" s="133"/>
      <c r="BC303" s="133"/>
      <c r="BD303" s="133"/>
      <c r="BE303" s="133"/>
      <c r="BF303" s="133"/>
      <c r="BG303" s="133"/>
      <c r="BJ303" s="133"/>
      <c r="BT303" s="133"/>
      <c r="CD303" s="133"/>
      <c r="CN303" s="133"/>
      <c r="CX303" s="133"/>
      <c r="DH303" s="133"/>
      <c r="DR303" s="133"/>
      <c r="EB303" s="133"/>
      <c r="EL303" s="133"/>
      <c r="EV303" s="133"/>
      <c r="FF303" s="133"/>
      <c r="FP303" s="133"/>
      <c r="FZ303" s="133"/>
      <c r="GJ303" s="133"/>
      <c r="GT303" s="133"/>
      <c r="HD303" s="133"/>
      <c r="HN303" s="133"/>
      <c r="HX303" s="133"/>
      <c r="IH303" s="133"/>
      <c r="IR303" s="133"/>
      <c r="JB303" s="133"/>
      <c r="JL303" s="133"/>
      <c r="JV303" s="133"/>
      <c r="KF303" s="133"/>
    </row>
    <row xmlns:x14ac="http://schemas.microsoft.com/office/spreadsheetml/2009/9/ac" r="304" s="3" customFormat="true" x14ac:dyDescent="0.25">
      <c r="A304" s="424"/>
      <c r="B304" s="133"/>
      <c r="L304" s="133"/>
      <c r="V304" s="133"/>
      <c r="AF304" s="133"/>
      <c r="AP304" s="133"/>
      <c r="AZ304" s="133"/>
      <c r="BA304" s="133"/>
      <c r="BB304" s="133"/>
      <c r="BC304" s="133"/>
      <c r="BD304" s="133"/>
      <c r="BE304" s="133"/>
      <c r="BF304" s="133"/>
      <c r="BG304" s="133"/>
      <c r="BJ304" s="133"/>
      <c r="BT304" s="133"/>
      <c r="CD304" s="133"/>
      <c r="CN304" s="133"/>
      <c r="CX304" s="133"/>
      <c r="DH304" s="133"/>
      <c r="DR304" s="133"/>
      <c r="EB304" s="133"/>
      <c r="EL304" s="133"/>
      <c r="EV304" s="133"/>
      <c r="FF304" s="133"/>
      <c r="FP304" s="133"/>
      <c r="FZ304" s="133"/>
      <c r="GJ304" s="133"/>
      <c r="GT304" s="133"/>
      <c r="HD304" s="133"/>
      <c r="HN304" s="133"/>
      <c r="HX304" s="133"/>
      <c r="IH304" s="133"/>
      <c r="IR304" s="133"/>
      <c r="JB304" s="133"/>
      <c r="JL304" s="133"/>
      <c r="JV304" s="133"/>
      <c r="KF304" s="133"/>
    </row>
    <row xmlns:x14ac="http://schemas.microsoft.com/office/spreadsheetml/2009/9/ac" r="305" s="3" customFormat="true" x14ac:dyDescent="0.25">
      <c r="A305" s="424"/>
      <c r="B305" s="133"/>
      <c r="L305" s="133"/>
      <c r="V305" s="133"/>
      <c r="AF305" s="133"/>
      <c r="AP305" s="133"/>
      <c r="AZ305" s="133"/>
      <c r="BA305" s="133"/>
      <c r="BB305" s="133"/>
      <c r="BC305" s="133"/>
      <c r="BD305" s="133"/>
      <c r="BE305" s="133"/>
      <c r="BF305" s="133"/>
      <c r="BG305" s="133"/>
      <c r="BJ305" s="133"/>
      <c r="BT305" s="133"/>
      <c r="CD305" s="133"/>
      <c r="CN305" s="133"/>
      <c r="CX305" s="133"/>
      <c r="DH305" s="133"/>
      <c r="DR305" s="133"/>
      <c r="EB305" s="133"/>
      <c r="EL305" s="133"/>
      <c r="EV305" s="133"/>
      <c r="FF305" s="133"/>
      <c r="FP305" s="133"/>
      <c r="FZ305" s="133"/>
      <c r="GJ305" s="133"/>
      <c r="GT305" s="133"/>
      <c r="HD305" s="133"/>
      <c r="HN305" s="133"/>
      <c r="HX305" s="133"/>
      <c r="IH305" s="133"/>
      <c r="IR305" s="133"/>
      <c r="JB305" s="133"/>
      <c r="JL305" s="133"/>
      <c r="JV305" s="133"/>
      <c r="KF305" s="133"/>
    </row>
    <row xmlns:x14ac="http://schemas.microsoft.com/office/spreadsheetml/2009/9/ac" r="306" s="3" customFormat="true" x14ac:dyDescent="0.25">
      <c r="A306" s="424"/>
      <c r="B306" s="133"/>
      <c r="L306" s="133"/>
      <c r="V306" s="133"/>
      <c r="AF306" s="133"/>
      <c r="AP306" s="133"/>
      <c r="AZ306" s="133"/>
      <c r="BA306" s="133"/>
      <c r="BB306" s="133"/>
      <c r="BC306" s="133"/>
      <c r="BD306" s="133"/>
      <c r="BE306" s="133"/>
      <c r="BF306" s="133"/>
      <c r="BG306" s="133"/>
      <c r="BJ306" s="133"/>
      <c r="BT306" s="133"/>
      <c r="CD306" s="133"/>
      <c r="CN306" s="133"/>
      <c r="CX306" s="133"/>
      <c r="DH306" s="133"/>
      <c r="DR306" s="133"/>
      <c r="EB306" s="133"/>
      <c r="EL306" s="133"/>
      <c r="EV306" s="133"/>
      <c r="FF306" s="133"/>
      <c r="FP306" s="133"/>
      <c r="FZ306" s="133"/>
      <c r="GJ306" s="133"/>
      <c r="GT306" s="133"/>
      <c r="HD306" s="133"/>
      <c r="HN306" s="133"/>
      <c r="HX306" s="133"/>
      <c r="IH306" s="133"/>
      <c r="IR306" s="133"/>
      <c r="JB306" s="133"/>
      <c r="JL306" s="133"/>
      <c r="JV306" s="133"/>
      <c r="KF306" s="133"/>
    </row>
    <row xmlns:x14ac="http://schemas.microsoft.com/office/spreadsheetml/2009/9/ac" r="307" s="3" customFormat="true" x14ac:dyDescent="0.25">
      <c r="A307" s="424"/>
      <c r="B307" s="133"/>
      <c r="L307" s="133"/>
      <c r="V307" s="133"/>
      <c r="AF307" s="133"/>
      <c r="AP307" s="133"/>
      <c r="AZ307" s="133"/>
      <c r="BA307" s="133"/>
      <c r="BB307" s="133"/>
      <c r="BC307" s="133"/>
      <c r="BD307" s="133"/>
      <c r="BE307" s="133"/>
      <c r="BF307" s="133"/>
      <c r="BG307" s="133"/>
      <c r="BJ307" s="133"/>
      <c r="BT307" s="133"/>
      <c r="CD307" s="133"/>
      <c r="CN307" s="133"/>
      <c r="CX307" s="133"/>
      <c r="DH307" s="133"/>
      <c r="DR307" s="133"/>
      <c r="EB307" s="133"/>
      <c r="EL307" s="133"/>
      <c r="EV307" s="133"/>
      <c r="FF307" s="133"/>
      <c r="FP307" s="133"/>
      <c r="FZ307" s="133"/>
      <c r="GJ307" s="133"/>
      <c r="GT307" s="133"/>
      <c r="HD307" s="133"/>
      <c r="HN307" s="133"/>
      <c r="HX307" s="133"/>
      <c r="IH307" s="133"/>
      <c r="IR307" s="133"/>
      <c r="JB307" s="133"/>
      <c r="JL307" s="133"/>
      <c r="JV307" s="133"/>
      <c r="KF307" s="133"/>
    </row>
    <row xmlns:x14ac="http://schemas.microsoft.com/office/spreadsheetml/2009/9/ac" r="308" s="3" customFormat="true" x14ac:dyDescent="0.25">
      <c r="A308" s="424"/>
      <c r="B308" s="133"/>
      <c r="L308" s="133"/>
      <c r="V308" s="133"/>
      <c r="AF308" s="133"/>
      <c r="AP308" s="133"/>
      <c r="AZ308" s="133"/>
      <c r="BA308" s="133"/>
      <c r="BB308" s="133"/>
      <c r="BC308" s="133"/>
      <c r="BD308" s="133"/>
      <c r="BE308" s="133"/>
      <c r="BF308" s="133"/>
      <c r="BG308" s="133"/>
      <c r="BJ308" s="133"/>
      <c r="BT308" s="133"/>
      <c r="CD308" s="133"/>
      <c r="CN308" s="133"/>
      <c r="CX308" s="133"/>
      <c r="DH308" s="133"/>
      <c r="DR308" s="133"/>
      <c r="EB308" s="133"/>
      <c r="EL308" s="133"/>
      <c r="EV308" s="133"/>
      <c r="FF308" s="133"/>
      <c r="FP308" s="133"/>
      <c r="FZ308" s="133"/>
      <c r="GJ308" s="133"/>
      <c r="GT308" s="133"/>
      <c r="HD308" s="133"/>
      <c r="HN308" s="133"/>
      <c r="HX308" s="133"/>
      <c r="IH308" s="133"/>
      <c r="IR308" s="133"/>
      <c r="JB308" s="133"/>
      <c r="JL308" s="133"/>
      <c r="JV308" s="133"/>
      <c r="KF308" s="133"/>
    </row>
    <row xmlns:x14ac="http://schemas.microsoft.com/office/spreadsheetml/2009/9/ac" r="309" s="3" customFormat="true" x14ac:dyDescent="0.25">
      <c r="A309" s="424"/>
      <c r="B309" s="133"/>
      <c r="L309" s="133"/>
      <c r="V309" s="133"/>
      <c r="AF309" s="133"/>
      <c r="AP309" s="133"/>
      <c r="AZ309" s="133"/>
      <c r="BA309" s="133"/>
      <c r="BB309" s="133"/>
      <c r="BC309" s="133"/>
      <c r="BD309" s="133"/>
      <c r="BE309" s="133"/>
      <c r="BF309" s="133"/>
      <c r="BG309" s="133"/>
      <c r="BJ309" s="133"/>
      <c r="BT309" s="133"/>
      <c r="CD309" s="133"/>
      <c r="CN309" s="133"/>
      <c r="CX309" s="133"/>
      <c r="DH309" s="133"/>
      <c r="DR309" s="133"/>
      <c r="EB309" s="133"/>
      <c r="EL309" s="133"/>
      <c r="EV309" s="133"/>
      <c r="FF309" s="133"/>
      <c r="FP309" s="133"/>
      <c r="FZ309" s="133"/>
      <c r="GJ309" s="133"/>
      <c r="GT309" s="133"/>
      <c r="HD309" s="133"/>
      <c r="HN309" s="133"/>
      <c r="HX309" s="133"/>
      <c r="IH309" s="133"/>
      <c r="IR309" s="133"/>
      <c r="JB309" s="133"/>
      <c r="JL309" s="133"/>
      <c r="JV309" s="133"/>
      <c r="KF309" s="133"/>
    </row>
    <row xmlns:x14ac="http://schemas.microsoft.com/office/spreadsheetml/2009/9/ac" r="310" s="3" customFormat="true" x14ac:dyDescent="0.25">
      <c r="A310" s="424"/>
      <c r="B310" s="133"/>
      <c r="L310" s="133"/>
      <c r="V310" s="133"/>
      <c r="AF310" s="133"/>
      <c r="AP310" s="133"/>
      <c r="AZ310" s="133"/>
      <c r="BA310" s="133"/>
      <c r="BB310" s="133"/>
      <c r="BC310" s="133"/>
      <c r="BD310" s="133"/>
      <c r="BE310" s="133"/>
      <c r="BF310" s="133"/>
      <c r="BG310" s="133"/>
      <c r="BJ310" s="133"/>
      <c r="BT310" s="133"/>
      <c r="CD310" s="133"/>
      <c r="CN310" s="133"/>
      <c r="CX310" s="133"/>
      <c r="DH310" s="133"/>
      <c r="DR310" s="133"/>
      <c r="EB310" s="133"/>
      <c r="EL310" s="133"/>
      <c r="EV310" s="133"/>
      <c r="FF310" s="133"/>
      <c r="FP310" s="133"/>
      <c r="FZ310" s="133"/>
      <c r="GJ310" s="133"/>
      <c r="GT310" s="133"/>
      <c r="HD310" s="133"/>
      <c r="HN310" s="133"/>
      <c r="HX310" s="133"/>
      <c r="IH310" s="133"/>
      <c r="IR310" s="133"/>
      <c r="JB310" s="133"/>
      <c r="JL310" s="133"/>
      <c r="JV310" s="133"/>
      <c r="KF310" s="133"/>
    </row>
    <row xmlns:x14ac="http://schemas.microsoft.com/office/spreadsheetml/2009/9/ac" r="311" s="3" customFormat="true" x14ac:dyDescent="0.25">
      <c r="A311" s="424"/>
      <c r="B311" s="133"/>
      <c r="L311" s="133"/>
      <c r="V311" s="133"/>
      <c r="AF311" s="133"/>
      <c r="AP311" s="133"/>
      <c r="AZ311" s="133"/>
      <c r="BA311" s="133"/>
      <c r="BB311" s="133"/>
      <c r="BC311" s="133"/>
      <c r="BD311" s="133"/>
      <c r="BE311" s="133"/>
      <c r="BF311" s="133"/>
      <c r="BG311" s="133"/>
      <c r="BJ311" s="133"/>
      <c r="BT311" s="133"/>
      <c r="CD311" s="133"/>
      <c r="CN311" s="133"/>
      <c r="CX311" s="133"/>
      <c r="DH311" s="133"/>
      <c r="DR311" s="133"/>
      <c r="EB311" s="133"/>
      <c r="EL311" s="133"/>
      <c r="EV311" s="133"/>
      <c r="FF311" s="133"/>
      <c r="FP311" s="133"/>
      <c r="FZ311" s="133"/>
      <c r="GJ311" s="133"/>
      <c r="GT311" s="133"/>
      <c r="HD311" s="133"/>
      <c r="HN311" s="133"/>
      <c r="HX311" s="133"/>
      <c r="IH311" s="133"/>
      <c r="IR311" s="133"/>
      <c r="JB311" s="133"/>
      <c r="JL311" s="133"/>
      <c r="JV311" s="133"/>
      <c r="KF311" s="133"/>
    </row>
    <row xmlns:x14ac="http://schemas.microsoft.com/office/spreadsheetml/2009/9/ac" r="312" s="3" customFormat="true" x14ac:dyDescent="0.25">
      <c r="A312" s="424"/>
      <c r="B312" s="133"/>
      <c r="L312" s="133"/>
      <c r="V312" s="133"/>
      <c r="AF312" s="133"/>
      <c r="AP312" s="133"/>
      <c r="AZ312" s="133"/>
      <c r="BA312" s="133"/>
      <c r="BB312" s="133"/>
      <c r="BC312" s="133"/>
      <c r="BD312" s="133"/>
      <c r="BE312" s="133"/>
      <c r="BF312" s="133"/>
      <c r="BG312" s="133"/>
      <c r="BJ312" s="133"/>
      <c r="BT312" s="133"/>
      <c r="CD312" s="133"/>
      <c r="CN312" s="133"/>
      <c r="CX312" s="133"/>
      <c r="DH312" s="133"/>
      <c r="DR312" s="133"/>
      <c r="EB312" s="133"/>
      <c r="EL312" s="133"/>
      <c r="EV312" s="133"/>
      <c r="FF312" s="133"/>
      <c r="FP312" s="133"/>
      <c r="FZ312" s="133"/>
      <c r="GJ312" s="133"/>
      <c r="GT312" s="133"/>
      <c r="HD312" s="133"/>
      <c r="HN312" s="133"/>
      <c r="HX312" s="133"/>
      <c r="IH312" s="133"/>
      <c r="IR312" s="133"/>
      <c r="JB312" s="133"/>
      <c r="JL312" s="133"/>
      <c r="JV312" s="133"/>
      <c r="KF312" s="133"/>
    </row>
    <row xmlns:x14ac="http://schemas.microsoft.com/office/spreadsheetml/2009/9/ac" r="313" s="3" customFormat="true" x14ac:dyDescent="0.25">
      <c r="A313" s="424"/>
      <c r="B313" s="133"/>
      <c r="L313" s="133"/>
      <c r="V313" s="133"/>
      <c r="AF313" s="133"/>
      <c r="AP313" s="133"/>
      <c r="AZ313" s="133"/>
      <c r="BA313" s="133"/>
      <c r="BB313" s="133"/>
      <c r="BC313" s="133"/>
      <c r="BD313" s="133"/>
      <c r="BE313" s="133"/>
      <c r="BF313" s="133"/>
      <c r="BG313" s="133"/>
      <c r="BJ313" s="133"/>
      <c r="BT313" s="133"/>
      <c r="CD313" s="133"/>
      <c r="CN313" s="133"/>
      <c r="CX313" s="133"/>
      <c r="DH313" s="133"/>
      <c r="DR313" s="133"/>
      <c r="EB313" s="133"/>
      <c r="EL313" s="133"/>
      <c r="EV313" s="133"/>
      <c r="FF313" s="133"/>
      <c r="FP313" s="133"/>
      <c r="FZ313" s="133"/>
      <c r="GJ313" s="133"/>
      <c r="GT313" s="133"/>
      <c r="HD313" s="133"/>
      <c r="HN313" s="133"/>
      <c r="HX313" s="133"/>
      <c r="IH313" s="133"/>
      <c r="IR313" s="133"/>
      <c r="JB313" s="133"/>
      <c r="JL313" s="133"/>
      <c r="JV313" s="133"/>
      <c r="KF313" s="133"/>
    </row>
    <row xmlns:x14ac="http://schemas.microsoft.com/office/spreadsheetml/2009/9/ac" r="314" s="3" customFormat="true" x14ac:dyDescent="0.25">
      <c r="A314" s="424"/>
      <c r="B314" s="133"/>
      <c r="L314" s="133"/>
      <c r="V314" s="133"/>
      <c r="AF314" s="133"/>
      <c r="AP314" s="133"/>
      <c r="AZ314" s="133"/>
      <c r="BA314" s="133"/>
      <c r="BB314" s="133"/>
      <c r="BC314" s="133"/>
      <c r="BD314" s="133"/>
      <c r="BE314" s="133"/>
      <c r="BF314" s="133"/>
      <c r="BG314" s="133"/>
      <c r="BJ314" s="133"/>
      <c r="BT314" s="133"/>
      <c r="CD314" s="133"/>
      <c r="CN314" s="133"/>
      <c r="CX314" s="133"/>
      <c r="DH314" s="133"/>
      <c r="DR314" s="133"/>
      <c r="EB314" s="133"/>
      <c r="EL314" s="133"/>
      <c r="EV314" s="133"/>
      <c r="FF314" s="133"/>
      <c r="FP314" s="133"/>
      <c r="FZ314" s="133"/>
      <c r="GJ314" s="133"/>
      <c r="GT314" s="133"/>
      <c r="HD314" s="133"/>
      <c r="HN314" s="133"/>
      <c r="HX314" s="133"/>
      <c r="IH314" s="133"/>
      <c r="IR314" s="133"/>
      <c r="JB314" s="133"/>
      <c r="JL314" s="133"/>
      <c r="JV314" s="133"/>
      <c r="KF314" s="133"/>
    </row>
    <row xmlns:x14ac="http://schemas.microsoft.com/office/spreadsheetml/2009/9/ac" r="315" s="3" customFormat="true" x14ac:dyDescent="0.25">
      <c r="A315" s="424"/>
      <c r="B315" s="133"/>
      <c r="L315" s="133"/>
      <c r="V315" s="133"/>
      <c r="AF315" s="133"/>
      <c r="AP315" s="133"/>
      <c r="AZ315" s="133"/>
      <c r="BA315" s="133"/>
      <c r="BB315" s="133"/>
      <c r="BC315" s="133"/>
      <c r="BD315" s="133"/>
      <c r="BE315" s="133"/>
      <c r="BF315" s="133"/>
      <c r="BG315" s="133"/>
      <c r="BJ315" s="133"/>
      <c r="BT315" s="133"/>
      <c r="CD315" s="133"/>
      <c r="CN315" s="133"/>
      <c r="CX315" s="133"/>
      <c r="DH315" s="133"/>
      <c r="DR315" s="133"/>
      <c r="EB315" s="133"/>
      <c r="EL315" s="133"/>
      <c r="EV315" s="133"/>
      <c r="FF315" s="133"/>
      <c r="FP315" s="133"/>
      <c r="FZ315" s="133"/>
      <c r="GJ315" s="133"/>
      <c r="GT315" s="133"/>
      <c r="HD315" s="133"/>
      <c r="HN315" s="133"/>
      <c r="HX315" s="133"/>
      <c r="IH315" s="133"/>
      <c r="IR315" s="133"/>
      <c r="JB315" s="133"/>
      <c r="JL315" s="133"/>
      <c r="JV315" s="133"/>
      <c r="KF315" s="133"/>
    </row>
    <row xmlns:x14ac="http://schemas.microsoft.com/office/spreadsheetml/2009/9/ac" r="316" s="3" customFormat="true" x14ac:dyDescent="0.25">
      <c r="A316" s="424"/>
      <c r="B316" s="133"/>
      <c r="L316" s="133"/>
      <c r="V316" s="133"/>
      <c r="AF316" s="133"/>
      <c r="AP316" s="133"/>
      <c r="AZ316" s="133"/>
      <c r="BA316" s="133"/>
      <c r="BB316" s="133"/>
      <c r="BC316" s="133"/>
      <c r="BD316" s="133"/>
      <c r="BE316" s="133"/>
      <c r="BF316" s="133"/>
      <c r="BG316" s="133"/>
      <c r="BJ316" s="133"/>
      <c r="BT316" s="133"/>
      <c r="CD316" s="133"/>
      <c r="CN316" s="133"/>
      <c r="CX316" s="133"/>
      <c r="DH316" s="133"/>
      <c r="DR316" s="133"/>
      <c r="EB316" s="133"/>
      <c r="EL316" s="133"/>
      <c r="EV316" s="133"/>
      <c r="FF316" s="133"/>
      <c r="FP316" s="133"/>
      <c r="FZ316" s="133"/>
      <c r="GJ316" s="133"/>
      <c r="GT316" s="133"/>
      <c r="HD316" s="133"/>
      <c r="HN316" s="133"/>
      <c r="HX316" s="133"/>
      <c r="IH316" s="133"/>
      <c r="IR316" s="133"/>
      <c r="JB316" s="133"/>
      <c r="JL316" s="133"/>
      <c r="JV316" s="133"/>
      <c r="KF316" s="133"/>
    </row>
    <row xmlns:x14ac="http://schemas.microsoft.com/office/spreadsheetml/2009/9/ac" r="317" s="3" customFormat="true" x14ac:dyDescent="0.25">
      <c r="A317" s="424"/>
      <c r="B317" s="133"/>
      <c r="L317" s="133"/>
      <c r="V317" s="133"/>
      <c r="AF317" s="133"/>
      <c r="AP317" s="133"/>
      <c r="AZ317" s="133"/>
      <c r="BA317" s="133"/>
      <c r="BB317" s="133"/>
      <c r="BC317" s="133"/>
      <c r="BD317" s="133"/>
      <c r="BE317" s="133"/>
      <c r="BF317" s="133"/>
      <c r="BG317" s="133"/>
      <c r="BJ317" s="133"/>
      <c r="BT317" s="133"/>
      <c r="CD317" s="133"/>
      <c r="CN317" s="133"/>
      <c r="CX317" s="133"/>
      <c r="DH317" s="133"/>
      <c r="DR317" s="133"/>
      <c r="EB317" s="133"/>
      <c r="EL317" s="133"/>
      <c r="EV317" s="133"/>
      <c r="FF317" s="133"/>
      <c r="FP317" s="133"/>
      <c r="FZ317" s="133"/>
      <c r="GJ317" s="133"/>
      <c r="GT317" s="133"/>
      <c r="HD317" s="133"/>
      <c r="HN317" s="133"/>
      <c r="HX317" s="133"/>
      <c r="IH317" s="133"/>
      <c r="IR317" s="133"/>
      <c r="JB317" s="133"/>
      <c r="JL317" s="133"/>
      <c r="JV317" s="133"/>
      <c r="KF317" s="133"/>
    </row>
    <row xmlns:x14ac="http://schemas.microsoft.com/office/spreadsheetml/2009/9/ac" r="318" s="3" customFormat="true" x14ac:dyDescent="0.25">
      <c r="A318" s="424"/>
      <c r="B318" s="133"/>
      <c r="L318" s="133"/>
      <c r="V318" s="133"/>
      <c r="AF318" s="133"/>
      <c r="AP318" s="133"/>
      <c r="AZ318" s="133"/>
      <c r="BA318" s="133"/>
      <c r="BB318" s="133"/>
      <c r="BC318" s="133"/>
      <c r="BD318" s="133"/>
      <c r="BE318" s="133"/>
      <c r="BF318" s="133"/>
      <c r="BG318" s="133"/>
      <c r="BJ318" s="133"/>
      <c r="BT318" s="133"/>
      <c r="CD318" s="133"/>
      <c r="CN318" s="133"/>
      <c r="CX318" s="133"/>
      <c r="DH318" s="133"/>
      <c r="DR318" s="133"/>
      <c r="EB318" s="133"/>
      <c r="EL318" s="133"/>
      <c r="EV318" s="133"/>
      <c r="FF318" s="133"/>
      <c r="FP318" s="133"/>
      <c r="FZ318" s="133"/>
      <c r="GJ318" s="133"/>
      <c r="GT318" s="133"/>
      <c r="HD318" s="133"/>
      <c r="HN318" s="133"/>
      <c r="HX318" s="133"/>
      <c r="IH318" s="133"/>
      <c r="IR318" s="133"/>
      <c r="JB318" s="133"/>
      <c r="JL318" s="133"/>
      <c r="JV318" s="133"/>
      <c r="KF318" s="133"/>
    </row>
    <row xmlns:x14ac="http://schemas.microsoft.com/office/spreadsheetml/2009/9/ac" r="319" s="3" customFormat="true" x14ac:dyDescent="0.25">
      <c r="A319" s="424"/>
      <c r="B319" s="133"/>
      <c r="L319" s="133"/>
      <c r="V319" s="133"/>
      <c r="AF319" s="133"/>
      <c r="AP319" s="133"/>
      <c r="AZ319" s="133"/>
      <c r="BA319" s="133"/>
      <c r="BB319" s="133"/>
      <c r="BC319" s="133"/>
      <c r="BD319" s="133"/>
      <c r="BE319" s="133"/>
      <c r="BF319" s="133"/>
      <c r="BG319" s="133"/>
      <c r="BJ319" s="133"/>
      <c r="BT319" s="133"/>
      <c r="CD319" s="133"/>
      <c r="CN319" s="133"/>
      <c r="CX319" s="133"/>
      <c r="DH319" s="133"/>
      <c r="DR319" s="133"/>
      <c r="EB319" s="133"/>
      <c r="EL319" s="133"/>
      <c r="EV319" s="133"/>
      <c r="FF319" s="133"/>
      <c r="FP319" s="133"/>
      <c r="FZ319" s="133"/>
      <c r="GJ319" s="133"/>
      <c r="GT319" s="133"/>
      <c r="HD319" s="133"/>
      <c r="HN319" s="133"/>
      <c r="HX319" s="133"/>
      <c r="IH319" s="133"/>
      <c r="IR319" s="133"/>
      <c r="JB319" s="133"/>
      <c r="JL319" s="133"/>
      <c r="JV319" s="133"/>
      <c r="KF319" s="133"/>
    </row>
    <row xmlns:x14ac="http://schemas.microsoft.com/office/spreadsheetml/2009/9/ac" r="320" s="3" customFormat="true" x14ac:dyDescent="0.25">
      <c r="A320" s="424"/>
      <c r="B320" s="133"/>
      <c r="L320" s="133"/>
      <c r="V320" s="133"/>
      <c r="AF320" s="133"/>
      <c r="AP320" s="133"/>
      <c r="AZ320" s="133"/>
      <c r="BA320" s="133"/>
      <c r="BB320" s="133"/>
      <c r="BC320" s="133"/>
      <c r="BD320" s="133"/>
      <c r="BE320" s="133"/>
      <c r="BF320" s="133"/>
      <c r="BG320" s="133"/>
      <c r="BJ320" s="133"/>
      <c r="BT320" s="133"/>
      <c r="CD320" s="133"/>
      <c r="CN320" s="133"/>
      <c r="CX320" s="133"/>
      <c r="DH320" s="133"/>
      <c r="DR320" s="133"/>
      <c r="EB320" s="133"/>
      <c r="EL320" s="133"/>
      <c r="EV320" s="133"/>
      <c r="FF320" s="133"/>
      <c r="FP320" s="133"/>
      <c r="FZ320" s="133"/>
      <c r="GJ320" s="133"/>
      <c r="GT320" s="133"/>
      <c r="HD320" s="133"/>
      <c r="HN320" s="133"/>
      <c r="HX320" s="133"/>
      <c r="IH320" s="133"/>
      <c r="IR320" s="133"/>
      <c r="JB320" s="133"/>
      <c r="JL320" s="133"/>
      <c r="JV320" s="133"/>
      <c r="KF320" s="133"/>
    </row>
    <row xmlns:x14ac="http://schemas.microsoft.com/office/spreadsheetml/2009/9/ac" r="321" s="3" customFormat="true" x14ac:dyDescent="0.25">
      <c r="A321" s="424"/>
      <c r="B321" s="133"/>
      <c r="L321" s="133"/>
      <c r="V321" s="133"/>
      <c r="AF321" s="133"/>
      <c r="AP321" s="133"/>
      <c r="AZ321" s="133"/>
      <c r="BA321" s="133"/>
      <c r="BB321" s="133"/>
      <c r="BC321" s="133"/>
      <c r="BD321" s="133"/>
      <c r="BE321" s="133"/>
      <c r="BF321" s="133"/>
      <c r="BG321" s="133"/>
      <c r="BJ321" s="133"/>
      <c r="BT321" s="133"/>
      <c r="CD321" s="133"/>
      <c r="CN321" s="133"/>
      <c r="CX321" s="133"/>
      <c r="DH321" s="133"/>
      <c r="DR321" s="133"/>
      <c r="EB321" s="133"/>
      <c r="EL321" s="133"/>
      <c r="EV321" s="133"/>
      <c r="FF321" s="133"/>
      <c r="FP321" s="133"/>
      <c r="FZ321" s="133"/>
      <c r="GJ321" s="133"/>
      <c r="GT321" s="133"/>
      <c r="HD321" s="133"/>
      <c r="HN321" s="133"/>
      <c r="HX321" s="133"/>
      <c r="IH321" s="133"/>
      <c r="IR321" s="133"/>
      <c r="JB321" s="133"/>
      <c r="JL321" s="133"/>
      <c r="JV321" s="133"/>
      <c r="KF321" s="133"/>
    </row>
    <row xmlns:x14ac="http://schemas.microsoft.com/office/spreadsheetml/2009/9/ac" r="322" s="3" customFormat="true" x14ac:dyDescent="0.25">
      <c r="A322" s="424"/>
      <c r="B322" s="133"/>
      <c r="L322" s="133"/>
      <c r="V322" s="133"/>
      <c r="AF322" s="133"/>
      <c r="AP322" s="133"/>
      <c r="AZ322" s="133"/>
      <c r="BA322" s="133"/>
      <c r="BB322" s="133"/>
      <c r="BC322" s="133"/>
      <c r="BD322" s="133"/>
      <c r="BE322" s="133"/>
      <c r="BF322" s="133"/>
      <c r="BG322" s="133"/>
      <c r="BJ322" s="133"/>
      <c r="BT322" s="133"/>
      <c r="CD322" s="133"/>
      <c r="CN322" s="133"/>
      <c r="CX322" s="133"/>
      <c r="DH322" s="133"/>
      <c r="DR322" s="133"/>
      <c r="EB322" s="133"/>
      <c r="EL322" s="133"/>
      <c r="EV322" s="133"/>
      <c r="FF322" s="133"/>
      <c r="FP322" s="133"/>
      <c r="FZ322" s="133"/>
      <c r="GJ322" s="133"/>
      <c r="GT322" s="133"/>
      <c r="HD322" s="133"/>
      <c r="HN322" s="133"/>
      <c r="HX322" s="133"/>
      <c r="IH322" s="133"/>
      <c r="IR322" s="133"/>
      <c r="JB322" s="133"/>
      <c r="JL322" s="133"/>
      <c r="JV322" s="133"/>
      <c r="KF322" s="133"/>
    </row>
    <row xmlns:x14ac="http://schemas.microsoft.com/office/spreadsheetml/2009/9/ac" r="323" s="3" customFormat="true" x14ac:dyDescent="0.25">
      <c r="A323" s="424"/>
      <c r="B323" s="133"/>
      <c r="L323" s="133"/>
      <c r="V323" s="133"/>
      <c r="AF323" s="133"/>
      <c r="AP323" s="133"/>
      <c r="AZ323" s="133"/>
      <c r="BA323" s="133"/>
      <c r="BB323" s="133"/>
      <c r="BC323" s="133"/>
      <c r="BD323" s="133"/>
      <c r="BE323" s="133"/>
      <c r="BF323" s="133"/>
      <c r="BG323" s="133"/>
      <c r="BJ323" s="133"/>
      <c r="BT323" s="133"/>
      <c r="CD323" s="133"/>
      <c r="CN323" s="133"/>
      <c r="CX323" s="133"/>
      <c r="DH323" s="133"/>
      <c r="DR323" s="133"/>
      <c r="EB323" s="133"/>
      <c r="EL323" s="133"/>
      <c r="EV323" s="133"/>
      <c r="FF323" s="133"/>
      <c r="FP323" s="133"/>
      <c r="FZ323" s="133"/>
      <c r="GJ323" s="133"/>
      <c r="GT323" s="133"/>
      <c r="HD323" s="133"/>
      <c r="HN323" s="133"/>
      <c r="HX323" s="133"/>
      <c r="IH323" s="133"/>
      <c r="IR323" s="133"/>
      <c r="JB323" s="133"/>
      <c r="JL323" s="133"/>
      <c r="JV323" s="133"/>
      <c r="KF323" s="133"/>
    </row>
    <row xmlns:x14ac="http://schemas.microsoft.com/office/spreadsheetml/2009/9/ac" r="324" s="3" customFormat="true" x14ac:dyDescent="0.25">
      <c r="A324" s="424"/>
      <c r="B324" s="133"/>
      <c r="L324" s="133"/>
      <c r="V324" s="133"/>
      <c r="AF324" s="133"/>
      <c r="AP324" s="133"/>
      <c r="AZ324" s="133"/>
      <c r="BA324" s="133"/>
      <c r="BB324" s="133"/>
      <c r="BC324" s="133"/>
      <c r="BD324" s="133"/>
      <c r="BE324" s="133"/>
      <c r="BF324" s="133"/>
      <c r="BG324" s="133"/>
      <c r="BJ324" s="133"/>
      <c r="BT324" s="133"/>
      <c r="CD324" s="133"/>
      <c r="CN324" s="133"/>
      <c r="CX324" s="133"/>
      <c r="DH324" s="133"/>
      <c r="DR324" s="133"/>
      <c r="EB324" s="133"/>
      <c r="EL324" s="133"/>
      <c r="EV324" s="133"/>
      <c r="FF324" s="133"/>
      <c r="FP324" s="133"/>
      <c r="FZ324" s="133"/>
      <c r="GJ324" s="133"/>
      <c r="GT324" s="133"/>
      <c r="HD324" s="133"/>
      <c r="HN324" s="133"/>
      <c r="HX324" s="133"/>
      <c r="IH324" s="133"/>
      <c r="IR324" s="133"/>
      <c r="JB324" s="133"/>
      <c r="JL324" s="133"/>
      <c r="JV324" s="133"/>
      <c r="KF324" s="133"/>
    </row>
    <row xmlns:x14ac="http://schemas.microsoft.com/office/spreadsheetml/2009/9/ac" r="325" s="3" customFormat="true" x14ac:dyDescent="0.25">
      <c r="A325" s="424"/>
      <c r="B325" s="133"/>
      <c r="L325" s="133"/>
      <c r="V325" s="133"/>
      <c r="AF325" s="133"/>
      <c r="AP325" s="133"/>
      <c r="AZ325" s="133"/>
      <c r="BA325" s="133"/>
      <c r="BB325" s="133"/>
      <c r="BC325" s="133"/>
      <c r="BD325" s="133"/>
      <c r="BE325" s="133"/>
      <c r="BF325" s="133"/>
      <c r="BG325" s="133"/>
      <c r="BJ325" s="133"/>
      <c r="BT325" s="133"/>
      <c r="CD325" s="133"/>
      <c r="CN325" s="133"/>
      <c r="CX325" s="133"/>
      <c r="DH325" s="133"/>
      <c r="DR325" s="133"/>
      <c r="EB325" s="133"/>
      <c r="EL325" s="133"/>
      <c r="EV325" s="133"/>
      <c r="FF325" s="133"/>
      <c r="FP325" s="133"/>
      <c r="FZ325" s="133"/>
      <c r="GJ325" s="133"/>
      <c r="GT325" s="133"/>
      <c r="HD325" s="133"/>
      <c r="HN325" s="133"/>
      <c r="HX325" s="133"/>
      <c r="IH325" s="133"/>
      <c r="IR325" s="133"/>
      <c r="JB325" s="133"/>
      <c r="JL325" s="133"/>
      <c r="JV325" s="133"/>
      <c r="KF325" s="133"/>
    </row>
    <row xmlns:x14ac="http://schemas.microsoft.com/office/spreadsheetml/2009/9/ac" r="326" s="3" customFormat="true" x14ac:dyDescent="0.25">
      <c r="A326" s="424"/>
      <c r="B326" s="133"/>
      <c r="L326" s="133"/>
      <c r="V326" s="133"/>
      <c r="AF326" s="133"/>
      <c r="AP326" s="133"/>
      <c r="AZ326" s="133"/>
      <c r="BA326" s="133"/>
      <c r="BB326" s="133"/>
      <c r="BC326" s="133"/>
      <c r="BD326" s="133"/>
      <c r="BE326" s="133"/>
      <c r="BF326" s="133"/>
      <c r="BG326" s="133"/>
      <c r="BJ326" s="133"/>
      <c r="BT326" s="133"/>
      <c r="CD326" s="133"/>
      <c r="CN326" s="133"/>
      <c r="CX326" s="133"/>
      <c r="DH326" s="133"/>
      <c r="DR326" s="133"/>
      <c r="EB326" s="133"/>
      <c r="EL326" s="133"/>
      <c r="EV326" s="133"/>
      <c r="FF326" s="133"/>
      <c r="FP326" s="133"/>
      <c r="FZ326" s="133"/>
      <c r="GJ326" s="133"/>
      <c r="GT326" s="133"/>
      <c r="HD326" s="133"/>
      <c r="HN326" s="133"/>
      <c r="HX326" s="133"/>
      <c r="IH326" s="133"/>
      <c r="IR326" s="133"/>
      <c r="JB326" s="133"/>
      <c r="JL326" s="133"/>
      <c r="JV326" s="133"/>
      <c r="KF326" s="133"/>
    </row>
    <row xmlns:x14ac="http://schemas.microsoft.com/office/spreadsheetml/2009/9/ac" r="327" s="3" customFormat="true" x14ac:dyDescent="0.25">
      <c r="A327" s="424"/>
      <c r="B327" s="133"/>
      <c r="L327" s="133"/>
      <c r="V327" s="133"/>
      <c r="AF327" s="133"/>
      <c r="AP327" s="133"/>
      <c r="AZ327" s="133"/>
      <c r="BA327" s="133"/>
      <c r="BB327" s="133"/>
      <c r="BC327" s="133"/>
      <c r="BD327" s="133"/>
      <c r="BE327" s="133"/>
      <c r="BF327" s="133"/>
      <c r="BG327" s="133"/>
      <c r="BJ327" s="133"/>
      <c r="BT327" s="133"/>
      <c r="CD327" s="133"/>
      <c r="CN327" s="133"/>
      <c r="CX327" s="133"/>
      <c r="DH327" s="133"/>
      <c r="DR327" s="133"/>
      <c r="EB327" s="133"/>
      <c r="EL327" s="133"/>
      <c r="EV327" s="133"/>
      <c r="FF327" s="133"/>
      <c r="FP327" s="133"/>
      <c r="FZ327" s="133"/>
      <c r="GJ327" s="133"/>
      <c r="GT327" s="133"/>
      <c r="HD327" s="133"/>
      <c r="HN327" s="133"/>
      <c r="HX327" s="133"/>
      <c r="IH327" s="133"/>
      <c r="IR327" s="133"/>
      <c r="JB327" s="133"/>
      <c r="JL327" s="133"/>
      <c r="JV327" s="133"/>
      <c r="KF327" s="133"/>
    </row>
    <row xmlns:x14ac="http://schemas.microsoft.com/office/spreadsheetml/2009/9/ac" r="328" s="3" customFormat="true" x14ac:dyDescent="0.25">
      <c r="A328" s="424"/>
      <c r="B328" s="133"/>
      <c r="L328" s="133"/>
      <c r="V328" s="133"/>
      <c r="AF328" s="133"/>
      <c r="AP328" s="133"/>
      <c r="AZ328" s="133"/>
      <c r="BA328" s="133"/>
      <c r="BB328" s="133"/>
      <c r="BC328" s="133"/>
      <c r="BD328" s="133"/>
      <c r="BE328" s="133"/>
      <c r="BF328" s="133"/>
      <c r="BG328" s="133"/>
      <c r="BJ328" s="133"/>
      <c r="BT328" s="133"/>
      <c r="CD328" s="133"/>
      <c r="CN328" s="133"/>
      <c r="CX328" s="133"/>
      <c r="DH328" s="133"/>
      <c r="DR328" s="133"/>
      <c r="EB328" s="133"/>
      <c r="EL328" s="133"/>
      <c r="EV328" s="133"/>
      <c r="FF328" s="133"/>
      <c r="FP328" s="133"/>
      <c r="FZ328" s="133"/>
      <c r="GJ328" s="133"/>
      <c r="GT328" s="133"/>
      <c r="HD328" s="133"/>
      <c r="HN328" s="133"/>
      <c r="HX328" s="133"/>
      <c r="IH328" s="133"/>
      <c r="IR328" s="133"/>
      <c r="JB328" s="133"/>
      <c r="JL328" s="133"/>
      <c r="JV328" s="133"/>
      <c r="KF328" s="133"/>
    </row>
    <row xmlns:x14ac="http://schemas.microsoft.com/office/spreadsheetml/2009/9/ac" r="329" s="3" customFormat="true" x14ac:dyDescent="0.25">
      <c r="A329" s="424"/>
      <c r="B329" s="133"/>
      <c r="L329" s="133"/>
      <c r="V329" s="133"/>
      <c r="AF329" s="133"/>
      <c r="AP329" s="133"/>
      <c r="AZ329" s="133"/>
      <c r="BA329" s="133"/>
      <c r="BB329" s="133"/>
      <c r="BC329" s="133"/>
      <c r="BD329" s="133"/>
      <c r="BE329" s="133"/>
      <c r="BF329" s="133"/>
      <c r="BG329" s="133"/>
      <c r="BJ329" s="133"/>
      <c r="BT329" s="133"/>
      <c r="CD329" s="133"/>
      <c r="CN329" s="133"/>
      <c r="CX329" s="133"/>
      <c r="DH329" s="133"/>
      <c r="DR329" s="133"/>
      <c r="EB329" s="133"/>
      <c r="EL329" s="133"/>
      <c r="EV329" s="133"/>
      <c r="FF329" s="133"/>
      <c r="FP329" s="133"/>
      <c r="FZ329" s="133"/>
      <c r="GJ329" s="133"/>
      <c r="GT329" s="133"/>
      <c r="HD329" s="133"/>
      <c r="HN329" s="133"/>
      <c r="HX329" s="133"/>
      <c r="IH329" s="133"/>
      <c r="IR329" s="133"/>
      <c r="JB329" s="133"/>
      <c r="JL329" s="133"/>
      <c r="JV329" s="133"/>
      <c r="KF329" s="133"/>
    </row>
    <row xmlns:x14ac="http://schemas.microsoft.com/office/spreadsheetml/2009/9/ac" r="330" s="3" customFormat="true" x14ac:dyDescent="0.25">
      <c r="A330" s="424"/>
      <c r="B330" s="133"/>
      <c r="L330" s="133"/>
      <c r="V330" s="133"/>
      <c r="AF330" s="133"/>
      <c r="AP330" s="133"/>
      <c r="AZ330" s="133"/>
      <c r="BA330" s="133"/>
      <c r="BB330" s="133"/>
      <c r="BC330" s="133"/>
      <c r="BD330" s="133"/>
      <c r="BE330" s="133"/>
      <c r="BF330" s="133"/>
      <c r="BG330" s="133"/>
      <c r="BJ330" s="133"/>
      <c r="BT330" s="133"/>
      <c r="CD330" s="133"/>
      <c r="CN330" s="133"/>
      <c r="CX330" s="133"/>
      <c r="DH330" s="133"/>
      <c r="DR330" s="133"/>
      <c r="EB330" s="133"/>
      <c r="EL330" s="133"/>
      <c r="EV330" s="133"/>
      <c r="FF330" s="133"/>
      <c r="FP330" s="133"/>
      <c r="FZ330" s="133"/>
      <c r="GJ330" s="133"/>
      <c r="GT330" s="133"/>
      <c r="HD330" s="133"/>
      <c r="HN330" s="133"/>
      <c r="HX330" s="133"/>
      <c r="IH330" s="133"/>
      <c r="IR330" s="133"/>
      <c r="JB330" s="133"/>
      <c r="JL330" s="133"/>
      <c r="JV330" s="133"/>
      <c r="KF330" s="133"/>
    </row>
    <row xmlns:x14ac="http://schemas.microsoft.com/office/spreadsheetml/2009/9/ac" r="331" s="3" customFormat="true" x14ac:dyDescent="0.25">
      <c r="A331" s="424"/>
      <c r="B331" s="133"/>
      <c r="L331" s="133"/>
      <c r="V331" s="133"/>
      <c r="AF331" s="133"/>
      <c r="AP331" s="133"/>
      <c r="AZ331" s="133"/>
      <c r="BA331" s="133"/>
      <c r="BB331" s="133"/>
      <c r="BC331" s="133"/>
      <c r="BD331" s="133"/>
      <c r="BE331" s="133"/>
      <c r="BF331" s="133"/>
      <c r="BG331" s="133"/>
      <c r="BJ331" s="133"/>
      <c r="BT331" s="133"/>
      <c r="CD331" s="133"/>
      <c r="CN331" s="133"/>
      <c r="CX331" s="133"/>
      <c r="DH331" s="133"/>
      <c r="DR331" s="133"/>
      <c r="EB331" s="133"/>
      <c r="EL331" s="133"/>
      <c r="EV331" s="133"/>
      <c r="FF331" s="133"/>
      <c r="FP331" s="133"/>
      <c r="FZ331" s="133"/>
      <c r="GJ331" s="133"/>
      <c r="GT331" s="133"/>
      <c r="HD331" s="133"/>
      <c r="HN331" s="133"/>
      <c r="HX331" s="133"/>
      <c r="IH331" s="133"/>
      <c r="IR331" s="133"/>
      <c r="JB331" s="133"/>
      <c r="JL331" s="133"/>
      <c r="JV331" s="133"/>
      <c r="KF331" s="133"/>
    </row>
    <row xmlns:x14ac="http://schemas.microsoft.com/office/spreadsheetml/2009/9/ac" r="332" s="3" customFormat="true" x14ac:dyDescent="0.25">
      <c r="A332" s="424"/>
      <c r="B332" s="133"/>
      <c r="L332" s="133"/>
      <c r="V332" s="133"/>
      <c r="AF332" s="133"/>
      <c r="AP332" s="133"/>
      <c r="AZ332" s="133"/>
      <c r="BA332" s="133"/>
      <c r="BB332" s="133"/>
      <c r="BC332" s="133"/>
      <c r="BD332" s="133"/>
      <c r="BE332" s="133"/>
      <c r="BF332" s="133"/>
      <c r="BG332" s="133"/>
      <c r="BJ332" s="133"/>
      <c r="BT332" s="133"/>
      <c r="CD332" s="133"/>
      <c r="CN332" s="133"/>
      <c r="CX332" s="133"/>
      <c r="DH332" s="133"/>
      <c r="DR332" s="133"/>
      <c r="EB332" s="133"/>
      <c r="EL332" s="133"/>
      <c r="EV332" s="133"/>
      <c r="FF332" s="133"/>
      <c r="FP332" s="133"/>
      <c r="FZ332" s="133"/>
      <c r="GJ332" s="133"/>
      <c r="GT332" s="133"/>
      <c r="HD332" s="133"/>
      <c r="HN332" s="133"/>
      <c r="HX332" s="133"/>
      <c r="IH332" s="133"/>
      <c r="IR332" s="133"/>
      <c r="JB332" s="133"/>
      <c r="JL332" s="133"/>
      <c r="JV332" s="133"/>
      <c r="KF332" s="133"/>
    </row>
    <row xmlns:x14ac="http://schemas.microsoft.com/office/spreadsheetml/2009/9/ac" r="333" s="3" customFormat="true" x14ac:dyDescent="0.25">
      <c r="A333" s="424"/>
      <c r="B333" s="133"/>
      <c r="L333" s="133"/>
      <c r="V333" s="133"/>
      <c r="AF333" s="133"/>
      <c r="AP333" s="133"/>
      <c r="AZ333" s="133"/>
      <c r="BA333" s="133"/>
      <c r="BB333" s="133"/>
      <c r="BC333" s="133"/>
      <c r="BD333" s="133"/>
      <c r="BE333" s="133"/>
      <c r="BF333" s="133"/>
      <c r="BG333" s="133"/>
      <c r="BJ333" s="133"/>
      <c r="BT333" s="133"/>
      <c r="CD333" s="133"/>
      <c r="CN333" s="133"/>
      <c r="CX333" s="133"/>
      <c r="DH333" s="133"/>
      <c r="DR333" s="133"/>
      <c r="EB333" s="133"/>
      <c r="EL333" s="133"/>
      <c r="EV333" s="133"/>
      <c r="FF333" s="133"/>
      <c r="FP333" s="133"/>
      <c r="FZ333" s="133"/>
      <c r="GJ333" s="133"/>
      <c r="GT333" s="133"/>
      <c r="HD333" s="133"/>
      <c r="HN333" s="133"/>
      <c r="HX333" s="133"/>
      <c r="IH333" s="133"/>
      <c r="IR333" s="133"/>
      <c r="JB333" s="133"/>
      <c r="JL333" s="133"/>
      <c r="JV333" s="133"/>
      <c r="KF333" s="133"/>
    </row>
    <row xmlns:x14ac="http://schemas.microsoft.com/office/spreadsheetml/2009/9/ac" r="334" s="3" customFormat="true" x14ac:dyDescent="0.25">
      <c r="A334" s="424"/>
      <c r="B334" s="133"/>
      <c r="L334" s="133"/>
      <c r="V334" s="133"/>
      <c r="AF334" s="133"/>
      <c r="AP334" s="133"/>
      <c r="AZ334" s="133"/>
      <c r="BA334" s="133"/>
      <c r="BB334" s="133"/>
      <c r="BC334" s="133"/>
      <c r="BD334" s="133"/>
      <c r="BE334" s="133"/>
      <c r="BF334" s="133"/>
      <c r="BG334" s="133"/>
      <c r="BJ334" s="133"/>
      <c r="BT334" s="133"/>
      <c r="CD334" s="133"/>
      <c r="CN334" s="133"/>
      <c r="CX334" s="133"/>
      <c r="DH334" s="133"/>
      <c r="DR334" s="133"/>
      <c r="EB334" s="133"/>
      <c r="EL334" s="133"/>
      <c r="EV334" s="133"/>
      <c r="FF334" s="133"/>
      <c r="FP334" s="133"/>
      <c r="FZ334" s="133"/>
      <c r="GJ334" s="133"/>
      <c r="GT334" s="133"/>
      <c r="HD334" s="133"/>
      <c r="HN334" s="133"/>
      <c r="HX334" s="133"/>
      <c r="IH334" s="133"/>
      <c r="IR334" s="133"/>
      <c r="JB334" s="133"/>
      <c r="JL334" s="133"/>
      <c r="JV334" s="133"/>
      <c r="KF334" s="133"/>
    </row>
    <row xmlns:x14ac="http://schemas.microsoft.com/office/spreadsheetml/2009/9/ac" r="335" s="3" customFormat="true" x14ac:dyDescent="0.25">
      <c r="A335" s="424"/>
      <c r="B335" s="133"/>
      <c r="L335" s="133"/>
      <c r="V335" s="133"/>
      <c r="AF335" s="133"/>
      <c r="AP335" s="133"/>
      <c r="AZ335" s="133"/>
      <c r="BA335" s="133"/>
      <c r="BB335" s="133"/>
      <c r="BC335" s="133"/>
      <c r="BD335" s="133"/>
      <c r="BE335" s="133"/>
      <c r="BF335" s="133"/>
      <c r="BG335" s="133"/>
      <c r="BJ335" s="133"/>
      <c r="BT335" s="133"/>
      <c r="CD335" s="133"/>
      <c r="CN335" s="133"/>
      <c r="CX335" s="133"/>
      <c r="DH335" s="133"/>
      <c r="DR335" s="133"/>
      <c r="EB335" s="133"/>
      <c r="EL335" s="133"/>
      <c r="EV335" s="133"/>
      <c r="FF335" s="133"/>
      <c r="FP335" s="133"/>
      <c r="FZ335" s="133"/>
      <c r="GJ335" s="133"/>
      <c r="GT335" s="133"/>
      <c r="HD335" s="133"/>
      <c r="HN335" s="133"/>
      <c r="HX335" s="133"/>
      <c r="IH335" s="133"/>
      <c r="IR335" s="133"/>
      <c r="JB335" s="133"/>
      <c r="JL335" s="133"/>
      <c r="JV335" s="133"/>
      <c r="KF335" s="133"/>
    </row>
    <row xmlns:x14ac="http://schemas.microsoft.com/office/spreadsheetml/2009/9/ac" r="336" s="3" customFormat="true" x14ac:dyDescent="0.25">
      <c r="A336" s="424"/>
      <c r="B336" s="133"/>
      <c r="L336" s="133"/>
      <c r="V336" s="133"/>
      <c r="AF336" s="133"/>
      <c r="AP336" s="133"/>
      <c r="AZ336" s="133"/>
      <c r="BA336" s="133"/>
      <c r="BB336" s="133"/>
      <c r="BC336" s="133"/>
      <c r="BD336" s="133"/>
      <c r="BE336" s="133"/>
      <c r="BF336" s="133"/>
      <c r="BG336" s="133"/>
      <c r="BJ336" s="133"/>
      <c r="BT336" s="133"/>
      <c r="CD336" s="133"/>
      <c r="CN336" s="133"/>
      <c r="CX336" s="133"/>
      <c r="DH336" s="133"/>
      <c r="DR336" s="133"/>
      <c r="EB336" s="133"/>
      <c r="EL336" s="133"/>
      <c r="EV336" s="133"/>
      <c r="FF336" s="133"/>
      <c r="FP336" s="133"/>
      <c r="FZ336" s="133"/>
      <c r="GJ336" s="133"/>
      <c r="GT336" s="133"/>
      <c r="HD336" s="133"/>
      <c r="HN336" s="133"/>
      <c r="HX336" s="133"/>
      <c r="IH336" s="133"/>
      <c r="IR336" s="133"/>
      <c r="JB336" s="133"/>
      <c r="JL336" s="133"/>
      <c r="JV336" s="133"/>
      <c r="KF336" s="133"/>
    </row>
    <row xmlns:x14ac="http://schemas.microsoft.com/office/spreadsheetml/2009/9/ac" r="337" s="3" customFormat="true" x14ac:dyDescent="0.25">
      <c r="A337" s="424"/>
      <c r="B337" s="133"/>
      <c r="L337" s="133"/>
      <c r="V337" s="133"/>
      <c r="AF337" s="133"/>
      <c r="AP337" s="133"/>
      <c r="AZ337" s="133"/>
      <c r="BA337" s="133"/>
      <c r="BB337" s="133"/>
      <c r="BC337" s="133"/>
      <c r="BD337" s="133"/>
      <c r="BE337" s="133"/>
      <c r="BF337" s="133"/>
      <c r="BG337" s="133"/>
      <c r="BJ337" s="133"/>
      <c r="BT337" s="133"/>
      <c r="CD337" s="133"/>
      <c r="CN337" s="133"/>
      <c r="CX337" s="133"/>
      <c r="DH337" s="133"/>
      <c r="DR337" s="133"/>
      <c r="EB337" s="133"/>
      <c r="EL337" s="133"/>
      <c r="EV337" s="133"/>
      <c r="FF337" s="133"/>
      <c r="FP337" s="133"/>
      <c r="FZ337" s="133"/>
      <c r="GJ337" s="133"/>
      <c r="GT337" s="133"/>
      <c r="HD337" s="133"/>
      <c r="HN337" s="133"/>
      <c r="HX337" s="133"/>
      <c r="IH337" s="133"/>
      <c r="IR337" s="133"/>
      <c r="JB337" s="133"/>
      <c r="JL337" s="133"/>
      <c r="JV337" s="133"/>
      <c r="KF337" s="133"/>
    </row>
    <row xmlns:x14ac="http://schemas.microsoft.com/office/spreadsheetml/2009/9/ac" r="338" s="3" customFormat="true" x14ac:dyDescent="0.25">
      <c r="A338" s="424"/>
      <c r="B338" s="133"/>
      <c r="L338" s="133"/>
      <c r="V338" s="133"/>
      <c r="AF338" s="133"/>
      <c r="AP338" s="133"/>
      <c r="AZ338" s="133"/>
      <c r="BA338" s="133"/>
      <c r="BB338" s="133"/>
      <c r="BC338" s="133"/>
      <c r="BD338" s="133"/>
      <c r="BE338" s="133"/>
      <c r="BF338" s="133"/>
      <c r="BG338" s="133"/>
      <c r="BJ338" s="133"/>
      <c r="BT338" s="133"/>
      <c r="CD338" s="133"/>
      <c r="CN338" s="133"/>
      <c r="CX338" s="133"/>
      <c r="DH338" s="133"/>
      <c r="DR338" s="133"/>
      <c r="EB338" s="133"/>
      <c r="EL338" s="133"/>
      <c r="EV338" s="133"/>
      <c r="FF338" s="133"/>
      <c r="FP338" s="133"/>
      <c r="FZ338" s="133"/>
      <c r="GJ338" s="133"/>
      <c r="GT338" s="133"/>
      <c r="HD338" s="133"/>
      <c r="HN338" s="133"/>
      <c r="HX338" s="133"/>
      <c r="IH338" s="133"/>
      <c r="IR338" s="133"/>
      <c r="JB338" s="133"/>
      <c r="JL338" s="133"/>
      <c r="JV338" s="133"/>
      <c r="KF338" s="133"/>
    </row>
    <row xmlns:x14ac="http://schemas.microsoft.com/office/spreadsheetml/2009/9/ac" r="339" s="3" customFormat="true" x14ac:dyDescent="0.25">
      <c r="A339" s="424"/>
      <c r="B339" s="133"/>
      <c r="L339" s="133"/>
      <c r="V339" s="133"/>
      <c r="AF339" s="133"/>
      <c r="AP339" s="133"/>
      <c r="AZ339" s="133"/>
      <c r="BA339" s="133"/>
      <c r="BB339" s="133"/>
      <c r="BC339" s="133"/>
      <c r="BD339" s="133"/>
      <c r="BE339" s="133"/>
      <c r="BF339" s="133"/>
      <c r="BG339" s="133"/>
      <c r="BJ339" s="133"/>
      <c r="BT339" s="133"/>
      <c r="CD339" s="133"/>
      <c r="CN339" s="133"/>
      <c r="CX339" s="133"/>
      <c r="DH339" s="133"/>
      <c r="DR339" s="133"/>
      <c r="EB339" s="133"/>
      <c r="EL339" s="133"/>
      <c r="EV339" s="133"/>
      <c r="FF339" s="133"/>
      <c r="FP339" s="133"/>
      <c r="FZ339" s="133"/>
      <c r="GJ339" s="133"/>
      <c r="GT339" s="133"/>
      <c r="HD339" s="133"/>
      <c r="HN339" s="133"/>
      <c r="HX339" s="133"/>
      <c r="IH339" s="133"/>
      <c r="IR339" s="133"/>
      <c r="JB339" s="133"/>
      <c r="JL339" s="133"/>
      <c r="JV339" s="133"/>
      <c r="KF339" s="133"/>
    </row>
    <row xmlns:x14ac="http://schemas.microsoft.com/office/spreadsheetml/2009/9/ac" r="340" s="3" customFormat="true" x14ac:dyDescent="0.25">
      <c r="A340" s="424"/>
      <c r="B340" s="133"/>
      <c r="L340" s="133"/>
      <c r="V340" s="133"/>
      <c r="AF340" s="133"/>
      <c r="AP340" s="133"/>
      <c r="AZ340" s="133"/>
      <c r="BA340" s="133"/>
      <c r="BB340" s="133"/>
      <c r="BC340" s="133"/>
      <c r="BD340" s="133"/>
      <c r="BE340" s="133"/>
      <c r="BF340" s="133"/>
      <c r="BG340" s="133"/>
      <c r="BJ340" s="133"/>
      <c r="BT340" s="133"/>
      <c r="CD340" s="133"/>
      <c r="CN340" s="133"/>
      <c r="CX340" s="133"/>
      <c r="DH340" s="133"/>
      <c r="DR340" s="133"/>
      <c r="EB340" s="133"/>
      <c r="EL340" s="133"/>
      <c r="EV340" s="133"/>
      <c r="FF340" s="133"/>
      <c r="FP340" s="133"/>
      <c r="FZ340" s="133"/>
      <c r="GJ340" s="133"/>
      <c r="GT340" s="133"/>
      <c r="HD340" s="133"/>
      <c r="HN340" s="133"/>
      <c r="HX340" s="133"/>
      <c r="IH340" s="133"/>
      <c r="IR340" s="133"/>
      <c r="JB340" s="133"/>
      <c r="JL340" s="133"/>
      <c r="JV340" s="133"/>
      <c r="KF340" s="133"/>
    </row>
    <row xmlns:x14ac="http://schemas.microsoft.com/office/spreadsheetml/2009/9/ac" r="341" s="3" customFormat="true" x14ac:dyDescent="0.25">
      <c r="A341" s="424"/>
      <c r="B341" s="133"/>
      <c r="L341" s="133"/>
      <c r="V341" s="133"/>
      <c r="AF341" s="133"/>
      <c r="AP341" s="133"/>
      <c r="AZ341" s="133"/>
      <c r="BA341" s="133"/>
      <c r="BB341" s="133"/>
      <c r="BC341" s="133"/>
      <c r="BD341" s="133"/>
      <c r="BE341" s="133"/>
      <c r="BF341" s="133"/>
      <c r="BG341" s="133"/>
      <c r="BJ341" s="133"/>
      <c r="BT341" s="133"/>
      <c r="CD341" s="133"/>
      <c r="CN341" s="133"/>
      <c r="CX341" s="133"/>
      <c r="DH341" s="133"/>
      <c r="DR341" s="133"/>
      <c r="EB341" s="133"/>
      <c r="EL341" s="133"/>
      <c r="EV341" s="133"/>
      <c r="FF341" s="133"/>
      <c r="FP341" s="133"/>
      <c r="FZ341" s="133"/>
      <c r="GJ341" s="133"/>
      <c r="GT341" s="133"/>
      <c r="HD341" s="133"/>
      <c r="HN341" s="133"/>
      <c r="HX341" s="133"/>
      <c r="IH341" s="133"/>
      <c r="IR341" s="133"/>
      <c r="JB341" s="133"/>
      <c r="JL341" s="133"/>
      <c r="JV341" s="133"/>
      <c r="KF341" s="133"/>
    </row>
    <row xmlns:x14ac="http://schemas.microsoft.com/office/spreadsheetml/2009/9/ac" r="342" s="3" customFormat="true" x14ac:dyDescent="0.25">
      <c r="A342" s="424"/>
      <c r="B342" s="133"/>
      <c r="L342" s="133"/>
      <c r="V342" s="133"/>
      <c r="AF342" s="133"/>
      <c r="AP342" s="133"/>
      <c r="AZ342" s="133"/>
      <c r="BA342" s="133"/>
      <c r="BB342" s="133"/>
      <c r="BC342" s="133"/>
      <c r="BD342" s="133"/>
      <c r="BE342" s="133"/>
      <c r="BF342" s="133"/>
      <c r="BG342" s="133"/>
      <c r="BJ342" s="133"/>
      <c r="BT342" s="133"/>
      <c r="CD342" s="133"/>
      <c r="CN342" s="133"/>
      <c r="CX342" s="133"/>
      <c r="DH342" s="133"/>
      <c r="DR342" s="133"/>
      <c r="EB342" s="133"/>
      <c r="EL342" s="133"/>
      <c r="EV342" s="133"/>
      <c r="FF342" s="133"/>
      <c r="FP342" s="133"/>
      <c r="FZ342" s="133"/>
      <c r="GJ342" s="133"/>
      <c r="GT342" s="133"/>
      <c r="HD342" s="133"/>
      <c r="HN342" s="133"/>
      <c r="HX342" s="133"/>
      <c r="IH342" s="133"/>
      <c r="IR342" s="133"/>
      <c r="JB342" s="133"/>
      <c r="JL342" s="133"/>
      <c r="JV342" s="133"/>
      <c r="KF342" s="133"/>
    </row>
    <row xmlns:x14ac="http://schemas.microsoft.com/office/spreadsheetml/2009/9/ac" r="343" s="3" customFormat="true" x14ac:dyDescent="0.25">
      <c r="A343" s="424"/>
      <c r="B343" s="133"/>
      <c r="L343" s="133"/>
      <c r="V343" s="133"/>
      <c r="AF343" s="133"/>
      <c r="AP343" s="133"/>
      <c r="AZ343" s="133"/>
      <c r="BA343" s="133"/>
      <c r="BB343" s="133"/>
      <c r="BC343" s="133"/>
      <c r="BD343" s="133"/>
      <c r="BE343" s="133"/>
      <c r="BF343" s="133"/>
      <c r="BG343" s="133"/>
      <c r="BJ343" s="133"/>
      <c r="BT343" s="133"/>
      <c r="CD343" s="133"/>
      <c r="CN343" s="133"/>
      <c r="CX343" s="133"/>
      <c r="DH343" s="133"/>
      <c r="DR343" s="133"/>
      <c r="EB343" s="133"/>
      <c r="EL343" s="133"/>
      <c r="EV343" s="133"/>
      <c r="FF343" s="133"/>
      <c r="FP343" s="133"/>
      <c r="FZ343" s="133"/>
      <c r="GJ343" s="133"/>
      <c r="GT343" s="133"/>
      <c r="HD343" s="133"/>
      <c r="HN343" s="133"/>
      <c r="HX343" s="133"/>
      <c r="IH343" s="133"/>
      <c r="IR343" s="133"/>
      <c r="JB343" s="133"/>
      <c r="JL343" s="133"/>
      <c r="JV343" s="133"/>
      <c r="KF343" s="133"/>
    </row>
    <row xmlns:x14ac="http://schemas.microsoft.com/office/spreadsheetml/2009/9/ac" r="344" s="3" customFormat="true" x14ac:dyDescent="0.25">
      <c r="A344" s="424"/>
      <c r="B344" s="133"/>
      <c r="L344" s="133"/>
      <c r="V344" s="133"/>
      <c r="AF344" s="133"/>
      <c r="AP344" s="133"/>
      <c r="AZ344" s="133"/>
      <c r="BA344" s="133"/>
      <c r="BB344" s="133"/>
      <c r="BC344" s="133"/>
      <c r="BD344" s="133"/>
      <c r="BE344" s="133"/>
      <c r="BF344" s="133"/>
      <c r="BG344" s="133"/>
      <c r="BJ344" s="133"/>
      <c r="BT344" s="133"/>
      <c r="CD344" s="133"/>
      <c r="CN344" s="133"/>
      <c r="CX344" s="133"/>
      <c r="DH344" s="133"/>
      <c r="DR344" s="133"/>
      <c r="EB344" s="133"/>
      <c r="EL344" s="133"/>
      <c r="EV344" s="133"/>
      <c r="FF344" s="133"/>
      <c r="FP344" s="133"/>
      <c r="FZ344" s="133"/>
      <c r="GJ344" s="133"/>
      <c r="GT344" s="133"/>
      <c r="HD344" s="133"/>
      <c r="HN344" s="133"/>
      <c r="HX344" s="133"/>
      <c r="IH344" s="133"/>
      <c r="IR344" s="133"/>
      <c r="JB344" s="133"/>
      <c r="JL344" s="133"/>
      <c r="JV344" s="133"/>
      <c r="KF344" s="133"/>
    </row>
    <row xmlns:x14ac="http://schemas.microsoft.com/office/spreadsheetml/2009/9/ac" r="345" s="3" customFormat="true" x14ac:dyDescent="0.25">
      <c r="A345" s="424"/>
      <c r="B345" s="133"/>
      <c r="L345" s="133"/>
      <c r="V345" s="133"/>
      <c r="AF345" s="133"/>
      <c r="AP345" s="133"/>
      <c r="AZ345" s="133"/>
      <c r="BA345" s="133"/>
      <c r="BB345" s="133"/>
      <c r="BC345" s="133"/>
      <c r="BD345" s="133"/>
      <c r="BE345" s="133"/>
      <c r="BF345" s="133"/>
      <c r="BG345" s="133"/>
      <c r="BJ345" s="133"/>
      <c r="BT345" s="133"/>
      <c r="CD345" s="133"/>
      <c r="CN345" s="133"/>
      <c r="CX345" s="133"/>
      <c r="DH345" s="133"/>
      <c r="DR345" s="133"/>
      <c r="EB345" s="133"/>
      <c r="EL345" s="133"/>
      <c r="EV345" s="133"/>
      <c r="FF345" s="133"/>
      <c r="FP345" s="133"/>
      <c r="FZ345" s="133"/>
      <c r="GJ345" s="133"/>
      <c r="GT345" s="133"/>
      <c r="HD345" s="133"/>
      <c r="HN345" s="133"/>
      <c r="HX345" s="133"/>
      <c r="IH345" s="133"/>
      <c r="IR345" s="133"/>
      <c r="JB345" s="133"/>
      <c r="JL345" s="133"/>
      <c r="JV345" s="133"/>
      <c r="KF345" s="133"/>
    </row>
    <row xmlns:x14ac="http://schemas.microsoft.com/office/spreadsheetml/2009/9/ac" r="346" s="3" customFormat="true" x14ac:dyDescent="0.25">
      <c r="A346" s="424"/>
      <c r="B346" s="133"/>
      <c r="L346" s="133"/>
      <c r="V346" s="133"/>
      <c r="AF346" s="133"/>
      <c r="AP346" s="133"/>
      <c r="AZ346" s="133"/>
      <c r="BA346" s="133"/>
      <c r="BB346" s="133"/>
      <c r="BC346" s="133"/>
      <c r="BD346" s="133"/>
      <c r="BE346" s="133"/>
      <c r="BF346" s="133"/>
      <c r="BG346" s="133"/>
      <c r="BJ346" s="133"/>
      <c r="BT346" s="133"/>
      <c r="CD346" s="133"/>
      <c r="CN346" s="133"/>
      <c r="CX346" s="133"/>
      <c r="DH346" s="133"/>
      <c r="DR346" s="133"/>
      <c r="EB346" s="133"/>
      <c r="EL346" s="133"/>
      <c r="EV346" s="133"/>
      <c r="FF346" s="133"/>
      <c r="FP346" s="133"/>
      <c r="FZ346" s="133"/>
      <c r="GJ346" s="133"/>
      <c r="GT346" s="133"/>
      <c r="HD346" s="133"/>
      <c r="HN346" s="133"/>
      <c r="HX346" s="133"/>
      <c r="IH346" s="133"/>
      <c r="IR346" s="133"/>
      <c r="JB346" s="133"/>
      <c r="JL346" s="133"/>
      <c r="JV346" s="133"/>
      <c r="KF346" s="133"/>
    </row>
    <row xmlns:x14ac="http://schemas.microsoft.com/office/spreadsheetml/2009/9/ac" r="347" s="3" customFormat="true" x14ac:dyDescent="0.25">
      <c r="A347" s="424"/>
      <c r="B347" s="133"/>
      <c r="L347" s="133"/>
      <c r="V347" s="133"/>
      <c r="AF347" s="133"/>
      <c r="AP347" s="133"/>
      <c r="AZ347" s="133"/>
      <c r="BA347" s="133"/>
      <c r="BB347" s="133"/>
      <c r="BC347" s="133"/>
      <c r="BD347" s="133"/>
      <c r="BE347" s="133"/>
      <c r="BF347" s="133"/>
      <c r="BG347" s="133"/>
      <c r="BJ347" s="133"/>
      <c r="BT347" s="133"/>
      <c r="CD347" s="133"/>
      <c r="CN347" s="133"/>
      <c r="CX347" s="133"/>
      <c r="DH347" s="133"/>
      <c r="DR347" s="133"/>
      <c r="EB347" s="133"/>
      <c r="EL347" s="133"/>
      <c r="EV347" s="133"/>
      <c r="FF347" s="133"/>
      <c r="FP347" s="133"/>
      <c r="FZ347" s="133"/>
      <c r="GJ347" s="133"/>
      <c r="GT347" s="133"/>
      <c r="HD347" s="133"/>
      <c r="HN347" s="133"/>
      <c r="HX347" s="133"/>
      <c r="IH347" s="133"/>
      <c r="IR347" s="133"/>
      <c r="JB347" s="133"/>
      <c r="JL347" s="133"/>
      <c r="JV347" s="133"/>
      <c r="KF347" s="133"/>
    </row>
    <row xmlns:x14ac="http://schemas.microsoft.com/office/spreadsheetml/2009/9/ac" r="348" s="3" customFormat="true" x14ac:dyDescent="0.25">
      <c r="A348" s="424"/>
      <c r="B348" s="133"/>
      <c r="L348" s="133"/>
      <c r="V348" s="133"/>
      <c r="AF348" s="133"/>
      <c r="AP348" s="133"/>
      <c r="AZ348" s="133"/>
      <c r="BA348" s="133"/>
      <c r="BB348" s="133"/>
      <c r="BC348" s="133"/>
      <c r="BD348" s="133"/>
      <c r="BE348" s="133"/>
      <c r="BF348" s="133"/>
      <c r="BG348" s="133"/>
      <c r="BJ348" s="133"/>
      <c r="BT348" s="133"/>
      <c r="CD348" s="133"/>
      <c r="CN348" s="133"/>
      <c r="CX348" s="133"/>
      <c r="DH348" s="133"/>
      <c r="DR348" s="133"/>
      <c r="EB348" s="133"/>
      <c r="EL348" s="133"/>
      <c r="EV348" s="133"/>
      <c r="FF348" s="133"/>
      <c r="FP348" s="133"/>
      <c r="FZ348" s="133"/>
      <c r="GJ348" s="133"/>
      <c r="GT348" s="133"/>
      <c r="HD348" s="133"/>
      <c r="HN348" s="133"/>
      <c r="HX348" s="133"/>
      <c r="IH348" s="133"/>
      <c r="IR348" s="133"/>
      <c r="JB348" s="133"/>
      <c r="JL348" s="133"/>
      <c r="JV348" s="133"/>
      <c r="KF348" s="133"/>
    </row>
    <row xmlns:x14ac="http://schemas.microsoft.com/office/spreadsheetml/2009/9/ac" r="349" s="3" customFormat="true" x14ac:dyDescent="0.25">
      <c r="A349" s="424"/>
      <c r="B349" s="133"/>
      <c r="L349" s="133"/>
      <c r="V349" s="133"/>
      <c r="AF349" s="133"/>
      <c r="AP349" s="133"/>
      <c r="AZ349" s="133"/>
      <c r="BA349" s="133"/>
      <c r="BB349" s="133"/>
      <c r="BC349" s="133"/>
      <c r="BD349" s="133"/>
      <c r="BE349" s="133"/>
      <c r="BF349" s="133"/>
      <c r="BG349" s="133"/>
      <c r="BJ349" s="133"/>
      <c r="BT349" s="133"/>
      <c r="CD349" s="133"/>
      <c r="CN349" s="133"/>
      <c r="CX349" s="133"/>
      <c r="DH349" s="133"/>
      <c r="DR349" s="133"/>
      <c r="EB349" s="133"/>
      <c r="EL349" s="133"/>
      <c r="EV349" s="133"/>
      <c r="FF349" s="133"/>
      <c r="FP349" s="133"/>
      <c r="FZ349" s="133"/>
      <c r="GJ349" s="133"/>
      <c r="GT349" s="133"/>
      <c r="HD349" s="133"/>
      <c r="HN349" s="133"/>
      <c r="HX349" s="133"/>
      <c r="IH349" s="133"/>
      <c r="IR349" s="133"/>
      <c r="JB349" s="133"/>
      <c r="JL349" s="133"/>
      <c r="JV349" s="133"/>
      <c r="KF349" s="133"/>
    </row>
    <row xmlns:x14ac="http://schemas.microsoft.com/office/spreadsheetml/2009/9/ac" r="350" s="3" customFormat="true" x14ac:dyDescent="0.25">
      <c r="A350" s="424"/>
      <c r="B350" s="133"/>
      <c r="L350" s="133"/>
      <c r="V350" s="133"/>
      <c r="AF350" s="133"/>
      <c r="AP350" s="133"/>
      <c r="AZ350" s="133"/>
      <c r="BA350" s="133"/>
      <c r="BB350" s="133"/>
      <c r="BC350" s="133"/>
      <c r="BD350" s="133"/>
      <c r="BE350" s="133"/>
      <c r="BF350" s="133"/>
      <c r="BG350" s="133"/>
      <c r="BJ350" s="133"/>
      <c r="BT350" s="133"/>
      <c r="CD350" s="133"/>
      <c r="CN350" s="133"/>
      <c r="CX350" s="133"/>
      <c r="DH350" s="133"/>
      <c r="DR350" s="133"/>
      <c r="EB350" s="133"/>
      <c r="EL350" s="133"/>
      <c r="EV350" s="133"/>
      <c r="FF350" s="133"/>
      <c r="FP350" s="133"/>
      <c r="FZ350" s="133"/>
      <c r="GJ350" s="133"/>
      <c r="GT350" s="133"/>
      <c r="HD350" s="133"/>
      <c r="HN350" s="133"/>
      <c r="HX350" s="133"/>
      <c r="IH350" s="133"/>
      <c r="IR350" s="133"/>
      <c r="JB350" s="133"/>
      <c r="JL350" s="133"/>
      <c r="JV350" s="133"/>
      <c r="KF350" s="133"/>
    </row>
    <row xmlns:x14ac="http://schemas.microsoft.com/office/spreadsheetml/2009/9/ac" r="351" s="3" customFormat="true" x14ac:dyDescent="0.25">
      <c r="A351" s="424"/>
      <c r="B351" s="133"/>
      <c r="L351" s="133"/>
      <c r="V351" s="133"/>
      <c r="AF351" s="133"/>
      <c r="AP351" s="133"/>
      <c r="AZ351" s="133"/>
      <c r="BA351" s="133"/>
      <c r="BB351" s="133"/>
      <c r="BC351" s="133"/>
      <c r="BD351" s="133"/>
      <c r="BE351" s="133"/>
      <c r="BF351" s="133"/>
      <c r="BG351" s="133"/>
      <c r="BJ351" s="133"/>
      <c r="BT351" s="133"/>
      <c r="CD351" s="133"/>
      <c r="CN351" s="133"/>
      <c r="CX351" s="133"/>
      <c r="DH351" s="133"/>
      <c r="DR351" s="133"/>
      <c r="EB351" s="133"/>
      <c r="EL351" s="133"/>
      <c r="EV351" s="133"/>
      <c r="FF351" s="133"/>
      <c r="FP351" s="133"/>
      <c r="FZ351" s="133"/>
      <c r="GJ351" s="133"/>
      <c r="GT351" s="133"/>
      <c r="HD351" s="133"/>
      <c r="HN351" s="133"/>
      <c r="HX351" s="133"/>
      <c r="IH351" s="133"/>
      <c r="IR351" s="133"/>
      <c r="JB351" s="133"/>
      <c r="JL351" s="133"/>
      <c r="JV351" s="133"/>
      <c r="KF351" s="133"/>
    </row>
    <row xmlns:x14ac="http://schemas.microsoft.com/office/spreadsheetml/2009/9/ac" r="352" s="3" customFormat="true" x14ac:dyDescent="0.25">
      <c r="A352" s="424"/>
      <c r="B352" s="133"/>
      <c r="L352" s="133"/>
      <c r="V352" s="133"/>
      <c r="AF352" s="133"/>
      <c r="AP352" s="133"/>
      <c r="AZ352" s="133"/>
      <c r="BA352" s="133"/>
      <c r="BB352" s="133"/>
      <c r="BC352" s="133"/>
      <c r="BD352" s="133"/>
      <c r="BE352" s="133"/>
      <c r="BF352" s="133"/>
      <c r="BG352" s="133"/>
      <c r="BJ352" s="133"/>
      <c r="BT352" s="133"/>
      <c r="CD352" s="133"/>
      <c r="CN352" s="133"/>
      <c r="CX352" s="133"/>
      <c r="DH352" s="133"/>
      <c r="DR352" s="133"/>
      <c r="EB352" s="133"/>
      <c r="EL352" s="133"/>
      <c r="EV352" s="133"/>
      <c r="FF352" s="133"/>
      <c r="FP352" s="133"/>
      <c r="FZ352" s="133"/>
      <c r="GJ352" s="133"/>
      <c r="GT352" s="133"/>
      <c r="HD352" s="133"/>
      <c r="HN352" s="133"/>
      <c r="HX352" s="133"/>
      <c r="IH352" s="133"/>
      <c r="IR352" s="133"/>
      <c r="JB352" s="133"/>
      <c r="JL352" s="133"/>
      <c r="JV352" s="133"/>
      <c r="KF352" s="133"/>
    </row>
    <row xmlns:x14ac="http://schemas.microsoft.com/office/spreadsheetml/2009/9/ac" r="353" s="3" customFormat="true" x14ac:dyDescent="0.25">
      <c r="A353" s="424"/>
      <c r="B353" s="133"/>
      <c r="L353" s="133"/>
      <c r="V353" s="133"/>
      <c r="AF353" s="133"/>
      <c r="AP353" s="133"/>
      <c r="AZ353" s="133"/>
      <c r="BA353" s="133"/>
      <c r="BB353" s="133"/>
      <c r="BC353" s="133"/>
      <c r="BD353" s="133"/>
      <c r="BE353" s="133"/>
      <c r="BF353" s="133"/>
      <c r="BG353" s="133"/>
      <c r="BJ353" s="133"/>
      <c r="BT353" s="133"/>
      <c r="CD353" s="133"/>
      <c r="CN353" s="133"/>
      <c r="CX353" s="133"/>
      <c r="DH353" s="133"/>
      <c r="DR353" s="133"/>
      <c r="EB353" s="133"/>
      <c r="EL353" s="133"/>
      <c r="EV353" s="133"/>
      <c r="FF353" s="133"/>
      <c r="FP353" s="133"/>
      <c r="FZ353" s="133"/>
      <c r="GJ353" s="133"/>
      <c r="GT353" s="133"/>
      <c r="HD353" s="133"/>
      <c r="HN353" s="133"/>
      <c r="HX353" s="133"/>
      <c r="IH353" s="133"/>
      <c r="IR353" s="133"/>
      <c r="JB353" s="133"/>
      <c r="JL353" s="133"/>
      <c r="JV353" s="133"/>
      <c r="KF353" s="133"/>
    </row>
    <row xmlns:x14ac="http://schemas.microsoft.com/office/spreadsheetml/2009/9/ac" r="354" s="3" customFormat="true" x14ac:dyDescent="0.25">
      <c r="A354" s="424"/>
      <c r="B354" s="133"/>
      <c r="L354" s="133"/>
      <c r="V354" s="133"/>
      <c r="AF354" s="133"/>
      <c r="AP354" s="133"/>
      <c r="AZ354" s="133"/>
      <c r="BA354" s="133"/>
      <c r="BB354" s="133"/>
      <c r="BC354" s="133"/>
      <c r="BD354" s="133"/>
      <c r="BE354" s="133"/>
      <c r="BF354" s="133"/>
      <c r="BG354" s="133"/>
      <c r="BJ354" s="133"/>
      <c r="BT354" s="133"/>
      <c r="CD354" s="133"/>
      <c r="CN354" s="133"/>
      <c r="CX354" s="133"/>
      <c r="DH354" s="133"/>
      <c r="DR354" s="133"/>
      <c r="EB354" s="133"/>
      <c r="EL354" s="133"/>
      <c r="EV354" s="133"/>
      <c r="FF354" s="133"/>
      <c r="FP354" s="133"/>
      <c r="FZ354" s="133"/>
      <c r="GJ354" s="133"/>
      <c r="GT354" s="133"/>
      <c r="HD354" s="133"/>
      <c r="HN354" s="133"/>
      <c r="HX354" s="133"/>
      <c r="IH354" s="133"/>
      <c r="IR354" s="133"/>
      <c r="JB354" s="133"/>
      <c r="JL354" s="133"/>
      <c r="JV354" s="133"/>
      <c r="KF354" s="133"/>
    </row>
    <row xmlns:x14ac="http://schemas.microsoft.com/office/spreadsheetml/2009/9/ac" r="355" s="3" customFormat="true" x14ac:dyDescent="0.25">
      <c r="A355" s="424"/>
      <c r="B355" s="133"/>
      <c r="L355" s="133"/>
      <c r="V355" s="133"/>
      <c r="AF355" s="133"/>
      <c r="AP355" s="133"/>
      <c r="AZ355" s="133"/>
      <c r="BA355" s="133"/>
      <c r="BB355" s="133"/>
      <c r="BC355" s="133"/>
      <c r="BD355" s="133"/>
      <c r="BE355" s="133"/>
      <c r="BF355" s="133"/>
      <c r="BG355" s="133"/>
      <c r="BJ355" s="133"/>
      <c r="BT355" s="133"/>
      <c r="CD355" s="133"/>
      <c r="CN355" s="133"/>
      <c r="CX355" s="133"/>
      <c r="DH355" s="133"/>
      <c r="DR355" s="133"/>
      <c r="EB355" s="133"/>
      <c r="EL355" s="133"/>
      <c r="EV355" s="133"/>
      <c r="FF355" s="133"/>
      <c r="FP355" s="133"/>
      <c r="FZ355" s="133"/>
      <c r="GJ355" s="133"/>
      <c r="GT355" s="133"/>
      <c r="HD355" s="133"/>
      <c r="HN355" s="133"/>
      <c r="HX355" s="133"/>
      <c r="IH355" s="133"/>
      <c r="IR355" s="133"/>
      <c r="JB355" s="133"/>
      <c r="JL355" s="133"/>
      <c r="JV355" s="133"/>
      <c r="KF355" s="133"/>
    </row>
    <row xmlns:x14ac="http://schemas.microsoft.com/office/spreadsheetml/2009/9/ac" r="356" s="3" customFormat="true" x14ac:dyDescent="0.25">
      <c r="A356" s="424"/>
      <c r="B356" s="133"/>
      <c r="L356" s="133"/>
      <c r="V356" s="133"/>
      <c r="AF356" s="133"/>
      <c r="AP356" s="133"/>
      <c r="AZ356" s="133"/>
      <c r="BA356" s="133"/>
      <c r="BB356" s="133"/>
      <c r="BC356" s="133"/>
      <c r="BD356" s="133"/>
      <c r="BE356" s="133"/>
      <c r="BF356" s="133"/>
      <c r="BG356" s="133"/>
      <c r="BJ356" s="133"/>
      <c r="BT356" s="133"/>
      <c r="CD356" s="133"/>
      <c r="CN356" s="133"/>
      <c r="CX356" s="133"/>
      <c r="DH356" s="133"/>
      <c r="DR356" s="133"/>
      <c r="EB356" s="133"/>
      <c r="EL356" s="133"/>
      <c r="EV356" s="133"/>
      <c r="FF356" s="133"/>
      <c r="FP356" s="133"/>
      <c r="FZ356" s="133"/>
      <c r="GJ356" s="133"/>
      <c r="GT356" s="133"/>
      <c r="HD356" s="133"/>
      <c r="HN356" s="133"/>
      <c r="HX356" s="133"/>
      <c r="IH356" s="133"/>
      <c r="IR356" s="133"/>
      <c r="JB356" s="133"/>
      <c r="JL356" s="133"/>
      <c r="JV356" s="133"/>
      <c r="KF356" s="133"/>
    </row>
    <row xmlns:x14ac="http://schemas.microsoft.com/office/spreadsheetml/2009/9/ac" r="357" s="3" customFormat="true" x14ac:dyDescent="0.25">
      <c r="A357" s="424"/>
      <c r="B357" s="133"/>
      <c r="L357" s="133"/>
      <c r="V357" s="133"/>
      <c r="AF357" s="133"/>
      <c r="AP357" s="133"/>
      <c r="AZ357" s="133"/>
      <c r="BA357" s="133"/>
      <c r="BB357" s="133"/>
      <c r="BC357" s="133"/>
      <c r="BD357" s="133"/>
      <c r="BE357" s="133"/>
      <c r="BF357" s="133"/>
      <c r="BG357" s="133"/>
      <c r="BJ357" s="133"/>
      <c r="BT357" s="133"/>
      <c r="CD357" s="133"/>
      <c r="CN357" s="133"/>
      <c r="CX357" s="133"/>
      <c r="DH357" s="133"/>
      <c r="DR357" s="133"/>
      <c r="EB357" s="133"/>
      <c r="EL357" s="133"/>
      <c r="EV357" s="133"/>
      <c r="FF357" s="133"/>
      <c r="FP357" s="133"/>
      <c r="FZ357" s="133"/>
      <c r="GJ357" s="133"/>
      <c r="GT357" s="133"/>
      <c r="HD357" s="133"/>
      <c r="HN357" s="133"/>
      <c r="HX357" s="133"/>
      <c r="IH357" s="133"/>
      <c r="IR357" s="133"/>
      <c r="JB357" s="133"/>
      <c r="JL357" s="133"/>
      <c r="JV357" s="133"/>
      <c r="KF357" s="133"/>
    </row>
    <row xmlns:x14ac="http://schemas.microsoft.com/office/spreadsheetml/2009/9/ac" r="358" s="3" customFormat="true" x14ac:dyDescent="0.25">
      <c r="A358" s="424"/>
      <c r="B358" s="133"/>
      <c r="L358" s="133"/>
      <c r="V358" s="133"/>
      <c r="AF358" s="133"/>
      <c r="AP358" s="133"/>
      <c r="AZ358" s="133"/>
      <c r="BA358" s="133"/>
      <c r="BB358" s="133"/>
      <c r="BC358" s="133"/>
      <c r="BD358" s="133"/>
      <c r="BE358" s="133"/>
      <c r="BF358" s="133"/>
      <c r="BG358" s="133"/>
      <c r="BJ358" s="133"/>
      <c r="BT358" s="133"/>
      <c r="CD358" s="133"/>
      <c r="CN358" s="133"/>
      <c r="CX358" s="133"/>
      <c r="DH358" s="133"/>
      <c r="DR358" s="133"/>
      <c r="EB358" s="133"/>
      <c r="EL358" s="133"/>
      <c r="EV358" s="133"/>
      <c r="FF358" s="133"/>
      <c r="FP358" s="133"/>
      <c r="FZ358" s="133"/>
      <c r="GJ358" s="133"/>
      <c r="GT358" s="133"/>
      <c r="HD358" s="133"/>
      <c r="HN358" s="133"/>
      <c r="HX358" s="133"/>
      <c r="IH358" s="133"/>
      <c r="IR358" s="133"/>
      <c r="JB358" s="133"/>
      <c r="JL358" s="133"/>
      <c r="JV358" s="133"/>
      <c r="KF358" s="133"/>
    </row>
    <row xmlns:x14ac="http://schemas.microsoft.com/office/spreadsheetml/2009/9/ac" r="359" s="3" customFormat="true" x14ac:dyDescent="0.25">
      <c r="A359" s="424"/>
      <c r="B359" s="133"/>
      <c r="L359" s="133"/>
      <c r="V359" s="133"/>
      <c r="AF359" s="133"/>
      <c r="AP359" s="133"/>
      <c r="AZ359" s="133"/>
      <c r="BA359" s="133"/>
      <c r="BB359" s="133"/>
      <c r="BC359" s="133"/>
      <c r="BD359" s="133"/>
      <c r="BE359" s="133"/>
      <c r="BF359" s="133"/>
      <c r="BG359" s="133"/>
      <c r="BJ359" s="133"/>
      <c r="BT359" s="133"/>
      <c r="CD359" s="133"/>
      <c r="CN359" s="133"/>
      <c r="CX359" s="133"/>
      <c r="DH359" s="133"/>
      <c r="DR359" s="133"/>
      <c r="EB359" s="133"/>
      <c r="EL359" s="133"/>
      <c r="EV359" s="133"/>
      <c r="FF359" s="133"/>
      <c r="FP359" s="133"/>
      <c r="FZ359" s="133"/>
      <c r="GJ359" s="133"/>
      <c r="GT359" s="133"/>
      <c r="HD359" s="133"/>
      <c r="HN359" s="133"/>
      <c r="HX359" s="133"/>
      <c r="IH359" s="133"/>
      <c r="IR359" s="133"/>
      <c r="JB359" s="133"/>
      <c r="JL359" s="133"/>
      <c r="JV359" s="133"/>
      <c r="KF359" s="133"/>
    </row>
    <row xmlns:x14ac="http://schemas.microsoft.com/office/spreadsheetml/2009/9/ac" r="360" s="3" customFormat="true" x14ac:dyDescent="0.25">
      <c r="A360" s="424"/>
      <c r="B360" s="133"/>
      <c r="L360" s="133"/>
      <c r="V360" s="133"/>
      <c r="AF360" s="133"/>
      <c r="AP360" s="133"/>
      <c r="AZ360" s="133"/>
      <c r="BA360" s="133"/>
      <c r="BB360" s="133"/>
      <c r="BC360" s="133"/>
      <c r="BD360" s="133"/>
      <c r="BE360" s="133"/>
      <c r="BF360" s="133"/>
      <c r="BG360" s="133"/>
      <c r="BJ360" s="133"/>
      <c r="BT360" s="133"/>
      <c r="CD360" s="133"/>
      <c r="CN360" s="133"/>
      <c r="CX360" s="133"/>
      <c r="DH360" s="133"/>
      <c r="DR360" s="133"/>
      <c r="EB360" s="133"/>
      <c r="EL360" s="133"/>
      <c r="EV360" s="133"/>
      <c r="FF360" s="133"/>
      <c r="FP360" s="133"/>
      <c r="FZ360" s="133"/>
      <c r="GJ360" s="133"/>
      <c r="GT360" s="133"/>
      <c r="HD360" s="133"/>
      <c r="HN360" s="133"/>
      <c r="HX360" s="133"/>
      <c r="IH360" s="133"/>
      <c r="IR360" s="133"/>
      <c r="JB360" s="133"/>
      <c r="JL360" s="133"/>
      <c r="JV360" s="133"/>
      <c r="KF360" s="133"/>
    </row>
    <row xmlns:x14ac="http://schemas.microsoft.com/office/spreadsheetml/2009/9/ac" r="361" s="3" customFormat="true" x14ac:dyDescent="0.25">
      <c r="A361" s="424"/>
      <c r="B361" s="133"/>
      <c r="L361" s="133"/>
      <c r="V361" s="133"/>
      <c r="AF361" s="133"/>
      <c r="AP361" s="133"/>
      <c r="AZ361" s="133"/>
      <c r="BA361" s="133"/>
      <c r="BB361" s="133"/>
      <c r="BC361" s="133"/>
      <c r="BD361" s="133"/>
      <c r="BE361" s="133"/>
      <c r="BF361" s="133"/>
      <c r="BG361" s="133"/>
      <c r="BJ361" s="133"/>
      <c r="BT361" s="133"/>
      <c r="CD361" s="133"/>
      <c r="CN361" s="133"/>
      <c r="CX361" s="133"/>
      <c r="DH361" s="133"/>
      <c r="DR361" s="133"/>
      <c r="EB361" s="133"/>
      <c r="EL361" s="133"/>
      <c r="EV361" s="133"/>
      <c r="FF361" s="133"/>
      <c r="FP361" s="133"/>
      <c r="FZ361" s="133"/>
      <c r="GJ361" s="133"/>
      <c r="GT361" s="133"/>
      <c r="HD361" s="133"/>
      <c r="HN361" s="133"/>
      <c r="HX361" s="133"/>
      <c r="IH361" s="133"/>
      <c r="IR361" s="133"/>
      <c r="JB361" s="133"/>
      <c r="JL361" s="133"/>
      <c r="JV361" s="133"/>
      <c r="KF361" s="133"/>
    </row>
    <row xmlns:x14ac="http://schemas.microsoft.com/office/spreadsheetml/2009/9/ac" r="362" s="3" customFormat="true" x14ac:dyDescent="0.25">
      <c r="A362" s="424"/>
      <c r="B362" s="133"/>
      <c r="L362" s="133"/>
      <c r="V362" s="133"/>
      <c r="AF362" s="133"/>
      <c r="AP362" s="133"/>
      <c r="AZ362" s="133"/>
      <c r="BA362" s="133"/>
      <c r="BB362" s="133"/>
      <c r="BC362" s="133"/>
      <c r="BD362" s="133"/>
      <c r="BE362" s="133"/>
      <c r="BF362" s="133"/>
      <c r="BG362" s="133"/>
      <c r="BJ362" s="133"/>
      <c r="BT362" s="133"/>
      <c r="CD362" s="133"/>
      <c r="CN362" s="133"/>
      <c r="CX362" s="133"/>
      <c r="DH362" s="133"/>
      <c r="DR362" s="133"/>
      <c r="EB362" s="133"/>
      <c r="EL362" s="133"/>
      <c r="EV362" s="133"/>
      <c r="FF362" s="133"/>
      <c r="FP362" s="133"/>
      <c r="FZ362" s="133"/>
      <c r="GJ362" s="133"/>
      <c r="GT362" s="133"/>
      <c r="HD362" s="133"/>
      <c r="HN362" s="133"/>
      <c r="HX362" s="133"/>
      <c r="IH362" s="133"/>
      <c r="IR362" s="133"/>
      <c r="JB362" s="133"/>
      <c r="JL362" s="133"/>
      <c r="JV362" s="133"/>
      <c r="KF362" s="133"/>
    </row>
    <row xmlns:x14ac="http://schemas.microsoft.com/office/spreadsheetml/2009/9/ac" r="363" s="3" customFormat="true" x14ac:dyDescent="0.25">
      <c r="A363" s="424"/>
      <c r="B363" s="133"/>
      <c r="L363" s="133"/>
      <c r="V363" s="133"/>
      <c r="AF363" s="133"/>
      <c r="AP363" s="133"/>
      <c r="AZ363" s="133"/>
      <c r="BA363" s="133"/>
      <c r="BB363" s="133"/>
      <c r="BC363" s="133"/>
      <c r="BD363" s="133"/>
      <c r="BE363" s="133"/>
      <c r="BF363" s="133"/>
      <c r="BG363" s="133"/>
      <c r="BJ363" s="133"/>
      <c r="BT363" s="133"/>
      <c r="CD363" s="133"/>
      <c r="CN363" s="133"/>
      <c r="CX363" s="133"/>
      <c r="DH363" s="133"/>
      <c r="DR363" s="133"/>
      <c r="EB363" s="133"/>
      <c r="EL363" s="133"/>
      <c r="EV363" s="133"/>
      <c r="FF363" s="133"/>
      <c r="FP363" s="133"/>
      <c r="FZ363" s="133"/>
      <c r="GJ363" s="133"/>
      <c r="GT363" s="133"/>
      <c r="HD363" s="133"/>
      <c r="HN363" s="133"/>
      <c r="HX363" s="133"/>
      <c r="IH363" s="133"/>
      <c r="IR363" s="133"/>
      <c r="JB363" s="133"/>
      <c r="JL363" s="133"/>
      <c r="JV363" s="133"/>
      <c r="KF363" s="133"/>
    </row>
    <row xmlns:x14ac="http://schemas.microsoft.com/office/spreadsheetml/2009/9/ac" r="364" s="3" customFormat="true" x14ac:dyDescent="0.25">
      <c r="A364" s="424"/>
      <c r="B364" s="133"/>
      <c r="L364" s="133"/>
      <c r="V364" s="133"/>
      <c r="AF364" s="133"/>
      <c r="AP364" s="133"/>
      <c r="AZ364" s="133"/>
      <c r="BA364" s="133"/>
      <c r="BB364" s="133"/>
      <c r="BC364" s="133"/>
      <c r="BD364" s="133"/>
      <c r="BE364" s="133"/>
      <c r="BF364" s="133"/>
      <c r="BG364" s="133"/>
      <c r="BJ364" s="133"/>
      <c r="BT364" s="133"/>
      <c r="CD364" s="133"/>
      <c r="CN364" s="133"/>
      <c r="CX364" s="133"/>
      <c r="DH364" s="133"/>
      <c r="DR364" s="133"/>
      <c r="EB364" s="133"/>
      <c r="EL364" s="133"/>
      <c r="EV364" s="133"/>
      <c r="FF364" s="133"/>
      <c r="FP364" s="133"/>
      <c r="FZ364" s="133"/>
      <c r="GJ364" s="133"/>
      <c r="GT364" s="133"/>
      <c r="HD364" s="133"/>
      <c r="HN364" s="133"/>
      <c r="HX364" s="133"/>
      <c r="IH364" s="133"/>
      <c r="IR364" s="133"/>
      <c r="JB364" s="133"/>
      <c r="JL364" s="133"/>
      <c r="JV364" s="133"/>
      <c r="KF364" s="133"/>
    </row>
    <row xmlns:x14ac="http://schemas.microsoft.com/office/spreadsheetml/2009/9/ac" r="365" s="3" customFormat="true" x14ac:dyDescent="0.25">
      <c r="A365" s="424"/>
      <c r="B365" s="133"/>
      <c r="L365" s="133"/>
      <c r="V365" s="133"/>
      <c r="AF365" s="133"/>
      <c r="AP365" s="133"/>
      <c r="AZ365" s="133"/>
      <c r="BA365" s="133"/>
      <c r="BB365" s="133"/>
      <c r="BC365" s="133"/>
      <c r="BD365" s="133"/>
      <c r="BE365" s="133"/>
      <c r="BF365" s="133"/>
      <c r="BG365" s="133"/>
      <c r="BJ365" s="133"/>
      <c r="BT365" s="133"/>
      <c r="CD365" s="133"/>
      <c r="CN365" s="133"/>
      <c r="CX365" s="133"/>
      <c r="DH365" s="133"/>
      <c r="DR365" s="133"/>
      <c r="EB365" s="133"/>
      <c r="EL365" s="133"/>
      <c r="EV365" s="133"/>
      <c r="FF365" s="133"/>
      <c r="FP365" s="133"/>
      <c r="FZ365" s="133"/>
      <c r="GJ365" s="133"/>
      <c r="GT365" s="133"/>
      <c r="HD365" s="133"/>
      <c r="HN365" s="133"/>
      <c r="HX365" s="133"/>
      <c r="IH365" s="133"/>
      <c r="IR365" s="133"/>
      <c r="JB365" s="133"/>
      <c r="JL365" s="133"/>
      <c r="JV365" s="133"/>
      <c r="KF365" s="133"/>
    </row>
    <row xmlns:x14ac="http://schemas.microsoft.com/office/spreadsheetml/2009/9/ac" r="366" s="3" customFormat="true" x14ac:dyDescent="0.25">
      <c r="A366" s="424"/>
      <c r="B366" s="133"/>
      <c r="L366" s="133"/>
      <c r="V366" s="133"/>
      <c r="AF366" s="133"/>
      <c r="AP366" s="133"/>
      <c r="AZ366" s="133"/>
      <c r="BA366" s="133"/>
      <c r="BB366" s="133"/>
      <c r="BC366" s="133"/>
      <c r="BD366" s="133"/>
      <c r="BE366" s="133"/>
      <c r="BF366" s="133"/>
      <c r="BG366" s="133"/>
      <c r="BJ366" s="133"/>
      <c r="BT366" s="133"/>
      <c r="CD366" s="133"/>
      <c r="CN366" s="133"/>
      <c r="CX366" s="133"/>
      <c r="DH366" s="133"/>
      <c r="DR366" s="133"/>
      <c r="EB366" s="133"/>
      <c r="EL366" s="133"/>
      <c r="EV366" s="133"/>
      <c r="FF366" s="133"/>
      <c r="FP366" s="133"/>
      <c r="FZ366" s="133"/>
      <c r="GJ366" s="133"/>
      <c r="GT366" s="133"/>
      <c r="HD366" s="133"/>
      <c r="HN366" s="133"/>
      <c r="HX366" s="133"/>
      <c r="IH366" s="133"/>
      <c r="IR366" s="133"/>
      <c r="JB366" s="133"/>
      <c r="JL366" s="133"/>
      <c r="JV366" s="133"/>
      <c r="KF366" s="133"/>
    </row>
    <row xmlns:x14ac="http://schemas.microsoft.com/office/spreadsheetml/2009/9/ac" r="367" s="3" customFormat="true" x14ac:dyDescent="0.25">
      <c r="A367" s="424"/>
      <c r="B367" s="133"/>
      <c r="L367" s="133"/>
      <c r="V367" s="133"/>
      <c r="AF367" s="133"/>
      <c r="AP367" s="133"/>
      <c r="AZ367" s="133"/>
      <c r="BA367" s="133"/>
      <c r="BB367" s="133"/>
      <c r="BC367" s="133"/>
      <c r="BD367" s="133"/>
      <c r="BE367" s="133"/>
      <c r="BF367" s="133"/>
      <c r="BG367" s="133"/>
      <c r="BJ367" s="133"/>
      <c r="BT367" s="133"/>
      <c r="CD367" s="133"/>
      <c r="CN367" s="133"/>
      <c r="CX367" s="133"/>
      <c r="DH367" s="133"/>
      <c r="DR367" s="133"/>
      <c r="EB367" s="133"/>
      <c r="EL367" s="133"/>
      <c r="EV367" s="133"/>
      <c r="FF367" s="133"/>
      <c r="FP367" s="133"/>
      <c r="FZ367" s="133"/>
      <c r="GJ367" s="133"/>
      <c r="GT367" s="133"/>
      <c r="HD367" s="133"/>
      <c r="HN367" s="133"/>
      <c r="HX367" s="133"/>
      <c r="IH367" s="133"/>
      <c r="IR367" s="133"/>
      <c r="JB367" s="133"/>
      <c r="JL367" s="133"/>
      <c r="JV367" s="133"/>
      <c r="KF367" s="133"/>
    </row>
    <row xmlns:x14ac="http://schemas.microsoft.com/office/spreadsheetml/2009/9/ac" r="368" s="3" customFormat="true" x14ac:dyDescent="0.25">
      <c r="A368" s="424"/>
      <c r="B368" s="133"/>
      <c r="L368" s="133"/>
      <c r="V368" s="133"/>
      <c r="AF368" s="133"/>
      <c r="AP368" s="133"/>
      <c r="AZ368" s="133"/>
      <c r="BA368" s="133"/>
      <c r="BB368" s="133"/>
      <c r="BC368" s="133"/>
      <c r="BD368" s="133"/>
      <c r="BE368" s="133"/>
      <c r="BF368" s="133"/>
      <c r="BG368" s="133"/>
      <c r="BJ368" s="133"/>
      <c r="BT368" s="133"/>
      <c r="CD368" s="133"/>
      <c r="CN368" s="133"/>
      <c r="CX368" s="133"/>
      <c r="DH368" s="133"/>
      <c r="DR368" s="133"/>
      <c r="EB368" s="133"/>
      <c r="EL368" s="133"/>
      <c r="EV368" s="133"/>
      <c r="FF368" s="133"/>
      <c r="FP368" s="133"/>
      <c r="FZ368" s="133"/>
      <c r="GJ368" s="133"/>
      <c r="GT368" s="133"/>
      <c r="HD368" s="133"/>
      <c r="HN368" s="133"/>
      <c r="HX368" s="133"/>
      <c r="IH368" s="133"/>
      <c r="IR368" s="133"/>
      <c r="JB368" s="133"/>
      <c r="JL368" s="133"/>
      <c r="JV368" s="133"/>
      <c r="KF368" s="133"/>
    </row>
    <row xmlns:x14ac="http://schemas.microsoft.com/office/spreadsheetml/2009/9/ac" r="369" s="3" customFormat="true" x14ac:dyDescent="0.25">
      <c r="A369" s="424"/>
      <c r="B369" s="133"/>
      <c r="L369" s="133"/>
      <c r="V369" s="133"/>
      <c r="AF369" s="133"/>
      <c r="AP369" s="133"/>
      <c r="AZ369" s="133"/>
      <c r="BA369" s="133"/>
      <c r="BB369" s="133"/>
      <c r="BC369" s="133"/>
      <c r="BD369" s="133"/>
      <c r="BE369" s="133"/>
      <c r="BF369" s="133"/>
      <c r="BG369" s="133"/>
      <c r="BJ369" s="133"/>
      <c r="BT369" s="133"/>
      <c r="CD369" s="133"/>
      <c r="CN369" s="133"/>
      <c r="CX369" s="133"/>
      <c r="DH369" s="133"/>
      <c r="DR369" s="133"/>
      <c r="EB369" s="133"/>
      <c r="EL369" s="133"/>
      <c r="EV369" s="133"/>
      <c r="FF369" s="133"/>
      <c r="FP369" s="133"/>
      <c r="FZ369" s="133"/>
      <c r="GJ369" s="133"/>
      <c r="GT369" s="133"/>
      <c r="HD369" s="133"/>
      <c r="HN369" s="133"/>
      <c r="HX369" s="133"/>
      <c r="IH369" s="133"/>
      <c r="IR369" s="133"/>
      <c r="JB369" s="133"/>
      <c r="JL369" s="133"/>
      <c r="JV369" s="133"/>
      <c r="KF369" s="133"/>
    </row>
    <row xmlns:x14ac="http://schemas.microsoft.com/office/spreadsheetml/2009/9/ac" r="370" s="3" customFormat="true" x14ac:dyDescent="0.25">
      <c r="A370" s="424"/>
      <c r="B370" s="133"/>
      <c r="L370" s="133"/>
      <c r="V370" s="133"/>
      <c r="AF370" s="133"/>
      <c r="AP370" s="133"/>
      <c r="AZ370" s="133"/>
      <c r="BA370" s="133"/>
      <c r="BB370" s="133"/>
      <c r="BC370" s="133"/>
      <c r="BD370" s="133"/>
      <c r="BE370" s="133"/>
      <c r="BF370" s="133"/>
      <c r="BG370" s="133"/>
      <c r="BJ370" s="133"/>
      <c r="BT370" s="133"/>
      <c r="CD370" s="133"/>
      <c r="CN370" s="133"/>
      <c r="CX370" s="133"/>
      <c r="DH370" s="133"/>
      <c r="DR370" s="133"/>
      <c r="EB370" s="133"/>
      <c r="EL370" s="133"/>
      <c r="EV370" s="133"/>
      <c r="FF370" s="133"/>
      <c r="FP370" s="133"/>
      <c r="FZ370" s="133"/>
      <c r="GJ370" s="133"/>
      <c r="GT370" s="133"/>
      <c r="HD370" s="133"/>
      <c r="HN370" s="133"/>
      <c r="HX370" s="133"/>
      <c r="IH370" s="133"/>
      <c r="IR370" s="133"/>
      <c r="JB370" s="133"/>
      <c r="JL370" s="133"/>
      <c r="JV370" s="133"/>
      <c r="KF370" s="133"/>
    </row>
    <row xmlns:x14ac="http://schemas.microsoft.com/office/spreadsheetml/2009/9/ac" r="371" s="3" customFormat="true" x14ac:dyDescent="0.25">
      <c r="A371" s="424"/>
      <c r="B371" s="133"/>
      <c r="L371" s="133"/>
      <c r="V371" s="133"/>
      <c r="AF371" s="133"/>
      <c r="AP371" s="133"/>
      <c r="AZ371" s="133"/>
      <c r="BA371" s="133"/>
      <c r="BB371" s="133"/>
      <c r="BC371" s="133"/>
      <c r="BD371" s="133"/>
      <c r="BE371" s="133"/>
      <c r="BF371" s="133"/>
      <c r="BG371" s="133"/>
      <c r="BJ371" s="133"/>
      <c r="BT371" s="133"/>
      <c r="CD371" s="133"/>
      <c r="CN371" s="133"/>
      <c r="CX371" s="133"/>
      <c r="DH371" s="133"/>
      <c r="DR371" s="133"/>
      <c r="EB371" s="133"/>
      <c r="EL371" s="133"/>
      <c r="EV371" s="133"/>
      <c r="FF371" s="133"/>
      <c r="FP371" s="133"/>
      <c r="FZ371" s="133"/>
      <c r="GJ371" s="133"/>
      <c r="GT371" s="133"/>
      <c r="HD371" s="133"/>
      <c r="HN371" s="133"/>
      <c r="HX371" s="133"/>
      <c r="IH371" s="133"/>
      <c r="IR371" s="133"/>
      <c r="JB371" s="133"/>
      <c r="JL371" s="133"/>
      <c r="JV371" s="133"/>
      <c r="KF371" s="133"/>
    </row>
    <row xmlns:x14ac="http://schemas.microsoft.com/office/spreadsheetml/2009/9/ac" r="372" s="3" customFormat="true" x14ac:dyDescent="0.25">
      <c r="A372" s="424"/>
      <c r="B372" s="133"/>
      <c r="L372" s="133"/>
      <c r="V372" s="133"/>
      <c r="AF372" s="133"/>
      <c r="AP372" s="133"/>
      <c r="AZ372" s="133"/>
      <c r="BA372" s="133"/>
      <c r="BB372" s="133"/>
      <c r="BC372" s="133"/>
      <c r="BD372" s="133"/>
      <c r="BE372" s="133"/>
      <c r="BF372" s="133"/>
      <c r="BG372" s="133"/>
      <c r="BJ372" s="133"/>
      <c r="BT372" s="133"/>
      <c r="CD372" s="133"/>
      <c r="CN372" s="133"/>
      <c r="CX372" s="133"/>
      <c r="DH372" s="133"/>
      <c r="DR372" s="133"/>
      <c r="EB372" s="133"/>
      <c r="EL372" s="133"/>
      <c r="EV372" s="133"/>
      <c r="FF372" s="133"/>
      <c r="FP372" s="133"/>
      <c r="FZ372" s="133"/>
      <c r="GJ372" s="133"/>
      <c r="GT372" s="133"/>
      <c r="HD372" s="133"/>
      <c r="HN372" s="133"/>
      <c r="HX372" s="133"/>
      <c r="IH372" s="133"/>
      <c r="IR372" s="133"/>
      <c r="JB372" s="133"/>
      <c r="JL372" s="133"/>
      <c r="JV372" s="133"/>
      <c r="KF372" s="133"/>
    </row>
    <row xmlns:x14ac="http://schemas.microsoft.com/office/spreadsheetml/2009/9/ac" r="373" s="3" customFormat="true" x14ac:dyDescent="0.25">
      <c r="A373" s="424"/>
      <c r="B373" s="133"/>
      <c r="L373" s="133"/>
      <c r="V373" s="133"/>
      <c r="AF373" s="133"/>
      <c r="AP373" s="133"/>
      <c r="AZ373" s="133"/>
      <c r="BA373" s="133"/>
      <c r="BB373" s="133"/>
      <c r="BC373" s="133"/>
      <c r="BD373" s="133"/>
      <c r="BE373" s="133"/>
      <c r="BF373" s="133"/>
      <c r="BG373" s="133"/>
      <c r="BJ373" s="133"/>
      <c r="BT373" s="133"/>
      <c r="CD373" s="133"/>
      <c r="CN373" s="133"/>
      <c r="CX373" s="133"/>
      <c r="DH373" s="133"/>
      <c r="DR373" s="133"/>
      <c r="EB373" s="133"/>
      <c r="EL373" s="133"/>
      <c r="EV373" s="133"/>
      <c r="FF373" s="133"/>
      <c r="FP373" s="133"/>
      <c r="FZ373" s="133"/>
      <c r="GJ373" s="133"/>
      <c r="GT373" s="133"/>
      <c r="HD373" s="133"/>
      <c r="HN373" s="133"/>
      <c r="HX373" s="133"/>
      <c r="IH373" s="133"/>
      <c r="IR373" s="133"/>
      <c r="JB373" s="133"/>
      <c r="JL373" s="133"/>
      <c r="JV373" s="133"/>
      <c r="KF373" s="133"/>
    </row>
    <row xmlns:x14ac="http://schemas.microsoft.com/office/spreadsheetml/2009/9/ac" r="374" s="3" customFormat="true" x14ac:dyDescent="0.25">
      <c r="A374" s="424"/>
      <c r="B374" s="133"/>
      <c r="L374" s="133"/>
      <c r="V374" s="133"/>
      <c r="AF374" s="133"/>
      <c r="AP374" s="133"/>
      <c r="AZ374" s="133"/>
      <c r="BA374" s="133"/>
      <c r="BB374" s="133"/>
      <c r="BC374" s="133"/>
      <c r="BD374" s="133"/>
      <c r="BE374" s="133"/>
      <c r="BF374" s="133"/>
      <c r="BG374" s="133"/>
      <c r="BJ374" s="133"/>
      <c r="BT374" s="133"/>
      <c r="CD374" s="133"/>
      <c r="CN374" s="133"/>
      <c r="CX374" s="133"/>
      <c r="DH374" s="133"/>
      <c r="DR374" s="133"/>
      <c r="EB374" s="133"/>
      <c r="EL374" s="133"/>
      <c r="EV374" s="133"/>
      <c r="FF374" s="133"/>
      <c r="FP374" s="133"/>
      <c r="FZ374" s="133"/>
      <c r="GJ374" s="133"/>
      <c r="GT374" s="133"/>
      <c r="HD374" s="133"/>
      <c r="HN374" s="133"/>
      <c r="HX374" s="133"/>
      <c r="IH374" s="133"/>
      <c r="IR374" s="133"/>
      <c r="JB374" s="133"/>
      <c r="JL374" s="133"/>
      <c r="JV374" s="133"/>
      <c r="KF374" s="133"/>
    </row>
    <row xmlns:x14ac="http://schemas.microsoft.com/office/spreadsheetml/2009/9/ac" r="375" s="3" customFormat="true" x14ac:dyDescent="0.25">
      <c r="A375" s="424"/>
      <c r="B375" s="133"/>
      <c r="L375" s="133"/>
      <c r="V375" s="133"/>
      <c r="AF375" s="133"/>
      <c r="AP375" s="133"/>
      <c r="AZ375" s="133"/>
      <c r="BA375" s="133"/>
      <c r="BB375" s="133"/>
      <c r="BC375" s="133"/>
      <c r="BD375" s="133"/>
      <c r="BE375" s="133"/>
      <c r="BF375" s="133"/>
      <c r="BG375" s="133"/>
      <c r="BJ375" s="133"/>
      <c r="BT375" s="133"/>
      <c r="CD375" s="133"/>
      <c r="CN375" s="133"/>
      <c r="CX375" s="133"/>
      <c r="DH375" s="133"/>
      <c r="DR375" s="133"/>
      <c r="EB375" s="133"/>
      <c r="EL375" s="133"/>
      <c r="EV375" s="133"/>
      <c r="FF375" s="133"/>
      <c r="FP375" s="133"/>
      <c r="FZ375" s="133"/>
      <c r="GJ375" s="133"/>
      <c r="GT375" s="133"/>
      <c r="HD375" s="133"/>
      <c r="HN375" s="133"/>
      <c r="HX375" s="133"/>
      <c r="IH375" s="133"/>
      <c r="IR375" s="133"/>
      <c r="JB375" s="133"/>
      <c r="JL375" s="133"/>
      <c r="JV375" s="133"/>
      <c r="KF375" s="133"/>
    </row>
    <row xmlns:x14ac="http://schemas.microsoft.com/office/spreadsheetml/2009/9/ac" r="376" s="3" customFormat="true" x14ac:dyDescent="0.25">
      <c r="A376" s="424"/>
      <c r="B376" s="133"/>
      <c r="L376" s="133"/>
      <c r="V376" s="133"/>
      <c r="AF376" s="133"/>
      <c r="AP376" s="133"/>
      <c r="AZ376" s="133"/>
      <c r="BA376" s="133"/>
      <c r="BB376" s="133"/>
      <c r="BC376" s="133"/>
      <c r="BD376" s="133"/>
      <c r="BE376" s="133"/>
      <c r="BF376" s="133"/>
      <c r="BG376" s="133"/>
      <c r="BJ376" s="133"/>
      <c r="BT376" s="133"/>
      <c r="CD376" s="133"/>
      <c r="CN376" s="133"/>
      <c r="CX376" s="133"/>
      <c r="DH376" s="133"/>
      <c r="DR376" s="133"/>
      <c r="EB376" s="133"/>
      <c r="EL376" s="133"/>
      <c r="EV376" s="133"/>
      <c r="FF376" s="133"/>
      <c r="FP376" s="133"/>
      <c r="FZ376" s="133"/>
      <c r="GJ376" s="133"/>
      <c r="GT376" s="133"/>
      <c r="HD376" s="133"/>
      <c r="HN376" s="133"/>
      <c r="HX376" s="133"/>
      <c r="IH376" s="133"/>
      <c r="IR376" s="133"/>
      <c r="JB376" s="133"/>
      <c r="JL376" s="133"/>
      <c r="JV376" s="133"/>
      <c r="KF376" s="133"/>
    </row>
    <row xmlns:x14ac="http://schemas.microsoft.com/office/spreadsheetml/2009/9/ac" r="377" s="3" customFormat="true" x14ac:dyDescent="0.25">
      <c r="A377" s="424"/>
      <c r="B377" s="133"/>
      <c r="L377" s="133"/>
      <c r="V377" s="133"/>
      <c r="AF377" s="133"/>
      <c r="AP377" s="133"/>
      <c r="AZ377" s="133"/>
      <c r="BA377" s="133"/>
      <c r="BB377" s="133"/>
      <c r="BC377" s="133"/>
      <c r="BD377" s="133"/>
      <c r="BE377" s="133"/>
      <c r="BF377" s="133"/>
      <c r="BG377" s="133"/>
      <c r="BJ377" s="133"/>
      <c r="BT377" s="133"/>
      <c r="CD377" s="133"/>
      <c r="CN377" s="133"/>
      <c r="CX377" s="133"/>
      <c r="DH377" s="133"/>
      <c r="DR377" s="133"/>
      <c r="EB377" s="133"/>
      <c r="EL377" s="133"/>
      <c r="EV377" s="133"/>
      <c r="FF377" s="133"/>
      <c r="FP377" s="133"/>
      <c r="FZ377" s="133"/>
      <c r="GJ377" s="133"/>
      <c r="GT377" s="133"/>
      <c r="HD377" s="133"/>
      <c r="HN377" s="133"/>
      <c r="HX377" s="133"/>
      <c r="IH377" s="133"/>
      <c r="IR377" s="133"/>
      <c r="JB377" s="133"/>
      <c r="JL377" s="133"/>
      <c r="JV377" s="133"/>
      <c r="KF377" s="133"/>
    </row>
    <row xmlns:x14ac="http://schemas.microsoft.com/office/spreadsheetml/2009/9/ac" r="378" s="3" customFormat="true" x14ac:dyDescent="0.25">
      <c r="A378" s="424"/>
      <c r="B378" s="133"/>
      <c r="L378" s="133"/>
      <c r="V378" s="133"/>
      <c r="AF378" s="133"/>
      <c r="AP378" s="133"/>
      <c r="AZ378" s="133"/>
      <c r="BA378" s="133"/>
      <c r="BB378" s="133"/>
      <c r="BC378" s="133"/>
      <c r="BD378" s="133"/>
      <c r="BE378" s="133"/>
      <c r="BF378" s="133"/>
      <c r="BG378" s="133"/>
      <c r="BJ378" s="133"/>
      <c r="BT378" s="133"/>
      <c r="CD378" s="133"/>
      <c r="CN378" s="133"/>
      <c r="CX378" s="133"/>
      <c r="DH378" s="133"/>
      <c r="DR378" s="133"/>
      <c r="EB378" s="133"/>
      <c r="EL378" s="133"/>
      <c r="EV378" s="133"/>
      <c r="FF378" s="133"/>
      <c r="FP378" s="133"/>
      <c r="FZ378" s="133"/>
      <c r="GJ378" s="133"/>
      <c r="GT378" s="133"/>
      <c r="HD378" s="133"/>
      <c r="HN378" s="133"/>
      <c r="HX378" s="133"/>
      <c r="IH378" s="133"/>
      <c r="IR378" s="133"/>
      <c r="JB378" s="133"/>
      <c r="JL378" s="133"/>
      <c r="JV378" s="133"/>
      <c r="KF378" s="133"/>
    </row>
    <row xmlns:x14ac="http://schemas.microsoft.com/office/spreadsheetml/2009/9/ac" r="379" s="3" customFormat="true" x14ac:dyDescent="0.25">
      <c r="A379" s="424"/>
      <c r="B379" s="133"/>
      <c r="L379" s="133"/>
      <c r="V379" s="133"/>
      <c r="AF379" s="133"/>
      <c r="AP379" s="133"/>
      <c r="AZ379" s="133"/>
      <c r="BA379" s="133"/>
      <c r="BB379" s="133"/>
      <c r="BC379" s="133"/>
      <c r="BD379" s="133"/>
      <c r="BE379" s="133"/>
      <c r="BF379" s="133"/>
      <c r="BG379" s="133"/>
      <c r="BJ379" s="133"/>
      <c r="BT379" s="133"/>
      <c r="CD379" s="133"/>
      <c r="CN379" s="133"/>
      <c r="CX379" s="133"/>
      <c r="DH379" s="133"/>
      <c r="DR379" s="133"/>
      <c r="EB379" s="133"/>
      <c r="EL379" s="133"/>
      <c r="EV379" s="133"/>
      <c r="FF379" s="133"/>
      <c r="FP379" s="133"/>
      <c r="FZ379" s="133"/>
      <c r="GJ379" s="133"/>
      <c r="GT379" s="133"/>
      <c r="HD379" s="133"/>
      <c r="HN379" s="133"/>
      <c r="HX379" s="133"/>
      <c r="IH379" s="133"/>
      <c r="IR379" s="133"/>
      <c r="JB379" s="133"/>
      <c r="JL379" s="133"/>
      <c r="JV379" s="133"/>
      <c r="KF379" s="133"/>
    </row>
    <row xmlns:x14ac="http://schemas.microsoft.com/office/spreadsheetml/2009/9/ac" r="380" s="3" customFormat="true" x14ac:dyDescent="0.25">
      <c r="A380" s="424"/>
      <c r="B380" s="133"/>
      <c r="L380" s="133"/>
      <c r="V380" s="133"/>
      <c r="AF380" s="133"/>
      <c r="AP380" s="133"/>
      <c r="AZ380" s="133"/>
      <c r="BA380" s="133"/>
      <c r="BB380" s="133"/>
      <c r="BC380" s="133"/>
      <c r="BD380" s="133"/>
      <c r="BE380" s="133"/>
      <c r="BF380" s="133"/>
      <c r="BG380" s="133"/>
      <c r="BJ380" s="133"/>
      <c r="BT380" s="133"/>
      <c r="CD380" s="133"/>
      <c r="CN380" s="133"/>
      <c r="CX380" s="133"/>
      <c r="DH380" s="133"/>
      <c r="DR380" s="133"/>
      <c r="EB380" s="133"/>
      <c r="EL380" s="133"/>
      <c r="EV380" s="133"/>
      <c r="FF380" s="133"/>
      <c r="FP380" s="133"/>
      <c r="FZ380" s="133"/>
      <c r="GJ380" s="133"/>
      <c r="GT380" s="133"/>
      <c r="HD380" s="133"/>
      <c r="HN380" s="133"/>
      <c r="HX380" s="133"/>
      <c r="IH380" s="133"/>
      <c r="IR380" s="133"/>
      <c r="JB380" s="133"/>
      <c r="JL380" s="133"/>
      <c r="JV380" s="133"/>
      <c r="KF380" s="133"/>
    </row>
    <row xmlns:x14ac="http://schemas.microsoft.com/office/spreadsheetml/2009/9/ac" r="381" s="3" customFormat="true" x14ac:dyDescent="0.25">
      <c r="A381" s="424"/>
      <c r="B381" s="133"/>
      <c r="L381" s="133"/>
      <c r="V381" s="133"/>
      <c r="AF381" s="133"/>
      <c r="AP381" s="133"/>
      <c r="AZ381" s="133"/>
      <c r="BA381" s="133"/>
      <c r="BB381" s="133"/>
      <c r="BC381" s="133"/>
      <c r="BD381" s="133"/>
      <c r="BE381" s="133"/>
      <c r="BF381" s="133"/>
      <c r="BG381" s="133"/>
      <c r="BJ381" s="133"/>
      <c r="BT381" s="133"/>
      <c r="CD381" s="133"/>
      <c r="CN381" s="133"/>
      <c r="CX381" s="133"/>
      <c r="DH381" s="133"/>
      <c r="DR381" s="133"/>
      <c r="EB381" s="133"/>
      <c r="EL381" s="133"/>
      <c r="EV381" s="133"/>
      <c r="FF381" s="133"/>
      <c r="FP381" s="133"/>
      <c r="FZ381" s="133"/>
      <c r="GJ381" s="133"/>
      <c r="GT381" s="133"/>
      <c r="HD381" s="133"/>
      <c r="HN381" s="133"/>
      <c r="HX381" s="133"/>
      <c r="IH381" s="133"/>
      <c r="IR381" s="133"/>
      <c r="JB381" s="133"/>
      <c r="JL381" s="133"/>
      <c r="JV381" s="133"/>
      <c r="KF381" s="133"/>
    </row>
    <row xmlns:x14ac="http://schemas.microsoft.com/office/spreadsheetml/2009/9/ac" r="382" s="3" customFormat="true" x14ac:dyDescent="0.25">
      <c r="A382" s="424"/>
      <c r="B382" s="133"/>
      <c r="L382" s="133"/>
      <c r="V382" s="133"/>
      <c r="AF382" s="133"/>
      <c r="AP382" s="133"/>
      <c r="AZ382" s="133"/>
      <c r="BA382" s="133"/>
      <c r="BB382" s="133"/>
      <c r="BC382" s="133"/>
      <c r="BD382" s="133"/>
      <c r="BE382" s="133"/>
      <c r="BF382" s="133"/>
      <c r="BG382" s="133"/>
      <c r="BJ382" s="133"/>
      <c r="BT382" s="133"/>
      <c r="CD382" s="133"/>
      <c r="CN382" s="133"/>
      <c r="CX382" s="133"/>
      <c r="DH382" s="133"/>
      <c r="DR382" s="133"/>
      <c r="EB382" s="133"/>
      <c r="EL382" s="133"/>
      <c r="EV382" s="133"/>
      <c r="FF382" s="133"/>
      <c r="FP382" s="133"/>
      <c r="FZ382" s="133"/>
      <c r="GJ382" s="133"/>
      <c r="GT382" s="133"/>
      <c r="HD382" s="133"/>
      <c r="HN382" s="133"/>
      <c r="HX382" s="133"/>
      <c r="IH382" s="133"/>
      <c r="IR382" s="133"/>
      <c r="JB382" s="133"/>
      <c r="JL382" s="133"/>
      <c r="JV382" s="133"/>
      <c r="KF382" s="133"/>
    </row>
    <row xmlns:x14ac="http://schemas.microsoft.com/office/spreadsheetml/2009/9/ac" r="383" s="3" customFormat="true" x14ac:dyDescent="0.25">
      <c r="A383" s="424"/>
      <c r="B383" s="133"/>
      <c r="L383" s="133"/>
      <c r="V383" s="133"/>
      <c r="AF383" s="133"/>
      <c r="AP383" s="133"/>
      <c r="AZ383" s="133"/>
      <c r="BA383" s="133"/>
      <c r="BB383" s="133"/>
      <c r="BC383" s="133"/>
      <c r="BD383" s="133"/>
      <c r="BE383" s="133"/>
      <c r="BF383" s="133"/>
      <c r="BG383" s="133"/>
      <c r="BJ383" s="133"/>
      <c r="BT383" s="133"/>
      <c r="CD383" s="133"/>
      <c r="CN383" s="133"/>
      <c r="CX383" s="133"/>
      <c r="DH383" s="133"/>
      <c r="DR383" s="133"/>
      <c r="EB383" s="133"/>
      <c r="EL383" s="133"/>
      <c r="EV383" s="133"/>
      <c r="FF383" s="133"/>
      <c r="FP383" s="133"/>
      <c r="FZ383" s="133"/>
      <c r="GJ383" s="133"/>
      <c r="GT383" s="133"/>
      <c r="HD383" s="133"/>
      <c r="HN383" s="133"/>
      <c r="HX383" s="133"/>
      <c r="IH383" s="133"/>
      <c r="IR383" s="133"/>
      <c r="JB383" s="133"/>
      <c r="JL383" s="133"/>
      <c r="JV383" s="133"/>
      <c r="KF383" s="133"/>
    </row>
    <row xmlns:x14ac="http://schemas.microsoft.com/office/spreadsheetml/2009/9/ac" r="384" s="3" customFormat="true" x14ac:dyDescent="0.25">
      <c r="A384" s="424"/>
      <c r="B384" s="133"/>
      <c r="L384" s="133"/>
      <c r="V384" s="133"/>
      <c r="AF384" s="133"/>
      <c r="AP384" s="133"/>
      <c r="AZ384" s="133"/>
      <c r="BA384" s="133"/>
      <c r="BB384" s="133"/>
      <c r="BC384" s="133"/>
      <c r="BD384" s="133"/>
      <c r="BE384" s="133"/>
      <c r="BF384" s="133"/>
      <c r="BG384" s="133"/>
      <c r="BJ384" s="133"/>
      <c r="BT384" s="133"/>
      <c r="CD384" s="133"/>
      <c r="CN384" s="133"/>
      <c r="CX384" s="133"/>
      <c r="DH384" s="133"/>
      <c r="DR384" s="133"/>
      <c r="EB384" s="133"/>
      <c r="EL384" s="133"/>
      <c r="EV384" s="133"/>
      <c r="FF384" s="133"/>
      <c r="FP384" s="133"/>
      <c r="FZ384" s="133"/>
      <c r="GJ384" s="133"/>
      <c r="GT384" s="133"/>
      <c r="HD384" s="133"/>
      <c r="HN384" s="133"/>
      <c r="HX384" s="133"/>
      <c r="IH384" s="133"/>
      <c r="IR384" s="133"/>
      <c r="JB384" s="133"/>
      <c r="JL384" s="133"/>
      <c r="JV384" s="133"/>
      <c r="KF384" s="133"/>
    </row>
    <row xmlns:x14ac="http://schemas.microsoft.com/office/spreadsheetml/2009/9/ac" r="385" s="3" customFormat="true" x14ac:dyDescent="0.25">
      <c r="A385" s="424"/>
      <c r="B385" s="133"/>
      <c r="L385" s="133"/>
      <c r="V385" s="133"/>
      <c r="AF385" s="133"/>
      <c r="AP385" s="133"/>
      <c r="AZ385" s="133"/>
      <c r="BA385" s="133"/>
      <c r="BB385" s="133"/>
      <c r="BC385" s="133"/>
      <c r="BD385" s="133"/>
      <c r="BE385" s="133"/>
      <c r="BF385" s="133"/>
      <c r="BG385" s="133"/>
      <c r="BJ385" s="133"/>
      <c r="BT385" s="133"/>
      <c r="CD385" s="133"/>
      <c r="CN385" s="133"/>
      <c r="CX385" s="133"/>
      <c r="DH385" s="133"/>
      <c r="DR385" s="133"/>
      <c r="EB385" s="133"/>
      <c r="EL385" s="133"/>
      <c r="EV385" s="133"/>
      <c r="FF385" s="133"/>
      <c r="FP385" s="133"/>
      <c r="FZ385" s="133"/>
      <c r="GJ385" s="133"/>
      <c r="GT385" s="133"/>
      <c r="HD385" s="133"/>
      <c r="HN385" s="133"/>
      <c r="HX385" s="133"/>
      <c r="IH385" s="133"/>
      <c r="IR385" s="133"/>
      <c r="JB385" s="133"/>
      <c r="JL385" s="133"/>
      <c r="JV385" s="133"/>
      <c r="KF385" s="133"/>
    </row>
    <row xmlns:x14ac="http://schemas.microsoft.com/office/spreadsheetml/2009/9/ac" r="386" s="3" customFormat="true" x14ac:dyDescent="0.25">
      <c r="A386" s="424"/>
      <c r="B386" s="133"/>
      <c r="L386" s="133"/>
      <c r="V386" s="133"/>
      <c r="AF386" s="133"/>
      <c r="AP386" s="133"/>
      <c r="AZ386" s="133"/>
      <c r="BA386" s="133"/>
      <c r="BB386" s="133"/>
      <c r="BC386" s="133"/>
      <c r="BD386" s="133"/>
      <c r="BE386" s="133"/>
      <c r="BF386" s="133"/>
      <c r="BG386" s="133"/>
      <c r="BJ386" s="133"/>
      <c r="BT386" s="133"/>
      <c r="CD386" s="133"/>
      <c r="CN386" s="133"/>
      <c r="CX386" s="133"/>
      <c r="DH386" s="133"/>
      <c r="DR386" s="133"/>
      <c r="EB386" s="133"/>
      <c r="EL386" s="133"/>
      <c r="EV386" s="133"/>
      <c r="FF386" s="133"/>
      <c r="FP386" s="133"/>
      <c r="FZ386" s="133"/>
      <c r="GJ386" s="133"/>
      <c r="GT386" s="133"/>
      <c r="HD386" s="133"/>
      <c r="HN386" s="133"/>
      <c r="HX386" s="133"/>
      <c r="IH386" s="133"/>
      <c r="IR386" s="133"/>
      <c r="JB386" s="133"/>
      <c r="JL386" s="133"/>
      <c r="JV386" s="133"/>
      <c r="KF386" s="133"/>
    </row>
    <row xmlns:x14ac="http://schemas.microsoft.com/office/spreadsheetml/2009/9/ac" r="387" s="3" customFormat="true" x14ac:dyDescent="0.25">
      <c r="A387" s="424"/>
      <c r="B387" s="133"/>
      <c r="L387" s="133"/>
      <c r="V387" s="133"/>
      <c r="AF387" s="133"/>
      <c r="AP387" s="133"/>
      <c r="AZ387" s="133"/>
      <c r="BA387" s="133"/>
      <c r="BB387" s="133"/>
      <c r="BC387" s="133"/>
      <c r="BD387" s="133"/>
      <c r="BE387" s="133"/>
      <c r="BF387" s="133"/>
      <c r="BG387" s="133"/>
      <c r="BJ387" s="133"/>
      <c r="BT387" s="133"/>
      <c r="CD387" s="133"/>
      <c r="CN387" s="133"/>
      <c r="CX387" s="133"/>
      <c r="DH387" s="133"/>
      <c r="DR387" s="133"/>
      <c r="EB387" s="133"/>
      <c r="EL387" s="133"/>
      <c r="EV387" s="133"/>
      <c r="FF387" s="133"/>
      <c r="FP387" s="133"/>
      <c r="FZ387" s="133"/>
      <c r="GJ387" s="133"/>
      <c r="GT387" s="133"/>
      <c r="HD387" s="133"/>
      <c r="HN387" s="133"/>
      <c r="HX387" s="133"/>
      <c r="IH387" s="133"/>
      <c r="IR387" s="133"/>
      <c r="JB387" s="133"/>
      <c r="JL387" s="133"/>
      <c r="JV387" s="133"/>
      <c r="KF387" s="133"/>
    </row>
    <row xmlns:x14ac="http://schemas.microsoft.com/office/spreadsheetml/2009/9/ac" r="388" s="3" customFormat="true" x14ac:dyDescent="0.25">
      <c r="A388" s="424"/>
      <c r="B388" s="133"/>
      <c r="L388" s="133"/>
      <c r="V388" s="133"/>
      <c r="AF388" s="133"/>
      <c r="AP388" s="133"/>
      <c r="AZ388" s="133"/>
      <c r="BA388" s="133"/>
      <c r="BB388" s="133"/>
      <c r="BC388" s="133"/>
      <c r="BD388" s="133"/>
      <c r="BE388" s="133"/>
      <c r="BF388" s="133"/>
      <c r="BG388" s="133"/>
      <c r="BJ388" s="133"/>
      <c r="BT388" s="133"/>
      <c r="CD388" s="133"/>
      <c r="CN388" s="133"/>
      <c r="CX388" s="133"/>
      <c r="DH388" s="133"/>
      <c r="DR388" s="133"/>
      <c r="EB388" s="133"/>
      <c r="EL388" s="133"/>
      <c r="EV388" s="133"/>
      <c r="FF388" s="133"/>
      <c r="FP388" s="133"/>
      <c r="FZ388" s="133"/>
      <c r="GJ388" s="133"/>
      <c r="GT388" s="133"/>
      <c r="HD388" s="133"/>
      <c r="HN388" s="133"/>
      <c r="HX388" s="133"/>
      <c r="IH388" s="133"/>
      <c r="IR388" s="133"/>
      <c r="JB388" s="133"/>
      <c r="JL388" s="133"/>
      <c r="JV388" s="133"/>
      <c r="KF388" s="133"/>
    </row>
    <row xmlns:x14ac="http://schemas.microsoft.com/office/spreadsheetml/2009/9/ac" r="389" s="3" customFormat="true" x14ac:dyDescent="0.25">
      <c r="A389" s="424"/>
      <c r="B389" s="133"/>
      <c r="L389" s="133"/>
      <c r="V389" s="133"/>
      <c r="AF389" s="133"/>
      <c r="AP389" s="133"/>
      <c r="AZ389" s="133"/>
      <c r="BA389" s="133"/>
      <c r="BB389" s="133"/>
      <c r="BC389" s="133"/>
      <c r="BD389" s="133"/>
      <c r="BE389" s="133"/>
      <c r="BF389" s="133"/>
      <c r="BG389" s="133"/>
      <c r="BJ389" s="133"/>
      <c r="BT389" s="133"/>
      <c r="CD389" s="133"/>
      <c r="CN389" s="133"/>
      <c r="CX389" s="133"/>
      <c r="DH389" s="133"/>
      <c r="DR389" s="133"/>
      <c r="EB389" s="133"/>
      <c r="EL389" s="133"/>
      <c r="EV389" s="133"/>
      <c r="FF389" s="133"/>
      <c r="FP389" s="133"/>
      <c r="FZ389" s="133"/>
      <c r="GJ389" s="133"/>
      <c r="GT389" s="133"/>
      <c r="HD389" s="133"/>
      <c r="HN389" s="133"/>
      <c r="HX389" s="133"/>
      <c r="IH389" s="133"/>
      <c r="IR389" s="133"/>
      <c r="JB389" s="133"/>
      <c r="JL389" s="133"/>
      <c r="JV389" s="133"/>
      <c r="KF389" s="133"/>
    </row>
    <row xmlns:x14ac="http://schemas.microsoft.com/office/spreadsheetml/2009/9/ac" r="390" s="3" customFormat="true" x14ac:dyDescent="0.25">
      <c r="A390" s="424"/>
      <c r="B390" s="133"/>
      <c r="L390" s="133"/>
      <c r="V390" s="133"/>
      <c r="AF390" s="133"/>
      <c r="AP390" s="133"/>
      <c r="AZ390" s="133"/>
      <c r="BA390" s="133"/>
      <c r="BB390" s="133"/>
      <c r="BC390" s="133"/>
      <c r="BD390" s="133"/>
      <c r="BE390" s="133"/>
      <c r="BF390" s="133"/>
      <c r="BG390" s="133"/>
      <c r="BJ390" s="133"/>
      <c r="BT390" s="133"/>
      <c r="CD390" s="133"/>
      <c r="CN390" s="133"/>
      <c r="CX390" s="133"/>
      <c r="DH390" s="133"/>
      <c r="DR390" s="133"/>
      <c r="EB390" s="133"/>
      <c r="EL390" s="133"/>
      <c r="EV390" s="133"/>
      <c r="FF390" s="133"/>
      <c r="FP390" s="133"/>
      <c r="FZ390" s="133"/>
      <c r="GJ390" s="133"/>
      <c r="GT390" s="133"/>
      <c r="HD390" s="133"/>
      <c r="HN390" s="133"/>
      <c r="HX390" s="133"/>
      <c r="IH390" s="133"/>
      <c r="IR390" s="133"/>
      <c r="JB390" s="133"/>
      <c r="JL390" s="133"/>
      <c r="JV390" s="133"/>
      <c r="KF390" s="133"/>
    </row>
    <row xmlns:x14ac="http://schemas.microsoft.com/office/spreadsheetml/2009/9/ac" r="391" s="3" customFormat="true" x14ac:dyDescent="0.25">
      <c r="A391" s="424"/>
      <c r="B391" s="133"/>
      <c r="L391" s="133"/>
      <c r="V391" s="133"/>
      <c r="AF391" s="133"/>
      <c r="AP391" s="133"/>
      <c r="AZ391" s="133"/>
      <c r="BA391" s="133"/>
      <c r="BB391" s="133"/>
      <c r="BC391" s="133"/>
      <c r="BD391" s="133"/>
      <c r="BE391" s="133"/>
      <c r="BF391" s="133"/>
      <c r="BG391" s="133"/>
      <c r="BJ391" s="133"/>
      <c r="BT391" s="133"/>
      <c r="CD391" s="133"/>
      <c r="CN391" s="133"/>
      <c r="CX391" s="133"/>
      <c r="DH391" s="133"/>
      <c r="DR391" s="133"/>
      <c r="EB391" s="133"/>
      <c r="EL391" s="133"/>
      <c r="EV391" s="133"/>
      <c r="FF391" s="133"/>
      <c r="FP391" s="133"/>
      <c r="FZ391" s="133"/>
      <c r="GJ391" s="133"/>
      <c r="GT391" s="133"/>
      <c r="HD391" s="133"/>
      <c r="HN391" s="133"/>
      <c r="HX391" s="133"/>
      <c r="IH391" s="133"/>
      <c r="IR391" s="133"/>
      <c r="JB391" s="133"/>
      <c r="JL391" s="133"/>
      <c r="JV391" s="133"/>
      <c r="KF391" s="133"/>
    </row>
    <row xmlns:x14ac="http://schemas.microsoft.com/office/spreadsheetml/2009/9/ac" r="392" s="3" customFormat="true" x14ac:dyDescent="0.25">
      <c r="A392" s="424"/>
      <c r="B392" s="133"/>
      <c r="L392" s="133"/>
      <c r="V392" s="133"/>
      <c r="AF392" s="133"/>
      <c r="AP392" s="133"/>
      <c r="AZ392" s="133"/>
      <c r="BA392" s="133"/>
      <c r="BB392" s="133"/>
      <c r="BC392" s="133"/>
      <c r="BD392" s="133"/>
      <c r="BE392" s="133"/>
      <c r="BF392" s="133"/>
      <c r="BG392" s="133"/>
      <c r="BJ392" s="133"/>
      <c r="BT392" s="133"/>
      <c r="CD392" s="133"/>
      <c r="CN392" s="133"/>
      <c r="CX392" s="133"/>
      <c r="DH392" s="133"/>
      <c r="DR392" s="133"/>
      <c r="EB392" s="133"/>
      <c r="EL392" s="133"/>
      <c r="EV392" s="133"/>
      <c r="FF392" s="133"/>
      <c r="FP392" s="133"/>
      <c r="FZ392" s="133"/>
      <c r="GJ392" s="133"/>
      <c r="GT392" s="133"/>
      <c r="HD392" s="133"/>
      <c r="HN392" s="133"/>
      <c r="HX392" s="133"/>
      <c r="IH392" s="133"/>
      <c r="IR392" s="133"/>
      <c r="JB392" s="133"/>
      <c r="JL392" s="133"/>
      <c r="JV392" s="133"/>
      <c r="KF392" s="133"/>
    </row>
    <row xmlns:x14ac="http://schemas.microsoft.com/office/spreadsheetml/2009/9/ac" r="393" s="3" customFormat="true" x14ac:dyDescent="0.25">
      <c r="A393" s="424"/>
      <c r="B393" s="133"/>
      <c r="L393" s="133"/>
      <c r="V393" s="133"/>
      <c r="AF393" s="133"/>
      <c r="AP393" s="133"/>
      <c r="AZ393" s="133"/>
      <c r="BA393" s="133"/>
      <c r="BB393" s="133"/>
      <c r="BC393" s="133"/>
      <c r="BD393" s="133"/>
      <c r="BE393" s="133"/>
      <c r="BF393" s="133"/>
      <c r="BG393" s="133"/>
      <c r="BJ393" s="133"/>
      <c r="BT393" s="133"/>
      <c r="CD393" s="133"/>
      <c r="CN393" s="133"/>
      <c r="CX393" s="133"/>
      <c r="DH393" s="133"/>
      <c r="DR393" s="133"/>
      <c r="EB393" s="133"/>
      <c r="EL393" s="133"/>
      <c r="EV393" s="133"/>
      <c r="FF393" s="133"/>
      <c r="FP393" s="133"/>
      <c r="FZ393" s="133"/>
      <c r="GJ393" s="133"/>
      <c r="GT393" s="133"/>
      <c r="HD393" s="133"/>
      <c r="HN393" s="133"/>
      <c r="HX393" s="133"/>
      <c r="IH393" s="133"/>
      <c r="IR393" s="133"/>
      <c r="JB393" s="133"/>
      <c r="JL393" s="133"/>
      <c r="JV393" s="133"/>
      <c r="KF393" s="133"/>
    </row>
    <row xmlns:x14ac="http://schemas.microsoft.com/office/spreadsheetml/2009/9/ac" r="394" s="3" customFormat="true" x14ac:dyDescent="0.25">
      <c r="A394" s="424"/>
      <c r="B394" s="133"/>
      <c r="L394" s="133"/>
      <c r="V394" s="133"/>
      <c r="AF394" s="133"/>
      <c r="AP394" s="133"/>
      <c r="AZ394" s="133"/>
      <c r="BA394" s="133"/>
      <c r="BB394" s="133"/>
      <c r="BC394" s="133"/>
      <c r="BD394" s="133"/>
      <c r="BE394" s="133"/>
      <c r="BF394" s="133"/>
      <c r="BG394" s="133"/>
      <c r="BJ394" s="133"/>
      <c r="BT394" s="133"/>
      <c r="CD394" s="133"/>
      <c r="CN394" s="133"/>
      <c r="CX394" s="133"/>
      <c r="DH394" s="133"/>
      <c r="DR394" s="133"/>
      <c r="EB394" s="133"/>
      <c r="EL394" s="133"/>
      <c r="EV394" s="133"/>
      <c r="FF394" s="133"/>
      <c r="FP394" s="133"/>
      <c r="FZ394" s="133"/>
      <c r="GJ394" s="133"/>
      <c r="GT394" s="133"/>
      <c r="HD394" s="133"/>
      <c r="HN394" s="133"/>
      <c r="HX394" s="133"/>
      <c r="IH394" s="133"/>
      <c r="IR394" s="133"/>
      <c r="JB394" s="133"/>
      <c r="JL394" s="133"/>
      <c r="JV394" s="133"/>
      <c r="KF394" s="133"/>
    </row>
    <row xmlns:x14ac="http://schemas.microsoft.com/office/spreadsheetml/2009/9/ac" r="395" s="3" customFormat="true" x14ac:dyDescent="0.25">
      <c r="A395" s="424"/>
      <c r="B395" s="133"/>
      <c r="L395" s="133"/>
      <c r="V395" s="133"/>
      <c r="AF395" s="133"/>
      <c r="AP395" s="133"/>
      <c r="AZ395" s="133"/>
      <c r="BA395" s="133"/>
      <c r="BB395" s="133"/>
      <c r="BC395" s="133"/>
      <c r="BD395" s="133"/>
      <c r="BE395" s="133"/>
      <c r="BF395" s="133"/>
      <c r="BG395" s="133"/>
      <c r="BJ395" s="133"/>
      <c r="BT395" s="133"/>
      <c r="CD395" s="133"/>
      <c r="CN395" s="133"/>
      <c r="CX395" s="133"/>
      <c r="DH395" s="133"/>
      <c r="DR395" s="133"/>
      <c r="EB395" s="133"/>
      <c r="EL395" s="133"/>
      <c r="EV395" s="133"/>
      <c r="FF395" s="133"/>
      <c r="FP395" s="133"/>
      <c r="FZ395" s="133"/>
      <c r="GJ395" s="133"/>
      <c r="GT395" s="133"/>
      <c r="HD395" s="133"/>
      <c r="HN395" s="133"/>
      <c r="HX395" s="133"/>
      <c r="IH395" s="133"/>
      <c r="IR395" s="133"/>
      <c r="JB395" s="133"/>
      <c r="JL395" s="133"/>
      <c r="JV395" s="133"/>
      <c r="KF395" s="133"/>
    </row>
    <row xmlns:x14ac="http://schemas.microsoft.com/office/spreadsheetml/2009/9/ac" r="396" s="3" customFormat="true" x14ac:dyDescent="0.25">
      <c r="A396" s="424"/>
      <c r="B396" s="133"/>
      <c r="L396" s="133"/>
      <c r="V396" s="133"/>
      <c r="AF396" s="133"/>
      <c r="AP396" s="133"/>
      <c r="AZ396" s="133"/>
      <c r="BA396" s="133"/>
      <c r="BB396" s="133"/>
      <c r="BC396" s="133"/>
      <c r="BD396" s="133"/>
      <c r="BE396" s="133"/>
      <c r="BF396" s="133"/>
      <c r="BG396" s="133"/>
      <c r="BJ396" s="133"/>
      <c r="BT396" s="133"/>
      <c r="CD396" s="133"/>
      <c r="CN396" s="133"/>
      <c r="CX396" s="133"/>
      <c r="DH396" s="133"/>
      <c r="DR396" s="133"/>
      <c r="EB396" s="133"/>
      <c r="EL396" s="133"/>
      <c r="EV396" s="133"/>
      <c r="FF396" s="133"/>
      <c r="FP396" s="133"/>
      <c r="FZ396" s="133"/>
      <c r="GJ396" s="133"/>
      <c r="GT396" s="133"/>
      <c r="HD396" s="133"/>
      <c r="HN396" s="133"/>
      <c r="HX396" s="133"/>
      <c r="IH396" s="133"/>
      <c r="IR396" s="133"/>
      <c r="JB396" s="133"/>
      <c r="JL396" s="133"/>
      <c r="JV396" s="133"/>
      <c r="KF396" s="133"/>
    </row>
    <row xmlns:x14ac="http://schemas.microsoft.com/office/spreadsheetml/2009/9/ac" r="397" s="3" customFormat="true" x14ac:dyDescent="0.25">
      <c r="A397" s="424"/>
      <c r="B397" s="133"/>
      <c r="L397" s="133"/>
      <c r="V397" s="133"/>
      <c r="AF397" s="133"/>
      <c r="AP397" s="133"/>
      <c r="AZ397" s="133"/>
      <c r="BA397" s="133"/>
      <c r="BB397" s="133"/>
      <c r="BC397" s="133"/>
      <c r="BD397" s="133"/>
      <c r="BE397" s="133"/>
      <c r="BF397" s="133"/>
      <c r="BG397" s="133"/>
      <c r="BJ397" s="133"/>
      <c r="BT397" s="133"/>
      <c r="CD397" s="133"/>
      <c r="CN397" s="133"/>
      <c r="CX397" s="133"/>
      <c r="DH397" s="133"/>
      <c r="DR397" s="133"/>
      <c r="EB397" s="133"/>
      <c r="EL397" s="133"/>
      <c r="EV397" s="133"/>
      <c r="FF397" s="133"/>
      <c r="FP397" s="133"/>
      <c r="FZ397" s="133"/>
      <c r="GJ397" s="133"/>
      <c r="GT397" s="133"/>
      <c r="HD397" s="133"/>
      <c r="HN397" s="133"/>
      <c r="HX397" s="133"/>
      <c r="IH397" s="133"/>
      <c r="IR397" s="133"/>
      <c r="JB397" s="133"/>
      <c r="JL397" s="133"/>
      <c r="JV397" s="133"/>
      <c r="KF397" s="133"/>
    </row>
    <row xmlns:x14ac="http://schemas.microsoft.com/office/spreadsheetml/2009/9/ac" r="398" s="3" customFormat="true" x14ac:dyDescent="0.25">
      <c r="A398" s="424"/>
      <c r="B398" s="133"/>
      <c r="L398" s="133"/>
      <c r="V398" s="133"/>
      <c r="AF398" s="133"/>
      <c r="AP398" s="133"/>
      <c r="AZ398" s="133"/>
      <c r="BA398" s="133"/>
      <c r="BB398" s="133"/>
      <c r="BC398" s="133"/>
      <c r="BD398" s="133"/>
      <c r="BE398" s="133"/>
      <c r="BF398" s="133"/>
      <c r="BG398" s="133"/>
      <c r="BJ398" s="133"/>
      <c r="BT398" s="133"/>
      <c r="CD398" s="133"/>
      <c r="CN398" s="133"/>
      <c r="CX398" s="133"/>
      <c r="DH398" s="133"/>
      <c r="DR398" s="133"/>
      <c r="EB398" s="133"/>
      <c r="EL398" s="133"/>
      <c r="EV398" s="133"/>
      <c r="FF398" s="133"/>
      <c r="FP398" s="133"/>
      <c r="FZ398" s="133"/>
      <c r="GJ398" s="133"/>
      <c r="GT398" s="133"/>
      <c r="HD398" s="133"/>
      <c r="HN398" s="133"/>
      <c r="HX398" s="133"/>
      <c r="IH398" s="133"/>
      <c r="IR398" s="133"/>
      <c r="JB398" s="133"/>
      <c r="JL398" s="133"/>
      <c r="JV398" s="133"/>
      <c r="KF398" s="133"/>
    </row>
    <row xmlns:x14ac="http://schemas.microsoft.com/office/spreadsheetml/2009/9/ac" r="399" s="3" customFormat="true" x14ac:dyDescent="0.25">
      <c r="A399" s="424"/>
      <c r="B399" s="133"/>
      <c r="L399" s="133"/>
      <c r="V399" s="133"/>
      <c r="AF399" s="133"/>
      <c r="AP399" s="133"/>
      <c r="AZ399" s="133"/>
      <c r="BA399" s="133"/>
      <c r="BB399" s="133"/>
      <c r="BC399" s="133"/>
      <c r="BD399" s="133"/>
      <c r="BE399" s="133"/>
      <c r="BF399" s="133"/>
      <c r="BG399" s="133"/>
      <c r="BJ399" s="133"/>
      <c r="BT399" s="133"/>
      <c r="CD399" s="133"/>
      <c r="CN399" s="133"/>
      <c r="CX399" s="133"/>
      <c r="DH399" s="133"/>
      <c r="DR399" s="133"/>
      <c r="EB399" s="133"/>
      <c r="EL399" s="133"/>
      <c r="EV399" s="133"/>
      <c r="FF399" s="133"/>
      <c r="FP399" s="133"/>
      <c r="FZ399" s="133"/>
      <c r="GJ399" s="133"/>
      <c r="GT399" s="133"/>
      <c r="HD399" s="133"/>
      <c r="HN399" s="133"/>
      <c r="HX399" s="133"/>
      <c r="IH399" s="133"/>
      <c r="IR399" s="133"/>
      <c r="JB399" s="133"/>
      <c r="JL399" s="133"/>
      <c r="JV399" s="133"/>
      <c r="KF399" s="133"/>
    </row>
    <row xmlns:x14ac="http://schemas.microsoft.com/office/spreadsheetml/2009/9/ac" r="400" s="3" customFormat="true" x14ac:dyDescent="0.25">
      <c r="A400" s="424"/>
      <c r="B400" s="133"/>
      <c r="L400" s="133"/>
      <c r="V400" s="133"/>
      <c r="AF400" s="133"/>
      <c r="AP400" s="133"/>
      <c r="AZ400" s="133"/>
      <c r="BA400" s="133"/>
      <c r="BB400" s="133"/>
      <c r="BC400" s="133"/>
      <c r="BD400" s="133"/>
      <c r="BE400" s="133"/>
      <c r="BF400" s="133"/>
      <c r="BG400" s="133"/>
      <c r="BJ400" s="133"/>
      <c r="BT400" s="133"/>
      <c r="CD400" s="133"/>
      <c r="CN400" s="133"/>
      <c r="CX400" s="133"/>
      <c r="DH400" s="133"/>
      <c r="DR400" s="133"/>
      <c r="EB400" s="133"/>
      <c r="EL400" s="133"/>
      <c r="EV400" s="133"/>
      <c r="FF400" s="133"/>
      <c r="FP400" s="133"/>
      <c r="FZ400" s="133"/>
      <c r="GJ400" s="133"/>
      <c r="GT400" s="133"/>
      <c r="HD400" s="133"/>
      <c r="HN400" s="133"/>
      <c r="HX400" s="133"/>
      <c r="IH400" s="133"/>
      <c r="IR400" s="133"/>
      <c r="JB400" s="133"/>
      <c r="JL400" s="133"/>
      <c r="JV400" s="133"/>
      <c r="KF400" s="133"/>
    </row>
    <row xmlns:x14ac="http://schemas.microsoft.com/office/spreadsheetml/2009/9/ac" r="401" s="3" customFormat="true" x14ac:dyDescent="0.25">
      <c r="A401" s="424"/>
      <c r="B401" s="133"/>
      <c r="L401" s="133"/>
      <c r="V401" s="133"/>
      <c r="AF401" s="133"/>
      <c r="AP401" s="133"/>
      <c r="AZ401" s="133"/>
      <c r="BA401" s="133"/>
      <c r="BB401" s="133"/>
      <c r="BC401" s="133"/>
      <c r="BD401" s="133"/>
      <c r="BE401" s="133"/>
      <c r="BF401" s="133"/>
      <c r="BG401" s="133"/>
      <c r="BJ401" s="133"/>
      <c r="BT401" s="133"/>
      <c r="CD401" s="133"/>
      <c r="CN401" s="133"/>
      <c r="CX401" s="133"/>
      <c r="DH401" s="133"/>
      <c r="DR401" s="133"/>
      <c r="EB401" s="133"/>
      <c r="EL401" s="133"/>
      <c r="EV401" s="133"/>
      <c r="FF401" s="133"/>
      <c r="FP401" s="133"/>
      <c r="FZ401" s="133"/>
      <c r="GJ401" s="133"/>
      <c r="GT401" s="133"/>
      <c r="HD401" s="133"/>
      <c r="HN401" s="133"/>
      <c r="HX401" s="133"/>
      <c r="IH401" s="133"/>
      <c r="IR401" s="133"/>
      <c r="JB401" s="133"/>
      <c r="JL401" s="133"/>
      <c r="JV401" s="133"/>
      <c r="KF401" s="133"/>
    </row>
    <row xmlns:x14ac="http://schemas.microsoft.com/office/spreadsheetml/2009/9/ac" r="402" s="3" customFormat="true" x14ac:dyDescent="0.25">
      <c r="A402" s="424"/>
      <c r="B402" s="133"/>
      <c r="L402" s="133"/>
      <c r="V402" s="133"/>
      <c r="AF402" s="133"/>
      <c r="AP402" s="133"/>
      <c r="AZ402" s="133"/>
      <c r="BA402" s="133"/>
      <c r="BB402" s="133"/>
      <c r="BC402" s="133"/>
      <c r="BD402" s="133"/>
      <c r="BE402" s="133"/>
      <c r="BF402" s="133"/>
      <c r="BG402" s="133"/>
      <c r="BJ402" s="133"/>
      <c r="BT402" s="133"/>
      <c r="CD402" s="133"/>
      <c r="CN402" s="133"/>
      <c r="CX402" s="133"/>
      <c r="DH402" s="133"/>
      <c r="DR402" s="133"/>
      <c r="EB402" s="133"/>
      <c r="EL402" s="133"/>
      <c r="EV402" s="133"/>
      <c r="FF402" s="133"/>
      <c r="FP402" s="133"/>
      <c r="FZ402" s="133"/>
      <c r="GJ402" s="133"/>
      <c r="GT402" s="133"/>
      <c r="HD402" s="133"/>
      <c r="HN402" s="133"/>
      <c r="HX402" s="133"/>
      <c r="IH402" s="133"/>
      <c r="IR402" s="133"/>
      <c r="JB402" s="133"/>
      <c r="JL402" s="133"/>
      <c r="JV402" s="133"/>
      <c r="KF402" s="133"/>
    </row>
    <row xmlns:x14ac="http://schemas.microsoft.com/office/spreadsheetml/2009/9/ac" r="403" s="3" customFormat="true" x14ac:dyDescent="0.25">
      <c r="A403" s="424"/>
      <c r="B403" s="133"/>
      <c r="L403" s="133"/>
      <c r="V403" s="133"/>
      <c r="AF403" s="133"/>
      <c r="AP403" s="133"/>
      <c r="AZ403" s="133"/>
      <c r="BA403" s="133"/>
      <c r="BB403" s="133"/>
      <c r="BC403" s="133"/>
      <c r="BD403" s="133"/>
      <c r="BE403" s="133"/>
      <c r="BF403" s="133"/>
      <c r="BG403" s="133"/>
      <c r="BJ403" s="133"/>
      <c r="BT403" s="133"/>
      <c r="CD403" s="133"/>
      <c r="CN403" s="133"/>
      <c r="CX403" s="133"/>
      <c r="DH403" s="133"/>
      <c r="DR403" s="133"/>
      <c r="EB403" s="133"/>
      <c r="EL403" s="133"/>
      <c r="EV403" s="133"/>
      <c r="FF403" s="133"/>
      <c r="FP403" s="133"/>
      <c r="FZ403" s="133"/>
      <c r="GJ403" s="133"/>
      <c r="GT403" s="133"/>
      <c r="HD403" s="133"/>
      <c r="HN403" s="133"/>
      <c r="HX403" s="133"/>
      <c r="IH403" s="133"/>
      <c r="IR403" s="133"/>
      <c r="JB403" s="133"/>
      <c r="JL403" s="133"/>
      <c r="JV403" s="133"/>
      <c r="KF403" s="133"/>
    </row>
    <row xmlns:x14ac="http://schemas.microsoft.com/office/spreadsheetml/2009/9/ac" r="404" s="3" customFormat="true" x14ac:dyDescent="0.25">
      <c r="A404" s="424"/>
      <c r="B404" s="133"/>
      <c r="L404" s="133"/>
      <c r="V404" s="133"/>
      <c r="AF404" s="133"/>
      <c r="AP404" s="133"/>
      <c r="AZ404" s="133"/>
      <c r="BA404" s="133"/>
      <c r="BB404" s="133"/>
      <c r="BC404" s="133"/>
      <c r="BD404" s="133"/>
      <c r="BE404" s="133"/>
      <c r="BF404" s="133"/>
      <c r="BG404" s="133"/>
      <c r="BJ404" s="133"/>
      <c r="BT404" s="133"/>
      <c r="CD404" s="133"/>
      <c r="CN404" s="133"/>
      <c r="CX404" s="133"/>
      <c r="DH404" s="133"/>
      <c r="DR404" s="133"/>
      <c r="EB404" s="133"/>
      <c r="EL404" s="133"/>
      <c r="EV404" s="133"/>
      <c r="FF404" s="133"/>
      <c r="FP404" s="133"/>
      <c r="FZ404" s="133"/>
      <c r="GJ404" s="133"/>
      <c r="GT404" s="133"/>
      <c r="HD404" s="133"/>
      <c r="HN404" s="133"/>
      <c r="HX404" s="133"/>
      <c r="IH404" s="133"/>
      <c r="IR404" s="133"/>
      <c r="JB404" s="133"/>
      <c r="JL404" s="133"/>
      <c r="JV404" s="133"/>
      <c r="KF404" s="133"/>
    </row>
    <row xmlns:x14ac="http://schemas.microsoft.com/office/spreadsheetml/2009/9/ac" r="405" s="3" customFormat="true" x14ac:dyDescent="0.25">
      <c r="A405" s="424"/>
      <c r="B405" s="133"/>
      <c r="L405" s="133"/>
      <c r="V405" s="133"/>
      <c r="AF405" s="133"/>
      <c r="AP405" s="133"/>
      <c r="AZ405" s="133"/>
      <c r="BA405" s="133"/>
      <c r="BB405" s="133"/>
      <c r="BC405" s="133"/>
      <c r="BD405" s="133"/>
      <c r="BE405" s="133"/>
      <c r="BF405" s="133"/>
      <c r="BG405" s="133"/>
      <c r="BJ405" s="133"/>
      <c r="BT405" s="133"/>
      <c r="CD405" s="133"/>
      <c r="CN405" s="133"/>
      <c r="CX405" s="133"/>
      <c r="DH405" s="133"/>
      <c r="DR405" s="133"/>
      <c r="EB405" s="133"/>
      <c r="EL405" s="133"/>
      <c r="EV405" s="133"/>
      <c r="FF405" s="133"/>
      <c r="FP405" s="133"/>
      <c r="FZ405" s="133"/>
      <c r="GJ405" s="133"/>
      <c r="GT405" s="133"/>
      <c r="HD405" s="133"/>
      <c r="HN405" s="133"/>
      <c r="HX405" s="133"/>
      <c r="IH405" s="133"/>
      <c r="IR405" s="133"/>
      <c r="JB405" s="133"/>
      <c r="JL405" s="133"/>
      <c r="JV405" s="133"/>
      <c r="KF405" s="133"/>
    </row>
    <row xmlns:x14ac="http://schemas.microsoft.com/office/spreadsheetml/2009/9/ac" r="406" s="3" customFormat="true" x14ac:dyDescent="0.25">
      <c r="A406" s="424"/>
      <c r="B406" s="133"/>
      <c r="L406" s="133"/>
      <c r="V406" s="133"/>
      <c r="AF406" s="133"/>
      <c r="AP406" s="133"/>
      <c r="AZ406" s="133"/>
      <c r="BA406" s="133"/>
      <c r="BB406" s="133"/>
      <c r="BC406" s="133"/>
      <c r="BD406" s="133"/>
      <c r="BE406" s="133"/>
      <c r="BF406" s="133"/>
      <c r="BG406" s="133"/>
      <c r="BJ406" s="133"/>
      <c r="BT406" s="133"/>
      <c r="CD406" s="133"/>
      <c r="CN406" s="133"/>
      <c r="CX406" s="133"/>
      <c r="DH406" s="133"/>
      <c r="DR406" s="133"/>
      <c r="EB406" s="133"/>
      <c r="EL406" s="133"/>
      <c r="EV406" s="133"/>
      <c r="FF406" s="133"/>
      <c r="FP406" s="133"/>
      <c r="FZ406" s="133"/>
      <c r="GJ406" s="133"/>
      <c r="GT406" s="133"/>
      <c r="HD406" s="133"/>
      <c r="HN406" s="133"/>
      <c r="HX406" s="133"/>
      <c r="IH406" s="133"/>
      <c r="IR406" s="133"/>
      <c r="JB406" s="133"/>
      <c r="JL406" s="133"/>
      <c r="JV406" s="133"/>
      <c r="KF406" s="133"/>
    </row>
    <row xmlns:x14ac="http://schemas.microsoft.com/office/spreadsheetml/2009/9/ac" r="407" s="3" customFormat="true" x14ac:dyDescent="0.25">
      <c r="A407" s="424"/>
      <c r="B407" s="133"/>
      <c r="L407" s="133"/>
      <c r="V407" s="133"/>
      <c r="AF407" s="133"/>
      <c r="AP407" s="133"/>
      <c r="AZ407" s="133"/>
      <c r="BA407" s="133"/>
      <c r="BB407" s="133"/>
      <c r="BC407" s="133"/>
      <c r="BD407" s="133"/>
      <c r="BE407" s="133"/>
      <c r="BF407" s="133"/>
      <c r="BG407" s="133"/>
      <c r="BJ407" s="133"/>
      <c r="BT407" s="133"/>
      <c r="CD407" s="133"/>
      <c r="CN407" s="133"/>
      <c r="CX407" s="133"/>
      <c r="DH407" s="133"/>
      <c r="DR407" s="133"/>
      <c r="EB407" s="133"/>
      <c r="EL407" s="133"/>
      <c r="EV407" s="133"/>
      <c r="FF407" s="133"/>
      <c r="FP407" s="133"/>
      <c r="FZ407" s="133"/>
      <c r="GJ407" s="133"/>
      <c r="GT407" s="133"/>
      <c r="HD407" s="133"/>
      <c r="HN407" s="133"/>
      <c r="HX407" s="133"/>
      <c r="IH407" s="133"/>
      <c r="IR407" s="133"/>
      <c r="JB407" s="133"/>
      <c r="JL407" s="133"/>
      <c r="JV407" s="133"/>
      <c r="KF407" s="133"/>
    </row>
    <row xmlns:x14ac="http://schemas.microsoft.com/office/spreadsheetml/2009/9/ac" r="408" s="3" customFormat="true" x14ac:dyDescent="0.25">
      <c r="A408" s="424"/>
      <c r="B408" s="133"/>
      <c r="L408" s="133"/>
      <c r="V408" s="133"/>
      <c r="AF408" s="133"/>
      <c r="AP408" s="133"/>
      <c r="AZ408" s="133"/>
      <c r="BA408" s="133"/>
      <c r="BB408" s="133"/>
      <c r="BC408" s="133"/>
      <c r="BD408" s="133"/>
      <c r="BE408" s="133"/>
      <c r="BF408" s="133"/>
      <c r="BG408" s="133"/>
      <c r="BJ408" s="133"/>
      <c r="BT408" s="133"/>
      <c r="CD408" s="133"/>
      <c r="CN408" s="133"/>
      <c r="CX408" s="133"/>
      <c r="DH408" s="133"/>
      <c r="DR408" s="133"/>
      <c r="EB408" s="133"/>
      <c r="EL408" s="133"/>
      <c r="EV408" s="133"/>
      <c r="FF408" s="133"/>
      <c r="FP408" s="133"/>
      <c r="FZ408" s="133"/>
      <c r="GJ408" s="133"/>
      <c r="GT408" s="133"/>
      <c r="HD408" s="133"/>
      <c r="HN408" s="133"/>
      <c r="HX408" s="133"/>
      <c r="IH408" s="133"/>
      <c r="IR408" s="133"/>
      <c r="JB408" s="133"/>
      <c r="JL408" s="133"/>
      <c r="JV408" s="133"/>
      <c r="KF408" s="133"/>
    </row>
    <row xmlns:x14ac="http://schemas.microsoft.com/office/spreadsheetml/2009/9/ac" r="409" s="3" customFormat="true" x14ac:dyDescent="0.25">
      <c r="A409" s="424"/>
      <c r="B409" s="133"/>
      <c r="L409" s="133"/>
      <c r="V409" s="133"/>
      <c r="AF409" s="133"/>
      <c r="AP409" s="133"/>
      <c r="AZ409" s="133"/>
      <c r="BA409" s="133"/>
      <c r="BB409" s="133"/>
      <c r="BC409" s="133"/>
      <c r="BD409" s="133"/>
      <c r="BE409" s="133"/>
      <c r="BF409" s="133"/>
      <c r="BG409" s="133"/>
      <c r="BJ409" s="133"/>
      <c r="BT409" s="133"/>
      <c r="CD409" s="133"/>
      <c r="CN409" s="133"/>
      <c r="CX409" s="133"/>
      <c r="DH409" s="133"/>
      <c r="DR409" s="133"/>
      <c r="EB409" s="133"/>
      <c r="EL409" s="133"/>
      <c r="EV409" s="133"/>
      <c r="FF409" s="133"/>
      <c r="FP409" s="133"/>
      <c r="FZ409" s="133"/>
      <c r="GJ409" s="133"/>
      <c r="GT409" s="133"/>
      <c r="HD409" s="133"/>
      <c r="HN409" s="133"/>
      <c r="HX409" s="133"/>
      <c r="IH409" s="133"/>
      <c r="IR409" s="133"/>
      <c r="JB409" s="133"/>
      <c r="JL409" s="133"/>
      <c r="JV409" s="133"/>
      <c r="KF409" s="133"/>
    </row>
    <row xmlns:x14ac="http://schemas.microsoft.com/office/spreadsheetml/2009/9/ac" r="410" s="3" customFormat="true" x14ac:dyDescent="0.25">
      <c r="A410" s="424"/>
      <c r="B410" s="133"/>
      <c r="L410" s="133"/>
      <c r="V410" s="133"/>
      <c r="AF410" s="133"/>
      <c r="AP410" s="133"/>
      <c r="AZ410" s="133"/>
      <c r="BA410" s="133"/>
      <c r="BB410" s="133"/>
      <c r="BC410" s="133"/>
      <c r="BD410" s="133"/>
      <c r="BE410" s="133"/>
      <c r="BF410" s="133"/>
      <c r="BG410" s="133"/>
      <c r="BJ410" s="133"/>
      <c r="BT410" s="133"/>
      <c r="CD410" s="133"/>
      <c r="CN410" s="133"/>
      <c r="CX410" s="133"/>
      <c r="DH410" s="133"/>
      <c r="DR410" s="133"/>
      <c r="EB410" s="133"/>
      <c r="EL410" s="133"/>
      <c r="EV410" s="133"/>
      <c r="FF410" s="133"/>
      <c r="FP410" s="133"/>
      <c r="FZ410" s="133"/>
      <c r="GJ410" s="133"/>
      <c r="GT410" s="133"/>
      <c r="HD410" s="133"/>
      <c r="HN410" s="133"/>
      <c r="HX410" s="133"/>
      <c r="IH410" s="133"/>
      <c r="IR410" s="133"/>
      <c r="JB410" s="133"/>
      <c r="JL410" s="133"/>
      <c r="JV410" s="133"/>
      <c r="KF410" s="133"/>
    </row>
    <row xmlns:x14ac="http://schemas.microsoft.com/office/spreadsheetml/2009/9/ac" r="411" s="3" customFormat="true" x14ac:dyDescent="0.25">
      <c r="A411" s="424"/>
      <c r="B411" s="133"/>
      <c r="L411" s="133"/>
      <c r="V411" s="133"/>
      <c r="AF411" s="133"/>
      <c r="AP411" s="133"/>
      <c r="AZ411" s="133"/>
      <c r="BA411" s="133"/>
      <c r="BB411" s="133"/>
      <c r="BC411" s="133"/>
      <c r="BD411" s="133"/>
      <c r="BE411" s="133"/>
      <c r="BF411" s="133"/>
      <c r="BG411" s="133"/>
      <c r="BJ411" s="133"/>
      <c r="BT411" s="133"/>
      <c r="CD411" s="133"/>
      <c r="CN411" s="133"/>
      <c r="CX411" s="133"/>
      <c r="DH411" s="133"/>
      <c r="DR411" s="133"/>
      <c r="EB411" s="133"/>
      <c r="EL411" s="133"/>
      <c r="EV411" s="133"/>
      <c r="FF411" s="133"/>
      <c r="FP411" s="133"/>
      <c r="FZ411" s="133"/>
      <c r="GJ411" s="133"/>
      <c r="GT411" s="133"/>
      <c r="HD411" s="133"/>
      <c r="HN411" s="133"/>
      <c r="HX411" s="133"/>
      <c r="IH411" s="133"/>
      <c r="IR411" s="133"/>
      <c r="JB411" s="133"/>
      <c r="JL411" s="133"/>
      <c r="JV411" s="133"/>
      <c r="KF411" s="133"/>
    </row>
    <row xmlns:x14ac="http://schemas.microsoft.com/office/spreadsheetml/2009/9/ac" r="412" s="3" customFormat="true" x14ac:dyDescent="0.25">
      <c r="A412" s="424"/>
      <c r="B412" s="133"/>
      <c r="L412" s="133"/>
      <c r="V412" s="133"/>
      <c r="AF412" s="133"/>
      <c r="AP412" s="133"/>
      <c r="AZ412" s="133"/>
      <c r="BA412" s="133"/>
      <c r="BB412" s="133"/>
      <c r="BC412" s="133"/>
      <c r="BD412" s="133"/>
      <c r="BE412" s="133"/>
      <c r="BF412" s="133"/>
      <c r="BG412" s="133"/>
      <c r="BJ412" s="133"/>
      <c r="BT412" s="133"/>
      <c r="CD412" s="133"/>
      <c r="CN412" s="133"/>
      <c r="CX412" s="133"/>
      <c r="DH412" s="133"/>
      <c r="DR412" s="133"/>
      <c r="EB412" s="133"/>
      <c r="EL412" s="133"/>
      <c r="EV412" s="133"/>
      <c r="FF412" s="133"/>
      <c r="FP412" s="133"/>
      <c r="FZ412" s="133"/>
      <c r="GJ412" s="133"/>
      <c r="GT412" s="133"/>
      <c r="HD412" s="133"/>
      <c r="HN412" s="133"/>
      <c r="HX412" s="133"/>
      <c r="IH412" s="133"/>
      <c r="IR412" s="133"/>
      <c r="JB412" s="133"/>
      <c r="JL412" s="133"/>
      <c r="JV412" s="133"/>
      <c r="KF412" s="133"/>
    </row>
    <row xmlns:x14ac="http://schemas.microsoft.com/office/spreadsheetml/2009/9/ac" r="413" s="3" customFormat="true" x14ac:dyDescent="0.25">
      <c r="A413" s="424"/>
      <c r="B413" s="133"/>
      <c r="L413" s="133"/>
      <c r="V413" s="133"/>
      <c r="AF413" s="133"/>
      <c r="AP413" s="133"/>
      <c r="AZ413" s="133"/>
      <c r="BA413" s="133"/>
      <c r="BB413" s="133"/>
      <c r="BC413" s="133"/>
      <c r="BD413" s="133"/>
      <c r="BE413" s="133"/>
      <c r="BF413" s="133"/>
      <c r="BG413" s="133"/>
      <c r="BJ413" s="133"/>
      <c r="BT413" s="133"/>
      <c r="CD413" s="133"/>
      <c r="CN413" s="133"/>
      <c r="CX413" s="133"/>
      <c r="DH413" s="133"/>
      <c r="DR413" s="133"/>
      <c r="EB413" s="133"/>
      <c r="EL413" s="133"/>
      <c r="EV413" s="133"/>
      <c r="FF413" s="133"/>
      <c r="FP413" s="133"/>
      <c r="FZ413" s="133"/>
      <c r="GJ413" s="133"/>
      <c r="GT413" s="133"/>
      <c r="HD413" s="133"/>
      <c r="HN413" s="133"/>
      <c r="HX413" s="133"/>
      <c r="IH413" s="133"/>
      <c r="IR413" s="133"/>
      <c r="JB413" s="133"/>
      <c r="JL413" s="133"/>
      <c r="JV413" s="133"/>
      <c r="KF413" s="133"/>
    </row>
    <row xmlns:x14ac="http://schemas.microsoft.com/office/spreadsheetml/2009/9/ac" r="414" s="3" customFormat="true" x14ac:dyDescent="0.25">
      <c r="A414" s="424"/>
      <c r="B414" s="133"/>
      <c r="L414" s="133"/>
      <c r="V414" s="133"/>
      <c r="AF414" s="133"/>
      <c r="AP414" s="133"/>
      <c r="AZ414" s="133"/>
      <c r="BA414" s="133"/>
      <c r="BB414" s="133"/>
      <c r="BC414" s="133"/>
      <c r="BD414" s="133"/>
      <c r="BE414" s="133"/>
      <c r="BF414" s="133"/>
      <c r="BG414" s="133"/>
      <c r="BJ414" s="133"/>
      <c r="BT414" s="133"/>
      <c r="CD414" s="133"/>
      <c r="CN414" s="133"/>
      <c r="CX414" s="133"/>
      <c r="DH414" s="133"/>
      <c r="DR414" s="133"/>
      <c r="EB414" s="133"/>
      <c r="EL414" s="133"/>
      <c r="EV414" s="133"/>
      <c r="FF414" s="133"/>
      <c r="FP414" s="133"/>
      <c r="FZ414" s="133"/>
      <c r="GJ414" s="133"/>
      <c r="GT414" s="133"/>
      <c r="HD414" s="133"/>
      <c r="HN414" s="133"/>
      <c r="HX414" s="133"/>
      <c r="IH414" s="133"/>
      <c r="IR414" s="133"/>
      <c r="JB414" s="133"/>
      <c r="JL414" s="133"/>
      <c r="JV414" s="133"/>
      <c r="KF414" s="133"/>
    </row>
    <row xmlns:x14ac="http://schemas.microsoft.com/office/spreadsheetml/2009/9/ac" r="415" s="3" customFormat="true" x14ac:dyDescent="0.25">
      <c r="A415" s="424"/>
      <c r="B415" s="133"/>
      <c r="L415" s="133"/>
      <c r="V415" s="133"/>
      <c r="AF415" s="133"/>
      <c r="AP415" s="133"/>
      <c r="AZ415" s="133"/>
      <c r="BA415" s="133"/>
      <c r="BB415" s="133"/>
      <c r="BC415" s="133"/>
      <c r="BD415" s="133"/>
      <c r="BE415" s="133"/>
      <c r="BF415" s="133"/>
      <c r="BG415" s="133"/>
      <c r="BJ415" s="133"/>
      <c r="BT415" s="133"/>
      <c r="CD415" s="133"/>
      <c r="CN415" s="133"/>
      <c r="CX415" s="133"/>
      <c r="DH415" s="133"/>
      <c r="DR415" s="133"/>
      <c r="EB415" s="133"/>
      <c r="EL415" s="133"/>
      <c r="EV415" s="133"/>
      <c r="FF415" s="133"/>
      <c r="FP415" s="133"/>
      <c r="FZ415" s="133"/>
      <c r="GJ415" s="133"/>
      <c r="GT415" s="133"/>
      <c r="HD415" s="133"/>
      <c r="HN415" s="133"/>
      <c r="HX415" s="133"/>
      <c r="IH415" s="133"/>
      <c r="IR415" s="133"/>
      <c r="JB415" s="133"/>
      <c r="JL415" s="133"/>
      <c r="JV415" s="133"/>
      <c r="KF415" s="133"/>
    </row>
    <row xmlns:x14ac="http://schemas.microsoft.com/office/spreadsheetml/2009/9/ac" r="416" s="3" customFormat="true" x14ac:dyDescent="0.25">
      <c r="A416" s="424"/>
      <c r="B416" s="133"/>
      <c r="L416" s="133"/>
      <c r="V416" s="133"/>
      <c r="AF416" s="133"/>
      <c r="AP416" s="133"/>
      <c r="AZ416" s="133"/>
      <c r="BA416" s="133"/>
      <c r="BB416" s="133"/>
      <c r="BC416" s="133"/>
      <c r="BD416" s="133"/>
      <c r="BE416" s="133"/>
      <c r="BF416" s="133"/>
      <c r="BG416" s="133"/>
      <c r="BJ416" s="133"/>
      <c r="BT416" s="133"/>
      <c r="CD416" s="133"/>
      <c r="CN416" s="133"/>
      <c r="CX416" s="133"/>
      <c r="DH416" s="133"/>
      <c r="DR416" s="133"/>
      <c r="EB416" s="133"/>
      <c r="EL416" s="133"/>
      <c r="EV416" s="133"/>
      <c r="FF416" s="133"/>
      <c r="FP416" s="133"/>
      <c r="FZ416" s="133"/>
      <c r="GJ416" s="133"/>
      <c r="GT416" s="133"/>
      <c r="HD416" s="133"/>
      <c r="HN416" s="133"/>
      <c r="HX416" s="133"/>
      <c r="IH416" s="133"/>
      <c r="IR416" s="133"/>
      <c r="JB416" s="133"/>
      <c r="JL416" s="133"/>
      <c r="JV416" s="133"/>
      <c r="KF416" s="133"/>
    </row>
    <row xmlns:x14ac="http://schemas.microsoft.com/office/spreadsheetml/2009/9/ac" r="417" s="3" customFormat="true" x14ac:dyDescent="0.25">
      <c r="A417" s="424"/>
      <c r="B417" s="133"/>
      <c r="L417" s="133"/>
      <c r="V417" s="133"/>
      <c r="AF417" s="133"/>
      <c r="AP417" s="133"/>
      <c r="AZ417" s="133"/>
      <c r="BA417" s="133"/>
      <c r="BB417" s="133"/>
      <c r="BC417" s="133"/>
      <c r="BD417" s="133"/>
      <c r="BE417" s="133"/>
      <c r="BF417" s="133"/>
      <c r="BG417" s="133"/>
      <c r="BJ417" s="133"/>
      <c r="BT417" s="133"/>
      <c r="CD417" s="133"/>
      <c r="CN417" s="133"/>
      <c r="CX417" s="133"/>
      <c r="DH417" s="133"/>
      <c r="DR417" s="133"/>
      <c r="EB417" s="133"/>
      <c r="EL417" s="133"/>
      <c r="EV417" s="133"/>
      <c r="FF417" s="133"/>
      <c r="FP417" s="133"/>
      <c r="FZ417" s="133"/>
      <c r="GJ417" s="133"/>
      <c r="GT417" s="133"/>
      <c r="HD417" s="133"/>
      <c r="HN417" s="133"/>
      <c r="HX417" s="133"/>
      <c r="IH417" s="133"/>
      <c r="IR417" s="133"/>
      <c r="JB417" s="133"/>
      <c r="JL417" s="133"/>
      <c r="JV417" s="133"/>
      <c r="KF417" s="133"/>
    </row>
    <row xmlns:x14ac="http://schemas.microsoft.com/office/spreadsheetml/2009/9/ac" r="418" s="3" customFormat="true" x14ac:dyDescent="0.25">
      <c r="A418" s="424"/>
      <c r="B418" s="133"/>
      <c r="L418" s="133"/>
      <c r="V418" s="133"/>
      <c r="AF418" s="133"/>
      <c r="AP418" s="133"/>
      <c r="AZ418" s="133"/>
      <c r="BA418" s="133"/>
      <c r="BB418" s="133"/>
      <c r="BC418" s="133"/>
      <c r="BD418" s="133"/>
      <c r="BE418" s="133"/>
      <c r="BF418" s="133"/>
      <c r="BG418" s="133"/>
      <c r="BJ418" s="133"/>
      <c r="BT418" s="133"/>
      <c r="CD418" s="133"/>
      <c r="CN418" s="133"/>
      <c r="CX418" s="133"/>
      <c r="DH418" s="133"/>
      <c r="DR418" s="133"/>
      <c r="EB418" s="133"/>
      <c r="EL418" s="133"/>
      <c r="EV418" s="133"/>
      <c r="FF418" s="133"/>
      <c r="FP418" s="133"/>
      <c r="FZ418" s="133"/>
      <c r="GJ418" s="133"/>
      <c r="GT418" s="133"/>
      <c r="HD418" s="133"/>
      <c r="HN418" s="133"/>
      <c r="HX418" s="133"/>
      <c r="IH418" s="133"/>
      <c r="IR418" s="133"/>
      <c r="JB418" s="133"/>
      <c r="JL418" s="133"/>
      <c r="JV418" s="133"/>
      <c r="KF418" s="133"/>
    </row>
    <row xmlns:x14ac="http://schemas.microsoft.com/office/spreadsheetml/2009/9/ac" r="419" s="3" customFormat="true" x14ac:dyDescent="0.25">
      <c r="A419" s="424"/>
      <c r="B419" s="133"/>
      <c r="L419" s="133"/>
      <c r="V419" s="133"/>
      <c r="AF419" s="133"/>
      <c r="AP419" s="133"/>
      <c r="AZ419" s="133"/>
      <c r="BA419" s="133"/>
      <c r="BB419" s="133"/>
      <c r="BC419" s="133"/>
      <c r="BD419" s="133"/>
      <c r="BE419" s="133"/>
      <c r="BF419" s="133"/>
      <c r="BG419" s="133"/>
      <c r="BJ419" s="133"/>
      <c r="BT419" s="133"/>
      <c r="CD419" s="133"/>
      <c r="CN419" s="133"/>
      <c r="CX419" s="133"/>
      <c r="DH419" s="133"/>
      <c r="DR419" s="133"/>
      <c r="EB419" s="133"/>
      <c r="EL419" s="133"/>
      <c r="EV419" s="133"/>
      <c r="FF419" s="133"/>
      <c r="FP419" s="133"/>
      <c r="FZ419" s="133"/>
      <c r="GJ419" s="133"/>
      <c r="GT419" s="133"/>
      <c r="HD419" s="133"/>
      <c r="HN419" s="133"/>
      <c r="HX419" s="133"/>
      <c r="IH419" s="133"/>
      <c r="IR419" s="133"/>
      <c r="JB419" s="133"/>
      <c r="JL419" s="133"/>
      <c r="JV419" s="133"/>
      <c r="KF419" s="133"/>
    </row>
    <row xmlns:x14ac="http://schemas.microsoft.com/office/spreadsheetml/2009/9/ac" r="420" s="3" customFormat="true" x14ac:dyDescent="0.25">
      <c r="A420" s="424"/>
      <c r="B420" s="133"/>
      <c r="L420" s="133"/>
      <c r="V420" s="133"/>
      <c r="AF420" s="133"/>
      <c r="AP420" s="133"/>
      <c r="AZ420" s="133"/>
      <c r="BA420" s="133"/>
      <c r="BB420" s="133"/>
      <c r="BC420" s="133"/>
      <c r="BD420" s="133"/>
      <c r="BE420" s="133"/>
      <c r="BF420" s="133"/>
      <c r="BG420" s="133"/>
      <c r="BJ420" s="133"/>
      <c r="BT420" s="133"/>
      <c r="CD420" s="133"/>
      <c r="CN420" s="133"/>
      <c r="CX420" s="133"/>
      <c r="DH420" s="133"/>
      <c r="DR420" s="133"/>
      <c r="EB420" s="133"/>
      <c r="EL420" s="133"/>
      <c r="EV420" s="133"/>
      <c r="FF420" s="133"/>
      <c r="FP420" s="133"/>
      <c r="FZ420" s="133"/>
      <c r="GJ420" s="133"/>
      <c r="GT420" s="133"/>
      <c r="HD420" s="133"/>
      <c r="HN420" s="133"/>
      <c r="HX420" s="133"/>
      <c r="IH420" s="133"/>
      <c r="IR420" s="133"/>
      <c r="JB420" s="133"/>
      <c r="JL420" s="133"/>
      <c r="JV420" s="133"/>
      <c r="KF420" s="133"/>
    </row>
    <row xmlns:x14ac="http://schemas.microsoft.com/office/spreadsheetml/2009/9/ac" r="421" s="3" customFormat="true" x14ac:dyDescent="0.25">
      <c r="A421" s="424"/>
      <c r="B421" s="133"/>
      <c r="L421" s="133"/>
      <c r="V421" s="133"/>
      <c r="AF421" s="133"/>
      <c r="AP421" s="133"/>
      <c r="AZ421" s="133"/>
      <c r="BA421" s="133"/>
      <c r="BB421" s="133"/>
      <c r="BC421" s="133"/>
      <c r="BD421" s="133"/>
      <c r="BE421" s="133"/>
      <c r="BF421" s="133"/>
      <c r="BG421" s="133"/>
      <c r="BJ421" s="133"/>
      <c r="BT421" s="133"/>
      <c r="CD421" s="133"/>
      <c r="CN421" s="133"/>
      <c r="CX421" s="133"/>
      <c r="DH421" s="133"/>
      <c r="DR421" s="133"/>
      <c r="EB421" s="133"/>
      <c r="EL421" s="133"/>
      <c r="EV421" s="133"/>
      <c r="FF421" s="133"/>
      <c r="FP421" s="133"/>
      <c r="FZ421" s="133"/>
      <c r="GJ421" s="133"/>
      <c r="GT421" s="133"/>
      <c r="HD421" s="133"/>
      <c r="HN421" s="133"/>
      <c r="HX421" s="133"/>
      <c r="IH421" s="133"/>
      <c r="IR421" s="133"/>
      <c r="JB421" s="133"/>
      <c r="JL421" s="133"/>
      <c r="JV421" s="133"/>
      <c r="KF421" s="133"/>
    </row>
    <row xmlns:x14ac="http://schemas.microsoft.com/office/spreadsheetml/2009/9/ac" r="422" s="3" customFormat="true" x14ac:dyDescent="0.25">
      <c r="A422" s="424"/>
      <c r="B422" s="133"/>
      <c r="L422" s="133"/>
      <c r="V422" s="133"/>
      <c r="AF422" s="133"/>
      <c r="AP422" s="133"/>
      <c r="AZ422" s="133"/>
      <c r="BA422" s="133"/>
      <c r="BB422" s="133"/>
      <c r="BC422" s="133"/>
      <c r="BD422" s="133"/>
      <c r="BE422" s="133"/>
      <c r="BF422" s="133"/>
      <c r="BG422" s="133"/>
      <c r="BJ422" s="133"/>
      <c r="BT422" s="133"/>
      <c r="CD422" s="133"/>
      <c r="CN422" s="133"/>
      <c r="CX422" s="133"/>
      <c r="DH422" s="133"/>
      <c r="DR422" s="133"/>
      <c r="EB422" s="133"/>
      <c r="EL422" s="133"/>
      <c r="EV422" s="133"/>
      <c r="FF422" s="133"/>
      <c r="FP422" s="133"/>
      <c r="FZ422" s="133"/>
      <c r="GJ422" s="133"/>
      <c r="GT422" s="133"/>
      <c r="HD422" s="133"/>
      <c r="HN422" s="133"/>
      <c r="HX422" s="133"/>
      <c r="IH422" s="133"/>
      <c r="IR422" s="133"/>
      <c r="JB422" s="133"/>
      <c r="JL422" s="133"/>
      <c r="JV422" s="133"/>
      <c r="KF422" s="133"/>
    </row>
    <row xmlns:x14ac="http://schemas.microsoft.com/office/spreadsheetml/2009/9/ac" r="423" s="3" customFormat="true" x14ac:dyDescent="0.25">
      <c r="A423" s="424"/>
      <c r="B423" s="133"/>
      <c r="L423" s="133"/>
      <c r="V423" s="133"/>
      <c r="AF423" s="133"/>
      <c r="AP423" s="133"/>
      <c r="AZ423" s="133"/>
      <c r="BA423" s="133"/>
      <c r="BB423" s="133"/>
      <c r="BC423" s="133"/>
      <c r="BD423" s="133"/>
      <c r="BE423" s="133"/>
      <c r="BF423" s="133"/>
      <c r="BG423" s="133"/>
      <c r="BJ423" s="133"/>
      <c r="BT423" s="133"/>
      <c r="CD423" s="133"/>
      <c r="CN423" s="133"/>
      <c r="CX423" s="133"/>
      <c r="DH423" s="133"/>
      <c r="DR423" s="133"/>
      <c r="EB423" s="133"/>
      <c r="EL423" s="133"/>
      <c r="EV423" s="133"/>
      <c r="FF423" s="133"/>
      <c r="FP423" s="133"/>
      <c r="FZ423" s="133"/>
      <c r="GJ423" s="133"/>
      <c r="GT423" s="133"/>
      <c r="HD423" s="133"/>
      <c r="HN423" s="133"/>
      <c r="HX423" s="133"/>
      <c r="IH423" s="133"/>
      <c r="IR423" s="133"/>
      <c r="JB423" s="133"/>
      <c r="JL423" s="133"/>
      <c r="JV423" s="133"/>
      <c r="KF423" s="133"/>
    </row>
    <row xmlns:x14ac="http://schemas.microsoft.com/office/spreadsheetml/2009/9/ac" r="424" s="3" customFormat="true" x14ac:dyDescent="0.25">
      <c r="A424" s="424"/>
      <c r="B424" s="133"/>
      <c r="L424" s="133"/>
      <c r="V424" s="133"/>
      <c r="AF424" s="133"/>
      <c r="AP424" s="133"/>
      <c r="AZ424" s="133"/>
      <c r="BA424" s="133"/>
      <c r="BB424" s="133"/>
      <c r="BC424" s="133"/>
      <c r="BD424" s="133"/>
      <c r="BE424" s="133"/>
      <c r="BF424" s="133"/>
      <c r="BG424" s="133"/>
      <c r="BJ424" s="133"/>
      <c r="BT424" s="133"/>
      <c r="CD424" s="133"/>
      <c r="CN424" s="133"/>
      <c r="CX424" s="133"/>
      <c r="DH424" s="133"/>
      <c r="DR424" s="133"/>
      <c r="EB424" s="133"/>
      <c r="EL424" s="133"/>
      <c r="EV424" s="133"/>
      <c r="FF424" s="133"/>
      <c r="FP424" s="133"/>
      <c r="FZ424" s="133"/>
      <c r="GJ424" s="133"/>
      <c r="GT424" s="133"/>
      <c r="HD424" s="133"/>
      <c r="HN424" s="133"/>
      <c r="HX424" s="133"/>
      <c r="IH424" s="133"/>
      <c r="IR424" s="133"/>
      <c r="JB424" s="133"/>
      <c r="JL424" s="133"/>
      <c r="JV424" s="133"/>
      <c r="KF424" s="133"/>
    </row>
    <row xmlns:x14ac="http://schemas.microsoft.com/office/spreadsheetml/2009/9/ac" r="425" s="3" customFormat="true" x14ac:dyDescent="0.25">
      <c r="A425" s="424"/>
      <c r="B425" s="133"/>
      <c r="L425" s="133"/>
      <c r="V425" s="133"/>
      <c r="AF425" s="133"/>
      <c r="AP425" s="133"/>
      <c r="AZ425" s="133"/>
      <c r="BA425" s="133"/>
      <c r="BB425" s="133"/>
      <c r="BC425" s="133"/>
      <c r="BD425" s="133"/>
      <c r="BE425" s="133"/>
      <c r="BF425" s="133"/>
      <c r="BG425" s="133"/>
      <c r="BJ425" s="133"/>
      <c r="BT425" s="133"/>
      <c r="CD425" s="133"/>
      <c r="CN425" s="133"/>
      <c r="CX425" s="133"/>
      <c r="DH425" s="133"/>
      <c r="DR425" s="133"/>
      <c r="EB425" s="133"/>
      <c r="EL425" s="133"/>
      <c r="EV425" s="133"/>
      <c r="FF425" s="133"/>
      <c r="FP425" s="133"/>
      <c r="FZ425" s="133"/>
      <c r="GJ425" s="133"/>
      <c r="GT425" s="133"/>
      <c r="HD425" s="133"/>
      <c r="HN425" s="133"/>
      <c r="HX425" s="133"/>
      <c r="IH425" s="133"/>
      <c r="IR425" s="133"/>
      <c r="JB425" s="133"/>
      <c r="JL425" s="133"/>
      <c r="JV425" s="133"/>
      <c r="KF425" s="133"/>
    </row>
    <row xmlns:x14ac="http://schemas.microsoft.com/office/spreadsheetml/2009/9/ac" r="426" s="3" customFormat="true" x14ac:dyDescent="0.25">
      <c r="A426" s="424"/>
      <c r="B426" s="133"/>
      <c r="L426" s="133"/>
      <c r="V426" s="133"/>
      <c r="AF426" s="133"/>
      <c r="AP426" s="133"/>
      <c r="AZ426" s="133"/>
      <c r="BA426" s="133"/>
      <c r="BB426" s="133"/>
      <c r="BC426" s="133"/>
      <c r="BD426" s="133"/>
      <c r="BE426" s="133"/>
      <c r="BF426" s="133"/>
      <c r="BG426" s="133"/>
      <c r="BJ426" s="133"/>
      <c r="BT426" s="133"/>
      <c r="CD426" s="133"/>
      <c r="CN426" s="133"/>
      <c r="CX426" s="133"/>
      <c r="DH426" s="133"/>
      <c r="DR426" s="133"/>
      <c r="EB426" s="133"/>
      <c r="EL426" s="133"/>
      <c r="EV426" s="133"/>
      <c r="FF426" s="133"/>
      <c r="FP426" s="133"/>
      <c r="FZ426" s="133"/>
      <c r="GJ426" s="133"/>
      <c r="GT426" s="133"/>
      <c r="HD426" s="133"/>
      <c r="HN426" s="133"/>
      <c r="HX426" s="133"/>
      <c r="IH426" s="133"/>
      <c r="IR426" s="133"/>
      <c r="JB426" s="133"/>
      <c r="JL426" s="133"/>
      <c r="JV426" s="133"/>
      <c r="KF426" s="133"/>
    </row>
    <row xmlns:x14ac="http://schemas.microsoft.com/office/spreadsheetml/2009/9/ac" r="427" s="3" customFormat="true" x14ac:dyDescent="0.25">
      <c r="A427" s="424"/>
      <c r="B427" s="133"/>
      <c r="L427" s="133"/>
      <c r="V427" s="133"/>
      <c r="AF427" s="133"/>
      <c r="AP427" s="133"/>
      <c r="AZ427" s="133"/>
      <c r="BA427" s="133"/>
      <c r="BB427" s="133"/>
      <c r="BC427" s="133"/>
      <c r="BD427" s="133"/>
      <c r="BE427" s="133"/>
      <c r="BF427" s="133"/>
      <c r="BG427" s="133"/>
      <c r="BJ427" s="133"/>
      <c r="BT427" s="133"/>
      <c r="CD427" s="133"/>
      <c r="CN427" s="133"/>
      <c r="CX427" s="133"/>
      <c r="DH427" s="133"/>
      <c r="DR427" s="133"/>
      <c r="EB427" s="133"/>
      <c r="EL427" s="133"/>
      <c r="EV427" s="133"/>
      <c r="FF427" s="133"/>
      <c r="FP427" s="133"/>
      <c r="FZ427" s="133"/>
      <c r="GJ427" s="133"/>
      <c r="GT427" s="133"/>
      <c r="HD427" s="133"/>
      <c r="HN427" s="133"/>
      <c r="HX427" s="133"/>
      <c r="IH427" s="133"/>
      <c r="IR427" s="133"/>
      <c r="JB427" s="133"/>
      <c r="JL427" s="133"/>
      <c r="JV427" s="133"/>
      <c r="KF427" s="133"/>
    </row>
    <row xmlns:x14ac="http://schemas.microsoft.com/office/spreadsheetml/2009/9/ac" r="428" s="3" customFormat="true" x14ac:dyDescent="0.25">
      <c r="A428" s="424"/>
      <c r="B428" s="133"/>
      <c r="L428" s="133"/>
      <c r="V428" s="133"/>
      <c r="AF428" s="133"/>
      <c r="AP428" s="133"/>
      <c r="AZ428" s="133"/>
      <c r="BA428" s="133"/>
      <c r="BB428" s="133"/>
      <c r="BC428" s="133"/>
      <c r="BD428" s="133"/>
      <c r="BE428" s="133"/>
      <c r="BF428" s="133"/>
      <c r="BG428" s="133"/>
      <c r="BJ428" s="133"/>
      <c r="BT428" s="133"/>
      <c r="CD428" s="133"/>
      <c r="CN428" s="133"/>
      <c r="CX428" s="133"/>
      <c r="DH428" s="133"/>
      <c r="DR428" s="133"/>
      <c r="EB428" s="133"/>
      <c r="EL428" s="133"/>
      <c r="EV428" s="133"/>
      <c r="FF428" s="133"/>
      <c r="FP428" s="133"/>
      <c r="FZ428" s="133"/>
      <c r="GJ428" s="133"/>
      <c r="GT428" s="133"/>
      <c r="HD428" s="133"/>
      <c r="HN428" s="133"/>
      <c r="HX428" s="133"/>
      <c r="IH428" s="133"/>
      <c r="IR428" s="133"/>
      <c r="JB428" s="133"/>
      <c r="JL428" s="133"/>
      <c r="JV428" s="133"/>
      <c r="KF428" s="133"/>
    </row>
    <row xmlns:x14ac="http://schemas.microsoft.com/office/spreadsheetml/2009/9/ac" r="429" s="3" customFormat="true" x14ac:dyDescent="0.25">
      <c r="A429" s="424"/>
      <c r="B429" s="133"/>
      <c r="L429" s="133"/>
      <c r="V429" s="133"/>
      <c r="AF429" s="133"/>
      <c r="AP429" s="133"/>
      <c r="AZ429" s="133"/>
      <c r="BA429" s="133"/>
      <c r="BB429" s="133"/>
      <c r="BC429" s="133"/>
      <c r="BD429" s="133"/>
      <c r="BE429" s="133"/>
      <c r="BF429" s="133"/>
      <c r="BG429" s="133"/>
      <c r="BJ429" s="133"/>
      <c r="BT429" s="133"/>
      <c r="CD429" s="133"/>
      <c r="CN429" s="133"/>
      <c r="CX429" s="133"/>
      <c r="DH429" s="133"/>
      <c r="DR429" s="133"/>
      <c r="EB429" s="133"/>
      <c r="EL429" s="133"/>
      <c r="EV429" s="133"/>
      <c r="FF429" s="133"/>
      <c r="FP429" s="133"/>
      <c r="FZ429" s="133"/>
      <c r="GJ429" s="133"/>
      <c r="GT429" s="133"/>
      <c r="HD429" s="133"/>
      <c r="HN429" s="133"/>
      <c r="HX429" s="133"/>
      <c r="IH429" s="133"/>
      <c r="IR429" s="133"/>
      <c r="JB429" s="133"/>
      <c r="JL429" s="133"/>
      <c r="JV429" s="133"/>
      <c r="KF429" s="133"/>
    </row>
    <row xmlns:x14ac="http://schemas.microsoft.com/office/spreadsheetml/2009/9/ac" r="430" s="3" customFormat="true" x14ac:dyDescent="0.25">
      <c r="A430" s="424"/>
      <c r="B430" s="133"/>
      <c r="L430" s="133"/>
      <c r="V430" s="133"/>
      <c r="AF430" s="133"/>
      <c r="AP430" s="133"/>
      <c r="AZ430" s="133"/>
      <c r="BA430" s="133"/>
      <c r="BB430" s="133"/>
      <c r="BC430" s="133"/>
      <c r="BD430" s="133"/>
      <c r="BE430" s="133"/>
      <c r="BF430" s="133"/>
      <c r="BG430" s="133"/>
      <c r="BJ430" s="133"/>
      <c r="BT430" s="133"/>
      <c r="CD430" s="133"/>
      <c r="CN430" s="133"/>
      <c r="CX430" s="133"/>
      <c r="DH430" s="133"/>
      <c r="DR430" s="133"/>
      <c r="EB430" s="133"/>
      <c r="EL430" s="133"/>
      <c r="EV430" s="133"/>
      <c r="FF430" s="133"/>
      <c r="FP430" s="133"/>
      <c r="FZ430" s="133"/>
      <c r="GJ430" s="133"/>
      <c r="GT430" s="133"/>
      <c r="HD430" s="133"/>
      <c r="HN430" s="133"/>
      <c r="HX430" s="133"/>
      <c r="IH430" s="133"/>
      <c r="IR430" s="133"/>
      <c r="JB430" s="133"/>
      <c r="JL430" s="133"/>
      <c r="JV430" s="133"/>
      <c r="KF430" s="133"/>
    </row>
    <row xmlns:x14ac="http://schemas.microsoft.com/office/spreadsheetml/2009/9/ac" r="431" s="3" customFormat="true" x14ac:dyDescent="0.25">
      <c r="A431" s="424"/>
      <c r="B431" s="133"/>
      <c r="L431" s="133"/>
      <c r="V431" s="133"/>
      <c r="AF431" s="133"/>
      <c r="AP431" s="133"/>
      <c r="AZ431" s="133"/>
      <c r="BA431" s="133"/>
      <c r="BB431" s="133"/>
      <c r="BC431" s="133"/>
      <c r="BD431" s="133"/>
      <c r="BE431" s="133"/>
      <c r="BF431" s="133"/>
      <c r="BG431" s="133"/>
      <c r="BJ431" s="133"/>
      <c r="BT431" s="133"/>
      <c r="CD431" s="133"/>
      <c r="CN431" s="133"/>
      <c r="CX431" s="133"/>
      <c r="DH431" s="133"/>
      <c r="DR431" s="133"/>
      <c r="EB431" s="133"/>
      <c r="EL431" s="133"/>
      <c r="EV431" s="133"/>
      <c r="FF431" s="133"/>
      <c r="FP431" s="133"/>
      <c r="FZ431" s="133"/>
      <c r="GJ431" s="133"/>
      <c r="GT431" s="133"/>
      <c r="HD431" s="133"/>
      <c r="HN431" s="133"/>
      <c r="HX431" s="133"/>
      <c r="IH431" s="133"/>
      <c r="IR431" s="133"/>
      <c r="JB431" s="133"/>
      <c r="JL431" s="133"/>
      <c r="JV431" s="133"/>
      <c r="KF431" s="133"/>
    </row>
    <row xmlns:x14ac="http://schemas.microsoft.com/office/spreadsheetml/2009/9/ac" r="432" s="3" customFormat="true" x14ac:dyDescent="0.25">
      <c r="A432" s="424"/>
      <c r="B432" s="133"/>
      <c r="L432" s="133"/>
      <c r="V432" s="133"/>
      <c r="AF432" s="133"/>
      <c r="AP432" s="133"/>
      <c r="AZ432" s="133"/>
      <c r="BA432" s="133"/>
      <c r="BB432" s="133"/>
      <c r="BC432" s="133"/>
      <c r="BD432" s="133"/>
      <c r="BE432" s="133"/>
      <c r="BF432" s="133"/>
      <c r="BG432" s="133"/>
      <c r="BJ432" s="133"/>
      <c r="BT432" s="133"/>
      <c r="CD432" s="133"/>
      <c r="CN432" s="133"/>
      <c r="CX432" s="133"/>
      <c r="DH432" s="133"/>
      <c r="DR432" s="133"/>
      <c r="EB432" s="133"/>
      <c r="EL432" s="133"/>
      <c r="EV432" s="133"/>
      <c r="FF432" s="133"/>
      <c r="FP432" s="133"/>
      <c r="FZ432" s="133"/>
      <c r="GJ432" s="133"/>
      <c r="GT432" s="133"/>
      <c r="HD432" s="133"/>
      <c r="HN432" s="133"/>
      <c r="HX432" s="133"/>
      <c r="IH432" s="133"/>
      <c r="IR432" s="133"/>
      <c r="JB432" s="133"/>
      <c r="JL432" s="133"/>
      <c r="JV432" s="133"/>
      <c r="KF432" s="133"/>
    </row>
    <row xmlns:x14ac="http://schemas.microsoft.com/office/spreadsheetml/2009/9/ac" r="433" s="3" customFormat="true" x14ac:dyDescent="0.25">
      <c r="A433" s="424"/>
      <c r="B433" s="133"/>
      <c r="L433" s="133"/>
      <c r="V433" s="133"/>
      <c r="AF433" s="133"/>
      <c r="AP433" s="133"/>
      <c r="AZ433" s="133"/>
      <c r="BA433" s="133"/>
      <c r="BB433" s="133"/>
      <c r="BC433" s="133"/>
      <c r="BD433" s="133"/>
      <c r="BE433" s="133"/>
      <c r="BF433" s="133"/>
      <c r="BG433" s="133"/>
      <c r="BJ433" s="133"/>
      <c r="BT433" s="133"/>
      <c r="CD433" s="133"/>
      <c r="CN433" s="133"/>
      <c r="CX433" s="133"/>
      <c r="DH433" s="133"/>
      <c r="DR433" s="133"/>
      <c r="EB433" s="133"/>
      <c r="EL433" s="133"/>
      <c r="EV433" s="133"/>
      <c r="FF433" s="133"/>
      <c r="FP433" s="133"/>
      <c r="FZ433" s="133"/>
      <c r="GJ433" s="133"/>
      <c r="GT433" s="133"/>
      <c r="HD433" s="133"/>
      <c r="HN433" s="133"/>
      <c r="HX433" s="133"/>
      <c r="IH433" s="133"/>
      <c r="IR433" s="133"/>
      <c r="JB433" s="133"/>
      <c r="JL433" s="133"/>
      <c r="JV433" s="133"/>
      <c r="KF433" s="133"/>
    </row>
    <row xmlns:x14ac="http://schemas.microsoft.com/office/spreadsheetml/2009/9/ac" r="434" s="3" customFormat="true" x14ac:dyDescent="0.25">
      <c r="A434" s="424"/>
      <c r="B434" s="133"/>
      <c r="L434" s="133"/>
      <c r="V434" s="133"/>
      <c r="AF434" s="133"/>
      <c r="AP434" s="133"/>
      <c r="AZ434" s="133"/>
      <c r="BA434" s="133"/>
      <c r="BB434" s="133"/>
      <c r="BC434" s="133"/>
      <c r="BD434" s="133"/>
      <c r="BE434" s="133"/>
      <c r="BF434" s="133"/>
      <c r="BG434" s="133"/>
      <c r="BJ434" s="133"/>
      <c r="BT434" s="133"/>
      <c r="CD434" s="133"/>
      <c r="CN434" s="133"/>
      <c r="CX434" s="133"/>
      <c r="DH434" s="133"/>
      <c r="DR434" s="133"/>
      <c r="EB434" s="133"/>
      <c r="EL434" s="133"/>
      <c r="EV434" s="133"/>
      <c r="FF434" s="133"/>
      <c r="FP434" s="133"/>
      <c r="FZ434" s="133"/>
      <c r="GJ434" s="133"/>
      <c r="GT434" s="133"/>
      <c r="HD434" s="133"/>
      <c r="HN434" s="133"/>
      <c r="HX434" s="133"/>
      <c r="IH434" s="133"/>
      <c r="IR434" s="133"/>
      <c r="JB434" s="133"/>
      <c r="JL434" s="133"/>
      <c r="JV434" s="133"/>
      <c r="KF434" s="133"/>
    </row>
    <row xmlns:x14ac="http://schemas.microsoft.com/office/spreadsheetml/2009/9/ac" r="435" s="3" customFormat="true" x14ac:dyDescent="0.25">
      <c r="A435" s="424"/>
      <c r="B435" s="133"/>
      <c r="L435" s="133"/>
      <c r="V435" s="133"/>
      <c r="AF435" s="133"/>
      <c r="AP435" s="133"/>
      <c r="AZ435" s="133"/>
      <c r="BA435" s="133"/>
      <c r="BB435" s="133"/>
      <c r="BC435" s="133"/>
      <c r="BD435" s="133"/>
      <c r="BE435" s="133"/>
      <c r="BF435" s="133"/>
      <c r="BG435" s="133"/>
      <c r="BJ435" s="133"/>
      <c r="BT435" s="133"/>
      <c r="CD435" s="133"/>
      <c r="CN435" s="133"/>
      <c r="CX435" s="133"/>
      <c r="DH435" s="133"/>
      <c r="DR435" s="133"/>
      <c r="EB435" s="133"/>
      <c r="EL435" s="133"/>
      <c r="EV435" s="133"/>
      <c r="FF435" s="133"/>
      <c r="FP435" s="133"/>
      <c r="FZ435" s="133"/>
      <c r="GJ435" s="133"/>
      <c r="GT435" s="133"/>
      <c r="HD435" s="133"/>
      <c r="HN435" s="133"/>
      <c r="HX435" s="133"/>
      <c r="IH435" s="133"/>
      <c r="IR435" s="133"/>
      <c r="JB435" s="133"/>
      <c r="JL435" s="133"/>
      <c r="JV435" s="133"/>
      <c r="KF435" s="133"/>
    </row>
    <row xmlns:x14ac="http://schemas.microsoft.com/office/spreadsheetml/2009/9/ac" r="436" s="3" customFormat="true" x14ac:dyDescent="0.25">
      <c r="A436" s="424"/>
      <c r="B436" s="133"/>
      <c r="L436" s="133"/>
      <c r="V436" s="133"/>
      <c r="AF436" s="133"/>
      <c r="AP436" s="133"/>
      <c r="AZ436" s="133"/>
      <c r="BA436" s="133"/>
      <c r="BB436" s="133"/>
      <c r="BC436" s="133"/>
      <c r="BD436" s="133"/>
      <c r="BE436" s="133"/>
      <c r="BF436" s="133"/>
      <c r="BG436" s="133"/>
      <c r="BJ436" s="133"/>
      <c r="BT436" s="133"/>
      <c r="CD436" s="133"/>
      <c r="CN436" s="133"/>
      <c r="CX436" s="133"/>
      <c r="DH436" s="133"/>
      <c r="DR436" s="133"/>
      <c r="EB436" s="133"/>
      <c r="EL436" s="133"/>
      <c r="EV436" s="133"/>
      <c r="FF436" s="133"/>
      <c r="FP436" s="133"/>
      <c r="FZ436" s="133"/>
      <c r="GJ436" s="133"/>
      <c r="GT436" s="133"/>
      <c r="HD436" s="133"/>
      <c r="HN436" s="133"/>
      <c r="HX436" s="133"/>
      <c r="IH436" s="133"/>
      <c r="IR436" s="133"/>
      <c r="JB436" s="133"/>
      <c r="JL436" s="133"/>
      <c r="JV436" s="133"/>
      <c r="KF436" s="133"/>
    </row>
    <row xmlns:x14ac="http://schemas.microsoft.com/office/spreadsheetml/2009/9/ac" r="437" s="3" customFormat="true" x14ac:dyDescent="0.25">
      <c r="A437" s="424"/>
      <c r="B437" s="133"/>
      <c r="L437" s="133"/>
      <c r="V437" s="133"/>
      <c r="AF437" s="133"/>
      <c r="AP437" s="133"/>
      <c r="AZ437" s="133"/>
      <c r="BA437" s="133"/>
      <c r="BB437" s="133"/>
      <c r="BC437" s="133"/>
      <c r="BD437" s="133"/>
      <c r="BE437" s="133"/>
      <c r="BF437" s="133"/>
      <c r="BG437" s="133"/>
      <c r="BJ437" s="133"/>
      <c r="BT437" s="133"/>
      <c r="CD437" s="133"/>
      <c r="CN437" s="133"/>
      <c r="CX437" s="133"/>
      <c r="DH437" s="133"/>
      <c r="DR437" s="133"/>
      <c r="EB437" s="133"/>
      <c r="EL437" s="133"/>
      <c r="EV437" s="133"/>
      <c r="FF437" s="133"/>
      <c r="FP437" s="133"/>
      <c r="FZ437" s="133"/>
      <c r="GJ437" s="133"/>
      <c r="GT437" s="133"/>
      <c r="HD437" s="133"/>
      <c r="HN437" s="133"/>
      <c r="HX437" s="133"/>
      <c r="IH437" s="133"/>
      <c r="IR437" s="133"/>
      <c r="JB437" s="133"/>
      <c r="JL437" s="133"/>
      <c r="JV437" s="133"/>
      <c r="KF437" s="133"/>
    </row>
    <row xmlns:x14ac="http://schemas.microsoft.com/office/spreadsheetml/2009/9/ac" r="438" s="3" customFormat="true" x14ac:dyDescent="0.25">
      <c r="A438" s="424"/>
      <c r="B438" s="133"/>
      <c r="L438" s="133"/>
      <c r="V438" s="133"/>
      <c r="AF438" s="133"/>
      <c r="AP438" s="133"/>
      <c r="AZ438" s="133"/>
      <c r="BA438" s="133"/>
      <c r="BB438" s="133"/>
      <c r="BC438" s="133"/>
      <c r="BD438" s="133"/>
      <c r="BE438" s="133"/>
      <c r="BF438" s="133"/>
      <c r="BG438" s="133"/>
      <c r="BJ438" s="133"/>
      <c r="BT438" s="133"/>
      <c r="CD438" s="133"/>
      <c r="CN438" s="133"/>
      <c r="CX438" s="133"/>
      <c r="DH438" s="133"/>
      <c r="DR438" s="133"/>
      <c r="EB438" s="133"/>
      <c r="EL438" s="133"/>
      <c r="EV438" s="133"/>
      <c r="FF438" s="133"/>
      <c r="FP438" s="133"/>
      <c r="FZ438" s="133"/>
      <c r="GJ438" s="133"/>
      <c r="GT438" s="133"/>
      <c r="HD438" s="133"/>
      <c r="HN438" s="133"/>
      <c r="HX438" s="133"/>
      <c r="IH438" s="133"/>
      <c r="IR438" s="133"/>
      <c r="JB438" s="133"/>
      <c r="JL438" s="133"/>
      <c r="JV438" s="133"/>
      <c r="KF438" s="133"/>
    </row>
    <row xmlns:x14ac="http://schemas.microsoft.com/office/spreadsheetml/2009/9/ac" r="439" s="3" customFormat="true" x14ac:dyDescent="0.25">
      <c r="A439" s="424"/>
      <c r="B439" s="133"/>
      <c r="L439" s="133"/>
      <c r="V439" s="133"/>
      <c r="AF439" s="133"/>
      <c r="AP439" s="133"/>
      <c r="AZ439" s="133"/>
      <c r="BA439" s="133"/>
      <c r="BB439" s="133"/>
      <c r="BC439" s="133"/>
      <c r="BD439" s="133"/>
      <c r="BE439" s="133"/>
      <c r="BF439" s="133"/>
      <c r="BG439" s="133"/>
      <c r="BJ439" s="133"/>
      <c r="BT439" s="133"/>
      <c r="CD439" s="133"/>
      <c r="CN439" s="133"/>
      <c r="CX439" s="133"/>
      <c r="DH439" s="133"/>
      <c r="DR439" s="133"/>
      <c r="EB439" s="133"/>
      <c r="EL439" s="133"/>
      <c r="EV439" s="133"/>
      <c r="FF439" s="133"/>
      <c r="FP439" s="133"/>
      <c r="FZ439" s="133"/>
      <c r="GJ439" s="133"/>
      <c r="GT439" s="133"/>
      <c r="HD439" s="133"/>
      <c r="HN439" s="133"/>
      <c r="HX439" s="133"/>
      <c r="IH439" s="133"/>
      <c r="IR439" s="133"/>
      <c r="JB439" s="133"/>
      <c r="JL439" s="133"/>
      <c r="JV439" s="133"/>
      <c r="KF439" s="133"/>
    </row>
    <row xmlns:x14ac="http://schemas.microsoft.com/office/spreadsheetml/2009/9/ac" r="440" s="3" customFormat="true" x14ac:dyDescent="0.25">
      <c r="A440" s="424"/>
      <c r="B440" s="133"/>
      <c r="L440" s="133"/>
      <c r="V440" s="133"/>
      <c r="AF440" s="133"/>
      <c r="AP440" s="133"/>
      <c r="AZ440" s="133"/>
      <c r="BA440" s="133"/>
      <c r="BB440" s="133"/>
      <c r="BC440" s="133"/>
      <c r="BD440" s="133"/>
      <c r="BE440" s="133"/>
      <c r="BF440" s="133"/>
      <c r="BG440" s="133"/>
      <c r="BJ440" s="133"/>
      <c r="BT440" s="133"/>
      <c r="CD440" s="133"/>
      <c r="CN440" s="133"/>
      <c r="CX440" s="133"/>
      <c r="DH440" s="133"/>
      <c r="DR440" s="133"/>
      <c r="EB440" s="133"/>
      <c r="EL440" s="133"/>
      <c r="EV440" s="133"/>
      <c r="FF440" s="133"/>
      <c r="FP440" s="133"/>
      <c r="FZ440" s="133"/>
      <c r="GJ440" s="133"/>
      <c r="GT440" s="133"/>
      <c r="HD440" s="133"/>
      <c r="HN440" s="133"/>
      <c r="HX440" s="133"/>
      <c r="IH440" s="133"/>
      <c r="IR440" s="133"/>
      <c r="JB440" s="133"/>
      <c r="JL440" s="133"/>
      <c r="JV440" s="133"/>
      <c r="KF440" s="133"/>
    </row>
    <row xmlns:x14ac="http://schemas.microsoft.com/office/spreadsheetml/2009/9/ac" r="441" s="3" customFormat="true" x14ac:dyDescent="0.25">
      <c r="A441" s="424"/>
      <c r="B441" s="133"/>
      <c r="L441" s="133"/>
      <c r="V441" s="133"/>
      <c r="AF441" s="133"/>
      <c r="AP441" s="133"/>
      <c r="AZ441" s="133"/>
      <c r="BA441" s="133"/>
      <c r="BB441" s="133"/>
      <c r="BC441" s="133"/>
      <c r="BD441" s="133"/>
      <c r="BE441" s="133"/>
      <c r="BF441" s="133"/>
      <c r="BG441" s="133"/>
      <c r="BJ441" s="133"/>
      <c r="BT441" s="133"/>
      <c r="CD441" s="133"/>
      <c r="CN441" s="133"/>
      <c r="CX441" s="133"/>
      <c r="DH441" s="133"/>
      <c r="DR441" s="133"/>
      <c r="EB441" s="133"/>
      <c r="EL441" s="133"/>
      <c r="EV441" s="133"/>
      <c r="FF441" s="133"/>
      <c r="FP441" s="133"/>
      <c r="FZ441" s="133"/>
      <c r="GJ441" s="133"/>
      <c r="GT441" s="133"/>
      <c r="HD441" s="133"/>
      <c r="HN441" s="133"/>
      <c r="HX441" s="133"/>
      <c r="IH441" s="133"/>
      <c r="IR441" s="133"/>
      <c r="JB441" s="133"/>
      <c r="JL441" s="133"/>
      <c r="JV441" s="133"/>
      <c r="KF441" s="133"/>
    </row>
    <row xmlns:x14ac="http://schemas.microsoft.com/office/spreadsheetml/2009/9/ac" r="442" s="3" customFormat="true" x14ac:dyDescent="0.25">
      <c r="A442" s="424"/>
      <c r="B442" s="133"/>
      <c r="L442" s="133"/>
      <c r="V442" s="133"/>
      <c r="AF442" s="133"/>
      <c r="AP442" s="133"/>
      <c r="AZ442" s="133"/>
      <c r="BA442" s="133"/>
      <c r="BB442" s="133"/>
      <c r="BC442" s="133"/>
      <c r="BD442" s="133"/>
      <c r="BE442" s="133"/>
      <c r="BF442" s="133"/>
      <c r="BG442" s="133"/>
      <c r="BJ442" s="133"/>
      <c r="BT442" s="133"/>
      <c r="CD442" s="133"/>
      <c r="CN442" s="133"/>
      <c r="CX442" s="133"/>
      <c r="DH442" s="133"/>
      <c r="DR442" s="133"/>
      <c r="EB442" s="133"/>
      <c r="EL442" s="133"/>
      <c r="EV442" s="133"/>
      <c r="FF442" s="133"/>
      <c r="FP442" s="133"/>
      <c r="FZ442" s="133"/>
      <c r="GJ442" s="133"/>
      <c r="GT442" s="133"/>
      <c r="HD442" s="133"/>
      <c r="HN442" s="133"/>
      <c r="HX442" s="133"/>
      <c r="IH442" s="133"/>
      <c r="IR442" s="133"/>
      <c r="JB442" s="133"/>
      <c r="JL442" s="133"/>
      <c r="JV442" s="133"/>
      <c r="KF442" s="133"/>
    </row>
    <row xmlns:x14ac="http://schemas.microsoft.com/office/spreadsheetml/2009/9/ac" r="443" s="3" customFormat="true" x14ac:dyDescent="0.25">
      <c r="A443" s="424"/>
      <c r="B443" s="133"/>
      <c r="L443" s="133"/>
      <c r="V443" s="133"/>
      <c r="AF443" s="133"/>
      <c r="AP443" s="133"/>
      <c r="AZ443" s="133"/>
      <c r="BA443" s="133"/>
      <c r="BB443" s="133"/>
      <c r="BC443" s="133"/>
      <c r="BD443" s="133"/>
      <c r="BE443" s="133"/>
      <c r="BF443" s="133"/>
      <c r="BG443" s="133"/>
      <c r="BJ443" s="133"/>
      <c r="BT443" s="133"/>
      <c r="CD443" s="133"/>
      <c r="CN443" s="133"/>
      <c r="CX443" s="133"/>
      <c r="DH443" s="133"/>
      <c r="DR443" s="133"/>
      <c r="EB443" s="133"/>
      <c r="EL443" s="133"/>
      <c r="EV443" s="133"/>
      <c r="FF443" s="133"/>
      <c r="FP443" s="133"/>
      <c r="FZ443" s="133"/>
      <c r="GJ443" s="133"/>
      <c r="GT443" s="133"/>
      <c r="HD443" s="133"/>
      <c r="HN443" s="133"/>
      <c r="HX443" s="133"/>
      <c r="IH443" s="133"/>
      <c r="IR443" s="133"/>
      <c r="JB443" s="133"/>
      <c r="JL443" s="133"/>
      <c r="JV443" s="133"/>
      <c r="KF443" s="133"/>
    </row>
    <row xmlns:x14ac="http://schemas.microsoft.com/office/spreadsheetml/2009/9/ac" r="444" s="3" customFormat="true" x14ac:dyDescent="0.25">
      <c r="A444" s="424"/>
      <c r="B444" s="133"/>
      <c r="L444" s="133"/>
      <c r="V444" s="133"/>
      <c r="AF444" s="133"/>
      <c r="AP444" s="133"/>
      <c r="AZ444" s="133"/>
      <c r="BA444" s="133"/>
      <c r="BB444" s="133"/>
      <c r="BC444" s="133"/>
      <c r="BD444" s="133"/>
      <c r="BE444" s="133"/>
      <c r="BF444" s="133"/>
      <c r="BG444" s="133"/>
      <c r="BJ444" s="133"/>
      <c r="BT444" s="133"/>
      <c r="CD444" s="133"/>
      <c r="CN444" s="133"/>
      <c r="CX444" s="133"/>
      <c r="DH444" s="133"/>
      <c r="DR444" s="133"/>
      <c r="EB444" s="133"/>
      <c r="EL444" s="133"/>
      <c r="EV444" s="133"/>
      <c r="FF444" s="133"/>
      <c r="FP444" s="133"/>
      <c r="FZ444" s="133"/>
      <c r="GJ444" s="133"/>
      <c r="GT444" s="133"/>
      <c r="HD444" s="133"/>
      <c r="HN444" s="133"/>
      <c r="HX444" s="133"/>
      <c r="IH444" s="133"/>
      <c r="IR444" s="133"/>
      <c r="JB444" s="133"/>
      <c r="JL444" s="133"/>
      <c r="JV444" s="133"/>
      <c r="KF444" s="133"/>
    </row>
    <row xmlns:x14ac="http://schemas.microsoft.com/office/spreadsheetml/2009/9/ac" r="445" s="3" customFormat="true" x14ac:dyDescent="0.25">
      <c r="A445" s="424"/>
      <c r="B445" s="133"/>
      <c r="L445" s="133"/>
      <c r="V445" s="133"/>
      <c r="AF445" s="133"/>
      <c r="AP445" s="133"/>
      <c r="AZ445" s="133"/>
      <c r="BA445" s="133"/>
      <c r="BB445" s="133"/>
      <c r="BC445" s="133"/>
      <c r="BD445" s="133"/>
      <c r="BE445" s="133"/>
      <c r="BF445" s="133"/>
      <c r="BG445" s="133"/>
      <c r="BJ445" s="133"/>
      <c r="BT445" s="133"/>
      <c r="CD445" s="133"/>
      <c r="CN445" s="133"/>
      <c r="CX445" s="133"/>
      <c r="DH445" s="133"/>
      <c r="DR445" s="133"/>
      <c r="EB445" s="133"/>
      <c r="EL445" s="133"/>
      <c r="EV445" s="133"/>
      <c r="FF445" s="133"/>
      <c r="FP445" s="133"/>
      <c r="FZ445" s="133"/>
      <c r="GJ445" s="133"/>
      <c r="GT445" s="133"/>
      <c r="HD445" s="133"/>
      <c r="HN445" s="133"/>
      <c r="HX445" s="133"/>
      <c r="IH445" s="133"/>
      <c r="IR445" s="133"/>
      <c r="JB445" s="133"/>
      <c r="JL445" s="133"/>
      <c r="JV445" s="133"/>
      <c r="KF445" s="133"/>
    </row>
    <row xmlns:x14ac="http://schemas.microsoft.com/office/spreadsheetml/2009/9/ac" r="446" s="3" customFormat="true" x14ac:dyDescent="0.25">
      <c r="A446" s="424"/>
      <c r="B446" s="133"/>
      <c r="L446" s="133"/>
      <c r="V446" s="133"/>
      <c r="AF446" s="133"/>
      <c r="AP446" s="133"/>
      <c r="AZ446" s="133"/>
      <c r="BA446" s="133"/>
      <c r="BB446" s="133"/>
      <c r="BC446" s="133"/>
      <c r="BD446" s="133"/>
      <c r="BE446" s="133"/>
      <c r="BF446" s="133"/>
      <c r="BG446" s="133"/>
      <c r="BJ446" s="133"/>
      <c r="BT446" s="133"/>
      <c r="CD446" s="133"/>
      <c r="CN446" s="133"/>
      <c r="CX446" s="133"/>
      <c r="DH446" s="133"/>
      <c r="DR446" s="133"/>
      <c r="EB446" s="133"/>
      <c r="EL446" s="133"/>
      <c r="EV446" s="133"/>
      <c r="FF446" s="133"/>
      <c r="FP446" s="133"/>
      <c r="FZ446" s="133"/>
      <c r="GJ446" s="133"/>
      <c r="GT446" s="133"/>
      <c r="HD446" s="133"/>
      <c r="HN446" s="133"/>
      <c r="HX446" s="133"/>
      <c r="IH446" s="133"/>
      <c r="IR446" s="133"/>
      <c r="JB446" s="133"/>
      <c r="JL446" s="133"/>
      <c r="JV446" s="133"/>
      <c r="KF446" s="133"/>
    </row>
    <row xmlns:x14ac="http://schemas.microsoft.com/office/spreadsheetml/2009/9/ac" r="447" s="3" customFormat="true" x14ac:dyDescent="0.25">
      <c r="A447" s="424"/>
      <c r="B447" s="133"/>
      <c r="L447" s="133"/>
      <c r="V447" s="133"/>
      <c r="AF447" s="133"/>
      <c r="AP447" s="133"/>
      <c r="AZ447" s="133"/>
      <c r="BA447" s="133"/>
      <c r="BB447" s="133"/>
      <c r="BC447" s="133"/>
      <c r="BD447" s="133"/>
      <c r="BE447" s="133"/>
      <c r="BF447" s="133"/>
      <c r="BG447" s="133"/>
      <c r="BJ447" s="133"/>
      <c r="BT447" s="133"/>
      <c r="CD447" s="133"/>
      <c r="CN447" s="133"/>
      <c r="CX447" s="133"/>
      <c r="DH447" s="133"/>
      <c r="DR447" s="133"/>
      <c r="EB447" s="133"/>
      <c r="EL447" s="133"/>
      <c r="EV447" s="133"/>
      <c r="FF447" s="133"/>
      <c r="FP447" s="133"/>
      <c r="FZ447" s="133"/>
      <c r="GJ447" s="133"/>
      <c r="GT447" s="133"/>
      <c r="HD447" s="133"/>
      <c r="HN447" s="133"/>
      <c r="HX447" s="133"/>
      <c r="IH447" s="133"/>
      <c r="IR447" s="133"/>
      <c r="JB447" s="133"/>
      <c r="JL447" s="133"/>
      <c r="JV447" s="133"/>
      <c r="KF447" s="133"/>
    </row>
    <row xmlns:x14ac="http://schemas.microsoft.com/office/spreadsheetml/2009/9/ac" r="448" s="3" customFormat="true" x14ac:dyDescent="0.25">
      <c r="A448" s="424"/>
      <c r="B448" s="133"/>
      <c r="L448" s="133"/>
      <c r="V448" s="133"/>
      <c r="AF448" s="133"/>
      <c r="AP448" s="133"/>
      <c r="AZ448" s="133"/>
      <c r="BA448" s="133"/>
      <c r="BB448" s="133"/>
      <c r="BC448" s="133"/>
      <c r="BD448" s="133"/>
      <c r="BE448" s="133"/>
      <c r="BF448" s="133"/>
      <c r="BG448" s="133"/>
      <c r="BJ448" s="133"/>
      <c r="BT448" s="133"/>
      <c r="CD448" s="133"/>
      <c r="CN448" s="133"/>
      <c r="CX448" s="133"/>
      <c r="DH448" s="133"/>
      <c r="DR448" s="133"/>
      <c r="EB448" s="133"/>
      <c r="EL448" s="133"/>
      <c r="EV448" s="133"/>
      <c r="FF448" s="133"/>
      <c r="FP448" s="133"/>
      <c r="FZ448" s="133"/>
      <c r="GJ448" s="133"/>
      <c r="GT448" s="133"/>
      <c r="HD448" s="133"/>
      <c r="HN448" s="133"/>
      <c r="HX448" s="133"/>
      <c r="IH448" s="133"/>
      <c r="IR448" s="133"/>
      <c r="JB448" s="133"/>
      <c r="JL448" s="133"/>
      <c r="JV448" s="133"/>
      <c r="KF448" s="133"/>
    </row>
    <row xmlns:x14ac="http://schemas.microsoft.com/office/spreadsheetml/2009/9/ac" r="449" s="3" customFormat="true" x14ac:dyDescent="0.25">
      <c r="A449" s="424"/>
      <c r="B449" s="133"/>
      <c r="L449" s="133"/>
      <c r="V449" s="133"/>
      <c r="AF449" s="133"/>
      <c r="AP449" s="133"/>
      <c r="AZ449" s="133"/>
      <c r="BA449" s="133"/>
      <c r="BB449" s="133"/>
      <c r="BC449" s="133"/>
      <c r="BD449" s="133"/>
      <c r="BE449" s="133"/>
      <c r="BF449" s="133"/>
      <c r="BG449" s="133"/>
      <c r="BJ449" s="133"/>
      <c r="BT449" s="133"/>
      <c r="CD449" s="133"/>
      <c r="CN449" s="133"/>
      <c r="CX449" s="133"/>
      <c r="DH449" s="133"/>
      <c r="DR449" s="133"/>
      <c r="EB449" s="133"/>
      <c r="EL449" s="133"/>
      <c r="EV449" s="133"/>
      <c r="FF449" s="133"/>
      <c r="FP449" s="133"/>
      <c r="FZ449" s="133"/>
      <c r="GJ449" s="133"/>
      <c r="GT449" s="133"/>
      <c r="HD449" s="133"/>
      <c r="HN449" s="133"/>
      <c r="HX449" s="133"/>
      <c r="IH449" s="133"/>
      <c r="IR449" s="133"/>
      <c r="JB449" s="133"/>
      <c r="JL449" s="133"/>
      <c r="JV449" s="133"/>
      <c r="KF449" s="133"/>
    </row>
    <row xmlns:x14ac="http://schemas.microsoft.com/office/spreadsheetml/2009/9/ac" r="450" s="3" customFormat="true" x14ac:dyDescent="0.25">
      <c r="A450" s="424"/>
      <c r="B450" s="133"/>
      <c r="L450" s="133"/>
      <c r="V450" s="133"/>
      <c r="AF450" s="133"/>
      <c r="AP450" s="133"/>
      <c r="AZ450" s="133"/>
      <c r="BA450" s="133"/>
      <c r="BB450" s="133"/>
      <c r="BC450" s="133"/>
      <c r="BD450" s="133"/>
      <c r="BE450" s="133"/>
      <c r="BF450" s="133"/>
      <c r="BG450" s="133"/>
      <c r="BJ450" s="133"/>
      <c r="BT450" s="133"/>
      <c r="CD450" s="133"/>
      <c r="CN450" s="133"/>
      <c r="CX450" s="133"/>
      <c r="DH450" s="133"/>
      <c r="DR450" s="133"/>
      <c r="EB450" s="133"/>
      <c r="EL450" s="133"/>
      <c r="EV450" s="133"/>
      <c r="FF450" s="133"/>
      <c r="FP450" s="133"/>
      <c r="FZ450" s="133"/>
      <c r="GJ450" s="133"/>
      <c r="GT450" s="133"/>
      <c r="HD450" s="133"/>
      <c r="HN450" s="133"/>
      <c r="HX450" s="133"/>
      <c r="IH450" s="133"/>
      <c r="IR450" s="133"/>
      <c r="JB450" s="133"/>
      <c r="JL450" s="133"/>
      <c r="JV450" s="133"/>
      <c r="KF450" s="133"/>
    </row>
    <row xmlns:x14ac="http://schemas.microsoft.com/office/spreadsheetml/2009/9/ac" r="451" s="3" customFormat="true" x14ac:dyDescent="0.25">
      <c r="A451" s="424"/>
      <c r="B451" s="133"/>
      <c r="L451" s="133"/>
      <c r="V451" s="133"/>
      <c r="AF451" s="133"/>
      <c r="AP451" s="133"/>
      <c r="AZ451" s="133"/>
      <c r="BA451" s="133"/>
      <c r="BB451" s="133"/>
      <c r="BC451" s="133"/>
      <c r="BD451" s="133"/>
      <c r="BE451" s="133"/>
      <c r="BF451" s="133"/>
      <c r="BG451" s="133"/>
      <c r="BJ451" s="133"/>
      <c r="BT451" s="133"/>
      <c r="CD451" s="133"/>
      <c r="CN451" s="133"/>
      <c r="CX451" s="133"/>
      <c r="DH451" s="133"/>
      <c r="DR451" s="133"/>
      <c r="EB451" s="133"/>
      <c r="EL451" s="133"/>
      <c r="EV451" s="133"/>
      <c r="FF451" s="133"/>
      <c r="FP451" s="133"/>
      <c r="FZ451" s="133"/>
      <c r="GJ451" s="133"/>
      <c r="GT451" s="133"/>
      <c r="HD451" s="133"/>
      <c r="HN451" s="133"/>
      <c r="HX451" s="133"/>
      <c r="IH451" s="133"/>
      <c r="IR451" s="133"/>
      <c r="JB451" s="133"/>
      <c r="JL451" s="133"/>
      <c r="JV451" s="133"/>
      <c r="KF451" s="133"/>
    </row>
    <row xmlns:x14ac="http://schemas.microsoft.com/office/spreadsheetml/2009/9/ac" r="452" s="3" customFormat="true" x14ac:dyDescent="0.25">
      <c r="A452" s="424"/>
      <c r="B452" s="133"/>
      <c r="L452" s="133"/>
      <c r="V452" s="133"/>
      <c r="AF452" s="133"/>
      <c r="AP452" s="133"/>
      <c r="AZ452" s="133"/>
      <c r="BA452" s="133"/>
      <c r="BB452" s="133"/>
      <c r="BC452" s="133"/>
      <c r="BD452" s="133"/>
      <c r="BE452" s="133"/>
      <c r="BF452" s="133"/>
      <c r="BG452" s="133"/>
      <c r="BJ452" s="133"/>
      <c r="BT452" s="133"/>
      <c r="CD452" s="133"/>
      <c r="CN452" s="133"/>
      <c r="CX452" s="133"/>
      <c r="DH452" s="133"/>
      <c r="DR452" s="133"/>
      <c r="EB452" s="133"/>
      <c r="EL452" s="133"/>
      <c r="EV452" s="133"/>
      <c r="FF452" s="133"/>
      <c r="FP452" s="133"/>
      <c r="FZ452" s="133"/>
      <c r="GJ452" s="133"/>
      <c r="GT452" s="133"/>
      <c r="HD452" s="133"/>
      <c r="HN452" s="133"/>
      <c r="HX452" s="133"/>
      <c r="IH452" s="133"/>
      <c r="IR452" s="133"/>
      <c r="JB452" s="133"/>
      <c r="JL452" s="133"/>
      <c r="JV452" s="133"/>
      <c r="KF452" s="133"/>
    </row>
    <row xmlns:x14ac="http://schemas.microsoft.com/office/spreadsheetml/2009/9/ac" r="453" s="3" customFormat="true" x14ac:dyDescent="0.25">
      <c r="A453" s="424"/>
      <c r="B453" s="133"/>
      <c r="L453" s="133"/>
      <c r="V453" s="133"/>
      <c r="AF453" s="133"/>
      <c r="AP453" s="133"/>
      <c r="AZ453" s="133"/>
      <c r="BA453" s="133"/>
      <c r="BB453" s="133"/>
      <c r="BC453" s="133"/>
      <c r="BD453" s="133"/>
      <c r="BE453" s="133"/>
      <c r="BF453" s="133"/>
      <c r="BG453" s="133"/>
      <c r="BJ453" s="133"/>
      <c r="BT453" s="133"/>
      <c r="CD453" s="133"/>
      <c r="CN453" s="133"/>
      <c r="CX453" s="133"/>
      <c r="DH453" s="133"/>
      <c r="DR453" s="133"/>
      <c r="EB453" s="133"/>
      <c r="EL453" s="133"/>
      <c r="EV453" s="133"/>
      <c r="FF453" s="133"/>
      <c r="FP453" s="133"/>
      <c r="FZ453" s="133"/>
      <c r="GJ453" s="133"/>
      <c r="GT453" s="133"/>
      <c r="HD453" s="133"/>
      <c r="HN453" s="133"/>
      <c r="HX453" s="133"/>
      <c r="IH453" s="133"/>
      <c r="IR453" s="133"/>
      <c r="JB453" s="133"/>
      <c r="JL453" s="133"/>
      <c r="JV453" s="133"/>
      <c r="KF453" s="133"/>
    </row>
    <row xmlns:x14ac="http://schemas.microsoft.com/office/spreadsheetml/2009/9/ac" r="454" s="3" customFormat="true" x14ac:dyDescent="0.25">
      <c r="A454" s="424"/>
      <c r="B454" s="133"/>
      <c r="L454" s="133"/>
      <c r="V454" s="133"/>
      <c r="AF454" s="133"/>
      <c r="AP454" s="133"/>
      <c r="AZ454" s="133"/>
      <c r="BA454" s="133"/>
      <c r="BB454" s="133"/>
      <c r="BC454" s="133"/>
      <c r="BD454" s="133"/>
      <c r="BE454" s="133"/>
      <c r="BF454" s="133"/>
      <c r="BG454" s="133"/>
      <c r="BJ454" s="133"/>
      <c r="BT454" s="133"/>
      <c r="CD454" s="133"/>
      <c r="CN454" s="133"/>
      <c r="CX454" s="133"/>
      <c r="DH454" s="133"/>
      <c r="DR454" s="133"/>
      <c r="EB454" s="133"/>
      <c r="EL454" s="133"/>
      <c r="EV454" s="133"/>
      <c r="FF454" s="133"/>
      <c r="FP454" s="133"/>
      <c r="FZ454" s="133"/>
      <c r="GJ454" s="133"/>
      <c r="GT454" s="133"/>
      <c r="HD454" s="133"/>
      <c r="HN454" s="133"/>
      <c r="HX454" s="133"/>
      <c r="IH454" s="133"/>
      <c r="IR454" s="133"/>
      <c r="JB454" s="133"/>
      <c r="JL454" s="133"/>
      <c r="JV454" s="133"/>
      <c r="KF454" s="133"/>
    </row>
    <row xmlns:x14ac="http://schemas.microsoft.com/office/spreadsheetml/2009/9/ac" r="455" s="3" customFormat="true" x14ac:dyDescent="0.25">
      <c r="A455" s="424"/>
      <c r="B455" s="133"/>
      <c r="L455" s="133"/>
      <c r="V455" s="133"/>
      <c r="AF455" s="133"/>
      <c r="AP455" s="133"/>
      <c r="AZ455" s="133"/>
      <c r="BA455" s="133"/>
      <c r="BB455" s="133"/>
      <c r="BC455" s="133"/>
      <c r="BD455" s="133"/>
      <c r="BE455" s="133"/>
      <c r="BF455" s="133"/>
      <c r="BG455" s="133"/>
      <c r="BJ455" s="133"/>
      <c r="BT455" s="133"/>
      <c r="CD455" s="133"/>
      <c r="CN455" s="133"/>
      <c r="CX455" s="133"/>
      <c r="DH455" s="133"/>
      <c r="DR455" s="133"/>
      <c r="EB455" s="133"/>
      <c r="EL455" s="133"/>
      <c r="EV455" s="133"/>
      <c r="FF455" s="133"/>
      <c r="FP455" s="133"/>
      <c r="FZ455" s="133"/>
      <c r="GJ455" s="133"/>
      <c r="GT455" s="133"/>
      <c r="HD455" s="133"/>
      <c r="HN455" s="133"/>
      <c r="HX455" s="133"/>
      <c r="IH455" s="133"/>
      <c r="IR455" s="133"/>
      <c r="JB455" s="133"/>
      <c r="JL455" s="133"/>
      <c r="JV455" s="133"/>
      <c r="KF455" s="133"/>
    </row>
    <row xmlns:x14ac="http://schemas.microsoft.com/office/spreadsheetml/2009/9/ac" r="456" s="3" customFormat="true" x14ac:dyDescent="0.25">
      <c r="A456" s="424"/>
      <c r="B456" s="133"/>
      <c r="L456" s="133"/>
      <c r="V456" s="133"/>
      <c r="AF456" s="133"/>
      <c r="AP456" s="133"/>
      <c r="AZ456" s="133"/>
      <c r="BA456" s="133"/>
      <c r="BB456" s="133"/>
      <c r="BC456" s="133"/>
      <c r="BD456" s="133"/>
      <c r="BE456" s="133"/>
      <c r="BF456" s="133"/>
      <c r="BG456" s="133"/>
      <c r="BJ456" s="133"/>
      <c r="BT456" s="133"/>
      <c r="CD456" s="133"/>
      <c r="CN456" s="133"/>
      <c r="CX456" s="133"/>
      <c r="DH456" s="133"/>
      <c r="DR456" s="133"/>
      <c r="EB456" s="133"/>
      <c r="EL456" s="133"/>
      <c r="EV456" s="133"/>
      <c r="FF456" s="133"/>
      <c r="FP456" s="133"/>
      <c r="FZ456" s="133"/>
      <c r="GJ456" s="133"/>
      <c r="GT456" s="133"/>
      <c r="HD456" s="133"/>
      <c r="HN456" s="133"/>
      <c r="HX456" s="133"/>
      <c r="IH456" s="133"/>
      <c r="IR456" s="133"/>
      <c r="JB456" s="133"/>
      <c r="JL456" s="133"/>
      <c r="JV456" s="133"/>
      <c r="KF456" s="133"/>
    </row>
    <row xmlns:x14ac="http://schemas.microsoft.com/office/spreadsheetml/2009/9/ac" r="457" s="3" customFormat="true" x14ac:dyDescent="0.25">
      <c r="A457" s="424"/>
      <c r="B457" s="133"/>
      <c r="L457" s="133"/>
      <c r="V457" s="133"/>
      <c r="AF457" s="133"/>
      <c r="AP457" s="133"/>
      <c r="AZ457" s="133"/>
      <c r="BA457" s="133"/>
      <c r="BB457" s="133"/>
      <c r="BC457" s="133"/>
      <c r="BD457" s="133"/>
      <c r="BE457" s="133"/>
      <c r="BF457" s="133"/>
      <c r="BG457" s="133"/>
      <c r="BJ457" s="133"/>
      <c r="BT457" s="133"/>
      <c r="CD457" s="133"/>
      <c r="CN457" s="133"/>
      <c r="CX457" s="133"/>
      <c r="DH457" s="133"/>
      <c r="DR457" s="133"/>
      <c r="EB457" s="133"/>
      <c r="EL457" s="133"/>
      <c r="EV457" s="133"/>
      <c r="FF457" s="133"/>
      <c r="FP457" s="133"/>
      <c r="FZ457" s="133"/>
      <c r="GJ457" s="133"/>
      <c r="GT457" s="133"/>
      <c r="HD457" s="133"/>
      <c r="HN457" s="133"/>
      <c r="HX457" s="133"/>
      <c r="IH457" s="133"/>
      <c r="IR457" s="133"/>
      <c r="JB457" s="133"/>
      <c r="JL457" s="133"/>
      <c r="JV457" s="133"/>
      <c r="KF457" s="133"/>
    </row>
    <row xmlns:x14ac="http://schemas.microsoft.com/office/spreadsheetml/2009/9/ac" r="458" s="3" customFormat="true" x14ac:dyDescent="0.25">
      <c r="A458" s="424"/>
      <c r="B458" s="133"/>
      <c r="L458" s="133"/>
      <c r="V458" s="133"/>
      <c r="AF458" s="133"/>
      <c r="AP458" s="133"/>
      <c r="AZ458" s="133"/>
      <c r="BA458" s="133"/>
      <c r="BB458" s="133"/>
      <c r="BC458" s="133"/>
      <c r="BD458" s="133"/>
      <c r="BE458" s="133"/>
      <c r="BF458" s="133"/>
      <c r="BG458" s="133"/>
      <c r="BJ458" s="133"/>
      <c r="BT458" s="133"/>
      <c r="CD458" s="133"/>
      <c r="CN458" s="133"/>
      <c r="CX458" s="133"/>
      <c r="DH458" s="133"/>
      <c r="DR458" s="133"/>
      <c r="EB458" s="133"/>
      <c r="EL458" s="133"/>
      <c r="EV458" s="133"/>
      <c r="FF458" s="133"/>
      <c r="FP458" s="133"/>
      <c r="FZ458" s="133"/>
      <c r="GJ458" s="133"/>
      <c r="GT458" s="133"/>
      <c r="HD458" s="133"/>
      <c r="HN458" s="133"/>
      <c r="HX458" s="133"/>
      <c r="IH458" s="133"/>
      <c r="IR458" s="133"/>
      <c r="JB458" s="133"/>
      <c r="JL458" s="133"/>
      <c r="JV458" s="133"/>
      <c r="KF458" s="133"/>
    </row>
    <row xmlns:x14ac="http://schemas.microsoft.com/office/spreadsheetml/2009/9/ac" r="459" s="3" customFormat="true" x14ac:dyDescent="0.25">
      <c r="A459" s="424"/>
      <c r="B459" s="133"/>
      <c r="L459" s="133"/>
      <c r="V459" s="133"/>
      <c r="AF459" s="133"/>
      <c r="AP459" s="133"/>
      <c r="AZ459" s="133"/>
      <c r="BA459" s="133"/>
      <c r="BB459" s="133"/>
      <c r="BC459" s="133"/>
      <c r="BD459" s="133"/>
      <c r="BE459" s="133"/>
      <c r="BF459" s="133"/>
      <c r="BG459" s="133"/>
      <c r="BJ459" s="133"/>
      <c r="BT459" s="133"/>
      <c r="CD459" s="133"/>
      <c r="CN459" s="133"/>
      <c r="CX459" s="133"/>
      <c r="DH459" s="133"/>
      <c r="DR459" s="133"/>
      <c r="EB459" s="133"/>
      <c r="EL459" s="133"/>
      <c r="EV459" s="133"/>
      <c r="FF459" s="133"/>
      <c r="FP459" s="133"/>
      <c r="FZ459" s="133"/>
      <c r="GJ459" s="133"/>
      <c r="GT459" s="133"/>
      <c r="HD459" s="133"/>
      <c r="HN459" s="133"/>
      <c r="HX459" s="133"/>
      <c r="IH459" s="133"/>
      <c r="IR459" s="133"/>
      <c r="JB459" s="133"/>
      <c r="JL459" s="133"/>
      <c r="JV459" s="133"/>
      <c r="KF459" s="133"/>
    </row>
    <row xmlns:x14ac="http://schemas.microsoft.com/office/spreadsheetml/2009/9/ac" r="460" s="3" customFormat="true" x14ac:dyDescent="0.25">
      <c r="A460" s="424"/>
      <c r="B460" s="133"/>
      <c r="L460" s="133"/>
      <c r="V460" s="133"/>
      <c r="AF460" s="133"/>
      <c r="AP460" s="133"/>
      <c r="AZ460" s="133"/>
      <c r="BA460" s="133"/>
      <c r="BB460" s="133"/>
      <c r="BC460" s="133"/>
      <c r="BD460" s="133"/>
      <c r="BE460" s="133"/>
      <c r="BF460" s="133"/>
      <c r="BG460" s="133"/>
      <c r="BJ460" s="133"/>
      <c r="BT460" s="133"/>
      <c r="CD460" s="133"/>
      <c r="CN460" s="133"/>
      <c r="CX460" s="133"/>
      <c r="DH460" s="133"/>
      <c r="DR460" s="133"/>
      <c r="EB460" s="133"/>
      <c r="EL460" s="133"/>
      <c r="EV460" s="133"/>
      <c r="FF460" s="133"/>
      <c r="FP460" s="133"/>
      <c r="FZ460" s="133"/>
      <c r="GJ460" s="133"/>
      <c r="GT460" s="133"/>
      <c r="HD460" s="133"/>
      <c r="HN460" s="133"/>
      <c r="HX460" s="133"/>
      <c r="IH460" s="133"/>
      <c r="IR460" s="133"/>
      <c r="JB460" s="133"/>
      <c r="JL460" s="133"/>
      <c r="JV460" s="133"/>
      <c r="KF460" s="133"/>
    </row>
    <row xmlns:x14ac="http://schemas.microsoft.com/office/spreadsheetml/2009/9/ac" r="461" s="3" customFormat="true" x14ac:dyDescent="0.25">
      <c r="A461" s="424"/>
      <c r="B461" s="133"/>
      <c r="L461" s="133"/>
      <c r="V461" s="133"/>
      <c r="AF461" s="133"/>
      <c r="AP461" s="133"/>
      <c r="AZ461" s="133"/>
      <c r="BA461" s="133"/>
      <c r="BB461" s="133"/>
      <c r="BC461" s="133"/>
      <c r="BD461" s="133"/>
      <c r="BE461" s="133"/>
      <c r="BF461" s="133"/>
      <c r="BG461" s="133"/>
      <c r="BJ461" s="133"/>
      <c r="BT461" s="133"/>
      <c r="CD461" s="133"/>
      <c r="CN461" s="133"/>
      <c r="CX461" s="133"/>
      <c r="DH461" s="133"/>
      <c r="DR461" s="133"/>
      <c r="EB461" s="133"/>
      <c r="EL461" s="133"/>
      <c r="EV461" s="133"/>
      <c r="FF461" s="133"/>
      <c r="FP461" s="133"/>
      <c r="FZ461" s="133"/>
      <c r="GJ461" s="133"/>
      <c r="GT461" s="133"/>
      <c r="HD461" s="133"/>
      <c r="HN461" s="133"/>
      <c r="HX461" s="133"/>
      <c r="IH461" s="133"/>
      <c r="IR461" s="133"/>
      <c r="JB461" s="133"/>
      <c r="JL461" s="133"/>
      <c r="JV461" s="133"/>
      <c r="KF461" s="133"/>
    </row>
    <row xmlns:x14ac="http://schemas.microsoft.com/office/spreadsheetml/2009/9/ac" r="462" s="3" customFormat="true" x14ac:dyDescent="0.25">
      <c r="A462" s="424"/>
      <c r="B462" s="133"/>
      <c r="L462" s="133"/>
      <c r="V462" s="133"/>
      <c r="AF462" s="133"/>
      <c r="AP462" s="133"/>
      <c r="AZ462" s="133"/>
      <c r="BA462" s="133"/>
      <c r="BB462" s="133"/>
      <c r="BC462" s="133"/>
      <c r="BD462" s="133"/>
      <c r="BE462" s="133"/>
      <c r="BF462" s="133"/>
      <c r="BG462" s="133"/>
      <c r="BJ462" s="133"/>
      <c r="BT462" s="133"/>
      <c r="CD462" s="133"/>
      <c r="CN462" s="133"/>
      <c r="CX462" s="133"/>
      <c r="DH462" s="133"/>
      <c r="DR462" s="133"/>
      <c r="EB462" s="133"/>
      <c r="EL462" s="133"/>
      <c r="EV462" s="133"/>
      <c r="FF462" s="133"/>
      <c r="FP462" s="133"/>
      <c r="FZ462" s="133"/>
      <c r="GJ462" s="133"/>
      <c r="GT462" s="133"/>
      <c r="HD462" s="133"/>
      <c r="HN462" s="133"/>
      <c r="HX462" s="133"/>
      <c r="IH462" s="133"/>
      <c r="IR462" s="133"/>
      <c r="JB462" s="133"/>
      <c r="JL462" s="133"/>
      <c r="JV462" s="133"/>
      <c r="KF462" s="133"/>
    </row>
    <row xmlns:x14ac="http://schemas.microsoft.com/office/spreadsheetml/2009/9/ac" r="463" s="3" customFormat="true" x14ac:dyDescent="0.25">
      <c r="A463" s="424"/>
      <c r="B463" s="133"/>
      <c r="L463" s="133"/>
      <c r="V463" s="133"/>
      <c r="AF463" s="133"/>
      <c r="AP463" s="133"/>
      <c r="AZ463" s="133"/>
      <c r="BA463" s="133"/>
      <c r="BB463" s="133"/>
      <c r="BC463" s="133"/>
      <c r="BD463" s="133"/>
      <c r="BE463" s="133"/>
      <c r="BF463" s="133"/>
      <c r="BG463" s="133"/>
      <c r="BJ463" s="133"/>
      <c r="BT463" s="133"/>
      <c r="CD463" s="133"/>
      <c r="CN463" s="133"/>
      <c r="CX463" s="133"/>
      <c r="DH463" s="133"/>
      <c r="DR463" s="133"/>
      <c r="EB463" s="133"/>
      <c r="EL463" s="133"/>
      <c r="EV463" s="133"/>
      <c r="FF463" s="133"/>
      <c r="FP463" s="133"/>
      <c r="FZ463" s="133"/>
      <c r="GJ463" s="133"/>
      <c r="GT463" s="133"/>
      <c r="HD463" s="133"/>
      <c r="HN463" s="133"/>
      <c r="HX463" s="133"/>
      <c r="IH463" s="133"/>
      <c r="IR463" s="133"/>
      <c r="JB463" s="133"/>
      <c r="JL463" s="133"/>
      <c r="JV463" s="133"/>
      <c r="KF463" s="133"/>
    </row>
    <row xmlns:x14ac="http://schemas.microsoft.com/office/spreadsheetml/2009/9/ac" r="464" s="3" customFormat="true" x14ac:dyDescent="0.25">
      <c r="A464" s="424"/>
      <c r="B464" s="133"/>
      <c r="L464" s="133"/>
      <c r="V464" s="133"/>
      <c r="AF464" s="133"/>
      <c r="AP464" s="133"/>
      <c r="AZ464" s="133"/>
      <c r="BA464" s="133"/>
      <c r="BB464" s="133"/>
      <c r="BC464" s="133"/>
      <c r="BD464" s="133"/>
      <c r="BE464" s="133"/>
      <c r="BF464" s="133"/>
      <c r="BG464" s="133"/>
      <c r="BJ464" s="133"/>
      <c r="BT464" s="133"/>
      <c r="CD464" s="133"/>
      <c r="CN464" s="133"/>
      <c r="CX464" s="133"/>
      <c r="DH464" s="133"/>
      <c r="DR464" s="133"/>
      <c r="EB464" s="133"/>
      <c r="EL464" s="133"/>
      <c r="EV464" s="133"/>
      <c r="FF464" s="133"/>
      <c r="FP464" s="133"/>
      <c r="FZ464" s="133"/>
      <c r="GJ464" s="133"/>
      <c r="GT464" s="133"/>
      <c r="HD464" s="133"/>
      <c r="HN464" s="133"/>
      <c r="HX464" s="133"/>
      <c r="IH464" s="133"/>
      <c r="IR464" s="133"/>
      <c r="JB464" s="133"/>
      <c r="JL464" s="133"/>
      <c r="JV464" s="133"/>
      <c r="KF464" s="133"/>
    </row>
    <row xmlns:x14ac="http://schemas.microsoft.com/office/spreadsheetml/2009/9/ac" r="465" s="3" customFormat="true" x14ac:dyDescent="0.25">
      <c r="A465" s="424"/>
      <c r="B465" s="133"/>
      <c r="L465" s="133"/>
      <c r="V465" s="133"/>
      <c r="AF465" s="133"/>
      <c r="AP465" s="133"/>
      <c r="AZ465" s="133"/>
      <c r="BA465" s="133"/>
      <c r="BB465" s="133"/>
      <c r="BC465" s="133"/>
      <c r="BD465" s="133"/>
      <c r="BE465" s="133"/>
      <c r="BF465" s="133"/>
      <c r="BG465" s="133"/>
      <c r="BJ465" s="133"/>
      <c r="BT465" s="133"/>
      <c r="CD465" s="133"/>
      <c r="CN465" s="133"/>
      <c r="CX465" s="133"/>
      <c r="DH465" s="133"/>
      <c r="DR465" s="133"/>
      <c r="EB465" s="133"/>
      <c r="EL465" s="133"/>
      <c r="EV465" s="133"/>
      <c r="FF465" s="133"/>
      <c r="FP465" s="133"/>
      <c r="FZ465" s="133"/>
      <c r="GJ465" s="133"/>
      <c r="GT465" s="133"/>
      <c r="HD465" s="133"/>
      <c r="HN465" s="133"/>
      <c r="HX465" s="133"/>
      <c r="IH465" s="133"/>
      <c r="IR465" s="133"/>
      <c r="JB465" s="133"/>
      <c r="JL465" s="133"/>
      <c r="JV465" s="133"/>
      <c r="KF465" s="133"/>
    </row>
    <row xmlns:x14ac="http://schemas.microsoft.com/office/spreadsheetml/2009/9/ac" r="466" s="3" customFormat="true" x14ac:dyDescent="0.25">
      <c r="A466" s="424"/>
      <c r="B466" s="133"/>
      <c r="L466" s="133"/>
      <c r="V466" s="133"/>
      <c r="AF466" s="133"/>
      <c r="AP466" s="133"/>
      <c r="AZ466" s="133"/>
      <c r="BA466" s="133"/>
      <c r="BB466" s="133"/>
      <c r="BC466" s="133"/>
      <c r="BD466" s="133"/>
      <c r="BE466" s="133"/>
      <c r="BF466" s="133"/>
      <c r="BG466" s="133"/>
      <c r="BJ466" s="133"/>
      <c r="BT466" s="133"/>
      <c r="CD466" s="133"/>
      <c r="CN466" s="133"/>
      <c r="CX466" s="133"/>
      <c r="DH466" s="133"/>
      <c r="DR466" s="133"/>
      <c r="EB466" s="133"/>
      <c r="EL466" s="133"/>
      <c r="EV466" s="133"/>
      <c r="FF466" s="133"/>
      <c r="FP466" s="133"/>
      <c r="FZ466" s="133"/>
      <c r="GJ466" s="133"/>
      <c r="GT466" s="133"/>
      <c r="HD466" s="133"/>
      <c r="HN466" s="133"/>
      <c r="HX466" s="133"/>
      <c r="IH466" s="133"/>
      <c r="IR466" s="133"/>
      <c r="JB466" s="133"/>
      <c r="JL466" s="133"/>
      <c r="JV466" s="133"/>
      <c r="KF466" s="133"/>
    </row>
    <row xmlns:x14ac="http://schemas.microsoft.com/office/spreadsheetml/2009/9/ac" r="467" s="3" customFormat="true" x14ac:dyDescent="0.25">
      <c r="A467" s="424"/>
      <c r="B467" s="133"/>
      <c r="L467" s="133"/>
      <c r="V467" s="133"/>
      <c r="AF467" s="133"/>
      <c r="AP467" s="133"/>
      <c r="AZ467" s="133"/>
      <c r="BA467" s="133"/>
      <c r="BB467" s="133"/>
      <c r="BC467" s="133"/>
      <c r="BD467" s="133"/>
      <c r="BE467" s="133"/>
      <c r="BF467" s="133"/>
      <c r="BG467" s="133"/>
      <c r="BJ467" s="133"/>
      <c r="BT467" s="133"/>
      <c r="CD467" s="133"/>
      <c r="CN467" s="133"/>
      <c r="CX467" s="133"/>
      <c r="DH467" s="133"/>
      <c r="DR467" s="133"/>
      <c r="EB467" s="133"/>
      <c r="EL467" s="133"/>
      <c r="EV467" s="133"/>
      <c r="FF467" s="133"/>
      <c r="FP467" s="133"/>
      <c r="FZ467" s="133"/>
      <c r="GJ467" s="133"/>
      <c r="GT467" s="133"/>
      <c r="HD467" s="133"/>
      <c r="HN467" s="133"/>
      <c r="HX467" s="133"/>
      <c r="IH467" s="133"/>
      <c r="IR467" s="133"/>
      <c r="JB467" s="133"/>
      <c r="JL467" s="133"/>
      <c r="JV467" s="133"/>
      <c r="KF467" s="133"/>
    </row>
    <row xmlns:x14ac="http://schemas.microsoft.com/office/spreadsheetml/2009/9/ac" r="468" s="3" customFormat="true" x14ac:dyDescent="0.25">
      <c r="A468" s="424"/>
      <c r="B468" s="133"/>
      <c r="L468" s="133"/>
      <c r="V468" s="133"/>
      <c r="AF468" s="133"/>
      <c r="AP468" s="133"/>
      <c r="AZ468" s="133"/>
      <c r="BA468" s="133"/>
      <c r="BB468" s="133"/>
      <c r="BC468" s="133"/>
      <c r="BD468" s="133"/>
      <c r="BE468" s="133"/>
      <c r="BF468" s="133"/>
      <c r="BG468" s="133"/>
      <c r="BJ468" s="133"/>
      <c r="BT468" s="133"/>
      <c r="CD468" s="133"/>
      <c r="CN468" s="133"/>
      <c r="CX468" s="133"/>
      <c r="DH468" s="133"/>
      <c r="DR468" s="133"/>
      <c r="EB468" s="133"/>
      <c r="EL468" s="133"/>
      <c r="EV468" s="133"/>
      <c r="FF468" s="133"/>
      <c r="FP468" s="133"/>
      <c r="FZ468" s="133"/>
      <c r="GJ468" s="133"/>
      <c r="GT468" s="133"/>
      <c r="HD468" s="133"/>
      <c r="HN468" s="133"/>
      <c r="HX468" s="133"/>
      <c r="IH468" s="133"/>
      <c r="IR468" s="133"/>
      <c r="JB468" s="133"/>
      <c r="JL468" s="133"/>
      <c r="JV468" s="133"/>
      <c r="KF468" s="133"/>
    </row>
    <row xmlns:x14ac="http://schemas.microsoft.com/office/spreadsheetml/2009/9/ac" r="469" s="3" customFormat="true" x14ac:dyDescent="0.25">
      <c r="A469" s="424"/>
      <c r="B469" s="133"/>
      <c r="L469" s="133"/>
      <c r="V469" s="133"/>
      <c r="AF469" s="133"/>
      <c r="AP469" s="133"/>
      <c r="AZ469" s="133"/>
      <c r="BA469" s="133"/>
      <c r="BB469" s="133"/>
      <c r="BC469" s="133"/>
      <c r="BD469" s="133"/>
      <c r="BE469" s="133"/>
      <c r="BF469" s="133"/>
      <c r="BG469" s="133"/>
      <c r="BJ469" s="133"/>
      <c r="BT469" s="133"/>
      <c r="CD469" s="133"/>
      <c r="CN469" s="133"/>
      <c r="CX469" s="133"/>
      <c r="DH469" s="133"/>
      <c r="DR469" s="133"/>
      <c r="EB469" s="133"/>
      <c r="EL469" s="133"/>
      <c r="EV469" s="133"/>
      <c r="FF469" s="133"/>
      <c r="FP469" s="133"/>
      <c r="FZ469" s="133"/>
      <c r="GJ469" s="133"/>
      <c r="GT469" s="133"/>
      <c r="HD469" s="133"/>
      <c r="HN469" s="133"/>
      <c r="HX469" s="133"/>
      <c r="IH469" s="133"/>
      <c r="IR469" s="133"/>
      <c r="JB469" s="133"/>
      <c r="JL469" s="133"/>
      <c r="JV469" s="133"/>
      <c r="KF469" s="133"/>
    </row>
    <row xmlns:x14ac="http://schemas.microsoft.com/office/spreadsheetml/2009/9/ac" r="470" s="3" customFormat="true" x14ac:dyDescent="0.25">
      <c r="A470" s="424"/>
      <c r="B470" s="133"/>
      <c r="L470" s="133"/>
      <c r="V470" s="133"/>
      <c r="AF470" s="133"/>
      <c r="AP470" s="133"/>
      <c r="AZ470" s="133"/>
      <c r="BA470" s="133"/>
      <c r="BB470" s="133"/>
      <c r="BC470" s="133"/>
      <c r="BD470" s="133"/>
      <c r="BE470" s="133"/>
      <c r="BF470" s="133"/>
      <c r="BG470" s="133"/>
      <c r="BJ470" s="133"/>
      <c r="BT470" s="133"/>
      <c r="CD470" s="133"/>
      <c r="CN470" s="133"/>
      <c r="CX470" s="133"/>
      <c r="DH470" s="133"/>
      <c r="DR470" s="133"/>
      <c r="EB470" s="133"/>
      <c r="EL470" s="133"/>
      <c r="EV470" s="133"/>
      <c r="FF470" s="133"/>
      <c r="FP470" s="133"/>
      <c r="FZ470" s="133"/>
      <c r="GJ470" s="133"/>
      <c r="GT470" s="133"/>
      <c r="HD470" s="133"/>
      <c r="HN470" s="133"/>
      <c r="HX470" s="133"/>
      <c r="IH470" s="133"/>
      <c r="IR470" s="133"/>
      <c r="JB470" s="133"/>
      <c r="JL470" s="133"/>
      <c r="JV470" s="133"/>
      <c r="KF470" s="133"/>
    </row>
    <row xmlns:x14ac="http://schemas.microsoft.com/office/spreadsheetml/2009/9/ac" r="471" s="3" customFormat="true" x14ac:dyDescent="0.25">
      <c r="A471" s="424"/>
      <c r="B471" s="133"/>
      <c r="L471" s="133"/>
      <c r="V471" s="133"/>
      <c r="AF471" s="133"/>
      <c r="AP471" s="133"/>
      <c r="AZ471" s="133"/>
      <c r="BA471" s="133"/>
      <c r="BB471" s="133"/>
      <c r="BC471" s="133"/>
      <c r="BD471" s="133"/>
      <c r="BE471" s="133"/>
      <c r="BF471" s="133"/>
      <c r="BG471" s="133"/>
      <c r="BJ471" s="133"/>
      <c r="BT471" s="133"/>
      <c r="CD471" s="133"/>
      <c r="CN471" s="133"/>
      <c r="CX471" s="133"/>
      <c r="DH471" s="133"/>
      <c r="DR471" s="133"/>
      <c r="EB471" s="133"/>
      <c r="EL471" s="133"/>
      <c r="EV471" s="133"/>
      <c r="FF471" s="133"/>
      <c r="FP471" s="133"/>
      <c r="FZ471" s="133"/>
      <c r="GJ471" s="133"/>
      <c r="GT471" s="133"/>
      <c r="HD471" s="133"/>
      <c r="HN471" s="133"/>
      <c r="HX471" s="133"/>
      <c r="IH471" s="133"/>
      <c r="IR471" s="133"/>
      <c r="JB471" s="133"/>
      <c r="JL471" s="133"/>
      <c r="JV471" s="133"/>
      <c r="KF471" s="133"/>
    </row>
    <row xmlns:x14ac="http://schemas.microsoft.com/office/spreadsheetml/2009/9/ac" r="472" s="3" customFormat="true" x14ac:dyDescent="0.25">
      <c r="A472" s="424"/>
      <c r="B472" s="133"/>
      <c r="L472" s="133"/>
      <c r="V472" s="133"/>
      <c r="AF472" s="133"/>
      <c r="AP472" s="133"/>
      <c r="AZ472" s="133"/>
      <c r="BA472" s="133"/>
      <c r="BB472" s="133"/>
      <c r="BC472" s="133"/>
      <c r="BD472" s="133"/>
      <c r="BE472" s="133"/>
      <c r="BF472" s="133"/>
      <c r="BG472" s="133"/>
      <c r="BJ472" s="133"/>
      <c r="BT472" s="133"/>
      <c r="CD472" s="133"/>
      <c r="CN472" s="133"/>
      <c r="CX472" s="133"/>
      <c r="DH472" s="133"/>
      <c r="DR472" s="133"/>
      <c r="EB472" s="133"/>
      <c r="EL472" s="133"/>
      <c r="EV472" s="133"/>
      <c r="FF472" s="133"/>
      <c r="FP472" s="133"/>
      <c r="FZ472" s="133"/>
      <c r="GJ472" s="133"/>
      <c r="GT472" s="133"/>
      <c r="HD472" s="133"/>
      <c r="HN472" s="133"/>
      <c r="HX472" s="133"/>
      <c r="IH472" s="133"/>
      <c r="IR472" s="133"/>
      <c r="JB472" s="133"/>
      <c r="JL472" s="133"/>
      <c r="JV472" s="133"/>
      <c r="KF472" s="133"/>
    </row>
    <row xmlns:x14ac="http://schemas.microsoft.com/office/spreadsheetml/2009/9/ac" r="473" s="3" customFormat="true" x14ac:dyDescent="0.25">
      <c r="A473" s="424"/>
      <c r="B473" s="133"/>
      <c r="L473" s="133"/>
      <c r="V473" s="133"/>
      <c r="AF473" s="133"/>
      <c r="AP473" s="133"/>
      <c r="AZ473" s="133"/>
      <c r="BA473" s="133"/>
      <c r="BB473" s="133"/>
      <c r="BC473" s="133"/>
      <c r="BD473" s="133"/>
      <c r="BE473" s="133"/>
      <c r="BF473" s="133"/>
      <c r="BG473" s="133"/>
      <c r="BJ473" s="133"/>
      <c r="BT473" s="133"/>
      <c r="CD473" s="133"/>
      <c r="CN473" s="133"/>
      <c r="CX473" s="133"/>
      <c r="DH473" s="133"/>
      <c r="DR473" s="133"/>
      <c r="EB473" s="133"/>
      <c r="EL473" s="133"/>
      <c r="EV473" s="133"/>
      <c r="FF473" s="133"/>
      <c r="FP473" s="133"/>
      <c r="FZ473" s="133"/>
      <c r="GJ473" s="133"/>
      <c r="GT473" s="133"/>
      <c r="HD473" s="133"/>
      <c r="HN473" s="133"/>
      <c r="HX473" s="133"/>
      <c r="IH473" s="133"/>
      <c r="IR473" s="133"/>
      <c r="JB473" s="133"/>
      <c r="JL473" s="133"/>
      <c r="JV473" s="133"/>
      <c r="KF473" s="133"/>
    </row>
    <row xmlns:x14ac="http://schemas.microsoft.com/office/spreadsheetml/2009/9/ac" r="474" s="3" customFormat="true" x14ac:dyDescent="0.25">
      <c r="A474" s="424"/>
      <c r="B474" s="133"/>
      <c r="L474" s="133"/>
      <c r="V474" s="133"/>
      <c r="AF474" s="133"/>
      <c r="AP474" s="133"/>
      <c r="AZ474" s="133"/>
      <c r="BA474" s="133"/>
      <c r="BB474" s="133"/>
      <c r="BC474" s="133"/>
      <c r="BD474" s="133"/>
      <c r="BE474" s="133"/>
      <c r="BF474" s="133"/>
      <c r="BG474" s="133"/>
      <c r="BJ474" s="133"/>
      <c r="BT474" s="133"/>
      <c r="CD474" s="133"/>
      <c r="CN474" s="133"/>
      <c r="CX474" s="133"/>
      <c r="DH474" s="133"/>
      <c r="DR474" s="133"/>
      <c r="EB474" s="133"/>
      <c r="EL474" s="133"/>
      <c r="EV474" s="133"/>
      <c r="FF474" s="133"/>
      <c r="FP474" s="133"/>
      <c r="FZ474" s="133"/>
      <c r="GJ474" s="133"/>
      <c r="GT474" s="133"/>
      <c r="HD474" s="133"/>
      <c r="HN474" s="133"/>
      <c r="HX474" s="133"/>
      <c r="IH474" s="133"/>
      <c r="IR474" s="133"/>
      <c r="JB474" s="133"/>
      <c r="JL474" s="133"/>
      <c r="JV474" s="133"/>
      <c r="KF474" s="133"/>
    </row>
    <row xmlns:x14ac="http://schemas.microsoft.com/office/spreadsheetml/2009/9/ac" r="475" s="3" customFormat="true" x14ac:dyDescent="0.25">
      <c r="A475" s="424"/>
      <c r="B475" s="133"/>
      <c r="L475" s="133"/>
      <c r="V475" s="133"/>
      <c r="AF475" s="133"/>
      <c r="AP475" s="133"/>
      <c r="AZ475" s="133"/>
      <c r="BA475" s="133"/>
      <c r="BB475" s="133"/>
      <c r="BC475" s="133"/>
      <c r="BD475" s="133"/>
      <c r="BE475" s="133"/>
      <c r="BF475" s="133"/>
      <c r="BG475" s="133"/>
      <c r="BJ475" s="133"/>
      <c r="BT475" s="133"/>
      <c r="CD475" s="133"/>
      <c r="CN475" s="133"/>
      <c r="CX475" s="133"/>
      <c r="DH475" s="133"/>
      <c r="DR475" s="133"/>
      <c r="EB475" s="133"/>
      <c r="EL475" s="133"/>
      <c r="EV475" s="133"/>
      <c r="FF475" s="133"/>
      <c r="FP475" s="133"/>
      <c r="FZ475" s="133"/>
      <c r="GJ475" s="133"/>
      <c r="GT475" s="133"/>
      <c r="HD475" s="133"/>
      <c r="HN475" s="133"/>
      <c r="HX475" s="133"/>
      <c r="IH475" s="133"/>
      <c r="IR475" s="133"/>
      <c r="JB475" s="133"/>
      <c r="JL475" s="133"/>
      <c r="JV475" s="133"/>
      <c r="KF475" s="133"/>
    </row>
    <row xmlns:x14ac="http://schemas.microsoft.com/office/spreadsheetml/2009/9/ac" r="476" s="3" customFormat="true" x14ac:dyDescent="0.25">
      <c r="A476" s="424"/>
      <c r="B476" s="133"/>
      <c r="L476" s="133"/>
      <c r="V476" s="133"/>
      <c r="AF476" s="133"/>
      <c r="AP476" s="133"/>
      <c r="AZ476" s="133"/>
      <c r="BA476" s="133"/>
      <c r="BB476" s="133"/>
      <c r="BC476" s="133"/>
      <c r="BD476" s="133"/>
      <c r="BE476" s="133"/>
      <c r="BF476" s="133"/>
      <c r="BG476" s="133"/>
      <c r="BJ476" s="133"/>
      <c r="BT476" s="133"/>
      <c r="CD476" s="133"/>
      <c r="CN476" s="133"/>
      <c r="CX476" s="133"/>
      <c r="DH476" s="133"/>
      <c r="DR476" s="133"/>
      <c r="EB476" s="133"/>
      <c r="EL476" s="133"/>
      <c r="EV476" s="133"/>
      <c r="FF476" s="133"/>
      <c r="FP476" s="133"/>
      <c r="FZ476" s="133"/>
      <c r="GJ476" s="133"/>
      <c r="GT476" s="133"/>
      <c r="HD476" s="133"/>
      <c r="HN476" s="133"/>
      <c r="HX476" s="133"/>
      <c r="IH476" s="133"/>
      <c r="IR476" s="133"/>
      <c r="JB476" s="133"/>
      <c r="JL476" s="133"/>
      <c r="JV476" s="133"/>
      <c r="KF476" s="133"/>
    </row>
    <row xmlns:x14ac="http://schemas.microsoft.com/office/spreadsheetml/2009/9/ac" r="477" s="3" customFormat="true" x14ac:dyDescent="0.25">
      <c r="A477" s="424"/>
      <c r="B477" s="133"/>
      <c r="L477" s="133"/>
      <c r="V477" s="133"/>
      <c r="AF477" s="133"/>
      <c r="AP477" s="133"/>
      <c r="AZ477" s="133"/>
      <c r="BA477" s="133"/>
      <c r="BB477" s="133"/>
      <c r="BC477" s="133"/>
      <c r="BD477" s="133"/>
      <c r="BE477" s="133"/>
      <c r="BF477" s="133"/>
      <c r="BG477" s="133"/>
      <c r="BJ477" s="133"/>
      <c r="BT477" s="133"/>
      <c r="CD477" s="133"/>
      <c r="CN477" s="133"/>
      <c r="CX477" s="133"/>
      <c r="DH477" s="133"/>
      <c r="DR477" s="133"/>
      <c r="EB477" s="133"/>
      <c r="EL477" s="133"/>
      <c r="EV477" s="133"/>
      <c r="FF477" s="133"/>
      <c r="FP477" s="133"/>
      <c r="FZ477" s="133"/>
      <c r="GJ477" s="133"/>
      <c r="GT477" s="133"/>
      <c r="HD477" s="133"/>
      <c r="HN477" s="133"/>
      <c r="HX477" s="133"/>
      <c r="IH477" s="133"/>
      <c r="IR477" s="133"/>
      <c r="JB477" s="133"/>
      <c r="JL477" s="133"/>
      <c r="JV477" s="133"/>
      <c r="KF477" s="133"/>
    </row>
    <row xmlns:x14ac="http://schemas.microsoft.com/office/spreadsheetml/2009/9/ac" r="478" s="3" customFormat="true" x14ac:dyDescent="0.25">
      <c r="A478" s="424"/>
      <c r="B478" s="133"/>
      <c r="L478" s="133"/>
      <c r="V478" s="133"/>
      <c r="AF478" s="133"/>
      <c r="AP478" s="133"/>
      <c r="AZ478" s="133"/>
      <c r="BA478" s="133"/>
      <c r="BB478" s="133"/>
      <c r="BC478" s="133"/>
      <c r="BD478" s="133"/>
      <c r="BE478" s="133"/>
      <c r="BF478" s="133"/>
      <c r="BG478" s="133"/>
      <c r="BJ478" s="133"/>
      <c r="BT478" s="133"/>
      <c r="CD478" s="133"/>
      <c r="CN478" s="133"/>
      <c r="CX478" s="133"/>
      <c r="DH478" s="133"/>
      <c r="DR478" s="133"/>
      <c r="EB478" s="133"/>
      <c r="EL478" s="133"/>
      <c r="EV478" s="133"/>
      <c r="FF478" s="133"/>
      <c r="FP478" s="133"/>
      <c r="FZ478" s="133"/>
      <c r="GJ478" s="133"/>
      <c r="GT478" s="133"/>
      <c r="HD478" s="133"/>
      <c r="HN478" s="133"/>
      <c r="HX478" s="133"/>
      <c r="IH478" s="133"/>
      <c r="IR478" s="133"/>
      <c r="JB478" s="133"/>
      <c r="JL478" s="133"/>
      <c r="JV478" s="133"/>
      <c r="KF478" s="133"/>
    </row>
    <row xmlns:x14ac="http://schemas.microsoft.com/office/spreadsheetml/2009/9/ac" r="479" s="3" customFormat="true" x14ac:dyDescent="0.25">
      <c r="A479" s="424"/>
      <c r="B479" s="133"/>
      <c r="L479" s="133"/>
      <c r="V479" s="133"/>
      <c r="AF479" s="133"/>
      <c r="AP479" s="133"/>
      <c r="AZ479" s="133"/>
      <c r="BA479" s="133"/>
      <c r="BB479" s="133"/>
      <c r="BC479" s="133"/>
      <c r="BD479" s="133"/>
      <c r="BE479" s="133"/>
      <c r="BF479" s="133"/>
      <c r="BG479" s="133"/>
      <c r="BJ479" s="133"/>
      <c r="BT479" s="133"/>
      <c r="CD479" s="133"/>
      <c r="CN479" s="133"/>
      <c r="CX479" s="133"/>
      <c r="DH479" s="133"/>
      <c r="DR479" s="133"/>
      <c r="EB479" s="133"/>
      <c r="EL479" s="133"/>
      <c r="EV479" s="133"/>
      <c r="FF479" s="133"/>
      <c r="FP479" s="133"/>
      <c r="FZ479" s="133"/>
      <c r="GJ479" s="133"/>
      <c r="GT479" s="133"/>
      <c r="HD479" s="133"/>
      <c r="HN479" s="133"/>
      <c r="HX479" s="133"/>
      <c r="IH479" s="133"/>
      <c r="IR479" s="133"/>
      <c r="JB479" s="133"/>
      <c r="JL479" s="133"/>
      <c r="JV479" s="133"/>
      <c r="KF479" s="133"/>
    </row>
    <row xmlns:x14ac="http://schemas.microsoft.com/office/spreadsheetml/2009/9/ac" r="480" s="3" customFormat="true" x14ac:dyDescent="0.25">
      <c r="A480" s="424"/>
      <c r="B480" s="133"/>
      <c r="L480" s="133"/>
      <c r="V480" s="133"/>
      <c r="AF480" s="133"/>
      <c r="AP480" s="133"/>
      <c r="AZ480" s="133"/>
      <c r="BA480" s="133"/>
      <c r="BB480" s="133"/>
      <c r="BC480" s="133"/>
      <c r="BD480" s="133"/>
      <c r="BE480" s="133"/>
      <c r="BF480" s="133"/>
      <c r="BG480" s="133"/>
      <c r="BJ480" s="133"/>
      <c r="BT480" s="133"/>
      <c r="CD480" s="133"/>
      <c r="CN480" s="133"/>
      <c r="CX480" s="133"/>
      <c r="DH480" s="133"/>
      <c r="DR480" s="133"/>
      <c r="EB480" s="133"/>
      <c r="EL480" s="133"/>
      <c r="EV480" s="133"/>
      <c r="FF480" s="133"/>
      <c r="FP480" s="133"/>
      <c r="FZ480" s="133"/>
      <c r="GJ480" s="133"/>
      <c r="GT480" s="133"/>
      <c r="HD480" s="133"/>
      <c r="HN480" s="133"/>
      <c r="HX480" s="133"/>
      <c r="IH480" s="133"/>
      <c r="IR480" s="133"/>
      <c r="JB480" s="133"/>
      <c r="JL480" s="133"/>
      <c r="JV480" s="133"/>
      <c r="KF480" s="133"/>
    </row>
    <row xmlns:x14ac="http://schemas.microsoft.com/office/spreadsheetml/2009/9/ac" r="481" s="3" customFormat="true" x14ac:dyDescent="0.25">
      <c r="A481" s="424"/>
      <c r="B481" s="133"/>
      <c r="L481" s="133"/>
      <c r="V481" s="133"/>
      <c r="AF481" s="133"/>
      <c r="AP481" s="133"/>
      <c r="AZ481" s="133"/>
      <c r="BA481" s="133"/>
      <c r="BB481" s="133"/>
      <c r="BC481" s="133"/>
      <c r="BD481" s="133"/>
      <c r="BE481" s="133"/>
      <c r="BF481" s="133"/>
      <c r="BG481" s="133"/>
      <c r="BJ481" s="133"/>
      <c r="BT481" s="133"/>
      <c r="CD481" s="133"/>
      <c r="CN481" s="133"/>
      <c r="CX481" s="133"/>
      <c r="DH481" s="133"/>
      <c r="DR481" s="133"/>
      <c r="EB481" s="133"/>
      <c r="EL481" s="133"/>
      <c r="EV481" s="133"/>
      <c r="FF481" s="133"/>
      <c r="FP481" s="133"/>
      <c r="FZ481" s="133"/>
      <c r="GJ481" s="133"/>
      <c r="GT481" s="133"/>
      <c r="HD481" s="133"/>
      <c r="HN481" s="133"/>
      <c r="HX481" s="133"/>
      <c r="IH481" s="133"/>
      <c r="IR481" s="133"/>
      <c r="JB481" s="133"/>
      <c r="JL481" s="133"/>
      <c r="JV481" s="133"/>
      <c r="KF481" s="133"/>
    </row>
    <row xmlns:x14ac="http://schemas.microsoft.com/office/spreadsheetml/2009/9/ac" r="482" s="3" customFormat="true" x14ac:dyDescent="0.25">
      <c r="A482" s="424"/>
      <c r="B482" s="133"/>
      <c r="L482" s="133"/>
      <c r="V482" s="133"/>
      <c r="AF482" s="133"/>
      <c r="AP482" s="133"/>
      <c r="AZ482" s="133"/>
      <c r="BA482" s="133"/>
      <c r="BB482" s="133"/>
      <c r="BC482" s="133"/>
      <c r="BD482" s="133"/>
      <c r="BE482" s="133"/>
      <c r="BF482" s="133"/>
      <c r="BG482" s="133"/>
      <c r="BJ482" s="133"/>
      <c r="BT482" s="133"/>
      <c r="CD482" s="133"/>
      <c r="CN482" s="133"/>
      <c r="CX482" s="133"/>
      <c r="DH482" s="133"/>
      <c r="DR482" s="133"/>
      <c r="EB482" s="133"/>
      <c r="EL482" s="133"/>
      <c r="EV482" s="133"/>
      <c r="FF482" s="133"/>
      <c r="FP482" s="133"/>
      <c r="FZ482" s="133"/>
      <c r="GJ482" s="133"/>
      <c r="GT482" s="133"/>
      <c r="HD482" s="133"/>
      <c r="HN482" s="133"/>
      <c r="HX482" s="133"/>
      <c r="IH482" s="133"/>
      <c r="IR482" s="133"/>
      <c r="JB482" s="133"/>
      <c r="JL482" s="133"/>
      <c r="JV482" s="133"/>
      <c r="KF482" s="133"/>
    </row>
    <row xmlns:x14ac="http://schemas.microsoft.com/office/spreadsheetml/2009/9/ac" r="483" s="3" customFormat="true" x14ac:dyDescent="0.25">
      <c r="A483" s="424"/>
      <c r="B483" s="133"/>
      <c r="L483" s="133"/>
      <c r="V483" s="133"/>
      <c r="AF483" s="133"/>
      <c r="AP483" s="133"/>
      <c r="AZ483" s="133"/>
      <c r="BA483" s="133"/>
      <c r="BB483" s="133"/>
      <c r="BC483" s="133"/>
      <c r="BD483" s="133"/>
      <c r="BE483" s="133"/>
      <c r="BF483" s="133"/>
      <c r="BG483" s="133"/>
      <c r="BJ483" s="133"/>
      <c r="BT483" s="133"/>
      <c r="CD483" s="133"/>
      <c r="CN483" s="133"/>
      <c r="CX483" s="133"/>
      <c r="DH483" s="133"/>
      <c r="DR483" s="133"/>
      <c r="EB483" s="133"/>
      <c r="EL483" s="133"/>
      <c r="EV483" s="133"/>
      <c r="FF483" s="133"/>
      <c r="FP483" s="133"/>
      <c r="FZ483" s="133"/>
      <c r="GJ483" s="133"/>
      <c r="GT483" s="133"/>
      <c r="HD483" s="133"/>
      <c r="HN483" s="133"/>
      <c r="HX483" s="133"/>
      <c r="IH483" s="133"/>
      <c r="IR483" s="133"/>
      <c r="JB483" s="133"/>
      <c r="JL483" s="133"/>
      <c r="JV483" s="133"/>
      <c r="KF483" s="133"/>
    </row>
    <row xmlns:x14ac="http://schemas.microsoft.com/office/spreadsheetml/2009/9/ac" r="484" s="3" customFormat="true" x14ac:dyDescent="0.25">
      <c r="A484" s="424"/>
      <c r="B484" s="133"/>
      <c r="L484" s="133"/>
      <c r="V484" s="133"/>
      <c r="AF484" s="133"/>
      <c r="AP484" s="133"/>
      <c r="AZ484" s="133"/>
      <c r="BA484" s="133"/>
      <c r="BB484" s="133"/>
      <c r="BC484" s="133"/>
      <c r="BD484" s="133"/>
      <c r="BE484" s="133"/>
      <c r="BF484" s="133"/>
      <c r="BG484" s="133"/>
      <c r="BJ484" s="133"/>
      <c r="BT484" s="133"/>
      <c r="CD484" s="133"/>
      <c r="CN484" s="133"/>
      <c r="CX484" s="133"/>
      <c r="DH484" s="133"/>
      <c r="DR484" s="133"/>
      <c r="EB484" s="133"/>
      <c r="EL484" s="133"/>
      <c r="EV484" s="133"/>
      <c r="FF484" s="133"/>
      <c r="FP484" s="133"/>
      <c r="FZ484" s="133"/>
      <c r="GJ484" s="133"/>
      <c r="GT484" s="133"/>
      <c r="HD484" s="133"/>
      <c r="HN484" s="133"/>
      <c r="HX484" s="133"/>
      <c r="IH484" s="133"/>
      <c r="IR484" s="133"/>
      <c r="JB484" s="133"/>
      <c r="JL484" s="133"/>
      <c r="JV484" s="133"/>
      <c r="KF484" s="133"/>
    </row>
    <row xmlns:x14ac="http://schemas.microsoft.com/office/spreadsheetml/2009/9/ac" r="485" s="3" customFormat="true" x14ac:dyDescent="0.25">
      <c r="A485" s="424"/>
      <c r="B485" s="133"/>
      <c r="L485" s="133"/>
      <c r="V485" s="133"/>
      <c r="AF485" s="133"/>
      <c r="AP485" s="133"/>
      <c r="AZ485" s="133"/>
      <c r="BA485" s="133"/>
      <c r="BB485" s="133"/>
      <c r="BC485" s="133"/>
      <c r="BD485" s="133"/>
      <c r="BE485" s="133"/>
      <c r="BF485" s="133"/>
      <c r="BG485" s="133"/>
      <c r="BJ485" s="133"/>
      <c r="BT485" s="133"/>
      <c r="CD485" s="133"/>
      <c r="CN485" s="133"/>
      <c r="CX485" s="133"/>
      <c r="DH485" s="133"/>
      <c r="DR485" s="133"/>
      <c r="EB485" s="133"/>
      <c r="EL485" s="133"/>
      <c r="EV485" s="133"/>
      <c r="FF485" s="133"/>
      <c r="FP485" s="133"/>
      <c r="FZ485" s="133"/>
      <c r="GJ485" s="133"/>
      <c r="GT485" s="133"/>
      <c r="HD485" s="133"/>
      <c r="HN485" s="133"/>
      <c r="HX485" s="133"/>
      <c r="IH485" s="133"/>
      <c r="IR485" s="133"/>
      <c r="JB485" s="133"/>
      <c r="JL485" s="133"/>
      <c r="JV485" s="133"/>
      <c r="KF485" s="133"/>
    </row>
    <row xmlns:x14ac="http://schemas.microsoft.com/office/spreadsheetml/2009/9/ac" r="486" s="3" customFormat="true" x14ac:dyDescent="0.25">
      <c r="A486" s="424"/>
      <c r="B486" s="133"/>
      <c r="L486" s="133"/>
      <c r="V486" s="133"/>
      <c r="AF486" s="133"/>
      <c r="AP486" s="133"/>
      <c r="AZ486" s="133"/>
      <c r="BA486" s="133"/>
      <c r="BB486" s="133"/>
      <c r="BC486" s="133"/>
      <c r="BD486" s="133"/>
      <c r="BE486" s="133"/>
      <c r="BF486" s="133"/>
      <c r="BG486" s="133"/>
      <c r="BJ486" s="133"/>
      <c r="BT486" s="133"/>
      <c r="CD486" s="133"/>
      <c r="CN486" s="133"/>
      <c r="CX486" s="133"/>
      <c r="DH486" s="133"/>
      <c r="DR486" s="133"/>
      <c r="EB486" s="133"/>
      <c r="EL486" s="133"/>
      <c r="EV486" s="133"/>
      <c r="FF486" s="133"/>
      <c r="FP486" s="133"/>
      <c r="FZ486" s="133"/>
      <c r="GJ486" s="133"/>
      <c r="GT486" s="133"/>
      <c r="HD486" s="133"/>
      <c r="HN486" s="133"/>
      <c r="HX486" s="133"/>
      <c r="IH486" s="133"/>
      <c r="IR486" s="133"/>
      <c r="JB486" s="133"/>
      <c r="JL486" s="133"/>
      <c r="JV486" s="133"/>
      <c r="KF486" s="133"/>
    </row>
    <row xmlns:x14ac="http://schemas.microsoft.com/office/spreadsheetml/2009/9/ac" r="487" s="3" customFormat="true" x14ac:dyDescent="0.25">
      <c r="A487" s="424"/>
      <c r="B487" s="133"/>
      <c r="L487" s="133"/>
      <c r="V487" s="133"/>
      <c r="AF487" s="133"/>
      <c r="AP487" s="133"/>
      <c r="AZ487" s="133"/>
      <c r="BA487" s="133"/>
      <c r="BB487" s="133"/>
      <c r="BC487" s="133"/>
      <c r="BD487" s="133"/>
      <c r="BE487" s="133"/>
      <c r="BF487" s="133"/>
      <c r="BG487" s="133"/>
      <c r="BJ487" s="133"/>
      <c r="BT487" s="133"/>
      <c r="CD487" s="133"/>
      <c r="CN487" s="133"/>
      <c r="CX487" s="133"/>
      <c r="DH487" s="133"/>
      <c r="DR487" s="133"/>
      <c r="EB487" s="133"/>
      <c r="EL487" s="133"/>
      <c r="EV487" s="133"/>
      <c r="FF487" s="133"/>
      <c r="FP487" s="133"/>
      <c r="FZ487" s="133"/>
      <c r="GJ487" s="133"/>
      <c r="GT487" s="133"/>
      <c r="HD487" s="133"/>
      <c r="HN487" s="133"/>
      <c r="HX487" s="133"/>
      <c r="IH487" s="133"/>
      <c r="IR487" s="133"/>
      <c r="JB487" s="133"/>
      <c r="JL487" s="133"/>
      <c r="JV487" s="133"/>
      <c r="KF487" s="133"/>
    </row>
    <row xmlns:x14ac="http://schemas.microsoft.com/office/spreadsheetml/2009/9/ac" r="488" s="3" customFormat="true" x14ac:dyDescent="0.25">
      <c r="A488" s="424"/>
      <c r="B488" s="133"/>
      <c r="L488" s="133"/>
      <c r="V488" s="133"/>
      <c r="AF488" s="133"/>
      <c r="AP488" s="133"/>
      <c r="AZ488" s="133"/>
      <c r="BA488" s="133"/>
      <c r="BB488" s="133"/>
      <c r="BC488" s="133"/>
      <c r="BD488" s="133"/>
      <c r="BE488" s="133"/>
      <c r="BF488" s="133"/>
      <c r="BG488" s="133"/>
      <c r="BJ488" s="133"/>
      <c r="BT488" s="133"/>
      <c r="CD488" s="133"/>
      <c r="CN488" s="133"/>
      <c r="CX488" s="133"/>
      <c r="DH488" s="133"/>
      <c r="DR488" s="133"/>
      <c r="EB488" s="133"/>
      <c r="EL488" s="133"/>
      <c r="EV488" s="133"/>
      <c r="FF488" s="133"/>
      <c r="FP488" s="133"/>
      <c r="FZ488" s="133"/>
      <c r="GJ488" s="133"/>
      <c r="GT488" s="133"/>
      <c r="HD488" s="133"/>
      <c r="HN488" s="133"/>
      <c r="HX488" s="133"/>
      <c r="IH488" s="133"/>
      <c r="IR488" s="133"/>
      <c r="JB488" s="133"/>
      <c r="JL488" s="133"/>
      <c r="JV488" s="133"/>
      <c r="KF488" s="133"/>
    </row>
    <row xmlns:x14ac="http://schemas.microsoft.com/office/spreadsheetml/2009/9/ac" r="489" s="3" customFormat="true" x14ac:dyDescent="0.25">
      <c r="A489" s="424"/>
      <c r="B489" s="133"/>
      <c r="L489" s="133"/>
      <c r="V489" s="133"/>
      <c r="AF489" s="133"/>
      <c r="AP489" s="133"/>
      <c r="AZ489" s="133"/>
      <c r="BA489" s="133"/>
      <c r="BB489" s="133"/>
      <c r="BC489" s="133"/>
      <c r="BD489" s="133"/>
      <c r="BE489" s="133"/>
      <c r="BF489" s="133"/>
      <c r="BG489" s="133"/>
      <c r="BJ489" s="133"/>
      <c r="BT489" s="133"/>
      <c r="CD489" s="133"/>
      <c r="CN489" s="133"/>
      <c r="CX489" s="133"/>
      <c r="DH489" s="133"/>
      <c r="DR489" s="133"/>
      <c r="EB489" s="133"/>
      <c r="EL489" s="133"/>
      <c r="EV489" s="133"/>
      <c r="FF489" s="133"/>
      <c r="FP489" s="133"/>
      <c r="FZ489" s="133"/>
      <c r="GJ489" s="133"/>
      <c r="GT489" s="133"/>
      <c r="HD489" s="133"/>
      <c r="HN489" s="133"/>
      <c r="HX489" s="133"/>
      <c r="IH489" s="133"/>
      <c r="IR489" s="133"/>
      <c r="JB489" s="133"/>
      <c r="JL489" s="133"/>
      <c r="JV489" s="133"/>
      <c r="KF489" s="133"/>
    </row>
    <row xmlns:x14ac="http://schemas.microsoft.com/office/spreadsheetml/2009/9/ac" r="490" s="3" customFormat="true" x14ac:dyDescent="0.25">
      <c r="A490" s="424"/>
      <c r="B490" s="133"/>
      <c r="L490" s="133"/>
      <c r="V490" s="133"/>
      <c r="AF490" s="133"/>
      <c r="AP490" s="133"/>
      <c r="AZ490" s="133"/>
      <c r="BA490" s="133"/>
      <c r="BB490" s="133"/>
      <c r="BC490" s="133"/>
      <c r="BD490" s="133"/>
      <c r="BE490" s="133"/>
      <c r="BF490" s="133"/>
      <c r="BG490" s="133"/>
      <c r="BJ490" s="133"/>
      <c r="BT490" s="133"/>
      <c r="CD490" s="133"/>
      <c r="CN490" s="133"/>
      <c r="CX490" s="133"/>
      <c r="DH490" s="133"/>
      <c r="DR490" s="133"/>
      <c r="EB490" s="133"/>
      <c r="EL490" s="133"/>
      <c r="EV490" s="133"/>
      <c r="FF490" s="133"/>
      <c r="FP490" s="133"/>
      <c r="FZ490" s="133"/>
      <c r="GJ490" s="133"/>
      <c r="GT490" s="133"/>
      <c r="HD490" s="133"/>
      <c r="HN490" s="133"/>
      <c r="HX490" s="133"/>
      <c r="IH490" s="133"/>
      <c r="IR490" s="133"/>
      <c r="JB490" s="133"/>
      <c r="JL490" s="133"/>
      <c r="JV490" s="133"/>
      <c r="KF490" s="133"/>
    </row>
    <row xmlns:x14ac="http://schemas.microsoft.com/office/spreadsheetml/2009/9/ac" r="491" s="3" customFormat="true" x14ac:dyDescent="0.25">
      <c r="A491" s="424"/>
      <c r="B491" s="133"/>
      <c r="L491" s="133"/>
      <c r="V491" s="133"/>
      <c r="AF491" s="133"/>
      <c r="AP491" s="133"/>
      <c r="AZ491" s="133"/>
      <c r="BA491" s="133"/>
      <c r="BB491" s="133"/>
      <c r="BC491" s="133"/>
      <c r="BD491" s="133"/>
      <c r="BE491" s="133"/>
      <c r="BF491" s="133"/>
      <c r="BG491" s="133"/>
      <c r="BJ491" s="133"/>
      <c r="BT491" s="133"/>
      <c r="CD491" s="133"/>
      <c r="CN491" s="133"/>
      <c r="CX491" s="133"/>
      <c r="DH491" s="133"/>
      <c r="DR491" s="133"/>
      <c r="EB491" s="133"/>
      <c r="EL491" s="133"/>
      <c r="EV491" s="133"/>
      <c r="FF491" s="133"/>
      <c r="FP491" s="133"/>
      <c r="FZ491" s="133"/>
      <c r="GJ491" s="133"/>
      <c r="GT491" s="133"/>
      <c r="HD491" s="133"/>
      <c r="HN491" s="133"/>
      <c r="HX491" s="133"/>
      <c r="IH491" s="133"/>
      <c r="IR491" s="133"/>
      <c r="JB491" s="133"/>
      <c r="JL491" s="133"/>
      <c r="JV491" s="133"/>
      <c r="KF491" s="133"/>
    </row>
    <row xmlns:x14ac="http://schemas.microsoft.com/office/spreadsheetml/2009/9/ac" r="492" s="3" customFormat="true" x14ac:dyDescent="0.25">
      <c r="A492" s="424"/>
      <c r="B492" s="133"/>
      <c r="L492" s="133"/>
      <c r="V492" s="133"/>
      <c r="AF492" s="133"/>
      <c r="AP492" s="133"/>
      <c r="AZ492" s="133"/>
      <c r="BA492" s="133"/>
      <c r="BB492" s="133"/>
      <c r="BC492" s="133"/>
      <c r="BD492" s="133"/>
      <c r="BE492" s="133"/>
      <c r="BF492" s="133"/>
      <c r="BG492" s="133"/>
      <c r="BJ492" s="133"/>
      <c r="BT492" s="133"/>
      <c r="CD492" s="133"/>
      <c r="CN492" s="133"/>
      <c r="CX492" s="133"/>
      <c r="DH492" s="133"/>
      <c r="DR492" s="133"/>
      <c r="EB492" s="133"/>
      <c r="EL492" s="133"/>
      <c r="EV492" s="133"/>
      <c r="FF492" s="133"/>
      <c r="FP492" s="133"/>
      <c r="FZ492" s="133"/>
      <c r="GJ492" s="133"/>
      <c r="GT492" s="133"/>
      <c r="HD492" s="133"/>
      <c r="HN492" s="133"/>
      <c r="HX492" s="133"/>
      <c r="IH492" s="133"/>
      <c r="IR492" s="133"/>
      <c r="JB492" s="133"/>
      <c r="JL492" s="133"/>
      <c r="JV492" s="133"/>
      <c r="KF492" s="133"/>
    </row>
    <row xmlns:x14ac="http://schemas.microsoft.com/office/spreadsheetml/2009/9/ac" r="493" s="3" customFormat="true" x14ac:dyDescent="0.25">
      <c r="A493" s="424"/>
      <c r="B493" s="133"/>
      <c r="L493" s="133"/>
      <c r="V493" s="133"/>
      <c r="AF493" s="133"/>
      <c r="AP493" s="133"/>
      <c r="AZ493" s="133"/>
      <c r="BA493" s="133"/>
      <c r="BB493" s="133"/>
      <c r="BC493" s="133"/>
      <c r="BD493" s="133"/>
      <c r="BE493" s="133"/>
      <c r="BF493" s="133"/>
      <c r="BG493" s="133"/>
      <c r="BJ493" s="133"/>
      <c r="BT493" s="133"/>
      <c r="CD493" s="133"/>
      <c r="CN493" s="133"/>
      <c r="CX493" s="133"/>
      <c r="DH493" s="133"/>
      <c r="DR493" s="133"/>
      <c r="EB493" s="133"/>
      <c r="EL493" s="133"/>
      <c r="EV493" s="133"/>
      <c r="FF493" s="133"/>
      <c r="FP493" s="133"/>
      <c r="FZ493" s="133"/>
      <c r="GJ493" s="133"/>
      <c r="GT493" s="133"/>
      <c r="HD493" s="133"/>
      <c r="HN493" s="133"/>
      <c r="HX493" s="133"/>
      <c r="IH493" s="133"/>
      <c r="IR493" s="133"/>
      <c r="JB493" s="133"/>
      <c r="JL493" s="133"/>
      <c r="JV493" s="133"/>
      <c r="KF493" s="133"/>
    </row>
    <row xmlns:x14ac="http://schemas.microsoft.com/office/spreadsheetml/2009/9/ac" r="494" s="3" customFormat="true" x14ac:dyDescent="0.25">
      <c r="A494" s="424"/>
      <c r="B494" s="133"/>
      <c r="L494" s="133"/>
      <c r="V494" s="133"/>
      <c r="AF494" s="133"/>
      <c r="AP494" s="133"/>
      <c r="AZ494" s="133"/>
      <c r="BA494" s="133"/>
      <c r="BB494" s="133"/>
      <c r="BC494" s="133"/>
      <c r="BD494" s="133"/>
      <c r="BE494" s="133"/>
      <c r="BF494" s="133"/>
      <c r="BG494" s="133"/>
      <c r="BJ494" s="133"/>
      <c r="BT494" s="133"/>
      <c r="CD494" s="133"/>
      <c r="CN494" s="133"/>
      <c r="CX494" s="133"/>
      <c r="DH494" s="133"/>
      <c r="DR494" s="133"/>
      <c r="EB494" s="133"/>
      <c r="EL494" s="133"/>
      <c r="EV494" s="133"/>
      <c r="FF494" s="133"/>
      <c r="FP494" s="133"/>
      <c r="FZ494" s="133"/>
      <c r="GJ494" s="133"/>
      <c r="GT494" s="133"/>
      <c r="HD494" s="133"/>
      <c r="HN494" s="133"/>
      <c r="HX494" s="133"/>
      <c r="IH494" s="133"/>
      <c r="IR494" s="133"/>
      <c r="JB494" s="133"/>
      <c r="JL494" s="133"/>
      <c r="JV494" s="133"/>
      <c r="KF494" s="133"/>
    </row>
    <row xmlns:x14ac="http://schemas.microsoft.com/office/spreadsheetml/2009/9/ac" r="495" s="3" customFormat="true" x14ac:dyDescent="0.25">
      <c r="A495" s="424"/>
      <c r="B495" s="133"/>
      <c r="L495" s="133"/>
      <c r="V495" s="133"/>
      <c r="AF495" s="133"/>
      <c r="AP495" s="133"/>
      <c r="AZ495" s="133"/>
      <c r="BA495" s="133"/>
      <c r="BB495" s="133"/>
      <c r="BC495" s="133"/>
      <c r="BD495" s="133"/>
      <c r="BE495" s="133"/>
      <c r="BF495" s="133"/>
      <c r="BG495" s="133"/>
      <c r="BJ495" s="133"/>
      <c r="BT495" s="133"/>
      <c r="CD495" s="133"/>
      <c r="CN495" s="133"/>
      <c r="CX495" s="133"/>
      <c r="DH495" s="133"/>
      <c r="DR495" s="133"/>
      <c r="EB495" s="133"/>
      <c r="EL495" s="133"/>
      <c r="EV495" s="133"/>
      <c r="FF495" s="133"/>
      <c r="FP495" s="133"/>
      <c r="FZ495" s="133"/>
      <c r="GJ495" s="133"/>
      <c r="GT495" s="133"/>
      <c r="HD495" s="133"/>
      <c r="HN495" s="133"/>
      <c r="HX495" s="133"/>
      <c r="IH495" s="133"/>
      <c r="IR495" s="133"/>
      <c r="JB495" s="133"/>
      <c r="JL495" s="133"/>
      <c r="JV495" s="133"/>
      <c r="KF495" s="133"/>
    </row>
    <row xmlns:x14ac="http://schemas.microsoft.com/office/spreadsheetml/2009/9/ac" r="496" s="3" customFormat="true" x14ac:dyDescent="0.25">
      <c r="A496" s="424"/>
      <c r="B496" s="133"/>
      <c r="L496" s="133"/>
      <c r="V496" s="133"/>
      <c r="AF496" s="133"/>
      <c r="AP496" s="133"/>
      <c r="AZ496" s="133"/>
      <c r="BA496" s="133"/>
      <c r="BB496" s="133"/>
      <c r="BC496" s="133"/>
      <c r="BD496" s="133"/>
      <c r="BE496" s="133"/>
      <c r="BF496" s="133"/>
      <c r="BG496" s="133"/>
      <c r="BJ496" s="133"/>
      <c r="BT496" s="133"/>
      <c r="CD496" s="133"/>
      <c r="CN496" s="133"/>
      <c r="CX496" s="133"/>
      <c r="DH496" s="133"/>
      <c r="DR496" s="133"/>
      <c r="EB496" s="133"/>
      <c r="EL496" s="133"/>
      <c r="EV496" s="133"/>
      <c r="FF496" s="133"/>
      <c r="FP496" s="133"/>
      <c r="FZ496" s="133"/>
      <c r="GJ496" s="133"/>
      <c r="GT496" s="133"/>
      <c r="HD496" s="133"/>
      <c r="HN496" s="133"/>
      <c r="HX496" s="133"/>
      <c r="IH496" s="133"/>
      <c r="IR496" s="133"/>
      <c r="JB496" s="133"/>
      <c r="JL496" s="133"/>
      <c r="JV496" s="133"/>
      <c r="KF496" s="133"/>
    </row>
    <row xmlns:x14ac="http://schemas.microsoft.com/office/spreadsheetml/2009/9/ac" r="497" s="3" customFormat="true" x14ac:dyDescent="0.25">
      <c r="A497" s="424"/>
      <c r="B497" s="133"/>
      <c r="L497" s="133"/>
      <c r="V497" s="133"/>
      <c r="AF497" s="133"/>
      <c r="AP497" s="133"/>
      <c r="AZ497" s="133"/>
      <c r="BA497" s="133"/>
      <c r="BB497" s="133"/>
      <c r="BC497" s="133"/>
      <c r="BD497" s="133"/>
      <c r="BE497" s="133"/>
      <c r="BF497" s="133"/>
      <c r="BG497" s="133"/>
      <c r="BJ497" s="133"/>
      <c r="BT497" s="133"/>
      <c r="CD497" s="133"/>
      <c r="CN497" s="133"/>
      <c r="CX497" s="133"/>
      <c r="DH497" s="133"/>
      <c r="DR497" s="133"/>
      <c r="EB497" s="133"/>
      <c r="EL497" s="133"/>
      <c r="EV497" s="133"/>
      <c r="FF497" s="133"/>
      <c r="FP497" s="133"/>
      <c r="FZ497" s="133"/>
      <c r="GJ497" s="133"/>
      <c r="GT497" s="133"/>
      <c r="HD497" s="133"/>
      <c r="HN497" s="133"/>
      <c r="HX497" s="133"/>
      <c r="IH497" s="133"/>
      <c r="IR497" s="133"/>
      <c r="JB497" s="133"/>
      <c r="JL497" s="133"/>
      <c r="JV497" s="133"/>
      <c r="KF497" s="133"/>
    </row>
    <row xmlns:x14ac="http://schemas.microsoft.com/office/spreadsheetml/2009/9/ac" r="498" s="3" customFormat="true" x14ac:dyDescent="0.25">
      <c r="A498" s="424"/>
      <c r="B498" s="133"/>
      <c r="L498" s="133"/>
      <c r="V498" s="133"/>
      <c r="AF498" s="133"/>
      <c r="AP498" s="133"/>
      <c r="AZ498" s="133"/>
      <c r="BA498" s="133"/>
      <c r="BB498" s="133"/>
      <c r="BC498" s="133"/>
      <c r="BD498" s="133"/>
      <c r="BE498" s="133"/>
      <c r="BF498" s="133"/>
      <c r="BG498" s="133"/>
      <c r="BJ498" s="133"/>
      <c r="BT498" s="133"/>
      <c r="CD498" s="133"/>
      <c r="CN498" s="133"/>
      <c r="CX498" s="133"/>
      <c r="DH498" s="133"/>
      <c r="DR498" s="133"/>
      <c r="EB498" s="133"/>
      <c r="EL498" s="133"/>
      <c r="EV498" s="133"/>
      <c r="FF498" s="133"/>
      <c r="FP498" s="133"/>
      <c r="FZ498" s="133"/>
      <c r="GJ498" s="133"/>
      <c r="GT498" s="133"/>
      <c r="HD498" s="133"/>
      <c r="HN498" s="133"/>
      <c r="HX498" s="133"/>
      <c r="IH498" s="133"/>
      <c r="IR498" s="133"/>
      <c r="JB498" s="133"/>
      <c r="JL498" s="133"/>
      <c r="JV498" s="133"/>
      <c r="KF498" s="133"/>
    </row>
    <row xmlns:x14ac="http://schemas.microsoft.com/office/spreadsheetml/2009/9/ac" r="499" s="3" customFormat="true" x14ac:dyDescent="0.25">
      <c r="A499" s="424"/>
      <c r="B499" s="133"/>
      <c r="L499" s="133"/>
      <c r="V499" s="133"/>
      <c r="AF499" s="133"/>
      <c r="AP499" s="133"/>
      <c r="AZ499" s="133"/>
      <c r="BA499" s="133"/>
      <c r="BB499" s="133"/>
      <c r="BC499" s="133"/>
      <c r="BD499" s="133"/>
      <c r="BE499" s="133"/>
      <c r="BF499" s="133"/>
      <c r="BG499" s="133"/>
      <c r="BJ499" s="133"/>
      <c r="BT499" s="133"/>
      <c r="CD499" s="133"/>
      <c r="CN499" s="133"/>
      <c r="CX499" s="133"/>
      <c r="DH499" s="133"/>
      <c r="DR499" s="133"/>
      <c r="EB499" s="133"/>
      <c r="EL499" s="133"/>
      <c r="EV499" s="133"/>
      <c r="FF499" s="133"/>
      <c r="FP499" s="133"/>
      <c r="FZ499" s="133"/>
      <c r="GJ499" s="133"/>
      <c r="GT499" s="133"/>
      <c r="HD499" s="133"/>
      <c r="HN499" s="133"/>
      <c r="HX499" s="133"/>
      <c r="IH499" s="133"/>
      <c r="IR499" s="133"/>
      <c r="JB499" s="133"/>
      <c r="JL499" s="133"/>
      <c r="JV499" s="133"/>
      <c r="KF499" s="133"/>
    </row>
    <row xmlns:x14ac="http://schemas.microsoft.com/office/spreadsheetml/2009/9/ac" r="500" s="3" customFormat="true" x14ac:dyDescent="0.25">
      <c r="A500" s="424"/>
      <c r="B500" s="133"/>
      <c r="L500" s="133"/>
      <c r="V500" s="133"/>
      <c r="AF500" s="133"/>
      <c r="AP500" s="133"/>
      <c r="AZ500" s="133"/>
      <c r="BA500" s="133"/>
      <c r="BB500" s="133"/>
      <c r="BC500" s="133"/>
      <c r="BD500" s="133"/>
      <c r="BE500" s="133"/>
      <c r="BF500" s="133"/>
      <c r="BG500" s="133"/>
      <c r="BJ500" s="133"/>
      <c r="BT500" s="133"/>
      <c r="CD500" s="133"/>
      <c r="CN500" s="133"/>
      <c r="CX500" s="133"/>
      <c r="DH500" s="133"/>
      <c r="DR500" s="133"/>
      <c r="EB500" s="133"/>
      <c r="EL500" s="133"/>
      <c r="EV500" s="133"/>
      <c r="FF500" s="133"/>
      <c r="FP500" s="133"/>
      <c r="FZ500" s="133"/>
      <c r="GJ500" s="133"/>
      <c r="GT500" s="133"/>
      <c r="HD500" s="133"/>
      <c r="HN500" s="133"/>
      <c r="HX500" s="133"/>
      <c r="IH500" s="133"/>
      <c r="IR500" s="133"/>
      <c r="JB500" s="133"/>
      <c r="JL500" s="133"/>
      <c r="JV500" s="133"/>
      <c r="KF500" s="133"/>
    </row>
    <row xmlns:x14ac="http://schemas.microsoft.com/office/spreadsheetml/2009/9/ac" r="501" s="3" customFormat="true" x14ac:dyDescent="0.25">
      <c r="A501" s="424"/>
      <c r="B501" s="133"/>
      <c r="L501" s="133"/>
      <c r="V501" s="133"/>
      <c r="AF501" s="133"/>
      <c r="AP501" s="133"/>
      <c r="AZ501" s="133"/>
      <c r="BA501" s="133"/>
      <c r="BB501" s="133"/>
      <c r="BC501" s="133"/>
      <c r="BD501" s="133"/>
      <c r="BE501" s="133"/>
      <c r="BF501" s="133"/>
      <c r="BG501" s="133"/>
      <c r="BJ501" s="133"/>
      <c r="BT501" s="133"/>
      <c r="CD501" s="133"/>
      <c r="CN501" s="133"/>
      <c r="CX501" s="133"/>
      <c r="DH501" s="133"/>
      <c r="DR501" s="133"/>
      <c r="EB501" s="133"/>
      <c r="EL501" s="133"/>
      <c r="EV501" s="133"/>
      <c r="FF501" s="133"/>
      <c r="FP501" s="133"/>
      <c r="FZ501" s="133"/>
      <c r="GJ501" s="133"/>
      <c r="GT501" s="133"/>
      <c r="HD501" s="133"/>
      <c r="HN501" s="133"/>
      <c r="HX501" s="133"/>
      <c r="IH501" s="133"/>
      <c r="IR501" s="133"/>
      <c r="JB501" s="133"/>
      <c r="JL501" s="133"/>
      <c r="JV501" s="133"/>
      <c r="KF501" s="133"/>
    </row>
    <row xmlns:x14ac="http://schemas.microsoft.com/office/spreadsheetml/2009/9/ac" r="502" s="3" customFormat="true" x14ac:dyDescent="0.25">
      <c r="A502" s="424"/>
      <c r="B502" s="133"/>
      <c r="L502" s="133"/>
      <c r="V502" s="133"/>
      <c r="AF502" s="133"/>
      <c r="AP502" s="133"/>
      <c r="AZ502" s="133"/>
      <c r="BA502" s="133"/>
      <c r="BB502" s="133"/>
      <c r="BC502" s="133"/>
      <c r="BD502" s="133"/>
      <c r="BE502" s="133"/>
      <c r="BF502" s="133"/>
      <c r="BG502" s="133"/>
      <c r="BJ502" s="133"/>
      <c r="BT502" s="133"/>
      <c r="CD502" s="133"/>
      <c r="CN502" s="133"/>
      <c r="CX502" s="133"/>
      <c r="DH502" s="133"/>
      <c r="DR502" s="133"/>
      <c r="EB502" s="133"/>
      <c r="EL502" s="133"/>
      <c r="EV502" s="133"/>
      <c r="FF502" s="133"/>
      <c r="FP502" s="133"/>
      <c r="FZ502" s="133"/>
      <c r="GJ502" s="133"/>
      <c r="GT502" s="133"/>
      <c r="HD502" s="133"/>
      <c r="HN502" s="133"/>
      <c r="HX502" s="133"/>
      <c r="IH502" s="133"/>
      <c r="IR502" s="133"/>
      <c r="JB502" s="133"/>
      <c r="JL502" s="133"/>
      <c r="JV502" s="133"/>
      <c r="KF502" s="133"/>
    </row>
    <row xmlns:x14ac="http://schemas.microsoft.com/office/spreadsheetml/2009/9/ac" r="503" s="3" customFormat="true" x14ac:dyDescent="0.25">
      <c r="A503" s="424"/>
      <c r="B503" s="133"/>
      <c r="L503" s="133"/>
      <c r="V503" s="133"/>
      <c r="AF503" s="133"/>
      <c r="AP503" s="133"/>
      <c r="AZ503" s="133"/>
      <c r="BA503" s="133"/>
      <c r="BB503" s="133"/>
      <c r="BC503" s="133"/>
      <c r="BD503" s="133"/>
      <c r="BE503" s="133"/>
      <c r="BF503" s="133"/>
      <c r="BG503" s="133"/>
      <c r="BJ503" s="133"/>
      <c r="BT503" s="133"/>
      <c r="CD503" s="133"/>
      <c r="CN503" s="133"/>
      <c r="CX503" s="133"/>
      <c r="DH503" s="133"/>
      <c r="DR503" s="133"/>
      <c r="EB503" s="133"/>
      <c r="EL503" s="133"/>
      <c r="EV503" s="133"/>
      <c r="FF503" s="133"/>
      <c r="FP503" s="133"/>
      <c r="FZ503" s="133"/>
      <c r="GJ503" s="133"/>
      <c r="GT503" s="133"/>
      <c r="HD503" s="133"/>
      <c r="HN503" s="133"/>
      <c r="HX503" s="133"/>
      <c r="IH503" s="133"/>
      <c r="IR503" s="133"/>
      <c r="JB503" s="133"/>
      <c r="JL503" s="133"/>
      <c r="JV503" s="133"/>
      <c r="KF503" s="133"/>
    </row>
    <row xmlns:x14ac="http://schemas.microsoft.com/office/spreadsheetml/2009/9/ac" r="504" s="3" customFormat="true" x14ac:dyDescent="0.25">
      <c r="A504" s="424"/>
      <c r="B504" s="133"/>
      <c r="L504" s="133"/>
      <c r="V504" s="133"/>
      <c r="AF504" s="133"/>
      <c r="AP504" s="133"/>
      <c r="AZ504" s="133"/>
      <c r="BA504" s="133"/>
      <c r="BB504" s="133"/>
      <c r="BC504" s="133"/>
      <c r="BD504" s="133"/>
      <c r="BE504" s="133"/>
      <c r="BF504" s="133"/>
      <c r="BG504" s="133"/>
      <c r="BJ504" s="133"/>
      <c r="BT504" s="133"/>
      <c r="CD504" s="133"/>
      <c r="CN504" s="133"/>
      <c r="CX504" s="133"/>
      <c r="DH504" s="133"/>
      <c r="DR504" s="133"/>
      <c r="EB504" s="133"/>
      <c r="EL504" s="133"/>
      <c r="EV504" s="133"/>
      <c r="FF504" s="133"/>
      <c r="FP504" s="133"/>
      <c r="FZ504" s="133"/>
      <c r="GJ504" s="133"/>
      <c r="GT504" s="133"/>
      <c r="HD504" s="133"/>
      <c r="HN504" s="133"/>
      <c r="HX504" s="133"/>
      <c r="IH504" s="133"/>
      <c r="IR504" s="133"/>
      <c r="JB504" s="133"/>
      <c r="JL504" s="133"/>
      <c r="JV504" s="133"/>
      <c r="KF504" s="133"/>
    </row>
    <row xmlns:x14ac="http://schemas.microsoft.com/office/spreadsheetml/2009/9/ac" r="505" s="3" customFormat="true" x14ac:dyDescent="0.25">
      <c r="A505" s="424"/>
      <c r="B505" s="133"/>
      <c r="L505" s="133"/>
      <c r="V505" s="133"/>
      <c r="AF505" s="133"/>
      <c r="AP505" s="133"/>
      <c r="AZ505" s="133"/>
      <c r="BA505" s="133"/>
      <c r="BB505" s="133"/>
      <c r="BC505" s="133"/>
      <c r="BD505" s="133"/>
      <c r="BE505" s="133"/>
      <c r="BF505" s="133"/>
      <c r="BG505" s="133"/>
      <c r="BJ505" s="133"/>
      <c r="BT505" s="133"/>
      <c r="CD505" s="133"/>
      <c r="CN505" s="133"/>
      <c r="CX505" s="133"/>
      <c r="DH505" s="133"/>
      <c r="DR505" s="133"/>
      <c r="EB505" s="133"/>
      <c r="EL505" s="133"/>
      <c r="EV505" s="133"/>
      <c r="FF505" s="133"/>
      <c r="FP505" s="133"/>
      <c r="FZ505" s="133"/>
      <c r="GJ505" s="133"/>
      <c r="GT505" s="133"/>
      <c r="HD505" s="133"/>
      <c r="HN505" s="133"/>
      <c r="HX505" s="133"/>
      <c r="IH505" s="133"/>
      <c r="IR505" s="133"/>
      <c r="JB505" s="133"/>
      <c r="JL505" s="133"/>
      <c r="JV505" s="133"/>
      <c r="KF505" s="133"/>
    </row>
    <row xmlns:x14ac="http://schemas.microsoft.com/office/spreadsheetml/2009/9/ac" r="506" s="3" customFormat="true" x14ac:dyDescent="0.25">
      <c r="A506" s="424"/>
      <c r="B506" s="133"/>
      <c r="L506" s="133"/>
      <c r="V506" s="133"/>
      <c r="AF506" s="133"/>
      <c r="AP506" s="133"/>
      <c r="AZ506" s="133"/>
      <c r="BA506" s="133"/>
      <c r="BB506" s="133"/>
      <c r="BC506" s="133"/>
      <c r="BD506" s="133"/>
      <c r="BE506" s="133"/>
      <c r="BF506" s="133"/>
      <c r="BG506" s="133"/>
      <c r="BJ506" s="133"/>
      <c r="BT506" s="133"/>
      <c r="CD506" s="133"/>
      <c r="CN506" s="133"/>
      <c r="CX506" s="133"/>
      <c r="DH506" s="133"/>
      <c r="DR506" s="133"/>
      <c r="EB506" s="133"/>
      <c r="EL506" s="133"/>
      <c r="EV506" s="133"/>
      <c r="FF506" s="133"/>
      <c r="FP506" s="133"/>
      <c r="FZ506" s="133"/>
      <c r="GJ506" s="133"/>
      <c r="GT506" s="133"/>
      <c r="HD506" s="133"/>
      <c r="HN506" s="133"/>
      <c r="HX506" s="133"/>
      <c r="IH506" s="133"/>
      <c r="IR506" s="133"/>
      <c r="JB506" s="133"/>
      <c r="JL506" s="133"/>
      <c r="JV506" s="133"/>
      <c r="KF506" s="133"/>
    </row>
    <row xmlns:x14ac="http://schemas.microsoft.com/office/spreadsheetml/2009/9/ac" r="507" s="3" customFormat="true" x14ac:dyDescent="0.25">
      <c r="A507" s="424"/>
      <c r="B507" s="133"/>
      <c r="L507" s="133"/>
      <c r="V507" s="133"/>
      <c r="AF507" s="133"/>
      <c r="AP507" s="133"/>
      <c r="AZ507" s="133"/>
      <c r="BA507" s="133"/>
      <c r="BB507" s="133"/>
      <c r="BC507" s="133"/>
      <c r="BD507" s="133"/>
      <c r="BE507" s="133"/>
      <c r="BF507" s="133"/>
      <c r="BG507" s="133"/>
      <c r="BJ507" s="133"/>
      <c r="BT507" s="133"/>
      <c r="CD507" s="133"/>
      <c r="CN507" s="133"/>
      <c r="CX507" s="133"/>
      <c r="DH507" s="133"/>
      <c r="DR507" s="133"/>
      <c r="EB507" s="133"/>
      <c r="EL507" s="133"/>
      <c r="EV507" s="133"/>
      <c r="FF507" s="133"/>
      <c r="FP507" s="133"/>
      <c r="FZ507" s="133"/>
      <c r="GJ507" s="133"/>
      <c r="GT507" s="133"/>
      <c r="HD507" s="133"/>
      <c r="HN507" s="133"/>
      <c r="HX507" s="133"/>
      <c r="IH507" s="133"/>
      <c r="IR507" s="133"/>
      <c r="JB507" s="133"/>
      <c r="JL507" s="133"/>
      <c r="JV507" s="133"/>
      <c r="KF507" s="133"/>
    </row>
    <row xmlns:x14ac="http://schemas.microsoft.com/office/spreadsheetml/2009/9/ac" r="508" s="3" customFormat="true" x14ac:dyDescent="0.25">
      <c r="A508" s="424"/>
      <c r="B508" s="133"/>
      <c r="L508" s="133"/>
      <c r="V508" s="133"/>
      <c r="AF508" s="133"/>
      <c r="AP508" s="133"/>
      <c r="AZ508" s="133"/>
      <c r="BA508" s="133"/>
      <c r="BB508" s="133"/>
      <c r="BC508" s="133"/>
      <c r="BD508" s="133"/>
      <c r="BE508" s="133"/>
      <c r="BF508" s="133"/>
      <c r="BG508" s="133"/>
      <c r="BJ508" s="133"/>
      <c r="BT508" s="133"/>
      <c r="CD508" s="133"/>
      <c r="CN508" s="133"/>
      <c r="CX508" s="133"/>
      <c r="DH508" s="133"/>
      <c r="DR508" s="133"/>
      <c r="EB508" s="133"/>
      <c r="EL508" s="133"/>
      <c r="EV508" s="133"/>
      <c r="FF508" s="133"/>
      <c r="FP508" s="133"/>
      <c r="FZ508" s="133"/>
      <c r="GJ508" s="133"/>
      <c r="GT508" s="133"/>
      <c r="HD508" s="133"/>
      <c r="HN508" s="133"/>
      <c r="HX508" s="133"/>
      <c r="IH508" s="133"/>
      <c r="IR508" s="133"/>
      <c r="JB508" s="133"/>
      <c r="JL508" s="133"/>
      <c r="JV508" s="133"/>
      <c r="KF508" s="133"/>
    </row>
    <row xmlns:x14ac="http://schemas.microsoft.com/office/spreadsheetml/2009/9/ac" r="509" s="3" customFormat="true" x14ac:dyDescent="0.25">
      <c r="A509" s="424"/>
      <c r="B509" s="133"/>
      <c r="L509" s="133"/>
      <c r="V509" s="133"/>
      <c r="AF509" s="133"/>
      <c r="AP509" s="133"/>
      <c r="AZ509" s="133"/>
      <c r="BA509" s="133"/>
      <c r="BB509" s="133"/>
      <c r="BC509" s="133"/>
      <c r="BD509" s="133"/>
      <c r="BE509" s="133"/>
      <c r="BF509" s="133"/>
      <c r="BG509" s="133"/>
      <c r="BJ509" s="133"/>
      <c r="BT509" s="133"/>
      <c r="CD509" s="133"/>
      <c r="CN509" s="133"/>
      <c r="CX509" s="133"/>
      <c r="DH509" s="133"/>
      <c r="DR509" s="133"/>
      <c r="EB509" s="133"/>
      <c r="EL509" s="133"/>
      <c r="EV509" s="133"/>
      <c r="FF509" s="133"/>
      <c r="FP509" s="133"/>
      <c r="FZ509" s="133"/>
      <c r="GJ509" s="133"/>
      <c r="GT509" s="133"/>
      <c r="HD509" s="133"/>
      <c r="HN509" s="133"/>
      <c r="HX509" s="133"/>
      <c r="IH509" s="133"/>
      <c r="IR509" s="133"/>
      <c r="JB509" s="133"/>
      <c r="JL509" s="133"/>
      <c r="JV509" s="133"/>
      <c r="KF509" s="133"/>
    </row>
    <row xmlns:x14ac="http://schemas.microsoft.com/office/spreadsheetml/2009/9/ac" r="510" s="3" customFormat="true" x14ac:dyDescent="0.25">
      <c r="A510" s="424"/>
      <c r="B510" s="133"/>
      <c r="L510" s="133"/>
      <c r="V510" s="133"/>
      <c r="AF510" s="133"/>
      <c r="AP510" s="133"/>
      <c r="AZ510" s="133"/>
      <c r="BA510" s="133"/>
      <c r="BB510" s="133"/>
      <c r="BC510" s="133"/>
      <c r="BD510" s="133"/>
      <c r="BE510" s="133"/>
      <c r="BF510" s="133"/>
      <c r="BG510" s="133"/>
      <c r="BJ510" s="133"/>
      <c r="BT510" s="133"/>
      <c r="CD510" s="133"/>
      <c r="CN510" s="133"/>
      <c r="CX510" s="133"/>
      <c r="DH510" s="133"/>
      <c r="DR510" s="133"/>
      <c r="EB510" s="133"/>
      <c r="EL510" s="133"/>
      <c r="EV510" s="133"/>
      <c r="FF510" s="133"/>
      <c r="FP510" s="133"/>
      <c r="FZ510" s="133"/>
      <c r="GJ510" s="133"/>
      <c r="GT510" s="133"/>
      <c r="HD510" s="133"/>
      <c r="HN510" s="133"/>
      <c r="HX510" s="133"/>
      <c r="IH510" s="133"/>
      <c r="IR510" s="133"/>
      <c r="JB510" s="133"/>
      <c r="JL510" s="133"/>
      <c r="JV510" s="133"/>
      <c r="KF510" s="133"/>
    </row>
    <row xmlns:x14ac="http://schemas.microsoft.com/office/spreadsheetml/2009/9/ac" r="511" s="3" customFormat="true" x14ac:dyDescent="0.25">
      <c r="A511" s="424"/>
      <c r="B511" s="133"/>
      <c r="L511" s="133"/>
      <c r="V511" s="133"/>
      <c r="AF511" s="133"/>
      <c r="AP511" s="133"/>
      <c r="AZ511" s="133"/>
      <c r="BA511" s="133"/>
      <c r="BB511" s="133"/>
      <c r="BC511" s="133"/>
      <c r="BD511" s="133"/>
      <c r="BE511" s="133"/>
      <c r="BF511" s="133"/>
      <c r="BG511" s="133"/>
      <c r="BJ511" s="133"/>
      <c r="BT511" s="133"/>
      <c r="CD511" s="133"/>
      <c r="CN511" s="133"/>
      <c r="CX511" s="133"/>
      <c r="DH511" s="133"/>
      <c r="DR511" s="133"/>
      <c r="EB511" s="133"/>
      <c r="EL511" s="133"/>
      <c r="EV511" s="133"/>
      <c r="FF511" s="133"/>
      <c r="FP511" s="133"/>
      <c r="FZ511" s="133"/>
      <c r="GJ511" s="133"/>
      <c r="GT511" s="133"/>
      <c r="HD511" s="133"/>
      <c r="HN511" s="133"/>
      <c r="HX511" s="133"/>
      <c r="IH511" s="133"/>
      <c r="IR511" s="133"/>
      <c r="JB511" s="133"/>
      <c r="JL511" s="133"/>
      <c r="JV511" s="133"/>
      <c r="KF511" s="133"/>
    </row>
    <row xmlns:x14ac="http://schemas.microsoft.com/office/spreadsheetml/2009/9/ac" r="512" s="3" customFormat="true" x14ac:dyDescent="0.25">
      <c r="A512" s="424"/>
      <c r="B512" s="133"/>
      <c r="L512" s="133"/>
      <c r="V512" s="133"/>
      <c r="AF512" s="133"/>
      <c r="AP512" s="133"/>
      <c r="AZ512" s="133"/>
      <c r="BA512" s="133"/>
      <c r="BB512" s="133"/>
      <c r="BC512" s="133"/>
      <c r="BD512" s="133"/>
      <c r="BE512" s="133"/>
      <c r="BF512" s="133"/>
      <c r="BG512" s="133"/>
      <c r="BJ512" s="133"/>
      <c r="BT512" s="133"/>
      <c r="CD512" s="133"/>
      <c r="CN512" s="133"/>
      <c r="CX512" s="133"/>
      <c r="DH512" s="133"/>
      <c r="DR512" s="133"/>
      <c r="EB512" s="133"/>
      <c r="EL512" s="133"/>
      <c r="EV512" s="133"/>
      <c r="FF512" s="133"/>
      <c r="FP512" s="133"/>
      <c r="FZ512" s="133"/>
      <c r="GJ512" s="133"/>
      <c r="GT512" s="133"/>
      <c r="HD512" s="133"/>
      <c r="HN512" s="133"/>
      <c r="HX512" s="133"/>
      <c r="IH512" s="133"/>
      <c r="IR512" s="133"/>
      <c r="JB512" s="133"/>
      <c r="JL512" s="133"/>
      <c r="JV512" s="133"/>
      <c r="KF512" s="133"/>
    </row>
    <row xmlns:x14ac="http://schemas.microsoft.com/office/spreadsheetml/2009/9/ac" r="513" s="3" customFormat="true" x14ac:dyDescent="0.25">
      <c r="A513" s="424"/>
      <c r="B513" s="133"/>
      <c r="L513" s="133"/>
      <c r="V513" s="133"/>
      <c r="AF513" s="133"/>
      <c r="AP513" s="133"/>
      <c r="AZ513" s="133"/>
      <c r="BA513" s="133"/>
      <c r="BB513" s="133"/>
      <c r="BC513" s="133"/>
      <c r="BD513" s="133"/>
      <c r="BE513" s="133"/>
      <c r="BF513" s="133"/>
      <c r="BG513" s="133"/>
      <c r="BJ513" s="133"/>
      <c r="BT513" s="133"/>
      <c r="CD513" s="133"/>
      <c r="CN513" s="133"/>
      <c r="CX513" s="133"/>
      <c r="DH513" s="133"/>
      <c r="DR513" s="133"/>
      <c r="EB513" s="133"/>
      <c r="EL513" s="133"/>
      <c r="EV513" s="133"/>
      <c r="FF513" s="133"/>
      <c r="FP513" s="133"/>
      <c r="FZ513" s="133"/>
      <c r="GJ513" s="133"/>
      <c r="GT513" s="133"/>
      <c r="HD513" s="133"/>
      <c r="HN513" s="133"/>
      <c r="HX513" s="133"/>
      <c r="IH513" s="133"/>
      <c r="IR513" s="133"/>
      <c r="JB513" s="133"/>
      <c r="JL513" s="133"/>
      <c r="JV513" s="133"/>
      <c r="KF513" s="133"/>
    </row>
    <row xmlns:x14ac="http://schemas.microsoft.com/office/spreadsheetml/2009/9/ac" r="514" s="3" customFormat="true" x14ac:dyDescent="0.25">
      <c r="A514" s="424"/>
      <c r="B514" s="133"/>
      <c r="L514" s="133"/>
      <c r="V514" s="133"/>
      <c r="AF514" s="133"/>
      <c r="AP514" s="133"/>
      <c r="AZ514" s="133"/>
      <c r="BA514" s="133"/>
      <c r="BB514" s="133"/>
      <c r="BC514" s="133"/>
      <c r="BD514" s="133"/>
      <c r="BE514" s="133"/>
      <c r="BF514" s="133"/>
      <c r="BG514" s="133"/>
      <c r="BJ514" s="133"/>
      <c r="BT514" s="133"/>
      <c r="CD514" s="133"/>
      <c r="CN514" s="133"/>
      <c r="CX514" s="133"/>
      <c r="DH514" s="133"/>
      <c r="DR514" s="133"/>
      <c r="EB514" s="133"/>
      <c r="EL514" s="133"/>
      <c r="EV514" s="133"/>
      <c r="FF514" s="133"/>
      <c r="FP514" s="133"/>
      <c r="FZ514" s="133"/>
      <c r="GJ514" s="133"/>
      <c r="GT514" s="133"/>
      <c r="HD514" s="133"/>
      <c r="HN514" s="133"/>
      <c r="HX514" s="133"/>
      <c r="IH514" s="133"/>
      <c r="IR514" s="133"/>
      <c r="JB514" s="133"/>
      <c r="JL514" s="133"/>
      <c r="JV514" s="133"/>
      <c r="KF514" s="133"/>
    </row>
    <row xmlns:x14ac="http://schemas.microsoft.com/office/spreadsheetml/2009/9/ac" r="515" s="3" customFormat="true" x14ac:dyDescent="0.25">
      <c r="A515" s="424"/>
      <c r="B515" s="133"/>
      <c r="L515" s="133"/>
      <c r="V515" s="133"/>
      <c r="AF515" s="133"/>
      <c r="AP515" s="133"/>
      <c r="AZ515" s="133"/>
      <c r="BA515" s="133"/>
      <c r="BB515" s="133"/>
      <c r="BC515" s="133"/>
      <c r="BD515" s="133"/>
      <c r="BE515" s="133"/>
      <c r="BF515" s="133"/>
      <c r="BG515" s="133"/>
      <c r="BJ515" s="133"/>
      <c r="BT515" s="133"/>
      <c r="CD515" s="133"/>
      <c r="CN515" s="133"/>
      <c r="CX515" s="133"/>
      <c r="DH515" s="133"/>
      <c r="DR515" s="133"/>
      <c r="EB515" s="133"/>
      <c r="EL515" s="133"/>
      <c r="EV515" s="133"/>
      <c r="FF515" s="133"/>
      <c r="FP515" s="133"/>
      <c r="FZ515" s="133"/>
      <c r="GJ515" s="133"/>
      <c r="GT515" s="133"/>
      <c r="HD515" s="133"/>
      <c r="HN515" s="133"/>
      <c r="HX515" s="133"/>
      <c r="IH515" s="133"/>
      <c r="IR515" s="133"/>
      <c r="JB515" s="133"/>
      <c r="JL515" s="133"/>
      <c r="JV515" s="133"/>
      <c r="KF515" s="133"/>
    </row>
    <row xmlns:x14ac="http://schemas.microsoft.com/office/spreadsheetml/2009/9/ac" r="516" s="3" customFormat="true" x14ac:dyDescent="0.25">
      <c r="A516" s="424"/>
      <c r="B516" s="133"/>
      <c r="L516" s="133"/>
      <c r="V516" s="133"/>
      <c r="AF516" s="133"/>
      <c r="AP516" s="133"/>
      <c r="AZ516" s="133"/>
      <c r="BA516" s="133"/>
      <c r="BB516" s="133"/>
      <c r="BC516" s="133"/>
      <c r="BD516" s="133"/>
      <c r="BE516" s="133"/>
      <c r="BF516" s="133"/>
      <c r="BG516" s="133"/>
      <c r="BJ516" s="133"/>
      <c r="BT516" s="133"/>
      <c r="CD516" s="133"/>
      <c r="CN516" s="133"/>
      <c r="CX516" s="133"/>
      <c r="DH516" s="133"/>
      <c r="DR516" s="133"/>
      <c r="EB516" s="133"/>
      <c r="EL516" s="133"/>
      <c r="EV516" s="133"/>
      <c r="FF516" s="133"/>
      <c r="FP516" s="133"/>
      <c r="FZ516" s="133"/>
      <c r="GJ516" s="133"/>
      <c r="GT516" s="133"/>
      <c r="HD516" s="133"/>
      <c r="HN516" s="133"/>
      <c r="HX516" s="133"/>
      <c r="IH516" s="133"/>
      <c r="IR516" s="133"/>
      <c r="JB516" s="133"/>
      <c r="JL516" s="133"/>
      <c r="JV516" s="133"/>
      <c r="KF516" s="133"/>
    </row>
    <row xmlns:x14ac="http://schemas.microsoft.com/office/spreadsheetml/2009/9/ac" r="517" s="3" customFormat="true" x14ac:dyDescent="0.25">
      <c r="A517" s="424"/>
      <c r="B517" s="133"/>
      <c r="L517" s="133"/>
      <c r="V517" s="133"/>
      <c r="AF517" s="133"/>
      <c r="AP517" s="133"/>
      <c r="AZ517" s="133"/>
      <c r="BA517" s="133"/>
      <c r="BB517" s="133"/>
      <c r="BC517" s="133"/>
      <c r="BD517" s="133"/>
      <c r="BE517" s="133"/>
      <c r="BF517" s="133"/>
      <c r="BG517" s="133"/>
      <c r="BJ517" s="133"/>
      <c r="BT517" s="133"/>
      <c r="CD517" s="133"/>
      <c r="CN517" s="133"/>
      <c r="CX517" s="133"/>
      <c r="DH517" s="133"/>
      <c r="DR517" s="133"/>
      <c r="EB517" s="133"/>
      <c r="EL517" s="133"/>
      <c r="EV517" s="133"/>
      <c r="FF517" s="133"/>
      <c r="FP517" s="133"/>
      <c r="FZ517" s="133"/>
      <c r="GJ517" s="133"/>
      <c r="GT517" s="133"/>
      <c r="HD517" s="133"/>
      <c r="HN517" s="133"/>
      <c r="HX517" s="133"/>
      <c r="IH517" s="133"/>
      <c r="IR517" s="133"/>
      <c r="JB517" s="133"/>
      <c r="JL517" s="133"/>
      <c r="JV517" s="133"/>
      <c r="KF517" s="133"/>
    </row>
    <row xmlns:x14ac="http://schemas.microsoft.com/office/spreadsheetml/2009/9/ac" r="518" s="3" customFormat="true" x14ac:dyDescent="0.25">
      <c r="A518" s="424"/>
      <c r="B518" s="133"/>
      <c r="L518" s="133"/>
      <c r="V518" s="133"/>
      <c r="AF518" s="133"/>
      <c r="AP518" s="133"/>
      <c r="AZ518" s="133"/>
      <c r="BA518" s="133"/>
      <c r="BB518" s="133"/>
      <c r="BC518" s="133"/>
      <c r="BD518" s="133"/>
      <c r="BE518" s="133"/>
      <c r="BF518" s="133"/>
      <c r="BG518" s="133"/>
      <c r="BJ518" s="133"/>
      <c r="BT518" s="133"/>
      <c r="CD518" s="133"/>
      <c r="CN518" s="133"/>
      <c r="CX518" s="133"/>
      <c r="DH518" s="133"/>
      <c r="DR518" s="133"/>
      <c r="EB518" s="133"/>
      <c r="EL518" s="133"/>
      <c r="EV518" s="133"/>
      <c r="FF518" s="133"/>
      <c r="FP518" s="133"/>
      <c r="FZ518" s="133"/>
      <c r="GJ518" s="133"/>
      <c r="GT518" s="133"/>
      <c r="HD518" s="133"/>
      <c r="HN518" s="133"/>
      <c r="HX518" s="133"/>
      <c r="IH518" s="133"/>
      <c r="IR518" s="133"/>
      <c r="JB518" s="133"/>
      <c r="JL518" s="133"/>
      <c r="JV518" s="133"/>
      <c r="KF518" s="133"/>
    </row>
    <row xmlns:x14ac="http://schemas.microsoft.com/office/spreadsheetml/2009/9/ac" r="519" s="3" customFormat="true" x14ac:dyDescent="0.25">
      <c r="A519" s="424"/>
      <c r="B519" s="133"/>
      <c r="L519" s="133"/>
      <c r="V519" s="133"/>
      <c r="AF519" s="133"/>
      <c r="AP519" s="133"/>
      <c r="AZ519" s="133"/>
      <c r="BA519" s="133"/>
      <c r="BB519" s="133"/>
      <c r="BC519" s="133"/>
      <c r="BD519" s="133"/>
      <c r="BE519" s="133"/>
      <c r="BF519" s="133"/>
      <c r="BG519" s="133"/>
      <c r="BJ519" s="133"/>
      <c r="BT519" s="133"/>
      <c r="CD519" s="133"/>
      <c r="CN519" s="133"/>
      <c r="CX519" s="133"/>
      <c r="DH519" s="133"/>
      <c r="DR519" s="133"/>
      <c r="EB519" s="133"/>
      <c r="EL519" s="133"/>
      <c r="EV519" s="133"/>
      <c r="FF519" s="133"/>
      <c r="FP519" s="133"/>
      <c r="FZ519" s="133"/>
      <c r="GJ519" s="133"/>
      <c r="GT519" s="133"/>
      <c r="HD519" s="133"/>
      <c r="HN519" s="133"/>
      <c r="HX519" s="133"/>
      <c r="IH519" s="133"/>
      <c r="IR519" s="133"/>
      <c r="JB519" s="133"/>
      <c r="JL519" s="133"/>
      <c r="JV519" s="133"/>
      <c r="KF519" s="133"/>
    </row>
    <row xmlns:x14ac="http://schemas.microsoft.com/office/spreadsheetml/2009/9/ac" r="520" s="3" customFormat="true" x14ac:dyDescent="0.25">
      <c r="A520" s="424"/>
      <c r="B520" s="133"/>
      <c r="L520" s="133"/>
      <c r="V520" s="133"/>
      <c r="AF520" s="133"/>
      <c r="AP520" s="133"/>
      <c r="AZ520" s="133"/>
      <c r="BA520" s="133"/>
      <c r="BB520" s="133"/>
      <c r="BC520" s="133"/>
      <c r="BD520" s="133"/>
      <c r="BE520" s="133"/>
      <c r="BF520" s="133"/>
      <c r="BG520" s="133"/>
      <c r="BJ520" s="133"/>
      <c r="BT520" s="133"/>
      <c r="CD520" s="133"/>
      <c r="CN520" s="133"/>
      <c r="CX520" s="133"/>
      <c r="DH520" s="133"/>
      <c r="DR520" s="133"/>
      <c r="EB520" s="133"/>
      <c r="EL520" s="133"/>
      <c r="EV520" s="133"/>
      <c r="FF520" s="133"/>
      <c r="FP520" s="133"/>
      <c r="FZ520" s="133"/>
      <c r="GJ520" s="133"/>
      <c r="GT520" s="133"/>
      <c r="HD520" s="133"/>
      <c r="HN520" s="133"/>
      <c r="HX520" s="133"/>
      <c r="IH520" s="133"/>
      <c r="IR520" s="133"/>
      <c r="JB520" s="133"/>
      <c r="JL520" s="133"/>
      <c r="JV520" s="133"/>
      <c r="KF520" s="133"/>
    </row>
    <row xmlns:x14ac="http://schemas.microsoft.com/office/spreadsheetml/2009/9/ac" r="521" s="3" customFormat="true" x14ac:dyDescent="0.25">
      <c r="A521" s="424"/>
      <c r="B521" s="133"/>
      <c r="L521" s="133"/>
      <c r="V521" s="133"/>
      <c r="AF521" s="133"/>
      <c r="AP521" s="133"/>
      <c r="AZ521" s="133"/>
      <c r="BA521" s="133"/>
      <c r="BB521" s="133"/>
      <c r="BC521" s="133"/>
      <c r="BD521" s="133"/>
      <c r="BE521" s="133"/>
      <c r="BF521" s="133"/>
      <c r="BG521" s="133"/>
      <c r="BJ521" s="133"/>
      <c r="BT521" s="133"/>
      <c r="CD521" s="133"/>
      <c r="CN521" s="133"/>
      <c r="CX521" s="133"/>
      <c r="DH521" s="133"/>
      <c r="DR521" s="133"/>
      <c r="EB521" s="133"/>
      <c r="EL521" s="133"/>
      <c r="EV521" s="133"/>
      <c r="FF521" s="133"/>
      <c r="FP521" s="133"/>
      <c r="FZ521" s="133"/>
      <c r="GJ521" s="133"/>
      <c r="GT521" s="133"/>
      <c r="HD521" s="133"/>
      <c r="HN521" s="133"/>
      <c r="HX521" s="133"/>
      <c r="IH521" s="133"/>
      <c r="IR521" s="133"/>
      <c r="JB521" s="133"/>
      <c r="JL521" s="133"/>
      <c r="JV521" s="133"/>
      <c r="KF521" s="133"/>
    </row>
    <row xmlns:x14ac="http://schemas.microsoft.com/office/spreadsheetml/2009/9/ac" r="522" s="3" customFormat="true" x14ac:dyDescent="0.25">
      <c r="A522" s="424"/>
      <c r="B522" s="133"/>
      <c r="L522" s="133"/>
      <c r="V522" s="133"/>
      <c r="AF522" s="133"/>
      <c r="AP522" s="133"/>
      <c r="AZ522" s="133"/>
      <c r="BA522" s="133"/>
      <c r="BB522" s="133"/>
      <c r="BC522" s="133"/>
      <c r="BD522" s="133"/>
      <c r="BE522" s="133"/>
      <c r="BF522" s="133"/>
      <c r="BG522" s="133"/>
      <c r="BJ522" s="133"/>
      <c r="BT522" s="133"/>
      <c r="CD522" s="133"/>
      <c r="CN522" s="133"/>
      <c r="CX522" s="133"/>
      <c r="DH522" s="133"/>
      <c r="DR522" s="133"/>
      <c r="EB522" s="133"/>
      <c r="EL522" s="133"/>
      <c r="EV522" s="133"/>
      <c r="FF522" s="133"/>
      <c r="FP522" s="133"/>
      <c r="FZ522" s="133"/>
      <c r="GJ522" s="133"/>
      <c r="GT522" s="133"/>
      <c r="HD522" s="133"/>
      <c r="HN522" s="133"/>
      <c r="HX522" s="133"/>
      <c r="IH522" s="133"/>
      <c r="IR522" s="133"/>
      <c r="JB522" s="133"/>
      <c r="JL522" s="133"/>
      <c r="JV522" s="133"/>
      <c r="KF522" s="133"/>
    </row>
    <row xmlns:x14ac="http://schemas.microsoft.com/office/spreadsheetml/2009/9/ac" r="523" s="3" customFormat="true" x14ac:dyDescent="0.25">
      <c r="A523" s="424"/>
      <c r="B523" s="133"/>
      <c r="L523" s="133"/>
      <c r="V523" s="133"/>
      <c r="AF523" s="133"/>
      <c r="AP523" s="133"/>
      <c r="AZ523" s="133"/>
      <c r="BA523" s="133"/>
      <c r="BB523" s="133"/>
      <c r="BC523" s="133"/>
      <c r="BD523" s="133"/>
      <c r="BE523" s="133"/>
      <c r="BF523" s="133"/>
      <c r="BG523" s="133"/>
      <c r="BJ523" s="133"/>
      <c r="BT523" s="133"/>
      <c r="CD523" s="133"/>
      <c r="CN523" s="133"/>
      <c r="CX523" s="133"/>
      <c r="DH523" s="133"/>
      <c r="DR523" s="133"/>
      <c r="EB523" s="133"/>
      <c r="EL523" s="133"/>
      <c r="EV523" s="133"/>
      <c r="FF523" s="133"/>
      <c r="FP523" s="133"/>
      <c r="FZ523" s="133"/>
      <c r="GJ523" s="133"/>
      <c r="GT523" s="133"/>
      <c r="HD523" s="133"/>
      <c r="HN523" s="133"/>
      <c r="HX523" s="133"/>
      <c r="IH523" s="133"/>
      <c r="IR523" s="133"/>
      <c r="JB523" s="133"/>
      <c r="JL523" s="133"/>
      <c r="JV523" s="133"/>
      <c r="KF523" s="133"/>
    </row>
    <row xmlns:x14ac="http://schemas.microsoft.com/office/spreadsheetml/2009/9/ac" r="524" s="3" customFormat="true" x14ac:dyDescent="0.25">
      <c r="A524" s="424"/>
      <c r="B524" s="133"/>
      <c r="L524" s="133"/>
      <c r="V524" s="133"/>
      <c r="AF524" s="133"/>
      <c r="AP524" s="133"/>
      <c r="AZ524" s="133"/>
      <c r="BA524" s="133"/>
      <c r="BB524" s="133"/>
      <c r="BC524" s="133"/>
      <c r="BD524" s="133"/>
      <c r="BE524" s="133"/>
      <c r="BF524" s="133"/>
      <c r="BG524" s="133"/>
      <c r="BJ524" s="133"/>
      <c r="BT524" s="133"/>
      <c r="CD524" s="133"/>
      <c r="CN524" s="133"/>
      <c r="CX524" s="133"/>
      <c r="DH524" s="133"/>
      <c r="DR524" s="133"/>
      <c r="EB524" s="133"/>
      <c r="EL524" s="133"/>
      <c r="EV524" s="133"/>
      <c r="FF524" s="133"/>
      <c r="FP524" s="133"/>
      <c r="FZ524" s="133"/>
      <c r="GJ524" s="133"/>
      <c r="GT524" s="133"/>
      <c r="HD524" s="133"/>
      <c r="HN524" s="133"/>
      <c r="HX524" s="133"/>
      <c r="IH524" s="133"/>
      <c r="IR524" s="133"/>
      <c r="JB524" s="133"/>
      <c r="JL524" s="133"/>
      <c r="JV524" s="133"/>
      <c r="KF524" s="133"/>
    </row>
    <row xmlns:x14ac="http://schemas.microsoft.com/office/spreadsheetml/2009/9/ac" r="525" s="3" customFormat="true" x14ac:dyDescent="0.25">
      <c r="A525" s="424"/>
      <c r="B525" s="133"/>
      <c r="L525" s="133"/>
      <c r="V525" s="133"/>
      <c r="AF525" s="133"/>
      <c r="AP525" s="133"/>
      <c r="AZ525" s="133"/>
      <c r="BA525" s="133"/>
      <c r="BB525" s="133"/>
      <c r="BC525" s="133"/>
      <c r="BD525" s="133"/>
      <c r="BE525" s="133"/>
      <c r="BF525" s="133"/>
      <c r="BG525" s="133"/>
      <c r="BJ525" s="133"/>
      <c r="BT525" s="133"/>
      <c r="CD525" s="133"/>
      <c r="CN525" s="133"/>
      <c r="CX525" s="133"/>
      <c r="DH525" s="133"/>
      <c r="DR525" s="133"/>
      <c r="EB525" s="133"/>
      <c r="EL525" s="133"/>
      <c r="EV525" s="133"/>
      <c r="FF525" s="133"/>
      <c r="FP525" s="133"/>
      <c r="FZ525" s="133"/>
      <c r="GJ525" s="133"/>
      <c r="GT525" s="133"/>
      <c r="HD525" s="133"/>
      <c r="HN525" s="133"/>
      <c r="HX525" s="133"/>
      <c r="IH525" s="133"/>
      <c r="IR525" s="133"/>
      <c r="JB525" s="133"/>
      <c r="JL525" s="133"/>
      <c r="JV525" s="133"/>
      <c r="KF525" s="133"/>
    </row>
    <row xmlns:x14ac="http://schemas.microsoft.com/office/spreadsheetml/2009/9/ac" r="526" s="3" customFormat="true" x14ac:dyDescent="0.25">
      <c r="A526" s="424"/>
      <c r="B526" s="133"/>
      <c r="L526" s="133"/>
      <c r="V526" s="133"/>
      <c r="AF526" s="133"/>
      <c r="AP526" s="133"/>
      <c r="AZ526" s="133"/>
      <c r="BA526" s="133"/>
      <c r="BB526" s="133"/>
      <c r="BC526" s="133"/>
      <c r="BD526" s="133"/>
      <c r="BE526" s="133"/>
      <c r="BF526" s="133"/>
      <c r="BG526" s="133"/>
      <c r="BJ526" s="133"/>
      <c r="BT526" s="133"/>
      <c r="CD526" s="133"/>
      <c r="CN526" s="133"/>
      <c r="CX526" s="133"/>
      <c r="DH526" s="133"/>
      <c r="DR526" s="133"/>
      <c r="EB526" s="133"/>
      <c r="EL526" s="133"/>
      <c r="EV526" s="133"/>
      <c r="FF526" s="133"/>
      <c r="FP526" s="133"/>
      <c r="FZ526" s="133"/>
      <c r="GJ526" s="133"/>
      <c r="GT526" s="133"/>
      <c r="HD526" s="133"/>
      <c r="HN526" s="133"/>
      <c r="HX526" s="133"/>
      <c r="IH526" s="133"/>
      <c r="IR526" s="133"/>
      <c r="JB526" s="133"/>
      <c r="JL526" s="133"/>
      <c r="JV526" s="133"/>
      <c r="KF526" s="133"/>
    </row>
    <row xmlns:x14ac="http://schemas.microsoft.com/office/spreadsheetml/2009/9/ac" r="527" s="3" customFormat="true" x14ac:dyDescent="0.25">
      <c r="A527" s="424"/>
      <c r="B527" s="133"/>
      <c r="L527" s="133"/>
      <c r="V527" s="133"/>
      <c r="AF527" s="133"/>
      <c r="AP527" s="133"/>
      <c r="AZ527" s="133"/>
      <c r="BA527" s="133"/>
      <c r="BB527" s="133"/>
      <c r="BC527" s="133"/>
      <c r="BD527" s="133"/>
      <c r="BE527" s="133"/>
      <c r="BF527" s="133"/>
      <c r="BG527" s="133"/>
      <c r="BJ527" s="133"/>
      <c r="BT527" s="133"/>
      <c r="CD527" s="133"/>
      <c r="CN527" s="133"/>
      <c r="CX527" s="133"/>
      <c r="DH527" s="133"/>
      <c r="DR527" s="133"/>
      <c r="EB527" s="133"/>
      <c r="EL527" s="133"/>
      <c r="EV527" s="133"/>
      <c r="FF527" s="133"/>
      <c r="FP527" s="133"/>
      <c r="FZ527" s="133"/>
      <c r="GJ527" s="133"/>
      <c r="GT527" s="133"/>
      <c r="HD527" s="133"/>
      <c r="HN527" s="133"/>
      <c r="HX527" s="133"/>
      <c r="IH527" s="133"/>
      <c r="IR527" s="133"/>
      <c r="JB527" s="133"/>
      <c r="JL527" s="133"/>
      <c r="JV527" s="133"/>
      <c r="KF527" s="133"/>
    </row>
    <row xmlns:x14ac="http://schemas.microsoft.com/office/spreadsheetml/2009/9/ac" r="528" s="3" customFormat="true" x14ac:dyDescent="0.25">
      <c r="A528" s="424"/>
      <c r="B528" s="133"/>
      <c r="L528" s="133"/>
      <c r="V528" s="133"/>
      <c r="AF528" s="133"/>
      <c r="AP528" s="133"/>
      <c r="AZ528" s="133"/>
      <c r="BA528" s="133"/>
      <c r="BB528" s="133"/>
      <c r="BC528" s="133"/>
      <c r="BD528" s="133"/>
      <c r="BE528" s="133"/>
      <c r="BF528" s="133"/>
      <c r="BG528" s="133"/>
      <c r="BJ528" s="133"/>
      <c r="BT528" s="133"/>
      <c r="CD528" s="133"/>
      <c r="CN528" s="133"/>
      <c r="CX528" s="133"/>
      <c r="DH528" s="133"/>
      <c r="DR528" s="133"/>
      <c r="EB528" s="133"/>
      <c r="EL528" s="133"/>
      <c r="EV528" s="133"/>
      <c r="FF528" s="133"/>
      <c r="FP528" s="133"/>
      <c r="FZ528" s="133"/>
      <c r="GJ528" s="133"/>
      <c r="GT528" s="133"/>
      <c r="HD528" s="133"/>
      <c r="HN528" s="133"/>
      <c r="HX528" s="133"/>
      <c r="IH528" s="133"/>
      <c r="IR528" s="133"/>
      <c r="JB528" s="133"/>
      <c r="JL528" s="133"/>
      <c r="JV528" s="133"/>
      <c r="KF528" s="133"/>
    </row>
    <row xmlns:x14ac="http://schemas.microsoft.com/office/spreadsheetml/2009/9/ac" r="529" s="3" customFormat="true" x14ac:dyDescent="0.25">
      <c r="A529" s="424"/>
      <c r="B529" s="133"/>
      <c r="L529" s="133"/>
      <c r="V529" s="133"/>
      <c r="AF529" s="133"/>
      <c r="AP529" s="133"/>
      <c r="AZ529" s="133"/>
      <c r="BA529" s="133"/>
      <c r="BB529" s="133"/>
      <c r="BC529" s="133"/>
      <c r="BD529" s="133"/>
      <c r="BE529" s="133"/>
      <c r="BF529" s="133"/>
      <c r="BG529" s="133"/>
      <c r="BJ529" s="133"/>
      <c r="BT529" s="133"/>
      <c r="CD529" s="133"/>
      <c r="CN529" s="133"/>
      <c r="CX529" s="133"/>
      <c r="DH529" s="133"/>
      <c r="DR529" s="133"/>
      <c r="EB529" s="133"/>
      <c r="EL529" s="133"/>
      <c r="EV529" s="133"/>
      <c r="FF529" s="133"/>
      <c r="FP529" s="133"/>
      <c r="FZ529" s="133"/>
      <c r="GJ529" s="133"/>
      <c r="GT529" s="133"/>
      <c r="HD529" s="133"/>
      <c r="HN529" s="133"/>
      <c r="HX529" s="133"/>
      <c r="IH529" s="133"/>
      <c r="IR529" s="133"/>
      <c r="JB529" s="133"/>
      <c r="JL529" s="133"/>
      <c r="JV529" s="133"/>
      <c r="KF529" s="133"/>
    </row>
    <row xmlns:x14ac="http://schemas.microsoft.com/office/spreadsheetml/2009/9/ac" r="530" s="3" customFormat="true" x14ac:dyDescent="0.25">
      <c r="A530" s="424"/>
      <c r="B530" s="133"/>
      <c r="L530" s="133"/>
      <c r="V530" s="133"/>
      <c r="AF530" s="133"/>
      <c r="AP530" s="133"/>
      <c r="AZ530" s="133"/>
      <c r="BA530" s="133"/>
      <c r="BB530" s="133"/>
      <c r="BC530" s="133"/>
      <c r="BD530" s="133"/>
      <c r="BE530" s="133"/>
      <c r="BF530" s="133"/>
      <c r="BG530" s="133"/>
      <c r="BJ530" s="133"/>
      <c r="BT530" s="133"/>
      <c r="CD530" s="133"/>
      <c r="CN530" s="133"/>
      <c r="CX530" s="133"/>
      <c r="DH530" s="133"/>
      <c r="DR530" s="133"/>
      <c r="EB530" s="133"/>
      <c r="EL530" s="133"/>
      <c r="EV530" s="133"/>
      <c r="FF530" s="133"/>
      <c r="FP530" s="133"/>
      <c r="FZ530" s="133"/>
      <c r="GJ530" s="133"/>
      <c r="GT530" s="133"/>
      <c r="HD530" s="133"/>
      <c r="HN530" s="133"/>
      <c r="HX530" s="133"/>
      <c r="IH530" s="133"/>
      <c r="IR530" s="133"/>
      <c r="JB530" s="133"/>
      <c r="JL530" s="133"/>
      <c r="JV530" s="133"/>
      <c r="KF530" s="133"/>
    </row>
    <row xmlns:x14ac="http://schemas.microsoft.com/office/spreadsheetml/2009/9/ac" r="531" s="3" customFormat="true" x14ac:dyDescent="0.25">
      <c r="A531" s="424"/>
      <c r="B531" s="133"/>
      <c r="L531" s="133"/>
      <c r="V531" s="133"/>
      <c r="AF531" s="133"/>
      <c r="AP531" s="133"/>
      <c r="AZ531" s="133"/>
      <c r="BA531" s="133"/>
      <c r="BB531" s="133"/>
      <c r="BC531" s="133"/>
      <c r="BD531" s="133"/>
      <c r="BE531" s="133"/>
      <c r="BF531" s="133"/>
      <c r="BG531" s="133"/>
      <c r="BJ531" s="133"/>
      <c r="BT531" s="133"/>
      <c r="CD531" s="133"/>
      <c r="CN531" s="133"/>
      <c r="CX531" s="133"/>
      <c r="DH531" s="133"/>
      <c r="DR531" s="133"/>
      <c r="EB531" s="133"/>
      <c r="EL531" s="133"/>
      <c r="EV531" s="133"/>
      <c r="FF531" s="133"/>
      <c r="FP531" s="133"/>
      <c r="FZ531" s="133"/>
      <c r="GJ531" s="133"/>
      <c r="GT531" s="133"/>
      <c r="HD531" s="133"/>
      <c r="HN531" s="133"/>
      <c r="HX531" s="133"/>
      <c r="IH531" s="133"/>
      <c r="IR531" s="133"/>
      <c r="JB531" s="133"/>
      <c r="JL531" s="133"/>
      <c r="JV531" s="133"/>
      <c r="KF531" s="133"/>
    </row>
    <row xmlns:x14ac="http://schemas.microsoft.com/office/spreadsheetml/2009/9/ac" r="532" s="3" customFormat="true" x14ac:dyDescent="0.25">
      <c r="A532" s="424"/>
      <c r="B532" s="133"/>
      <c r="L532" s="133"/>
      <c r="V532" s="133"/>
      <c r="AF532" s="133"/>
      <c r="AP532" s="133"/>
      <c r="AZ532" s="133"/>
      <c r="BA532" s="133"/>
      <c r="BB532" s="133"/>
      <c r="BC532" s="133"/>
      <c r="BD532" s="133"/>
      <c r="BE532" s="133"/>
      <c r="BF532" s="133"/>
      <c r="BG532" s="133"/>
      <c r="BJ532" s="133"/>
      <c r="BT532" s="133"/>
      <c r="CD532" s="133"/>
      <c r="CN532" s="133"/>
      <c r="CX532" s="133"/>
      <c r="DH532" s="133"/>
      <c r="DR532" s="133"/>
      <c r="EB532" s="133"/>
      <c r="EL532" s="133"/>
      <c r="EV532" s="133"/>
      <c r="FF532" s="133"/>
      <c r="FP532" s="133"/>
      <c r="FZ532" s="133"/>
      <c r="GJ532" s="133"/>
      <c r="GT532" s="133"/>
      <c r="HD532" s="133"/>
      <c r="HN532" s="133"/>
      <c r="HX532" s="133"/>
      <c r="IH532" s="133"/>
      <c r="IR532" s="133"/>
      <c r="JB532" s="133"/>
      <c r="JL532" s="133"/>
      <c r="JV532" s="133"/>
      <c r="KF532" s="133"/>
    </row>
    <row xmlns:x14ac="http://schemas.microsoft.com/office/spreadsheetml/2009/9/ac" r="533" s="3" customFormat="true" x14ac:dyDescent="0.25">
      <c r="A533" s="424"/>
      <c r="B533" s="133"/>
      <c r="L533" s="133"/>
      <c r="V533" s="133"/>
      <c r="AF533" s="133"/>
      <c r="AP533" s="133"/>
      <c r="AZ533" s="133"/>
      <c r="BA533" s="133"/>
      <c r="BB533" s="133"/>
      <c r="BC533" s="133"/>
      <c r="BD533" s="133"/>
      <c r="BE533" s="133"/>
      <c r="BF533" s="133"/>
      <c r="BG533" s="133"/>
      <c r="BJ533" s="133"/>
      <c r="BT533" s="133"/>
      <c r="CD533" s="133"/>
      <c r="CN533" s="133"/>
      <c r="CX533" s="133"/>
      <c r="DH533" s="133"/>
      <c r="DR533" s="133"/>
      <c r="EB533" s="133"/>
      <c r="EL533" s="133"/>
      <c r="EV533" s="133"/>
      <c r="FF533" s="133"/>
      <c r="FP533" s="133"/>
      <c r="FZ533" s="133"/>
      <c r="GJ533" s="133"/>
      <c r="GT533" s="133"/>
      <c r="HD533" s="133"/>
      <c r="HN533" s="133"/>
      <c r="HX533" s="133"/>
      <c r="IH533" s="133"/>
      <c r="IR533" s="133"/>
      <c r="JB533" s="133"/>
      <c r="JL533" s="133"/>
      <c r="JV533" s="133"/>
      <c r="KF533" s="133"/>
    </row>
    <row xmlns:x14ac="http://schemas.microsoft.com/office/spreadsheetml/2009/9/ac" r="534" s="3" customFormat="true" x14ac:dyDescent="0.25">
      <c r="A534" s="424"/>
      <c r="B534" s="133"/>
      <c r="L534" s="133"/>
      <c r="V534" s="133"/>
      <c r="AF534" s="133"/>
      <c r="AP534" s="133"/>
      <c r="AZ534" s="133"/>
      <c r="BA534" s="133"/>
      <c r="BB534" s="133"/>
      <c r="BC534" s="133"/>
      <c r="BD534" s="133"/>
      <c r="BE534" s="133"/>
      <c r="BF534" s="133"/>
      <c r="BG534" s="133"/>
      <c r="BJ534" s="133"/>
      <c r="BT534" s="133"/>
      <c r="CD534" s="133"/>
      <c r="CN534" s="133"/>
      <c r="CX534" s="133"/>
      <c r="DH534" s="133"/>
      <c r="DR534" s="133"/>
      <c r="EB534" s="133"/>
      <c r="EL534" s="133"/>
      <c r="EV534" s="133"/>
      <c r="FF534" s="133"/>
      <c r="FP534" s="133"/>
      <c r="FZ534" s="133"/>
      <c r="GJ534" s="133"/>
      <c r="GT534" s="133"/>
      <c r="HD534" s="133"/>
      <c r="HN534" s="133"/>
      <c r="HX534" s="133"/>
      <c r="IH534" s="133"/>
      <c r="IR534" s="133"/>
      <c r="JB534" s="133"/>
      <c r="JL534" s="133"/>
      <c r="JV534" s="133"/>
      <c r="KF534" s="133"/>
    </row>
    <row xmlns:x14ac="http://schemas.microsoft.com/office/spreadsheetml/2009/9/ac" r="535" s="3" customFormat="true" x14ac:dyDescent="0.25">
      <c r="A535" s="424"/>
      <c r="B535" s="133"/>
      <c r="L535" s="133"/>
      <c r="V535" s="133"/>
      <c r="AF535" s="133"/>
      <c r="AP535" s="133"/>
      <c r="AZ535" s="133"/>
      <c r="BA535" s="133"/>
      <c r="BB535" s="133"/>
      <c r="BC535" s="133"/>
      <c r="BD535" s="133"/>
      <c r="BE535" s="133"/>
      <c r="BF535" s="133"/>
      <c r="BG535" s="133"/>
      <c r="BJ535" s="133"/>
      <c r="BT535" s="133"/>
      <c r="CD535" s="133"/>
      <c r="CN535" s="133"/>
      <c r="CX535" s="133"/>
      <c r="DH535" s="133"/>
      <c r="DR535" s="133"/>
      <c r="EB535" s="133"/>
      <c r="EL535" s="133"/>
      <c r="EV535" s="133"/>
      <c r="FF535" s="133"/>
      <c r="FP535" s="133"/>
      <c r="FZ535" s="133"/>
      <c r="GJ535" s="133"/>
      <c r="GT535" s="133"/>
      <c r="HD535" s="133"/>
      <c r="HN535" s="133"/>
      <c r="HX535" s="133"/>
      <c r="IH535" s="133"/>
      <c r="IR535" s="133"/>
      <c r="JB535" s="133"/>
      <c r="JL535" s="133"/>
      <c r="JV535" s="133"/>
      <c r="KF535" s="133"/>
    </row>
    <row xmlns:x14ac="http://schemas.microsoft.com/office/spreadsheetml/2009/9/ac" r="536" s="3" customFormat="true" x14ac:dyDescent="0.25">
      <c r="A536" s="424"/>
      <c r="B536" s="133"/>
      <c r="L536" s="133"/>
      <c r="V536" s="133"/>
      <c r="AF536" s="133"/>
      <c r="AP536" s="133"/>
      <c r="AZ536" s="133"/>
      <c r="BA536" s="133"/>
      <c r="BB536" s="133"/>
      <c r="BC536" s="133"/>
      <c r="BD536" s="133"/>
      <c r="BE536" s="133"/>
      <c r="BF536" s="133"/>
      <c r="BG536" s="133"/>
      <c r="BJ536" s="133"/>
      <c r="BT536" s="133"/>
      <c r="CD536" s="133"/>
      <c r="CN536" s="133"/>
      <c r="CX536" s="133"/>
      <c r="DH536" s="133"/>
      <c r="DR536" s="133"/>
      <c r="EB536" s="133"/>
      <c r="EL536" s="133"/>
      <c r="EV536" s="133"/>
      <c r="FF536" s="133"/>
      <c r="FP536" s="133"/>
      <c r="FZ536" s="133"/>
      <c r="GJ536" s="133"/>
      <c r="GT536" s="133"/>
      <c r="HD536" s="133"/>
      <c r="HN536" s="133"/>
      <c r="HX536" s="133"/>
      <c r="IH536" s="133"/>
      <c r="IR536" s="133"/>
      <c r="JB536" s="133"/>
      <c r="JL536" s="133"/>
      <c r="JV536" s="133"/>
      <c r="KF536" s="133"/>
    </row>
    <row xmlns:x14ac="http://schemas.microsoft.com/office/spreadsheetml/2009/9/ac" r="537" s="3" customFormat="true" x14ac:dyDescent="0.25">
      <c r="A537" s="424"/>
      <c r="B537" s="133"/>
      <c r="L537" s="133"/>
      <c r="V537" s="133"/>
      <c r="AF537" s="133"/>
      <c r="AP537" s="133"/>
      <c r="AZ537" s="133"/>
      <c r="BA537" s="133"/>
      <c r="BB537" s="133"/>
      <c r="BC537" s="133"/>
      <c r="BD537" s="133"/>
      <c r="BE537" s="133"/>
      <c r="BF537" s="133"/>
      <c r="BG537" s="133"/>
      <c r="BJ537" s="133"/>
      <c r="BT537" s="133"/>
      <c r="CD537" s="133"/>
      <c r="CN537" s="133"/>
      <c r="CX537" s="133"/>
      <c r="DH537" s="133"/>
      <c r="DR537" s="133"/>
      <c r="EB537" s="133"/>
      <c r="EL537" s="133"/>
      <c r="EV537" s="133"/>
      <c r="FF537" s="133"/>
      <c r="FP537" s="133"/>
      <c r="FZ537" s="133"/>
      <c r="GJ537" s="133"/>
      <c r="GT537" s="133"/>
      <c r="HD537" s="133"/>
      <c r="HN537" s="133"/>
      <c r="HX537" s="133"/>
      <c r="IH537" s="133"/>
      <c r="IR537" s="133"/>
      <c r="JB537" s="133"/>
      <c r="JL537" s="133"/>
      <c r="JV537" s="133"/>
      <c r="KF537" s="133"/>
    </row>
    <row xmlns:x14ac="http://schemas.microsoft.com/office/spreadsheetml/2009/9/ac" r="538" s="3" customFormat="true" x14ac:dyDescent="0.25">
      <c r="A538" s="424"/>
      <c r="B538" s="133"/>
      <c r="L538" s="133"/>
      <c r="V538" s="133"/>
      <c r="AF538" s="133"/>
      <c r="AP538" s="133"/>
      <c r="AZ538" s="133"/>
      <c r="BA538" s="133"/>
      <c r="BB538" s="133"/>
      <c r="BC538" s="133"/>
      <c r="BD538" s="133"/>
      <c r="BE538" s="133"/>
      <c r="BF538" s="133"/>
      <c r="BG538" s="133"/>
      <c r="BJ538" s="133"/>
      <c r="BT538" s="133"/>
      <c r="CD538" s="133"/>
      <c r="CN538" s="133"/>
      <c r="CX538" s="133"/>
      <c r="DH538" s="133"/>
      <c r="DR538" s="133"/>
      <c r="EB538" s="133"/>
      <c r="EL538" s="133"/>
      <c r="EV538" s="133"/>
      <c r="FF538" s="133"/>
      <c r="FP538" s="133"/>
      <c r="FZ538" s="133"/>
      <c r="GJ538" s="133"/>
      <c r="GT538" s="133"/>
      <c r="HD538" s="133"/>
      <c r="HN538" s="133"/>
      <c r="HX538" s="133"/>
      <c r="IH538" s="133"/>
      <c r="IR538" s="133"/>
      <c r="JB538" s="133"/>
      <c r="JL538" s="133"/>
      <c r="JV538" s="133"/>
      <c r="KF538" s="133"/>
    </row>
    <row xmlns:x14ac="http://schemas.microsoft.com/office/spreadsheetml/2009/9/ac" r="539" s="3" customFormat="true" x14ac:dyDescent="0.25">
      <c r="A539" s="424"/>
      <c r="B539" s="133"/>
      <c r="L539" s="133"/>
      <c r="V539" s="133"/>
      <c r="AF539" s="133"/>
      <c r="AP539" s="133"/>
      <c r="AZ539" s="133"/>
      <c r="BA539" s="133"/>
      <c r="BB539" s="133"/>
      <c r="BC539" s="133"/>
      <c r="BD539" s="133"/>
      <c r="BE539" s="133"/>
      <c r="BF539" s="133"/>
      <c r="BG539" s="133"/>
      <c r="BJ539" s="133"/>
      <c r="BT539" s="133"/>
      <c r="CD539" s="133"/>
      <c r="CN539" s="133"/>
      <c r="CX539" s="133"/>
      <c r="DH539" s="133"/>
      <c r="DR539" s="133"/>
      <c r="EB539" s="133"/>
      <c r="EL539" s="133"/>
      <c r="EV539" s="133"/>
      <c r="FF539" s="133"/>
      <c r="FP539" s="133"/>
      <c r="FZ539" s="133"/>
      <c r="GJ539" s="133"/>
      <c r="GT539" s="133"/>
      <c r="HD539" s="133"/>
      <c r="HN539" s="133"/>
      <c r="HX539" s="133"/>
      <c r="IH539" s="133"/>
      <c r="IR539" s="133"/>
      <c r="JB539" s="133"/>
      <c r="JL539" s="133"/>
      <c r="JV539" s="133"/>
      <c r="KF539" s="133"/>
    </row>
    <row xmlns:x14ac="http://schemas.microsoft.com/office/spreadsheetml/2009/9/ac" r="540" s="3" customFormat="true" x14ac:dyDescent="0.25">
      <c r="A540" s="424"/>
      <c r="B540" s="133"/>
      <c r="L540" s="133"/>
      <c r="V540" s="133"/>
      <c r="AF540" s="133"/>
      <c r="AP540" s="133"/>
      <c r="AZ540" s="133"/>
      <c r="BA540" s="133"/>
      <c r="BB540" s="133"/>
      <c r="BC540" s="133"/>
      <c r="BD540" s="133"/>
      <c r="BE540" s="133"/>
      <c r="BF540" s="133"/>
      <c r="BG540" s="133"/>
      <c r="BJ540" s="133"/>
      <c r="BT540" s="133"/>
      <c r="CD540" s="133"/>
      <c r="CN540" s="133"/>
      <c r="CX540" s="133"/>
      <c r="DH540" s="133"/>
      <c r="DR540" s="133"/>
      <c r="EB540" s="133"/>
      <c r="EL540" s="133"/>
      <c r="EV540" s="133"/>
      <c r="FF540" s="133"/>
      <c r="FP540" s="133"/>
      <c r="FZ540" s="133"/>
      <c r="GJ540" s="133"/>
      <c r="GT540" s="133"/>
      <c r="HD540" s="133"/>
      <c r="HN540" s="133"/>
      <c r="HX540" s="133"/>
      <c r="IH540" s="133"/>
      <c r="IR540" s="133"/>
      <c r="JB540" s="133"/>
      <c r="JL540" s="133"/>
      <c r="JV540" s="133"/>
      <c r="KF540" s="133"/>
    </row>
    <row xmlns:x14ac="http://schemas.microsoft.com/office/spreadsheetml/2009/9/ac" r="541" s="3" customFormat="true" x14ac:dyDescent="0.25">
      <c r="A541" s="424"/>
      <c r="B541" s="133"/>
      <c r="L541" s="133"/>
      <c r="V541" s="133"/>
      <c r="AF541" s="133"/>
      <c r="AP541" s="133"/>
      <c r="AZ541" s="133"/>
      <c r="BA541" s="133"/>
      <c r="BB541" s="133"/>
      <c r="BC541" s="133"/>
      <c r="BD541" s="133"/>
      <c r="BE541" s="133"/>
      <c r="BF541" s="133"/>
      <c r="BG541" s="133"/>
      <c r="BJ541" s="133"/>
      <c r="BT541" s="133"/>
      <c r="CD541" s="133"/>
      <c r="CN541" s="133"/>
      <c r="CX541" s="133"/>
      <c r="DH541" s="133"/>
      <c r="DR541" s="133"/>
      <c r="EB541" s="133"/>
      <c r="EL541" s="133"/>
      <c r="EV541" s="133"/>
      <c r="FF541" s="133"/>
      <c r="FP541" s="133"/>
      <c r="FZ541" s="133"/>
      <c r="GJ541" s="133"/>
      <c r="GT541" s="133"/>
      <c r="HD541" s="133"/>
      <c r="HN541" s="133"/>
      <c r="HX541" s="133"/>
      <c r="IH541" s="133"/>
      <c r="IR541" s="133"/>
      <c r="JB541" s="133"/>
      <c r="JL541" s="133"/>
      <c r="JV541" s="133"/>
      <c r="KF541" s="133"/>
    </row>
    <row xmlns:x14ac="http://schemas.microsoft.com/office/spreadsheetml/2009/9/ac" r="542" s="3" customFormat="true" x14ac:dyDescent="0.25">
      <c r="A542" s="424"/>
      <c r="B542" s="133"/>
      <c r="L542" s="133"/>
      <c r="V542" s="133"/>
      <c r="AF542" s="133"/>
      <c r="AP542" s="133"/>
      <c r="AZ542" s="133"/>
      <c r="BA542" s="133"/>
      <c r="BB542" s="133"/>
      <c r="BC542" s="133"/>
      <c r="BD542" s="133"/>
      <c r="BE542" s="133"/>
      <c r="BF542" s="133"/>
      <c r="BG542" s="133"/>
      <c r="BJ542" s="133"/>
      <c r="BT542" s="133"/>
      <c r="CD542" s="133"/>
      <c r="CN542" s="133"/>
      <c r="CX542" s="133"/>
      <c r="DH542" s="133"/>
      <c r="DR542" s="133"/>
      <c r="EB542" s="133"/>
      <c r="EL542" s="133"/>
      <c r="EV542" s="133"/>
      <c r="FF542" s="133"/>
      <c r="FP542" s="133"/>
      <c r="FZ542" s="133"/>
      <c r="GJ542" s="133"/>
      <c r="GT542" s="133"/>
      <c r="HD542" s="133"/>
      <c r="HN542" s="133"/>
      <c r="HX542" s="133"/>
      <c r="IH542" s="133"/>
      <c r="IR542" s="133"/>
      <c r="JB542" s="133"/>
      <c r="JL542" s="133"/>
      <c r="JV542" s="133"/>
      <c r="KF542" s="133"/>
    </row>
    <row xmlns:x14ac="http://schemas.microsoft.com/office/spreadsheetml/2009/9/ac" r="543" s="3" customFormat="true" x14ac:dyDescent="0.25">
      <c r="A543" s="424"/>
      <c r="B543" s="133"/>
      <c r="L543" s="133"/>
      <c r="V543" s="133"/>
      <c r="AF543" s="133"/>
      <c r="AP543" s="133"/>
      <c r="AZ543" s="133"/>
      <c r="BA543" s="133"/>
      <c r="BB543" s="133"/>
      <c r="BC543" s="133"/>
      <c r="BD543" s="133"/>
      <c r="BE543" s="133"/>
      <c r="BF543" s="133"/>
      <c r="BG543" s="133"/>
      <c r="BJ543" s="133"/>
      <c r="BT543" s="133"/>
      <c r="CD543" s="133"/>
      <c r="CN543" s="133"/>
      <c r="CX543" s="133"/>
      <c r="DH543" s="133"/>
      <c r="DR543" s="133"/>
      <c r="EB543" s="133"/>
      <c r="EL543" s="133"/>
      <c r="EV543" s="133"/>
      <c r="FF543" s="133"/>
      <c r="FP543" s="133"/>
      <c r="FZ543" s="133"/>
      <c r="GJ543" s="133"/>
      <c r="GT543" s="133"/>
      <c r="HD543" s="133"/>
      <c r="HN543" s="133"/>
      <c r="HX543" s="133"/>
      <c r="IH543" s="133"/>
      <c r="IR543" s="133"/>
      <c r="JB543" s="133"/>
      <c r="JL543" s="133"/>
      <c r="JV543" s="133"/>
      <c r="KF543" s="133"/>
    </row>
    <row xmlns:x14ac="http://schemas.microsoft.com/office/spreadsheetml/2009/9/ac" r="544" s="3" customFormat="true" x14ac:dyDescent="0.25">
      <c r="A544" s="424"/>
      <c r="B544" s="133"/>
      <c r="L544" s="133"/>
      <c r="V544" s="133"/>
      <c r="AF544" s="133"/>
      <c r="AP544" s="133"/>
      <c r="AZ544" s="133"/>
      <c r="BA544" s="133"/>
      <c r="BB544" s="133"/>
      <c r="BC544" s="133"/>
      <c r="BD544" s="133"/>
      <c r="BE544" s="133"/>
      <c r="BF544" s="133"/>
      <c r="BG544" s="133"/>
      <c r="BJ544" s="133"/>
      <c r="BT544" s="133"/>
      <c r="CD544" s="133"/>
      <c r="CN544" s="133"/>
      <c r="CX544" s="133"/>
      <c r="DH544" s="133"/>
      <c r="DR544" s="133"/>
      <c r="EB544" s="133"/>
      <c r="EL544" s="133"/>
      <c r="EV544" s="133"/>
      <c r="FF544" s="133"/>
      <c r="FP544" s="133"/>
      <c r="FZ544" s="133"/>
      <c r="GJ544" s="133"/>
      <c r="GT544" s="133"/>
      <c r="HD544" s="133"/>
      <c r="HN544" s="133"/>
      <c r="HX544" s="133"/>
      <c r="IH544" s="133"/>
      <c r="IR544" s="133"/>
      <c r="JB544" s="133"/>
      <c r="JL544" s="133"/>
      <c r="JV544" s="133"/>
      <c r="KF544" s="133"/>
    </row>
    <row xmlns:x14ac="http://schemas.microsoft.com/office/spreadsheetml/2009/9/ac" r="545" s="3" customFormat="true" x14ac:dyDescent="0.25">
      <c r="A545" s="424"/>
      <c r="B545" s="133"/>
      <c r="L545" s="133"/>
      <c r="V545" s="133"/>
      <c r="AF545" s="133"/>
      <c r="AP545" s="133"/>
      <c r="AZ545" s="133"/>
      <c r="BA545" s="133"/>
      <c r="BB545" s="133"/>
      <c r="BC545" s="133"/>
      <c r="BD545" s="133"/>
      <c r="BE545" s="133"/>
      <c r="BF545" s="133"/>
      <c r="BG545" s="133"/>
      <c r="BJ545" s="133"/>
      <c r="BT545" s="133"/>
      <c r="CD545" s="133"/>
      <c r="CN545" s="133"/>
      <c r="CX545" s="133"/>
      <c r="DH545" s="133"/>
      <c r="DR545" s="133"/>
      <c r="EB545" s="133"/>
      <c r="EL545" s="133"/>
      <c r="EV545" s="133"/>
      <c r="FF545" s="133"/>
      <c r="FP545" s="133"/>
      <c r="FZ545" s="133"/>
      <c r="GJ545" s="133"/>
      <c r="GT545" s="133"/>
      <c r="HD545" s="133"/>
      <c r="HN545" s="133"/>
      <c r="HX545" s="133"/>
      <c r="IH545" s="133"/>
      <c r="IR545" s="133"/>
      <c r="JB545" s="133"/>
      <c r="JL545" s="133"/>
      <c r="JV545" s="133"/>
      <c r="KF545" s="133"/>
    </row>
    <row xmlns:x14ac="http://schemas.microsoft.com/office/spreadsheetml/2009/9/ac" r="546" s="3" customFormat="true" x14ac:dyDescent="0.25">
      <c r="A546" s="424"/>
      <c r="B546" s="133"/>
      <c r="L546" s="133"/>
      <c r="V546" s="133"/>
      <c r="AF546" s="133"/>
      <c r="AP546" s="133"/>
      <c r="AZ546" s="133"/>
      <c r="BA546" s="133"/>
      <c r="BB546" s="133"/>
      <c r="BC546" s="133"/>
      <c r="BD546" s="133"/>
      <c r="BE546" s="133"/>
      <c r="BF546" s="133"/>
      <c r="BG546" s="133"/>
      <c r="BJ546" s="133"/>
      <c r="BT546" s="133"/>
      <c r="CD546" s="133"/>
      <c r="CN546" s="133"/>
      <c r="CX546" s="133"/>
      <c r="DH546" s="133"/>
      <c r="DR546" s="133"/>
      <c r="EB546" s="133"/>
      <c r="EL546" s="133"/>
      <c r="EV546" s="133"/>
      <c r="FF546" s="133"/>
      <c r="FP546" s="133"/>
      <c r="FZ546" s="133"/>
      <c r="GJ546" s="133"/>
      <c r="GT546" s="133"/>
      <c r="HD546" s="133"/>
      <c r="HN546" s="133"/>
      <c r="HX546" s="133"/>
      <c r="IH546" s="133"/>
      <c r="IR546" s="133"/>
      <c r="JB546" s="133"/>
      <c r="JL546" s="133"/>
      <c r="JV546" s="133"/>
      <c r="KF546" s="133"/>
    </row>
    <row xmlns:x14ac="http://schemas.microsoft.com/office/spreadsheetml/2009/9/ac" r="547" s="3" customFormat="true" x14ac:dyDescent="0.25">
      <c r="A547" s="424"/>
      <c r="B547" s="133"/>
      <c r="L547" s="133"/>
      <c r="V547" s="133"/>
      <c r="AF547" s="133"/>
      <c r="AP547" s="133"/>
      <c r="AZ547" s="133"/>
      <c r="BA547" s="133"/>
      <c r="BB547" s="133"/>
      <c r="BC547" s="133"/>
      <c r="BD547" s="133"/>
      <c r="BE547" s="133"/>
      <c r="BF547" s="133"/>
      <c r="BG547" s="133"/>
      <c r="BJ547" s="133"/>
      <c r="BT547" s="133"/>
      <c r="CD547" s="133"/>
      <c r="CN547" s="133"/>
      <c r="CX547" s="133"/>
      <c r="DH547" s="133"/>
      <c r="DR547" s="133"/>
      <c r="EB547" s="133"/>
      <c r="EL547" s="133"/>
      <c r="EV547" s="133"/>
      <c r="FF547" s="133"/>
      <c r="FP547" s="133"/>
      <c r="FZ547" s="133"/>
      <c r="GJ547" s="133"/>
      <c r="GT547" s="133"/>
      <c r="HD547" s="133"/>
      <c r="HN547" s="133"/>
      <c r="HX547" s="133"/>
      <c r="IH547" s="133"/>
      <c r="IR547" s="133"/>
      <c r="JB547" s="133"/>
      <c r="JL547" s="133"/>
      <c r="JV547" s="133"/>
      <c r="KF547" s="133"/>
    </row>
    <row xmlns:x14ac="http://schemas.microsoft.com/office/spreadsheetml/2009/9/ac" r="548" s="3" customFormat="true" x14ac:dyDescent="0.25">
      <c r="A548" s="424"/>
      <c r="B548" s="133"/>
      <c r="L548" s="133"/>
      <c r="V548" s="133"/>
      <c r="AF548" s="133"/>
      <c r="AP548" s="133"/>
      <c r="AZ548" s="133"/>
      <c r="BA548" s="133"/>
      <c r="BB548" s="133"/>
      <c r="BC548" s="133"/>
      <c r="BD548" s="133"/>
      <c r="BE548" s="133"/>
      <c r="BF548" s="133"/>
      <c r="BG548" s="133"/>
      <c r="BJ548" s="133"/>
      <c r="BT548" s="133"/>
      <c r="CD548" s="133"/>
      <c r="CN548" s="133"/>
      <c r="CX548" s="133"/>
      <c r="DH548" s="133"/>
      <c r="DR548" s="133"/>
      <c r="EB548" s="133"/>
      <c r="EL548" s="133"/>
      <c r="EV548" s="133"/>
      <c r="FF548" s="133"/>
      <c r="FP548" s="133"/>
      <c r="FZ548" s="133"/>
      <c r="GJ548" s="133"/>
      <c r="GT548" s="133"/>
      <c r="HD548" s="133"/>
      <c r="HN548" s="133"/>
      <c r="HX548" s="133"/>
      <c r="IH548" s="133"/>
      <c r="IR548" s="133"/>
      <c r="JB548" s="133"/>
      <c r="JL548" s="133"/>
      <c r="JV548" s="133"/>
      <c r="KF548" s="133"/>
    </row>
    <row xmlns:x14ac="http://schemas.microsoft.com/office/spreadsheetml/2009/9/ac" r="549" s="3" customFormat="true" x14ac:dyDescent="0.25">
      <c r="A549" s="424"/>
      <c r="B549" s="133"/>
      <c r="L549" s="133"/>
      <c r="V549" s="133"/>
      <c r="AF549" s="133"/>
      <c r="AP549" s="133"/>
      <c r="AZ549" s="133"/>
      <c r="BA549" s="133"/>
      <c r="BB549" s="133"/>
      <c r="BC549" s="133"/>
      <c r="BD549" s="133"/>
      <c r="BE549" s="133"/>
      <c r="BF549" s="133"/>
      <c r="BG549" s="133"/>
      <c r="BJ549" s="133"/>
      <c r="BT549" s="133"/>
      <c r="CD549" s="133"/>
      <c r="CN549" s="133"/>
      <c r="CX549" s="133"/>
      <c r="DH549" s="133"/>
      <c r="DR549" s="133"/>
      <c r="EB549" s="133"/>
      <c r="EL549" s="133"/>
      <c r="EV549" s="133"/>
      <c r="FF549" s="133"/>
      <c r="FP549" s="133"/>
      <c r="FZ549" s="133"/>
      <c r="GJ549" s="133"/>
      <c r="GT549" s="133"/>
      <c r="HD549" s="133"/>
      <c r="HN549" s="133"/>
      <c r="HX549" s="133"/>
      <c r="IH549" s="133"/>
      <c r="IR549" s="133"/>
      <c r="JB549" s="133"/>
      <c r="JL549" s="133"/>
      <c r="JV549" s="133"/>
      <c r="KF549" s="133"/>
    </row>
    <row xmlns:x14ac="http://schemas.microsoft.com/office/spreadsheetml/2009/9/ac" r="550" s="3" customFormat="true" x14ac:dyDescent="0.25">
      <c r="A550" s="424"/>
      <c r="B550" s="133"/>
      <c r="L550" s="133"/>
      <c r="V550" s="133"/>
      <c r="AF550" s="133"/>
      <c r="AP550" s="133"/>
      <c r="AZ550" s="133"/>
      <c r="BA550" s="133"/>
      <c r="BB550" s="133"/>
      <c r="BC550" s="133"/>
      <c r="BD550" s="133"/>
      <c r="BE550" s="133"/>
      <c r="BF550" s="133"/>
      <c r="BG550" s="133"/>
      <c r="BJ550" s="133"/>
      <c r="BT550" s="133"/>
      <c r="CD550" s="133"/>
      <c r="CN550" s="133"/>
      <c r="CX550" s="133"/>
      <c r="DH550" s="133"/>
      <c r="DR550" s="133"/>
      <c r="EB550" s="133"/>
      <c r="EL550" s="133"/>
      <c r="EV550" s="133"/>
      <c r="FF550" s="133"/>
      <c r="FP550" s="133"/>
      <c r="FZ550" s="133"/>
      <c r="GJ550" s="133"/>
      <c r="GT550" s="133"/>
      <c r="HD550" s="133"/>
      <c r="HN550" s="133"/>
      <c r="HX550" s="133"/>
      <c r="IH550" s="133"/>
      <c r="IR550" s="133"/>
      <c r="JB550" s="133"/>
      <c r="JL550" s="133"/>
      <c r="JV550" s="133"/>
      <c r="KF550" s="133"/>
    </row>
    <row xmlns:x14ac="http://schemas.microsoft.com/office/spreadsheetml/2009/9/ac" r="551" s="3" customFormat="true" x14ac:dyDescent="0.25">
      <c r="A551" s="424"/>
      <c r="B551" s="133"/>
      <c r="L551" s="133"/>
      <c r="V551" s="133"/>
      <c r="AF551" s="133"/>
      <c r="AP551" s="133"/>
      <c r="AZ551" s="133"/>
      <c r="BA551" s="133"/>
      <c r="BB551" s="133"/>
      <c r="BC551" s="133"/>
      <c r="BD551" s="133"/>
      <c r="BE551" s="133"/>
      <c r="BF551" s="133"/>
      <c r="BG551" s="133"/>
      <c r="BJ551" s="133"/>
      <c r="BT551" s="133"/>
      <c r="CD551" s="133"/>
      <c r="CN551" s="133"/>
      <c r="CX551" s="133"/>
      <c r="DH551" s="133"/>
      <c r="DR551" s="133"/>
      <c r="EB551" s="133"/>
      <c r="EL551" s="133"/>
      <c r="EV551" s="133"/>
      <c r="FF551" s="133"/>
      <c r="FP551" s="133"/>
      <c r="FZ551" s="133"/>
      <c r="GJ551" s="133"/>
      <c r="GT551" s="133"/>
      <c r="HD551" s="133"/>
      <c r="HN551" s="133"/>
      <c r="HX551" s="133"/>
      <c r="IH551" s="133"/>
      <c r="IR551" s="133"/>
      <c r="JB551" s="133"/>
      <c r="JL551" s="133"/>
      <c r="JV551" s="133"/>
      <c r="KF551" s="133"/>
    </row>
    <row xmlns:x14ac="http://schemas.microsoft.com/office/spreadsheetml/2009/9/ac" r="552" s="3" customFormat="true" x14ac:dyDescent="0.25">
      <c r="A552" s="424"/>
      <c r="B552" s="133"/>
      <c r="L552" s="133"/>
      <c r="V552" s="133"/>
      <c r="AF552" s="133"/>
      <c r="AP552" s="133"/>
      <c r="AZ552" s="133"/>
      <c r="BA552" s="133"/>
      <c r="BB552" s="133"/>
      <c r="BC552" s="133"/>
      <c r="BD552" s="133"/>
      <c r="BE552" s="133"/>
      <c r="BF552" s="133"/>
      <c r="BG552" s="133"/>
      <c r="BJ552" s="133"/>
      <c r="BT552" s="133"/>
      <c r="CD552" s="133"/>
      <c r="CN552" s="133"/>
      <c r="CX552" s="133"/>
      <c r="DH552" s="133"/>
      <c r="DR552" s="133"/>
      <c r="EB552" s="133"/>
      <c r="EL552" s="133"/>
      <c r="EV552" s="133"/>
      <c r="FF552" s="133"/>
      <c r="FP552" s="133"/>
      <c r="FZ552" s="133"/>
      <c r="GJ552" s="133"/>
      <c r="GT552" s="133"/>
      <c r="HD552" s="133"/>
      <c r="HN552" s="133"/>
      <c r="HX552" s="133"/>
      <c r="IH552" s="133"/>
      <c r="IR552" s="133"/>
      <c r="JB552" s="133"/>
      <c r="JL552" s="133"/>
      <c r="JV552" s="133"/>
      <c r="KF552" s="133"/>
    </row>
    <row xmlns:x14ac="http://schemas.microsoft.com/office/spreadsheetml/2009/9/ac" r="553" s="3" customFormat="true" x14ac:dyDescent="0.25">
      <c r="A553" s="424"/>
      <c r="B553" s="133"/>
      <c r="L553" s="133"/>
      <c r="V553" s="133"/>
      <c r="AF553" s="133"/>
      <c r="AP553" s="133"/>
      <c r="AZ553" s="133"/>
      <c r="BA553" s="133"/>
      <c r="BB553" s="133"/>
      <c r="BC553" s="133"/>
      <c r="BD553" s="133"/>
      <c r="BE553" s="133"/>
      <c r="BF553" s="133"/>
      <c r="BG553" s="133"/>
      <c r="BJ553" s="133"/>
      <c r="BT553" s="133"/>
      <c r="CD553" s="133"/>
      <c r="CN553" s="133"/>
      <c r="CX553" s="133"/>
      <c r="DH553" s="133"/>
      <c r="DR553" s="133"/>
      <c r="EB553" s="133"/>
      <c r="EL553" s="133"/>
      <c r="EV553" s="133"/>
      <c r="FF553" s="133"/>
      <c r="FP553" s="133"/>
      <c r="FZ553" s="133"/>
      <c r="GJ553" s="133"/>
      <c r="GT553" s="133"/>
      <c r="HD553" s="133"/>
      <c r="HN553" s="133"/>
      <c r="HX553" s="133"/>
      <c r="IH553" s="133"/>
      <c r="IR553" s="133"/>
      <c r="JB553" s="133"/>
      <c r="JL553" s="133"/>
      <c r="JV553" s="133"/>
      <c r="KF553" s="133"/>
    </row>
    <row xmlns:x14ac="http://schemas.microsoft.com/office/spreadsheetml/2009/9/ac" r="554" s="3" customFormat="true" x14ac:dyDescent="0.25">
      <c r="A554" s="424"/>
      <c r="B554" s="133"/>
      <c r="L554" s="133"/>
      <c r="V554" s="133"/>
      <c r="AF554" s="133"/>
      <c r="AP554" s="133"/>
      <c r="AZ554" s="133"/>
      <c r="BA554" s="133"/>
      <c r="BB554" s="133"/>
      <c r="BC554" s="133"/>
      <c r="BD554" s="133"/>
      <c r="BE554" s="133"/>
      <c r="BF554" s="133"/>
      <c r="BG554" s="133"/>
      <c r="BJ554" s="133"/>
      <c r="BT554" s="133"/>
      <c r="CD554" s="133"/>
      <c r="CN554" s="133"/>
      <c r="CX554" s="133"/>
      <c r="DH554" s="133"/>
      <c r="DR554" s="133"/>
      <c r="EB554" s="133"/>
      <c r="EL554" s="133"/>
      <c r="EV554" s="133"/>
      <c r="FF554" s="133"/>
      <c r="FP554" s="133"/>
      <c r="FZ554" s="133"/>
      <c r="GJ554" s="133"/>
      <c r="GT554" s="133"/>
      <c r="HD554" s="133"/>
      <c r="HN554" s="133"/>
      <c r="HX554" s="133"/>
      <c r="IH554" s="133"/>
      <c r="IR554" s="133"/>
      <c r="JB554" s="133"/>
      <c r="JL554" s="133"/>
      <c r="JV554" s="133"/>
      <c r="KF554" s="133"/>
    </row>
    <row xmlns:x14ac="http://schemas.microsoft.com/office/spreadsheetml/2009/9/ac" r="555" s="3" customFormat="true" x14ac:dyDescent="0.25">
      <c r="A555" s="424"/>
      <c r="B555" s="133"/>
      <c r="L555" s="133"/>
      <c r="V555" s="133"/>
      <c r="AF555" s="133"/>
      <c r="AP555" s="133"/>
      <c r="AZ555" s="133"/>
      <c r="BA555" s="133"/>
      <c r="BB555" s="133"/>
      <c r="BC555" s="133"/>
      <c r="BD555" s="133"/>
      <c r="BE555" s="133"/>
      <c r="BF555" s="133"/>
      <c r="BG555" s="133"/>
      <c r="BJ555" s="133"/>
      <c r="BT555" s="133"/>
      <c r="CD555" s="133"/>
      <c r="CN555" s="133"/>
      <c r="CX555" s="133"/>
      <c r="DH555" s="133"/>
      <c r="DR555" s="133"/>
      <c r="EB555" s="133"/>
      <c r="EL555" s="133"/>
      <c r="EV555" s="133"/>
      <c r="FF555" s="133"/>
      <c r="FP555" s="133"/>
      <c r="FZ555" s="133"/>
      <c r="GJ555" s="133"/>
      <c r="GT555" s="133"/>
      <c r="HD555" s="133"/>
      <c r="HN555" s="133"/>
      <c r="HX555" s="133"/>
      <c r="IH555" s="133"/>
      <c r="IR555" s="133"/>
      <c r="JB555" s="133"/>
      <c r="JL555" s="133"/>
      <c r="JV555" s="133"/>
      <c r="KF555" s="133"/>
    </row>
    <row xmlns:x14ac="http://schemas.microsoft.com/office/spreadsheetml/2009/9/ac" r="556" s="3" customFormat="true" x14ac:dyDescent="0.25">
      <c r="A556" s="424"/>
      <c r="B556" s="133"/>
      <c r="L556" s="133"/>
      <c r="V556" s="133"/>
      <c r="AF556" s="133"/>
      <c r="AP556" s="133"/>
      <c r="AZ556" s="133"/>
      <c r="BA556" s="133"/>
      <c r="BB556" s="133"/>
      <c r="BC556" s="133"/>
      <c r="BD556" s="133"/>
      <c r="BE556" s="133"/>
      <c r="BF556" s="133"/>
      <c r="BG556" s="133"/>
      <c r="BJ556" s="133"/>
      <c r="BT556" s="133"/>
      <c r="CD556" s="133"/>
      <c r="CN556" s="133"/>
      <c r="CX556" s="133"/>
      <c r="DH556" s="133"/>
      <c r="DR556" s="133"/>
      <c r="EB556" s="133"/>
      <c r="EL556" s="133"/>
      <c r="EV556" s="133"/>
      <c r="FF556" s="133"/>
      <c r="FP556" s="133"/>
      <c r="FZ556" s="133"/>
      <c r="GJ556" s="133"/>
      <c r="GT556" s="133"/>
      <c r="HD556" s="133"/>
      <c r="HN556" s="133"/>
      <c r="HX556" s="133"/>
      <c r="IH556" s="133"/>
      <c r="IR556" s="133"/>
      <c r="JB556" s="133"/>
      <c r="JL556" s="133"/>
      <c r="JV556" s="133"/>
      <c r="KF556" s="133"/>
    </row>
    <row xmlns:x14ac="http://schemas.microsoft.com/office/spreadsheetml/2009/9/ac" r="557" s="3" customFormat="true" x14ac:dyDescent="0.25">
      <c r="A557" s="424"/>
      <c r="B557" s="133"/>
      <c r="L557" s="133"/>
      <c r="V557" s="133"/>
      <c r="AF557" s="133"/>
      <c r="AP557" s="133"/>
      <c r="AZ557" s="133"/>
      <c r="BA557" s="133"/>
      <c r="BB557" s="133"/>
      <c r="BC557" s="133"/>
      <c r="BD557" s="133"/>
      <c r="BE557" s="133"/>
      <c r="BF557" s="133"/>
      <c r="BG557" s="133"/>
      <c r="BJ557" s="133"/>
      <c r="BT557" s="133"/>
      <c r="CD557" s="133"/>
      <c r="CN557" s="133"/>
      <c r="CX557" s="133"/>
      <c r="DH557" s="133"/>
      <c r="DR557" s="133"/>
      <c r="EB557" s="133"/>
      <c r="EL557" s="133"/>
      <c r="EV557" s="133"/>
      <c r="FF557" s="133"/>
      <c r="FP557" s="133"/>
      <c r="FZ557" s="133"/>
      <c r="GJ557" s="133"/>
      <c r="GT557" s="133"/>
      <c r="HD557" s="133"/>
      <c r="HN557" s="133"/>
      <c r="HX557" s="133"/>
      <c r="IH557" s="133"/>
      <c r="IR557" s="133"/>
      <c r="JB557" s="133"/>
      <c r="JL557" s="133"/>
      <c r="JV557" s="133"/>
      <c r="KF557" s="133"/>
    </row>
    <row xmlns:x14ac="http://schemas.microsoft.com/office/spreadsheetml/2009/9/ac" r="558" s="3" customFormat="true" x14ac:dyDescent="0.25">
      <c r="A558" s="424"/>
      <c r="B558" s="133"/>
      <c r="L558" s="133"/>
      <c r="V558" s="133"/>
      <c r="AF558" s="133"/>
      <c r="AP558" s="133"/>
      <c r="AZ558" s="133"/>
      <c r="BA558" s="133"/>
      <c r="BB558" s="133"/>
      <c r="BC558" s="133"/>
      <c r="BD558" s="133"/>
      <c r="BE558" s="133"/>
      <c r="BF558" s="133"/>
      <c r="BG558" s="133"/>
      <c r="BJ558" s="133"/>
      <c r="BT558" s="133"/>
      <c r="CD558" s="133"/>
      <c r="CN558" s="133"/>
      <c r="CX558" s="133"/>
      <c r="DH558" s="133"/>
      <c r="DR558" s="133"/>
      <c r="EB558" s="133"/>
      <c r="EL558" s="133"/>
      <c r="EV558" s="133"/>
      <c r="FF558" s="133"/>
      <c r="FP558" s="133"/>
      <c r="FZ558" s="133"/>
      <c r="GJ558" s="133"/>
      <c r="GT558" s="133"/>
      <c r="HD558" s="133"/>
      <c r="HN558" s="133"/>
      <c r="HX558" s="133"/>
      <c r="IH558" s="133"/>
      <c r="IR558" s="133"/>
      <c r="JB558" s="133"/>
      <c r="JL558" s="133"/>
      <c r="JV558" s="133"/>
      <c r="KF558" s="133"/>
    </row>
    <row xmlns:x14ac="http://schemas.microsoft.com/office/spreadsheetml/2009/9/ac" r="559" s="3" customFormat="true" x14ac:dyDescent="0.25">
      <c r="A559" s="424"/>
      <c r="B559" s="133"/>
      <c r="L559" s="133"/>
      <c r="V559" s="133"/>
      <c r="AF559" s="133"/>
      <c r="AP559" s="133"/>
      <c r="AZ559" s="133"/>
      <c r="BA559" s="133"/>
      <c r="BB559" s="133"/>
      <c r="BC559" s="133"/>
      <c r="BD559" s="133"/>
      <c r="BE559" s="133"/>
      <c r="BF559" s="133"/>
      <c r="BG559" s="133"/>
      <c r="BJ559" s="133"/>
      <c r="BT559" s="133"/>
      <c r="CD559" s="133"/>
      <c r="CN559" s="133"/>
      <c r="CX559" s="133"/>
      <c r="DH559" s="133"/>
      <c r="DR559" s="133"/>
      <c r="EB559" s="133"/>
      <c r="EL559" s="133"/>
      <c r="EV559" s="133"/>
      <c r="FF559" s="133"/>
      <c r="FP559" s="133"/>
      <c r="FZ559" s="133"/>
      <c r="GJ559" s="133"/>
      <c r="GT559" s="133"/>
      <c r="HD559" s="133"/>
      <c r="HN559" s="133"/>
      <c r="HX559" s="133"/>
      <c r="IH559" s="133"/>
      <c r="IR559" s="133"/>
      <c r="JB559" s="133"/>
      <c r="JL559" s="133"/>
      <c r="JV559" s="133"/>
      <c r="KF559" s="133"/>
    </row>
    <row xmlns:x14ac="http://schemas.microsoft.com/office/spreadsheetml/2009/9/ac" r="560" s="3" customFormat="true" x14ac:dyDescent="0.25">
      <c r="A560" s="424"/>
      <c r="B560" s="133"/>
      <c r="L560" s="133"/>
      <c r="V560" s="133"/>
      <c r="AF560" s="133"/>
      <c r="AP560" s="133"/>
      <c r="AZ560" s="133"/>
      <c r="BA560" s="133"/>
      <c r="BB560" s="133"/>
      <c r="BC560" s="133"/>
      <c r="BD560" s="133"/>
      <c r="BE560" s="133"/>
      <c r="BF560" s="133"/>
      <c r="BG560" s="133"/>
      <c r="BJ560" s="133"/>
      <c r="BT560" s="133"/>
      <c r="CD560" s="133"/>
      <c r="CN560" s="133"/>
      <c r="CX560" s="133"/>
      <c r="DH560" s="133"/>
      <c r="DR560" s="133"/>
      <c r="EB560" s="133"/>
      <c r="EL560" s="133"/>
      <c r="EV560" s="133"/>
      <c r="FF560" s="133"/>
      <c r="FP560" s="133"/>
      <c r="FZ560" s="133"/>
      <c r="GJ560" s="133"/>
      <c r="GT560" s="133"/>
      <c r="HD560" s="133"/>
      <c r="HN560" s="133"/>
      <c r="HX560" s="133"/>
      <c r="IH560" s="133"/>
      <c r="IR560" s="133"/>
      <c r="JB560" s="133"/>
      <c r="JL560" s="133"/>
      <c r="JV560" s="133"/>
      <c r="KF560" s="133"/>
    </row>
    <row xmlns:x14ac="http://schemas.microsoft.com/office/spreadsheetml/2009/9/ac" r="561" s="3" customFormat="true" x14ac:dyDescent="0.25">
      <c r="A561" s="424"/>
      <c r="B561" s="133"/>
      <c r="L561" s="133"/>
      <c r="V561" s="133"/>
      <c r="AF561" s="133"/>
      <c r="AP561" s="133"/>
      <c r="AZ561" s="133"/>
      <c r="BA561" s="133"/>
      <c r="BB561" s="133"/>
      <c r="BC561" s="133"/>
      <c r="BD561" s="133"/>
      <c r="BE561" s="133"/>
      <c r="BF561" s="133"/>
      <c r="BG561" s="133"/>
      <c r="BJ561" s="133"/>
      <c r="BT561" s="133"/>
      <c r="CD561" s="133"/>
      <c r="CN561" s="133"/>
      <c r="CX561" s="133"/>
      <c r="DH561" s="133"/>
      <c r="DR561" s="133"/>
      <c r="EB561" s="133"/>
      <c r="EL561" s="133"/>
      <c r="EV561" s="133"/>
      <c r="FF561" s="133"/>
      <c r="FP561" s="133"/>
      <c r="FZ561" s="133"/>
      <c r="GJ561" s="133"/>
      <c r="GT561" s="133"/>
      <c r="HD561" s="133"/>
      <c r="HN561" s="133"/>
      <c r="HX561" s="133"/>
      <c r="IH561" s="133"/>
      <c r="IR561" s="133"/>
      <c r="JB561" s="133"/>
      <c r="JL561" s="133"/>
      <c r="JV561" s="133"/>
      <c r="KF561" s="133"/>
    </row>
    <row xmlns:x14ac="http://schemas.microsoft.com/office/spreadsheetml/2009/9/ac" r="562" s="3" customFormat="true" x14ac:dyDescent="0.25">
      <c r="A562" s="424"/>
      <c r="B562" s="133"/>
      <c r="L562" s="133"/>
      <c r="V562" s="133"/>
      <c r="AF562" s="133"/>
      <c r="AP562" s="133"/>
      <c r="AZ562" s="133"/>
      <c r="BA562" s="133"/>
      <c r="BB562" s="133"/>
      <c r="BC562" s="133"/>
      <c r="BD562" s="133"/>
      <c r="BE562" s="133"/>
      <c r="BF562" s="133"/>
      <c r="BG562" s="133"/>
      <c r="BJ562" s="133"/>
      <c r="BT562" s="133"/>
      <c r="CD562" s="133"/>
      <c r="CN562" s="133"/>
      <c r="CX562" s="133"/>
      <c r="DH562" s="133"/>
      <c r="DR562" s="133"/>
      <c r="EB562" s="133"/>
      <c r="EL562" s="133"/>
      <c r="EV562" s="133"/>
      <c r="FF562" s="133"/>
      <c r="FP562" s="133"/>
      <c r="FZ562" s="133"/>
      <c r="GJ562" s="133"/>
      <c r="GT562" s="133"/>
      <c r="HD562" s="133"/>
      <c r="HN562" s="133"/>
      <c r="HX562" s="133"/>
      <c r="IH562" s="133"/>
      <c r="IR562" s="133"/>
      <c r="JB562" s="133"/>
      <c r="JL562" s="133"/>
      <c r="JV562" s="133"/>
      <c r="KF562" s="133"/>
    </row>
    <row xmlns:x14ac="http://schemas.microsoft.com/office/spreadsheetml/2009/9/ac" r="563" s="3" customFormat="true" x14ac:dyDescent="0.25">
      <c r="A563" s="424"/>
      <c r="B563" s="133"/>
      <c r="L563" s="133"/>
      <c r="V563" s="133"/>
      <c r="AF563" s="133"/>
      <c r="AP563" s="133"/>
      <c r="AZ563" s="133"/>
      <c r="BA563" s="133"/>
      <c r="BB563" s="133"/>
      <c r="BC563" s="133"/>
      <c r="BD563" s="133"/>
      <c r="BE563" s="133"/>
      <c r="BF563" s="133"/>
      <c r="BG563" s="133"/>
      <c r="BJ563" s="133"/>
      <c r="BT563" s="133"/>
      <c r="CD563" s="133"/>
      <c r="CN563" s="133"/>
      <c r="CX563" s="133"/>
      <c r="DH563" s="133"/>
      <c r="DR563" s="133"/>
      <c r="EB563" s="133"/>
      <c r="EL563" s="133"/>
      <c r="EV563" s="133"/>
      <c r="FF563" s="133"/>
      <c r="FP563" s="133"/>
      <c r="FZ563" s="133"/>
      <c r="GJ563" s="133"/>
      <c r="GT563" s="133"/>
      <c r="HD563" s="133"/>
      <c r="HN563" s="133"/>
      <c r="HX563" s="133"/>
      <c r="IH563" s="133"/>
      <c r="IR563" s="133"/>
      <c r="JB563" s="133"/>
      <c r="JL563" s="133"/>
      <c r="JV563" s="133"/>
      <c r="KF563" s="133"/>
    </row>
    <row xmlns:x14ac="http://schemas.microsoft.com/office/spreadsheetml/2009/9/ac" r="564" s="3" customFormat="true" x14ac:dyDescent="0.25">
      <c r="A564" s="424"/>
      <c r="B564" s="133"/>
      <c r="L564" s="133"/>
      <c r="V564" s="133"/>
      <c r="AF564" s="133"/>
      <c r="AP564" s="133"/>
      <c r="AZ564" s="133"/>
      <c r="BA564" s="133"/>
      <c r="BB564" s="133"/>
      <c r="BC564" s="133"/>
      <c r="BD564" s="133"/>
      <c r="BE564" s="133"/>
      <c r="BF564" s="133"/>
      <c r="BG564" s="133"/>
      <c r="BJ564" s="133"/>
      <c r="BT564" s="133"/>
      <c r="CD564" s="133"/>
      <c r="CN564" s="133"/>
      <c r="CX564" s="133"/>
      <c r="DH564" s="133"/>
      <c r="DR564" s="133"/>
      <c r="EB564" s="133"/>
      <c r="EL564" s="133"/>
      <c r="EV564" s="133"/>
      <c r="FF564" s="133"/>
      <c r="FP564" s="133"/>
      <c r="FZ564" s="133"/>
      <c r="GJ564" s="133"/>
      <c r="GT564" s="133"/>
      <c r="HD564" s="133"/>
      <c r="HN564" s="133"/>
      <c r="HX564" s="133"/>
      <c r="IH564" s="133"/>
      <c r="IR564" s="133"/>
      <c r="JB564" s="133"/>
      <c r="JL564" s="133"/>
      <c r="JV564" s="133"/>
      <c r="KF564" s="133"/>
    </row>
    <row xmlns:x14ac="http://schemas.microsoft.com/office/spreadsheetml/2009/9/ac" r="565" s="3" customFormat="true" x14ac:dyDescent="0.25">
      <c r="A565" s="424"/>
      <c r="B565" s="133"/>
      <c r="L565" s="133"/>
      <c r="V565" s="133"/>
      <c r="AF565" s="133"/>
      <c r="AP565" s="133"/>
      <c r="AZ565" s="133"/>
      <c r="BA565" s="133"/>
      <c r="BB565" s="133"/>
      <c r="BC565" s="133"/>
      <c r="BD565" s="133"/>
      <c r="BE565" s="133"/>
      <c r="BF565" s="133"/>
      <c r="BG565" s="133"/>
      <c r="BJ565" s="133"/>
      <c r="BT565" s="133"/>
      <c r="CD565" s="133"/>
      <c r="CN565" s="133"/>
      <c r="CX565" s="133"/>
      <c r="DH565" s="133"/>
      <c r="DR565" s="133"/>
      <c r="EB565" s="133"/>
      <c r="EL565" s="133"/>
      <c r="EV565" s="133"/>
      <c r="FF565" s="133"/>
      <c r="FP565" s="133"/>
      <c r="FZ565" s="133"/>
      <c r="GJ565" s="133"/>
      <c r="GT565" s="133"/>
      <c r="HD565" s="133"/>
      <c r="HN565" s="133"/>
      <c r="HX565" s="133"/>
      <c r="IH565" s="133"/>
      <c r="IR565" s="133"/>
      <c r="JB565" s="133"/>
      <c r="JL565" s="133"/>
      <c r="JV565" s="133"/>
      <c r="KF565" s="133"/>
    </row>
    <row xmlns:x14ac="http://schemas.microsoft.com/office/spreadsheetml/2009/9/ac" r="566" s="3" customFormat="true" x14ac:dyDescent="0.25">
      <c r="A566" s="424"/>
      <c r="B566" s="133"/>
      <c r="L566" s="133"/>
      <c r="V566" s="133"/>
      <c r="AF566" s="133"/>
      <c r="AP566" s="133"/>
      <c r="AZ566" s="133"/>
      <c r="BA566" s="133"/>
      <c r="BB566" s="133"/>
      <c r="BC566" s="133"/>
      <c r="BD566" s="133"/>
      <c r="BE566" s="133"/>
      <c r="BF566" s="133"/>
      <c r="BG566" s="133"/>
      <c r="BJ566" s="133"/>
      <c r="BT566" s="133"/>
      <c r="CD566" s="133"/>
      <c r="CN566" s="133"/>
      <c r="CX566" s="133"/>
      <c r="DH566" s="133"/>
      <c r="DR566" s="133"/>
      <c r="EB566" s="133"/>
      <c r="EL566" s="133"/>
      <c r="EV566" s="133"/>
      <c r="FF566" s="133"/>
      <c r="FP566" s="133"/>
      <c r="FZ566" s="133"/>
      <c r="GJ566" s="133"/>
      <c r="GT566" s="133"/>
      <c r="HD566" s="133"/>
      <c r="HN566" s="133"/>
      <c r="HX566" s="133"/>
      <c r="IH566" s="133"/>
      <c r="IR566" s="133"/>
      <c r="JB566" s="133"/>
      <c r="JL566" s="133"/>
      <c r="JV566" s="133"/>
      <c r="KF566" s="133"/>
    </row>
    <row xmlns:x14ac="http://schemas.microsoft.com/office/spreadsheetml/2009/9/ac" r="567" s="3" customFormat="true" x14ac:dyDescent="0.25">
      <c r="A567" s="424"/>
      <c r="B567" s="133"/>
      <c r="L567" s="133"/>
      <c r="V567" s="133"/>
      <c r="AF567" s="133"/>
      <c r="AP567" s="133"/>
      <c r="AZ567" s="133"/>
      <c r="BA567" s="133"/>
      <c r="BB567" s="133"/>
      <c r="BC567" s="133"/>
      <c r="BD567" s="133"/>
      <c r="BE567" s="133"/>
      <c r="BF567" s="133"/>
      <c r="BG567" s="133"/>
      <c r="BJ567" s="133"/>
      <c r="BT567" s="133"/>
      <c r="CD567" s="133"/>
      <c r="CN567" s="133"/>
      <c r="CX567" s="133"/>
      <c r="DH567" s="133"/>
      <c r="DR567" s="133"/>
      <c r="EB567" s="133"/>
      <c r="EL567" s="133"/>
      <c r="EV567" s="133"/>
      <c r="FF567" s="133"/>
      <c r="FP567" s="133"/>
      <c r="FZ567" s="133"/>
      <c r="GJ567" s="133"/>
      <c r="GT567" s="133"/>
      <c r="HD567" s="133"/>
      <c r="HN567" s="133"/>
      <c r="HX567" s="133"/>
      <c r="IH567" s="133"/>
      <c r="IR567" s="133"/>
      <c r="JB567" s="133"/>
      <c r="JL567" s="133"/>
      <c r="JV567" s="133"/>
      <c r="KF567" s="133"/>
    </row>
    <row xmlns:x14ac="http://schemas.microsoft.com/office/spreadsheetml/2009/9/ac" r="568" s="3" customFormat="true" x14ac:dyDescent="0.25">
      <c r="A568" s="424"/>
      <c r="B568" s="133"/>
      <c r="L568" s="133"/>
      <c r="V568" s="133"/>
      <c r="AF568" s="133"/>
      <c r="AP568" s="133"/>
      <c r="AZ568" s="133"/>
      <c r="BA568" s="133"/>
      <c r="BB568" s="133"/>
      <c r="BC568" s="133"/>
      <c r="BD568" s="133"/>
      <c r="BE568" s="133"/>
      <c r="BF568" s="133"/>
      <c r="BG568" s="133"/>
      <c r="BJ568" s="133"/>
      <c r="BT568" s="133"/>
      <c r="CD568" s="133"/>
      <c r="CN568" s="133"/>
      <c r="CX568" s="133"/>
      <c r="DH568" s="133"/>
      <c r="DR568" s="133"/>
      <c r="EB568" s="133"/>
      <c r="EL568" s="133"/>
      <c r="EV568" s="133"/>
      <c r="FF568" s="133"/>
      <c r="FP568" s="133"/>
      <c r="FZ568" s="133"/>
      <c r="GJ568" s="133"/>
      <c r="GT568" s="133"/>
      <c r="HD568" s="133"/>
      <c r="HN568" s="133"/>
      <c r="HX568" s="133"/>
      <c r="IH568" s="133"/>
      <c r="IR568" s="133"/>
      <c r="JB568" s="133"/>
      <c r="JL568" s="133"/>
      <c r="JV568" s="133"/>
      <c r="KF568" s="133"/>
    </row>
    <row xmlns:x14ac="http://schemas.microsoft.com/office/spreadsheetml/2009/9/ac" r="569" s="3" customFormat="true" x14ac:dyDescent="0.25">
      <c r="A569" s="424"/>
      <c r="B569" s="133"/>
      <c r="L569" s="133"/>
      <c r="V569" s="133"/>
      <c r="AF569" s="133"/>
      <c r="AP569" s="133"/>
      <c r="AZ569" s="133"/>
      <c r="BA569" s="133"/>
      <c r="BB569" s="133"/>
      <c r="BC569" s="133"/>
      <c r="BD569" s="133"/>
      <c r="BE569" s="133"/>
      <c r="BF569" s="133"/>
      <c r="BG569" s="133"/>
      <c r="BJ569" s="133"/>
      <c r="BT569" s="133"/>
      <c r="CD569" s="133"/>
      <c r="CN569" s="133"/>
      <c r="CX569" s="133"/>
      <c r="DH569" s="133"/>
      <c r="DR569" s="133"/>
      <c r="EB569" s="133"/>
      <c r="EL569" s="133"/>
      <c r="EV569" s="133"/>
      <c r="FF569" s="133"/>
      <c r="FP569" s="133"/>
      <c r="FZ569" s="133"/>
      <c r="GJ569" s="133"/>
      <c r="GT569" s="133"/>
      <c r="HD569" s="133"/>
      <c r="HN569" s="133"/>
      <c r="HX569" s="133"/>
      <c r="IH569" s="133"/>
      <c r="IR569" s="133"/>
      <c r="JB569" s="133"/>
      <c r="JL569" s="133"/>
      <c r="JV569" s="133"/>
      <c r="KF569" s="133"/>
    </row>
    <row xmlns:x14ac="http://schemas.microsoft.com/office/spreadsheetml/2009/9/ac" r="570" s="3" customFormat="true" x14ac:dyDescent="0.25">
      <c r="A570" s="424"/>
      <c r="B570" s="133"/>
      <c r="L570" s="133"/>
      <c r="V570" s="133"/>
      <c r="AF570" s="133"/>
      <c r="AP570" s="133"/>
      <c r="AZ570" s="133"/>
      <c r="BA570" s="133"/>
      <c r="BB570" s="133"/>
      <c r="BC570" s="133"/>
      <c r="BD570" s="133"/>
      <c r="BE570" s="133"/>
      <c r="BF570" s="133"/>
      <c r="BG570" s="133"/>
      <c r="BJ570" s="133"/>
      <c r="BT570" s="133"/>
      <c r="CD570" s="133"/>
      <c r="CN570" s="133"/>
      <c r="CX570" s="133"/>
      <c r="DH570" s="133"/>
      <c r="DR570" s="133"/>
      <c r="EB570" s="133"/>
      <c r="EL570" s="133"/>
      <c r="EV570" s="133"/>
      <c r="FF570" s="133"/>
      <c r="FP570" s="133"/>
      <c r="FZ570" s="133"/>
      <c r="GJ570" s="133"/>
      <c r="GT570" s="133"/>
      <c r="HD570" s="133"/>
      <c r="HN570" s="133"/>
      <c r="HX570" s="133"/>
      <c r="IH570" s="133"/>
      <c r="IR570" s="133"/>
      <c r="JB570" s="133"/>
      <c r="JL570" s="133"/>
      <c r="JV570" s="133"/>
      <c r="KF570" s="133"/>
    </row>
    <row xmlns:x14ac="http://schemas.microsoft.com/office/spreadsheetml/2009/9/ac" r="571" s="3" customFormat="true" x14ac:dyDescent="0.25">
      <c r="A571" s="424"/>
      <c r="B571" s="133"/>
      <c r="L571" s="133"/>
      <c r="V571" s="133"/>
      <c r="AF571" s="133"/>
      <c r="AP571" s="133"/>
      <c r="AZ571" s="133"/>
      <c r="BA571" s="133"/>
      <c r="BB571" s="133"/>
      <c r="BC571" s="133"/>
      <c r="BD571" s="133"/>
      <c r="BE571" s="133"/>
      <c r="BF571" s="133"/>
      <c r="BG571" s="133"/>
      <c r="BJ571" s="133"/>
      <c r="BT571" s="133"/>
      <c r="CD571" s="133"/>
      <c r="CN571" s="133"/>
      <c r="CX571" s="133"/>
      <c r="DH571" s="133"/>
      <c r="DR571" s="133"/>
      <c r="EB571" s="133"/>
      <c r="EL571" s="133"/>
      <c r="EV571" s="133"/>
      <c r="FF571" s="133"/>
      <c r="FP571" s="133"/>
      <c r="FZ571" s="133"/>
      <c r="GJ571" s="133"/>
      <c r="GT571" s="133"/>
      <c r="HD571" s="133"/>
      <c r="HN571" s="133"/>
      <c r="HX571" s="133"/>
      <c r="IH571" s="133"/>
      <c r="IR571" s="133"/>
      <c r="JB571" s="133"/>
      <c r="JL571" s="133"/>
      <c r="JV571" s="133"/>
      <c r="KF571" s="133"/>
    </row>
    <row xmlns:x14ac="http://schemas.microsoft.com/office/spreadsheetml/2009/9/ac" r="572" s="3" customFormat="true" x14ac:dyDescent="0.25">
      <c r="A572" s="424"/>
      <c r="B572" s="133"/>
      <c r="L572" s="133"/>
      <c r="V572" s="133"/>
      <c r="AF572" s="133"/>
      <c r="AP572" s="133"/>
      <c r="AZ572" s="133"/>
      <c r="BA572" s="133"/>
      <c r="BB572" s="133"/>
      <c r="BC572" s="133"/>
      <c r="BD572" s="133"/>
      <c r="BE572" s="133"/>
      <c r="BF572" s="133"/>
      <c r="BG572" s="133"/>
      <c r="BJ572" s="133"/>
      <c r="BT572" s="133"/>
      <c r="CD572" s="133"/>
      <c r="CN572" s="133"/>
      <c r="CX572" s="133"/>
      <c r="DH572" s="133"/>
      <c r="DR572" s="133"/>
      <c r="EB572" s="133"/>
      <c r="EL572" s="133"/>
      <c r="EV572" s="133"/>
      <c r="FF572" s="133"/>
      <c r="FP572" s="133"/>
      <c r="FZ572" s="133"/>
      <c r="GJ572" s="133"/>
      <c r="GT572" s="133"/>
      <c r="HD572" s="133"/>
      <c r="HN572" s="133"/>
      <c r="HX572" s="133"/>
      <c r="IH572" s="133"/>
      <c r="IR572" s="133"/>
      <c r="JB572" s="133"/>
      <c r="JL572" s="133"/>
      <c r="JV572" s="133"/>
      <c r="KF572" s="133"/>
    </row>
    <row xmlns:x14ac="http://schemas.microsoft.com/office/spreadsheetml/2009/9/ac" r="573" s="3" customFormat="true" x14ac:dyDescent="0.25">
      <c r="A573" s="424"/>
      <c r="B573" s="133"/>
      <c r="L573" s="133"/>
      <c r="V573" s="133"/>
      <c r="AF573" s="133"/>
      <c r="AP573" s="133"/>
      <c r="AZ573" s="133"/>
      <c r="BA573" s="133"/>
      <c r="BB573" s="133"/>
      <c r="BC573" s="133"/>
      <c r="BD573" s="133"/>
      <c r="BE573" s="133"/>
      <c r="BF573" s="133"/>
      <c r="BG573" s="133"/>
      <c r="BJ573" s="133"/>
      <c r="BT573" s="133"/>
      <c r="CD573" s="133"/>
      <c r="CN573" s="133"/>
      <c r="CX573" s="133"/>
      <c r="DH573" s="133"/>
      <c r="DR573" s="133"/>
      <c r="EB573" s="133"/>
      <c r="EL573" s="133"/>
      <c r="EV573" s="133"/>
      <c r="FF573" s="133"/>
      <c r="FP573" s="133"/>
      <c r="FZ573" s="133"/>
      <c r="GJ573" s="133"/>
      <c r="GT573" s="133"/>
      <c r="HD573" s="133"/>
      <c r="HN573" s="133"/>
      <c r="HX573" s="133"/>
      <c r="IH573" s="133"/>
      <c r="IR573" s="133"/>
      <c r="JB573" s="133"/>
      <c r="JL573" s="133"/>
      <c r="JV573" s="133"/>
      <c r="KF573" s="133"/>
    </row>
    <row xmlns:x14ac="http://schemas.microsoft.com/office/spreadsheetml/2009/9/ac" r="574" s="3" customFormat="true" x14ac:dyDescent="0.25">
      <c r="A574" s="424"/>
      <c r="B574" s="133"/>
      <c r="L574" s="133"/>
      <c r="V574" s="133"/>
      <c r="AF574" s="133"/>
      <c r="AP574" s="133"/>
      <c r="AZ574" s="133"/>
      <c r="BA574" s="133"/>
      <c r="BB574" s="133"/>
      <c r="BC574" s="133"/>
      <c r="BD574" s="133"/>
      <c r="BE574" s="133"/>
      <c r="BF574" s="133"/>
      <c r="BG574" s="133"/>
      <c r="BJ574" s="133"/>
      <c r="BT574" s="133"/>
      <c r="CD574" s="133"/>
      <c r="CN574" s="133"/>
      <c r="CX574" s="133"/>
      <c r="DH574" s="133"/>
      <c r="DR574" s="133"/>
      <c r="EB574" s="133"/>
      <c r="EL574" s="133"/>
      <c r="EV574" s="133"/>
      <c r="FF574" s="133"/>
      <c r="FP574" s="133"/>
      <c r="FZ574" s="133"/>
      <c r="GJ574" s="133"/>
      <c r="GT574" s="133"/>
      <c r="HD574" s="133"/>
      <c r="HN574" s="133"/>
      <c r="HX574" s="133"/>
      <c r="IH574" s="133"/>
      <c r="IR574" s="133"/>
      <c r="JB574" s="133"/>
      <c r="JL574" s="133"/>
      <c r="JV574" s="133"/>
      <c r="KF574" s="133"/>
    </row>
    <row xmlns:x14ac="http://schemas.microsoft.com/office/spreadsheetml/2009/9/ac" r="575" s="3" customFormat="true" x14ac:dyDescent="0.25">
      <c r="A575" s="424"/>
      <c r="B575" s="133"/>
      <c r="L575" s="133"/>
      <c r="V575" s="133"/>
      <c r="AF575" s="133"/>
      <c r="AP575" s="133"/>
      <c r="AZ575" s="133"/>
      <c r="BA575" s="133"/>
      <c r="BB575" s="133"/>
      <c r="BC575" s="133"/>
      <c r="BD575" s="133"/>
      <c r="BE575" s="133"/>
      <c r="BF575" s="133"/>
      <c r="BG575" s="133"/>
      <c r="BJ575" s="133"/>
      <c r="BT575" s="133"/>
      <c r="CD575" s="133"/>
      <c r="CN575" s="133"/>
      <c r="CX575" s="133"/>
      <c r="DH575" s="133"/>
      <c r="DR575" s="133"/>
      <c r="EB575" s="133"/>
      <c r="EL575" s="133"/>
      <c r="EV575" s="133"/>
      <c r="FF575" s="133"/>
      <c r="FP575" s="133"/>
      <c r="FZ575" s="133"/>
      <c r="GJ575" s="133"/>
      <c r="GT575" s="133"/>
      <c r="HD575" s="133"/>
      <c r="HN575" s="133"/>
      <c r="HX575" s="133"/>
      <c r="IH575" s="133"/>
      <c r="IR575" s="133"/>
      <c r="JB575" s="133"/>
      <c r="JL575" s="133"/>
      <c r="JV575" s="133"/>
      <c r="KF575" s="133"/>
    </row>
    <row xmlns:x14ac="http://schemas.microsoft.com/office/spreadsheetml/2009/9/ac" r="576" s="3" customFormat="true" x14ac:dyDescent="0.25">
      <c r="A576" s="424"/>
      <c r="B576" s="133"/>
      <c r="L576" s="133"/>
      <c r="V576" s="133"/>
      <c r="AF576" s="133"/>
      <c r="AP576" s="133"/>
      <c r="AZ576" s="133"/>
      <c r="BA576" s="133"/>
      <c r="BB576" s="133"/>
      <c r="BC576" s="133"/>
      <c r="BD576" s="133"/>
      <c r="BE576" s="133"/>
      <c r="BF576" s="133"/>
      <c r="BG576" s="133"/>
      <c r="BJ576" s="133"/>
      <c r="BT576" s="133"/>
      <c r="CD576" s="133"/>
      <c r="CN576" s="133"/>
      <c r="CX576" s="133"/>
      <c r="DH576" s="133"/>
      <c r="DR576" s="133"/>
      <c r="EB576" s="133"/>
      <c r="EL576" s="133"/>
      <c r="EV576" s="133"/>
      <c r="FF576" s="133"/>
      <c r="FP576" s="133"/>
      <c r="FZ576" s="133"/>
      <c r="GJ576" s="133"/>
      <c r="GT576" s="133"/>
      <c r="HD576" s="133"/>
      <c r="HN576" s="133"/>
      <c r="HX576" s="133"/>
      <c r="IH576" s="133"/>
      <c r="IR576" s="133"/>
      <c r="JB576" s="133"/>
      <c r="JL576" s="133"/>
      <c r="JV576" s="133"/>
      <c r="KF576" s="133"/>
    </row>
    <row xmlns:x14ac="http://schemas.microsoft.com/office/spreadsheetml/2009/9/ac" r="577" s="3" customFormat="true" x14ac:dyDescent="0.25">
      <c r="A577" s="424"/>
      <c r="B577" s="133"/>
      <c r="L577" s="133"/>
      <c r="V577" s="133"/>
      <c r="AF577" s="133"/>
      <c r="AP577" s="133"/>
      <c r="AZ577" s="133"/>
      <c r="BA577" s="133"/>
      <c r="BB577" s="133"/>
      <c r="BC577" s="133"/>
      <c r="BD577" s="133"/>
      <c r="BE577" s="133"/>
      <c r="BF577" s="133"/>
      <c r="BG577" s="133"/>
      <c r="BJ577" s="133"/>
      <c r="BT577" s="133"/>
      <c r="CD577" s="133"/>
      <c r="CN577" s="133"/>
      <c r="CX577" s="133"/>
      <c r="DH577" s="133"/>
      <c r="DR577" s="133"/>
      <c r="EB577" s="133"/>
      <c r="EL577" s="133"/>
      <c r="EV577" s="133"/>
      <c r="FF577" s="133"/>
      <c r="FP577" s="133"/>
      <c r="FZ577" s="133"/>
      <c r="GJ577" s="133"/>
      <c r="GT577" s="133"/>
      <c r="HD577" s="133"/>
      <c r="HN577" s="133"/>
      <c r="HX577" s="133"/>
      <c r="IH577" s="133"/>
      <c r="IR577" s="133"/>
      <c r="JB577" s="133"/>
      <c r="JL577" s="133"/>
      <c r="JV577" s="133"/>
      <c r="KF577" s="133"/>
    </row>
    <row xmlns:x14ac="http://schemas.microsoft.com/office/spreadsheetml/2009/9/ac" r="578" s="3" customFormat="true" x14ac:dyDescent="0.25">
      <c r="A578" s="424"/>
      <c r="B578" s="133"/>
      <c r="L578" s="133"/>
      <c r="V578" s="133"/>
      <c r="AF578" s="133"/>
      <c r="AP578" s="133"/>
      <c r="AZ578" s="133"/>
      <c r="BA578" s="133"/>
      <c r="BB578" s="133"/>
      <c r="BC578" s="133"/>
      <c r="BD578" s="133"/>
      <c r="BE578" s="133"/>
      <c r="BF578" s="133"/>
      <c r="BG578" s="133"/>
      <c r="BJ578" s="133"/>
      <c r="BT578" s="133"/>
      <c r="CD578" s="133"/>
      <c r="CN578" s="133"/>
      <c r="CX578" s="133"/>
      <c r="DH578" s="133"/>
      <c r="DR578" s="133"/>
      <c r="EB578" s="133"/>
      <c r="EL578" s="133"/>
      <c r="EV578" s="133"/>
      <c r="FF578" s="133"/>
      <c r="FP578" s="133"/>
      <c r="FZ578" s="133"/>
      <c r="GJ578" s="133"/>
      <c r="GT578" s="133"/>
      <c r="HD578" s="133"/>
      <c r="HN578" s="133"/>
      <c r="HX578" s="133"/>
      <c r="IH578" s="133"/>
      <c r="IR578" s="133"/>
      <c r="JB578" s="133"/>
      <c r="JL578" s="133"/>
      <c r="JV578" s="133"/>
      <c r="KF578" s="133"/>
    </row>
    <row xmlns:x14ac="http://schemas.microsoft.com/office/spreadsheetml/2009/9/ac" r="579" s="3" customFormat="true" x14ac:dyDescent="0.25">
      <c r="A579" s="424"/>
      <c r="B579" s="133"/>
      <c r="L579" s="133"/>
      <c r="V579" s="133"/>
      <c r="AF579" s="133"/>
      <c r="AP579" s="133"/>
      <c r="AZ579" s="133"/>
      <c r="BA579" s="133"/>
      <c r="BB579" s="133"/>
      <c r="BC579" s="133"/>
      <c r="BD579" s="133"/>
      <c r="BE579" s="133"/>
      <c r="BF579" s="133"/>
      <c r="BG579" s="133"/>
      <c r="BJ579" s="133"/>
      <c r="BT579" s="133"/>
      <c r="CD579" s="133"/>
      <c r="CN579" s="133"/>
      <c r="CX579" s="133"/>
      <c r="DH579" s="133"/>
      <c r="DR579" s="133"/>
      <c r="EB579" s="133"/>
      <c r="EL579" s="133"/>
      <c r="EV579" s="133"/>
      <c r="FF579" s="133"/>
      <c r="FP579" s="133"/>
      <c r="FZ579" s="133"/>
      <c r="GJ579" s="133"/>
      <c r="GT579" s="133"/>
      <c r="HD579" s="133"/>
      <c r="HN579" s="133"/>
      <c r="HX579" s="133"/>
      <c r="IH579" s="133"/>
      <c r="IR579" s="133"/>
      <c r="JB579" s="133"/>
      <c r="JL579" s="133"/>
      <c r="JV579" s="133"/>
      <c r="KF579" s="133"/>
    </row>
    <row xmlns:x14ac="http://schemas.microsoft.com/office/spreadsheetml/2009/9/ac" r="580" s="3" customFormat="true" x14ac:dyDescent="0.25">
      <c r="A580" s="424"/>
      <c r="B580" s="133"/>
      <c r="L580" s="133"/>
      <c r="V580" s="133"/>
      <c r="AF580" s="133"/>
      <c r="AP580" s="133"/>
      <c r="AZ580" s="133"/>
      <c r="BA580" s="133"/>
      <c r="BB580" s="133"/>
      <c r="BC580" s="133"/>
      <c r="BD580" s="133"/>
      <c r="BE580" s="133"/>
      <c r="BF580" s="133"/>
      <c r="BG580" s="133"/>
      <c r="BJ580" s="133"/>
      <c r="BT580" s="133"/>
      <c r="CD580" s="133"/>
      <c r="CN580" s="133"/>
      <c r="CX580" s="133"/>
      <c r="DH580" s="133"/>
      <c r="DR580" s="133"/>
      <c r="EB580" s="133"/>
      <c r="EL580" s="133"/>
      <c r="EV580" s="133"/>
      <c r="FF580" s="133"/>
      <c r="FP580" s="133"/>
      <c r="FZ580" s="133"/>
      <c r="GJ580" s="133"/>
      <c r="GT580" s="133"/>
      <c r="HD580" s="133"/>
      <c r="HN580" s="133"/>
      <c r="HX580" s="133"/>
      <c r="IH580" s="133"/>
      <c r="IR580" s="133"/>
      <c r="JB580" s="133"/>
      <c r="JL580" s="133"/>
      <c r="JV580" s="133"/>
      <c r="KF580" s="133"/>
    </row>
    <row xmlns:x14ac="http://schemas.microsoft.com/office/spreadsheetml/2009/9/ac" r="581" s="3" customFormat="true" x14ac:dyDescent="0.25">
      <c r="A581" s="424"/>
      <c r="B581" s="133"/>
      <c r="L581" s="133"/>
      <c r="V581" s="133"/>
      <c r="AF581" s="133"/>
      <c r="AP581" s="133"/>
      <c r="AZ581" s="133"/>
      <c r="BA581" s="133"/>
      <c r="BB581" s="133"/>
      <c r="BC581" s="133"/>
      <c r="BD581" s="133"/>
      <c r="BE581" s="133"/>
      <c r="BF581" s="133"/>
      <c r="BG581" s="133"/>
      <c r="BJ581" s="133"/>
      <c r="BT581" s="133"/>
      <c r="CD581" s="133"/>
      <c r="CN581" s="133"/>
      <c r="CX581" s="133"/>
      <c r="DH581" s="133"/>
      <c r="DR581" s="133"/>
      <c r="EB581" s="133"/>
      <c r="EL581" s="133"/>
      <c r="EV581" s="133"/>
      <c r="FF581" s="133"/>
      <c r="FP581" s="133"/>
      <c r="FZ581" s="133"/>
      <c r="GJ581" s="133"/>
      <c r="GT581" s="133"/>
      <c r="HD581" s="133"/>
      <c r="HN581" s="133"/>
      <c r="HX581" s="133"/>
      <c r="IH581" s="133"/>
      <c r="IR581" s="133"/>
      <c r="JB581" s="133"/>
      <c r="JL581" s="133"/>
      <c r="JV581" s="133"/>
      <c r="KF581" s="133"/>
    </row>
    <row xmlns:x14ac="http://schemas.microsoft.com/office/spreadsheetml/2009/9/ac" r="582" s="3" customFormat="true" x14ac:dyDescent="0.25">
      <c r="A582" s="424"/>
      <c r="B582" s="133"/>
      <c r="L582" s="133"/>
      <c r="V582" s="133"/>
      <c r="AF582" s="133"/>
      <c r="AP582" s="133"/>
      <c r="AZ582" s="133"/>
      <c r="BA582" s="133"/>
      <c r="BB582" s="133"/>
      <c r="BC582" s="133"/>
      <c r="BD582" s="133"/>
      <c r="BE582" s="133"/>
      <c r="BF582" s="133"/>
      <c r="BG582" s="133"/>
      <c r="BJ582" s="133"/>
      <c r="BT582" s="133"/>
      <c r="CD582" s="133"/>
      <c r="CN582" s="133"/>
      <c r="CX582" s="133"/>
      <c r="DH582" s="133"/>
      <c r="DR582" s="133"/>
      <c r="EB582" s="133"/>
      <c r="EL582" s="133"/>
      <c r="EV582" s="133"/>
      <c r="FF582" s="133"/>
      <c r="FP582" s="133"/>
      <c r="FZ582" s="133"/>
      <c r="GJ582" s="133"/>
      <c r="GT582" s="133"/>
      <c r="HD582" s="133"/>
      <c r="HN582" s="133"/>
      <c r="HX582" s="133"/>
      <c r="IH582" s="133"/>
      <c r="IR582" s="133"/>
      <c r="JB582" s="133"/>
      <c r="JL582" s="133"/>
      <c r="JV582" s="133"/>
      <c r="KF582" s="133"/>
    </row>
    <row xmlns:x14ac="http://schemas.microsoft.com/office/spreadsheetml/2009/9/ac" r="583" s="3" customFormat="true" x14ac:dyDescent="0.25">
      <c r="A583" s="424"/>
      <c r="B583" s="133"/>
      <c r="L583" s="133"/>
      <c r="V583" s="133"/>
      <c r="AF583" s="133"/>
      <c r="AP583" s="133"/>
      <c r="AZ583" s="133"/>
      <c r="BA583" s="133"/>
      <c r="BB583" s="133"/>
      <c r="BC583" s="133"/>
      <c r="BD583" s="133"/>
      <c r="BE583" s="133"/>
      <c r="BF583" s="133"/>
      <c r="BG583" s="133"/>
      <c r="BJ583" s="133"/>
      <c r="BT583" s="133"/>
      <c r="CD583" s="133"/>
      <c r="CN583" s="133"/>
      <c r="CX583" s="133"/>
      <c r="DH583" s="133"/>
      <c r="DR583" s="133"/>
      <c r="EB583" s="133"/>
      <c r="EL583" s="133"/>
      <c r="EV583" s="133"/>
      <c r="FF583" s="133"/>
      <c r="FP583" s="133"/>
      <c r="FZ583" s="133"/>
      <c r="GJ583" s="133"/>
      <c r="GT583" s="133"/>
      <c r="HD583" s="133"/>
      <c r="HN583" s="133"/>
      <c r="HX583" s="133"/>
      <c r="IH583" s="133"/>
      <c r="IR583" s="133"/>
      <c r="JB583" s="133"/>
      <c r="JL583" s="133"/>
      <c r="JV583" s="133"/>
      <c r="KF583" s="133"/>
    </row>
    <row xmlns:x14ac="http://schemas.microsoft.com/office/spreadsheetml/2009/9/ac" r="584" s="3" customFormat="true" x14ac:dyDescent="0.25">
      <c r="A584" s="424"/>
      <c r="B584" s="133"/>
      <c r="L584" s="133"/>
      <c r="V584" s="133"/>
      <c r="AF584" s="133"/>
      <c r="AP584" s="133"/>
      <c r="AZ584" s="133"/>
      <c r="BA584" s="133"/>
      <c r="BB584" s="133"/>
      <c r="BC584" s="133"/>
      <c r="BD584" s="133"/>
      <c r="BE584" s="133"/>
      <c r="BF584" s="133"/>
      <c r="BG584" s="133"/>
      <c r="BJ584" s="133"/>
      <c r="BT584" s="133"/>
      <c r="CD584" s="133"/>
      <c r="CN584" s="133"/>
      <c r="CX584" s="133"/>
      <c r="DH584" s="133"/>
      <c r="DR584" s="133"/>
      <c r="EB584" s="133"/>
      <c r="EL584" s="133"/>
      <c r="EV584" s="133"/>
      <c r="FF584" s="133"/>
      <c r="FP584" s="133"/>
      <c r="FZ584" s="133"/>
      <c r="GJ584" s="133"/>
      <c r="GT584" s="133"/>
      <c r="HD584" s="133"/>
      <c r="HN584" s="133"/>
      <c r="HX584" s="133"/>
      <c r="IH584" s="133"/>
      <c r="IR584" s="133"/>
      <c r="JB584" s="133"/>
      <c r="JL584" s="133"/>
      <c r="JV584" s="133"/>
      <c r="KF584" s="133"/>
    </row>
    <row xmlns:x14ac="http://schemas.microsoft.com/office/spreadsheetml/2009/9/ac" r="585" s="3" customFormat="true" x14ac:dyDescent="0.25">
      <c r="A585" s="424"/>
      <c r="B585" s="133"/>
      <c r="L585" s="133"/>
      <c r="V585" s="133"/>
      <c r="AF585" s="133"/>
      <c r="AP585" s="133"/>
      <c r="AZ585" s="133"/>
      <c r="BA585" s="133"/>
      <c r="BB585" s="133"/>
      <c r="BC585" s="133"/>
      <c r="BD585" s="133"/>
      <c r="BE585" s="133"/>
      <c r="BF585" s="133"/>
      <c r="BG585" s="133"/>
      <c r="BJ585" s="133"/>
      <c r="BT585" s="133"/>
      <c r="CD585" s="133"/>
      <c r="CN585" s="133"/>
      <c r="CX585" s="133"/>
      <c r="DH585" s="133"/>
      <c r="DR585" s="133"/>
      <c r="EB585" s="133"/>
      <c r="EL585" s="133"/>
      <c r="EV585" s="133"/>
      <c r="FF585" s="133"/>
      <c r="FP585" s="133"/>
      <c r="FZ585" s="133"/>
      <c r="GJ585" s="133"/>
      <c r="GT585" s="133"/>
      <c r="HD585" s="133"/>
      <c r="HN585" s="133"/>
      <c r="HX585" s="133"/>
      <c r="IH585" s="133"/>
      <c r="IR585" s="133"/>
      <c r="JB585" s="133"/>
      <c r="JL585" s="133"/>
      <c r="JV585" s="133"/>
      <c r="KF585" s="133"/>
    </row>
    <row xmlns:x14ac="http://schemas.microsoft.com/office/spreadsheetml/2009/9/ac" r="586" s="3" customFormat="true" x14ac:dyDescent="0.25">
      <c r="A586" s="424"/>
      <c r="B586" s="133"/>
      <c r="L586" s="133"/>
      <c r="V586" s="133"/>
      <c r="AF586" s="133"/>
      <c r="AP586" s="133"/>
      <c r="AZ586" s="133"/>
      <c r="BA586" s="133"/>
      <c r="BB586" s="133"/>
      <c r="BC586" s="133"/>
      <c r="BD586" s="133"/>
      <c r="BE586" s="133"/>
      <c r="BF586" s="133"/>
      <c r="BG586" s="133"/>
      <c r="BJ586" s="133"/>
      <c r="BT586" s="133"/>
      <c r="CD586" s="133"/>
      <c r="CN586" s="133"/>
      <c r="CX586" s="133"/>
      <c r="DH586" s="133"/>
      <c r="DR586" s="133"/>
      <c r="EB586" s="133"/>
      <c r="EL586" s="133"/>
      <c r="EV586" s="133"/>
      <c r="FF586" s="133"/>
      <c r="FP586" s="133"/>
      <c r="FZ586" s="133"/>
      <c r="GJ586" s="133"/>
      <c r="GT586" s="133"/>
      <c r="HD586" s="133"/>
      <c r="HN586" s="133"/>
      <c r="HX586" s="133"/>
      <c r="IH586" s="133"/>
      <c r="IR586" s="133"/>
      <c r="JB586" s="133"/>
      <c r="JL586" s="133"/>
      <c r="JV586" s="133"/>
      <c r="KF586" s="133"/>
    </row>
    <row xmlns:x14ac="http://schemas.microsoft.com/office/spreadsheetml/2009/9/ac" r="587" s="3" customFormat="true" x14ac:dyDescent="0.25">
      <c r="A587" s="424"/>
      <c r="B587" s="133"/>
      <c r="L587" s="133"/>
      <c r="V587" s="133"/>
      <c r="AF587" s="133"/>
      <c r="AP587" s="133"/>
      <c r="AZ587" s="133"/>
      <c r="BA587" s="133"/>
      <c r="BB587" s="133"/>
      <c r="BC587" s="133"/>
      <c r="BD587" s="133"/>
      <c r="BE587" s="133"/>
      <c r="BF587" s="133"/>
      <c r="BG587" s="133"/>
      <c r="BJ587" s="133"/>
      <c r="BT587" s="133"/>
      <c r="CD587" s="133"/>
      <c r="CN587" s="133"/>
      <c r="CX587" s="133"/>
      <c r="DH587" s="133"/>
      <c r="DR587" s="133"/>
      <c r="EB587" s="133"/>
      <c r="EL587" s="133"/>
      <c r="EV587" s="133"/>
      <c r="FF587" s="133"/>
      <c r="FP587" s="133"/>
      <c r="FZ587" s="133"/>
      <c r="GJ587" s="133"/>
      <c r="GT587" s="133"/>
      <c r="HD587" s="133"/>
      <c r="HN587" s="133"/>
      <c r="HX587" s="133"/>
      <c r="IH587" s="133"/>
      <c r="IR587" s="133"/>
      <c r="JB587" s="133"/>
      <c r="JL587" s="133"/>
      <c r="JV587" s="133"/>
      <c r="KF587" s="133"/>
    </row>
    <row xmlns:x14ac="http://schemas.microsoft.com/office/spreadsheetml/2009/9/ac" r="588" s="3" customFormat="true" x14ac:dyDescent="0.25">
      <c r="A588" s="424"/>
      <c r="B588" s="133"/>
      <c r="L588" s="133"/>
      <c r="V588" s="133"/>
      <c r="AF588" s="133"/>
      <c r="AP588" s="133"/>
      <c r="AZ588" s="133"/>
      <c r="BA588" s="133"/>
      <c r="BB588" s="133"/>
      <c r="BC588" s="133"/>
      <c r="BD588" s="133"/>
      <c r="BE588" s="133"/>
      <c r="BF588" s="133"/>
      <c r="BG588" s="133"/>
      <c r="BJ588" s="133"/>
      <c r="BT588" s="133"/>
      <c r="CD588" s="133"/>
      <c r="CN588" s="133"/>
      <c r="CX588" s="133"/>
      <c r="DH588" s="133"/>
      <c r="DR588" s="133"/>
      <c r="EB588" s="133"/>
      <c r="EL588" s="133"/>
      <c r="EV588" s="133"/>
      <c r="FF588" s="133"/>
      <c r="FP588" s="133"/>
      <c r="FZ588" s="133"/>
      <c r="GJ588" s="133"/>
      <c r="GT588" s="133"/>
      <c r="HD588" s="133"/>
      <c r="HN588" s="133"/>
      <c r="HX588" s="133"/>
      <c r="IH588" s="133"/>
      <c r="IR588" s="133"/>
      <c r="JB588" s="133"/>
      <c r="JL588" s="133"/>
      <c r="JV588" s="133"/>
      <c r="KF588" s="133"/>
    </row>
    <row xmlns:x14ac="http://schemas.microsoft.com/office/spreadsheetml/2009/9/ac" r="589" s="3" customFormat="true" x14ac:dyDescent="0.25">
      <c r="A589" s="424"/>
      <c r="B589" s="133"/>
      <c r="L589" s="133"/>
      <c r="V589" s="133"/>
      <c r="AF589" s="133"/>
      <c r="AP589" s="133"/>
      <c r="AZ589" s="133"/>
      <c r="BA589" s="133"/>
      <c r="BB589" s="133"/>
      <c r="BC589" s="133"/>
      <c r="BD589" s="133"/>
      <c r="BE589" s="133"/>
      <c r="BF589" s="133"/>
      <c r="BG589" s="133"/>
      <c r="BJ589" s="133"/>
      <c r="BT589" s="133"/>
      <c r="CD589" s="133"/>
      <c r="CN589" s="133"/>
      <c r="CX589" s="133"/>
      <c r="DH589" s="133"/>
      <c r="DR589" s="133"/>
      <c r="EB589" s="133"/>
      <c r="EL589" s="133"/>
      <c r="EV589" s="133"/>
      <c r="FF589" s="133"/>
      <c r="FP589" s="133"/>
      <c r="FZ589" s="133"/>
      <c r="GJ589" s="133"/>
      <c r="GT589" s="133"/>
      <c r="HD589" s="133"/>
      <c r="HN589" s="133"/>
      <c r="HX589" s="133"/>
      <c r="IH589" s="133"/>
      <c r="IR589" s="133"/>
      <c r="JB589" s="133"/>
      <c r="JL589" s="133"/>
      <c r="JV589" s="133"/>
      <c r="KF589" s="133"/>
    </row>
    <row xmlns:x14ac="http://schemas.microsoft.com/office/spreadsheetml/2009/9/ac" r="590" s="3" customFormat="true" x14ac:dyDescent="0.25">
      <c r="A590" s="424"/>
      <c r="B590" s="133"/>
      <c r="L590" s="133"/>
      <c r="V590" s="133"/>
      <c r="AF590" s="133"/>
      <c r="AP590" s="133"/>
      <c r="AZ590" s="133"/>
      <c r="BA590" s="133"/>
      <c r="BB590" s="133"/>
      <c r="BC590" s="133"/>
      <c r="BD590" s="133"/>
      <c r="BE590" s="133"/>
      <c r="BF590" s="133"/>
      <c r="BG590" s="133"/>
      <c r="BJ590" s="133"/>
      <c r="BT590" s="133"/>
      <c r="CD590" s="133"/>
      <c r="CN590" s="133"/>
      <c r="CX590" s="133"/>
      <c r="DH590" s="133"/>
      <c r="DR590" s="133"/>
      <c r="EB590" s="133"/>
      <c r="EL590" s="133"/>
      <c r="EV590" s="133"/>
      <c r="FF590" s="133"/>
      <c r="FP590" s="133"/>
      <c r="FZ590" s="133"/>
      <c r="GJ590" s="133"/>
      <c r="GT590" s="133"/>
      <c r="HD590" s="133"/>
      <c r="HN590" s="133"/>
      <c r="HX590" s="133"/>
      <c r="IH590" s="133"/>
      <c r="IR590" s="133"/>
      <c r="JB590" s="133"/>
      <c r="JL590" s="133"/>
      <c r="JV590" s="133"/>
      <c r="KF590" s="133"/>
    </row>
    <row xmlns:x14ac="http://schemas.microsoft.com/office/spreadsheetml/2009/9/ac" r="591" s="3" customFormat="true" x14ac:dyDescent="0.25">
      <c r="A591" s="424"/>
      <c r="B591" s="133"/>
      <c r="L591" s="133"/>
      <c r="V591" s="133"/>
      <c r="AF591" s="133"/>
      <c r="AP591" s="133"/>
      <c r="AZ591" s="133"/>
      <c r="BA591" s="133"/>
      <c r="BB591" s="133"/>
      <c r="BC591" s="133"/>
      <c r="BD591" s="133"/>
      <c r="BE591" s="133"/>
      <c r="BF591" s="133"/>
      <c r="BG591" s="133"/>
      <c r="BJ591" s="133"/>
      <c r="BT591" s="133"/>
      <c r="CD591" s="133"/>
      <c r="CN591" s="133"/>
      <c r="CX591" s="133"/>
      <c r="DH591" s="133"/>
      <c r="DR591" s="133"/>
      <c r="EB591" s="133"/>
      <c r="EL591" s="133"/>
      <c r="EV591" s="133"/>
      <c r="FF591" s="133"/>
      <c r="FP591" s="133"/>
      <c r="FZ591" s="133"/>
      <c r="GJ591" s="133"/>
      <c r="GT591" s="133"/>
      <c r="HD591" s="133"/>
      <c r="HN591" s="133"/>
      <c r="HX591" s="133"/>
      <c r="IH591" s="133"/>
      <c r="IR591" s="133"/>
      <c r="JB591" s="133"/>
      <c r="JL591" s="133"/>
      <c r="JV591" s="133"/>
      <c r="KF591" s="133"/>
    </row>
    <row xmlns:x14ac="http://schemas.microsoft.com/office/spreadsheetml/2009/9/ac" r="592" s="3" customFormat="true" x14ac:dyDescent="0.25">
      <c r="A592" s="424"/>
      <c r="B592" s="133"/>
      <c r="L592" s="133"/>
      <c r="V592" s="133"/>
      <c r="AF592" s="133"/>
      <c r="AP592" s="133"/>
      <c r="AZ592" s="133"/>
      <c r="BA592" s="133"/>
      <c r="BB592" s="133"/>
      <c r="BC592" s="133"/>
      <c r="BD592" s="133"/>
      <c r="BE592" s="133"/>
      <c r="BF592" s="133"/>
      <c r="BG592" s="133"/>
      <c r="BJ592" s="133"/>
      <c r="BT592" s="133"/>
      <c r="CD592" s="133"/>
      <c r="CN592" s="133"/>
      <c r="CX592" s="133"/>
      <c r="DH592" s="133"/>
      <c r="DR592" s="133"/>
      <c r="EB592" s="133"/>
      <c r="EL592" s="133"/>
      <c r="EV592" s="133"/>
      <c r="FF592" s="133"/>
      <c r="FP592" s="133"/>
      <c r="FZ592" s="133"/>
      <c r="GJ592" s="133"/>
      <c r="GT592" s="133"/>
      <c r="HD592" s="133"/>
      <c r="HN592" s="133"/>
      <c r="HX592" s="133"/>
      <c r="IH592" s="133"/>
      <c r="IR592" s="133"/>
      <c r="JB592" s="133"/>
      <c r="JL592" s="133"/>
      <c r="JV592" s="133"/>
      <c r="KF592" s="133"/>
    </row>
    <row xmlns:x14ac="http://schemas.microsoft.com/office/spreadsheetml/2009/9/ac" r="593" s="3" customFormat="true" x14ac:dyDescent="0.25">
      <c r="A593" s="424"/>
      <c r="B593" s="133"/>
      <c r="L593" s="133"/>
      <c r="V593" s="133"/>
      <c r="AF593" s="133"/>
      <c r="AP593" s="133"/>
      <c r="AZ593" s="133"/>
      <c r="BA593" s="133"/>
      <c r="BB593" s="133"/>
      <c r="BC593" s="133"/>
      <c r="BD593" s="133"/>
      <c r="BE593" s="133"/>
      <c r="BF593" s="133"/>
      <c r="BG593" s="133"/>
      <c r="BJ593" s="133"/>
      <c r="BT593" s="133"/>
      <c r="CD593" s="133"/>
      <c r="CN593" s="133"/>
      <c r="CX593" s="133"/>
      <c r="DH593" s="133"/>
      <c r="DR593" s="133"/>
      <c r="EB593" s="133"/>
      <c r="EL593" s="133"/>
      <c r="EV593" s="133"/>
      <c r="FF593" s="133"/>
      <c r="FP593" s="133"/>
      <c r="FZ593" s="133"/>
      <c r="GJ593" s="133"/>
      <c r="GT593" s="133"/>
      <c r="HD593" s="133"/>
      <c r="HN593" s="133"/>
      <c r="HX593" s="133"/>
      <c r="IH593" s="133"/>
      <c r="IR593" s="133"/>
      <c r="JB593" s="133"/>
      <c r="JL593" s="133"/>
      <c r="JV593" s="133"/>
      <c r="KF593" s="133"/>
    </row>
    <row xmlns:x14ac="http://schemas.microsoft.com/office/spreadsheetml/2009/9/ac" r="594" s="3" customFormat="true" x14ac:dyDescent="0.25">
      <c r="A594" s="424"/>
      <c r="B594" s="133"/>
      <c r="L594" s="133"/>
      <c r="V594" s="133"/>
      <c r="AF594" s="133"/>
      <c r="AP594" s="133"/>
      <c r="AZ594" s="133"/>
      <c r="BA594" s="133"/>
      <c r="BB594" s="133"/>
      <c r="BC594" s="133"/>
      <c r="BD594" s="133"/>
      <c r="BE594" s="133"/>
      <c r="BF594" s="133"/>
      <c r="BG594" s="133"/>
      <c r="BJ594" s="133"/>
      <c r="BT594" s="133"/>
      <c r="CD594" s="133"/>
      <c r="CN594" s="133"/>
      <c r="CX594" s="133"/>
      <c r="DH594" s="133"/>
      <c r="DR594" s="133"/>
      <c r="EB594" s="133"/>
      <c r="EL594" s="133"/>
      <c r="EV594" s="133"/>
      <c r="FF594" s="133"/>
      <c r="FP594" s="133"/>
      <c r="FZ594" s="133"/>
      <c r="GJ594" s="133"/>
      <c r="GT594" s="133"/>
      <c r="HD594" s="133"/>
      <c r="HN594" s="133"/>
      <c r="HX594" s="133"/>
      <c r="IH594" s="133"/>
      <c r="IR594" s="133"/>
      <c r="JB594" s="133"/>
      <c r="JL594" s="133"/>
      <c r="JV594" s="133"/>
      <c r="KF594" s="133"/>
    </row>
    <row xmlns:x14ac="http://schemas.microsoft.com/office/spreadsheetml/2009/9/ac" r="595" s="3" customFormat="true" x14ac:dyDescent="0.25">
      <c r="A595" s="424"/>
      <c r="B595" s="133"/>
      <c r="L595" s="133"/>
      <c r="V595" s="133"/>
      <c r="AF595" s="133"/>
      <c r="AP595" s="133"/>
      <c r="AZ595" s="133"/>
      <c r="BA595" s="133"/>
      <c r="BB595" s="133"/>
      <c r="BC595" s="133"/>
      <c r="BD595" s="133"/>
      <c r="BE595" s="133"/>
      <c r="BF595" s="133"/>
      <c r="BG595" s="133"/>
      <c r="BJ595" s="133"/>
      <c r="BT595" s="133"/>
      <c r="CD595" s="133"/>
      <c r="CN595" s="133"/>
      <c r="CX595" s="133"/>
      <c r="DH595" s="133"/>
      <c r="DR595" s="133"/>
      <c r="EB595" s="133"/>
      <c r="EL595" s="133"/>
      <c r="EV595" s="133"/>
      <c r="FF595" s="133"/>
      <c r="FP595" s="133"/>
      <c r="FZ595" s="133"/>
      <c r="GJ595" s="133"/>
      <c r="GT595" s="133"/>
      <c r="HD595" s="133"/>
      <c r="HN595" s="133"/>
      <c r="HX595" s="133"/>
      <c r="IH595" s="133"/>
      <c r="IR595" s="133"/>
      <c r="JB595" s="133"/>
      <c r="JL595" s="133"/>
      <c r="JV595" s="133"/>
      <c r="KF595" s="133"/>
    </row>
    <row xmlns:x14ac="http://schemas.microsoft.com/office/spreadsheetml/2009/9/ac" r="596" s="3" customFormat="true" x14ac:dyDescent="0.25">
      <c r="A596" s="424"/>
      <c r="B596" s="133"/>
      <c r="L596" s="133"/>
      <c r="V596" s="133"/>
      <c r="AF596" s="133"/>
      <c r="AP596" s="133"/>
      <c r="AZ596" s="133"/>
      <c r="BA596" s="133"/>
      <c r="BB596" s="133"/>
      <c r="BC596" s="133"/>
      <c r="BD596" s="133"/>
      <c r="BE596" s="133"/>
      <c r="BF596" s="133"/>
      <c r="BG596" s="133"/>
      <c r="BJ596" s="133"/>
      <c r="BT596" s="133"/>
      <c r="CD596" s="133"/>
      <c r="CN596" s="133"/>
      <c r="CX596" s="133"/>
      <c r="DH596" s="133"/>
      <c r="DR596" s="133"/>
      <c r="EB596" s="133"/>
      <c r="EL596" s="133"/>
      <c r="EV596" s="133"/>
      <c r="FF596" s="133"/>
      <c r="FP596" s="133"/>
      <c r="FZ596" s="133"/>
      <c r="GJ596" s="133"/>
      <c r="GT596" s="133"/>
      <c r="HD596" s="133"/>
      <c r="HN596" s="133"/>
      <c r="HX596" s="133"/>
      <c r="IH596" s="133"/>
      <c r="IR596" s="133"/>
      <c r="JB596" s="133"/>
      <c r="JL596" s="133"/>
      <c r="JV596" s="133"/>
      <c r="KF596" s="133"/>
    </row>
    <row xmlns:x14ac="http://schemas.microsoft.com/office/spreadsheetml/2009/9/ac" r="597" s="3" customFormat="true" x14ac:dyDescent="0.25">
      <c r="A597" s="424"/>
      <c r="B597" s="133"/>
      <c r="L597" s="133"/>
      <c r="V597" s="133"/>
      <c r="AF597" s="133"/>
      <c r="AP597" s="133"/>
      <c r="AZ597" s="133"/>
      <c r="BA597" s="133"/>
      <c r="BB597" s="133"/>
      <c r="BC597" s="133"/>
      <c r="BD597" s="133"/>
      <c r="BE597" s="133"/>
      <c r="BF597" s="133"/>
      <c r="BG597" s="133"/>
      <c r="BJ597" s="133"/>
      <c r="BT597" s="133"/>
      <c r="CD597" s="133"/>
      <c r="CN597" s="133"/>
      <c r="CX597" s="133"/>
      <c r="DH597" s="133"/>
      <c r="DR597" s="133"/>
      <c r="EB597" s="133"/>
      <c r="EL597" s="133"/>
      <c r="EV597" s="133"/>
      <c r="FF597" s="133"/>
      <c r="FP597" s="133"/>
      <c r="FZ597" s="133"/>
      <c r="GJ597" s="133"/>
      <c r="GT597" s="133"/>
      <c r="HD597" s="133"/>
      <c r="HN597" s="133"/>
      <c r="HX597" s="133"/>
      <c r="IH597" s="133"/>
      <c r="IR597" s="133"/>
      <c r="JB597" s="133"/>
      <c r="JL597" s="133"/>
      <c r="JV597" s="133"/>
      <c r="KF597" s="133"/>
    </row>
    <row xmlns:x14ac="http://schemas.microsoft.com/office/spreadsheetml/2009/9/ac" r="598" s="3" customFormat="true" x14ac:dyDescent="0.25">
      <c r="A598" s="424"/>
      <c r="B598" s="133"/>
      <c r="L598" s="133"/>
      <c r="V598" s="133"/>
      <c r="AF598" s="133"/>
      <c r="AP598" s="133"/>
      <c r="AZ598" s="133"/>
      <c r="BA598" s="133"/>
      <c r="BB598" s="133"/>
      <c r="BC598" s="133"/>
      <c r="BD598" s="133"/>
      <c r="BE598" s="133"/>
      <c r="BF598" s="133"/>
      <c r="BG598" s="133"/>
      <c r="BJ598" s="133"/>
      <c r="BT598" s="133"/>
      <c r="CD598" s="133"/>
      <c r="CN598" s="133"/>
      <c r="CX598" s="133"/>
      <c r="DH598" s="133"/>
      <c r="DR598" s="133"/>
      <c r="EB598" s="133"/>
      <c r="EL598" s="133"/>
      <c r="EV598" s="133"/>
      <c r="FF598" s="133"/>
      <c r="FP598" s="133"/>
      <c r="FZ598" s="133"/>
      <c r="GJ598" s="133"/>
      <c r="GT598" s="133"/>
      <c r="HD598" s="133"/>
      <c r="HN598" s="133"/>
      <c r="HX598" s="133"/>
      <c r="IH598" s="133"/>
      <c r="IR598" s="133"/>
      <c r="JB598" s="133"/>
      <c r="JL598" s="133"/>
      <c r="JV598" s="133"/>
      <c r="KF598" s="133"/>
    </row>
    <row xmlns:x14ac="http://schemas.microsoft.com/office/spreadsheetml/2009/9/ac" r="599" s="3" customFormat="true" x14ac:dyDescent="0.25">
      <c r="A599" s="424"/>
      <c r="B599" s="133"/>
      <c r="L599" s="133"/>
      <c r="V599" s="133"/>
      <c r="AF599" s="133"/>
      <c r="AP599" s="133"/>
      <c r="AZ599" s="133"/>
      <c r="BA599" s="133"/>
      <c r="BB599" s="133"/>
      <c r="BC599" s="133"/>
      <c r="BD599" s="133"/>
      <c r="BE599" s="133"/>
      <c r="BF599" s="133"/>
      <c r="BG599" s="133"/>
      <c r="BJ599" s="133"/>
      <c r="BT599" s="133"/>
      <c r="CD599" s="133"/>
      <c r="CN599" s="133"/>
      <c r="CX599" s="133"/>
      <c r="DH599" s="133"/>
      <c r="DR599" s="133"/>
      <c r="EB599" s="133"/>
      <c r="EL599" s="133"/>
      <c r="EV599" s="133"/>
      <c r="FF599" s="133"/>
      <c r="FP599" s="133"/>
      <c r="FZ599" s="133"/>
      <c r="GJ599" s="133"/>
      <c r="GT599" s="133"/>
      <c r="HD599" s="133"/>
      <c r="HN599" s="133"/>
      <c r="HX599" s="133"/>
      <c r="IH599" s="133"/>
      <c r="IR599" s="133"/>
      <c r="JB599" s="133"/>
      <c r="JL599" s="133"/>
      <c r="JV599" s="133"/>
      <c r="KF599" s="133"/>
    </row>
    <row xmlns:x14ac="http://schemas.microsoft.com/office/spreadsheetml/2009/9/ac" r="600" s="3" customFormat="true" x14ac:dyDescent="0.25">
      <c r="A600" s="424"/>
      <c r="B600" s="133"/>
      <c r="L600" s="133"/>
      <c r="V600" s="133"/>
      <c r="AF600" s="133"/>
      <c r="AP600" s="133"/>
      <c r="AZ600" s="133"/>
      <c r="BA600" s="133"/>
      <c r="BB600" s="133"/>
      <c r="BC600" s="133"/>
      <c r="BD600" s="133"/>
      <c r="BE600" s="133"/>
      <c r="BF600" s="133"/>
      <c r="BG600" s="133"/>
      <c r="BJ600" s="133"/>
      <c r="BT600" s="133"/>
      <c r="CD600" s="133"/>
      <c r="CN600" s="133"/>
      <c r="CX600" s="133"/>
      <c r="DH600" s="133"/>
      <c r="DR600" s="133"/>
      <c r="EB600" s="133"/>
      <c r="EL600" s="133"/>
      <c r="EV600" s="133"/>
      <c r="FF600" s="133"/>
      <c r="FP600" s="133"/>
      <c r="FZ600" s="133"/>
      <c r="GJ600" s="133"/>
      <c r="GT600" s="133"/>
      <c r="HD600" s="133"/>
      <c r="HN600" s="133"/>
      <c r="HX600" s="133"/>
      <c r="IH600" s="133"/>
      <c r="IR600" s="133"/>
      <c r="JB600" s="133"/>
      <c r="JL600" s="133"/>
      <c r="JV600" s="133"/>
      <c r="KF600" s="133"/>
    </row>
    <row xmlns:x14ac="http://schemas.microsoft.com/office/spreadsheetml/2009/9/ac" r="601" s="3" customFormat="true" x14ac:dyDescent="0.25">
      <c r="A601" s="424"/>
      <c r="B601" s="133"/>
      <c r="L601" s="133"/>
      <c r="V601" s="133"/>
      <c r="AF601" s="133"/>
      <c r="AP601" s="133"/>
      <c r="AZ601" s="133"/>
      <c r="BA601" s="133"/>
      <c r="BB601" s="133"/>
      <c r="BC601" s="133"/>
      <c r="BD601" s="133"/>
      <c r="BE601" s="133"/>
      <c r="BF601" s="133"/>
      <c r="BG601" s="133"/>
      <c r="BJ601" s="133"/>
      <c r="BT601" s="133"/>
      <c r="CD601" s="133"/>
      <c r="CN601" s="133"/>
      <c r="CX601" s="133"/>
      <c r="DH601" s="133"/>
      <c r="DR601" s="133"/>
      <c r="EB601" s="133"/>
      <c r="EL601" s="133"/>
      <c r="EV601" s="133"/>
      <c r="FF601" s="133"/>
      <c r="FP601" s="133"/>
      <c r="FZ601" s="133"/>
      <c r="GJ601" s="133"/>
      <c r="GT601" s="133"/>
      <c r="HD601" s="133"/>
      <c r="HN601" s="133"/>
      <c r="HX601" s="133"/>
      <c r="IH601" s="133"/>
      <c r="IR601" s="133"/>
      <c r="JB601" s="133"/>
      <c r="JL601" s="133"/>
      <c r="JV601" s="133"/>
      <c r="KF601" s="133"/>
    </row>
    <row xmlns:x14ac="http://schemas.microsoft.com/office/spreadsheetml/2009/9/ac" r="602" s="3" customFormat="true" x14ac:dyDescent="0.25">
      <c r="A602" s="424"/>
      <c r="B602" s="133"/>
      <c r="L602" s="133"/>
      <c r="V602" s="133"/>
      <c r="AF602" s="133"/>
      <c r="AP602" s="133"/>
      <c r="AZ602" s="133"/>
      <c r="BA602" s="133"/>
      <c r="BB602" s="133"/>
      <c r="BC602" s="133"/>
      <c r="BD602" s="133"/>
      <c r="BE602" s="133"/>
      <c r="BF602" s="133"/>
      <c r="BG602" s="133"/>
      <c r="BJ602" s="133"/>
      <c r="BT602" s="133"/>
      <c r="CD602" s="133"/>
      <c r="CN602" s="133"/>
      <c r="CX602" s="133"/>
      <c r="DH602" s="133"/>
      <c r="DR602" s="133"/>
      <c r="EB602" s="133"/>
      <c r="EL602" s="133"/>
      <c r="EV602" s="133"/>
      <c r="FF602" s="133"/>
      <c r="FP602" s="133"/>
      <c r="FZ602" s="133"/>
      <c r="GJ602" s="133"/>
      <c r="GT602" s="133"/>
      <c r="HD602" s="133"/>
      <c r="HN602" s="133"/>
      <c r="HX602" s="133"/>
      <c r="IH602" s="133"/>
      <c r="IR602" s="133"/>
      <c r="JB602" s="133"/>
      <c r="JL602" s="133"/>
      <c r="JV602" s="133"/>
      <c r="KF602" s="133"/>
    </row>
    <row xmlns:x14ac="http://schemas.microsoft.com/office/spreadsheetml/2009/9/ac" r="603" s="3" customFormat="true" x14ac:dyDescent="0.25">
      <c r="A603" s="424"/>
      <c r="B603" s="133"/>
      <c r="L603" s="133"/>
      <c r="V603" s="133"/>
      <c r="AF603" s="133"/>
      <c r="AP603" s="133"/>
      <c r="AZ603" s="133"/>
      <c r="BA603" s="133"/>
      <c r="BB603" s="133"/>
      <c r="BC603" s="133"/>
      <c r="BD603" s="133"/>
      <c r="BE603" s="133"/>
      <c r="BF603" s="133"/>
      <c r="BG603" s="133"/>
      <c r="BJ603" s="133"/>
      <c r="BT603" s="133"/>
      <c r="CD603" s="133"/>
      <c r="CN603" s="133"/>
      <c r="CX603" s="133"/>
      <c r="DH603" s="133"/>
      <c r="DR603" s="133"/>
      <c r="EB603" s="133"/>
      <c r="EL603" s="133"/>
      <c r="EV603" s="133"/>
      <c r="FF603" s="133"/>
      <c r="FP603" s="133"/>
      <c r="FZ603" s="133"/>
      <c r="GJ603" s="133"/>
      <c r="GT603" s="133"/>
      <c r="HD603" s="133"/>
      <c r="HN603" s="133"/>
      <c r="HX603" s="133"/>
      <c r="IH603" s="133"/>
      <c r="IR603" s="133"/>
      <c r="JB603" s="133"/>
      <c r="JL603" s="133"/>
      <c r="JV603" s="133"/>
      <c r="KF603" s="133"/>
    </row>
    <row xmlns:x14ac="http://schemas.microsoft.com/office/spreadsheetml/2009/9/ac" r="604" s="3" customFormat="true" x14ac:dyDescent="0.25">
      <c r="A604" s="424"/>
      <c r="B604" s="133"/>
      <c r="L604" s="133"/>
      <c r="V604" s="133"/>
      <c r="AF604" s="133"/>
      <c r="AP604" s="133"/>
      <c r="AZ604" s="133"/>
      <c r="BA604" s="133"/>
      <c r="BB604" s="133"/>
      <c r="BC604" s="133"/>
      <c r="BD604" s="133"/>
      <c r="BE604" s="133"/>
      <c r="BF604" s="133"/>
      <c r="BG604" s="133"/>
      <c r="BJ604" s="133"/>
      <c r="BT604" s="133"/>
      <c r="CD604" s="133"/>
      <c r="CN604" s="133"/>
      <c r="CX604" s="133"/>
      <c r="DH604" s="133"/>
      <c r="DR604" s="133"/>
      <c r="EB604" s="133"/>
      <c r="EL604" s="133"/>
      <c r="EV604" s="133"/>
      <c r="FF604" s="133"/>
      <c r="FP604" s="133"/>
      <c r="FZ604" s="133"/>
      <c r="GJ604" s="133"/>
      <c r="GT604" s="133"/>
      <c r="HD604" s="133"/>
      <c r="HN604" s="133"/>
      <c r="HX604" s="133"/>
      <c r="IH604" s="133"/>
      <c r="IR604" s="133"/>
      <c r="JB604" s="133"/>
      <c r="JL604" s="133"/>
      <c r="JV604" s="133"/>
      <c r="KF604" s="133"/>
    </row>
    <row xmlns:x14ac="http://schemas.microsoft.com/office/spreadsheetml/2009/9/ac" r="605" s="3" customFormat="true" x14ac:dyDescent="0.25">
      <c r="A605" s="424"/>
      <c r="B605" s="133"/>
      <c r="L605" s="133"/>
      <c r="V605" s="133"/>
      <c r="AF605" s="133"/>
      <c r="AP605" s="133"/>
      <c r="AZ605" s="133"/>
      <c r="BA605" s="133"/>
      <c r="BB605" s="133"/>
      <c r="BC605" s="133"/>
      <c r="BD605" s="133"/>
      <c r="BE605" s="133"/>
      <c r="BF605" s="133"/>
      <c r="BG605" s="133"/>
      <c r="BJ605" s="133"/>
      <c r="BT605" s="133"/>
      <c r="CD605" s="133"/>
      <c r="CN605" s="133"/>
      <c r="CX605" s="133"/>
      <c r="DH605" s="133"/>
      <c r="DR605" s="133"/>
      <c r="EB605" s="133"/>
      <c r="EL605" s="133"/>
      <c r="EV605" s="133"/>
      <c r="FF605" s="133"/>
      <c r="FP605" s="133"/>
      <c r="FZ605" s="133"/>
      <c r="GJ605" s="133"/>
      <c r="GT605" s="133"/>
      <c r="HD605" s="133"/>
      <c r="HN605" s="133"/>
      <c r="HX605" s="133"/>
      <c r="IH605" s="133"/>
      <c r="IR605" s="133"/>
      <c r="JB605" s="133"/>
      <c r="JL605" s="133"/>
      <c r="JV605" s="133"/>
      <c r="KF605" s="133"/>
    </row>
    <row xmlns:x14ac="http://schemas.microsoft.com/office/spreadsheetml/2009/9/ac" r="606" s="3" customFormat="true" x14ac:dyDescent="0.25">
      <c r="A606" s="424"/>
      <c r="B606" s="133"/>
      <c r="L606" s="133"/>
      <c r="V606" s="133"/>
      <c r="AF606" s="133"/>
      <c r="AP606" s="133"/>
      <c r="AZ606" s="133"/>
      <c r="BA606" s="133"/>
      <c r="BB606" s="133"/>
      <c r="BC606" s="133"/>
      <c r="BD606" s="133"/>
      <c r="BE606" s="133"/>
      <c r="BF606" s="133"/>
      <c r="BG606" s="133"/>
      <c r="BJ606" s="133"/>
      <c r="BT606" s="133"/>
      <c r="CD606" s="133"/>
      <c r="CN606" s="133"/>
      <c r="CX606" s="133"/>
      <c r="DH606" s="133"/>
      <c r="DR606" s="133"/>
      <c r="EB606" s="133"/>
      <c r="EL606" s="133"/>
      <c r="EV606" s="133"/>
      <c r="FF606" s="133"/>
      <c r="FP606" s="133"/>
      <c r="FZ606" s="133"/>
      <c r="GJ606" s="133"/>
      <c r="GT606" s="133"/>
      <c r="HD606" s="133"/>
      <c r="HN606" s="133"/>
      <c r="HX606" s="133"/>
      <c r="IH606" s="133"/>
      <c r="IR606" s="133"/>
      <c r="JB606" s="133"/>
      <c r="JL606" s="133"/>
      <c r="JV606" s="133"/>
      <c r="KF606" s="133"/>
    </row>
    <row xmlns:x14ac="http://schemas.microsoft.com/office/spreadsheetml/2009/9/ac" r="607" s="3" customFormat="true" x14ac:dyDescent="0.25">
      <c r="A607" s="424"/>
      <c r="B607" s="133"/>
      <c r="L607" s="133"/>
      <c r="V607" s="133"/>
      <c r="AF607" s="133"/>
      <c r="AP607" s="133"/>
      <c r="AZ607" s="133"/>
      <c r="BA607" s="133"/>
      <c r="BB607" s="133"/>
      <c r="BC607" s="133"/>
      <c r="BD607" s="133"/>
      <c r="BE607" s="133"/>
      <c r="BF607" s="133"/>
      <c r="BG607" s="133"/>
      <c r="BJ607" s="133"/>
      <c r="BT607" s="133"/>
      <c r="CD607" s="133"/>
      <c r="CN607" s="133"/>
      <c r="CX607" s="133"/>
      <c r="DH607" s="133"/>
      <c r="DR607" s="133"/>
      <c r="EB607" s="133"/>
      <c r="EL607" s="133"/>
      <c r="EV607" s="133"/>
      <c r="FF607" s="133"/>
      <c r="FP607" s="133"/>
      <c r="FZ607" s="133"/>
      <c r="GJ607" s="133"/>
      <c r="GT607" s="133"/>
      <c r="HD607" s="133"/>
      <c r="HN607" s="133"/>
      <c r="HX607" s="133"/>
      <c r="IH607" s="133"/>
      <c r="IR607" s="133"/>
      <c r="JB607" s="133"/>
      <c r="JL607" s="133"/>
      <c r="JV607" s="133"/>
      <c r="KF607" s="133"/>
    </row>
    <row xmlns:x14ac="http://schemas.microsoft.com/office/spreadsheetml/2009/9/ac" r="608" s="3" customFormat="true" x14ac:dyDescent="0.25">
      <c r="A608" s="424"/>
      <c r="B608" s="133"/>
      <c r="L608" s="133"/>
      <c r="V608" s="133"/>
      <c r="AF608" s="133"/>
      <c r="AP608" s="133"/>
      <c r="AZ608" s="133"/>
      <c r="BA608" s="133"/>
      <c r="BB608" s="133"/>
      <c r="BC608" s="133"/>
      <c r="BD608" s="133"/>
      <c r="BE608" s="133"/>
      <c r="BF608" s="133"/>
      <c r="BG608" s="133"/>
      <c r="BJ608" s="133"/>
      <c r="BT608" s="133"/>
      <c r="CD608" s="133"/>
      <c r="CN608" s="133"/>
      <c r="CX608" s="133"/>
      <c r="DH608" s="133"/>
      <c r="DR608" s="133"/>
      <c r="EB608" s="133"/>
      <c r="EL608" s="133"/>
      <c r="EV608" s="133"/>
      <c r="FF608" s="133"/>
      <c r="FP608" s="133"/>
      <c r="FZ608" s="133"/>
      <c r="GJ608" s="133"/>
      <c r="GT608" s="133"/>
      <c r="HD608" s="133"/>
      <c r="HN608" s="133"/>
      <c r="HX608" s="133"/>
      <c r="IH608" s="133"/>
      <c r="IR608" s="133"/>
      <c r="JB608" s="133"/>
      <c r="JL608" s="133"/>
      <c r="JV608" s="133"/>
      <c r="KF608" s="133"/>
    </row>
    <row xmlns:x14ac="http://schemas.microsoft.com/office/spreadsheetml/2009/9/ac" r="609" s="3" customFormat="true" x14ac:dyDescent="0.25">
      <c r="A609" s="424"/>
      <c r="B609" s="133"/>
      <c r="L609" s="133"/>
      <c r="V609" s="133"/>
      <c r="AF609" s="133"/>
      <c r="AP609" s="133"/>
      <c r="AZ609" s="133"/>
      <c r="BA609" s="133"/>
      <c r="BB609" s="133"/>
      <c r="BC609" s="133"/>
      <c r="BD609" s="133"/>
      <c r="BE609" s="133"/>
      <c r="BF609" s="133"/>
      <c r="BG609" s="133"/>
      <c r="BJ609" s="133"/>
      <c r="BT609" s="133"/>
      <c r="CD609" s="133"/>
      <c r="CN609" s="133"/>
      <c r="CX609" s="133"/>
      <c r="DH609" s="133"/>
      <c r="DR609" s="133"/>
      <c r="EB609" s="133"/>
      <c r="EL609" s="133"/>
      <c r="EV609" s="133"/>
      <c r="FF609" s="133"/>
      <c r="FP609" s="133"/>
      <c r="FZ609" s="133"/>
      <c r="GJ609" s="133"/>
      <c r="GT609" s="133"/>
      <c r="HD609" s="133"/>
      <c r="HN609" s="133"/>
      <c r="HX609" s="133"/>
      <c r="IH609" s="133"/>
      <c r="IR609" s="133"/>
      <c r="JB609" s="133"/>
      <c r="JL609" s="133"/>
      <c r="JV609" s="133"/>
      <c r="KF609" s="133"/>
    </row>
    <row xmlns:x14ac="http://schemas.microsoft.com/office/spreadsheetml/2009/9/ac" r="610" s="3" customFormat="true" x14ac:dyDescent="0.25">
      <c r="A610" s="424"/>
      <c r="B610" s="133"/>
      <c r="L610" s="133"/>
      <c r="V610" s="133"/>
      <c r="AF610" s="133"/>
      <c r="AP610" s="133"/>
      <c r="AZ610" s="133"/>
      <c r="BA610" s="133"/>
      <c r="BB610" s="133"/>
      <c r="BC610" s="133"/>
      <c r="BD610" s="133"/>
      <c r="BE610" s="133"/>
      <c r="BF610" s="133"/>
      <c r="BG610" s="133"/>
      <c r="BJ610" s="133"/>
      <c r="BT610" s="133"/>
      <c r="CD610" s="133"/>
      <c r="CN610" s="133"/>
      <c r="CX610" s="133"/>
      <c r="DH610" s="133"/>
      <c r="DR610" s="133"/>
      <c r="EB610" s="133"/>
      <c r="EL610" s="133"/>
      <c r="EV610" s="133"/>
      <c r="FF610" s="133"/>
      <c r="FP610" s="133"/>
      <c r="FZ610" s="133"/>
      <c r="GJ610" s="133"/>
      <c r="GT610" s="133"/>
      <c r="HD610" s="133"/>
      <c r="HN610" s="133"/>
      <c r="HX610" s="133"/>
      <c r="IH610" s="133"/>
      <c r="IR610" s="133"/>
      <c r="JB610" s="133"/>
      <c r="JL610" s="133"/>
      <c r="JV610" s="133"/>
      <c r="KF610" s="133"/>
    </row>
    <row xmlns:x14ac="http://schemas.microsoft.com/office/spreadsheetml/2009/9/ac" r="611" s="3" customFormat="true" x14ac:dyDescent="0.25">
      <c r="A611" s="424"/>
      <c r="B611" s="133"/>
      <c r="L611" s="133"/>
      <c r="V611" s="133"/>
      <c r="AF611" s="133"/>
      <c r="AP611" s="133"/>
      <c r="AZ611" s="133"/>
      <c r="BA611" s="133"/>
      <c r="BB611" s="133"/>
      <c r="BC611" s="133"/>
      <c r="BD611" s="133"/>
      <c r="BE611" s="133"/>
      <c r="BF611" s="133"/>
      <c r="BG611" s="133"/>
      <c r="BJ611" s="133"/>
      <c r="BT611" s="133"/>
      <c r="CD611" s="133"/>
      <c r="CN611" s="133"/>
      <c r="CX611" s="133"/>
      <c r="DH611" s="133"/>
      <c r="DR611" s="133"/>
      <c r="EB611" s="133"/>
      <c r="EL611" s="133"/>
      <c r="EV611" s="133"/>
      <c r="FF611" s="133"/>
      <c r="FP611" s="133"/>
      <c r="FZ611" s="133"/>
      <c r="GJ611" s="133"/>
      <c r="GT611" s="133"/>
      <c r="HD611" s="133"/>
      <c r="HN611" s="133"/>
      <c r="HX611" s="133"/>
      <c r="IH611" s="133"/>
      <c r="IR611" s="133"/>
      <c r="JB611" s="133"/>
      <c r="JL611" s="133"/>
      <c r="JV611" s="133"/>
      <c r="KF611" s="133"/>
    </row>
    <row xmlns:x14ac="http://schemas.microsoft.com/office/spreadsheetml/2009/9/ac" r="612" s="3" customFormat="true" x14ac:dyDescent="0.25">
      <c r="A612" s="424"/>
      <c r="B612" s="133"/>
      <c r="L612" s="133"/>
      <c r="V612" s="133"/>
      <c r="AF612" s="133"/>
      <c r="AP612" s="133"/>
      <c r="AZ612" s="133"/>
      <c r="BA612" s="133"/>
      <c r="BB612" s="133"/>
      <c r="BC612" s="133"/>
      <c r="BD612" s="133"/>
      <c r="BE612" s="133"/>
      <c r="BF612" s="133"/>
      <c r="BG612" s="133"/>
      <c r="BJ612" s="133"/>
      <c r="BT612" s="133"/>
      <c r="CD612" s="133"/>
      <c r="CN612" s="133"/>
      <c r="CX612" s="133"/>
      <c r="DH612" s="133"/>
      <c r="DR612" s="133"/>
      <c r="EB612" s="133"/>
      <c r="EL612" s="133"/>
      <c r="EV612" s="133"/>
      <c r="FF612" s="133"/>
      <c r="FP612" s="133"/>
      <c r="FZ612" s="133"/>
      <c r="GJ612" s="133"/>
      <c r="GT612" s="133"/>
      <c r="HD612" s="133"/>
      <c r="HN612" s="133"/>
      <c r="HX612" s="133"/>
      <c r="IH612" s="133"/>
      <c r="IR612" s="133"/>
      <c r="JB612" s="133"/>
      <c r="JL612" s="133"/>
      <c r="JV612" s="133"/>
      <c r="KF612" s="133"/>
    </row>
    <row xmlns:x14ac="http://schemas.microsoft.com/office/spreadsheetml/2009/9/ac" r="613" s="3" customFormat="true" x14ac:dyDescent="0.25">
      <c r="A613" s="424"/>
      <c r="B613" s="133"/>
      <c r="L613" s="133"/>
      <c r="V613" s="133"/>
      <c r="AF613" s="133"/>
      <c r="AP613" s="133"/>
      <c r="AZ613" s="133"/>
      <c r="BA613" s="133"/>
      <c r="BB613" s="133"/>
      <c r="BC613" s="133"/>
      <c r="BD613" s="133"/>
      <c r="BE613" s="133"/>
      <c r="BF613" s="133"/>
      <c r="BG613" s="133"/>
      <c r="BJ613" s="133"/>
      <c r="BT613" s="133"/>
      <c r="CD613" s="133"/>
      <c r="CN613" s="133"/>
      <c r="CX613" s="133"/>
      <c r="DH613" s="133"/>
      <c r="DR613" s="133"/>
      <c r="EB613" s="133"/>
      <c r="EL613" s="133"/>
      <c r="EV613" s="133"/>
      <c r="FF613" s="133"/>
      <c r="FP613" s="133"/>
      <c r="FZ613" s="133"/>
      <c r="GJ613" s="133"/>
      <c r="GT613" s="133"/>
      <c r="HD613" s="133"/>
      <c r="HN613" s="133"/>
      <c r="HX613" s="133"/>
      <c r="IH613" s="133"/>
      <c r="IR613" s="133"/>
      <c r="JB613" s="133"/>
      <c r="JL613" s="133"/>
      <c r="JV613" s="133"/>
      <c r="KF613" s="133"/>
    </row>
    <row xmlns:x14ac="http://schemas.microsoft.com/office/spreadsheetml/2009/9/ac" r="614" s="3" customFormat="true" x14ac:dyDescent="0.25">
      <c r="A614" s="424"/>
      <c r="B614" s="133"/>
      <c r="L614" s="133"/>
      <c r="V614" s="133"/>
      <c r="AF614" s="133"/>
      <c r="AP614" s="133"/>
      <c r="AZ614" s="133"/>
      <c r="BA614" s="133"/>
      <c r="BB614" s="133"/>
      <c r="BC614" s="133"/>
      <c r="BD614" s="133"/>
      <c r="BE614" s="133"/>
      <c r="BF614" s="133"/>
      <c r="BG614" s="133"/>
      <c r="BJ614" s="133"/>
      <c r="BT614" s="133"/>
      <c r="CD614" s="133"/>
      <c r="CN614" s="133"/>
      <c r="CX614" s="133"/>
      <c r="DH614" s="133"/>
      <c r="DR614" s="133"/>
      <c r="EB614" s="133"/>
      <c r="EL614" s="133"/>
      <c r="EV614" s="133"/>
      <c r="FF614" s="133"/>
      <c r="FP614" s="133"/>
      <c r="FZ614" s="133"/>
      <c r="GJ614" s="133"/>
      <c r="GT614" s="133"/>
      <c r="HD614" s="133"/>
      <c r="HN614" s="133"/>
      <c r="HX614" s="133"/>
      <c r="IH614" s="133"/>
      <c r="IR614" s="133"/>
      <c r="JB614" s="133"/>
      <c r="JL614" s="133"/>
      <c r="JV614" s="133"/>
      <c r="KF614" s="133"/>
    </row>
    <row xmlns:x14ac="http://schemas.microsoft.com/office/spreadsheetml/2009/9/ac" r="615" s="3" customFormat="true" x14ac:dyDescent="0.25">
      <c r="A615" s="424"/>
      <c r="B615" s="133"/>
      <c r="L615" s="133"/>
      <c r="V615" s="133"/>
      <c r="AF615" s="133"/>
      <c r="AP615" s="133"/>
      <c r="AZ615" s="133"/>
      <c r="BA615" s="133"/>
      <c r="BB615" s="133"/>
      <c r="BC615" s="133"/>
      <c r="BD615" s="133"/>
      <c r="BE615" s="133"/>
      <c r="BF615" s="133"/>
      <c r="BG615" s="133"/>
      <c r="BJ615" s="133"/>
      <c r="BT615" s="133"/>
      <c r="CD615" s="133"/>
      <c r="CN615" s="133"/>
      <c r="CX615" s="133"/>
      <c r="DH615" s="133"/>
      <c r="DR615" s="133"/>
      <c r="EB615" s="133"/>
      <c r="EL615" s="133"/>
      <c r="EV615" s="133"/>
      <c r="FF615" s="133"/>
      <c r="FP615" s="133"/>
      <c r="FZ615" s="133"/>
      <c r="GJ615" s="133"/>
      <c r="GT615" s="133"/>
      <c r="HD615" s="133"/>
      <c r="HN615" s="133"/>
      <c r="HX615" s="133"/>
      <c r="IH615" s="133"/>
      <c r="IR615" s="133"/>
      <c r="JB615" s="133"/>
      <c r="JL615" s="133"/>
      <c r="JV615" s="133"/>
      <c r="KF615" s="133"/>
    </row>
    <row xmlns:x14ac="http://schemas.microsoft.com/office/spreadsheetml/2009/9/ac" r="616" s="3" customFormat="true" x14ac:dyDescent="0.25">
      <c r="A616" s="424"/>
      <c r="B616" s="133"/>
      <c r="L616" s="133"/>
      <c r="V616" s="133"/>
      <c r="AF616" s="133"/>
      <c r="AP616" s="133"/>
      <c r="AZ616" s="133"/>
      <c r="BA616" s="133"/>
      <c r="BB616" s="133"/>
      <c r="BC616" s="133"/>
      <c r="BD616" s="133"/>
      <c r="BE616" s="133"/>
      <c r="BF616" s="133"/>
      <c r="BG616" s="133"/>
      <c r="BJ616" s="133"/>
      <c r="BT616" s="133"/>
      <c r="CD616" s="133"/>
      <c r="CN616" s="133"/>
      <c r="CX616" s="133"/>
      <c r="DH616" s="133"/>
      <c r="DR616" s="133"/>
      <c r="EB616" s="133"/>
      <c r="EL616" s="133"/>
      <c r="EV616" s="133"/>
      <c r="FF616" s="133"/>
      <c r="FP616" s="133"/>
      <c r="FZ616" s="133"/>
      <c r="GJ616" s="133"/>
      <c r="GT616" s="133"/>
      <c r="HD616" s="133"/>
      <c r="HN616" s="133"/>
      <c r="HX616" s="133"/>
      <c r="IH616" s="133"/>
      <c r="IR616" s="133"/>
      <c r="JB616" s="133"/>
      <c r="JL616" s="133"/>
      <c r="JV616" s="133"/>
      <c r="KF616" s="133"/>
    </row>
    <row xmlns:x14ac="http://schemas.microsoft.com/office/spreadsheetml/2009/9/ac" r="617" s="3" customFormat="true" x14ac:dyDescent="0.25">
      <c r="A617" s="424"/>
      <c r="B617" s="133"/>
      <c r="L617" s="133"/>
      <c r="V617" s="133"/>
      <c r="AF617" s="133"/>
      <c r="AP617" s="133"/>
      <c r="AZ617" s="133"/>
      <c r="BA617" s="133"/>
      <c r="BB617" s="133"/>
      <c r="BC617" s="133"/>
      <c r="BD617" s="133"/>
      <c r="BE617" s="133"/>
      <c r="BF617" s="133"/>
      <c r="BG617" s="133"/>
      <c r="BJ617" s="133"/>
      <c r="BT617" s="133"/>
      <c r="CD617" s="133"/>
      <c r="CN617" s="133"/>
      <c r="CX617" s="133"/>
      <c r="DH617" s="133"/>
      <c r="DR617" s="133"/>
      <c r="EB617" s="133"/>
      <c r="EL617" s="133"/>
      <c r="EV617" s="133"/>
      <c r="FF617" s="133"/>
      <c r="FP617" s="133"/>
      <c r="FZ617" s="133"/>
      <c r="GJ617" s="133"/>
      <c r="GT617" s="133"/>
      <c r="HD617" s="133"/>
      <c r="HN617" s="133"/>
      <c r="HX617" s="133"/>
      <c r="IH617" s="133"/>
      <c r="IR617" s="133"/>
      <c r="JB617" s="133"/>
      <c r="JL617" s="133"/>
      <c r="JV617" s="133"/>
      <c r="KF617" s="133"/>
    </row>
    <row xmlns:x14ac="http://schemas.microsoft.com/office/spreadsheetml/2009/9/ac" r="618" s="3" customFormat="true" x14ac:dyDescent="0.25">
      <c r="A618" s="424"/>
      <c r="B618" s="133"/>
      <c r="L618" s="133"/>
      <c r="V618" s="133"/>
      <c r="AF618" s="133"/>
      <c r="AP618" s="133"/>
      <c r="AZ618" s="133"/>
      <c r="BA618" s="133"/>
      <c r="BB618" s="133"/>
      <c r="BC618" s="133"/>
      <c r="BD618" s="133"/>
      <c r="BE618" s="133"/>
      <c r="BF618" s="133"/>
      <c r="BG618" s="133"/>
      <c r="BJ618" s="133"/>
      <c r="BT618" s="133"/>
      <c r="CD618" s="133"/>
      <c r="CN618" s="133"/>
      <c r="CX618" s="133"/>
      <c r="DH618" s="133"/>
      <c r="DR618" s="133"/>
      <c r="EB618" s="133"/>
      <c r="EL618" s="133"/>
      <c r="EV618" s="133"/>
      <c r="FF618" s="133"/>
      <c r="FP618" s="133"/>
      <c r="FZ618" s="133"/>
      <c r="GJ618" s="133"/>
      <c r="GT618" s="133"/>
      <c r="HD618" s="133"/>
      <c r="HN618" s="133"/>
      <c r="HX618" s="133"/>
      <c r="IH618" s="133"/>
      <c r="IR618" s="133"/>
      <c r="JB618" s="133"/>
      <c r="JL618" s="133"/>
      <c r="JV618" s="133"/>
      <c r="KF618" s="133"/>
    </row>
    <row xmlns:x14ac="http://schemas.microsoft.com/office/spreadsheetml/2009/9/ac" r="619" s="3" customFormat="true" x14ac:dyDescent="0.25">
      <c r="A619" s="424"/>
      <c r="B619" s="133"/>
      <c r="L619" s="133"/>
      <c r="V619" s="133"/>
      <c r="AF619" s="133"/>
      <c r="AP619" s="133"/>
      <c r="AZ619" s="133"/>
      <c r="BA619" s="133"/>
      <c r="BB619" s="133"/>
      <c r="BC619" s="133"/>
      <c r="BD619" s="133"/>
      <c r="BE619" s="133"/>
      <c r="BF619" s="133"/>
      <c r="BG619" s="133"/>
      <c r="BJ619" s="133"/>
      <c r="BT619" s="133"/>
      <c r="CD619" s="133"/>
      <c r="CN619" s="133"/>
      <c r="CX619" s="133"/>
      <c r="DH619" s="133"/>
      <c r="DR619" s="133"/>
      <c r="EB619" s="133"/>
      <c r="EL619" s="133"/>
      <c r="EV619" s="133"/>
      <c r="FF619" s="133"/>
      <c r="FP619" s="133"/>
      <c r="FZ619" s="133"/>
      <c r="GJ619" s="133"/>
      <c r="GT619" s="133"/>
      <c r="HD619" s="133"/>
      <c r="HN619" s="133"/>
      <c r="HX619" s="133"/>
      <c r="IH619" s="133"/>
      <c r="IR619" s="133"/>
      <c r="JB619" s="133"/>
      <c r="JL619" s="133"/>
      <c r="JV619" s="133"/>
      <c r="KF619" s="133"/>
    </row>
    <row xmlns:x14ac="http://schemas.microsoft.com/office/spreadsheetml/2009/9/ac" r="620" s="3" customFormat="true" x14ac:dyDescent="0.25">
      <c r="A620" s="424"/>
      <c r="B620" s="133"/>
      <c r="L620" s="133"/>
      <c r="V620" s="133"/>
      <c r="AF620" s="133"/>
      <c r="AP620" s="133"/>
      <c r="AZ620" s="133"/>
      <c r="BA620" s="133"/>
      <c r="BB620" s="133"/>
      <c r="BC620" s="133"/>
      <c r="BD620" s="133"/>
      <c r="BE620" s="133"/>
      <c r="BF620" s="133"/>
      <c r="BG620" s="133"/>
      <c r="BJ620" s="133"/>
      <c r="BT620" s="133"/>
      <c r="CD620" s="133"/>
      <c r="CN620" s="133"/>
      <c r="CX620" s="133"/>
      <c r="DH620" s="133"/>
      <c r="DR620" s="133"/>
      <c r="EB620" s="133"/>
      <c r="EL620" s="133"/>
      <c r="EV620" s="133"/>
      <c r="FF620" s="133"/>
      <c r="FP620" s="133"/>
      <c r="FZ620" s="133"/>
      <c r="GJ620" s="133"/>
      <c r="GT620" s="133"/>
      <c r="HD620" s="133"/>
      <c r="HN620" s="133"/>
      <c r="HX620" s="133"/>
      <c r="IH620" s="133"/>
      <c r="IR620" s="133"/>
      <c r="JB620" s="133"/>
      <c r="JL620" s="133"/>
      <c r="JV620" s="133"/>
      <c r="KF620" s="133"/>
    </row>
    <row xmlns:x14ac="http://schemas.microsoft.com/office/spreadsheetml/2009/9/ac" r="621" s="3" customFormat="true" x14ac:dyDescent="0.25">
      <c r="A621" s="424"/>
      <c r="B621" s="133"/>
      <c r="L621" s="133"/>
      <c r="V621" s="133"/>
      <c r="AF621" s="133"/>
      <c r="AP621" s="133"/>
      <c r="AZ621" s="133"/>
      <c r="BA621" s="133"/>
      <c r="BB621" s="133"/>
      <c r="BC621" s="133"/>
      <c r="BD621" s="133"/>
      <c r="BE621" s="133"/>
      <c r="BF621" s="133"/>
      <c r="BG621" s="133"/>
      <c r="BJ621" s="133"/>
      <c r="BT621" s="133"/>
      <c r="CD621" s="133"/>
      <c r="CN621" s="133"/>
      <c r="CX621" s="133"/>
      <c r="DH621" s="133"/>
      <c r="DR621" s="133"/>
      <c r="EB621" s="133"/>
      <c r="EL621" s="133"/>
      <c r="EV621" s="133"/>
      <c r="FF621" s="133"/>
      <c r="FP621" s="133"/>
      <c r="FZ621" s="133"/>
      <c r="GJ621" s="133"/>
      <c r="GT621" s="133"/>
      <c r="HD621" s="133"/>
      <c r="HN621" s="133"/>
      <c r="HX621" s="133"/>
      <c r="IH621" s="133"/>
      <c r="IR621" s="133"/>
      <c r="JB621" s="133"/>
      <c r="JL621" s="133"/>
      <c r="JV621" s="133"/>
      <c r="KF621" s="133"/>
    </row>
    <row xmlns:x14ac="http://schemas.microsoft.com/office/spreadsheetml/2009/9/ac" r="622" s="3" customFormat="true" x14ac:dyDescent="0.25">
      <c r="A622" s="424"/>
      <c r="B622" s="133"/>
      <c r="L622" s="133"/>
      <c r="V622" s="133"/>
      <c r="AF622" s="133"/>
      <c r="AP622" s="133"/>
      <c r="AZ622" s="133"/>
      <c r="BA622" s="133"/>
      <c r="BB622" s="133"/>
      <c r="BC622" s="133"/>
      <c r="BD622" s="133"/>
      <c r="BE622" s="133"/>
      <c r="BF622" s="133"/>
      <c r="BG622" s="133"/>
      <c r="BJ622" s="133"/>
      <c r="BT622" s="133"/>
      <c r="CD622" s="133"/>
      <c r="CN622" s="133"/>
      <c r="CX622" s="133"/>
      <c r="DH622" s="133"/>
      <c r="DR622" s="133"/>
      <c r="EB622" s="133"/>
      <c r="EL622" s="133"/>
      <c r="EV622" s="133"/>
      <c r="FF622" s="133"/>
      <c r="FP622" s="133"/>
      <c r="FZ622" s="133"/>
      <c r="GJ622" s="133"/>
      <c r="GT622" s="133"/>
      <c r="HD622" s="133"/>
      <c r="HN622" s="133"/>
      <c r="HX622" s="133"/>
      <c r="IH622" s="133"/>
      <c r="IR622" s="133"/>
      <c r="JB622" s="133"/>
      <c r="JL622" s="133"/>
      <c r="JV622" s="133"/>
      <c r="KF622" s="133"/>
    </row>
    <row xmlns:x14ac="http://schemas.microsoft.com/office/spreadsheetml/2009/9/ac" r="623" s="3" customFormat="true" x14ac:dyDescent="0.25">
      <c r="A623" s="424"/>
      <c r="B623" s="133"/>
      <c r="L623" s="133"/>
      <c r="V623" s="133"/>
      <c r="AF623" s="133"/>
      <c r="AP623" s="133"/>
      <c r="AZ623" s="133"/>
      <c r="BA623" s="133"/>
      <c r="BB623" s="133"/>
      <c r="BC623" s="133"/>
      <c r="BD623" s="133"/>
      <c r="BE623" s="133"/>
      <c r="BF623" s="133"/>
      <c r="BG623" s="133"/>
      <c r="BJ623" s="133"/>
      <c r="BT623" s="133"/>
      <c r="CD623" s="133"/>
      <c r="CN623" s="133"/>
      <c r="CX623" s="133"/>
      <c r="DH623" s="133"/>
      <c r="DR623" s="133"/>
      <c r="EB623" s="133"/>
      <c r="EL623" s="133"/>
      <c r="EV623" s="133"/>
      <c r="FF623" s="133"/>
      <c r="FP623" s="133"/>
      <c r="FZ623" s="133"/>
      <c r="GJ623" s="133"/>
      <c r="GT623" s="133"/>
      <c r="HD623" s="133"/>
      <c r="HN623" s="133"/>
      <c r="HX623" s="133"/>
      <c r="IH623" s="133"/>
      <c r="IR623" s="133"/>
      <c r="JB623" s="133"/>
      <c r="JL623" s="133"/>
      <c r="JV623" s="133"/>
      <c r="KF623" s="133"/>
    </row>
    <row xmlns:x14ac="http://schemas.microsoft.com/office/spreadsheetml/2009/9/ac" r="624" s="3" customFormat="true" x14ac:dyDescent="0.25">
      <c r="A624" s="424"/>
      <c r="B624" s="133"/>
      <c r="L624" s="133"/>
      <c r="V624" s="133"/>
      <c r="AF624" s="133"/>
      <c r="AP624" s="133"/>
      <c r="AZ624" s="133"/>
      <c r="BA624" s="133"/>
      <c r="BB624" s="133"/>
      <c r="BC624" s="133"/>
      <c r="BD624" s="133"/>
      <c r="BE624" s="133"/>
      <c r="BF624" s="133"/>
      <c r="BG624" s="133"/>
      <c r="BJ624" s="133"/>
      <c r="BT624" s="133"/>
      <c r="CD624" s="133"/>
      <c r="CN624" s="133"/>
      <c r="CX624" s="133"/>
      <c r="DH624" s="133"/>
      <c r="DR624" s="133"/>
      <c r="EB624" s="133"/>
      <c r="EL624" s="133"/>
      <c r="EV624" s="133"/>
      <c r="FF624" s="133"/>
      <c r="FP624" s="133"/>
      <c r="FZ624" s="133"/>
      <c r="GJ624" s="133"/>
      <c r="GT624" s="133"/>
      <c r="HD624" s="133"/>
      <c r="HN624" s="133"/>
      <c r="HX624" s="133"/>
      <c r="IH624" s="133"/>
      <c r="IR624" s="133"/>
      <c r="JB624" s="133"/>
      <c r="JL624" s="133"/>
      <c r="JV624" s="133"/>
      <c r="KF624" s="133"/>
    </row>
    <row xmlns:x14ac="http://schemas.microsoft.com/office/spreadsheetml/2009/9/ac" r="625" s="3" customFormat="true" x14ac:dyDescent="0.25">
      <c r="A625" s="424"/>
      <c r="B625" s="133"/>
      <c r="L625" s="133"/>
      <c r="V625" s="133"/>
      <c r="AF625" s="133"/>
      <c r="AP625" s="133"/>
      <c r="AZ625" s="133"/>
      <c r="BA625" s="133"/>
      <c r="BB625" s="133"/>
      <c r="BC625" s="133"/>
      <c r="BD625" s="133"/>
      <c r="BE625" s="133"/>
      <c r="BF625" s="133"/>
      <c r="BG625" s="133"/>
      <c r="BJ625" s="133"/>
      <c r="BT625" s="133"/>
      <c r="CD625" s="133"/>
      <c r="CN625" s="133"/>
      <c r="CX625" s="133"/>
      <c r="DH625" s="133"/>
      <c r="DR625" s="133"/>
      <c r="EB625" s="133"/>
      <c r="EL625" s="133"/>
      <c r="EV625" s="133"/>
      <c r="FF625" s="133"/>
      <c r="FP625" s="133"/>
      <c r="FZ625" s="133"/>
      <c r="GJ625" s="133"/>
      <c r="GT625" s="133"/>
      <c r="HD625" s="133"/>
      <c r="HN625" s="133"/>
      <c r="HX625" s="133"/>
      <c r="IH625" s="133"/>
      <c r="IR625" s="133"/>
      <c r="JB625" s="133"/>
      <c r="JL625" s="133"/>
      <c r="JV625" s="133"/>
      <c r="KF625" s="133"/>
    </row>
    <row xmlns:x14ac="http://schemas.microsoft.com/office/spreadsheetml/2009/9/ac" r="626" s="3" customFormat="true" x14ac:dyDescent="0.25">
      <c r="A626" s="424"/>
      <c r="B626" s="133"/>
      <c r="L626" s="133"/>
      <c r="V626" s="133"/>
      <c r="AF626" s="133"/>
      <c r="AP626" s="133"/>
      <c r="AZ626" s="133"/>
      <c r="BA626" s="133"/>
      <c r="BB626" s="133"/>
      <c r="BC626" s="133"/>
      <c r="BD626" s="133"/>
      <c r="BE626" s="133"/>
      <c r="BF626" s="133"/>
      <c r="BG626" s="133"/>
      <c r="BJ626" s="133"/>
      <c r="BT626" s="133"/>
      <c r="CD626" s="133"/>
      <c r="CN626" s="133"/>
      <c r="CX626" s="133"/>
      <c r="DH626" s="133"/>
      <c r="DR626" s="133"/>
      <c r="EB626" s="133"/>
      <c r="EL626" s="133"/>
      <c r="EV626" s="133"/>
      <c r="FF626" s="133"/>
      <c r="FP626" s="133"/>
      <c r="FZ626" s="133"/>
      <c r="GJ626" s="133"/>
      <c r="GT626" s="133"/>
      <c r="HD626" s="133"/>
      <c r="HN626" s="133"/>
      <c r="HX626" s="133"/>
      <c r="IH626" s="133"/>
      <c r="IR626" s="133"/>
      <c r="JB626" s="133"/>
      <c r="JL626" s="133"/>
      <c r="JV626" s="133"/>
      <c r="KF626" s="133"/>
    </row>
    <row xmlns:x14ac="http://schemas.microsoft.com/office/spreadsheetml/2009/9/ac" r="627" s="3" customFormat="true" x14ac:dyDescent="0.25">
      <c r="A627" s="424"/>
      <c r="B627" s="133"/>
      <c r="L627" s="133"/>
      <c r="V627" s="133"/>
      <c r="AF627" s="133"/>
      <c r="AP627" s="133"/>
      <c r="AZ627" s="133"/>
      <c r="BA627" s="133"/>
      <c r="BB627" s="133"/>
      <c r="BC627" s="133"/>
      <c r="BD627" s="133"/>
      <c r="BE627" s="133"/>
      <c r="BF627" s="133"/>
      <c r="BG627" s="133"/>
      <c r="BJ627" s="133"/>
      <c r="BT627" s="133"/>
      <c r="CD627" s="133"/>
      <c r="CN627" s="133"/>
      <c r="CX627" s="133"/>
      <c r="DH627" s="133"/>
      <c r="DR627" s="133"/>
      <c r="EB627" s="133"/>
      <c r="EL627" s="133"/>
      <c r="EV627" s="133"/>
      <c r="FF627" s="133"/>
      <c r="FP627" s="133"/>
      <c r="FZ627" s="133"/>
      <c r="GJ627" s="133"/>
      <c r="GT627" s="133"/>
      <c r="HD627" s="133"/>
      <c r="HN627" s="133"/>
      <c r="HX627" s="133"/>
      <c r="IH627" s="133"/>
      <c r="IR627" s="133"/>
      <c r="JB627" s="133"/>
      <c r="JL627" s="133"/>
      <c r="JV627" s="133"/>
      <c r="KF627" s="133"/>
    </row>
    <row xmlns:x14ac="http://schemas.microsoft.com/office/spreadsheetml/2009/9/ac" r="628" s="3" customFormat="true" x14ac:dyDescent="0.25">
      <c r="A628" s="424"/>
      <c r="B628" s="133"/>
      <c r="L628" s="133"/>
      <c r="V628" s="133"/>
      <c r="AF628" s="133"/>
      <c r="AP628" s="133"/>
      <c r="AZ628" s="133"/>
      <c r="BA628" s="133"/>
      <c r="BB628" s="133"/>
      <c r="BC628" s="133"/>
      <c r="BD628" s="133"/>
      <c r="BE628" s="133"/>
      <c r="BF628" s="133"/>
      <c r="BG628" s="133"/>
      <c r="BJ628" s="133"/>
      <c r="BT628" s="133"/>
      <c r="CD628" s="133"/>
      <c r="CN628" s="133"/>
      <c r="CX628" s="133"/>
      <c r="DH628" s="133"/>
      <c r="DR628" s="133"/>
      <c r="EB628" s="133"/>
      <c r="EL628" s="133"/>
      <c r="EV628" s="133"/>
      <c r="FF628" s="133"/>
      <c r="FP628" s="133"/>
      <c r="FZ628" s="133"/>
      <c r="GJ628" s="133"/>
      <c r="GT628" s="133"/>
      <c r="HD628" s="133"/>
      <c r="HN628" s="133"/>
      <c r="HX628" s="133"/>
      <c r="IH628" s="133"/>
      <c r="IR628" s="133"/>
      <c r="JB628" s="133"/>
      <c r="JL628" s="133"/>
      <c r="JV628" s="133"/>
      <c r="KF628" s="133"/>
    </row>
    <row xmlns:x14ac="http://schemas.microsoft.com/office/spreadsheetml/2009/9/ac" r="629" s="3" customFormat="true" x14ac:dyDescent="0.25">
      <c r="A629" s="424"/>
      <c r="B629" s="133"/>
      <c r="L629" s="133"/>
      <c r="V629" s="133"/>
      <c r="AF629" s="133"/>
      <c r="AP629" s="133"/>
      <c r="AZ629" s="133"/>
      <c r="BA629" s="133"/>
      <c r="BB629" s="133"/>
      <c r="BC629" s="133"/>
      <c r="BD629" s="133"/>
      <c r="BE629" s="133"/>
      <c r="BF629" s="133"/>
      <c r="BG629" s="133"/>
      <c r="BJ629" s="133"/>
      <c r="BT629" s="133"/>
      <c r="CD629" s="133"/>
      <c r="CN629" s="133"/>
      <c r="CX629" s="133"/>
      <c r="DH629" s="133"/>
      <c r="DR629" s="133"/>
      <c r="EB629" s="133"/>
      <c r="EL629" s="133"/>
      <c r="EV629" s="133"/>
      <c r="FF629" s="133"/>
      <c r="FP629" s="133"/>
      <c r="FZ629" s="133"/>
      <c r="GJ629" s="133"/>
      <c r="GT629" s="133"/>
      <c r="HD629" s="133"/>
      <c r="HN629" s="133"/>
      <c r="HX629" s="133"/>
      <c r="IH629" s="133"/>
      <c r="IR629" s="133"/>
      <c r="JB629" s="133"/>
      <c r="JL629" s="133"/>
      <c r="JV629" s="133"/>
      <c r="KF629" s="133"/>
    </row>
    <row xmlns:x14ac="http://schemas.microsoft.com/office/spreadsheetml/2009/9/ac" r="630" s="3" customFormat="true" x14ac:dyDescent="0.25">
      <c r="A630" s="424"/>
      <c r="B630" s="133"/>
      <c r="L630" s="133"/>
      <c r="V630" s="133"/>
      <c r="AF630" s="133"/>
      <c r="AP630" s="133"/>
      <c r="AZ630" s="133"/>
      <c r="BA630" s="133"/>
      <c r="BB630" s="133"/>
      <c r="BC630" s="133"/>
      <c r="BD630" s="133"/>
      <c r="BE630" s="133"/>
      <c r="BF630" s="133"/>
      <c r="BG630" s="133"/>
      <c r="BJ630" s="133"/>
      <c r="BT630" s="133"/>
      <c r="CD630" s="133"/>
      <c r="CN630" s="133"/>
      <c r="CX630" s="133"/>
      <c r="DH630" s="133"/>
      <c r="DR630" s="133"/>
      <c r="EB630" s="133"/>
      <c r="EL630" s="133"/>
      <c r="EV630" s="133"/>
      <c r="FF630" s="133"/>
      <c r="FP630" s="133"/>
      <c r="FZ630" s="133"/>
      <c r="GJ630" s="133"/>
      <c r="GT630" s="133"/>
      <c r="HD630" s="133"/>
      <c r="HN630" s="133"/>
      <c r="HX630" s="133"/>
      <c r="IH630" s="133"/>
      <c r="IR630" s="133"/>
      <c r="JB630" s="133"/>
      <c r="JL630" s="133"/>
      <c r="JV630" s="133"/>
      <c r="KF630" s="133"/>
    </row>
    <row xmlns:x14ac="http://schemas.microsoft.com/office/spreadsheetml/2009/9/ac" r="631" s="3" customFormat="true" x14ac:dyDescent="0.25">
      <c r="A631" s="424"/>
      <c r="B631" s="133"/>
      <c r="L631" s="133"/>
      <c r="V631" s="133"/>
      <c r="AF631" s="133"/>
      <c r="AP631" s="133"/>
      <c r="AZ631" s="133"/>
      <c r="BA631" s="133"/>
      <c r="BB631" s="133"/>
      <c r="BC631" s="133"/>
      <c r="BD631" s="133"/>
      <c r="BE631" s="133"/>
      <c r="BF631" s="133"/>
      <c r="BG631" s="133"/>
      <c r="BJ631" s="133"/>
      <c r="BT631" s="133"/>
      <c r="CD631" s="133"/>
      <c r="CN631" s="133"/>
      <c r="CX631" s="133"/>
      <c r="DH631" s="133"/>
      <c r="DR631" s="133"/>
      <c r="EB631" s="133"/>
      <c r="EL631" s="133"/>
      <c r="EV631" s="133"/>
      <c r="FF631" s="133"/>
      <c r="FP631" s="133"/>
      <c r="FZ631" s="133"/>
      <c r="GJ631" s="133"/>
      <c r="GT631" s="133"/>
      <c r="HD631" s="133"/>
      <c r="HN631" s="133"/>
      <c r="HX631" s="133"/>
      <c r="IH631" s="133"/>
      <c r="IR631" s="133"/>
      <c r="JB631" s="133"/>
      <c r="JL631" s="133"/>
      <c r="JV631" s="133"/>
      <c r="KF631" s="133"/>
    </row>
    <row xmlns:x14ac="http://schemas.microsoft.com/office/spreadsheetml/2009/9/ac" r="632" s="3" customFormat="true" x14ac:dyDescent="0.25">
      <c r="A632" s="424"/>
      <c r="B632" s="133"/>
      <c r="L632" s="133"/>
      <c r="V632" s="133"/>
      <c r="AF632" s="133"/>
      <c r="AP632" s="133"/>
      <c r="AZ632" s="133"/>
      <c r="BA632" s="133"/>
      <c r="BB632" s="133"/>
      <c r="BC632" s="133"/>
      <c r="BD632" s="133"/>
      <c r="BE632" s="133"/>
      <c r="BF632" s="133"/>
      <c r="BG632" s="133"/>
      <c r="BJ632" s="133"/>
      <c r="BT632" s="133"/>
      <c r="CD632" s="133"/>
      <c r="CN632" s="133"/>
      <c r="CX632" s="133"/>
      <c r="DH632" s="133"/>
      <c r="DR632" s="133"/>
      <c r="EB632" s="133"/>
      <c r="EL632" s="133"/>
      <c r="EV632" s="133"/>
      <c r="FF632" s="133"/>
      <c r="FP632" s="133"/>
      <c r="FZ632" s="133"/>
      <c r="GJ632" s="133"/>
      <c r="GT632" s="133"/>
      <c r="HD632" s="133"/>
      <c r="HN632" s="133"/>
      <c r="HX632" s="133"/>
      <c r="IH632" s="133"/>
      <c r="IR632" s="133"/>
      <c r="JB632" s="133"/>
      <c r="JL632" s="133"/>
      <c r="JV632" s="133"/>
      <c r="KF632" s="133"/>
    </row>
    <row xmlns:x14ac="http://schemas.microsoft.com/office/spreadsheetml/2009/9/ac" r="633" s="3" customFormat="true" x14ac:dyDescent="0.25">
      <c r="A633" s="424"/>
      <c r="B633" s="133"/>
      <c r="L633" s="133"/>
      <c r="V633" s="133"/>
      <c r="AF633" s="133"/>
      <c r="AP633" s="133"/>
      <c r="AZ633" s="133"/>
      <c r="BA633" s="133"/>
      <c r="BB633" s="133"/>
      <c r="BC633" s="133"/>
      <c r="BD633" s="133"/>
      <c r="BE633" s="133"/>
      <c r="BF633" s="133"/>
      <c r="BG633" s="133"/>
      <c r="BJ633" s="133"/>
      <c r="BT633" s="133"/>
      <c r="CD633" s="133"/>
      <c r="CN633" s="133"/>
      <c r="CX633" s="133"/>
      <c r="DH633" s="133"/>
      <c r="DR633" s="133"/>
      <c r="EB633" s="133"/>
      <c r="EL633" s="133"/>
      <c r="EV633" s="133"/>
      <c r="FF633" s="133"/>
      <c r="FP633" s="133"/>
      <c r="FZ633" s="133"/>
      <c r="GJ633" s="133"/>
      <c r="GT633" s="133"/>
      <c r="HD633" s="133"/>
      <c r="HN633" s="133"/>
      <c r="HX633" s="133"/>
      <c r="IH633" s="133"/>
      <c r="IR633" s="133"/>
      <c r="JB633" s="133"/>
      <c r="JL633" s="133"/>
      <c r="JV633" s="133"/>
      <c r="KF633" s="133"/>
    </row>
    <row xmlns:x14ac="http://schemas.microsoft.com/office/spreadsheetml/2009/9/ac" r="634" s="3" customFormat="true" x14ac:dyDescent="0.25">
      <c r="A634" s="424"/>
      <c r="B634" s="133"/>
      <c r="L634" s="133"/>
      <c r="V634" s="133"/>
      <c r="AF634" s="133"/>
      <c r="AP634" s="133"/>
      <c r="AZ634" s="133"/>
      <c r="BA634" s="133"/>
      <c r="BB634" s="133"/>
      <c r="BC634" s="133"/>
      <c r="BD634" s="133"/>
      <c r="BE634" s="133"/>
      <c r="BF634" s="133"/>
      <c r="BG634" s="133"/>
      <c r="BJ634" s="133"/>
      <c r="BT634" s="133"/>
      <c r="CD634" s="133"/>
      <c r="CN634" s="133"/>
      <c r="CX634" s="133"/>
      <c r="DH634" s="133"/>
      <c r="DR634" s="133"/>
      <c r="EB634" s="133"/>
      <c r="EL634" s="133"/>
      <c r="EV634" s="133"/>
      <c r="FF634" s="133"/>
      <c r="FP634" s="133"/>
      <c r="FZ634" s="133"/>
      <c r="GJ634" s="133"/>
      <c r="GT634" s="133"/>
      <c r="HD634" s="133"/>
      <c r="HN634" s="133"/>
      <c r="HX634" s="133"/>
      <c r="IH634" s="133"/>
      <c r="IR634" s="133"/>
      <c r="JB634" s="133"/>
      <c r="JL634" s="133"/>
      <c r="JV634" s="133"/>
      <c r="KF634" s="133"/>
    </row>
    <row xmlns:x14ac="http://schemas.microsoft.com/office/spreadsheetml/2009/9/ac" r="635" s="3" customFormat="true" x14ac:dyDescent="0.25">
      <c r="A635" s="424"/>
      <c r="B635" s="133"/>
      <c r="L635" s="133"/>
      <c r="V635" s="133"/>
      <c r="AF635" s="133"/>
      <c r="AP635" s="133"/>
      <c r="AZ635" s="133"/>
      <c r="BA635" s="133"/>
      <c r="BB635" s="133"/>
      <c r="BC635" s="133"/>
      <c r="BD635" s="133"/>
      <c r="BE635" s="133"/>
      <c r="BF635" s="133"/>
      <c r="BG635" s="133"/>
      <c r="BJ635" s="133"/>
      <c r="BT635" s="133"/>
      <c r="CD635" s="133"/>
      <c r="CN635" s="133"/>
      <c r="CX635" s="133"/>
      <c r="DH635" s="133"/>
      <c r="DR635" s="133"/>
      <c r="EB635" s="133"/>
      <c r="EL635" s="133"/>
      <c r="EV635" s="133"/>
      <c r="FF635" s="133"/>
      <c r="FP635" s="133"/>
      <c r="FZ635" s="133"/>
      <c r="GJ635" s="133"/>
      <c r="GT635" s="133"/>
      <c r="HD635" s="133"/>
      <c r="HN635" s="133"/>
      <c r="HX635" s="133"/>
      <c r="IH635" s="133"/>
      <c r="IR635" s="133"/>
      <c r="JB635" s="133"/>
      <c r="JL635" s="133"/>
      <c r="JV635" s="133"/>
      <c r="KF635" s="133"/>
    </row>
    <row xmlns:x14ac="http://schemas.microsoft.com/office/spreadsheetml/2009/9/ac" r="636" s="3" customFormat="true" x14ac:dyDescent="0.25">
      <c r="A636" s="424"/>
      <c r="B636" s="133"/>
      <c r="L636" s="133"/>
      <c r="V636" s="133"/>
      <c r="AF636" s="133"/>
      <c r="AP636" s="133"/>
      <c r="AZ636" s="133"/>
      <c r="BA636" s="133"/>
      <c r="BB636" s="133"/>
      <c r="BC636" s="133"/>
      <c r="BD636" s="133"/>
      <c r="BE636" s="133"/>
      <c r="BF636" s="133"/>
      <c r="BG636" s="133"/>
      <c r="BJ636" s="133"/>
      <c r="BT636" s="133"/>
      <c r="CD636" s="133"/>
      <c r="CN636" s="133"/>
      <c r="CX636" s="133"/>
      <c r="DH636" s="133"/>
      <c r="DR636" s="133"/>
      <c r="EB636" s="133"/>
      <c r="EL636" s="133"/>
      <c r="EV636" s="133"/>
      <c r="FF636" s="133"/>
      <c r="FP636" s="133"/>
      <c r="FZ636" s="133"/>
      <c r="GJ636" s="133"/>
      <c r="GT636" s="133"/>
      <c r="HD636" s="133"/>
      <c r="HN636" s="133"/>
      <c r="HX636" s="133"/>
      <c r="IH636" s="133"/>
      <c r="IR636" s="133"/>
      <c r="JB636" s="133"/>
      <c r="JL636" s="133"/>
      <c r="JV636" s="133"/>
      <c r="KF636" s="133"/>
    </row>
    <row xmlns:x14ac="http://schemas.microsoft.com/office/spreadsheetml/2009/9/ac" r="637" s="3" customFormat="true" x14ac:dyDescent="0.25">
      <c r="A637" s="424"/>
      <c r="B637" s="133"/>
      <c r="L637" s="133"/>
      <c r="V637" s="133"/>
      <c r="AF637" s="133"/>
      <c r="AP637" s="133"/>
      <c r="AZ637" s="133"/>
      <c r="BA637" s="133"/>
      <c r="BB637" s="133"/>
      <c r="BC637" s="133"/>
      <c r="BD637" s="133"/>
      <c r="BE637" s="133"/>
      <c r="BF637" s="133"/>
      <c r="BG637" s="133"/>
      <c r="BJ637" s="133"/>
      <c r="BT637" s="133"/>
      <c r="CD637" s="133"/>
      <c r="CN637" s="133"/>
      <c r="CX637" s="133"/>
      <c r="DH637" s="133"/>
      <c r="DR637" s="133"/>
      <c r="EB637" s="133"/>
      <c r="EL637" s="133"/>
      <c r="EV637" s="133"/>
      <c r="FF637" s="133"/>
      <c r="FP637" s="133"/>
      <c r="FZ637" s="133"/>
      <c r="GJ637" s="133"/>
      <c r="GT637" s="133"/>
      <c r="HD637" s="133"/>
      <c r="HN637" s="133"/>
      <c r="HX637" s="133"/>
      <c r="IH637" s="133"/>
      <c r="IR637" s="133"/>
      <c r="JB637" s="133"/>
      <c r="JL637" s="133"/>
      <c r="JV637" s="133"/>
      <c r="KF637" s="133"/>
    </row>
    <row xmlns:x14ac="http://schemas.microsoft.com/office/spreadsheetml/2009/9/ac" r="638" s="3" customFormat="true" x14ac:dyDescent="0.25">
      <c r="A638" s="424"/>
      <c r="B638" s="133"/>
      <c r="L638" s="133"/>
      <c r="V638" s="133"/>
      <c r="AF638" s="133"/>
      <c r="AP638" s="133"/>
      <c r="AZ638" s="133"/>
      <c r="BA638" s="133"/>
      <c r="BB638" s="133"/>
      <c r="BC638" s="133"/>
      <c r="BD638" s="133"/>
      <c r="BE638" s="133"/>
      <c r="BF638" s="133"/>
      <c r="BG638" s="133"/>
      <c r="BJ638" s="133"/>
      <c r="BT638" s="133"/>
      <c r="CD638" s="133"/>
      <c r="CN638" s="133"/>
      <c r="CX638" s="133"/>
      <c r="DH638" s="133"/>
      <c r="DR638" s="133"/>
      <c r="EB638" s="133"/>
      <c r="EL638" s="133"/>
      <c r="EV638" s="133"/>
      <c r="FF638" s="133"/>
      <c r="FP638" s="133"/>
      <c r="FZ638" s="133"/>
      <c r="GJ638" s="133"/>
      <c r="GT638" s="133"/>
      <c r="HD638" s="133"/>
      <c r="HN638" s="133"/>
      <c r="HX638" s="133"/>
      <c r="IH638" s="133"/>
      <c r="IR638" s="133"/>
      <c r="JB638" s="133"/>
      <c r="JL638" s="133"/>
      <c r="JV638" s="133"/>
      <c r="KF638" s="133"/>
    </row>
    <row xmlns:x14ac="http://schemas.microsoft.com/office/spreadsheetml/2009/9/ac" r="639" s="3" customFormat="true" x14ac:dyDescent="0.25">
      <c r="A639" s="424"/>
      <c r="B639" s="133"/>
      <c r="L639" s="133"/>
      <c r="V639" s="133"/>
      <c r="AF639" s="133"/>
      <c r="AP639" s="133"/>
      <c r="AZ639" s="133"/>
      <c r="BA639" s="133"/>
      <c r="BB639" s="133"/>
      <c r="BC639" s="133"/>
      <c r="BD639" s="133"/>
      <c r="BE639" s="133"/>
      <c r="BF639" s="133"/>
      <c r="BG639" s="133"/>
      <c r="BJ639" s="133"/>
      <c r="BT639" s="133"/>
      <c r="CD639" s="133"/>
      <c r="CN639" s="133"/>
      <c r="CX639" s="133"/>
      <c r="DH639" s="133"/>
      <c r="DR639" s="133"/>
      <c r="EB639" s="133"/>
      <c r="EL639" s="133"/>
      <c r="EV639" s="133"/>
      <c r="FF639" s="133"/>
      <c r="FP639" s="133"/>
      <c r="FZ639" s="133"/>
      <c r="GJ639" s="133"/>
      <c r="GT639" s="133"/>
      <c r="HD639" s="133"/>
      <c r="HN639" s="133"/>
      <c r="HX639" s="133"/>
      <c r="IH639" s="133"/>
      <c r="IR639" s="133"/>
      <c r="JB639" s="133"/>
      <c r="JL639" s="133"/>
      <c r="JV639" s="133"/>
      <c r="KF639" s="133"/>
    </row>
    <row xmlns:x14ac="http://schemas.microsoft.com/office/spreadsheetml/2009/9/ac" r="640" s="3" customFormat="true" x14ac:dyDescent="0.25">
      <c r="A640" s="424"/>
      <c r="B640" s="133"/>
      <c r="L640" s="133"/>
      <c r="V640" s="133"/>
      <c r="AF640" s="133"/>
      <c r="AP640" s="133"/>
      <c r="AZ640" s="133"/>
      <c r="BA640" s="133"/>
      <c r="BB640" s="133"/>
      <c r="BC640" s="133"/>
      <c r="BD640" s="133"/>
      <c r="BE640" s="133"/>
      <c r="BF640" s="133"/>
      <c r="BG640" s="133"/>
      <c r="BJ640" s="133"/>
      <c r="BT640" s="133"/>
      <c r="CD640" s="133"/>
      <c r="CN640" s="133"/>
      <c r="CX640" s="133"/>
      <c r="DH640" s="133"/>
      <c r="DR640" s="133"/>
      <c r="EB640" s="133"/>
      <c r="EL640" s="133"/>
      <c r="EV640" s="133"/>
      <c r="FF640" s="133"/>
      <c r="FP640" s="133"/>
      <c r="FZ640" s="133"/>
      <c r="GJ640" s="133"/>
      <c r="GT640" s="133"/>
      <c r="HD640" s="133"/>
      <c r="HN640" s="133"/>
      <c r="HX640" s="133"/>
      <c r="IH640" s="133"/>
      <c r="IR640" s="133"/>
      <c r="JB640" s="133"/>
      <c r="JL640" s="133"/>
      <c r="JV640" s="133"/>
      <c r="KF640" s="133"/>
    </row>
  </sheetData>
  <mergeCells count="27">
    <mergeCell ref="A2:A3"/>
    <mergeCell ref="HY27:IE27"/>
    <mergeCell ref="HO27:HU27"/>
    <mergeCell ref="GK27:GQ27"/>
    <mergeCell ref="GU27:HA27"/>
    <mergeCell ref="HE27:HK27"/>
    <mergeCell ref="CE27:CK27"/>
    <mergeCell ref="CO27:CU27"/>
    <mergeCell ref="CY27:DE27"/>
    <mergeCell ref="EW27:FC27"/>
    <mergeCell ref="FG27:FM27"/>
    <mergeCell ref="GA27:GG27"/>
    <mergeCell ref="DI27:DO27"/>
    <mergeCell ref="DS27:DY27"/>
    <mergeCell ref="EC27:EI27"/>
    <mergeCell ref="EM27:ES27"/>
    <mergeCell ref="II27:IO27"/>
    <mergeCell ref="IS27:IY27"/>
    <mergeCell ref="FQ27:FW27"/>
    <mergeCell ref="BU27:CA27"/>
    <mergeCell ref="C27:I27"/>
    <mergeCell ref="M27:S27"/>
    <mergeCell ref="W27:AC27"/>
    <mergeCell ref="BA27:BG27"/>
    <mergeCell ref="AG27:AM27"/>
    <mergeCell ref="AQ27:AW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78</vt:i4>
      </vt:variant>
    </vt:vector>
  </HeadingPairs>
  <TitlesOfParts>
    <vt:vector size="9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2024-04-24T06:18:50Z</dcterms:modified>
</cp:coreProperties>
</file>